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K:\CADD_Coordinator\Excel\New\"/>
    </mc:Choice>
  </mc:AlternateContent>
  <xr:revisionPtr revIDLastSave="0" documentId="13_ncr:1_{ACAD067C-9AFD-43F8-81F9-CABAE77DAA90}" xr6:coauthVersionLast="47" xr6:coauthVersionMax="47" xr10:uidLastSave="{00000000-0000-0000-0000-000000000000}"/>
  <bookViews>
    <workbookView xWindow="390" yWindow="390" windowWidth="28245" windowHeight="15150" tabRatio="862" xr2:uid="{49B5DEFA-F114-47BB-AEAE-035A9A6D808D}"/>
  </bookViews>
  <sheets>
    <sheet name="Instructions" sheetId="19" r:id="rId1"/>
    <sheet name="Quantities Report" sheetId="16" r:id="rId2"/>
    <sheet name="Data Sorting" sheetId="45" r:id="rId3"/>
    <sheet name="Manual Inputs" sheetId="11" r:id="rId4"/>
    <sheet name="Grading" sheetId="8" r:id="rId5"/>
    <sheet name="Removals" sheetId="34" r:id="rId6"/>
    <sheet name="Structure_Ex" sheetId="29" r:id="rId7"/>
    <sheet name="Backfill" sheetId="31" r:id="rId8"/>
    <sheet name="calc wrksht-rdwy exc pay item" sheetId="10" r:id="rId9"/>
    <sheet name="Grading Summary - rdwy exc" sheetId="12" r:id="rId10"/>
    <sheet name="calc wrksht-emb const pay item" sheetId="17" r:id="rId11"/>
    <sheet name="Grading Summary - emb const" sheetId="18" r:id="rId12"/>
    <sheet name="Conserved Topsoil Summary" sheetId="37" r:id="rId13"/>
    <sheet name="Named Boundary Report" sheetId="43" r:id="rId14"/>
    <sheet name="Named Boundary Data Sorting" sheetId="47" r:id="rId15"/>
    <sheet name="Conserved EX Pave Summary" sheetId="38" r:id="rId16"/>
    <sheet name="Quantities Report_Secondary" sheetId="24" r:id="rId17"/>
    <sheet name="Data Sorting_Secondary" sheetId="46" r:id="rId18"/>
    <sheet name="manual inputs_secondary" sheetId="21" r:id="rId19"/>
    <sheet name="Grading_secondary" sheetId="39" r:id="rId20"/>
    <sheet name="Removals_secondary" sheetId="40" r:id="rId21"/>
    <sheet name="Structure_Ex_secondary" sheetId="41" r:id="rId22"/>
    <sheet name="Backfill_secondary" sheetId="42" r:id="rId23"/>
    <sheet name="Named Boundary Report_Sec" sheetId="48" r:id="rId24"/>
    <sheet name="Named Boundary Data Sorting_Sec" sheetId="49" r:id="rId25"/>
    <sheet name="Rev History" sheetId="44" r:id="rId26"/>
    <sheet name="calc wrksht-rdwy exc Secondary" sheetId="26" state="hidden" r:id="rId27"/>
    <sheet name="calc wrksht-emb const Secondary" sheetId="27" state="hidden" r:id="rId28"/>
  </sheets>
  <definedNames>
    <definedName name="_xlnm.Print_Area" localSheetId="15">'Conserved EX Pave Summary'!$E$6:$I$59</definedName>
    <definedName name="_xlnm.Print_Area" localSheetId="12">'Conserved Topsoil Summary'!$E$6:$N$63</definedName>
    <definedName name="_xlnm.Print_Area" localSheetId="11">'Grading Summary - emb const'!$E$6:$U$68</definedName>
    <definedName name="_xlnm.Print_Area" localSheetId="9">'Grading Summary - rdwy exc'!$E$6:$T$52</definedName>
    <definedName name="_xlnm.Print_Area" localSheetId="0">Instructions!$B$2:$C$38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00" i="49" l="1"/>
  <c r="B3000" i="49"/>
  <c r="A3000" i="49"/>
  <c r="C2999" i="49"/>
  <c r="B2999" i="49"/>
  <c r="A2999" i="49"/>
  <c r="C2998" i="49"/>
  <c r="B2998" i="49"/>
  <c r="A2998" i="49"/>
  <c r="C2997" i="49"/>
  <c r="B2997" i="49"/>
  <c r="A2997" i="49"/>
  <c r="C2996" i="49"/>
  <c r="B2996" i="49"/>
  <c r="A2996" i="49"/>
  <c r="C2995" i="49"/>
  <c r="B2995" i="49"/>
  <c r="A2995" i="49"/>
  <c r="C2994" i="49"/>
  <c r="B2994" i="49"/>
  <c r="A2994" i="49"/>
  <c r="C2993" i="49"/>
  <c r="B2993" i="49"/>
  <c r="A2993" i="49"/>
  <c r="C2992" i="49"/>
  <c r="B2992" i="49"/>
  <c r="A2992" i="49"/>
  <c r="C2991" i="49"/>
  <c r="B2991" i="49"/>
  <c r="A2991" i="49"/>
  <c r="C2990" i="49"/>
  <c r="B2990" i="49"/>
  <c r="A2990" i="49"/>
  <c r="C2989" i="49"/>
  <c r="B2989" i="49"/>
  <c r="A2989" i="49"/>
  <c r="C2988" i="49"/>
  <c r="B2988" i="49"/>
  <c r="A2988" i="49"/>
  <c r="C2987" i="49"/>
  <c r="B2987" i="49"/>
  <c r="A2987" i="49"/>
  <c r="C2986" i="49"/>
  <c r="B2986" i="49"/>
  <c r="A2986" i="49"/>
  <c r="C2985" i="49"/>
  <c r="B2985" i="49"/>
  <c r="A2985" i="49"/>
  <c r="C2984" i="49"/>
  <c r="B2984" i="49"/>
  <c r="A2984" i="49"/>
  <c r="C2983" i="49"/>
  <c r="B2983" i="49"/>
  <c r="A2983" i="49"/>
  <c r="C2982" i="49"/>
  <c r="B2982" i="49"/>
  <c r="A2982" i="49"/>
  <c r="C2981" i="49"/>
  <c r="B2981" i="49"/>
  <c r="A2981" i="49"/>
  <c r="C2980" i="49"/>
  <c r="B2980" i="49"/>
  <c r="A2980" i="49"/>
  <c r="C2979" i="49"/>
  <c r="B2979" i="49"/>
  <c r="A2979" i="49"/>
  <c r="C2978" i="49"/>
  <c r="B2978" i="49"/>
  <c r="A2978" i="49"/>
  <c r="C2977" i="49"/>
  <c r="B2977" i="49"/>
  <c r="A2977" i="49"/>
  <c r="C2976" i="49"/>
  <c r="B2976" i="49"/>
  <c r="A2976" i="49"/>
  <c r="C2975" i="49"/>
  <c r="B2975" i="49"/>
  <c r="A2975" i="49"/>
  <c r="C2974" i="49"/>
  <c r="B2974" i="49"/>
  <c r="A2974" i="49"/>
  <c r="C2973" i="49"/>
  <c r="B2973" i="49"/>
  <c r="A2973" i="49"/>
  <c r="C2972" i="49"/>
  <c r="B2972" i="49"/>
  <c r="A2972" i="49"/>
  <c r="C2971" i="49"/>
  <c r="B2971" i="49"/>
  <c r="A2971" i="49"/>
  <c r="C2970" i="49"/>
  <c r="B2970" i="49"/>
  <c r="A2970" i="49"/>
  <c r="C2969" i="49"/>
  <c r="B2969" i="49"/>
  <c r="A2969" i="49"/>
  <c r="C2968" i="49"/>
  <c r="B2968" i="49"/>
  <c r="A2968" i="49"/>
  <c r="C2967" i="49"/>
  <c r="B2967" i="49"/>
  <c r="A2967" i="49"/>
  <c r="C2966" i="49"/>
  <c r="B2966" i="49"/>
  <c r="A2966" i="49"/>
  <c r="C2965" i="49"/>
  <c r="B2965" i="49"/>
  <c r="A2965" i="49"/>
  <c r="C2964" i="49"/>
  <c r="B2964" i="49"/>
  <c r="A2964" i="49"/>
  <c r="C2963" i="49"/>
  <c r="B2963" i="49"/>
  <c r="A2963" i="49"/>
  <c r="C2962" i="49"/>
  <c r="B2962" i="49"/>
  <c r="A2962" i="49"/>
  <c r="C2961" i="49"/>
  <c r="B2961" i="49"/>
  <c r="A2961" i="49"/>
  <c r="C2960" i="49"/>
  <c r="B2960" i="49"/>
  <c r="A2960" i="49"/>
  <c r="C2959" i="49"/>
  <c r="B2959" i="49"/>
  <c r="A2959" i="49"/>
  <c r="C2958" i="49"/>
  <c r="B2958" i="49"/>
  <c r="A2958" i="49"/>
  <c r="C2957" i="49"/>
  <c r="B2957" i="49"/>
  <c r="A2957" i="49"/>
  <c r="C2956" i="49"/>
  <c r="B2956" i="49"/>
  <c r="A2956" i="49"/>
  <c r="C2955" i="49"/>
  <c r="B2955" i="49"/>
  <c r="A2955" i="49"/>
  <c r="C2954" i="49"/>
  <c r="B2954" i="49"/>
  <c r="A2954" i="49"/>
  <c r="C2953" i="49"/>
  <c r="B2953" i="49"/>
  <c r="A2953" i="49"/>
  <c r="C2952" i="49"/>
  <c r="B2952" i="49"/>
  <c r="A2952" i="49"/>
  <c r="C2951" i="49"/>
  <c r="B2951" i="49"/>
  <c r="A2951" i="49"/>
  <c r="C2950" i="49"/>
  <c r="B2950" i="49"/>
  <c r="A2950" i="49"/>
  <c r="C2949" i="49"/>
  <c r="B2949" i="49"/>
  <c r="A2949" i="49"/>
  <c r="C2948" i="49"/>
  <c r="B2948" i="49"/>
  <c r="A2948" i="49"/>
  <c r="C2947" i="49"/>
  <c r="B2947" i="49"/>
  <c r="A2947" i="49"/>
  <c r="C2946" i="49"/>
  <c r="B2946" i="49"/>
  <c r="A2946" i="49"/>
  <c r="C2945" i="49"/>
  <c r="B2945" i="49"/>
  <c r="A2945" i="49"/>
  <c r="C2944" i="49"/>
  <c r="B2944" i="49"/>
  <c r="A2944" i="49"/>
  <c r="C2943" i="49"/>
  <c r="B2943" i="49"/>
  <c r="A2943" i="49"/>
  <c r="C2942" i="49"/>
  <c r="B2942" i="49"/>
  <c r="A2942" i="49"/>
  <c r="C2941" i="49"/>
  <c r="B2941" i="49"/>
  <c r="A2941" i="49"/>
  <c r="C2940" i="49"/>
  <c r="B2940" i="49"/>
  <c r="A2940" i="49"/>
  <c r="C2939" i="49"/>
  <c r="B2939" i="49"/>
  <c r="A2939" i="49"/>
  <c r="C2938" i="49"/>
  <c r="B2938" i="49"/>
  <c r="A2938" i="49"/>
  <c r="C2937" i="49"/>
  <c r="B2937" i="49"/>
  <c r="A2937" i="49"/>
  <c r="C2936" i="49"/>
  <c r="B2936" i="49"/>
  <c r="A2936" i="49"/>
  <c r="C2935" i="49"/>
  <c r="B2935" i="49"/>
  <c r="A2935" i="49"/>
  <c r="C2934" i="49"/>
  <c r="B2934" i="49"/>
  <c r="A2934" i="49"/>
  <c r="C2933" i="49"/>
  <c r="B2933" i="49"/>
  <c r="A2933" i="49"/>
  <c r="C2932" i="49"/>
  <c r="B2932" i="49"/>
  <c r="A2932" i="49"/>
  <c r="C2931" i="49"/>
  <c r="B2931" i="49"/>
  <c r="A2931" i="49"/>
  <c r="C2930" i="49"/>
  <c r="B2930" i="49"/>
  <c r="A2930" i="49"/>
  <c r="C2929" i="49"/>
  <c r="B2929" i="49"/>
  <c r="A2929" i="49"/>
  <c r="C2928" i="49"/>
  <c r="B2928" i="49"/>
  <c r="A2928" i="49"/>
  <c r="C2927" i="49"/>
  <c r="B2927" i="49"/>
  <c r="A2927" i="49"/>
  <c r="C2926" i="49"/>
  <c r="B2926" i="49"/>
  <c r="A2926" i="49"/>
  <c r="C2925" i="49"/>
  <c r="B2925" i="49"/>
  <c r="A2925" i="49"/>
  <c r="C2924" i="49"/>
  <c r="B2924" i="49"/>
  <c r="A2924" i="49"/>
  <c r="C2923" i="49"/>
  <c r="B2923" i="49"/>
  <c r="A2923" i="49"/>
  <c r="C2922" i="49"/>
  <c r="B2922" i="49"/>
  <c r="A2922" i="49"/>
  <c r="C2921" i="49"/>
  <c r="B2921" i="49"/>
  <c r="A2921" i="49"/>
  <c r="C2920" i="49"/>
  <c r="B2920" i="49"/>
  <c r="A2920" i="49"/>
  <c r="C2919" i="49"/>
  <c r="B2919" i="49"/>
  <c r="A2919" i="49"/>
  <c r="C2918" i="49"/>
  <c r="B2918" i="49"/>
  <c r="A2918" i="49"/>
  <c r="C2917" i="49"/>
  <c r="B2917" i="49"/>
  <c r="A2917" i="49"/>
  <c r="C2916" i="49"/>
  <c r="B2916" i="49"/>
  <c r="A2916" i="49"/>
  <c r="C2915" i="49"/>
  <c r="B2915" i="49"/>
  <c r="A2915" i="49"/>
  <c r="C2914" i="49"/>
  <c r="B2914" i="49"/>
  <c r="A2914" i="49"/>
  <c r="C2913" i="49"/>
  <c r="B2913" i="49"/>
  <c r="A2913" i="49"/>
  <c r="C2912" i="49"/>
  <c r="B2912" i="49"/>
  <c r="A2912" i="49"/>
  <c r="C2911" i="49"/>
  <c r="B2911" i="49"/>
  <c r="A2911" i="49"/>
  <c r="C2910" i="49"/>
  <c r="B2910" i="49"/>
  <c r="A2910" i="49"/>
  <c r="C2909" i="49"/>
  <c r="B2909" i="49"/>
  <c r="A2909" i="49"/>
  <c r="C2908" i="49"/>
  <c r="B2908" i="49"/>
  <c r="A2908" i="49"/>
  <c r="C2907" i="49"/>
  <c r="B2907" i="49"/>
  <c r="A2907" i="49"/>
  <c r="C2906" i="49"/>
  <c r="B2906" i="49"/>
  <c r="A2906" i="49"/>
  <c r="C2905" i="49"/>
  <c r="B2905" i="49"/>
  <c r="A2905" i="49"/>
  <c r="C2904" i="49"/>
  <c r="B2904" i="49"/>
  <c r="A2904" i="49"/>
  <c r="C2903" i="49"/>
  <c r="B2903" i="49"/>
  <c r="A2903" i="49"/>
  <c r="C2902" i="49"/>
  <c r="B2902" i="49"/>
  <c r="A2902" i="49"/>
  <c r="C2901" i="49"/>
  <c r="B2901" i="49"/>
  <c r="A2901" i="49"/>
  <c r="C2900" i="49"/>
  <c r="B2900" i="49"/>
  <c r="A2900" i="49"/>
  <c r="C2899" i="49"/>
  <c r="B2899" i="49"/>
  <c r="A2899" i="49"/>
  <c r="C2898" i="49"/>
  <c r="B2898" i="49"/>
  <c r="A2898" i="49"/>
  <c r="C2897" i="49"/>
  <c r="B2897" i="49"/>
  <c r="A2897" i="49"/>
  <c r="C2896" i="49"/>
  <c r="B2896" i="49"/>
  <c r="A2896" i="49"/>
  <c r="C2895" i="49"/>
  <c r="B2895" i="49"/>
  <c r="A2895" i="49"/>
  <c r="C2894" i="49"/>
  <c r="B2894" i="49"/>
  <c r="A2894" i="49"/>
  <c r="C2893" i="49"/>
  <c r="B2893" i="49"/>
  <c r="A2893" i="49"/>
  <c r="C2892" i="49"/>
  <c r="B2892" i="49"/>
  <c r="A2892" i="49"/>
  <c r="C2891" i="49"/>
  <c r="B2891" i="49"/>
  <c r="A2891" i="49"/>
  <c r="C2890" i="49"/>
  <c r="B2890" i="49"/>
  <c r="A2890" i="49"/>
  <c r="C2889" i="49"/>
  <c r="B2889" i="49"/>
  <c r="A2889" i="49"/>
  <c r="C2888" i="49"/>
  <c r="B2888" i="49"/>
  <c r="A2888" i="49"/>
  <c r="C2887" i="49"/>
  <c r="B2887" i="49"/>
  <c r="A2887" i="49"/>
  <c r="C2886" i="49"/>
  <c r="B2886" i="49"/>
  <c r="A2886" i="49"/>
  <c r="C2885" i="49"/>
  <c r="B2885" i="49"/>
  <c r="A2885" i="49"/>
  <c r="C2884" i="49"/>
  <c r="B2884" i="49"/>
  <c r="A2884" i="49"/>
  <c r="C2883" i="49"/>
  <c r="B2883" i="49"/>
  <c r="A2883" i="49"/>
  <c r="C2882" i="49"/>
  <c r="B2882" i="49"/>
  <c r="A2882" i="49"/>
  <c r="C2881" i="49"/>
  <c r="B2881" i="49"/>
  <c r="A2881" i="49"/>
  <c r="C2880" i="49"/>
  <c r="B2880" i="49"/>
  <c r="A2880" i="49"/>
  <c r="C2879" i="49"/>
  <c r="B2879" i="49"/>
  <c r="A2879" i="49"/>
  <c r="C2878" i="49"/>
  <c r="B2878" i="49"/>
  <c r="A2878" i="49"/>
  <c r="C2877" i="49"/>
  <c r="B2877" i="49"/>
  <c r="A2877" i="49"/>
  <c r="C2876" i="49"/>
  <c r="B2876" i="49"/>
  <c r="A2876" i="49"/>
  <c r="C2875" i="49"/>
  <c r="B2875" i="49"/>
  <c r="A2875" i="49"/>
  <c r="C2874" i="49"/>
  <c r="B2874" i="49"/>
  <c r="A2874" i="49"/>
  <c r="C2873" i="49"/>
  <c r="B2873" i="49"/>
  <c r="A2873" i="49"/>
  <c r="C2872" i="49"/>
  <c r="B2872" i="49"/>
  <c r="A2872" i="49"/>
  <c r="C2871" i="49"/>
  <c r="B2871" i="49"/>
  <c r="A2871" i="49"/>
  <c r="C2870" i="49"/>
  <c r="B2870" i="49"/>
  <c r="A2870" i="49"/>
  <c r="C2869" i="49"/>
  <c r="B2869" i="49"/>
  <c r="A2869" i="49"/>
  <c r="C2868" i="49"/>
  <c r="B2868" i="49"/>
  <c r="A2868" i="49"/>
  <c r="C2867" i="49"/>
  <c r="B2867" i="49"/>
  <c r="A2867" i="49"/>
  <c r="C2866" i="49"/>
  <c r="B2866" i="49"/>
  <c r="A2866" i="49"/>
  <c r="C2865" i="49"/>
  <c r="B2865" i="49"/>
  <c r="A2865" i="49"/>
  <c r="C2864" i="49"/>
  <c r="B2864" i="49"/>
  <c r="A2864" i="49"/>
  <c r="C2863" i="49"/>
  <c r="B2863" i="49"/>
  <c r="A2863" i="49"/>
  <c r="C2862" i="49"/>
  <c r="B2862" i="49"/>
  <c r="A2862" i="49"/>
  <c r="C2861" i="49"/>
  <c r="B2861" i="49"/>
  <c r="A2861" i="49"/>
  <c r="C2860" i="49"/>
  <c r="B2860" i="49"/>
  <c r="A2860" i="49"/>
  <c r="C2859" i="49"/>
  <c r="B2859" i="49"/>
  <c r="A2859" i="49"/>
  <c r="C2858" i="49"/>
  <c r="B2858" i="49"/>
  <c r="A2858" i="49"/>
  <c r="C2857" i="49"/>
  <c r="B2857" i="49"/>
  <c r="A2857" i="49"/>
  <c r="C2856" i="49"/>
  <c r="B2856" i="49"/>
  <c r="A2856" i="49"/>
  <c r="C2855" i="49"/>
  <c r="B2855" i="49"/>
  <c r="A2855" i="49"/>
  <c r="C2854" i="49"/>
  <c r="B2854" i="49"/>
  <c r="A2854" i="49"/>
  <c r="C2853" i="49"/>
  <c r="B2853" i="49"/>
  <c r="A2853" i="49"/>
  <c r="C2852" i="49"/>
  <c r="B2852" i="49"/>
  <c r="A2852" i="49"/>
  <c r="C2851" i="49"/>
  <c r="B2851" i="49"/>
  <c r="A2851" i="49"/>
  <c r="C2850" i="49"/>
  <c r="B2850" i="49"/>
  <c r="A2850" i="49"/>
  <c r="C2849" i="49"/>
  <c r="B2849" i="49"/>
  <c r="A2849" i="49"/>
  <c r="C2848" i="49"/>
  <c r="B2848" i="49"/>
  <c r="A2848" i="49"/>
  <c r="C2847" i="49"/>
  <c r="B2847" i="49"/>
  <c r="A2847" i="49"/>
  <c r="C2846" i="49"/>
  <c r="B2846" i="49"/>
  <c r="A2846" i="49"/>
  <c r="C2845" i="49"/>
  <c r="B2845" i="49"/>
  <c r="A2845" i="49"/>
  <c r="C2844" i="49"/>
  <c r="B2844" i="49"/>
  <c r="A2844" i="49"/>
  <c r="C2843" i="49"/>
  <c r="B2843" i="49"/>
  <c r="A2843" i="49"/>
  <c r="C2842" i="49"/>
  <c r="B2842" i="49"/>
  <c r="A2842" i="49"/>
  <c r="C2841" i="49"/>
  <c r="B2841" i="49"/>
  <c r="A2841" i="49"/>
  <c r="C2840" i="49"/>
  <c r="B2840" i="49"/>
  <c r="A2840" i="49"/>
  <c r="C2839" i="49"/>
  <c r="B2839" i="49"/>
  <c r="A2839" i="49"/>
  <c r="C2838" i="49"/>
  <c r="B2838" i="49"/>
  <c r="A2838" i="49"/>
  <c r="C2837" i="49"/>
  <c r="B2837" i="49"/>
  <c r="A2837" i="49"/>
  <c r="C2836" i="49"/>
  <c r="B2836" i="49"/>
  <c r="A2836" i="49"/>
  <c r="C2835" i="49"/>
  <c r="B2835" i="49"/>
  <c r="A2835" i="49"/>
  <c r="C2834" i="49"/>
  <c r="B2834" i="49"/>
  <c r="A2834" i="49"/>
  <c r="C2833" i="49"/>
  <c r="B2833" i="49"/>
  <c r="A2833" i="49"/>
  <c r="C2832" i="49"/>
  <c r="B2832" i="49"/>
  <c r="A2832" i="49"/>
  <c r="C2831" i="49"/>
  <c r="B2831" i="49"/>
  <c r="A2831" i="49"/>
  <c r="C2830" i="49"/>
  <c r="B2830" i="49"/>
  <c r="A2830" i="49"/>
  <c r="C2829" i="49"/>
  <c r="B2829" i="49"/>
  <c r="A2829" i="49"/>
  <c r="C2828" i="49"/>
  <c r="B2828" i="49"/>
  <c r="A2828" i="49"/>
  <c r="C2827" i="49"/>
  <c r="B2827" i="49"/>
  <c r="A2827" i="49"/>
  <c r="C2826" i="49"/>
  <c r="B2826" i="49"/>
  <c r="A2826" i="49"/>
  <c r="C2825" i="49"/>
  <c r="B2825" i="49"/>
  <c r="A2825" i="49"/>
  <c r="C2824" i="49"/>
  <c r="B2824" i="49"/>
  <c r="A2824" i="49"/>
  <c r="C2823" i="49"/>
  <c r="B2823" i="49"/>
  <c r="A2823" i="49"/>
  <c r="C2822" i="49"/>
  <c r="B2822" i="49"/>
  <c r="A2822" i="49"/>
  <c r="C2821" i="49"/>
  <c r="B2821" i="49"/>
  <c r="A2821" i="49"/>
  <c r="C2820" i="49"/>
  <c r="B2820" i="49"/>
  <c r="A2820" i="49"/>
  <c r="C2819" i="49"/>
  <c r="B2819" i="49"/>
  <c r="A2819" i="49"/>
  <c r="C2818" i="49"/>
  <c r="B2818" i="49"/>
  <c r="A2818" i="49"/>
  <c r="C2817" i="49"/>
  <c r="B2817" i="49"/>
  <c r="A2817" i="49"/>
  <c r="C2816" i="49"/>
  <c r="B2816" i="49"/>
  <c r="A2816" i="49"/>
  <c r="C2815" i="49"/>
  <c r="B2815" i="49"/>
  <c r="A2815" i="49"/>
  <c r="C2814" i="49"/>
  <c r="B2814" i="49"/>
  <c r="A2814" i="49"/>
  <c r="C2813" i="49"/>
  <c r="B2813" i="49"/>
  <c r="A2813" i="49"/>
  <c r="C2812" i="49"/>
  <c r="B2812" i="49"/>
  <c r="A2812" i="49"/>
  <c r="C2811" i="49"/>
  <c r="B2811" i="49"/>
  <c r="A2811" i="49"/>
  <c r="C2810" i="49"/>
  <c r="B2810" i="49"/>
  <c r="A2810" i="49"/>
  <c r="C2809" i="49"/>
  <c r="B2809" i="49"/>
  <c r="A2809" i="49"/>
  <c r="C2808" i="49"/>
  <c r="B2808" i="49"/>
  <c r="A2808" i="49"/>
  <c r="C2807" i="49"/>
  <c r="B2807" i="49"/>
  <c r="A2807" i="49"/>
  <c r="C2806" i="49"/>
  <c r="B2806" i="49"/>
  <c r="A2806" i="49"/>
  <c r="C2805" i="49"/>
  <c r="B2805" i="49"/>
  <c r="A2805" i="49"/>
  <c r="C2804" i="49"/>
  <c r="B2804" i="49"/>
  <c r="A2804" i="49"/>
  <c r="C2803" i="49"/>
  <c r="B2803" i="49"/>
  <c r="A2803" i="49"/>
  <c r="C2802" i="49"/>
  <c r="B2802" i="49"/>
  <c r="A2802" i="49"/>
  <c r="C2801" i="49"/>
  <c r="B2801" i="49"/>
  <c r="A2801" i="49"/>
  <c r="C2800" i="49"/>
  <c r="B2800" i="49"/>
  <c r="A2800" i="49"/>
  <c r="C2799" i="49"/>
  <c r="B2799" i="49"/>
  <c r="A2799" i="49"/>
  <c r="C2798" i="49"/>
  <c r="B2798" i="49"/>
  <c r="A2798" i="49"/>
  <c r="C2797" i="49"/>
  <c r="B2797" i="49"/>
  <c r="A2797" i="49"/>
  <c r="C2796" i="49"/>
  <c r="B2796" i="49"/>
  <c r="A2796" i="49"/>
  <c r="C2795" i="49"/>
  <c r="B2795" i="49"/>
  <c r="A2795" i="49"/>
  <c r="C2794" i="49"/>
  <c r="B2794" i="49"/>
  <c r="A2794" i="49"/>
  <c r="C2793" i="49"/>
  <c r="B2793" i="49"/>
  <c r="A2793" i="49"/>
  <c r="C2792" i="49"/>
  <c r="B2792" i="49"/>
  <c r="A2792" i="49"/>
  <c r="C2791" i="49"/>
  <c r="B2791" i="49"/>
  <c r="A2791" i="49"/>
  <c r="C2790" i="49"/>
  <c r="B2790" i="49"/>
  <c r="A2790" i="49"/>
  <c r="C2789" i="49"/>
  <c r="B2789" i="49"/>
  <c r="A2789" i="49"/>
  <c r="C2788" i="49"/>
  <c r="B2788" i="49"/>
  <c r="A2788" i="49"/>
  <c r="C2787" i="49"/>
  <c r="B2787" i="49"/>
  <c r="A2787" i="49"/>
  <c r="C2786" i="49"/>
  <c r="B2786" i="49"/>
  <c r="A2786" i="49"/>
  <c r="C2785" i="49"/>
  <c r="B2785" i="49"/>
  <c r="A2785" i="49"/>
  <c r="C2784" i="49"/>
  <c r="B2784" i="49"/>
  <c r="A2784" i="49"/>
  <c r="C2783" i="49"/>
  <c r="B2783" i="49"/>
  <c r="A2783" i="49"/>
  <c r="C2782" i="49"/>
  <c r="B2782" i="49"/>
  <c r="A2782" i="49"/>
  <c r="C2781" i="49"/>
  <c r="B2781" i="49"/>
  <c r="A2781" i="49"/>
  <c r="C2780" i="49"/>
  <c r="B2780" i="49"/>
  <c r="A2780" i="49"/>
  <c r="C2779" i="49"/>
  <c r="B2779" i="49"/>
  <c r="A2779" i="49"/>
  <c r="C2778" i="49"/>
  <c r="B2778" i="49"/>
  <c r="A2778" i="49"/>
  <c r="C2777" i="49"/>
  <c r="B2777" i="49"/>
  <c r="A2777" i="49"/>
  <c r="C2776" i="49"/>
  <c r="B2776" i="49"/>
  <c r="A2776" i="49"/>
  <c r="C2775" i="49"/>
  <c r="B2775" i="49"/>
  <c r="A2775" i="49"/>
  <c r="C2774" i="49"/>
  <c r="B2774" i="49"/>
  <c r="A2774" i="49"/>
  <c r="C2773" i="49"/>
  <c r="B2773" i="49"/>
  <c r="A2773" i="49"/>
  <c r="C2772" i="49"/>
  <c r="B2772" i="49"/>
  <c r="A2772" i="49"/>
  <c r="C2771" i="49"/>
  <c r="B2771" i="49"/>
  <c r="A2771" i="49"/>
  <c r="C2770" i="49"/>
  <c r="B2770" i="49"/>
  <c r="A2770" i="49"/>
  <c r="C2769" i="49"/>
  <c r="B2769" i="49"/>
  <c r="A2769" i="49"/>
  <c r="C2768" i="49"/>
  <c r="B2768" i="49"/>
  <c r="A2768" i="49"/>
  <c r="C2767" i="49"/>
  <c r="B2767" i="49"/>
  <c r="A2767" i="49"/>
  <c r="C2766" i="49"/>
  <c r="B2766" i="49"/>
  <c r="A2766" i="49"/>
  <c r="C2765" i="49"/>
  <c r="B2765" i="49"/>
  <c r="A2765" i="49"/>
  <c r="C2764" i="49"/>
  <c r="B2764" i="49"/>
  <c r="A2764" i="49"/>
  <c r="C2763" i="49"/>
  <c r="B2763" i="49"/>
  <c r="A2763" i="49"/>
  <c r="C2762" i="49"/>
  <c r="B2762" i="49"/>
  <c r="A2762" i="49"/>
  <c r="C2761" i="49"/>
  <c r="B2761" i="49"/>
  <c r="A2761" i="49"/>
  <c r="C2760" i="49"/>
  <c r="B2760" i="49"/>
  <c r="A2760" i="49"/>
  <c r="C2759" i="49"/>
  <c r="B2759" i="49"/>
  <c r="A2759" i="49"/>
  <c r="C2758" i="49"/>
  <c r="B2758" i="49"/>
  <c r="A2758" i="49"/>
  <c r="C2757" i="49"/>
  <c r="B2757" i="49"/>
  <c r="A2757" i="49"/>
  <c r="C2756" i="49"/>
  <c r="B2756" i="49"/>
  <c r="A2756" i="49"/>
  <c r="C2755" i="49"/>
  <c r="B2755" i="49"/>
  <c r="A2755" i="49"/>
  <c r="C2754" i="49"/>
  <c r="B2754" i="49"/>
  <c r="A2754" i="49"/>
  <c r="C2753" i="49"/>
  <c r="B2753" i="49"/>
  <c r="A2753" i="49"/>
  <c r="C2752" i="49"/>
  <c r="B2752" i="49"/>
  <c r="A2752" i="49"/>
  <c r="C2751" i="49"/>
  <c r="B2751" i="49"/>
  <c r="A2751" i="49"/>
  <c r="C2750" i="49"/>
  <c r="B2750" i="49"/>
  <c r="A2750" i="49"/>
  <c r="C2749" i="49"/>
  <c r="B2749" i="49"/>
  <c r="A2749" i="49"/>
  <c r="C2748" i="49"/>
  <c r="B2748" i="49"/>
  <c r="A2748" i="49"/>
  <c r="C2747" i="49"/>
  <c r="B2747" i="49"/>
  <c r="A2747" i="49"/>
  <c r="C2746" i="49"/>
  <c r="B2746" i="49"/>
  <c r="A2746" i="49"/>
  <c r="C2745" i="49"/>
  <c r="B2745" i="49"/>
  <c r="A2745" i="49"/>
  <c r="C2744" i="49"/>
  <c r="B2744" i="49"/>
  <c r="A2744" i="49"/>
  <c r="C2743" i="49"/>
  <c r="B2743" i="49"/>
  <c r="A2743" i="49"/>
  <c r="C2742" i="49"/>
  <c r="B2742" i="49"/>
  <c r="A2742" i="49"/>
  <c r="C2741" i="49"/>
  <c r="B2741" i="49"/>
  <c r="A2741" i="49"/>
  <c r="C2740" i="49"/>
  <c r="B2740" i="49"/>
  <c r="A2740" i="49"/>
  <c r="C2739" i="49"/>
  <c r="B2739" i="49"/>
  <c r="A2739" i="49"/>
  <c r="C2738" i="49"/>
  <c r="B2738" i="49"/>
  <c r="A2738" i="49"/>
  <c r="C2737" i="49"/>
  <c r="B2737" i="49"/>
  <c r="A2737" i="49"/>
  <c r="C2736" i="49"/>
  <c r="B2736" i="49"/>
  <c r="A2736" i="49"/>
  <c r="C2735" i="49"/>
  <c r="B2735" i="49"/>
  <c r="A2735" i="49"/>
  <c r="C2734" i="49"/>
  <c r="B2734" i="49"/>
  <c r="A2734" i="49"/>
  <c r="C2733" i="49"/>
  <c r="B2733" i="49"/>
  <c r="A2733" i="49"/>
  <c r="C2732" i="49"/>
  <c r="B2732" i="49"/>
  <c r="A2732" i="49"/>
  <c r="C2731" i="49"/>
  <c r="B2731" i="49"/>
  <c r="A2731" i="49"/>
  <c r="C2730" i="49"/>
  <c r="B2730" i="49"/>
  <c r="A2730" i="49"/>
  <c r="C2729" i="49"/>
  <c r="B2729" i="49"/>
  <c r="A2729" i="49"/>
  <c r="C2728" i="49"/>
  <c r="B2728" i="49"/>
  <c r="A2728" i="49"/>
  <c r="C2727" i="49"/>
  <c r="B2727" i="49"/>
  <c r="A2727" i="49"/>
  <c r="C2726" i="49"/>
  <c r="B2726" i="49"/>
  <c r="A2726" i="49"/>
  <c r="C2725" i="49"/>
  <c r="B2725" i="49"/>
  <c r="A2725" i="49"/>
  <c r="C2724" i="49"/>
  <c r="B2724" i="49"/>
  <c r="A2724" i="49"/>
  <c r="C2723" i="49"/>
  <c r="B2723" i="49"/>
  <c r="A2723" i="49"/>
  <c r="C2722" i="49"/>
  <c r="B2722" i="49"/>
  <c r="A2722" i="49"/>
  <c r="C2721" i="49"/>
  <c r="B2721" i="49"/>
  <c r="A2721" i="49"/>
  <c r="C2720" i="49"/>
  <c r="B2720" i="49"/>
  <c r="A2720" i="49"/>
  <c r="C2719" i="49"/>
  <c r="B2719" i="49"/>
  <c r="A2719" i="49"/>
  <c r="C2718" i="49"/>
  <c r="B2718" i="49"/>
  <c r="A2718" i="49"/>
  <c r="C2717" i="49"/>
  <c r="B2717" i="49"/>
  <c r="A2717" i="49"/>
  <c r="C2716" i="49"/>
  <c r="B2716" i="49"/>
  <c r="A2716" i="49"/>
  <c r="C2715" i="49"/>
  <c r="B2715" i="49"/>
  <c r="A2715" i="49"/>
  <c r="C2714" i="49"/>
  <c r="B2714" i="49"/>
  <c r="A2714" i="49"/>
  <c r="C2713" i="49"/>
  <c r="B2713" i="49"/>
  <c r="A2713" i="49"/>
  <c r="C2712" i="49"/>
  <c r="B2712" i="49"/>
  <c r="A2712" i="49"/>
  <c r="C2711" i="49"/>
  <c r="B2711" i="49"/>
  <c r="A2711" i="49"/>
  <c r="C2710" i="49"/>
  <c r="B2710" i="49"/>
  <c r="A2710" i="49"/>
  <c r="C2709" i="49"/>
  <c r="B2709" i="49"/>
  <c r="A2709" i="49"/>
  <c r="C2708" i="49"/>
  <c r="B2708" i="49"/>
  <c r="A2708" i="49"/>
  <c r="C2707" i="49"/>
  <c r="B2707" i="49"/>
  <c r="A2707" i="49"/>
  <c r="C2706" i="49"/>
  <c r="B2706" i="49"/>
  <c r="A2706" i="49"/>
  <c r="C2705" i="49"/>
  <c r="B2705" i="49"/>
  <c r="A2705" i="49"/>
  <c r="C2704" i="49"/>
  <c r="B2704" i="49"/>
  <c r="A2704" i="49"/>
  <c r="C2703" i="49"/>
  <c r="B2703" i="49"/>
  <c r="A2703" i="49"/>
  <c r="C2702" i="49"/>
  <c r="B2702" i="49"/>
  <c r="A2702" i="49"/>
  <c r="C2701" i="49"/>
  <c r="B2701" i="49"/>
  <c r="A2701" i="49"/>
  <c r="C2700" i="49"/>
  <c r="B2700" i="49"/>
  <c r="A2700" i="49"/>
  <c r="C2699" i="49"/>
  <c r="B2699" i="49"/>
  <c r="A2699" i="49"/>
  <c r="C2698" i="49"/>
  <c r="B2698" i="49"/>
  <c r="A2698" i="49"/>
  <c r="C2697" i="49"/>
  <c r="B2697" i="49"/>
  <c r="A2697" i="49"/>
  <c r="C2696" i="49"/>
  <c r="B2696" i="49"/>
  <c r="A2696" i="49"/>
  <c r="C2695" i="49"/>
  <c r="B2695" i="49"/>
  <c r="A2695" i="49"/>
  <c r="C2694" i="49"/>
  <c r="B2694" i="49"/>
  <c r="A2694" i="49"/>
  <c r="C2693" i="49"/>
  <c r="B2693" i="49"/>
  <c r="A2693" i="49"/>
  <c r="C2692" i="49"/>
  <c r="B2692" i="49"/>
  <c r="A2692" i="49"/>
  <c r="C2691" i="49"/>
  <c r="B2691" i="49"/>
  <c r="A2691" i="49"/>
  <c r="C2690" i="49"/>
  <c r="B2690" i="49"/>
  <c r="A2690" i="49"/>
  <c r="C2689" i="49"/>
  <c r="B2689" i="49"/>
  <c r="A2689" i="49"/>
  <c r="C2688" i="49"/>
  <c r="B2688" i="49"/>
  <c r="A2688" i="49"/>
  <c r="C2687" i="49"/>
  <c r="B2687" i="49"/>
  <c r="A2687" i="49"/>
  <c r="C2686" i="49"/>
  <c r="B2686" i="49"/>
  <c r="A2686" i="49"/>
  <c r="C2685" i="49"/>
  <c r="B2685" i="49"/>
  <c r="A2685" i="49"/>
  <c r="C2684" i="49"/>
  <c r="B2684" i="49"/>
  <c r="A2684" i="49"/>
  <c r="C2683" i="49"/>
  <c r="B2683" i="49"/>
  <c r="A2683" i="49"/>
  <c r="C2682" i="49"/>
  <c r="B2682" i="49"/>
  <c r="A2682" i="49"/>
  <c r="C2681" i="49"/>
  <c r="B2681" i="49"/>
  <c r="A2681" i="49"/>
  <c r="C2680" i="49"/>
  <c r="B2680" i="49"/>
  <c r="A2680" i="49"/>
  <c r="C2679" i="49"/>
  <c r="B2679" i="49"/>
  <c r="A2679" i="49"/>
  <c r="C2678" i="49"/>
  <c r="B2678" i="49"/>
  <c r="A2678" i="49"/>
  <c r="C2677" i="49"/>
  <c r="B2677" i="49"/>
  <c r="A2677" i="49"/>
  <c r="C2676" i="49"/>
  <c r="B2676" i="49"/>
  <c r="A2676" i="49"/>
  <c r="C2675" i="49"/>
  <c r="B2675" i="49"/>
  <c r="A2675" i="49"/>
  <c r="C2674" i="49"/>
  <c r="B2674" i="49"/>
  <c r="A2674" i="49"/>
  <c r="C2673" i="49"/>
  <c r="B2673" i="49"/>
  <c r="A2673" i="49"/>
  <c r="C2672" i="49"/>
  <c r="B2672" i="49"/>
  <c r="A2672" i="49"/>
  <c r="C2671" i="49"/>
  <c r="B2671" i="49"/>
  <c r="A2671" i="49"/>
  <c r="C2670" i="49"/>
  <c r="B2670" i="49"/>
  <c r="A2670" i="49"/>
  <c r="C2669" i="49"/>
  <c r="B2669" i="49"/>
  <c r="A2669" i="49"/>
  <c r="C2668" i="49"/>
  <c r="B2668" i="49"/>
  <c r="A2668" i="49"/>
  <c r="C2667" i="49"/>
  <c r="B2667" i="49"/>
  <c r="A2667" i="49"/>
  <c r="C2666" i="49"/>
  <c r="B2666" i="49"/>
  <c r="A2666" i="49"/>
  <c r="C2665" i="49"/>
  <c r="B2665" i="49"/>
  <c r="A2665" i="49"/>
  <c r="C2664" i="49"/>
  <c r="B2664" i="49"/>
  <c r="A2664" i="49"/>
  <c r="C2663" i="49"/>
  <c r="B2663" i="49"/>
  <c r="A2663" i="49"/>
  <c r="C2662" i="49"/>
  <c r="B2662" i="49"/>
  <c r="A2662" i="49"/>
  <c r="C2661" i="49"/>
  <c r="B2661" i="49"/>
  <c r="A2661" i="49"/>
  <c r="C2660" i="49"/>
  <c r="B2660" i="49"/>
  <c r="A2660" i="49"/>
  <c r="C2659" i="49"/>
  <c r="B2659" i="49"/>
  <c r="A2659" i="49"/>
  <c r="C2658" i="49"/>
  <c r="B2658" i="49"/>
  <c r="A2658" i="49"/>
  <c r="C2657" i="49"/>
  <c r="B2657" i="49"/>
  <c r="A2657" i="49"/>
  <c r="C2656" i="49"/>
  <c r="B2656" i="49"/>
  <c r="A2656" i="49"/>
  <c r="C2655" i="49"/>
  <c r="B2655" i="49"/>
  <c r="A2655" i="49"/>
  <c r="C2654" i="49"/>
  <c r="B2654" i="49"/>
  <c r="A2654" i="49"/>
  <c r="C2653" i="49"/>
  <c r="B2653" i="49"/>
  <c r="A2653" i="49"/>
  <c r="C2652" i="49"/>
  <c r="B2652" i="49"/>
  <c r="A2652" i="49"/>
  <c r="C2651" i="49"/>
  <c r="B2651" i="49"/>
  <c r="A2651" i="49"/>
  <c r="C2650" i="49"/>
  <c r="B2650" i="49"/>
  <c r="A2650" i="49"/>
  <c r="C2649" i="49"/>
  <c r="B2649" i="49"/>
  <c r="A2649" i="49"/>
  <c r="C2648" i="49"/>
  <c r="B2648" i="49"/>
  <c r="A2648" i="49"/>
  <c r="C2647" i="49"/>
  <c r="B2647" i="49"/>
  <c r="A2647" i="49"/>
  <c r="C2646" i="49"/>
  <c r="B2646" i="49"/>
  <c r="A2646" i="49"/>
  <c r="C2645" i="49"/>
  <c r="B2645" i="49"/>
  <c r="A2645" i="49"/>
  <c r="C2644" i="49"/>
  <c r="B2644" i="49"/>
  <c r="A2644" i="49"/>
  <c r="C2643" i="49"/>
  <c r="B2643" i="49"/>
  <c r="A2643" i="49"/>
  <c r="C2642" i="49"/>
  <c r="B2642" i="49"/>
  <c r="A2642" i="49"/>
  <c r="C2641" i="49"/>
  <c r="B2641" i="49"/>
  <c r="A2641" i="49"/>
  <c r="C2640" i="49"/>
  <c r="B2640" i="49"/>
  <c r="A2640" i="49"/>
  <c r="C2639" i="49"/>
  <c r="B2639" i="49"/>
  <c r="A2639" i="49"/>
  <c r="C2638" i="49"/>
  <c r="B2638" i="49"/>
  <c r="A2638" i="49"/>
  <c r="C2637" i="49"/>
  <c r="B2637" i="49"/>
  <c r="A2637" i="49"/>
  <c r="C2636" i="49"/>
  <c r="B2636" i="49"/>
  <c r="A2636" i="49"/>
  <c r="C2635" i="49"/>
  <c r="B2635" i="49"/>
  <c r="A2635" i="49"/>
  <c r="C2634" i="49"/>
  <c r="B2634" i="49"/>
  <c r="A2634" i="49"/>
  <c r="C2633" i="49"/>
  <c r="B2633" i="49"/>
  <c r="A2633" i="49"/>
  <c r="C2632" i="49"/>
  <c r="B2632" i="49"/>
  <c r="A2632" i="49"/>
  <c r="C2631" i="49"/>
  <c r="B2631" i="49"/>
  <c r="A2631" i="49"/>
  <c r="C2630" i="49"/>
  <c r="B2630" i="49"/>
  <c r="A2630" i="49"/>
  <c r="C2629" i="49"/>
  <c r="B2629" i="49"/>
  <c r="A2629" i="49"/>
  <c r="C2628" i="49"/>
  <c r="B2628" i="49"/>
  <c r="A2628" i="49"/>
  <c r="C2627" i="49"/>
  <c r="B2627" i="49"/>
  <c r="A2627" i="49"/>
  <c r="C2626" i="49"/>
  <c r="B2626" i="49"/>
  <c r="A2626" i="49"/>
  <c r="C2625" i="49"/>
  <c r="B2625" i="49"/>
  <c r="A2625" i="49"/>
  <c r="C2624" i="49"/>
  <c r="B2624" i="49"/>
  <c r="A2624" i="49"/>
  <c r="C2623" i="49"/>
  <c r="B2623" i="49"/>
  <c r="A2623" i="49"/>
  <c r="C2622" i="49"/>
  <c r="B2622" i="49"/>
  <c r="A2622" i="49"/>
  <c r="C2621" i="49"/>
  <c r="B2621" i="49"/>
  <c r="A2621" i="49"/>
  <c r="C2620" i="49"/>
  <c r="B2620" i="49"/>
  <c r="A2620" i="49"/>
  <c r="C2619" i="49"/>
  <c r="B2619" i="49"/>
  <c r="A2619" i="49"/>
  <c r="C2618" i="49"/>
  <c r="B2618" i="49"/>
  <c r="A2618" i="49"/>
  <c r="C2617" i="49"/>
  <c r="B2617" i="49"/>
  <c r="A2617" i="49"/>
  <c r="C2616" i="49"/>
  <c r="B2616" i="49"/>
  <c r="A2616" i="49"/>
  <c r="C2615" i="49"/>
  <c r="B2615" i="49"/>
  <c r="A2615" i="49"/>
  <c r="C2614" i="49"/>
  <c r="B2614" i="49"/>
  <c r="A2614" i="49"/>
  <c r="C2613" i="49"/>
  <c r="B2613" i="49"/>
  <c r="A2613" i="49"/>
  <c r="C2612" i="49"/>
  <c r="B2612" i="49"/>
  <c r="A2612" i="49"/>
  <c r="C2611" i="49"/>
  <c r="B2611" i="49"/>
  <c r="A2611" i="49"/>
  <c r="C2610" i="49"/>
  <c r="B2610" i="49"/>
  <c r="A2610" i="49"/>
  <c r="C2609" i="49"/>
  <c r="B2609" i="49"/>
  <c r="A2609" i="49"/>
  <c r="C2608" i="49"/>
  <c r="B2608" i="49"/>
  <c r="A2608" i="49"/>
  <c r="C2607" i="49"/>
  <c r="B2607" i="49"/>
  <c r="A2607" i="49"/>
  <c r="C2606" i="49"/>
  <c r="B2606" i="49"/>
  <c r="A2606" i="49"/>
  <c r="C2605" i="49"/>
  <c r="B2605" i="49"/>
  <c r="A2605" i="49"/>
  <c r="C2604" i="49"/>
  <c r="B2604" i="49"/>
  <c r="A2604" i="49"/>
  <c r="C2603" i="49"/>
  <c r="B2603" i="49"/>
  <c r="A2603" i="49"/>
  <c r="C2602" i="49"/>
  <c r="B2602" i="49"/>
  <c r="A2602" i="49"/>
  <c r="C2601" i="49"/>
  <c r="B2601" i="49"/>
  <c r="A2601" i="49"/>
  <c r="C2600" i="49"/>
  <c r="B2600" i="49"/>
  <c r="A2600" i="49"/>
  <c r="C2599" i="49"/>
  <c r="B2599" i="49"/>
  <c r="A2599" i="49"/>
  <c r="C2598" i="49"/>
  <c r="B2598" i="49"/>
  <c r="A2598" i="49"/>
  <c r="C2597" i="49"/>
  <c r="B2597" i="49"/>
  <c r="A2597" i="49"/>
  <c r="C2596" i="49"/>
  <c r="B2596" i="49"/>
  <c r="A2596" i="49"/>
  <c r="C2595" i="49"/>
  <c r="B2595" i="49"/>
  <c r="A2595" i="49"/>
  <c r="C2594" i="49"/>
  <c r="B2594" i="49"/>
  <c r="A2594" i="49"/>
  <c r="C2593" i="49"/>
  <c r="B2593" i="49"/>
  <c r="A2593" i="49"/>
  <c r="C2592" i="49"/>
  <c r="B2592" i="49"/>
  <c r="A2592" i="49"/>
  <c r="C2591" i="49"/>
  <c r="B2591" i="49"/>
  <c r="A2591" i="49"/>
  <c r="C2590" i="49"/>
  <c r="B2590" i="49"/>
  <c r="A2590" i="49"/>
  <c r="C2589" i="49"/>
  <c r="B2589" i="49"/>
  <c r="A2589" i="49"/>
  <c r="C2588" i="49"/>
  <c r="B2588" i="49"/>
  <c r="A2588" i="49"/>
  <c r="C2587" i="49"/>
  <c r="B2587" i="49"/>
  <c r="A2587" i="49"/>
  <c r="C2586" i="49"/>
  <c r="B2586" i="49"/>
  <c r="A2586" i="49"/>
  <c r="C2585" i="49"/>
  <c r="B2585" i="49"/>
  <c r="A2585" i="49"/>
  <c r="C2584" i="49"/>
  <c r="B2584" i="49"/>
  <c r="A2584" i="49"/>
  <c r="C2583" i="49"/>
  <c r="B2583" i="49"/>
  <c r="A2583" i="49"/>
  <c r="C2582" i="49"/>
  <c r="B2582" i="49"/>
  <c r="A2582" i="49"/>
  <c r="C2581" i="49"/>
  <c r="B2581" i="49"/>
  <c r="A2581" i="49"/>
  <c r="C2580" i="49"/>
  <c r="B2580" i="49"/>
  <c r="A2580" i="49"/>
  <c r="C2579" i="49"/>
  <c r="B2579" i="49"/>
  <c r="A2579" i="49"/>
  <c r="C2578" i="49"/>
  <c r="B2578" i="49"/>
  <c r="A2578" i="49"/>
  <c r="C2577" i="49"/>
  <c r="B2577" i="49"/>
  <c r="A2577" i="49"/>
  <c r="C2576" i="49"/>
  <c r="B2576" i="49"/>
  <c r="A2576" i="49"/>
  <c r="C2575" i="49"/>
  <c r="B2575" i="49"/>
  <c r="A2575" i="49"/>
  <c r="C2574" i="49"/>
  <c r="B2574" i="49"/>
  <c r="A2574" i="49"/>
  <c r="C2573" i="49"/>
  <c r="B2573" i="49"/>
  <c r="A2573" i="49"/>
  <c r="C2572" i="49"/>
  <c r="B2572" i="49"/>
  <c r="A2572" i="49"/>
  <c r="C2571" i="49"/>
  <c r="B2571" i="49"/>
  <c r="A2571" i="49"/>
  <c r="C2570" i="49"/>
  <c r="B2570" i="49"/>
  <c r="A2570" i="49"/>
  <c r="C2569" i="49"/>
  <c r="B2569" i="49"/>
  <c r="A2569" i="49"/>
  <c r="C2568" i="49"/>
  <c r="B2568" i="49"/>
  <c r="A2568" i="49"/>
  <c r="C2567" i="49"/>
  <c r="B2567" i="49"/>
  <c r="A2567" i="49"/>
  <c r="C2566" i="49"/>
  <c r="B2566" i="49"/>
  <c r="A2566" i="49"/>
  <c r="C2565" i="49"/>
  <c r="B2565" i="49"/>
  <c r="A2565" i="49"/>
  <c r="C2564" i="49"/>
  <c r="B2564" i="49"/>
  <c r="A2564" i="49"/>
  <c r="C2563" i="49"/>
  <c r="B2563" i="49"/>
  <c r="A2563" i="49"/>
  <c r="C2562" i="49"/>
  <c r="B2562" i="49"/>
  <c r="A2562" i="49"/>
  <c r="C2561" i="49"/>
  <c r="B2561" i="49"/>
  <c r="A2561" i="49"/>
  <c r="C2560" i="49"/>
  <c r="B2560" i="49"/>
  <c r="A2560" i="49"/>
  <c r="C2559" i="49"/>
  <c r="B2559" i="49"/>
  <c r="A2559" i="49"/>
  <c r="C2558" i="49"/>
  <c r="B2558" i="49"/>
  <c r="A2558" i="49"/>
  <c r="C2557" i="49"/>
  <c r="B2557" i="49"/>
  <c r="A2557" i="49"/>
  <c r="C2556" i="49"/>
  <c r="B2556" i="49"/>
  <c r="A2556" i="49"/>
  <c r="C2555" i="49"/>
  <c r="B2555" i="49"/>
  <c r="A2555" i="49"/>
  <c r="C2554" i="49"/>
  <c r="B2554" i="49"/>
  <c r="A2554" i="49"/>
  <c r="C2553" i="49"/>
  <c r="B2553" i="49"/>
  <c r="A2553" i="49"/>
  <c r="C2552" i="49"/>
  <c r="B2552" i="49"/>
  <c r="A2552" i="49"/>
  <c r="C2551" i="49"/>
  <c r="B2551" i="49"/>
  <c r="A2551" i="49"/>
  <c r="C2550" i="49"/>
  <c r="B2550" i="49"/>
  <c r="A2550" i="49"/>
  <c r="C2549" i="49"/>
  <c r="B2549" i="49"/>
  <c r="A2549" i="49"/>
  <c r="C2548" i="49"/>
  <c r="B2548" i="49"/>
  <c r="A2548" i="49"/>
  <c r="C2547" i="49"/>
  <c r="B2547" i="49"/>
  <c r="A2547" i="49"/>
  <c r="C2546" i="49"/>
  <c r="B2546" i="49"/>
  <c r="A2546" i="49"/>
  <c r="C2545" i="49"/>
  <c r="B2545" i="49"/>
  <c r="A2545" i="49"/>
  <c r="C2544" i="49"/>
  <c r="B2544" i="49"/>
  <c r="A2544" i="49"/>
  <c r="C2543" i="49"/>
  <c r="B2543" i="49"/>
  <c r="A2543" i="49"/>
  <c r="C2542" i="49"/>
  <c r="B2542" i="49"/>
  <c r="A2542" i="49"/>
  <c r="C2541" i="49"/>
  <c r="B2541" i="49"/>
  <c r="A2541" i="49"/>
  <c r="C2540" i="49"/>
  <c r="B2540" i="49"/>
  <c r="A2540" i="49"/>
  <c r="C2539" i="49"/>
  <c r="B2539" i="49"/>
  <c r="A2539" i="49"/>
  <c r="C2538" i="49"/>
  <c r="B2538" i="49"/>
  <c r="A2538" i="49"/>
  <c r="C2537" i="49"/>
  <c r="B2537" i="49"/>
  <c r="A2537" i="49"/>
  <c r="C2536" i="49"/>
  <c r="B2536" i="49"/>
  <c r="A2536" i="49"/>
  <c r="C2535" i="49"/>
  <c r="B2535" i="49"/>
  <c r="A2535" i="49"/>
  <c r="C2534" i="49"/>
  <c r="B2534" i="49"/>
  <c r="A2534" i="49"/>
  <c r="C2533" i="49"/>
  <c r="B2533" i="49"/>
  <c r="A2533" i="49"/>
  <c r="C2532" i="49"/>
  <c r="B2532" i="49"/>
  <c r="A2532" i="49"/>
  <c r="C2531" i="49"/>
  <c r="B2531" i="49"/>
  <c r="A2531" i="49"/>
  <c r="C2530" i="49"/>
  <c r="B2530" i="49"/>
  <c r="A2530" i="49"/>
  <c r="C2529" i="49"/>
  <c r="B2529" i="49"/>
  <c r="A2529" i="49"/>
  <c r="C2528" i="49"/>
  <c r="B2528" i="49"/>
  <c r="A2528" i="49"/>
  <c r="C2527" i="49"/>
  <c r="B2527" i="49"/>
  <c r="A2527" i="49"/>
  <c r="C2526" i="49"/>
  <c r="B2526" i="49"/>
  <c r="A2526" i="49"/>
  <c r="C2525" i="49"/>
  <c r="B2525" i="49"/>
  <c r="A2525" i="49"/>
  <c r="C2524" i="49"/>
  <c r="B2524" i="49"/>
  <c r="A2524" i="49"/>
  <c r="C2523" i="49"/>
  <c r="B2523" i="49"/>
  <c r="A2523" i="49"/>
  <c r="C2522" i="49"/>
  <c r="B2522" i="49"/>
  <c r="A2522" i="49"/>
  <c r="C2521" i="49"/>
  <c r="B2521" i="49"/>
  <c r="A2521" i="49"/>
  <c r="C2520" i="49"/>
  <c r="B2520" i="49"/>
  <c r="A2520" i="49"/>
  <c r="C2519" i="49"/>
  <c r="B2519" i="49"/>
  <c r="A2519" i="49"/>
  <c r="C2518" i="49"/>
  <c r="B2518" i="49"/>
  <c r="A2518" i="49"/>
  <c r="C2517" i="49"/>
  <c r="B2517" i="49"/>
  <c r="A2517" i="49"/>
  <c r="C2516" i="49"/>
  <c r="B2516" i="49"/>
  <c r="A2516" i="49"/>
  <c r="C2515" i="49"/>
  <c r="B2515" i="49"/>
  <c r="A2515" i="49"/>
  <c r="C2514" i="49"/>
  <c r="B2514" i="49"/>
  <c r="A2514" i="49"/>
  <c r="C2513" i="49"/>
  <c r="B2513" i="49"/>
  <c r="A2513" i="49"/>
  <c r="C2512" i="49"/>
  <c r="B2512" i="49"/>
  <c r="A2512" i="49"/>
  <c r="C2511" i="49"/>
  <c r="B2511" i="49"/>
  <c r="A2511" i="49"/>
  <c r="C2510" i="49"/>
  <c r="B2510" i="49"/>
  <c r="A2510" i="49"/>
  <c r="C2509" i="49"/>
  <c r="B2509" i="49"/>
  <c r="A2509" i="49"/>
  <c r="C2508" i="49"/>
  <c r="B2508" i="49"/>
  <c r="A2508" i="49"/>
  <c r="C2507" i="49"/>
  <c r="B2507" i="49"/>
  <c r="A2507" i="49"/>
  <c r="C2506" i="49"/>
  <c r="B2506" i="49"/>
  <c r="A2506" i="49"/>
  <c r="C2505" i="49"/>
  <c r="B2505" i="49"/>
  <c r="A2505" i="49"/>
  <c r="C2504" i="49"/>
  <c r="B2504" i="49"/>
  <c r="A2504" i="49"/>
  <c r="C2503" i="49"/>
  <c r="B2503" i="49"/>
  <c r="A2503" i="49"/>
  <c r="C2502" i="49"/>
  <c r="B2502" i="49"/>
  <c r="A2502" i="49"/>
  <c r="C2501" i="49"/>
  <c r="B2501" i="49"/>
  <c r="A2501" i="49"/>
  <c r="C2500" i="49"/>
  <c r="B2500" i="49"/>
  <c r="A2500" i="49"/>
  <c r="C2499" i="49"/>
  <c r="B2499" i="49"/>
  <c r="A2499" i="49"/>
  <c r="C2498" i="49"/>
  <c r="B2498" i="49"/>
  <c r="A2498" i="49"/>
  <c r="C2497" i="49"/>
  <c r="B2497" i="49"/>
  <c r="A2497" i="49"/>
  <c r="C2496" i="49"/>
  <c r="B2496" i="49"/>
  <c r="A2496" i="49"/>
  <c r="C2495" i="49"/>
  <c r="B2495" i="49"/>
  <c r="A2495" i="49"/>
  <c r="C2494" i="49"/>
  <c r="B2494" i="49"/>
  <c r="A2494" i="49"/>
  <c r="C2493" i="49"/>
  <c r="B2493" i="49"/>
  <c r="A2493" i="49"/>
  <c r="C2492" i="49"/>
  <c r="B2492" i="49"/>
  <c r="A2492" i="49"/>
  <c r="C2491" i="49"/>
  <c r="B2491" i="49"/>
  <c r="A2491" i="49"/>
  <c r="C2490" i="49"/>
  <c r="B2490" i="49"/>
  <c r="A2490" i="49"/>
  <c r="C2489" i="49"/>
  <c r="B2489" i="49"/>
  <c r="A2489" i="49"/>
  <c r="C2488" i="49"/>
  <c r="B2488" i="49"/>
  <c r="A2488" i="49"/>
  <c r="C2487" i="49"/>
  <c r="B2487" i="49"/>
  <c r="A2487" i="49"/>
  <c r="C2486" i="49"/>
  <c r="B2486" i="49"/>
  <c r="A2486" i="49"/>
  <c r="C2485" i="49"/>
  <c r="B2485" i="49"/>
  <c r="A2485" i="49"/>
  <c r="C2484" i="49"/>
  <c r="B2484" i="49"/>
  <c r="A2484" i="49"/>
  <c r="C2483" i="49"/>
  <c r="B2483" i="49"/>
  <c r="A2483" i="49"/>
  <c r="C2482" i="49"/>
  <c r="B2482" i="49"/>
  <c r="A2482" i="49"/>
  <c r="C2481" i="49"/>
  <c r="B2481" i="49"/>
  <c r="A2481" i="49"/>
  <c r="C2480" i="49"/>
  <c r="B2480" i="49"/>
  <c r="A2480" i="49"/>
  <c r="C2479" i="49"/>
  <c r="B2479" i="49"/>
  <c r="A2479" i="49"/>
  <c r="C2478" i="49"/>
  <c r="B2478" i="49"/>
  <c r="A2478" i="49"/>
  <c r="C2477" i="49"/>
  <c r="B2477" i="49"/>
  <c r="A2477" i="49"/>
  <c r="C2476" i="49"/>
  <c r="B2476" i="49"/>
  <c r="A2476" i="49"/>
  <c r="C2475" i="49"/>
  <c r="B2475" i="49"/>
  <c r="A2475" i="49"/>
  <c r="C2474" i="49"/>
  <c r="B2474" i="49"/>
  <c r="A2474" i="49"/>
  <c r="C2473" i="49"/>
  <c r="B2473" i="49"/>
  <c r="A2473" i="49"/>
  <c r="C2472" i="49"/>
  <c r="B2472" i="49"/>
  <c r="A2472" i="49"/>
  <c r="C2471" i="49"/>
  <c r="B2471" i="49"/>
  <c r="A2471" i="49"/>
  <c r="C2470" i="49"/>
  <c r="B2470" i="49"/>
  <c r="A2470" i="49"/>
  <c r="C2469" i="49"/>
  <c r="B2469" i="49"/>
  <c r="A2469" i="49"/>
  <c r="C2468" i="49"/>
  <c r="B2468" i="49"/>
  <c r="A2468" i="49"/>
  <c r="C2467" i="49"/>
  <c r="B2467" i="49"/>
  <c r="A2467" i="49"/>
  <c r="C2466" i="49"/>
  <c r="B2466" i="49"/>
  <c r="A2466" i="49"/>
  <c r="C2465" i="49"/>
  <c r="B2465" i="49"/>
  <c r="A2465" i="49"/>
  <c r="C2464" i="49"/>
  <c r="B2464" i="49"/>
  <c r="A2464" i="49"/>
  <c r="C2463" i="49"/>
  <c r="B2463" i="49"/>
  <c r="A2463" i="49"/>
  <c r="C2462" i="49"/>
  <c r="B2462" i="49"/>
  <c r="A2462" i="49"/>
  <c r="C2461" i="49"/>
  <c r="B2461" i="49"/>
  <c r="A2461" i="49"/>
  <c r="C2460" i="49"/>
  <c r="B2460" i="49"/>
  <c r="A2460" i="49"/>
  <c r="C2459" i="49"/>
  <c r="B2459" i="49"/>
  <c r="A2459" i="49"/>
  <c r="C2458" i="49"/>
  <c r="B2458" i="49"/>
  <c r="A2458" i="49"/>
  <c r="C2457" i="49"/>
  <c r="B2457" i="49"/>
  <c r="A2457" i="49"/>
  <c r="C2456" i="49"/>
  <c r="B2456" i="49"/>
  <c r="A2456" i="49"/>
  <c r="C2455" i="49"/>
  <c r="B2455" i="49"/>
  <c r="A2455" i="49"/>
  <c r="C2454" i="49"/>
  <c r="B2454" i="49"/>
  <c r="A2454" i="49"/>
  <c r="C2453" i="49"/>
  <c r="B2453" i="49"/>
  <c r="A2453" i="49"/>
  <c r="C2452" i="49"/>
  <c r="B2452" i="49"/>
  <c r="A2452" i="49"/>
  <c r="C2451" i="49"/>
  <c r="B2451" i="49"/>
  <c r="A2451" i="49"/>
  <c r="C2450" i="49"/>
  <c r="B2450" i="49"/>
  <c r="A2450" i="49"/>
  <c r="C2449" i="49"/>
  <c r="B2449" i="49"/>
  <c r="A2449" i="49"/>
  <c r="C2448" i="49"/>
  <c r="B2448" i="49"/>
  <c r="A2448" i="49"/>
  <c r="C2447" i="49"/>
  <c r="B2447" i="49"/>
  <c r="A2447" i="49"/>
  <c r="C2446" i="49"/>
  <c r="B2446" i="49"/>
  <c r="A2446" i="49"/>
  <c r="C2445" i="49"/>
  <c r="B2445" i="49"/>
  <c r="A2445" i="49"/>
  <c r="C2444" i="49"/>
  <c r="B2444" i="49"/>
  <c r="A2444" i="49"/>
  <c r="C2443" i="49"/>
  <c r="B2443" i="49"/>
  <c r="A2443" i="49"/>
  <c r="C2442" i="49"/>
  <c r="B2442" i="49"/>
  <c r="A2442" i="49"/>
  <c r="C2441" i="49"/>
  <c r="B2441" i="49"/>
  <c r="A2441" i="49"/>
  <c r="C2440" i="49"/>
  <c r="B2440" i="49"/>
  <c r="A2440" i="49"/>
  <c r="C2439" i="49"/>
  <c r="B2439" i="49"/>
  <c r="A2439" i="49"/>
  <c r="C2438" i="49"/>
  <c r="B2438" i="49"/>
  <c r="A2438" i="49"/>
  <c r="C2437" i="49"/>
  <c r="B2437" i="49"/>
  <c r="A2437" i="49"/>
  <c r="C2436" i="49"/>
  <c r="B2436" i="49"/>
  <c r="A2436" i="49"/>
  <c r="C2435" i="49"/>
  <c r="B2435" i="49"/>
  <c r="A2435" i="49"/>
  <c r="C2434" i="49"/>
  <c r="B2434" i="49"/>
  <c r="A2434" i="49"/>
  <c r="C2433" i="49"/>
  <c r="B2433" i="49"/>
  <c r="A2433" i="49"/>
  <c r="C2432" i="49"/>
  <c r="B2432" i="49"/>
  <c r="A2432" i="49"/>
  <c r="C2431" i="49"/>
  <c r="B2431" i="49"/>
  <c r="A2431" i="49"/>
  <c r="C2430" i="49"/>
  <c r="B2430" i="49"/>
  <c r="A2430" i="49"/>
  <c r="C2429" i="49"/>
  <c r="B2429" i="49"/>
  <c r="A2429" i="49"/>
  <c r="C2428" i="49"/>
  <c r="B2428" i="49"/>
  <c r="A2428" i="49"/>
  <c r="C2427" i="49"/>
  <c r="B2427" i="49"/>
  <c r="A2427" i="49"/>
  <c r="C2426" i="49"/>
  <c r="B2426" i="49"/>
  <c r="A2426" i="49"/>
  <c r="C2425" i="49"/>
  <c r="B2425" i="49"/>
  <c r="A2425" i="49"/>
  <c r="C2424" i="49"/>
  <c r="B2424" i="49"/>
  <c r="A2424" i="49"/>
  <c r="C2423" i="49"/>
  <c r="B2423" i="49"/>
  <c r="A2423" i="49"/>
  <c r="C2422" i="49"/>
  <c r="B2422" i="49"/>
  <c r="A2422" i="49"/>
  <c r="C2421" i="49"/>
  <c r="B2421" i="49"/>
  <c r="A2421" i="49"/>
  <c r="C2420" i="49"/>
  <c r="B2420" i="49"/>
  <c r="A2420" i="49"/>
  <c r="C2419" i="49"/>
  <c r="B2419" i="49"/>
  <c r="A2419" i="49"/>
  <c r="C2418" i="49"/>
  <c r="B2418" i="49"/>
  <c r="A2418" i="49"/>
  <c r="C2417" i="49"/>
  <c r="B2417" i="49"/>
  <c r="A2417" i="49"/>
  <c r="C2416" i="49"/>
  <c r="B2416" i="49"/>
  <c r="A2416" i="49"/>
  <c r="C2415" i="49"/>
  <c r="B2415" i="49"/>
  <c r="A2415" i="49"/>
  <c r="C2414" i="49"/>
  <c r="B2414" i="49"/>
  <c r="A2414" i="49"/>
  <c r="C2413" i="49"/>
  <c r="B2413" i="49"/>
  <c r="A2413" i="49"/>
  <c r="C2412" i="49"/>
  <c r="B2412" i="49"/>
  <c r="A2412" i="49"/>
  <c r="C2411" i="49"/>
  <c r="B2411" i="49"/>
  <c r="A2411" i="49"/>
  <c r="C2410" i="49"/>
  <c r="B2410" i="49"/>
  <c r="A2410" i="49"/>
  <c r="C2409" i="49"/>
  <c r="B2409" i="49"/>
  <c r="A2409" i="49"/>
  <c r="C2408" i="49"/>
  <c r="B2408" i="49"/>
  <c r="A2408" i="49"/>
  <c r="C2407" i="49"/>
  <c r="B2407" i="49"/>
  <c r="A2407" i="49"/>
  <c r="C2406" i="49"/>
  <c r="B2406" i="49"/>
  <c r="A2406" i="49"/>
  <c r="C2405" i="49"/>
  <c r="B2405" i="49"/>
  <c r="A2405" i="49"/>
  <c r="C2404" i="49"/>
  <c r="B2404" i="49"/>
  <c r="A2404" i="49"/>
  <c r="C2403" i="49"/>
  <c r="B2403" i="49"/>
  <c r="A2403" i="49"/>
  <c r="C2402" i="49"/>
  <c r="B2402" i="49"/>
  <c r="A2402" i="49"/>
  <c r="C2401" i="49"/>
  <c r="B2401" i="49"/>
  <c r="A2401" i="49"/>
  <c r="C2400" i="49"/>
  <c r="B2400" i="49"/>
  <c r="A2400" i="49"/>
  <c r="C2399" i="49"/>
  <c r="B2399" i="49"/>
  <c r="A2399" i="49"/>
  <c r="C2398" i="49"/>
  <c r="B2398" i="49"/>
  <c r="A2398" i="49"/>
  <c r="C2397" i="49"/>
  <c r="B2397" i="49"/>
  <c r="A2397" i="49"/>
  <c r="C2396" i="49"/>
  <c r="B2396" i="49"/>
  <c r="A2396" i="49"/>
  <c r="C2395" i="49"/>
  <c r="B2395" i="49"/>
  <c r="A2395" i="49"/>
  <c r="C2394" i="49"/>
  <c r="B2394" i="49"/>
  <c r="A2394" i="49"/>
  <c r="C2393" i="49"/>
  <c r="B2393" i="49"/>
  <c r="A2393" i="49"/>
  <c r="C2392" i="49"/>
  <c r="B2392" i="49"/>
  <c r="A2392" i="49"/>
  <c r="C2391" i="49"/>
  <c r="B2391" i="49"/>
  <c r="A2391" i="49"/>
  <c r="C2390" i="49"/>
  <c r="B2390" i="49"/>
  <c r="A2390" i="49"/>
  <c r="C2389" i="49"/>
  <c r="B2389" i="49"/>
  <c r="A2389" i="49"/>
  <c r="C2388" i="49"/>
  <c r="B2388" i="49"/>
  <c r="A2388" i="49"/>
  <c r="C2387" i="49"/>
  <c r="B2387" i="49"/>
  <c r="A2387" i="49"/>
  <c r="C2386" i="49"/>
  <c r="B2386" i="49"/>
  <c r="A2386" i="49"/>
  <c r="C2385" i="49"/>
  <c r="B2385" i="49"/>
  <c r="A2385" i="49"/>
  <c r="C2384" i="49"/>
  <c r="B2384" i="49"/>
  <c r="A2384" i="49"/>
  <c r="C2383" i="49"/>
  <c r="B2383" i="49"/>
  <c r="A2383" i="49"/>
  <c r="C2382" i="49"/>
  <c r="B2382" i="49"/>
  <c r="A2382" i="49"/>
  <c r="C2381" i="49"/>
  <c r="B2381" i="49"/>
  <c r="A2381" i="49"/>
  <c r="C2380" i="49"/>
  <c r="B2380" i="49"/>
  <c r="A2380" i="49"/>
  <c r="C2379" i="49"/>
  <c r="B2379" i="49"/>
  <c r="A2379" i="49"/>
  <c r="C2378" i="49"/>
  <c r="B2378" i="49"/>
  <c r="A2378" i="49"/>
  <c r="C2377" i="49"/>
  <c r="B2377" i="49"/>
  <c r="A2377" i="49"/>
  <c r="C2376" i="49"/>
  <c r="B2376" i="49"/>
  <c r="A2376" i="49"/>
  <c r="C2375" i="49"/>
  <c r="B2375" i="49"/>
  <c r="A2375" i="49"/>
  <c r="C2374" i="49"/>
  <c r="B2374" i="49"/>
  <c r="A2374" i="49"/>
  <c r="C2373" i="49"/>
  <c r="B2373" i="49"/>
  <c r="A2373" i="49"/>
  <c r="C2372" i="49"/>
  <c r="B2372" i="49"/>
  <c r="A2372" i="49"/>
  <c r="C2371" i="49"/>
  <c r="B2371" i="49"/>
  <c r="A2371" i="49"/>
  <c r="C2370" i="49"/>
  <c r="B2370" i="49"/>
  <c r="A2370" i="49"/>
  <c r="C2369" i="49"/>
  <c r="B2369" i="49"/>
  <c r="A2369" i="49"/>
  <c r="C2368" i="49"/>
  <c r="B2368" i="49"/>
  <c r="A2368" i="49"/>
  <c r="C2367" i="49"/>
  <c r="B2367" i="49"/>
  <c r="A2367" i="49"/>
  <c r="C2366" i="49"/>
  <c r="B2366" i="49"/>
  <c r="A2366" i="49"/>
  <c r="C2365" i="49"/>
  <c r="B2365" i="49"/>
  <c r="A2365" i="49"/>
  <c r="C2364" i="49"/>
  <c r="B2364" i="49"/>
  <c r="A2364" i="49"/>
  <c r="C2363" i="49"/>
  <c r="B2363" i="49"/>
  <c r="A2363" i="49"/>
  <c r="C2362" i="49"/>
  <c r="B2362" i="49"/>
  <c r="A2362" i="49"/>
  <c r="C2361" i="49"/>
  <c r="B2361" i="49"/>
  <c r="A2361" i="49"/>
  <c r="C2360" i="49"/>
  <c r="B2360" i="49"/>
  <c r="A2360" i="49"/>
  <c r="C2359" i="49"/>
  <c r="B2359" i="49"/>
  <c r="A2359" i="49"/>
  <c r="C2358" i="49"/>
  <c r="B2358" i="49"/>
  <c r="A2358" i="49"/>
  <c r="C2357" i="49"/>
  <c r="B2357" i="49"/>
  <c r="A2357" i="49"/>
  <c r="C2356" i="49"/>
  <c r="B2356" i="49"/>
  <c r="A2356" i="49"/>
  <c r="C2355" i="49"/>
  <c r="B2355" i="49"/>
  <c r="A2355" i="49"/>
  <c r="C2354" i="49"/>
  <c r="B2354" i="49"/>
  <c r="A2354" i="49"/>
  <c r="C2353" i="49"/>
  <c r="B2353" i="49"/>
  <c r="A2353" i="49"/>
  <c r="C2352" i="49"/>
  <c r="B2352" i="49"/>
  <c r="A2352" i="49"/>
  <c r="C2351" i="49"/>
  <c r="B2351" i="49"/>
  <c r="A2351" i="49"/>
  <c r="C2350" i="49"/>
  <c r="B2350" i="49"/>
  <c r="A2350" i="49"/>
  <c r="C2349" i="49"/>
  <c r="B2349" i="49"/>
  <c r="A2349" i="49"/>
  <c r="C2348" i="49"/>
  <c r="B2348" i="49"/>
  <c r="A2348" i="49"/>
  <c r="C2347" i="49"/>
  <c r="B2347" i="49"/>
  <c r="A2347" i="49"/>
  <c r="C2346" i="49"/>
  <c r="B2346" i="49"/>
  <c r="A2346" i="49"/>
  <c r="C2345" i="49"/>
  <c r="B2345" i="49"/>
  <c r="A2345" i="49"/>
  <c r="C2344" i="49"/>
  <c r="B2344" i="49"/>
  <c r="A2344" i="49"/>
  <c r="C2343" i="49"/>
  <c r="B2343" i="49"/>
  <c r="A2343" i="49"/>
  <c r="C2342" i="49"/>
  <c r="B2342" i="49"/>
  <c r="A2342" i="49"/>
  <c r="C2341" i="49"/>
  <c r="B2341" i="49"/>
  <c r="A2341" i="49"/>
  <c r="C2340" i="49"/>
  <c r="B2340" i="49"/>
  <c r="A2340" i="49"/>
  <c r="C2339" i="49"/>
  <c r="B2339" i="49"/>
  <c r="A2339" i="49"/>
  <c r="C2338" i="49"/>
  <c r="B2338" i="49"/>
  <c r="A2338" i="49"/>
  <c r="C2337" i="49"/>
  <c r="B2337" i="49"/>
  <c r="A2337" i="49"/>
  <c r="C2336" i="49"/>
  <c r="B2336" i="49"/>
  <c r="A2336" i="49"/>
  <c r="C2335" i="49"/>
  <c r="B2335" i="49"/>
  <c r="A2335" i="49"/>
  <c r="C2334" i="49"/>
  <c r="B2334" i="49"/>
  <c r="A2334" i="49"/>
  <c r="C2333" i="49"/>
  <c r="B2333" i="49"/>
  <c r="A2333" i="49"/>
  <c r="C2332" i="49"/>
  <c r="B2332" i="49"/>
  <c r="A2332" i="49"/>
  <c r="C2331" i="49"/>
  <c r="B2331" i="49"/>
  <c r="A2331" i="49"/>
  <c r="C2330" i="49"/>
  <c r="B2330" i="49"/>
  <c r="A2330" i="49"/>
  <c r="C2329" i="49"/>
  <c r="B2329" i="49"/>
  <c r="A2329" i="49"/>
  <c r="C2328" i="49"/>
  <c r="B2328" i="49"/>
  <c r="A2328" i="49"/>
  <c r="C2327" i="49"/>
  <c r="B2327" i="49"/>
  <c r="A2327" i="49"/>
  <c r="C2326" i="49"/>
  <c r="B2326" i="49"/>
  <c r="A2326" i="49"/>
  <c r="C2325" i="49"/>
  <c r="B2325" i="49"/>
  <c r="A2325" i="49"/>
  <c r="C2324" i="49"/>
  <c r="B2324" i="49"/>
  <c r="A2324" i="49"/>
  <c r="C2323" i="49"/>
  <c r="B2323" i="49"/>
  <c r="A2323" i="49"/>
  <c r="C2322" i="49"/>
  <c r="B2322" i="49"/>
  <c r="A2322" i="49"/>
  <c r="C2321" i="49"/>
  <c r="B2321" i="49"/>
  <c r="A2321" i="49"/>
  <c r="C2320" i="49"/>
  <c r="B2320" i="49"/>
  <c r="A2320" i="49"/>
  <c r="C2319" i="49"/>
  <c r="B2319" i="49"/>
  <c r="A2319" i="49"/>
  <c r="C2318" i="49"/>
  <c r="B2318" i="49"/>
  <c r="A2318" i="49"/>
  <c r="C2317" i="49"/>
  <c r="B2317" i="49"/>
  <c r="A2317" i="49"/>
  <c r="C2316" i="49"/>
  <c r="B2316" i="49"/>
  <c r="A2316" i="49"/>
  <c r="C2315" i="49"/>
  <c r="B2315" i="49"/>
  <c r="A2315" i="49"/>
  <c r="C2314" i="49"/>
  <c r="B2314" i="49"/>
  <c r="A2314" i="49"/>
  <c r="C2313" i="49"/>
  <c r="B2313" i="49"/>
  <c r="A2313" i="49"/>
  <c r="C2312" i="49"/>
  <c r="B2312" i="49"/>
  <c r="A2312" i="49"/>
  <c r="C2311" i="49"/>
  <c r="B2311" i="49"/>
  <c r="A2311" i="49"/>
  <c r="C2310" i="49"/>
  <c r="B2310" i="49"/>
  <c r="A2310" i="49"/>
  <c r="C2309" i="49"/>
  <c r="B2309" i="49"/>
  <c r="A2309" i="49"/>
  <c r="C2308" i="49"/>
  <c r="B2308" i="49"/>
  <c r="A2308" i="49"/>
  <c r="C2307" i="49"/>
  <c r="B2307" i="49"/>
  <c r="A2307" i="49"/>
  <c r="C2306" i="49"/>
  <c r="B2306" i="49"/>
  <c r="A2306" i="49"/>
  <c r="C2305" i="49"/>
  <c r="B2305" i="49"/>
  <c r="A2305" i="49"/>
  <c r="C2304" i="49"/>
  <c r="B2304" i="49"/>
  <c r="A2304" i="49"/>
  <c r="C2303" i="49"/>
  <c r="B2303" i="49"/>
  <c r="A2303" i="49"/>
  <c r="C2302" i="49"/>
  <c r="B2302" i="49"/>
  <c r="A2302" i="49"/>
  <c r="C2301" i="49"/>
  <c r="B2301" i="49"/>
  <c r="A2301" i="49"/>
  <c r="C2300" i="49"/>
  <c r="B2300" i="49"/>
  <c r="A2300" i="49"/>
  <c r="C2299" i="49"/>
  <c r="B2299" i="49"/>
  <c r="A2299" i="49"/>
  <c r="C2298" i="49"/>
  <c r="B2298" i="49"/>
  <c r="A2298" i="49"/>
  <c r="C2297" i="49"/>
  <c r="B2297" i="49"/>
  <c r="A2297" i="49"/>
  <c r="C2296" i="49"/>
  <c r="B2296" i="49"/>
  <c r="A2296" i="49"/>
  <c r="C2295" i="49"/>
  <c r="B2295" i="49"/>
  <c r="A2295" i="49"/>
  <c r="C2294" i="49"/>
  <c r="B2294" i="49"/>
  <c r="A2294" i="49"/>
  <c r="C2293" i="49"/>
  <c r="B2293" i="49"/>
  <c r="A2293" i="49"/>
  <c r="C2292" i="49"/>
  <c r="B2292" i="49"/>
  <c r="A2292" i="49"/>
  <c r="C2291" i="49"/>
  <c r="B2291" i="49"/>
  <c r="A2291" i="49"/>
  <c r="C2290" i="49"/>
  <c r="B2290" i="49"/>
  <c r="A2290" i="49"/>
  <c r="C2289" i="49"/>
  <c r="B2289" i="49"/>
  <c r="A2289" i="49"/>
  <c r="C2288" i="49"/>
  <c r="B2288" i="49"/>
  <c r="A2288" i="49"/>
  <c r="C2287" i="49"/>
  <c r="B2287" i="49"/>
  <c r="A2287" i="49"/>
  <c r="C2286" i="49"/>
  <c r="B2286" i="49"/>
  <c r="A2286" i="49"/>
  <c r="C2285" i="49"/>
  <c r="B2285" i="49"/>
  <c r="A2285" i="49"/>
  <c r="C2284" i="49"/>
  <c r="B2284" i="49"/>
  <c r="A2284" i="49"/>
  <c r="C2283" i="49"/>
  <c r="B2283" i="49"/>
  <c r="A2283" i="49"/>
  <c r="C2282" i="49"/>
  <c r="B2282" i="49"/>
  <c r="A2282" i="49"/>
  <c r="C2281" i="49"/>
  <c r="B2281" i="49"/>
  <c r="A2281" i="49"/>
  <c r="C2280" i="49"/>
  <c r="B2280" i="49"/>
  <c r="A2280" i="49"/>
  <c r="C2279" i="49"/>
  <c r="B2279" i="49"/>
  <c r="A2279" i="49"/>
  <c r="C2278" i="49"/>
  <c r="B2278" i="49"/>
  <c r="A2278" i="49"/>
  <c r="C2277" i="49"/>
  <c r="B2277" i="49"/>
  <c r="A2277" i="49"/>
  <c r="C2276" i="49"/>
  <c r="B2276" i="49"/>
  <c r="A2276" i="49"/>
  <c r="C2275" i="49"/>
  <c r="B2275" i="49"/>
  <c r="A2275" i="49"/>
  <c r="C2274" i="49"/>
  <c r="B2274" i="49"/>
  <c r="A2274" i="49"/>
  <c r="C2273" i="49"/>
  <c r="B2273" i="49"/>
  <c r="A2273" i="49"/>
  <c r="C2272" i="49"/>
  <c r="B2272" i="49"/>
  <c r="A2272" i="49"/>
  <c r="C2271" i="49"/>
  <c r="B2271" i="49"/>
  <c r="A2271" i="49"/>
  <c r="C2270" i="49"/>
  <c r="B2270" i="49"/>
  <c r="A2270" i="49"/>
  <c r="C2269" i="49"/>
  <c r="B2269" i="49"/>
  <c r="A2269" i="49"/>
  <c r="C2268" i="49"/>
  <c r="B2268" i="49"/>
  <c r="A2268" i="49"/>
  <c r="C2267" i="49"/>
  <c r="B2267" i="49"/>
  <c r="A2267" i="49"/>
  <c r="C2266" i="49"/>
  <c r="B2266" i="49"/>
  <c r="A2266" i="49"/>
  <c r="C2265" i="49"/>
  <c r="B2265" i="49"/>
  <c r="A2265" i="49"/>
  <c r="C2264" i="49"/>
  <c r="B2264" i="49"/>
  <c r="A2264" i="49"/>
  <c r="C2263" i="49"/>
  <c r="B2263" i="49"/>
  <c r="A2263" i="49"/>
  <c r="C2262" i="49"/>
  <c r="B2262" i="49"/>
  <c r="A2262" i="49"/>
  <c r="C2261" i="49"/>
  <c r="B2261" i="49"/>
  <c r="A2261" i="49"/>
  <c r="C2260" i="49"/>
  <c r="B2260" i="49"/>
  <c r="A2260" i="49"/>
  <c r="C2259" i="49"/>
  <c r="B2259" i="49"/>
  <c r="A2259" i="49"/>
  <c r="C2258" i="49"/>
  <c r="B2258" i="49"/>
  <c r="A2258" i="49"/>
  <c r="C2257" i="49"/>
  <c r="B2257" i="49"/>
  <c r="A2257" i="49"/>
  <c r="C2256" i="49"/>
  <c r="B2256" i="49"/>
  <c r="A2256" i="49"/>
  <c r="C2255" i="49"/>
  <c r="B2255" i="49"/>
  <c r="A2255" i="49"/>
  <c r="C2254" i="49"/>
  <c r="B2254" i="49"/>
  <c r="A2254" i="49"/>
  <c r="C2253" i="49"/>
  <c r="B2253" i="49"/>
  <c r="A2253" i="49"/>
  <c r="C2252" i="49"/>
  <c r="B2252" i="49"/>
  <c r="A2252" i="49"/>
  <c r="C2251" i="49"/>
  <c r="B2251" i="49"/>
  <c r="A2251" i="49"/>
  <c r="C2250" i="49"/>
  <c r="B2250" i="49"/>
  <c r="A2250" i="49"/>
  <c r="C2249" i="49"/>
  <c r="B2249" i="49"/>
  <c r="A2249" i="49"/>
  <c r="C2248" i="49"/>
  <c r="B2248" i="49"/>
  <c r="A2248" i="49"/>
  <c r="C2247" i="49"/>
  <c r="B2247" i="49"/>
  <c r="A2247" i="49"/>
  <c r="C2246" i="49"/>
  <c r="B2246" i="49"/>
  <c r="A2246" i="49"/>
  <c r="C2245" i="49"/>
  <c r="B2245" i="49"/>
  <c r="A2245" i="49"/>
  <c r="C2244" i="49"/>
  <c r="B2244" i="49"/>
  <c r="A2244" i="49"/>
  <c r="C2243" i="49"/>
  <c r="B2243" i="49"/>
  <c r="A2243" i="49"/>
  <c r="C2242" i="49"/>
  <c r="B2242" i="49"/>
  <c r="A2242" i="49"/>
  <c r="C2241" i="49"/>
  <c r="B2241" i="49"/>
  <c r="A2241" i="49"/>
  <c r="C2240" i="49"/>
  <c r="B2240" i="49"/>
  <c r="A2240" i="49"/>
  <c r="C2239" i="49"/>
  <c r="B2239" i="49"/>
  <c r="A2239" i="49"/>
  <c r="C2238" i="49"/>
  <c r="B2238" i="49"/>
  <c r="A2238" i="49"/>
  <c r="C2237" i="49"/>
  <c r="B2237" i="49"/>
  <c r="A2237" i="49"/>
  <c r="C2236" i="49"/>
  <c r="B2236" i="49"/>
  <c r="A2236" i="49"/>
  <c r="C2235" i="49"/>
  <c r="B2235" i="49"/>
  <c r="A2235" i="49"/>
  <c r="C2234" i="49"/>
  <c r="B2234" i="49"/>
  <c r="A2234" i="49"/>
  <c r="C2233" i="49"/>
  <c r="B2233" i="49"/>
  <c r="A2233" i="49"/>
  <c r="C2232" i="49"/>
  <c r="B2232" i="49"/>
  <c r="A2232" i="49"/>
  <c r="C2231" i="49"/>
  <c r="B2231" i="49"/>
  <c r="A2231" i="49"/>
  <c r="C2230" i="49"/>
  <c r="B2230" i="49"/>
  <c r="A2230" i="49"/>
  <c r="C2229" i="49"/>
  <c r="B2229" i="49"/>
  <c r="A2229" i="49"/>
  <c r="C2228" i="49"/>
  <c r="B2228" i="49"/>
  <c r="A2228" i="49"/>
  <c r="C2227" i="49"/>
  <c r="B2227" i="49"/>
  <c r="A2227" i="49"/>
  <c r="C2226" i="49"/>
  <c r="B2226" i="49"/>
  <c r="A2226" i="49"/>
  <c r="C2225" i="49"/>
  <c r="B2225" i="49"/>
  <c r="A2225" i="49"/>
  <c r="C2224" i="49"/>
  <c r="B2224" i="49"/>
  <c r="A2224" i="49"/>
  <c r="C2223" i="49"/>
  <c r="B2223" i="49"/>
  <c r="A2223" i="49"/>
  <c r="C2222" i="49"/>
  <c r="B2222" i="49"/>
  <c r="A2222" i="49"/>
  <c r="C2221" i="49"/>
  <c r="B2221" i="49"/>
  <c r="A2221" i="49"/>
  <c r="C2220" i="49"/>
  <c r="B2220" i="49"/>
  <c r="A2220" i="49"/>
  <c r="C2219" i="49"/>
  <c r="B2219" i="49"/>
  <c r="A2219" i="49"/>
  <c r="C2218" i="49"/>
  <c r="B2218" i="49"/>
  <c r="A2218" i="49"/>
  <c r="C2217" i="49"/>
  <c r="B2217" i="49"/>
  <c r="A2217" i="49"/>
  <c r="C2216" i="49"/>
  <c r="B2216" i="49"/>
  <c r="A2216" i="49"/>
  <c r="C2215" i="49"/>
  <c r="B2215" i="49"/>
  <c r="A2215" i="49"/>
  <c r="C2214" i="49"/>
  <c r="B2214" i="49"/>
  <c r="A2214" i="49"/>
  <c r="C2213" i="49"/>
  <c r="B2213" i="49"/>
  <c r="A2213" i="49"/>
  <c r="C2212" i="49"/>
  <c r="B2212" i="49"/>
  <c r="A2212" i="49"/>
  <c r="C2211" i="49"/>
  <c r="B2211" i="49"/>
  <c r="A2211" i="49"/>
  <c r="C2210" i="49"/>
  <c r="B2210" i="49"/>
  <c r="A2210" i="49"/>
  <c r="C2209" i="49"/>
  <c r="B2209" i="49"/>
  <c r="A2209" i="49"/>
  <c r="C2208" i="49"/>
  <c r="B2208" i="49"/>
  <c r="A2208" i="49"/>
  <c r="C2207" i="49"/>
  <c r="B2207" i="49"/>
  <c r="A2207" i="49"/>
  <c r="C2206" i="49"/>
  <c r="B2206" i="49"/>
  <c r="A2206" i="49"/>
  <c r="C2205" i="49"/>
  <c r="B2205" i="49"/>
  <c r="A2205" i="49"/>
  <c r="C2204" i="49"/>
  <c r="B2204" i="49"/>
  <c r="A2204" i="49"/>
  <c r="C2203" i="49"/>
  <c r="B2203" i="49"/>
  <c r="A2203" i="49"/>
  <c r="C2202" i="49"/>
  <c r="B2202" i="49"/>
  <c r="A2202" i="49"/>
  <c r="C2201" i="49"/>
  <c r="B2201" i="49"/>
  <c r="A2201" i="49"/>
  <c r="C2200" i="49"/>
  <c r="B2200" i="49"/>
  <c r="A2200" i="49"/>
  <c r="C2199" i="49"/>
  <c r="B2199" i="49"/>
  <c r="A2199" i="49"/>
  <c r="C2198" i="49"/>
  <c r="B2198" i="49"/>
  <c r="A2198" i="49"/>
  <c r="C2197" i="49"/>
  <c r="B2197" i="49"/>
  <c r="A2197" i="49"/>
  <c r="C2196" i="49"/>
  <c r="B2196" i="49"/>
  <c r="A2196" i="49"/>
  <c r="C2195" i="49"/>
  <c r="B2195" i="49"/>
  <c r="A2195" i="49"/>
  <c r="C2194" i="49"/>
  <c r="B2194" i="49"/>
  <c r="A2194" i="49"/>
  <c r="C2193" i="49"/>
  <c r="B2193" i="49"/>
  <c r="A2193" i="49"/>
  <c r="C2192" i="49"/>
  <c r="B2192" i="49"/>
  <c r="A2192" i="49"/>
  <c r="C2191" i="49"/>
  <c r="B2191" i="49"/>
  <c r="A2191" i="49"/>
  <c r="C2190" i="49"/>
  <c r="B2190" i="49"/>
  <c r="A2190" i="49"/>
  <c r="C2189" i="49"/>
  <c r="B2189" i="49"/>
  <c r="A2189" i="49"/>
  <c r="C2188" i="49"/>
  <c r="B2188" i="49"/>
  <c r="A2188" i="49"/>
  <c r="C2187" i="49"/>
  <c r="B2187" i="49"/>
  <c r="A2187" i="49"/>
  <c r="C2186" i="49"/>
  <c r="B2186" i="49"/>
  <c r="A2186" i="49"/>
  <c r="C2185" i="49"/>
  <c r="B2185" i="49"/>
  <c r="A2185" i="49"/>
  <c r="C2184" i="49"/>
  <c r="B2184" i="49"/>
  <c r="A2184" i="49"/>
  <c r="C2183" i="49"/>
  <c r="B2183" i="49"/>
  <c r="A2183" i="49"/>
  <c r="C2182" i="49"/>
  <c r="B2182" i="49"/>
  <c r="A2182" i="49"/>
  <c r="C2181" i="49"/>
  <c r="B2181" i="49"/>
  <c r="A2181" i="49"/>
  <c r="C2180" i="49"/>
  <c r="B2180" i="49"/>
  <c r="A2180" i="49"/>
  <c r="C2179" i="49"/>
  <c r="B2179" i="49"/>
  <c r="A2179" i="49"/>
  <c r="C2178" i="49"/>
  <c r="B2178" i="49"/>
  <c r="A2178" i="49"/>
  <c r="C2177" i="49"/>
  <c r="B2177" i="49"/>
  <c r="A2177" i="49"/>
  <c r="C2176" i="49"/>
  <c r="B2176" i="49"/>
  <c r="A2176" i="49"/>
  <c r="C2175" i="49"/>
  <c r="B2175" i="49"/>
  <c r="A2175" i="49"/>
  <c r="C2174" i="49"/>
  <c r="B2174" i="49"/>
  <c r="A2174" i="49"/>
  <c r="C2173" i="49"/>
  <c r="B2173" i="49"/>
  <c r="A2173" i="49"/>
  <c r="C2172" i="49"/>
  <c r="B2172" i="49"/>
  <c r="A2172" i="49"/>
  <c r="C2171" i="49"/>
  <c r="B2171" i="49"/>
  <c r="A2171" i="49"/>
  <c r="C2170" i="49"/>
  <c r="B2170" i="49"/>
  <c r="A2170" i="49"/>
  <c r="C2169" i="49"/>
  <c r="B2169" i="49"/>
  <c r="A2169" i="49"/>
  <c r="C2168" i="49"/>
  <c r="B2168" i="49"/>
  <c r="A2168" i="49"/>
  <c r="C2167" i="49"/>
  <c r="B2167" i="49"/>
  <c r="A2167" i="49"/>
  <c r="C2166" i="49"/>
  <c r="B2166" i="49"/>
  <c r="A2166" i="49"/>
  <c r="C2165" i="49"/>
  <c r="B2165" i="49"/>
  <c r="A2165" i="49"/>
  <c r="C2164" i="49"/>
  <c r="B2164" i="49"/>
  <c r="A2164" i="49"/>
  <c r="C2163" i="49"/>
  <c r="B2163" i="49"/>
  <c r="A2163" i="49"/>
  <c r="C2162" i="49"/>
  <c r="B2162" i="49"/>
  <c r="A2162" i="49"/>
  <c r="C2161" i="49"/>
  <c r="B2161" i="49"/>
  <c r="A2161" i="49"/>
  <c r="C2160" i="49"/>
  <c r="B2160" i="49"/>
  <c r="A2160" i="49"/>
  <c r="C2159" i="49"/>
  <c r="B2159" i="49"/>
  <c r="A2159" i="49"/>
  <c r="C2158" i="49"/>
  <c r="B2158" i="49"/>
  <c r="A2158" i="49"/>
  <c r="C2157" i="49"/>
  <c r="B2157" i="49"/>
  <c r="A2157" i="49"/>
  <c r="C2156" i="49"/>
  <c r="B2156" i="49"/>
  <c r="A2156" i="49"/>
  <c r="C2155" i="49"/>
  <c r="B2155" i="49"/>
  <c r="A2155" i="49"/>
  <c r="C2154" i="49"/>
  <c r="B2154" i="49"/>
  <c r="A2154" i="49"/>
  <c r="C2153" i="49"/>
  <c r="B2153" i="49"/>
  <c r="A2153" i="49"/>
  <c r="C2152" i="49"/>
  <c r="B2152" i="49"/>
  <c r="A2152" i="49"/>
  <c r="C2151" i="49"/>
  <c r="B2151" i="49"/>
  <c r="A2151" i="49"/>
  <c r="C2150" i="49"/>
  <c r="B2150" i="49"/>
  <c r="A2150" i="49"/>
  <c r="C2149" i="49"/>
  <c r="B2149" i="49"/>
  <c r="A2149" i="49"/>
  <c r="C2148" i="49"/>
  <c r="B2148" i="49"/>
  <c r="A2148" i="49"/>
  <c r="C2147" i="49"/>
  <c r="B2147" i="49"/>
  <c r="A2147" i="49"/>
  <c r="C2146" i="49"/>
  <c r="B2146" i="49"/>
  <c r="A2146" i="49"/>
  <c r="C2145" i="49"/>
  <c r="B2145" i="49"/>
  <c r="A2145" i="49"/>
  <c r="C2144" i="49"/>
  <c r="B2144" i="49"/>
  <c r="A2144" i="49"/>
  <c r="C2143" i="49"/>
  <c r="B2143" i="49"/>
  <c r="A2143" i="49"/>
  <c r="C2142" i="49"/>
  <c r="B2142" i="49"/>
  <c r="A2142" i="49"/>
  <c r="C2141" i="49"/>
  <c r="B2141" i="49"/>
  <c r="A2141" i="49"/>
  <c r="C2140" i="49"/>
  <c r="B2140" i="49"/>
  <c r="A2140" i="49"/>
  <c r="C2139" i="49"/>
  <c r="B2139" i="49"/>
  <c r="A2139" i="49"/>
  <c r="C2138" i="49"/>
  <c r="B2138" i="49"/>
  <c r="A2138" i="49"/>
  <c r="C2137" i="49"/>
  <c r="B2137" i="49"/>
  <c r="A2137" i="49"/>
  <c r="C2136" i="49"/>
  <c r="B2136" i="49"/>
  <c r="A2136" i="49"/>
  <c r="C2135" i="49"/>
  <c r="B2135" i="49"/>
  <c r="A2135" i="49"/>
  <c r="C2134" i="49"/>
  <c r="B2134" i="49"/>
  <c r="A2134" i="49"/>
  <c r="C2133" i="49"/>
  <c r="B2133" i="49"/>
  <c r="A2133" i="49"/>
  <c r="C2132" i="49"/>
  <c r="B2132" i="49"/>
  <c r="A2132" i="49"/>
  <c r="C2131" i="49"/>
  <c r="B2131" i="49"/>
  <c r="A2131" i="49"/>
  <c r="C2130" i="49"/>
  <c r="B2130" i="49"/>
  <c r="A2130" i="49"/>
  <c r="C2129" i="49"/>
  <c r="B2129" i="49"/>
  <c r="A2129" i="49"/>
  <c r="C2128" i="49"/>
  <c r="B2128" i="49"/>
  <c r="A2128" i="49"/>
  <c r="C2127" i="49"/>
  <c r="B2127" i="49"/>
  <c r="A2127" i="49"/>
  <c r="C2126" i="49"/>
  <c r="B2126" i="49"/>
  <c r="A2126" i="49"/>
  <c r="C2125" i="49"/>
  <c r="B2125" i="49"/>
  <c r="A2125" i="49"/>
  <c r="C2124" i="49"/>
  <c r="B2124" i="49"/>
  <c r="A2124" i="49"/>
  <c r="C2123" i="49"/>
  <c r="B2123" i="49"/>
  <c r="A2123" i="49"/>
  <c r="C2122" i="49"/>
  <c r="B2122" i="49"/>
  <c r="A2122" i="49"/>
  <c r="C2121" i="49"/>
  <c r="B2121" i="49"/>
  <c r="A2121" i="49"/>
  <c r="C2120" i="49"/>
  <c r="B2120" i="49"/>
  <c r="A2120" i="49"/>
  <c r="C2119" i="49"/>
  <c r="B2119" i="49"/>
  <c r="A2119" i="49"/>
  <c r="C2118" i="49"/>
  <c r="B2118" i="49"/>
  <c r="A2118" i="49"/>
  <c r="C2117" i="49"/>
  <c r="B2117" i="49"/>
  <c r="A2117" i="49"/>
  <c r="C2116" i="49"/>
  <c r="B2116" i="49"/>
  <c r="A2116" i="49"/>
  <c r="C2115" i="49"/>
  <c r="B2115" i="49"/>
  <c r="A2115" i="49"/>
  <c r="C2114" i="49"/>
  <c r="B2114" i="49"/>
  <c r="A2114" i="49"/>
  <c r="C2113" i="49"/>
  <c r="B2113" i="49"/>
  <c r="A2113" i="49"/>
  <c r="C2112" i="49"/>
  <c r="B2112" i="49"/>
  <c r="A2112" i="49"/>
  <c r="C2111" i="49"/>
  <c r="B2111" i="49"/>
  <c r="A2111" i="49"/>
  <c r="C2110" i="49"/>
  <c r="B2110" i="49"/>
  <c r="A2110" i="49"/>
  <c r="C2109" i="49"/>
  <c r="B2109" i="49"/>
  <c r="A2109" i="49"/>
  <c r="C2108" i="49"/>
  <c r="B2108" i="49"/>
  <c r="A2108" i="49"/>
  <c r="C2107" i="49"/>
  <c r="B2107" i="49"/>
  <c r="A2107" i="49"/>
  <c r="C2106" i="49"/>
  <c r="B2106" i="49"/>
  <c r="A2106" i="49"/>
  <c r="C2105" i="49"/>
  <c r="B2105" i="49"/>
  <c r="A2105" i="49"/>
  <c r="C2104" i="49"/>
  <c r="B2104" i="49"/>
  <c r="A2104" i="49"/>
  <c r="C2103" i="49"/>
  <c r="B2103" i="49"/>
  <c r="A2103" i="49"/>
  <c r="C2102" i="49"/>
  <c r="B2102" i="49"/>
  <c r="A2102" i="49"/>
  <c r="C2101" i="49"/>
  <c r="B2101" i="49"/>
  <c r="A2101" i="49"/>
  <c r="C2100" i="49"/>
  <c r="B2100" i="49"/>
  <c r="A2100" i="49"/>
  <c r="C2099" i="49"/>
  <c r="B2099" i="49"/>
  <c r="A2099" i="49"/>
  <c r="C2098" i="49"/>
  <c r="B2098" i="49"/>
  <c r="A2098" i="49"/>
  <c r="C2097" i="49"/>
  <c r="B2097" i="49"/>
  <c r="A2097" i="49"/>
  <c r="C2096" i="49"/>
  <c r="B2096" i="49"/>
  <c r="A2096" i="49"/>
  <c r="C2095" i="49"/>
  <c r="B2095" i="49"/>
  <c r="A2095" i="49"/>
  <c r="C2094" i="49"/>
  <c r="B2094" i="49"/>
  <c r="A2094" i="49"/>
  <c r="C2093" i="49"/>
  <c r="B2093" i="49"/>
  <c r="A2093" i="49"/>
  <c r="C2092" i="49"/>
  <c r="B2092" i="49"/>
  <c r="A2092" i="49"/>
  <c r="C2091" i="49"/>
  <c r="B2091" i="49"/>
  <c r="A2091" i="49"/>
  <c r="C2090" i="49"/>
  <c r="B2090" i="49"/>
  <c r="A2090" i="49"/>
  <c r="C2089" i="49"/>
  <c r="B2089" i="49"/>
  <c r="A2089" i="49"/>
  <c r="C2088" i="49"/>
  <c r="B2088" i="49"/>
  <c r="A2088" i="49"/>
  <c r="C2087" i="49"/>
  <c r="B2087" i="49"/>
  <c r="A2087" i="49"/>
  <c r="C2086" i="49"/>
  <c r="B2086" i="49"/>
  <c r="A2086" i="49"/>
  <c r="C2085" i="49"/>
  <c r="B2085" i="49"/>
  <c r="A2085" i="49"/>
  <c r="C2084" i="49"/>
  <c r="B2084" i="49"/>
  <c r="A2084" i="49"/>
  <c r="C2083" i="49"/>
  <c r="B2083" i="49"/>
  <c r="A2083" i="49"/>
  <c r="C2082" i="49"/>
  <c r="B2082" i="49"/>
  <c r="A2082" i="49"/>
  <c r="C2081" i="49"/>
  <c r="B2081" i="49"/>
  <c r="A2081" i="49"/>
  <c r="C2080" i="49"/>
  <c r="B2080" i="49"/>
  <c r="A2080" i="49"/>
  <c r="C2079" i="49"/>
  <c r="B2079" i="49"/>
  <c r="A2079" i="49"/>
  <c r="C2078" i="49"/>
  <c r="B2078" i="49"/>
  <c r="A2078" i="49"/>
  <c r="C2077" i="49"/>
  <c r="B2077" i="49"/>
  <c r="A2077" i="49"/>
  <c r="C2076" i="49"/>
  <c r="B2076" i="49"/>
  <c r="A2076" i="49"/>
  <c r="C2075" i="49"/>
  <c r="B2075" i="49"/>
  <c r="A2075" i="49"/>
  <c r="C2074" i="49"/>
  <c r="B2074" i="49"/>
  <c r="A2074" i="49"/>
  <c r="C2073" i="49"/>
  <c r="B2073" i="49"/>
  <c r="A2073" i="49"/>
  <c r="C2072" i="49"/>
  <c r="B2072" i="49"/>
  <c r="A2072" i="49"/>
  <c r="C2071" i="49"/>
  <c r="B2071" i="49"/>
  <c r="A2071" i="49"/>
  <c r="C2070" i="49"/>
  <c r="B2070" i="49"/>
  <c r="A2070" i="49"/>
  <c r="C2069" i="49"/>
  <c r="B2069" i="49"/>
  <c r="A2069" i="49"/>
  <c r="C2068" i="49"/>
  <c r="B2068" i="49"/>
  <c r="A2068" i="49"/>
  <c r="C2067" i="49"/>
  <c r="B2067" i="49"/>
  <c r="A2067" i="49"/>
  <c r="C2066" i="49"/>
  <c r="B2066" i="49"/>
  <c r="A2066" i="49"/>
  <c r="C2065" i="49"/>
  <c r="B2065" i="49"/>
  <c r="A2065" i="49"/>
  <c r="C2064" i="49"/>
  <c r="B2064" i="49"/>
  <c r="A2064" i="49"/>
  <c r="C2063" i="49"/>
  <c r="B2063" i="49"/>
  <c r="A2063" i="49"/>
  <c r="C2062" i="49"/>
  <c r="B2062" i="49"/>
  <c r="A2062" i="49"/>
  <c r="C2061" i="49"/>
  <c r="B2061" i="49"/>
  <c r="A2061" i="49"/>
  <c r="C2060" i="49"/>
  <c r="B2060" i="49"/>
  <c r="A2060" i="49"/>
  <c r="C2059" i="49"/>
  <c r="B2059" i="49"/>
  <c r="A2059" i="49"/>
  <c r="C2058" i="49"/>
  <c r="B2058" i="49"/>
  <c r="A2058" i="49"/>
  <c r="C2057" i="49"/>
  <c r="B2057" i="49"/>
  <c r="A2057" i="49"/>
  <c r="C2056" i="49"/>
  <c r="B2056" i="49"/>
  <c r="A2056" i="49"/>
  <c r="C2055" i="49"/>
  <c r="B2055" i="49"/>
  <c r="A2055" i="49"/>
  <c r="C2054" i="49"/>
  <c r="B2054" i="49"/>
  <c r="A2054" i="49"/>
  <c r="C2053" i="49"/>
  <c r="B2053" i="49"/>
  <c r="A2053" i="49"/>
  <c r="C2052" i="49"/>
  <c r="B2052" i="49"/>
  <c r="A2052" i="49"/>
  <c r="C2051" i="49"/>
  <c r="B2051" i="49"/>
  <c r="A2051" i="49"/>
  <c r="C2050" i="49"/>
  <c r="B2050" i="49"/>
  <c r="A2050" i="49"/>
  <c r="C2049" i="49"/>
  <c r="B2049" i="49"/>
  <c r="A2049" i="49"/>
  <c r="C2048" i="49"/>
  <c r="B2048" i="49"/>
  <c r="A2048" i="49"/>
  <c r="C2047" i="49"/>
  <c r="B2047" i="49"/>
  <c r="A2047" i="49"/>
  <c r="C2046" i="49"/>
  <c r="B2046" i="49"/>
  <c r="A2046" i="49"/>
  <c r="C2045" i="49"/>
  <c r="B2045" i="49"/>
  <c r="A2045" i="49"/>
  <c r="C2044" i="49"/>
  <c r="B2044" i="49"/>
  <c r="A2044" i="49"/>
  <c r="C2043" i="49"/>
  <c r="B2043" i="49"/>
  <c r="A2043" i="49"/>
  <c r="C2042" i="49"/>
  <c r="B2042" i="49"/>
  <c r="A2042" i="49"/>
  <c r="C2041" i="49"/>
  <c r="B2041" i="49"/>
  <c r="A2041" i="49"/>
  <c r="C2040" i="49"/>
  <c r="B2040" i="49"/>
  <c r="A2040" i="49"/>
  <c r="C2039" i="49"/>
  <c r="B2039" i="49"/>
  <c r="A2039" i="49"/>
  <c r="C2038" i="49"/>
  <c r="B2038" i="49"/>
  <c r="A2038" i="49"/>
  <c r="C2037" i="49"/>
  <c r="B2037" i="49"/>
  <c r="A2037" i="49"/>
  <c r="C2036" i="49"/>
  <c r="B2036" i="49"/>
  <c r="A2036" i="49"/>
  <c r="C2035" i="49"/>
  <c r="B2035" i="49"/>
  <c r="A2035" i="49"/>
  <c r="C2034" i="49"/>
  <c r="B2034" i="49"/>
  <c r="A2034" i="49"/>
  <c r="C2033" i="49"/>
  <c r="B2033" i="49"/>
  <c r="A2033" i="49"/>
  <c r="C2032" i="49"/>
  <c r="B2032" i="49"/>
  <c r="A2032" i="49"/>
  <c r="C2031" i="49"/>
  <c r="B2031" i="49"/>
  <c r="A2031" i="49"/>
  <c r="C2030" i="49"/>
  <c r="B2030" i="49"/>
  <c r="A2030" i="49"/>
  <c r="C2029" i="49"/>
  <c r="B2029" i="49"/>
  <c r="A2029" i="49"/>
  <c r="C2028" i="49"/>
  <c r="B2028" i="49"/>
  <c r="A2028" i="49"/>
  <c r="C2027" i="49"/>
  <c r="B2027" i="49"/>
  <c r="A2027" i="49"/>
  <c r="C2026" i="49"/>
  <c r="B2026" i="49"/>
  <c r="A2026" i="49"/>
  <c r="C2025" i="49"/>
  <c r="B2025" i="49"/>
  <c r="A2025" i="49"/>
  <c r="C2024" i="49"/>
  <c r="B2024" i="49"/>
  <c r="A2024" i="49"/>
  <c r="C2023" i="49"/>
  <c r="B2023" i="49"/>
  <c r="A2023" i="49"/>
  <c r="C2022" i="49"/>
  <c r="B2022" i="49"/>
  <c r="A2022" i="49"/>
  <c r="C2021" i="49"/>
  <c r="B2021" i="49"/>
  <c r="A2021" i="49"/>
  <c r="C2020" i="49"/>
  <c r="B2020" i="49"/>
  <c r="A2020" i="49"/>
  <c r="C2019" i="49"/>
  <c r="B2019" i="49"/>
  <c r="A2019" i="49"/>
  <c r="C2018" i="49"/>
  <c r="B2018" i="49"/>
  <c r="A2018" i="49"/>
  <c r="C2017" i="49"/>
  <c r="B2017" i="49"/>
  <c r="A2017" i="49"/>
  <c r="C2016" i="49"/>
  <c r="B2016" i="49"/>
  <c r="A2016" i="49"/>
  <c r="C2015" i="49"/>
  <c r="B2015" i="49"/>
  <c r="A2015" i="49"/>
  <c r="C2014" i="49"/>
  <c r="B2014" i="49"/>
  <c r="A2014" i="49"/>
  <c r="C2013" i="49"/>
  <c r="B2013" i="49"/>
  <c r="A2013" i="49"/>
  <c r="C2012" i="49"/>
  <c r="B2012" i="49"/>
  <c r="A2012" i="49"/>
  <c r="C2011" i="49"/>
  <c r="B2011" i="49"/>
  <c r="A2011" i="49"/>
  <c r="C2010" i="49"/>
  <c r="B2010" i="49"/>
  <c r="A2010" i="49"/>
  <c r="C2009" i="49"/>
  <c r="B2009" i="49"/>
  <c r="A2009" i="49"/>
  <c r="C2008" i="49"/>
  <c r="B2008" i="49"/>
  <c r="A2008" i="49"/>
  <c r="C2007" i="49"/>
  <c r="B2007" i="49"/>
  <c r="A2007" i="49"/>
  <c r="C2006" i="49"/>
  <c r="B2006" i="49"/>
  <c r="A2006" i="49"/>
  <c r="C2005" i="49"/>
  <c r="B2005" i="49"/>
  <c r="A2005" i="49"/>
  <c r="C2004" i="49"/>
  <c r="B2004" i="49"/>
  <c r="A2004" i="49"/>
  <c r="C2003" i="49"/>
  <c r="B2003" i="49"/>
  <c r="A2003" i="49"/>
  <c r="C2002" i="49"/>
  <c r="B2002" i="49"/>
  <c r="A2002" i="49"/>
  <c r="C2001" i="49"/>
  <c r="B2001" i="49"/>
  <c r="A2001" i="49"/>
  <c r="C2000" i="49"/>
  <c r="B2000" i="49"/>
  <c r="A2000" i="49"/>
  <c r="C1999" i="49"/>
  <c r="B1999" i="49"/>
  <c r="A1999" i="49"/>
  <c r="C1998" i="49"/>
  <c r="B1998" i="49"/>
  <c r="A1998" i="49"/>
  <c r="C1997" i="49"/>
  <c r="B1997" i="49"/>
  <c r="A1997" i="49"/>
  <c r="C1996" i="49"/>
  <c r="B1996" i="49"/>
  <c r="A1996" i="49"/>
  <c r="C1995" i="49"/>
  <c r="B1995" i="49"/>
  <c r="A1995" i="49"/>
  <c r="C1994" i="49"/>
  <c r="B1994" i="49"/>
  <c r="A1994" i="49"/>
  <c r="C1993" i="49"/>
  <c r="B1993" i="49"/>
  <c r="A1993" i="49"/>
  <c r="C1992" i="49"/>
  <c r="B1992" i="49"/>
  <c r="A1992" i="49"/>
  <c r="C1991" i="49"/>
  <c r="B1991" i="49"/>
  <c r="A1991" i="49"/>
  <c r="C1990" i="49"/>
  <c r="B1990" i="49"/>
  <c r="A1990" i="49"/>
  <c r="C1989" i="49"/>
  <c r="B1989" i="49"/>
  <c r="A1989" i="49"/>
  <c r="C1988" i="49"/>
  <c r="B1988" i="49"/>
  <c r="A1988" i="49"/>
  <c r="C1987" i="49"/>
  <c r="B1987" i="49"/>
  <c r="A1987" i="49"/>
  <c r="C1986" i="49"/>
  <c r="B1986" i="49"/>
  <c r="A1986" i="49"/>
  <c r="C1985" i="49"/>
  <c r="B1985" i="49"/>
  <c r="A1985" i="49"/>
  <c r="C1984" i="49"/>
  <c r="B1984" i="49"/>
  <c r="A1984" i="49"/>
  <c r="C1983" i="49"/>
  <c r="B1983" i="49"/>
  <c r="A1983" i="49"/>
  <c r="C1982" i="49"/>
  <c r="B1982" i="49"/>
  <c r="A1982" i="49"/>
  <c r="C1981" i="49"/>
  <c r="B1981" i="49"/>
  <c r="A1981" i="49"/>
  <c r="C1980" i="49"/>
  <c r="B1980" i="49"/>
  <c r="A1980" i="49"/>
  <c r="C1979" i="49"/>
  <c r="B1979" i="49"/>
  <c r="A1979" i="49"/>
  <c r="C1978" i="49"/>
  <c r="B1978" i="49"/>
  <c r="A1978" i="49"/>
  <c r="C1977" i="49"/>
  <c r="B1977" i="49"/>
  <c r="A1977" i="49"/>
  <c r="C1976" i="49"/>
  <c r="B1976" i="49"/>
  <c r="A1976" i="49"/>
  <c r="C1975" i="49"/>
  <c r="B1975" i="49"/>
  <c r="A1975" i="49"/>
  <c r="C1974" i="49"/>
  <c r="B1974" i="49"/>
  <c r="A1974" i="49"/>
  <c r="C1973" i="49"/>
  <c r="B1973" i="49"/>
  <c r="A1973" i="49"/>
  <c r="C1972" i="49"/>
  <c r="B1972" i="49"/>
  <c r="A1972" i="49"/>
  <c r="C1971" i="49"/>
  <c r="B1971" i="49"/>
  <c r="A1971" i="49"/>
  <c r="C1970" i="49"/>
  <c r="B1970" i="49"/>
  <c r="A1970" i="49"/>
  <c r="C1969" i="49"/>
  <c r="B1969" i="49"/>
  <c r="A1969" i="49"/>
  <c r="C1968" i="49"/>
  <c r="B1968" i="49"/>
  <c r="A1968" i="49"/>
  <c r="C1967" i="49"/>
  <c r="B1967" i="49"/>
  <c r="A1967" i="49"/>
  <c r="C1966" i="49"/>
  <c r="B1966" i="49"/>
  <c r="A1966" i="49"/>
  <c r="C1965" i="49"/>
  <c r="B1965" i="49"/>
  <c r="A1965" i="49"/>
  <c r="C1964" i="49"/>
  <c r="B1964" i="49"/>
  <c r="A1964" i="49"/>
  <c r="C1963" i="49"/>
  <c r="B1963" i="49"/>
  <c r="A1963" i="49"/>
  <c r="C1962" i="49"/>
  <c r="B1962" i="49"/>
  <c r="A1962" i="49"/>
  <c r="C1961" i="49"/>
  <c r="B1961" i="49"/>
  <c r="A1961" i="49"/>
  <c r="C1960" i="49"/>
  <c r="B1960" i="49"/>
  <c r="A1960" i="49"/>
  <c r="C1959" i="49"/>
  <c r="B1959" i="49"/>
  <c r="A1959" i="49"/>
  <c r="C1958" i="49"/>
  <c r="B1958" i="49"/>
  <c r="A1958" i="49"/>
  <c r="C1957" i="49"/>
  <c r="B1957" i="49"/>
  <c r="A1957" i="49"/>
  <c r="C1956" i="49"/>
  <c r="B1956" i="49"/>
  <c r="A1956" i="49"/>
  <c r="C1955" i="49"/>
  <c r="B1955" i="49"/>
  <c r="A1955" i="49"/>
  <c r="C1954" i="49"/>
  <c r="B1954" i="49"/>
  <c r="A1954" i="49"/>
  <c r="C1953" i="49"/>
  <c r="B1953" i="49"/>
  <c r="A1953" i="49"/>
  <c r="C1952" i="49"/>
  <c r="B1952" i="49"/>
  <c r="A1952" i="49"/>
  <c r="C1951" i="49"/>
  <c r="B1951" i="49"/>
  <c r="A1951" i="49"/>
  <c r="C1950" i="49"/>
  <c r="B1950" i="49"/>
  <c r="A1950" i="49"/>
  <c r="C1949" i="49"/>
  <c r="B1949" i="49"/>
  <c r="A1949" i="49"/>
  <c r="C1948" i="49"/>
  <c r="B1948" i="49"/>
  <c r="A1948" i="49"/>
  <c r="C1947" i="49"/>
  <c r="B1947" i="49"/>
  <c r="A1947" i="49"/>
  <c r="C1946" i="49"/>
  <c r="B1946" i="49"/>
  <c r="A1946" i="49"/>
  <c r="C1945" i="49"/>
  <c r="B1945" i="49"/>
  <c r="A1945" i="49"/>
  <c r="C1944" i="49"/>
  <c r="B1944" i="49"/>
  <c r="A1944" i="49"/>
  <c r="C1943" i="49"/>
  <c r="B1943" i="49"/>
  <c r="A1943" i="49"/>
  <c r="C1942" i="49"/>
  <c r="B1942" i="49"/>
  <c r="A1942" i="49"/>
  <c r="C1941" i="49"/>
  <c r="B1941" i="49"/>
  <c r="A1941" i="49"/>
  <c r="C1940" i="49"/>
  <c r="B1940" i="49"/>
  <c r="A1940" i="49"/>
  <c r="C1939" i="49"/>
  <c r="B1939" i="49"/>
  <c r="A1939" i="49"/>
  <c r="C1938" i="49"/>
  <c r="B1938" i="49"/>
  <c r="A1938" i="49"/>
  <c r="C1937" i="49"/>
  <c r="B1937" i="49"/>
  <c r="A1937" i="49"/>
  <c r="C1936" i="49"/>
  <c r="B1936" i="49"/>
  <c r="A1936" i="49"/>
  <c r="C1935" i="49"/>
  <c r="B1935" i="49"/>
  <c r="A1935" i="49"/>
  <c r="C1934" i="49"/>
  <c r="B1934" i="49"/>
  <c r="A1934" i="49"/>
  <c r="C1933" i="49"/>
  <c r="B1933" i="49"/>
  <c r="A1933" i="49"/>
  <c r="C1932" i="49"/>
  <c r="B1932" i="49"/>
  <c r="A1932" i="49"/>
  <c r="C1931" i="49"/>
  <c r="B1931" i="49"/>
  <c r="A1931" i="49"/>
  <c r="C1930" i="49"/>
  <c r="B1930" i="49"/>
  <c r="A1930" i="49"/>
  <c r="C1929" i="49"/>
  <c r="B1929" i="49"/>
  <c r="A1929" i="49"/>
  <c r="C1928" i="49"/>
  <c r="B1928" i="49"/>
  <c r="A1928" i="49"/>
  <c r="C1927" i="49"/>
  <c r="B1927" i="49"/>
  <c r="A1927" i="49"/>
  <c r="C1926" i="49"/>
  <c r="B1926" i="49"/>
  <c r="A1926" i="49"/>
  <c r="C1925" i="49"/>
  <c r="B1925" i="49"/>
  <c r="A1925" i="49"/>
  <c r="C1924" i="49"/>
  <c r="B1924" i="49"/>
  <c r="A1924" i="49"/>
  <c r="C1923" i="49"/>
  <c r="B1923" i="49"/>
  <c r="A1923" i="49"/>
  <c r="C1922" i="49"/>
  <c r="B1922" i="49"/>
  <c r="A1922" i="49"/>
  <c r="C1921" i="49"/>
  <c r="B1921" i="49"/>
  <c r="A1921" i="49"/>
  <c r="C1920" i="49"/>
  <c r="B1920" i="49"/>
  <c r="A1920" i="49"/>
  <c r="C1919" i="49"/>
  <c r="B1919" i="49"/>
  <c r="A1919" i="49"/>
  <c r="C1918" i="49"/>
  <c r="B1918" i="49"/>
  <c r="A1918" i="49"/>
  <c r="C1917" i="49"/>
  <c r="B1917" i="49"/>
  <c r="A1917" i="49"/>
  <c r="C1916" i="49"/>
  <c r="B1916" i="49"/>
  <c r="A1916" i="49"/>
  <c r="C1915" i="49"/>
  <c r="B1915" i="49"/>
  <c r="A1915" i="49"/>
  <c r="C1914" i="49"/>
  <c r="B1914" i="49"/>
  <c r="A1914" i="49"/>
  <c r="C1913" i="49"/>
  <c r="B1913" i="49"/>
  <c r="A1913" i="49"/>
  <c r="C1912" i="49"/>
  <c r="B1912" i="49"/>
  <c r="A1912" i="49"/>
  <c r="C1911" i="49"/>
  <c r="B1911" i="49"/>
  <c r="A1911" i="49"/>
  <c r="C1910" i="49"/>
  <c r="B1910" i="49"/>
  <c r="A1910" i="49"/>
  <c r="C1909" i="49"/>
  <c r="B1909" i="49"/>
  <c r="A1909" i="49"/>
  <c r="C1908" i="49"/>
  <c r="B1908" i="49"/>
  <c r="A1908" i="49"/>
  <c r="C1907" i="49"/>
  <c r="B1907" i="49"/>
  <c r="A1907" i="49"/>
  <c r="C1906" i="49"/>
  <c r="B1906" i="49"/>
  <c r="A1906" i="49"/>
  <c r="C1905" i="49"/>
  <c r="B1905" i="49"/>
  <c r="A1905" i="49"/>
  <c r="C1904" i="49"/>
  <c r="B1904" i="49"/>
  <c r="A1904" i="49"/>
  <c r="C1903" i="49"/>
  <c r="B1903" i="49"/>
  <c r="A1903" i="49"/>
  <c r="C1902" i="49"/>
  <c r="B1902" i="49"/>
  <c r="A1902" i="49"/>
  <c r="C1901" i="49"/>
  <c r="B1901" i="49"/>
  <c r="A1901" i="49"/>
  <c r="C1900" i="49"/>
  <c r="B1900" i="49"/>
  <c r="A1900" i="49"/>
  <c r="C1899" i="49"/>
  <c r="B1899" i="49"/>
  <c r="A1899" i="49"/>
  <c r="C1898" i="49"/>
  <c r="B1898" i="49"/>
  <c r="A1898" i="49"/>
  <c r="C1897" i="49"/>
  <c r="B1897" i="49"/>
  <c r="A1897" i="49"/>
  <c r="C1896" i="49"/>
  <c r="B1896" i="49"/>
  <c r="A1896" i="49"/>
  <c r="C1895" i="49"/>
  <c r="B1895" i="49"/>
  <c r="A1895" i="49"/>
  <c r="C1894" i="49"/>
  <c r="B1894" i="49"/>
  <c r="A1894" i="49"/>
  <c r="C1893" i="49"/>
  <c r="B1893" i="49"/>
  <c r="A1893" i="49"/>
  <c r="C1892" i="49"/>
  <c r="B1892" i="49"/>
  <c r="A1892" i="49"/>
  <c r="C1891" i="49"/>
  <c r="B1891" i="49"/>
  <c r="A1891" i="49"/>
  <c r="C1890" i="49"/>
  <c r="B1890" i="49"/>
  <c r="A1890" i="49"/>
  <c r="C1889" i="49"/>
  <c r="B1889" i="49"/>
  <c r="A1889" i="49"/>
  <c r="C1888" i="49"/>
  <c r="B1888" i="49"/>
  <c r="A1888" i="49"/>
  <c r="C1887" i="49"/>
  <c r="B1887" i="49"/>
  <c r="A1887" i="49"/>
  <c r="C1886" i="49"/>
  <c r="B1886" i="49"/>
  <c r="A1886" i="49"/>
  <c r="C1885" i="49"/>
  <c r="B1885" i="49"/>
  <c r="A1885" i="49"/>
  <c r="C1884" i="49"/>
  <c r="B1884" i="49"/>
  <c r="A1884" i="49"/>
  <c r="C1883" i="49"/>
  <c r="B1883" i="49"/>
  <c r="A1883" i="49"/>
  <c r="C1882" i="49"/>
  <c r="B1882" i="49"/>
  <c r="A1882" i="49"/>
  <c r="C1881" i="49"/>
  <c r="B1881" i="49"/>
  <c r="A1881" i="49"/>
  <c r="C1880" i="49"/>
  <c r="B1880" i="49"/>
  <c r="A1880" i="49"/>
  <c r="C1879" i="49"/>
  <c r="B1879" i="49"/>
  <c r="A1879" i="49"/>
  <c r="C1878" i="49"/>
  <c r="B1878" i="49"/>
  <c r="A1878" i="49"/>
  <c r="C1877" i="49"/>
  <c r="B1877" i="49"/>
  <c r="A1877" i="49"/>
  <c r="C1876" i="49"/>
  <c r="B1876" i="49"/>
  <c r="A1876" i="49"/>
  <c r="C1875" i="49"/>
  <c r="B1875" i="49"/>
  <c r="A1875" i="49"/>
  <c r="C1874" i="49"/>
  <c r="B1874" i="49"/>
  <c r="A1874" i="49"/>
  <c r="C1873" i="49"/>
  <c r="B1873" i="49"/>
  <c r="A1873" i="49"/>
  <c r="C1872" i="49"/>
  <c r="B1872" i="49"/>
  <c r="A1872" i="49"/>
  <c r="C1871" i="49"/>
  <c r="B1871" i="49"/>
  <c r="A1871" i="49"/>
  <c r="C1870" i="49"/>
  <c r="B1870" i="49"/>
  <c r="A1870" i="49"/>
  <c r="C1869" i="49"/>
  <c r="B1869" i="49"/>
  <c r="A1869" i="49"/>
  <c r="C1868" i="49"/>
  <c r="B1868" i="49"/>
  <c r="A1868" i="49"/>
  <c r="C1867" i="49"/>
  <c r="B1867" i="49"/>
  <c r="A1867" i="49"/>
  <c r="C1866" i="49"/>
  <c r="B1866" i="49"/>
  <c r="A1866" i="49"/>
  <c r="C1865" i="49"/>
  <c r="B1865" i="49"/>
  <c r="A1865" i="49"/>
  <c r="C1864" i="49"/>
  <c r="B1864" i="49"/>
  <c r="A1864" i="49"/>
  <c r="C1863" i="49"/>
  <c r="B1863" i="49"/>
  <c r="A1863" i="49"/>
  <c r="C1862" i="49"/>
  <c r="B1862" i="49"/>
  <c r="A1862" i="49"/>
  <c r="C1861" i="49"/>
  <c r="B1861" i="49"/>
  <c r="A1861" i="49"/>
  <c r="C1860" i="49"/>
  <c r="B1860" i="49"/>
  <c r="A1860" i="49"/>
  <c r="C1859" i="49"/>
  <c r="B1859" i="49"/>
  <c r="A1859" i="49"/>
  <c r="C1858" i="49"/>
  <c r="B1858" i="49"/>
  <c r="A1858" i="49"/>
  <c r="C1857" i="49"/>
  <c r="B1857" i="49"/>
  <c r="A1857" i="49"/>
  <c r="C1856" i="49"/>
  <c r="B1856" i="49"/>
  <c r="A1856" i="49"/>
  <c r="C1855" i="49"/>
  <c r="B1855" i="49"/>
  <c r="A1855" i="49"/>
  <c r="C1854" i="49"/>
  <c r="B1854" i="49"/>
  <c r="A1854" i="49"/>
  <c r="C1853" i="49"/>
  <c r="B1853" i="49"/>
  <c r="A1853" i="49"/>
  <c r="C1852" i="49"/>
  <c r="B1852" i="49"/>
  <c r="A1852" i="49"/>
  <c r="C1851" i="49"/>
  <c r="B1851" i="49"/>
  <c r="A1851" i="49"/>
  <c r="C1850" i="49"/>
  <c r="B1850" i="49"/>
  <c r="A1850" i="49"/>
  <c r="C1849" i="49"/>
  <c r="B1849" i="49"/>
  <c r="A1849" i="49"/>
  <c r="C1848" i="49"/>
  <c r="B1848" i="49"/>
  <c r="A1848" i="49"/>
  <c r="C1847" i="49"/>
  <c r="B1847" i="49"/>
  <c r="A1847" i="49"/>
  <c r="C1846" i="49"/>
  <c r="B1846" i="49"/>
  <c r="A1846" i="49"/>
  <c r="C1845" i="49"/>
  <c r="B1845" i="49"/>
  <c r="A1845" i="49"/>
  <c r="C1844" i="49"/>
  <c r="B1844" i="49"/>
  <c r="A1844" i="49"/>
  <c r="C1843" i="49"/>
  <c r="B1843" i="49"/>
  <c r="A1843" i="49"/>
  <c r="C1842" i="49"/>
  <c r="B1842" i="49"/>
  <c r="A1842" i="49"/>
  <c r="C1841" i="49"/>
  <c r="B1841" i="49"/>
  <c r="A1841" i="49"/>
  <c r="C1840" i="49"/>
  <c r="B1840" i="49"/>
  <c r="A1840" i="49"/>
  <c r="C1839" i="49"/>
  <c r="B1839" i="49"/>
  <c r="A1839" i="49"/>
  <c r="C1838" i="49"/>
  <c r="B1838" i="49"/>
  <c r="A1838" i="49"/>
  <c r="C1837" i="49"/>
  <c r="B1837" i="49"/>
  <c r="A1837" i="49"/>
  <c r="C1836" i="49"/>
  <c r="B1836" i="49"/>
  <c r="A1836" i="49"/>
  <c r="C1835" i="49"/>
  <c r="B1835" i="49"/>
  <c r="A1835" i="49"/>
  <c r="C1834" i="49"/>
  <c r="B1834" i="49"/>
  <c r="A1834" i="49"/>
  <c r="C1833" i="49"/>
  <c r="B1833" i="49"/>
  <c r="A1833" i="49"/>
  <c r="C1832" i="49"/>
  <c r="B1832" i="49"/>
  <c r="A1832" i="49"/>
  <c r="C1831" i="49"/>
  <c r="B1831" i="49"/>
  <c r="A1831" i="49"/>
  <c r="C1830" i="49"/>
  <c r="B1830" i="49"/>
  <c r="A1830" i="49"/>
  <c r="C1829" i="49"/>
  <c r="B1829" i="49"/>
  <c r="A1829" i="49"/>
  <c r="C1828" i="49"/>
  <c r="B1828" i="49"/>
  <c r="A1828" i="49"/>
  <c r="C1827" i="49"/>
  <c r="B1827" i="49"/>
  <c r="A1827" i="49"/>
  <c r="C1826" i="49"/>
  <c r="B1826" i="49"/>
  <c r="A1826" i="49"/>
  <c r="C1825" i="49"/>
  <c r="B1825" i="49"/>
  <c r="A1825" i="49"/>
  <c r="C1824" i="49"/>
  <c r="B1824" i="49"/>
  <c r="A1824" i="49"/>
  <c r="C1823" i="49"/>
  <c r="B1823" i="49"/>
  <c r="A1823" i="49"/>
  <c r="C1822" i="49"/>
  <c r="B1822" i="49"/>
  <c r="A1822" i="49"/>
  <c r="C1821" i="49"/>
  <c r="B1821" i="49"/>
  <c r="A1821" i="49"/>
  <c r="C1820" i="49"/>
  <c r="B1820" i="49"/>
  <c r="A1820" i="49"/>
  <c r="C1819" i="49"/>
  <c r="B1819" i="49"/>
  <c r="A1819" i="49"/>
  <c r="C1818" i="49"/>
  <c r="B1818" i="49"/>
  <c r="A1818" i="49"/>
  <c r="C1817" i="49"/>
  <c r="B1817" i="49"/>
  <c r="A1817" i="49"/>
  <c r="C1816" i="49"/>
  <c r="B1816" i="49"/>
  <c r="A1816" i="49"/>
  <c r="C1815" i="49"/>
  <c r="B1815" i="49"/>
  <c r="A1815" i="49"/>
  <c r="C1814" i="49"/>
  <c r="B1814" i="49"/>
  <c r="A1814" i="49"/>
  <c r="C1813" i="49"/>
  <c r="B1813" i="49"/>
  <c r="A1813" i="49"/>
  <c r="C1812" i="49"/>
  <c r="B1812" i="49"/>
  <c r="A1812" i="49"/>
  <c r="C1811" i="49"/>
  <c r="B1811" i="49"/>
  <c r="A1811" i="49"/>
  <c r="C1810" i="49"/>
  <c r="B1810" i="49"/>
  <c r="A1810" i="49"/>
  <c r="C1809" i="49"/>
  <c r="B1809" i="49"/>
  <c r="A1809" i="49"/>
  <c r="C1808" i="49"/>
  <c r="B1808" i="49"/>
  <c r="A1808" i="49"/>
  <c r="C1807" i="49"/>
  <c r="B1807" i="49"/>
  <c r="A1807" i="49"/>
  <c r="C1806" i="49"/>
  <c r="B1806" i="49"/>
  <c r="A1806" i="49"/>
  <c r="C1805" i="49"/>
  <c r="B1805" i="49"/>
  <c r="A1805" i="49"/>
  <c r="C1804" i="49"/>
  <c r="B1804" i="49"/>
  <c r="A1804" i="49"/>
  <c r="C1803" i="49"/>
  <c r="B1803" i="49"/>
  <c r="A1803" i="49"/>
  <c r="C1802" i="49"/>
  <c r="B1802" i="49"/>
  <c r="A1802" i="49"/>
  <c r="C1801" i="49"/>
  <c r="B1801" i="49"/>
  <c r="A1801" i="49"/>
  <c r="C1800" i="49"/>
  <c r="B1800" i="49"/>
  <c r="A1800" i="49"/>
  <c r="C1799" i="49"/>
  <c r="B1799" i="49"/>
  <c r="A1799" i="49"/>
  <c r="C1798" i="49"/>
  <c r="B1798" i="49"/>
  <c r="A1798" i="49"/>
  <c r="C1797" i="49"/>
  <c r="B1797" i="49"/>
  <c r="A1797" i="49"/>
  <c r="C1796" i="49"/>
  <c r="B1796" i="49"/>
  <c r="A1796" i="49"/>
  <c r="C1795" i="49"/>
  <c r="B1795" i="49"/>
  <c r="A1795" i="49"/>
  <c r="C1794" i="49"/>
  <c r="B1794" i="49"/>
  <c r="A1794" i="49"/>
  <c r="C1793" i="49"/>
  <c r="B1793" i="49"/>
  <c r="A1793" i="49"/>
  <c r="C1792" i="49"/>
  <c r="B1792" i="49"/>
  <c r="A1792" i="49"/>
  <c r="C1791" i="49"/>
  <c r="B1791" i="49"/>
  <c r="A1791" i="49"/>
  <c r="C1790" i="49"/>
  <c r="B1790" i="49"/>
  <c r="A1790" i="49"/>
  <c r="C1789" i="49"/>
  <c r="B1789" i="49"/>
  <c r="A1789" i="49"/>
  <c r="C1788" i="49"/>
  <c r="B1788" i="49"/>
  <c r="A1788" i="49"/>
  <c r="C1787" i="49"/>
  <c r="B1787" i="49"/>
  <c r="A1787" i="49"/>
  <c r="C1786" i="49"/>
  <c r="B1786" i="49"/>
  <c r="A1786" i="49"/>
  <c r="C1785" i="49"/>
  <c r="B1785" i="49"/>
  <c r="A1785" i="49"/>
  <c r="C1784" i="49"/>
  <c r="B1784" i="49"/>
  <c r="A1784" i="49"/>
  <c r="C1783" i="49"/>
  <c r="B1783" i="49"/>
  <c r="A1783" i="49"/>
  <c r="C1782" i="49"/>
  <c r="B1782" i="49"/>
  <c r="A1782" i="49"/>
  <c r="C1781" i="49"/>
  <c r="B1781" i="49"/>
  <c r="A1781" i="49"/>
  <c r="C1780" i="49"/>
  <c r="B1780" i="49"/>
  <c r="A1780" i="49"/>
  <c r="C1779" i="49"/>
  <c r="B1779" i="49"/>
  <c r="A1779" i="49"/>
  <c r="C1778" i="49"/>
  <c r="B1778" i="49"/>
  <c r="A1778" i="49"/>
  <c r="C1777" i="49"/>
  <c r="B1777" i="49"/>
  <c r="A1777" i="49"/>
  <c r="C1776" i="49"/>
  <c r="B1776" i="49"/>
  <c r="A1776" i="49"/>
  <c r="C1775" i="49"/>
  <c r="B1775" i="49"/>
  <c r="A1775" i="49"/>
  <c r="C1774" i="49"/>
  <c r="B1774" i="49"/>
  <c r="A1774" i="49"/>
  <c r="C1773" i="49"/>
  <c r="B1773" i="49"/>
  <c r="A1773" i="49"/>
  <c r="C1772" i="49"/>
  <c r="B1772" i="49"/>
  <c r="A1772" i="49"/>
  <c r="C1771" i="49"/>
  <c r="B1771" i="49"/>
  <c r="A1771" i="49"/>
  <c r="C1770" i="49"/>
  <c r="B1770" i="49"/>
  <c r="A1770" i="49"/>
  <c r="C1769" i="49"/>
  <c r="B1769" i="49"/>
  <c r="A1769" i="49"/>
  <c r="C1768" i="49"/>
  <c r="B1768" i="49"/>
  <c r="A1768" i="49"/>
  <c r="C1767" i="49"/>
  <c r="B1767" i="49"/>
  <c r="A1767" i="49"/>
  <c r="C1766" i="49"/>
  <c r="B1766" i="49"/>
  <c r="A1766" i="49"/>
  <c r="C1765" i="49"/>
  <c r="B1765" i="49"/>
  <c r="A1765" i="49"/>
  <c r="C1764" i="49"/>
  <c r="B1764" i="49"/>
  <c r="A1764" i="49"/>
  <c r="C1763" i="49"/>
  <c r="B1763" i="49"/>
  <c r="A1763" i="49"/>
  <c r="C1762" i="49"/>
  <c r="B1762" i="49"/>
  <c r="A1762" i="49"/>
  <c r="C1761" i="49"/>
  <c r="B1761" i="49"/>
  <c r="A1761" i="49"/>
  <c r="C1760" i="49"/>
  <c r="B1760" i="49"/>
  <c r="A1760" i="49"/>
  <c r="C1759" i="49"/>
  <c r="B1759" i="49"/>
  <c r="A1759" i="49"/>
  <c r="C1758" i="49"/>
  <c r="B1758" i="49"/>
  <c r="A1758" i="49"/>
  <c r="C1757" i="49"/>
  <c r="B1757" i="49"/>
  <c r="A1757" i="49"/>
  <c r="C1756" i="49"/>
  <c r="B1756" i="49"/>
  <c r="A1756" i="49"/>
  <c r="C1755" i="49"/>
  <c r="B1755" i="49"/>
  <c r="A1755" i="49"/>
  <c r="C1754" i="49"/>
  <c r="B1754" i="49"/>
  <c r="A1754" i="49"/>
  <c r="C1753" i="49"/>
  <c r="B1753" i="49"/>
  <c r="A1753" i="49"/>
  <c r="C1752" i="49"/>
  <c r="B1752" i="49"/>
  <c r="A1752" i="49"/>
  <c r="C1751" i="49"/>
  <c r="B1751" i="49"/>
  <c r="A1751" i="49"/>
  <c r="C1750" i="49"/>
  <c r="B1750" i="49"/>
  <c r="A1750" i="49"/>
  <c r="C1749" i="49"/>
  <c r="B1749" i="49"/>
  <c r="A1749" i="49"/>
  <c r="C1748" i="49"/>
  <c r="B1748" i="49"/>
  <c r="A1748" i="49"/>
  <c r="C1747" i="49"/>
  <c r="B1747" i="49"/>
  <c r="A1747" i="49"/>
  <c r="C1746" i="49"/>
  <c r="B1746" i="49"/>
  <c r="A1746" i="49"/>
  <c r="C1745" i="49"/>
  <c r="B1745" i="49"/>
  <c r="A1745" i="49"/>
  <c r="C1744" i="49"/>
  <c r="B1744" i="49"/>
  <c r="A1744" i="49"/>
  <c r="C1743" i="49"/>
  <c r="B1743" i="49"/>
  <c r="A1743" i="49"/>
  <c r="C1742" i="49"/>
  <c r="B1742" i="49"/>
  <c r="A1742" i="49"/>
  <c r="C1741" i="49"/>
  <c r="B1741" i="49"/>
  <c r="A1741" i="49"/>
  <c r="C1740" i="49"/>
  <c r="B1740" i="49"/>
  <c r="A1740" i="49"/>
  <c r="C1739" i="49"/>
  <c r="B1739" i="49"/>
  <c r="A1739" i="49"/>
  <c r="C1738" i="49"/>
  <c r="B1738" i="49"/>
  <c r="A1738" i="49"/>
  <c r="C1737" i="49"/>
  <c r="B1737" i="49"/>
  <c r="A1737" i="49"/>
  <c r="C1736" i="49"/>
  <c r="B1736" i="49"/>
  <c r="A1736" i="49"/>
  <c r="C1735" i="49"/>
  <c r="B1735" i="49"/>
  <c r="A1735" i="49"/>
  <c r="C1734" i="49"/>
  <c r="B1734" i="49"/>
  <c r="A1734" i="49"/>
  <c r="C1733" i="49"/>
  <c r="B1733" i="49"/>
  <c r="A1733" i="49"/>
  <c r="C1732" i="49"/>
  <c r="B1732" i="49"/>
  <c r="A1732" i="49"/>
  <c r="C1731" i="49"/>
  <c r="B1731" i="49"/>
  <c r="A1731" i="49"/>
  <c r="C1730" i="49"/>
  <c r="B1730" i="49"/>
  <c r="A1730" i="49"/>
  <c r="C1729" i="49"/>
  <c r="B1729" i="49"/>
  <c r="A1729" i="49"/>
  <c r="C1728" i="49"/>
  <c r="B1728" i="49"/>
  <c r="A1728" i="49"/>
  <c r="C1727" i="49"/>
  <c r="B1727" i="49"/>
  <c r="A1727" i="49"/>
  <c r="C1726" i="49"/>
  <c r="B1726" i="49"/>
  <c r="A1726" i="49"/>
  <c r="C1725" i="49"/>
  <c r="B1725" i="49"/>
  <c r="A1725" i="49"/>
  <c r="C1724" i="49"/>
  <c r="B1724" i="49"/>
  <c r="A1724" i="49"/>
  <c r="C1723" i="49"/>
  <c r="B1723" i="49"/>
  <c r="A1723" i="49"/>
  <c r="C1722" i="49"/>
  <c r="B1722" i="49"/>
  <c r="A1722" i="49"/>
  <c r="C1721" i="49"/>
  <c r="B1721" i="49"/>
  <c r="A1721" i="49"/>
  <c r="C1720" i="49"/>
  <c r="B1720" i="49"/>
  <c r="A1720" i="49"/>
  <c r="C1719" i="49"/>
  <c r="B1719" i="49"/>
  <c r="A1719" i="49"/>
  <c r="C1718" i="49"/>
  <c r="B1718" i="49"/>
  <c r="A1718" i="49"/>
  <c r="C1717" i="49"/>
  <c r="B1717" i="49"/>
  <c r="A1717" i="49"/>
  <c r="C1716" i="49"/>
  <c r="B1716" i="49"/>
  <c r="A1716" i="49"/>
  <c r="C1715" i="49"/>
  <c r="B1715" i="49"/>
  <c r="A1715" i="49"/>
  <c r="C1714" i="49"/>
  <c r="B1714" i="49"/>
  <c r="A1714" i="49"/>
  <c r="C1713" i="49"/>
  <c r="B1713" i="49"/>
  <c r="A1713" i="49"/>
  <c r="C1712" i="49"/>
  <c r="B1712" i="49"/>
  <c r="A1712" i="49"/>
  <c r="C1711" i="49"/>
  <c r="B1711" i="49"/>
  <c r="A1711" i="49"/>
  <c r="C1710" i="49"/>
  <c r="B1710" i="49"/>
  <c r="A1710" i="49"/>
  <c r="C1709" i="49"/>
  <c r="B1709" i="49"/>
  <c r="A1709" i="49"/>
  <c r="C1708" i="49"/>
  <c r="B1708" i="49"/>
  <c r="A1708" i="49"/>
  <c r="C1707" i="49"/>
  <c r="B1707" i="49"/>
  <c r="A1707" i="49"/>
  <c r="C1706" i="49"/>
  <c r="B1706" i="49"/>
  <c r="A1706" i="49"/>
  <c r="C1705" i="49"/>
  <c r="B1705" i="49"/>
  <c r="A1705" i="49"/>
  <c r="C1704" i="49"/>
  <c r="B1704" i="49"/>
  <c r="A1704" i="49"/>
  <c r="C1703" i="49"/>
  <c r="B1703" i="49"/>
  <c r="A1703" i="49"/>
  <c r="C1702" i="49"/>
  <c r="B1702" i="49"/>
  <c r="A1702" i="49"/>
  <c r="C1701" i="49"/>
  <c r="B1701" i="49"/>
  <c r="A1701" i="49"/>
  <c r="C1700" i="49"/>
  <c r="B1700" i="49"/>
  <c r="A1700" i="49"/>
  <c r="C1699" i="49"/>
  <c r="B1699" i="49"/>
  <c r="A1699" i="49"/>
  <c r="C1698" i="49"/>
  <c r="B1698" i="49"/>
  <c r="A1698" i="49"/>
  <c r="C1697" i="49"/>
  <c r="B1697" i="49"/>
  <c r="A1697" i="49"/>
  <c r="C1696" i="49"/>
  <c r="B1696" i="49"/>
  <c r="A1696" i="49"/>
  <c r="C1695" i="49"/>
  <c r="B1695" i="49"/>
  <c r="A1695" i="49"/>
  <c r="C1694" i="49"/>
  <c r="B1694" i="49"/>
  <c r="A1694" i="49"/>
  <c r="C1693" i="49"/>
  <c r="B1693" i="49"/>
  <c r="A1693" i="49"/>
  <c r="C1692" i="49"/>
  <c r="B1692" i="49"/>
  <c r="A1692" i="49"/>
  <c r="C1691" i="49"/>
  <c r="B1691" i="49"/>
  <c r="A1691" i="49"/>
  <c r="C1690" i="49"/>
  <c r="B1690" i="49"/>
  <c r="A1690" i="49"/>
  <c r="C1689" i="49"/>
  <c r="B1689" i="49"/>
  <c r="A1689" i="49"/>
  <c r="C1688" i="49"/>
  <c r="B1688" i="49"/>
  <c r="A1688" i="49"/>
  <c r="C1687" i="49"/>
  <c r="B1687" i="49"/>
  <c r="A1687" i="49"/>
  <c r="C1686" i="49"/>
  <c r="B1686" i="49"/>
  <c r="A1686" i="49"/>
  <c r="C1685" i="49"/>
  <c r="B1685" i="49"/>
  <c r="A1685" i="49"/>
  <c r="C1684" i="49"/>
  <c r="B1684" i="49"/>
  <c r="A1684" i="49"/>
  <c r="C1683" i="49"/>
  <c r="B1683" i="49"/>
  <c r="A1683" i="49"/>
  <c r="C1682" i="49"/>
  <c r="B1682" i="49"/>
  <c r="A1682" i="49"/>
  <c r="C1681" i="49"/>
  <c r="B1681" i="49"/>
  <c r="A1681" i="49"/>
  <c r="C1680" i="49"/>
  <c r="B1680" i="49"/>
  <c r="A1680" i="49"/>
  <c r="C1679" i="49"/>
  <c r="B1679" i="49"/>
  <c r="A1679" i="49"/>
  <c r="C1678" i="49"/>
  <c r="B1678" i="49"/>
  <c r="A1678" i="49"/>
  <c r="C1677" i="49"/>
  <c r="B1677" i="49"/>
  <c r="A1677" i="49"/>
  <c r="C1676" i="49"/>
  <c r="B1676" i="49"/>
  <c r="A1676" i="49"/>
  <c r="C1675" i="49"/>
  <c r="B1675" i="49"/>
  <c r="A1675" i="49"/>
  <c r="C1674" i="49"/>
  <c r="B1674" i="49"/>
  <c r="A1674" i="49"/>
  <c r="C1673" i="49"/>
  <c r="B1673" i="49"/>
  <c r="A1673" i="49"/>
  <c r="C1672" i="49"/>
  <c r="B1672" i="49"/>
  <c r="A1672" i="49"/>
  <c r="C1671" i="49"/>
  <c r="B1671" i="49"/>
  <c r="A1671" i="49"/>
  <c r="C1670" i="49"/>
  <c r="B1670" i="49"/>
  <c r="A1670" i="49"/>
  <c r="C1669" i="49"/>
  <c r="B1669" i="49"/>
  <c r="A1669" i="49"/>
  <c r="C1668" i="49"/>
  <c r="B1668" i="49"/>
  <c r="A1668" i="49"/>
  <c r="C1667" i="49"/>
  <c r="B1667" i="49"/>
  <c r="A1667" i="49"/>
  <c r="C1666" i="49"/>
  <c r="B1666" i="49"/>
  <c r="A1666" i="49"/>
  <c r="C1665" i="49"/>
  <c r="B1665" i="49"/>
  <c r="A1665" i="49"/>
  <c r="C1664" i="49"/>
  <c r="B1664" i="49"/>
  <c r="A1664" i="49"/>
  <c r="C1663" i="49"/>
  <c r="B1663" i="49"/>
  <c r="A1663" i="49"/>
  <c r="C1662" i="49"/>
  <c r="B1662" i="49"/>
  <c r="A1662" i="49"/>
  <c r="C1661" i="49"/>
  <c r="B1661" i="49"/>
  <c r="A1661" i="49"/>
  <c r="C1660" i="49"/>
  <c r="B1660" i="49"/>
  <c r="A1660" i="49"/>
  <c r="C1659" i="49"/>
  <c r="B1659" i="49"/>
  <c r="A1659" i="49"/>
  <c r="C1658" i="49"/>
  <c r="B1658" i="49"/>
  <c r="A1658" i="49"/>
  <c r="C1657" i="49"/>
  <c r="B1657" i="49"/>
  <c r="A1657" i="49"/>
  <c r="C1656" i="49"/>
  <c r="B1656" i="49"/>
  <c r="A1656" i="49"/>
  <c r="C1655" i="49"/>
  <c r="B1655" i="49"/>
  <c r="A1655" i="49"/>
  <c r="C1654" i="49"/>
  <c r="B1654" i="49"/>
  <c r="A1654" i="49"/>
  <c r="C1653" i="49"/>
  <c r="B1653" i="49"/>
  <c r="A1653" i="49"/>
  <c r="C1652" i="49"/>
  <c r="B1652" i="49"/>
  <c r="A1652" i="49"/>
  <c r="C1651" i="49"/>
  <c r="B1651" i="49"/>
  <c r="A1651" i="49"/>
  <c r="C1650" i="49"/>
  <c r="B1650" i="49"/>
  <c r="A1650" i="49"/>
  <c r="C1649" i="49"/>
  <c r="B1649" i="49"/>
  <c r="A1649" i="49"/>
  <c r="C1648" i="49"/>
  <c r="B1648" i="49"/>
  <c r="A1648" i="49"/>
  <c r="C1647" i="49"/>
  <c r="B1647" i="49"/>
  <c r="A1647" i="49"/>
  <c r="C1646" i="49"/>
  <c r="B1646" i="49"/>
  <c r="A1646" i="49"/>
  <c r="C1645" i="49"/>
  <c r="B1645" i="49"/>
  <c r="A1645" i="49"/>
  <c r="C1644" i="49"/>
  <c r="B1644" i="49"/>
  <c r="A1644" i="49"/>
  <c r="C1643" i="49"/>
  <c r="B1643" i="49"/>
  <c r="A1643" i="49"/>
  <c r="C1642" i="49"/>
  <c r="B1642" i="49"/>
  <c r="A1642" i="49"/>
  <c r="C1641" i="49"/>
  <c r="B1641" i="49"/>
  <c r="A1641" i="49"/>
  <c r="C1640" i="49"/>
  <c r="B1640" i="49"/>
  <c r="A1640" i="49"/>
  <c r="C1639" i="49"/>
  <c r="B1639" i="49"/>
  <c r="A1639" i="49"/>
  <c r="C1638" i="49"/>
  <c r="B1638" i="49"/>
  <c r="A1638" i="49"/>
  <c r="C1637" i="49"/>
  <c r="B1637" i="49"/>
  <c r="A1637" i="49"/>
  <c r="C1636" i="49"/>
  <c r="B1636" i="49"/>
  <c r="A1636" i="49"/>
  <c r="C1635" i="49"/>
  <c r="B1635" i="49"/>
  <c r="A1635" i="49"/>
  <c r="C1634" i="49"/>
  <c r="B1634" i="49"/>
  <c r="A1634" i="49"/>
  <c r="C1633" i="49"/>
  <c r="B1633" i="49"/>
  <c r="A1633" i="49"/>
  <c r="C1632" i="49"/>
  <c r="B1632" i="49"/>
  <c r="A1632" i="49"/>
  <c r="C1631" i="49"/>
  <c r="B1631" i="49"/>
  <c r="A1631" i="49"/>
  <c r="C1630" i="49"/>
  <c r="B1630" i="49"/>
  <c r="A1630" i="49"/>
  <c r="C1629" i="49"/>
  <c r="B1629" i="49"/>
  <c r="A1629" i="49"/>
  <c r="C1628" i="49"/>
  <c r="B1628" i="49"/>
  <c r="A1628" i="49"/>
  <c r="C1627" i="49"/>
  <c r="B1627" i="49"/>
  <c r="A1627" i="49"/>
  <c r="C1626" i="49"/>
  <c r="B1626" i="49"/>
  <c r="A1626" i="49"/>
  <c r="C1625" i="49"/>
  <c r="B1625" i="49"/>
  <c r="A1625" i="49"/>
  <c r="C1624" i="49"/>
  <c r="B1624" i="49"/>
  <c r="A1624" i="49"/>
  <c r="C1623" i="49"/>
  <c r="B1623" i="49"/>
  <c r="A1623" i="49"/>
  <c r="C1622" i="49"/>
  <c r="B1622" i="49"/>
  <c r="A1622" i="49"/>
  <c r="C1621" i="49"/>
  <c r="B1621" i="49"/>
  <c r="A1621" i="49"/>
  <c r="C1620" i="49"/>
  <c r="B1620" i="49"/>
  <c r="A1620" i="49"/>
  <c r="C1619" i="49"/>
  <c r="B1619" i="49"/>
  <c r="A1619" i="49"/>
  <c r="C1618" i="49"/>
  <c r="B1618" i="49"/>
  <c r="A1618" i="49"/>
  <c r="C1617" i="49"/>
  <c r="B1617" i="49"/>
  <c r="A1617" i="49"/>
  <c r="C1616" i="49"/>
  <c r="B1616" i="49"/>
  <c r="A1616" i="49"/>
  <c r="C1615" i="49"/>
  <c r="B1615" i="49"/>
  <c r="A1615" i="49"/>
  <c r="C1614" i="49"/>
  <c r="B1614" i="49"/>
  <c r="A1614" i="49"/>
  <c r="C1613" i="49"/>
  <c r="B1613" i="49"/>
  <c r="A1613" i="49"/>
  <c r="C1612" i="49"/>
  <c r="B1612" i="49"/>
  <c r="A1612" i="49"/>
  <c r="C1611" i="49"/>
  <c r="B1611" i="49"/>
  <c r="A1611" i="49"/>
  <c r="C1610" i="49"/>
  <c r="B1610" i="49"/>
  <c r="A1610" i="49"/>
  <c r="C1609" i="49"/>
  <c r="B1609" i="49"/>
  <c r="A1609" i="49"/>
  <c r="C1608" i="49"/>
  <c r="B1608" i="49"/>
  <c r="A1608" i="49"/>
  <c r="C1607" i="49"/>
  <c r="B1607" i="49"/>
  <c r="A1607" i="49"/>
  <c r="C1606" i="49"/>
  <c r="B1606" i="49"/>
  <c r="A1606" i="49"/>
  <c r="C1605" i="49"/>
  <c r="B1605" i="49"/>
  <c r="A1605" i="49"/>
  <c r="C1604" i="49"/>
  <c r="B1604" i="49"/>
  <c r="A1604" i="49"/>
  <c r="C1603" i="49"/>
  <c r="B1603" i="49"/>
  <c r="A1603" i="49"/>
  <c r="C1602" i="49"/>
  <c r="B1602" i="49"/>
  <c r="A1602" i="49"/>
  <c r="C1601" i="49"/>
  <c r="B1601" i="49"/>
  <c r="A1601" i="49"/>
  <c r="C1600" i="49"/>
  <c r="B1600" i="49"/>
  <c r="A1600" i="49"/>
  <c r="C1599" i="49"/>
  <c r="B1599" i="49"/>
  <c r="A1599" i="49"/>
  <c r="C1598" i="49"/>
  <c r="B1598" i="49"/>
  <c r="A1598" i="49"/>
  <c r="C1597" i="49"/>
  <c r="B1597" i="49"/>
  <c r="A1597" i="49"/>
  <c r="C1596" i="49"/>
  <c r="B1596" i="49"/>
  <c r="A1596" i="49"/>
  <c r="C1595" i="49"/>
  <c r="B1595" i="49"/>
  <c r="A1595" i="49"/>
  <c r="C1594" i="49"/>
  <c r="B1594" i="49"/>
  <c r="A1594" i="49"/>
  <c r="C1593" i="49"/>
  <c r="B1593" i="49"/>
  <c r="A1593" i="49"/>
  <c r="C1592" i="49"/>
  <c r="B1592" i="49"/>
  <c r="A1592" i="49"/>
  <c r="C1591" i="49"/>
  <c r="B1591" i="49"/>
  <c r="A1591" i="49"/>
  <c r="C1590" i="49"/>
  <c r="B1590" i="49"/>
  <c r="A1590" i="49"/>
  <c r="C1589" i="49"/>
  <c r="B1589" i="49"/>
  <c r="A1589" i="49"/>
  <c r="C1588" i="49"/>
  <c r="B1588" i="49"/>
  <c r="A1588" i="49"/>
  <c r="C1587" i="49"/>
  <c r="B1587" i="49"/>
  <c r="A1587" i="49"/>
  <c r="C1586" i="49"/>
  <c r="B1586" i="49"/>
  <c r="A1586" i="49"/>
  <c r="C1585" i="49"/>
  <c r="B1585" i="49"/>
  <c r="A1585" i="49"/>
  <c r="C1584" i="49"/>
  <c r="B1584" i="49"/>
  <c r="A1584" i="49"/>
  <c r="C1583" i="49"/>
  <c r="B1583" i="49"/>
  <c r="A1583" i="49"/>
  <c r="C1582" i="49"/>
  <c r="B1582" i="49"/>
  <c r="A1582" i="49"/>
  <c r="C1581" i="49"/>
  <c r="B1581" i="49"/>
  <c r="A1581" i="49"/>
  <c r="C1580" i="49"/>
  <c r="B1580" i="49"/>
  <c r="A1580" i="49"/>
  <c r="C1579" i="49"/>
  <c r="B1579" i="49"/>
  <c r="A1579" i="49"/>
  <c r="C1578" i="49"/>
  <c r="B1578" i="49"/>
  <c r="A1578" i="49"/>
  <c r="C1577" i="49"/>
  <c r="B1577" i="49"/>
  <c r="A1577" i="49"/>
  <c r="C1576" i="49"/>
  <c r="B1576" i="49"/>
  <c r="A1576" i="49"/>
  <c r="C1575" i="49"/>
  <c r="B1575" i="49"/>
  <c r="A1575" i="49"/>
  <c r="C1574" i="49"/>
  <c r="B1574" i="49"/>
  <c r="A1574" i="49"/>
  <c r="C1573" i="49"/>
  <c r="B1573" i="49"/>
  <c r="A1573" i="49"/>
  <c r="C1572" i="49"/>
  <c r="B1572" i="49"/>
  <c r="A1572" i="49"/>
  <c r="C1571" i="49"/>
  <c r="B1571" i="49"/>
  <c r="A1571" i="49"/>
  <c r="C1570" i="49"/>
  <c r="B1570" i="49"/>
  <c r="A1570" i="49"/>
  <c r="C1569" i="49"/>
  <c r="B1569" i="49"/>
  <c r="A1569" i="49"/>
  <c r="C1568" i="49"/>
  <c r="B1568" i="49"/>
  <c r="A1568" i="49"/>
  <c r="C1567" i="49"/>
  <c r="B1567" i="49"/>
  <c r="A1567" i="49"/>
  <c r="C1566" i="49"/>
  <c r="B1566" i="49"/>
  <c r="A1566" i="49"/>
  <c r="C1565" i="49"/>
  <c r="B1565" i="49"/>
  <c r="A1565" i="49"/>
  <c r="C1564" i="49"/>
  <c r="B1564" i="49"/>
  <c r="A1564" i="49"/>
  <c r="C1563" i="49"/>
  <c r="B1563" i="49"/>
  <c r="A1563" i="49"/>
  <c r="C1562" i="49"/>
  <c r="B1562" i="49"/>
  <c r="A1562" i="49"/>
  <c r="C1561" i="49"/>
  <c r="B1561" i="49"/>
  <c r="A1561" i="49"/>
  <c r="C1560" i="49"/>
  <c r="B1560" i="49"/>
  <c r="A1560" i="49"/>
  <c r="C1559" i="49"/>
  <c r="B1559" i="49"/>
  <c r="A1559" i="49"/>
  <c r="C1558" i="49"/>
  <c r="B1558" i="49"/>
  <c r="A1558" i="49"/>
  <c r="C1557" i="49"/>
  <c r="B1557" i="49"/>
  <c r="A1557" i="49"/>
  <c r="C1556" i="49"/>
  <c r="B1556" i="49"/>
  <c r="A1556" i="49"/>
  <c r="C1555" i="49"/>
  <c r="B1555" i="49"/>
  <c r="A1555" i="49"/>
  <c r="C1554" i="49"/>
  <c r="B1554" i="49"/>
  <c r="A1554" i="49"/>
  <c r="C1553" i="49"/>
  <c r="B1553" i="49"/>
  <c r="A1553" i="49"/>
  <c r="C1552" i="49"/>
  <c r="B1552" i="49"/>
  <c r="A1552" i="49"/>
  <c r="C1551" i="49"/>
  <c r="B1551" i="49"/>
  <c r="A1551" i="49"/>
  <c r="C1550" i="49"/>
  <c r="B1550" i="49"/>
  <c r="A1550" i="49"/>
  <c r="C1549" i="49"/>
  <c r="B1549" i="49"/>
  <c r="A1549" i="49"/>
  <c r="C1548" i="49"/>
  <c r="B1548" i="49"/>
  <c r="A1548" i="49"/>
  <c r="C1547" i="49"/>
  <c r="B1547" i="49"/>
  <c r="A1547" i="49"/>
  <c r="C1546" i="49"/>
  <c r="B1546" i="49"/>
  <c r="A1546" i="49"/>
  <c r="C1545" i="49"/>
  <c r="B1545" i="49"/>
  <c r="A1545" i="49"/>
  <c r="C1544" i="49"/>
  <c r="B1544" i="49"/>
  <c r="A1544" i="49"/>
  <c r="C1543" i="49"/>
  <c r="B1543" i="49"/>
  <c r="A1543" i="49"/>
  <c r="C1542" i="49"/>
  <c r="B1542" i="49"/>
  <c r="A1542" i="49"/>
  <c r="C1541" i="49"/>
  <c r="B1541" i="49"/>
  <c r="A1541" i="49"/>
  <c r="C1540" i="49"/>
  <c r="B1540" i="49"/>
  <c r="A1540" i="49"/>
  <c r="C1539" i="49"/>
  <c r="B1539" i="49"/>
  <c r="A1539" i="49"/>
  <c r="C1538" i="49"/>
  <c r="B1538" i="49"/>
  <c r="A1538" i="49"/>
  <c r="C1537" i="49"/>
  <c r="B1537" i="49"/>
  <c r="A1537" i="49"/>
  <c r="C1536" i="49"/>
  <c r="B1536" i="49"/>
  <c r="A1536" i="49"/>
  <c r="C1535" i="49"/>
  <c r="B1535" i="49"/>
  <c r="A1535" i="49"/>
  <c r="C1534" i="49"/>
  <c r="B1534" i="49"/>
  <c r="A1534" i="49"/>
  <c r="C1533" i="49"/>
  <c r="B1533" i="49"/>
  <c r="A1533" i="49"/>
  <c r="C1532" i="49"/>
  <c r="B1532" i="49"/>
  <c r="A1532" i="49"/>
  <c r="C1531" i="49"/>
  <c r="B1531" i="49"/>
  <c r="A1531" i="49"/>
  <c r="C1530" i="49"/>
  <c r="B1530" i="49"/>
  <c r="A1530" i="49"/>
  <c r="C1529" i="49"/>
  <c r="B1529" i="49"/>
  <c r="A1529" i="49"/>
  <c r="C1528" i="49"/>
  <c r="B1528" i="49"/>
  <c r="A1528" i="49"/>
  <c r="C1527" i="49"/>
  <c r="B1527" i="49"/>
  <c r="A1527" i="49"/>
  <c r="C1526" i="49"/>
  <c r="B1526" i="49"/>
  <c r="A1526" i="49"/>
  <c r="C1525" i="49"/>
  <c r="B1525" i="49"/>
  <c r="A1525" i="49"/>
  <c r="C1524" i="49"/>
  <c r="B1524" i="49"/>
  <c r="A1524" i="49"/>
  <c r="C1523" i="49"/>
  <c r="B1523" i="49"/>
  <c r="A1523" i="49"/>
  <c r="C1522" i="49"/>
  <c r="B1522" i="49"/>
  <c r="A1522" i="49"/>
  <c r="C1521" i="49"/>
  <c r="B1521" i="49"/>
  <c r="A1521" i="49"/>
  <c r="C1520" i="49"/>
  <c r="B1520" i="49"/>
  <c r="A1520" i="49"/>
  <c r="C1519" i="49"/>
  <c r="B1519" i="49"/>
  <c r="A1519" i="49"/>
  <c r="C1518" i="49"/>
  <c r="B1518" i="49"/>
  <c r="A1518" i="49"/>
  <c r="C1517" i="49"/>
  <c r="B1517" i="49"/>
  <c r="A1517" i="49"/>
  <c r="C1516" i="49"/>
  <c r="B1516" i="49"/>
  <c r="A1516" i="49"/>
  <c r="C1515" i="49"/>
  <c r="B1515" i="49"/>
  <c r="A1515" i="49"/>
  <c r="C1514" i="49"/>
  <c r="B1514" i="49"/>
  <c r="A1514" i="49"/>
  <c r="C1513" i="49"/>
  <c r="B1513" i="49"/>
  <c r="A1513" i="49"/>
  <c r="C1512" i="49"/>
  <c r="B1512" i="49"/>
  <c r="A1512" i="49"/>
  <c r="C1511" i="49"/>
  <c r="B1511" i="49"/>
  <c r="A1511" i="49"/>
  <c r="C1510" i="49"/>
  <c r="B1510" i="49"/>
  <c r="A1510" i="49"/>
  <c r="C1509" i="49"/>
  <c r="B1509" i="49"/>
  <c r="A1509" i="49"/>
  <c r="C1508" i="49"/>
  <c r="B1508" i="49"/>
  <c r="A1508" i="49"/>
  <c r="C1507" i="49"/>
  <c r="B1507" i="49"/>
  <c r="A1507" i="49"/>
  <c r="C1506" i="49"/>
  <c r="B1506" i="49"/>
  <c r="A1506" i="49"/>
  <c r="C1505" i="49"/>
  <c r="B1505" i="49"/>
  <c r="A1505" i="49"/>
  <c r="C1504" i="49"/>
  <c r="B1504" i="49"/>
  <c r="A1504" i="49"/>
  <c r="C1503" i="49"/>
  <c r="B1503" i="49"/>
  <c r="A1503" i="49"/>
  <c r="C1502" i="49"/>
  <c r="B1502" i="49"/>
  <c r="A1502" i="49"/>
  <c r="C1501" i="49"/>
  <c r="B1501" i="49"/>
  <c r="A1501" i="49"/>
  <c r="C1500" i="49"/>
  <c r="B1500" i="49"/>
  <c r="A1500" i="49"/>
  <c r="C1499" i="49"/>
  <c r="B1499" i="49"/>
  <c r="A1499" i="49"/>
  <c r="C1498" i="49"/>
  <c r="B1498" i="49"/>
  <c r="A1498" i="49"/>
  <c r="C1497" i="49"/>
  <c r="B1497" i="49"/>
  <c r="A1497" i="49"/>
  <c r="C1496" i="49"/>
  <c r="B1496" i="49"/>
  <c r="A1496" i="49"/>
  <c r="C1495" i="49"/>
  <c r="B1495" i="49"/>
  <c r="A1495" i="49"/>
  <c r="C1494" i="49"/>
  <c r="B1494" i="49"/>
  <c r="A1494" i="49"/>
  <c r="C1493" i="49"/>
  <c r="B1493" i="49"/>
  <c r="A1493" i="49"/>
  <c r="C1492" i="49"/>
  <c r="B1492" i="49"/>
  <c r="A1492" i="49"/>
  <c r="C1491" i="49"/>
  <c r="B1491" i="49"/>
  <c r="A1491" i="49"/>
  <c r="C1490" i="49"/>
  <c r="B1490" i="49"/>
  <c r="A1490" i="49"/>
  <c r="C1489" i="49"/>
  <c r="B1489" i="49"/>
  <c r="A1489" i="49"/>
  <c r="C1488" i="49"/>
  <c r="B1488" i="49"/>
  <c r="A1488" i="49"/>
  <c r="C1487" i="49"/>
  <c r="B1487" i="49"/>
  <c r="A1487" i="49"/>
  <c r="C1486" i="49"/>
  <c r="B1486" i="49"/>
  <c r="A1486" i="49"/>
  <c r="C1485" i="49"/>
  <c r="B1485" i="49"/>
  <c r="A1485" i="49"/>
  <c r="C1484" i="49"/>
  <c r="B1484" i="49"/>
  <c r="A1484" i="49"/>
  <c r="C1483" i="49"/>
  <c r="B1483" i="49"/>
  <c r="A1483" i="49"/>
  <c r="C1482" i="49"/>
  <c r="B1482" i="49"/>
  <c r="A1482" i="49"/>
  <c r="C1481" i="49"/>
  <c r="B1481" i="49"/>
  <c r="A1481" i="49"/>
  <c r="C1480" i="49"/>
  <c r="B1480" i="49"/>
  <c r="A1480" i="49"/>
  <c r="C1479" i="49"/>
  <c r="B1479" i="49"/>
  <c r="A1479" i="49"/>
  <c r="C1478" i="49"/>
  <c r="B1478" i="49"/>
  <c r="A1478" i="49"/>
  <c r="C1477" i="49"/>
  <c r="B1477" i="49"/>
  <c r="A1477" i="49"/>
  <c r="C1476" i="49"/>
  <c r="B1476" i="49"/>
  <c r="A1476" i="49"/>
  <c r="C1475" i="49"/>
  <c r="B1475" i="49"/>
  <c r="A1475" i="49"/>
  <c r="C1474" i="49"/>
  <c r="B1474" i="49"/>
  <c r="A1474" i="49"/>
  <c r="C1473" i="49"/>
  <c r="B1473" i="49"/>
  <c r="A1473" i="49"/>
  <c r="C1472" i="49"/>
  <c r="B1472" i="49"/>
  <c r="A1472" i="49"/>
  <c r="C1471" i="49"/>
  <c r="B1471" i="49"/>
  <c r="A1471" i="49"/>
  <c r="C1470" i="49"/>
  <c r="B1470" i="49"/>
  <c r="A1470" i="49"/>
  <c r="C1469" i="49"/>
  <c r="B1469" i="49"/>
  <c r="A1469" i="49"/>
  <c r="C1468" i="49"/>
  <c r="B1468" i="49"/>
  <c r="A1468" i="49"/>
  <c r="C1467" i="49"/>
  <c r="B1467" i="49"/>
  <c r="A1467" i="49"/>
  <c r="C1466" i="49"/>
  <c r="B1466" i="49"/>
  <c r="A1466" i="49"/>
  <c r="C1465" i="49"/>
  <c r="B1465" i="49"/>
  <c r="A1465" i="49"/>
  <c r="C1464" i="49"/>
  <c r="B1464" i="49"/>
  <c r="A1464" i="49"/>
  <c r="C1463" i="49"/>
  <c r="B1463" i="49"/>
  <c r="A1463" i="49"/>
  <c r="C1462" i="49"/>
  <c r="B1462" i="49"/>
  <c r="A1462" i="49"/>
  <c r="C1461" i="49"/>
  <c r="B1461" i="49"/>
  <c r="A1461" i="49"/>
  <c r="C1460" i="49"/>
  <c r="B1460" i="49"/>
  <c r="A1460" i="49"/>
  <c r="C1459" i="49"/>
  <c r="B1459" i="49"/>
  <c r="A1459" i="49"/>
  <c r="C1458" i="49"/>
  <c r="B1458" i="49"/>
  <c r="A1458" i="49"/>
  <c r="C1457" i="49"/>
  <c r="B1457" i="49"/>
  <c r="A1457" i="49"/>
  <c r="C1456" i="49"/>
  <c r="B1456" i="49"/>
  <c r="A1456" i="49"/>
  <c r="C1455" i="49"/>
  <c r="B1455" i="49"/>
  <c r="A1455" i="49"/>
  <c r="C1454" i="49"/>
  <c r="B1454" i="49"/>
  <c r="A1454" i="49"/>
  <c r="C1453" i="49"/>
  <c r="B1453" i="49"/>
  <c r="A1453" i="49"/>
  <c r="C1452" i="49"/>
  <c r="B1452" i="49"/>
  <c r="A1452" i="49"/>
  <c r="C1451" i="49"/>
  <c r="B1451" i="49"/>
  <c r="A1451" i="49"/>
  <c r="C1450" i="49"/>
  <c r="B1450" i="49"/>
  <c r="A1450" i="49"/>
  <c r="C1449" i="49"/>
  <c r="B1449" i="49"/>
  <c r="A1449" i="49"/>
  <c r="C1448" i="49"/>
  <c r="B1448" i="49"/>
  <c r="A1448" i="49"/>
  <c r="C1447" i="49"/>
  <c r="B1447" i="49"/>
  <c r="A1447" i="49"/>
  <c r="C1446" i="49"/>
  <c r="B1446" i="49"/>
  <c r="A1446" i="49"/>
  <c r="C1445" i="49"/>
  <c r="B1445" i="49"/>
  <c r="A1445" i="49"/>
  <c r="C1444" i="49"/>
  <c r="B1444" i="49"/>
  <c r="A1444" i="49"/>
  <c r="C1443" i="49"/>
  <c r="B1443" i="49"/>
  <c r="A1443" i="49"/>
  <c r="C1442" i="49"/>
  <c r="B1442" i="49"/>
  <c r="A1442" i="49"/>
  <c r="C1441" i="49"/>
  <c r="B1441" i="49"/>
  <c r="A1441" i="49"/>
  <c r="C1440" i="49"/>
  <c r="B1440" i="49"/>
  <c r="A1440" i="49"/>
  <c r="C1439" i="49"/>
  <c r="B1439" i="49"/>
  <c r="A1439" i="49"/>
  <c r="C1438" i="49"/>
  <c r="B1438" i="49"/>
  <c r="A1438" i="49"/>
  <c r="C1437" i="49"/>
  <c r="B1437" i="49"/>
  <c r="A1437" i="49"/>
  <c r="C1436" i="49"/>
  <c r="B1436" i="49"/>
  <c r="A1436" i="49"/>
  <c r="C1435" i="49"/>
  <c r="B1435" i="49"/>
  <c r="A1435" i="49"/>
  <c r="C1434" i="49"/>
  <c r="B1434" i="49"/>
  <c r="A1434" i="49"/>
  <c r="C1433" i="49"/>
  <c r="B1433" i="49"/>
  <c r="A1433" i="49"/>
  <c r="C1432" i="49"/>
  <c r="B1432" i="49"/>
  <c r="A1432" i="49"/>
  <c r="C1431" i="49"/>
  <c r="B1431" i="49"/>
  <c r="A1431" i="49"/>
  <c r="C1430" i="49"/>
  <c r="B1430" i="49"/>
  <c r="A1430" i="49"/>
  <c r="C1429" i="49"/>
  <c r="B1429" i="49"/>
  <c r="A1429" i="49"/>
  <c r="C1428" i="49"/>
  <c r="B1428" i="49"/>
  <c r="A1428" i="49"/>
  <c r="C1427" i="49"/>
  <c r="B1427" i="49"/>
  <c r="A1427" i="49"/>
  <c r="C1426" i="49"/>
  <c r="B1426" i="49"/>
  <c r="A1426" i="49"/>
  <c r="C1425" i="49"/>
  <c r="B1425" i="49"/>
  <c r="A1425" i="49"/>
  <c r="C1424" i="49"/>
  <c r="B1424" i="49"/>
  <c r="A1424" i="49"/>
  <c r="C1423" i="49"/>
  <c r="B1423" i="49"/>
  <c r="A1423" i="49"/>
  <c r="C1422" i="49"/>
  <c r="B1422" i="49"/>
  <c r="A1422" i="49"/>
  <c r="C1421" i="49"/>
  <c r="B1421" i="49"/>
  <c r="A1421" i="49"/>
  <c r="C1420" i="49"/>
  <c r="B1420" i="49"/>
  <c r="A1420" i="49"/>
  <c r="C1419" i="49"/>
  <c r="B1419" i="49"/>
  <c r="A1419" i="49"/>
  <c r="C1418" i="49"/>
  <c r="B1418" i="49"/>
  <c r="A1418" i="49"/>
  <c r="C1417" i="49"/>
  <c r="B1417" i="49"/>
  <c r="A1417" i="49"/>
  <c r="C1416" i="49"/>
  <c r="B1416" i="49"/>
  <c r="A1416" i="49"/>
  <c r="C1415" i="49"/>
  <c r="B1415" i="49"/>
  <c r="A1415" i="49"/>
  <c r="C1414" i="49"/>
  <c r="B1414" i="49"/>
  <c r="A1414" i="49"/>
  <c r="C1413" i="49"/>
  <c r="B1413" i="49"/>
  <c r="A1413" i="49"/>
  <c r="C1412" i="49"/>
  <c r="B1412" i="49"/>
  <c r="A1412" i="49"/>
  <c r="C1411" i="49"/>
  <c r="B1411" i="49"/>
  <c r="A1411" i="49"/>
  <c r="C1410" i="49"/>
  <c r="B1410" i="49"/>
  <c r="A1410" i="49"/>
  <c r="C1409" i="49"/>
  <c r="B1409" i="49"/>
  <c r="A1409" i="49"/>
  <c r="C1408" i="49"/>
  <c r="B1408" i="49"/>
  <c r="A1408" i="49"/>
  <c r="C1407" i="49"/>
  <c r="B1407" i="49"/>
  <c r="A1407" i="49"/>
  <c r="C1406" i="49"/>
  <c r="B1406" i="49"/>
  <c r="A1406" i="49"/>
  <c r="C1405" i="49"/>
  <c r="B1405" i="49"/>
  <c r="A1405" i="49"/>
  <c r="C1404" i="49"/>
  <c r="B1404" i="49"/>
  <c r="A1404" i="49"/>
  <c r="C1403" i="49"/>
  <c r="B1403" i="49"/>
  <c r="A1403" i="49"/>
  <c r="C1402" i="49"/>
  <c r="B1402" i="49"/>
  <c r="A1402" i="49"/>
  <c r="C1401" i="49"/>
  <c r="B1401" i="49"/>
  <c r="A1401" i="49"/>
  <c r="C1400" i="49"/>
  <c r="B1400" i="49"/>
  <c r="A1400" i="49"/>
  <c r="C1399" i="49"/>
  <c r="B1399" i="49"/>
  <c r="A1399" i="49"/>
  <c r="C1398" i="49"/>
  <c r="B1398" i="49"/>
  <c r="A1398" i="49"/>
  <c r="C1397" i="49"/>
  <c r="B1397" i="49"/>
  <c r="A1397" i="49"/>
  <c r="C1396" i="49"/>
  <c r="B1396" i="49"/>
  <c r="A1396" i="49"/>
  <c r="C1395" i="49"/>
  <c r="B1395" i="49"/>
  <c r="A1395" i="49"/>
  <c r="C1394" i="49"/>
  <c r="B1394" i="49"/>
  <c r="A1394" i="49"/>
  <c r="C1393" i="49"/>
  <c r="B1393" i="49"/>
  <c r="A1393" i="49"/>
  <c r="C1392" i="49"/>
  <c r="B1392" i="49"/>
  <c r="A1392" i="49"/>
  <c r="C1391" i="49"/>
  <c r="B1391" i="49"/>
  <c r="A1391" i="49"/>
  <c r="C1390" i="49"/>
  <c r="B1390" i="49"/>
  <c r="A1390" i="49"/>
  <c r="C1389" i="49"/>
  <c r="B1389" i="49"/>
  <c r="A1389" i="49"/>
  <c r="C1388" i="49"/>
  <c r="B1388" i="49"/>
  <c r="A1388" i="49"/>
  <c r="C1387" i="49"/>
  <c r="B1387" i="49"/>
  <c r="A1387" i="49"/>
  <c r="C1386" i="49"/>
  <c r="B1386" i="49"/>
  <c r="A1386" i="49"/>
  <c r="C1385" i="49"/>
  <c r="B1385" i="49"/>
  <c r="A1385" i="49"/>
  <c r="C1384" i="49"/>
  <c r="B1384" i="49"/>
  <c r="A1384" i="49"/>
  <c r="C1383" i="49"/>
  <c r="B1383" i="49"/>
  <c r="A1383" i="49"/>
  <c r="C1382" i="49"/>
  <c r="B1382" i="49"/>
  <c r="A1382" i="49"/>
  <c r="C1381" i="49"/>
  <c r="B1381" i="49"/>
  <c r="A1381" i="49"/>
  <c r="C1380" i="49"/>
  <c r="B1380" i="49"/>
  <c r="A1380" i="49"/>
  <c r="C1379" i="49"/>
  <c r="B1379" i="49"/>
  <c r="A1379" i="49"/>
  <c r="C1378" i="49"/>
  <c r="B1378" i="49"/>
  <c r="A1378" i="49"/>
  <c r="C1377" i="49"/>
  <c r="B1377" i="49"/>
  <c r="A1377" i="49"/>
  <c r="C1376" i="49"/>
  <c r="B1376" i="49"/>
  <c r="A1376" i="49"/>
  <c r="C1375" i="49"/>
  <c r="B1375" i="49"/>
  <c r="A1375" i="49"/>
  <c r="C1374" i="49"/>
  <c r="B1374" i="49"/>
  <c r="A1374" i="49"/>
  <c r="C1373" i="49"/>
  <c r="B1373" i="49"/>
  <c r="A1373" i="49"/>
  <c r="C1372" i="49"/>
  <c r="B1372" i="49"/>
  <c r="A1372" i="49"/>
  <c r="C1371" i="49"/>
  <c r="B1371" i="49"/>
  <c r="A1371" i="49"/>
  <c r="C1370" i="49"/>
  <c r="B1370" i="49"/>
  <c r="A1370" i="49"/>
  <c r="C1369" i="49"/>
  <c r="B1369" i="49"/>
  <c r="A1369" i="49"/>
  <c r="C1368" i="49"/>
  <c r="B1368" i="49"/>
  <c r="A1368" i="49"/>
  <c r="C1367" i="49"/>
  <c r="B1367" i="49"/>
  <c r="A1367" i="49"/>
  <c r="C1366" i="49"/>
  <c r="B1366" i="49"/>
  <c r="A1366" i="49"/>
  <c r="C1365" i="49"/>
  <c r="B1365" i="49"/>
  <c r="A1365" i="49"/>
  <c r="C1364" i="49"/>
  <c r="B1364" i="49"/>
  <c r="A1364" i="49"/>
  <c r="C1363" i="49"/>
  <c r="B1363" i="49"/>
  <c r="A1363" i="49"/>
  <c r="C1362" i="49"/>
  <c r="B1362" i="49"/>
  <c r="A1362" i="49"/>
  <c r="C1361" i="49"/>
  <c r="B1361" i="49"/>
  <c r="A1361" i="49"/>
  <c r="C1360" i="49"/>
  <c r="B1360" i="49"/>
  <c r="A1360" i="49"/>
  <c r="C1359" i="49"/>
  <c r="B1359" i="49"/>
  <c r="A1359" i="49"/>
  <c r="C1358" i="49"/>
  <c r="B1358" i="49"/>
  <c r="A1358" i="49"/>
  <c r="C1357" i="49"/>
  <c r="B1357" i="49"/>
  <c r="A1357" i="49"/>
  <c r="C1356" i="49"/>
  <c r="B1356" i="49"/>
  <c r="A1356" i="49"/>
  <c r="C1355" i="49"/>
  <c r="B1355" i="49"/>
  <c r="A1355" i="49"/>
  <c r="C1354" i="49"/>
  <c r="B1354" i="49"/>
  <c r="A1354" i="49"/>
  <c r="C1353" i="49"/>
  <c r="B1353" i="49"/>
  <c r="A1353" i="49"/>
  <c r="C1352" i="49"/>
  <c r="B1352" i="49"/>
  <c r="A1352" i="49"/>
  <c r="C1351" i="49"/>
  <c r="B1351" i="49"/>
  <c r="A1351" i="49"/>
  <c r="C1350" i="49"/>
  <c r="B1350" i="49"/>
  <c r="A1350" i="49"/>
  <c r="C1349" i="49"/>
  <c r="B1349" i="49"/>
  <c r="A1349" i="49"/>
  <c r="C1348" i="49"/>
  <c r="B1348" i="49"/>
  <c r="A1348" i="49"/>
  <c r="C1347" i="49"/>
  <c r="B1347" i="49"/>
  <c r="A1347" i="49"/>
  <c r="C1346" i="49"/>
  <c r="B1346" i="49"/>
  <c r="A1346" i="49"/>
  <c r="C1345" i="49"/>
  <c r="B1345" i="49"/>
  <c r="A1345" i="49"/>
  <c r="C1344" i="49"/>
  <c r="B1344" i="49"/>
  <c r="A1344" i="49"/>
  <c r="C1343" i="49"/>
  <c r="B1343" i="49"/>
  <c r="A1343" i="49"/>
  <c r="C1342" i="49"/>
  <c r="B1342" i="49"/>
  <c r="A1342" i="49"/>
  <c r="C1341" i="49"/>
  <c r="B1341" i="49"/>
  <c r="A1341" i="49"/>
  <c r="C1340" i="49"/>
  <c r="B1340" i="49"/>
  <c r="A1340" i="49"/>
  <c r="C1339" i="49"/>
  <c r="B1339" i="49"/>
  <c r="A1339" i="49"/>
  <c r="C1338" i="49"/>
  <c r="B1338" i="49"/>
  <c r="A1338" i="49"/>
  <c r="C1337" i="49"/>
  <c r="B1337" i="49"/>
  <c r="A1337" i="49"/>
  <c r="C1336" i="49"/>
  <c r="B1336" i="49"/>
  <c r="A1336" i="49"/>
  <c r="C1335" i="49"/>
  <c r="B1335" i="49"/>
  <c r="A1335" i="49"/>
  <c r="C1334" i="49"/>
  <c r="B1334" i="49"/>
  <c r="A1334" i="49"/>
  <c r="C1333" i="49"/>
  <c r="B1333" i="49"/>
  <c r="A1333" i="49"/>
  <c r="C1332" i="49"/>
  <c r="B1332" i="49"/>
  <c r="A1332" i="49"/>
  <c r="C1331" i="49"/>
  <c r="B1331" i="49"/>
  <c r="A1331" i="49"/>
  <c r="C1330" i="49"/>
  <c r="B1330" i="49"/>
  <c r="A1330" i="49"/>
  <c r="C1329" i="49"/>
  <c r="B1329" i="49"/>
  <c r="A1329" i="49"/>
  <c r="C1328" i="49"/>
  <c r="B1328" i="49"/>
  <c r="A1328" i="49"/>
  <c r="C1327" i="49"/>
  <c r="B1327" i="49"/>
  <c r="A1327" i="49"/>
  <c r="C1326" i="49"/>
  <c r="B1326" i="49"/>
  <c r="A1326" i="49"/>
  <c r="C1325" i="49"/>
  <c r="B1325" i="49"/>
  <c r="A1325" i="49"/>
  <c r="C1324" i="49"/>
  <c r="B1324" i="49"/>
  <c r="A1324" i="49"/>
  <c r="C1323" i="49"/>
  <c r="B1323" i="49"/>
  <c r="A1323" i="49"/>
  <c r="C1322" i="49"/>
  <c r="B1322" i="49"/>
  <c r="A1322" i="49"/>
  <c r="C1321" i="49"/>
  <c r="B1321" i="49"/>
  <c r="A1321" i="49"/>
  <c r="C1320" i="49"/>
  <c r="B1320" i="49"/>
  <c r="A1320" i="49"/>
  <c r="C1319" i="49"/>
  <c r="B1319" i="49"/>
  <c r="A1319" i="49"/>
  <c r="C1318" i="49"/>
  <c r="B1318" i="49"/>
  <c r="A1318" i="49"/>
  <c r="C1317" i="49"/>
  <c r="B1317" i="49"/>
  <c r="A1317" i="49"/>
  <c r="C1316" i="49"/>
  <c r="B1316" i="49"/>
  <c r="A1316" i="49"/>
  <c r="C1315" i="49"/>
  <c r="B1315" i="49"/>
  <c r="A1315" i="49"/>
  <c r="C1314" i="49"/>
  <c r="B1314" i="49"/>
  <c r="A1314" i="49"/>
  <c r="C1313" i="49"/>
  <c r="B1313" i="49"/>
  <c r="A1313" i="49"/>
  <c r="C1312" i="49"/>
  <c r="B1312" i="49"/>
  <c r="A1312" i="49"/>
  <c r="C1311" i="49"/>
  <c r="B1311" i="49"/>
  <c r="A1311" i="49"/>
  <c r="C1310" i="49"/>
  <c r="B1310" i="49"/>
  <c r="A1310" i="49"/>
  <c r="C1309" i="49"/>
  <c r="B1309" i="49"/>
  <c r="A1309" i="49"/>
  <c r="C1308" i="49"/>
  <c r="B1308" i="49"/>
  <c r="A1308" i="49"/>
  <c r="C1307" i="49"/>
  <c r="B1307" i="49"/>
  <c r="A1307" i="49"/>
  <c r="C1306" i="49"/>
  <c r="B1306" i="49"/>
  <c r="A1306" i="49"/>
  <c r="C1305" i="49"/>
  <c r="B1305" i="49"/>
  <c r="A1305" i="49"/>
  <c r="C1304" i="49"/>
  <c r="B1304" i="49"/>
  <c r="A1304" i="49"/>
  <c r="C1303" i="49"/>
  <c r="B1303" i="49"/>
  <c r="A1303" i="49"/>
  <c r="C1302" i="49"/>
  <c r="B1302" i="49"/>
  <c r="A1302" i="49"/>
  <c r="C1301" i="49"/>
  <c r="B1301" i="49"/>
  <c r="A1301" i="49"/>
  <c r="C1300" i="49"/>
  <c r="B1300" i="49"/>
  <c r="A1300" i="49"/>
  <c r="C1299" i="49"/>
  <c r="B1299" i="49"/>
  <c r="A1299" i="49"/>
  <c r="C1298" i="49"/>
  <c r="B1298" i="49"/>
  <c r="A1298" i="49"/>
  <c r="C1297" i="49"/>
  <c r="B1297" i="49"/>
  <c r="A1297" i="49"/>
  <c r="C1296" i="49"/>
  <c r="B1296" i="49"/>
  <c r="A1296" i="49"/>
  <c r="C1295" i="49"/>
  <c r="B1295" i="49"/>
  <c r="A1295" i="49"/>
  <c r="C1294" i="49"/>
  <c r="B1294" i="49"/>
  <c r="A1294" i="49"/>
  <c r="C1293" i="49"/>
  <c r="B1293" i="49"/>
  <c r="A1293" i="49"/>
  <c r="C1292" i="49"/>
  <c r="B1292" i="49"/>
  <c r="A1292" i="49"/>
  <c r="C1291" i="49"/>
  <c r="B1291" i="49"/>
  <c r="A1291" i="49"/>
  <c r="C1290" i="49"/>
  <c r="B1290" i="49"/>
  <c r="A1290" i="49"/>
  <c r="C1289" i="49"/>
  <c r="B1289" i="49"/>
  <c r="A1289" i="49"/>
  <c r="C1288" i="49"/>
  <c r="B1288" i="49"/>
  <c r="A1288" i="49"/>
  <c r="C1287" i="49"/>
  <c r="B1287" i="49"/>
  <c r="A1287" i="49"/>
  <c r="C1286" i="49"/>
  <c r="B1286" i="49"/>
  <c r="A1286" i="49"/>
  <c r="C1285" i="49"/>
  <c r="B1285" i="49"/>
  <c r="A1285" i="49"/>
  <c r="C1284" i="49"/>
  <c r="B1284" i="49"/>
  <c r="A1284" i="49"/>
  <c r="C1283" i="49"/>
  <c r="B1283" i="49"/>
  <c r="A1283" i="49"/>
  <c r="C1282" i="49"/>
  <c r="B1282" i="49"/>
  <c r="A1282" i="49"/>
  <c r="C1281" i="49"/>
  <c r="B1281" i="49"/>
  <c r="A1281" i="49"/>
  <c r="C1280" i="49"/>
  <c r="B1280" i="49"/>
  <c r="A1280" i="49"/>
  <c r="C1279" i="49"/>
  <c r="B1279" i="49"/>
  <c r="A1279" i="49"/>
  <c r="C1278" i="49"/>
  <c r="B1278" i="49"/>
  <c r="A1278" i="49"/>
  <c r="C1277" i="49"/>
  <c r="B1277" i="49"/>
  <c r="A1277" i="49"/>
  <c r="C1276" i="49"/>
  <c r="B1276" i="49"/>
  <c r="A1276" i="49"/>
  <c r="C1275" i="49"/>
  <c r="B1275" i="49"/>
  <c r="A1275" i="49"/>
  <c r="C1274" i="49"/>
  <c r="B1274" i="49"/>
  <c r="A1274" i="49"/>
  <c r="C1273" i="49"/>
  <c r="B1273" i="49"/>
  <c r="A1273" i="49"/>
  <c r="C1272" i="49"/>
  <c r="B1272" i="49"/>
  <c r="A1272" i="49"/>
  <c r="C1271" i="49"/>
  <c r="B1271" i="49"/>
  <c r="A1271" i="49"/>
  <c r="C1270" i="49"/>
  <c r="B1270" i="49"/>
  <c r="A1270" i="49"/>
  <c r="C1269" i="49"/>
  <c r="B1269" i="49"/>
  <c r="A1269" i="49"/>
  <c r="C1268" i="49"/>
  <c r="B1268" i="49"/>
  <c r="A1268" i="49"/>
  <c r="C1267" i="49"/>
  <c r="B1267" i="49"/>
  <c r="A1267" i="49"/>
  <c r="C1266" i="49"/>
  <c r="B1266" i="49"/>
  <c r="A1266" i="49"/>
  <c r="C1265" i="49"/>
  <c r="B1265" i="49"/>
  <c r="A1265" i="49"/>
  <c r="C1264" i="49"/>
  <c r="B1264" i="49"/>
  <c r="A1264" i="49"/>
  <c r="C1263" i="49"/>
  <c r="B1263" i="49"/>
  <c r="A1263" i="49"/>
  <c r="C1262" i="49"/>
  <c r="B1262" i="49"/>
  <c r="A1262" i="49"/>
  <c r="C1261" i="49"/>
  <c r="B1261" i="49"/>
  <c r="A1261" i="49"/>
  <c r="C1260" i="49"/>
  <c r="B1260" i="49"/>
  <c r="A1260" i="49"/>
  <c r="C1259" i="49"/>
  <c r="B1259" i="49"/>
  <c r="A1259" i="49"/>
  <c r="C1258" i="49"/>
  <c r="B1258" i="49"/>
  <c r="A1258" i="49"/>
  <c r="C1257" i="49"/>
  <c r="B1257" i="49"/>
  <c r="A1257" i="49"/>
  <c r="C1256" i="49"/>
  <c r="B1256" i="49"/>
  <c r="A1256" i="49"/>
  <c r="C1255" i="49"/>
  <c r="B1255" i="49"/>
  <c r="A1255" i="49"/>
  <c r="C1254" i="49"/>
  <c r="B1254" i="49"/>
  <c r="A1254" i="49"/>
  <c r="C1253" i="49"/>
  <c r="B1253" i="49"/>
  <c r="A1253" i="49"/>
  <c r="C1252" i="49"/>
  <c r="B1252" i="49"/>
  <c r="A1252" i="49"/>
  <c r="C1251" i="49"/>
  <c r="B1251" i="49"/>
  <c r="A1251" i="49"/>
  <c r="C1250" i="49"/>
  <c r="B1250" i="49"/>
  <c r="A1250" i="49"/>
  <c r="C1249" i="49"/>
  <c r="B1249" i="49"/>
  <c r="A1249" i="49"/>
  <c r="C1248" i="49"/>
  <c r="B1248" i="49"/>
  <c r="A1248" i="49"/>
  <c r="C1247" i="49"/>
  <c r="B1247" i="49"/>
  <c r="A1247" i="49"/>
  <c r="C1246" i="49"/>
  <c r="B1246" i="49"/>
  <c r="A1246" i="49"/>
  <c r="C1245" i="49"/>
  <c r="B1245" i="49"/>
  <c r="A1245" i="49"/>
  <c r="C1244" i="49"/>
  <c r="B1244" i="49"/>
  <c r="A1244" i="49"/>
  <c r="C1243" i="49"/>
  <c r="B1243" i="49"/>
  <c r="A1243" i="49"/>
  <c r="C1242" i="49"/>
  <c r="B1242" i="49"/>
  <c r="A1242" i="49"/>
  <c r="C1241" i="49"/>
  <c r="B1241" i="49"/>
  <c r="A1241" i="49"/>
  <c r="C1240" i="49"/>
  <c r="B1240" i="49"/>
  <c r="A1240" i="49"/>
  <c r="C1239" i="49"/>
  <c r="B1239" i="49"/>
  <c r="A1239" i="49"/>
  <c r="C1238" i="49"/>
  <c r="B1238" i="49"/>
  <c r="A1238" i="49"/>
  <c r="C1237" i="49"/>
  <c r="B1237" i="49"/>
  <c r="A1237" i="49"/>
  <c r="C1236" i="49"/>
  <c r="B1236" i="49"/>
  <c r="A1236" i="49"/>
  <c r="C1235" i="49"/>
  <c r="B1235" i="49"/>
  <c r="A1235" i="49"/>
  <c r="C1234" i="49"/>
  <c r="B1234" i="49"/>
  <c r="A1234" i="49"/>
  <c r="C1233" i="49"/>
  <c r="B1233" i="49"/>
  <c r="A1233" i="49"/>
  <c r="C1232" i="49"/>
  <c r="B1232" i="49"/>
  <c r="A1232" i="49"/>
  <c r="C1231" i="49"/>
  <c r="B1231" i="49"/>
  <c r="A1231" i="49"/>
  <c r="C1230" i="49"/>
  <c r="B1230" i="49"/>
  <c r="A1230" i="49"/>
  <c r="C1229" i="49"/>
  <c r="B1229" i="49"/>
  <c r="A1229" i="49"/>
  <c r="C1228" i="49"/>
  <c r="B1228" i="49"/>
  <c r="A1228" i="49"/>
  <c r="C1227" i="49"/>
  <c r="B1227" i="49"/>
  <c r="A1227" i="49"/>
  <c r="C1226" i="49"/>
  <c r="B1226" i="49"/>
  <c r="A1226" i="49"/>
  <c r="C1225" i="49"/>
  <c r="B1225" i="49"/>
  <c r="A1225" i="49"/>
  <c r="C1224" i="49"/>
  <c r="B1224" i="49"/>
  <c r="A1224" i="49"/>
  <c r="C1223" i="49"/>
  <c r="B1223" i="49"/>
  <c r="A1223" i="49"/>
  <c r="C1222" i="49"/>
  <c r="B1222" i="49"/>
  <c r="A1222" i="49"/>
  <c r="C1221" i="49"/>
  <c r="B1221" i="49"/>
  <c r="A1221" i="49"/>
  <c r="C1220" i="49"/>
  <c r="B1220" i="49"/>
  <c r="A1220" i="49"/>
  <c r="C1219" i="49"/>
  <c r="B1219" i="49"/>
  <c r="A1219" i="49"/>
  <c r="C1218" i="49"/>
  <c r="B1218" i="49"/>
  <c r="A1218" i="49"/>
  <c r="C1217" i="49"/>
  <c r="B1217" i="49"/>
  <c r="A1217" i="49"/>
  <c r="C1216" i="49"/>
  <c r="B1216" i="49"/>
  <c r="A1216" i="49"/>
  <c r="C1215" i="49"/>
  <c r="B1215" i="49"/>
  <c r="A1215" i="49"/>
  <c r="C1214" i="49"/>
  <c r="B1214" i="49"/>
  <c r="A1214" i="49"/>
  <c r="C1213" i="49"/>
  <c r="B1213" i="49"/>
  <c r="A1213" i="49"/>
  <c r="C1212" i="49"/>
  <c r="B1212" i="49"/>
  <c r="A1212" i="49"/>
  <c r="C1211" i="49"/>
  <c r="B1211" i="49"/>
  <c r="A1211" i="49"/>
  <c r="C1210" i="49"/>
  <c r="B1210" i="49"/>
  <c r="A1210" i="49"/>
  <c r="C1209" i="49"/>
  <c r="B1209" i="49"/>
  <c r="A1209" i="49"/>
  <c r="C1208" i="49"/>
  <c r="B1208" i="49"/>
  <c r="A1208" i="49"/>
  <c r="C1207" i="49"/>
  <c r="B1207" i="49"/>
  <c r="A1207" i="49"/>
  <c r="C1206" i="49"/>
  <c r="B1206" i="49"/>
  <c r="A1206" i="49"/>
  <c r="C1205" i="49"/>
  <c r="B1205" i="49"/>
  <c r="A1205" i="49"/>
  <c r="C1204" i="49"/>
  <c r="B1204" i="49"/>
  <c r="A1204" i="49"/>
  <c r="C1203" i="49"/>
  <c r="B1203" i="49"/>
  <c r="A1203" i="49"/>
  <c r="C1202" i="49"/>
  <c r="B1202" i="49"/>
  <c r="A1202" i="49"/>
  <c r="C1201" i="49"/>
  <c r="B1201" i="49"/>
  <c r="A1201" i="49"/>
  <c r="C1200" i="49"/>
  <c r="B1200" i="49"/>
  <c r="A1200" i="49"/>
  <c r="C1199" i="49"/>
  <c r="B1199" i="49"/>
  <c r="A1199" i="49"/>
  <c r="C1198" i="49"/>
  <c r="B1198" i="49"/>
  <c r="A1198" i="49"/>
  <c r="C1197" i="49"/>
  <c r="B1197" i="49"/>
  <c r="A1197" i="49"/>
  <c r="C1196" i="49"/>
  <c r="B1196" i="49"/>
  <c r="A1196" i="49"/>
  <c r="C1195" i="49"/>
  <c r="B1195" i="49"/>
  <c r="A1195" i="49"/>
  <c r="C1194" i="49"/>
  <c r="B1194" i="49"/>
  <c r="A1194" i="49"/>
  <c r="C1193" i="49"/>
  <c r="B1193" i="49"/>
  <c r="A1193" i="49"/>
  <c r="C1192" i="49"/>
  <c r="B1192" i="49"/>
  <c r="A1192" i="49"/>
  <c r="C1191" i="49"/>
  <c r="B1191" i="49"/>
  <c r="A1191" i="49"/>
  <c r="C1190" i="49"/>
  <c r="B1190" i="49"/>
  <c r="A1190" i="49"/>
  <c r="C1189" i="49"/>
  <c r="B1189" i="49"/>
  <c r="A1189" i="49"/>
  <c r="C1188" i="49"/>
  <c r="B1188" i="49"/>
  <c r="A1188" i="49"/>
  <c r="C1187" i="49"/>
  <c r="B1187" i="49"/>
  <c r="A1187" i="49"/>
  <c r="C1186" i="49"/>
  <c r="B1186" i="49"/>
  <c r="A1186" i="49"/>
  <c r="C1185" i="49"/>
  <c r="B1185" i="49"/>
  <c r="A1185" i="49"/>
  <c r="C1184" i="49"/>
  <c r="B1184" i="49"/>
  <c r="A1184" i="49"/>
  <c r="C1183" i="49"/>
  <c r="B1183" i="49"/>
  <c r="A1183" i="49"/>
  <c r="C1182" i="49"/>
  <c r="B1182" i="49"/>
  <c r="A1182" i="49"/>
  <c r="C1181" i="49"/>
  <c r="B1181" i="49"/>
  <c r="A1181" i="49"/>
  <c r="C1180" i="49"/>
  <c r="B1180" i="49"/>
  <c r="A1180" i="49"/>
  <c r="C1179" i="49"/>
  <c r="B1179" i="49"/>
  <c r="A1179" i="49"/>
  <c r="C1178" i="49"/>
  <c r="B1178" i="49"/>
  <c r="A1178" i="49"/>
  <c r="C1177" i="49"/>
  <c r="B1177" i="49"/>
  <c r="A1177" i="49"/>
  <c r="C1176" i="49"/>
  <c r="B1176" i="49"/>
  <c r="A1176" i="49"/>
  <c r="C1175" i="49"/>
  <c r="B1175" i="49"/>
  <c r="A1175" i="49"/>
  <c r="C1174" i="49"/>
  <c r="B1174" i="49"/>
  <c r="A1174" i="49"/>
  <c r="C1173" i="49"/>
  <c r="B1173" i="49"/>
  <c r="A1173" i="49"/>
  <c r="C1172" i="49"/>
  <c r="B1172" i="49"/>
  <c r="A1172" i="49"/>
  <c r="C1171" i="49"/>
  <c r="B1171" i="49"/>
  <c r="A1171" i="49"/>
  <c r="C1170" i="49"/>
  <c r="B1170" i="49"/>
  <c r="A1170" i="49"/>
  <c r="C1169" i="49"/>
  <c r="B1169" i="49"/>
  <c r="A1169" i="49"/>
  <c r="C1168" i="49"/>
  <c r="B1168" i="49"/>
  <c r="A1168" i="49"/>
  <c r="C1167" i="49"/>
  <c r="B1167" i="49"/>
  <c r="A1167" i="49"/>
  <c r="C1166" i="49"/>
  <c r="B1166" i="49"/>
  <c r="A1166" i="49"/>
  <c r="C1165" i="49"/>
  <c r="B1165" i="49"/>
  <c r="A1165" i="49"/>
  <c r="C1164" i="49"/>
  <c r="B1164" i="49"/>
  <c r="A1164" i="49"/>
  <c r="C1163" i="49"/>
  <c r="B1163" i="49"/>
  <c r="A1163" i="49"/>
  <c r="C1162" i="49"/>
  <c r="B1162" i="49"/>
  <c r="A1162" i="49"/>
  <c r="C1161" i="49"/>
  <c r="B1161" i="49"/>
  <c r="A1161" i="49"/>
  <c r="C1160" i="49"/>
  <c r="B1160" i="49"/>
  <c r="A1160" i="49"/>
  <c r="C1159" i="49"/>
  <c r="B1159" i="49"/>
  <c r="A1159" i="49"/>
  <c r="C1158" i="49"/>
  <c r="B1158" i="49"/>
  <c r="A1158" i="49"/>
  <c r="C1157" i="49"/>
  <c r="B1157" i="49"/>
  <c r="A1157" i="49"/>
  <c r="C1156" i="49"/>
  <c r="B1156" i="49"/>
  <c r="A1156" i="49"/>
  <c r="C1155" i="49"/>
  <c r="B1155" i="49"/>
  <c r="A1155" i="49"/>
  <c r="C1154" i="49"/>
  <c r="B1154" i="49"/>
  <c r="A1154" i="49"/>
  <c r="C1153" i="49"/>
  <c r="B1153" i="49"/>
  <c r="A1153" i="49"/>
  <c r="C1152" i="49"/>
  <c r="B1152" i="49"/>
  <c r="A1152" i="49"/>
  <c r="C1151" i="49"/>
  <c r="B1151" i="49"/>
  <c r="A1151" i="49"/>
  <c r="C1150" i="49"/>
  <c r="B1150" i="49"/>
  <c r="A1150" i="49"/>
  <c r="C1149" i="49"/>
  <c r="B1149" i="49"/>
  <c r="A1149" i="49"/>
  <c r="C1148" i="49"/>
  <c r="B1148" i="49"/>
  <c r="A1148" i="49"/>
  <c r="C1147" i="49"/>
  <c r="B1147" i="49"/>
  <c r="A1147" i="49"/>
  <c r="C1146" i="49"/>
  <c r="B1146" i="49"/>
  <c r="A1146" i="49"/>
  <c r="C1145" i="49"/>
  <c r="B1145" i="49"/>
  <c r="A1145" i="49"/>
  <c r="C1144" i="49"/>
  <c r="B1144" i="49"/>
  <c r="A1144" i="49"/>
  <c r="C1143" i="49"/>
  <c r="B1143" i="49"/>
  <c r="A1143" i="49"/>
  <c r="C1142" i="49"/>
  <c r="B1142" i="49"/>
  <c r="A1142" i="49"/>
  <c r="C1141" i="49"/>
  <c r="B1141" i="49"/>
  <c r="A1141" i="49"/>
  <c r="C1140" i="49"/>
  <c r="B1140" i="49"/>
  <c r="A1140" i="49"/>
  <c r="C1139" i="49"/>
  <c r="B1139" i="49"/>
  <c r="A1139" i="49"/>
  <c r="C1138" i="49"/>
  <c r="B1138" i="49"/>
  <c r="A1138" i="49"/>
  <c r="C1137" i="49"/>
  <c r="B1137" i="49"/>
  <c r="A1137" i="49"/>
  <c r="C1136" i="49"/>
  <c r="B1136" i="49"/>
  <c r="A1136" i="49"/>
  <c r="C1135" i="49"/>
  <c r="B1135" i="49"/>
  <c r="A1135" i="49"/>
  <c r="C1134" i="49"/>
  <c r="B1134" i="49"/>
  <c r="A1134" i="49"/>
  <c r="C1133" i="49"/>
  <c r="B1133" i="49"/>
  <c r="A1133" i="49"/>
  <c r="C1132" i="49"/>
  <c r="B1132" i="49"/>
  <c r="A1132" i="49"/>
  <c r="C1131" i="49"/>
  <c r="B1131" i="49"/>
  <c r="A1131" i="49"/>
  <c r="C1130" i="49"/>
  <c r="B1130" i="49"/>
  <c r="A1130" i="49"/>
  <c r="C1129" i="49"/>
  <c r="B1129" i="49"/>
  <c r="A1129" i="49"/>
  <c r="C1128" i="49"/>
  <c r="B1128" i="49"/>
  <c r="A1128" i="49"/>
  <c r="C1127" i="49"/>
  <c r="B1127" i="49"/>
  <c r="A1127" i="49"/>
  <c r="C1126" i="49"/>
  <c r="B1126" i="49"/>
  <c r="A1126" i="49"/>
  <c r="C1125" i="49"/>
  <c r="B1125" i="49"/>
  <c r="A1125" i="49"/>
  <c r="C1124" i="49"/>
  <c r="B1124" i="49"/>
  <c r="A1124" i="49"/>
  <c r="C1123" i="49"/>
  <c r="B1123" i="49"/>
  <c r="A1123" i="49"/>
  <c r="C1122" i="49"/>
  <c r="B1122" i="49"/>
  <c r="A1122" i="49"/>
  <c r="C1121" i="49"/>
  <c r="B1121" i="49"/>
  <c r="A1121" i="49"/>
  <c r="C1120" i="49"/>
  <c r="B1120" i="49"/>
  <c r="A1120" i="49"/>
  <c r="C1119" i="49"/>
  <c r="B1119" i="49"/>
  <c r="A1119" i="49"/>
  <c r="C1118" i="49"/>
  <c r="B1118" i="49"/>
  <c r="A1118" i="49"/>
  <c r="C1117" i="49"/>
  <c r="B1117" i="49"/>
  <c r="A1117" i="49"/>
  <c r="C1116" i="49"/>
  <c r="B1116" i="49"/>
  <c r="A1116" i="49"/>
  <c r="C1115" i="49"/>
  <c r="B1115" i="49"/>
  <c r="A1115" i="49"/>
  <c r="C1114" i="49"/>
  <c r="B1114" i="49"/>
  <c r="A1114" i="49"/>
  <c r="C1113" i="49"/>
  <c r="B1113" i="49"/>
  <c r="A1113" i="49"/>
  <c r="C1112" i="49"/>
  <c r="B1112" i="49"/>
  <c r="A1112" i="49"/>
  <c r="C1111" i="49"/>
  <c r="B1111" i="49"/>
  <c r="A1111" i="49"/>
  <c r="C1110" i="49"/>
  <c r="B1110" i="49"/>
  <c r="A1110" i="49"/>
  <c r="C1109" i="49"/>
  <c r="B1109" i="49"/>
  <c r="A1109" i="49"/>
  <c r="C1108" i="49"/>
  <c r="B1108" i="49"/>
  <c r="A1108" i="49"/>
  <c r="C1107" i="49"/>
  <c r="B1107" i="49"/>
  <c r="A1107" i="49"/>
  <c r="C1106" i="49"/>
  <c r="B1106" i="49"/>
  <c r="A1106" i="49"/>
  <c r="C1105" i="49"/>
  <c r="B1105" i="49"/>
  <c r="A1105" i="49"/>
  <c r="C1104" i="49"/>
  <c r="B1104" i="49"/>
  <c r="A1104" i="49"/>
  <c r="C1103" i="49"/>
  <c r="B1103" i="49"/>
  <c r="A1103" i="49"/>
  <c r="C1102" i="49"/>
  <c r="B1102" i="49"/>
  <c r="A1102" i="49"/>
  <c r="C1101" i="49"/>
  <c r="B1101" i="49"/>
  <c r="A1101" i="49"/>
  <c r="C1100" i="49"/>
  <c r="B1100" i="49"/>
  <c r="A1100" i="49"/>
  <c r="C1099" i="49"/>
  <c r="B1099" i="49"/>
  <c r="A1099" i="49"/>
  <c r="C1098" i="49"/>
  <c r="B1098" i="49"/>
  <c r="A1098" i="49"/>
  <c r="C1097" i="49"/>
  <c r="B1097" i="49"/>
  <c r="A1097" i="49"/>
  <c r="C1096" i="49"/>
  <c r="B1096" i="49"/>
  <c r="A1096" i="49"/>
  <c r="C1095" i="49"/>
  <c r="B1095" i="49"/>
  <c r="A1095" i="49"/>
  <c r="C1094" i="49"/>
  <c r="B1094" i="49"/>
  <c r="A1094" i="49"/>
  <c r="C1093" i="49"/>
  <c r="B1093" i="49"/>
  <c r="A1093" i="49"/>
  <c r="C1092" i="49"/>
  <c r="B1092" i="49"/>
  <c r="A1092" i="49"/>
  <c r="C1091" i="49"/>
  <c r="B1091" i="49"/>
  <c r="A1091" i="49"/>
  <c r="C1090" i="49"/>
  <c r="B1090" i="49"/>
  <c r="A1090" i="49"/>
  <c r="C1089" i="49"/>
  <c r="B1089" i="49"/>
  <c r="A1089" i="49"/>
  <c r="C1088" i="49"/>
  <c r="B1088" i="49"/>
  <c r="A1088" i="49"/>
  <c r="C1087" i="49"/>
  <c r="B1087" i="49"/>
  <c r="A1087" i="49"/>
  <c r="C1086" i="49"/>
  <c r="B1086" i="49"/>
  <c r="A1086" i="49"/>
  <c r="C1085" i="49"/>
  <c r="B1085" i="49"/>
  <c r="A1085" i="49"/>
  <c r="C1084" i="49"/>
  <c r="B1084" i="49"/>
  <c r="A1084" i="49"/>
  <c r="C1083" i="49"/>
  <c r="B1083" i="49"/>
  <c r="A1083" i="49"/>
  <c r="C1082" i="49"/>
  <c r="B1082" i="49"/>
  <c r="A1082" i="49"/>
  <c r="C1081" i="49"/>
  <c r="B1081" i="49"/>
  <c r="A1081" i="49"/>
  <c r="C1080" i="49"/>
  <c r="B1080" i="49"/>
  <c r="A1080" i="49"/>
  <c r="C1079" i="49"/>
  <c r="B1079" i="49"/>
  <c r="A1079" i="49"/>
  <c r="C1078" i="49"/>
  <c r="B1078" i="49"/>
  <c r="A1078" i="49"/>
  <c r="C1077" i="49"/>
  <c r="B1077" i="49"/>
  <c r="A1077" i="49"/>
  <c r="C1076" i="49"/>
  <c r="B1076" i="49"/>
  <c r="A1076" i="49"/>
  <c r="C1075" i="49"/>
  <c r="B1075" i="49"/>
  <c r="A1075" i="49"/>
  <c r="C1074" i="49"/>
  <c r="B1074" i="49"/>
  <c r="A1074" i="49"/>
  <c r="C1073" i="49"/>
  <c r="B1073" i="49"/>
  <c r="A1073" i="49"/>
  <c r="C1072" i="49"/>
  <c r="B1072" i="49"/>
  <c r="A1072" i="49"/>
  <c r="C1071" i="49"/>
  <c r="B1071" i="49"/>
  <c r="A1071" i="49"/>
  <c r="C1070" i="49"/>
  <c r="B1070" i="49"/>
  <c r="A1070" i="49"/>
  <c r="C1069" i="49"/>
  <c r="B1069" i="49"/>
  <c r="A1069" i="49"/>
  <c r="C1068" i="49"/>
  <c r="B1068" i="49"/>
  <c r="A1068" i="49"/>
  <c r="C1067" i="49"/>
  <c r="B1067" i="49"/>
  <c r="A1067" i="49"/>
  <c r="C1066" i="49"/>
  <c r="B1066" i="49"/>
  <c r="A1066" i="49"/>
  <c r="C1065" i="49"/>
  <c r="B1065" i="49"/>
  <c r="A1065" i="49"/>
  <c r="C1064" i="49"/>
  <c r="B1064" i="49"/>
  <c r="A1064" i="49"/>
  <c r="C1063" i="49"/>
  <c r="B1063" i="49"/>
  <c r="A1063" i="49"/>
  <c r="C1062" i="49"/>
  <c r="B1062" i="49"/>
  <c r="A1062" i="49"/>
  <c r="C1061" i="49"/>
  <c r="B1061" i="49"/>
  <c r="A1061" i="49"/>
  <c r="C1060" i="49"/>
  <c r="B1060" i="49"/>
  <c r="A1060" i="49"/>
  <c r="C1059" i="49"/>
  <c r="B1059" i="49"/>
  <c r="A1059" i="49"/>
  <c r="C1058" i="49"/>
  <c r="B1058" i="49"/>
  <c r="A1058" i="49"/>
  <c r="C1057" i="49"/>
  <c r="B1057" i="49"/>
  <c r="A1057" i="49"/>
  <c r="C1056" i="49"/>
  <c r="B1056" i="49"/>
  <c r="A1056" i="49"/>
  <c r="C1055" i="49"/>
  <c r="B1055" i="49"/>
  <c r="A1055" i="49"/>
  <c r="C1054" i="49"/>
  <c r="B1054" i="49"/>
  <c r="A1054" i="49"/>
  <c r="C1053" i="49"/>
  <c r="B1053" i="49"/>
  <c r="A1053" i="49"/>
  <c r="C1052" i="49"/>
  <c r="B1052" i="49"/>
  <c r="A1052" i="49"/>
  <c r="C1051" i="49"/>
  <c r="B1051" i="49"/>
  <c r="A1051" i="49"/>
  <c r="C1050" i="49"/>
  <c r="B1050" i="49"/>
  <c r="A1050" i="49"/>
  <c r="C1049" i="49"/>
  <c r="B1049" i="49"/>
  <c r="A1049" i="49"/>
  <c r="C1048" i="49"/>
  <c r="B1048" i="49"/>
  <c r="A1048" i="49"/>
  <c r="C1047" i="49"/>
  <c r="B1047" i="49"/>
  <c r="A1047" i="49"/>
  <c r="C1046" i="49"/>
  <c r="B1046" i="49"/>
  <c r="A1046" i="49"/>
  <c r="C1045" i="49"/>
  <c r="B1045" i="49"/>
  <c r="A1045" i="49"/>
  <c r="C1044" i="49"/>
  <c r="B1044" i="49"/>
  <c r="A1044" i="49"/>
  <c r="C1043" i="49"/>
  <c r="B1043" i="49"/>
  <c r="A1043" i="49"/>
  <c r="C1042" i="49"/>
  <c r="B1042" i="49"/>
  <c r="A1042" i="49"/>
  <c r="C1041" i="49"/>
  <c r="B1041" i="49"/>
  <c r="A1041" i="49"/>
  <c r="C1040" i="49"/>
  <c r="B1040" i="49"/>
  <c r="A1040" i="49"/>
  <c r="C1039" i="49"/>
  <c r="B1039" i="49"/>
  <c r="A1039" i="49"/>
  <c r="C1038" i="49"/>
  <c r="B1038" i="49"/>
  <c r="A1038" i="49"/>
  <c r="C1037" i="49"/>
  <c r="B1037" i="49"/>
  <c r="A1037" i="49"/>
  <c r="C1036" i="49"/>
  <c r="B1036" i="49"/>
  <c r="A1036" i="49"/>
  <c r="C1035" i="49"/>
  <c r="B1035" i="49"/>
  <c r="A1035" i="49"/>
  <c r="C1034" i="49"/>
  <c r="B1034" i="49"/>
  <c r="A1034" i="49"/>
  <c r="C1033" i="49"/>
  <c r="B1033" i="49"/>
  <c r="A1033" i="49"/>
  <c r="C1032" i="49"/>
  <c r="B1032" i="49"/>
  <c r="A1032" i="49"/>
  <c r="C1031" i="49"/>
  <c r="B1031" i="49"/>
  <c r="A1031" i="49"/>
  <c r="C1030" i="49"/>
  <c r="B1030" i="49"/>
  <c r="A1030" i="49"/>
  <c r="C1029" i="49"/>
  <c r="B1029" i="49"/>
  <c r="A1029" i="49"/>
  <c r="C1028" i="49"/>
  <c r="B1028" i="49"/>
  <c r="A1028" i="49"/>
  <c r="C1027" i="49"/>
  <c r="B1027" i="49"/>
  <c r="A1027" i="49"/>
  <c r="C1026" i="49"/>
  <c r="B1026" i="49"/>
  <c r="A1026" i="49"/>
  <c r="C1025" i="49"/>
  <c r="B1025" i="49"/>
  <c r="A1025" i="49"/>
  <c r="C1024" i="49"/>
  <c r="B1024" i="49"/>
  <c r="A1024" i="49"/>
  <c r="C1023" i="49"/>
  <c r="B1023" i="49"/>
  <c r="A1023" i="49"/>
  <c r="C1022" i="49"/>
  <c r="B1022" i="49"/>
  <c r="A1022" i="49"/>
  <c r="C1021" i="49"/>
  <c r="B1021" i="49"/>
  <c r="A1021" i="49"/>
  <c r="C1020" i="49"/>
  <c r="B1020" i="49"/>
  <c r="A1020" i="49"/>
  <c r="C1019" i="49"/>
  <c r="B1019" i="49"/>
  <c r="A1019" i="49"/>
  <c r="C1018" i="49"/>
  <c r="B1018" i="49"/>
  <c r="A1018" i="49"/>
  <c r="C1017" i="49"/>
  <c r="B1017" i="49"/>
  <c r="A1017" i="49"/>
  <c r="C1016" i="49"/>
  <c r="B1016" i="49"/>
  <c r="A1016" i="49"/>
  <c r="C1015" i="49"/>
  <c r="B1015" i="49"/>
  <c r="A1015" i="49"/>
  <c r="C1014" i="49"/>
  <c r="B1014" i="49"/>
  <c r="A1014" i="49"/>
  <c r="C1013" i="49"/>
  <c r="B1013" i="49"/>
  <c r="A1013" i="49"/>
  <c r="C1012" i="49"/>
  <c r="B1012" i="49"/>
  <c r="A1012" i="49"/>
  <c r="C1011" i="49"/>
  <c r="B1011" i="49"/>
  <c r="A1011" i="49"/>
  <c r="C1010" i="49"/>
  <c r="B1010" i="49"/>
  <c r="A1010" i="49"/>
  <c r="C1009" i="49"/>
  <c r="B1009" i="49"/>
  <c r="A1009" i="49"/>
  <c r="C1008" i="49"/>
  <c r="B1008" i="49"/>
  <c r="A1008" i="49"/>
  <c r="C1007" i="49"/>
  <c r="B1007" i="49"/>
  <c r="A1007" i="49"/>
  <c r="C1006" i="49"/>
  <c r="B1006" i="49"/>
  <c r="A1006" i="49"/>
  <c r="C1005" i="49"/>
  <c r="B1005" i="49"/>
  <c r="A1005" i="49"/>
  <c r="C1004" i="49"/>
  <c r="B1004" i="49"/>
  <c r="A1004" i="49"/>
  <c r="C1003" i="49"/>
  <c r="B1003" i="49"/>
  <c r="A1003" i="49"/>
  <c r="C1002" i="49"/>
  <c r="B1002" i="49"/>
  <c r="A1002" i="49"/>
  <c r="C1001" i="49"/>
  <c r="B1001" i="49"/>
  <c r="A1001" i="49"/>
  <c r="C1000" i="49"/>
  <c r="B1000" i="49"/>
  <c r="A1000" i="49"/>
  <c r="C999" i="49"/>
  <c r="B999" i="49"/>
  <c r="A999" i="49"/>
  <c r="C998" i="49"/>
  <c r="B998" i="49"/>
  <c r="A998" i="49"/>
  <c r="C997" i="49"/>
  <c r="B997" i="49"/>
  <c r="A997" i="49"/>
  <c r="C996" i="49"/>
  <c r="B996" i="49"/>
  <c r="A996" i="49"/>
  <c r="C995" i="49"/>
  <c r="B995" i="49"/>
  <c r="A995" i="49"/>
  <c r="C994" i="49"/>
  <c r="B994" i="49"/>
  <c r="A994" i="49"/>
  <c r="C993" i="49"/>
  <c r="B993" i="49"/>
  <c r="A993" i="49"/>
  <c r="C992" i="49"/>
  <c r="B992" i="49"/>
  <c r="A992" i="49"/>
  <c r="C991" i="49"/>
  <c r="B991" i="49"/>
  <c r="A991" i="49"/>
  <c r="C990" i="49"/>
  <c r="B990" i="49"/>
  <c r="A990" i="49"/>
  <c r="C989" i="49"/>
  <c r="B989" i="49"/>
  <c r="A989" i="49"/>
  <c r="C988" i="49"/>
  <c r="B988" i="49"/>
  <c r="A988" i="49"/>
  <c r="C987" i="49"/>
  <c r="B987" i="49"/>
  <c r="A987" i="49"/>
  <c r="C986" i="49"/>
  <c r="B986" i="49"/>
  <c r="A986" i="49"/>
  <c r="C985" i="49"/>
  <c r="B985" i="49"/>
  <c r="A985" i="49"/>
  <c r="C984" i="49"/>
  <c r="B984" i="49"/>
  <c r="A984" i="49"/>
  <c r="C983" i="49"/>
  <c r="B983" i="49"/>
  <c r="A983" i="49"/>
  <c r="C982" i="49"/>
  <c r="B982" i="49"/>
  <c r="A982" i="49"/>
  <c r="C981" i="49"/>
  <c r="B981" i="49"/>
  <c r="A981" i="49"/>
  <c r="C980" i="49"/>
  <c r="B980" i="49"/>
  <c r="A980" i="49"/>
  <c r="C979" i="49"/>
  <c r="B979" i="49"/>
  <c r="A979" i="49"/>
  <c r="C978" i="49"/>
  <c r="B978" i="49"/>
  <c r="A978" i="49"/>
  <c r="C977" i="49"/>
  <c r="B977" i="49"/>
  <c r="A977" i="49"/>
  <c r="C976" i="49"/>
  <c r="B976" i="49"/>
  <c r="A976" i="49"/>
  <c r="C975" i="49"/>
  <c r="B975" i="49"/>
  <c r="A975" i="49"/>
  <c r="C974" i="49"/>
  <c r="B974" i="49"/>
  <c r="A974" i="49"/>
  <c r="C973" i="49"/>
  <c r="B973" i="49"/>
  <c r="A973" i="49"/>
  <c r="C972" i="49"/>
  <c r="B972" i="49"/>
  <c r="A972" i="49"/>
  <c r="C971" i="49"/>
  <c r="B971" i="49"/>
  <c r="A971" i="49"/>
  <c r="C970" i="49"/>
  <c r="B970" i="49"/>
  <c r="A970" i="49"/>
  <c r="C969" i="49"/>
  <c r="B969" i="49"/>
  <c r="A969" i="49"/>
  <c r="C968" i="49"/>
  <c r="B968" i="49"/>
  <c r="A968" i="49"/>
  <c r="C967" i="49"/>
  <c r="B967" i="49"/>
  <c r="A967" i="49"/>
  <c r="C966" i="49"/>
  <c r="B966" i="49"/>
  <c r="A966" i="49"/>
  <c r="C965" i="49"/>
  <c r="B965" i="49"/>
  <c r="A965" i="49"/>
  <c r="C964" i="49"/>
  <c r="B964" i="49"/>
  <c r="A964" i="49"/>
  <c r="C963" i="49"/>
  <c r="B963" i="49"/>
  <c r="A963" i="49"/>
  <c r="C962" i="49"/>
  <c r="B962" i="49"/>
  <c r="A962" i="49"/>
  <c r="C961" i="49"/>
  <c r="B961" i="49"/>
  <c r="A961" i="49"/>
  <c r="C960" i="49"/>
  <c r="B960" i="49"/>
  <c r="A960" i="49"/>
  <c r="C959" i="49"/>
  <c r="B959" i="49"/>
  <c r="A959" i="49"/>
  <c r="C958" i="49"/>
  <c r="B958" i="49"/>
  <c r="A958" i="49"/>
  <c r="C957" i="49"/>
  <c r="B957" i="49"/>
  <c r="A957" i="49"/>
  <c r="C956" i="49"/>
  <c r="B956" i="49"/>
  <c r="A956" i="49"/>
  <c r="C955" i="49"/>
  <c r="B955" i="49"/>
  <c r="A955" i="49"/>
  <c r="C954" i="49"/>
  <c r="B954" i="49"/>
  <c r="A954" i="49"/>
  <c r="C953" i="49"/>
  <c r="B953" i="49"/>
  <c r="A953" i="49"/>
  <c r="C952" i="49"/>
  <c r="B952" i="49"/>
  <c r="A952" i="49"/>
  <c r="C951" i="49"/>
  <c r="B951" i="49"/>
  <c r="A951" i="49"/>
  <c r="C950" i="49"/>
  <c r="B950" i="49"/>
  <c r="A950" i="49"/>
  <c r="C949" i="49"/>
  <c r="B949" i="49"/>
  <c r="A949" i="49"/>
  <c r="C948" i="49"/>
  <c r="B948" i="49"/>
  <c r="A948" i="49"/>
  <c r="C947" i="49"/>
  <c r="B947" i="49"/>
  <c r="A947" i="49"/>
  <c r="C946" i="49"/>
  <c r="B946" i="49"/>
  <c r="A946" i="49"/>
  <c r="C945" i="49"/>
  <c r="B945" i="49"/>
  <c r="A945" i="49"/>
  <c r="C944" i="49"/>
  <c r="B944" i="49"/>
  <c r="A944" i="49"/>
  <c r="C943" i="49"/>
  <c r="B943" i="49"/>
  <c r="A943" i="49"/>
  <c r="C942" i="49"/>
  <c r="B942" i="49"/>
  <c r="A942" i="49"/>
  <c r="C941" i="49"/>
  <c r="B941" i="49"/>
  <c r="A941" i="49"/>
  <c r="C940" i="49"/>
  <c r="B940" i="49"/>
  <c r="A940" i="49"/>
  <c r="C939" i="49"/>
  <c r="B939" i="49"/>
  <c r="A939" i="49"/>
  <c r="C938" i="49"/>
  <c r="B938" i="49"/>
  <c r="A938" i="49"/>
  <c r="C937" i="49"/>
  <c r="B937" i="49"/>
  <c r="A937" i="49"/>
  <c r="C936" i="49"/>
  <c r="B936" i="49"/>
  <c r="A936" i="49"/>
  <c r="C935" i="49"/>
  <c r="B935" i="49"/>
  <c r="A935" i="49"/>
  <c r="C934" i="49"/>
  <c r="B934" i="49"/>
  <c r="A934" i="49"/>
  <c r="C933" i="49"/>
  <c r="B933" i="49"/>
  <c r="A933" i="49"/>
  <c r="C932" i="49"/>
  <c r="B932" i="49"/>
  <c r="A932" i="49"/>
  <c r="C931" i="49"/>
  <c r="B931" i="49"/>
  <c r="A931" i="49"/>
  <c r="C930" i="49"/>
  <c r="B930" i="49"/>
  <c r="A930" i="49"/>
  <c r="C929" i="49"/>
  <c r="B929" i="49"/>
  <c r="A929" i="49"/>
  <c r="C928" i="49"/>
  <c r="B928" i="49"/>
  <c r="A928" i="49"/>
  <c r="C927" i="49"/>
  <c r="B927" i="49"/>
  <c r="A927" i="49"/>
  <c r="C926" i="49"/>
  <c r="B926" i="49"/>
  <c r="A926" i="49"/>
  <c r="C925" i="49"/>
  <c r="B925" i="49"/>
  <c r="A925" i="49"/>
  <c r="C924" i="49"/>
  <c r="B924" i="49"/>
  <c r="A924" i="49"/>
  <c r="C923" i="49"/>
  <c r="B923" i="49"/>
  <c r="A923" i="49"/>
  <c r="C922" i="49"/>
  <c r="B922" i="49"/>
  <c r="A922" i="49"/>
  <c r="C921" i="49"/>
  <c r="B921" i="49"/>
  <c r="A921" i="49"/>
  <c r="C920" i="49"/>
  <c r="B920" i="49"/>
  <c r="A920" i="49"/>
  <c r="C919" i="49"/>
  <c r="B919" i="49"/>
  <c r="A919" i="49"/>
  <c r="C918" i="49"/>
  <c r="B918" i="49"/>
  <c r="A918" i="49"/>
  <c r="C917" i="49"/>
  <c r="B917" i="49"/>
  <c r="A917" i="49"/>
  <c r="C916" i="49"/>
  <c r="B916" i="49"/>
  <c r="A916" i="49"/>
  <c r="C915" i="49"/>
  <c r="B915" i="49"/>
  <c r="A915" i="49"/>
  <c r="C914" i="49"/>
  <c r="B914" i="49"/>
  <c r="A914" i="49"/>
  <c r="C913" i="49"/>
  <c r="B913" i="49"/>
  <c r="A913" i="49"/>
  <c r="C912" i="49"/>
  <c r="B912" i="49"/>
  <c r="A912" i="49"/>
  <c r="C911" i="49"/>
  <c r="B911" i="49"/>
  <c r="A911" i="49"/>
  <c r="C910" i="49"/>
  <c r="B910" i="49"/>
  <c r="A910" i="49"/>
  <c r="C909" i="49"/>
  <c r="B909" i="49"/>
  <c r="A909" i="49"/>
  <c r="C908" i="49"/>
  <c r="B908" i="49"/>
  <c r="A908" i="49"/>
  <c r="C907" i="49"/>
  <c r="B907" i="49"/>
  <c r="A907" i="49"/>
  <c r="C906" i="49"/>
  <c r="B906" i="49"/>
  <c r="A906" i="49"/>
  <c r="C905" i="49"/>
  <c r="B905" i="49"/>
  <c r="A905" i="49"/>
  <c r="C904" i="49"/>
  <c r="B904" i="49"/>
  <c r="A904" i="49"/>
  <c r="C903" i="49"/>
  <c r="B903" i="49"/>
  <c r="A903" i="49"/>
  <c r="C902" i="49"/>
  <c r="B902" i="49"/>
  <c r="A902" i="49"/>
  <c r="C901" i="49"/>
  <c r="B901" i="49"/>
  <c r="A901" i="49"/>
  <c r="C900" i="49"/>
  <c r="B900" i="49"/>
  <c r="A900" i="49"/>
  <c r="C899" i="49"/>
  <c r="B899" i="49"/>
  <c r="A899" i="49"/>
  <c r="C898" i="49"/>
  <c r="B898" i="49"/>
  <c r="A898" i="49"/>
  <c r="C897" i="49"/>
  <c r="B897" i="49"/>
  <c r="A897" i="49"/>
  <c r="C896" i="49"/>
  <c r="B896" i="49"/>
  <c r="A896" i="49"/>
  <c r="C895" i="49"/>
  <c r="B895" i="49"/>
  <c r="A895" i="49"/>
  <c r="C894" i="49"/>
  <c r="B894" i="49"/>
  <c r="A894" i="49"/>
  <c r="C893" i="49"/>
  <c r="B893" i="49"/>
  <c r="A893" i="49"/>
  <c r="C892" i="49"/>
  <c r="B892" i="49"/>
  <c r="A892" i="49"/>
  <c r="C891" i="49"/>
  <c r="B891" i="49"/>
  <c r="A891" i="49"/>
  <c r="C890" i="49"/>
  <c r="B890" i="49"/>
  <c r="A890" i="49"/>
  <c r="C889" i="49"/>
  <c r="B889" i="49"/>
  <c r="A889" i="49"/>
  <c r="C888" i="49"/>
  <c r="B888" i="49"/>
  <c r="A888" i="49"/>
  <c r="C887" i="49"/>
  <c r="B887" i="49"/>
  <c r="A887" i="49"/>
  <c r="C886" i="49"/>
  <c r="B886" i="49"/>
  <c r="A886" i="49"/>
  <c r="C885" i="49"/>
  <c r="B885" i="49"/>
  <c r="A885" i="49"/>
  <c r="C884" i="49"/>
  <c r="B884" i="49"/>
  <c r="A884" i="49"/>
  <c r="C883" i="49"/>
  <c r="B883" i="49"/>
  <c r="A883" i="49"/>
  <c r="C882" i="49"/>
  <c r="B882" i="49"/>
  <c r="A882" i="49"/>
  <c r="C881" i="49"/>
  <c r="B881" i="49"/>
  <c r="A881" i="49"/>
  <c r="C880" i="49"/>
  <c r="B880" i="49"/>
  <c r="A880" i="49"/>
  <c r="C879" i="49"/>
  <c r="B879" i="49"/>
  <c r="A879" i="49"/>
  <c r="C878" i="49"/>
  <c r="B878" i="49"/>
  <c r="A878" i="49"/>
  <c r="C877" i="49"/>
  <c r="B877" i="49"/>
  <c r="A877" i="49"/>
  <c r="C876" i="49"/>
  <c r="B876" i="49"/>
  <c r="A876" i="49"/>
  <c r="C875" i="49"/>
  <c r="B875" i="49"/>
  <c r="A875" i="49"/>
  <c r="C874" i="49"/>
  <c r="B874" i="49"/>
  <c r="A874" i="49"/>
  <c r="C873" i="49"/>
  <c r="B873" i="49"/>
  <c r="A873" i="49"/>
  <c r="C872" i="49"/>
  <c r="B872" i="49"/>
  <c r="A872" i="49"/>
  <c r="C871" i="49"/>
  <c r="B871" i="49"/>
  <c r="A871" i="49"/>
  <c r="C870" i="49"/>
  <c r="B870" i="49"/>
  <c r="A870" i="49"/>
  <c r="C869" i="49"/>
  <c r="B869" i="49"/>
  <c r="A869" i="49"/>
  <c r="C868" i="49"/>
  <c r="B868" i="49"/>
  <c r="A868" i="49"/>
  <c r="C867" i="49"/>
  <c r="B867" i="49"/>
  <c r="A867" i="49"/>
  <c r="C866" i="49"/>
  <c r="B866" i="49"/>
  <c r="A866" i="49"/>
  <c r="C865" i="49"/>
  <c r="B865" i="49"/>
  <c r="A865" i="49"/>
  <c r="C864" i="49"/>
  <c r="B864" i="49"/>
  <c r="A864" i="49"/>
  <c r="C863" i="49"/>
  <c r="B863" i="49"/>
  <c r="A863" i="49"/>
  <c r="C862" i="49"/>
  <c r="B862" i="49"/>
  <c r="A862" i="49"/>
  <c r="C861" i="49"/>
  <c r="B861" i="49"/>
  <c r="A861" i="49"/>
  <c r="C860" i="49"/>
  <c r="B860" i="49"/>
  <c r="A860" i="49"/>
  <c r="C859" i="49"/>
  <c r="B859" i="49"/>
  <c r="A859" i="49"/>
  <c r="C858" i="49"/>
  <c r="B858" i="49"/>
  <c r="A858" i="49"/>
  <c r="C857" i="49"/>
  <c r="B857" i="49"/>
  <c r="A857" i="49"/>
  <c r="C856" i="49"/>
  <c r="B856" i="49"/>
  <c r="A856" i="49"/>
  <c r="C855" i="49"/>
  <c r="B855" i="49"/>
  <c r="A855" i="49"/>
  <c r="C854" i="49"/>
  <c r="B854" i="49"/>
  <c r="A854" i="49"/>
  <c r="C853" i="49"/>
  <c r="B853" i="49"/>
  <c r="A853" i="49"/>
  <c r="C852" i="49"/>
  <c r="B852" i="49"/>
  <c r="A852" i="49"/>
  <c r="C851" i="49"/>
  <c r="B851" i="49"/>
  <c r="A851" i="49"/>
  <c r="C850" i="49"/>
  <c r="B850" i="49"/>
  <c r="A850" i="49"/>
  <c r="C849" i="49"/>
  <c r="B849" i="49"/>
  <c r="A849" i="49"/>
  <c r="C848" i="49"/>
  <c r="B848" i="49"/>
  <c r="A848" i="49"/>
  <c r="C847" i="49"/>
  <c r="B847" i="49"/>
  <c r="A847" i="49"/>
  <c r="C846" i="49"/>
  <c r="B846" i="49"/>
  <c r="A846" i="49"/>
  <c r="C845" i="49"/>
  <c r="B845" i="49"/>
  <c r="A845" i="49"/>
  <c r="C844" i="49"/>
  <c r="B844" i="49"/>
  <c r="A844" i="49"/>
  <c r="C843" i="49"/>
  <c r="B843" i="49"/>
  <c r="A843" i="49"/>
  <c r="C842" i="49"/>
  <c r="B842" i="49"/>
  <c r="A842" i="49"/>
  <c r="C841" i="49"/>
  <c r="B841" i="49"/>
  <c r="A841" i="49"/>
  <c r="C840" i="49"/>
  <c r="B840" i="49"/>
  <c r="A840" i="49"/>
  <c r="C839" i="49"/>
  <c r="B839" i="49"/>
  <c r="A839" i="49"/>
  <c r="C838" i="49"/>
  <c r="B838" i="49"/>
  <c r="A838" i="49"/>
  <c r="C837" i="49"/>
  <c r="B837" i="49"/>
  <c r="A837" i="49"/>
  <c r="C836" i="49"/>
  <c r="B836" i="49"/>
  <c r="A836" i="49"/>
  <c r="C835" i="49"/>
  <c r="B835" i="49"/>
  <c r="A835" i="49"/>
  <c r="C834" i="49"/>
  <c r="B834" i="49"/>
  <c r="A834" i="49"/>
  <c r="C833" i="49"/>
  <c r="B833" i="49"/>
  <c r="A833" i="49"/>
  <c r="C832" i="49"/>
  <c r="B832" i="49"/>
  <c r="A832" i="49"/>
  <c r="C831" i="49"/>
  <c r="B831" i="49"/>
  <c r="A831" i="49"/>
  <c r="C830" i="49"/>
  <c r="B830" i="49"/>
  <c r="A830" i="49"/>
  <c r="C829" i="49"/>
  <c r="B829" i="49"/>
  <c r="A829" i="49"/>
  <c r="C828" i="49"/>
  <c r="B828" i="49"/>
  <c r="A828" i="49"/>
  <c r="C827" i="49"/>
  <c r="B827" i="49"/>
  <c r="A827" i="49"/>
  <c r="C826" i="49"/>
  <c r="B826" i="49"/>
  <c r="A826" i="49"/>
  <c r="C825" i="49"/>
  <c r="B825" i="49"/>
  <c r="A825" i="49"/>
  <c r="C824" i="49"/>
  <c r="B824" i="49"/>
  <c r="A824" i="49"/>
  <c r="C823" i="49"/>
  <c r="B823" i="49"/>
  <c r="A823" i="49"/>
  <c r="C822" i="49"/>
  <c r="B822" i="49"/>
  <c r="A822" i="49"/>
  <c r="C821" i="49"/>
  <c r="B821" i="49"/>
  <c r="A821" i="49"/>
  <c r="C820" i="49"/>
  <c r="B820" i="49"/>
  <c r="A820" i="49"/>
  <c r="C819" i="49"/>
  <c r="B819" i="49"/>
  <c r="A819" i="49"/>
  <c r="C818" i="49"/>
  <c r="B818" i="49"/>
  <c r="A818" i="49"/>
  <c r="C817" i="49"/>
  <c r="B817" i="49"/>
  <c r="A817" i="49"/>
  <c r="C816" i="49"/>
  <c r="B816" i="49"/>
  <c r="A816" i="49"/>
  <c r="C815" i="49"/>
  <c r="B815" i="49"/>
  <c r="A815" i="49"/>
  <c r="C814" i="49"/>
  <c r="B814" i="49"/>
  <c r="A814" i="49"/>
  <c r="C813" i="49"/>
  <c r="B813" i="49"/>
  <c r="A813" i="49"/>
  <c r="C812" i="49"/>
  <c r="B812" i="49"/>
  <c r="A812" i="49"/>
  <c r="C811" i="49"/>
  <c r="B811" i="49"/>
  <c r="A811" i="49"/>
  <c r="C810" i="49"/>
  <c r="B810" i="49"/>
  <c r="A810" i="49"/>
  <c r="C809" i="49"/>
  <c r="B809" i="49"/>
  <c r="A809" i="49"/>
  <c r="C808" i="49"/>
  <c r="B808" i="49"/>
  <c r="A808" i="49"/>
  <c r="C807" i="49"/>
  <c r="B807" i="49"/>
  <c r="A807" i="49"/>
  <c r="C806" i="49"/>
  <c r="B806" i="49"/>
  <c r="A806" i="49"/>
  <c r="C805" i="49"/>
  <c r="B805" i="49"/>
  <c r="A805" i="49"/>
  <c r="C804" i="49"/>
  <c r="B804" i="49"/>
  <c r="A804" i="49"/>
  <c r="C803" i="49"/>
  <c r="B803" i="49"/>
  <c r="A803" i="49"/>
  <c r="C802" i="49"/>
  <c r="B802" i="49"/>
  <c r="A802" i="49"/>
  <c r="C801" i="49"/>
  <c r="B801" i="49"/>
  <c r="A801" i="49"/>
  <c r="C800" i="49"/>
  <c r="B800" i="49"/>
  <c r="A800" i="49"/>
  <c r="C799" i="49"/>
  <c r="B799" i="49"/>
  <c r="A799" i="49"/>
  <c r="C798" i="49"/>
  <c r="B798" i="49"/>
  <c r="A798" i="49"/>
  <c r="C797" i="49"/>
  <c r="B797" i="49"/>
  <c r="A797" i="49"/>
  <c r="C796" i="49"/>
  <c r="B796" i="49"/>
  <c r="A796" i="49"/>
  <c r="C795" i="49"/>
  <c r="B795" i="49"/>
  <c r="A795" i="49"/>
  <c r="C794" i="49"/>
  <c r="B794" i="49"/>
  <c r="A794" i="49"/>
  <c r="C793" i="49"/>
  <c r="B793" i="49"/>
  <c r="A793" i="49"/>
  <c r="C792" i="49"/>
  <c r="B792" i="49"/>
  <c r="A792" i="49"/>
  <c r="C791" i="49"/>
  <c r="B791" i="49"/>
  <c r="A791" i="49"/>
  <c r="C790" i="49"/>
  <c r="B790" i="49"/>
  <c r="A790" i="49"/>
  <c r="C789" i="49"/>
  <c r="B789" i="49"/>
  <c r="A789" i="49"/>
  <c r="C788" i="49"/>
  <c r="B788" i="49"/>
  <c r="A788" i="49"/>
  <c r="C787" i="49"/>
  <c r="B787" i="49"/>
  <c r="A787" i="49"/>
  <c r="C786" i="49"/>
  <c r="B786" i="49"/>
  <c r="A786" i="49"/>
  <c r="C785" i="49"/>
  <c r="B785" i="49"/>
  <c r="A785" i="49"/>
  <c r="C784" i="49"/>
  <c r="B784" i="49"/>
  <c r="A784" i="49"/>
  <c r="C783" i="49"/>
  <c r="B783" i="49"/>
  <c r="A783" i="49"/>
  <c r="C782" i="49"/>
  <c r="B782" i="49"/>
  <c r="A782" i="49"/>
  <c r="C781" i="49"/>
  <c r="B781" i="49"/>
  <c r="A781" i="49"/>
  <c r="C780" i="49"/>
  <c r="B780" i="49"/>
  <c r="A780" i="49"/>
  <c r="C779" i="49"/>
  <c r="B779" i="49"/>
  <c r="A779" i="49"/>
  <c r="C778" i="49"/>
  <c r="B778" i="49"/>
  <c r="A778" i="49"/>
  <c r="C777" i="49"/>
  <c r="B777" i="49"/>
  <c r="A777" i="49"/>
  <c r="C776" i="49"/>
  <c r="B776" i="49"/>
  <c r="A776" i="49"/>
  <c r="C775" i="49"/>
  <c r="B775" i="49"/>
  <c r="A775" i="49"/>
  <c r="C774" i="49"/>
  <c r="B774" i="49"/>
  <c r="A774" i="49"/>
  <c r="C773" i="49"/>
  <c r="B773" i="49"/>
  <c r="A773" i="49"/>
  <c r="C772" i="49"/>
  <c r="B772" i="49"/>
  <c r="A772" i="49"/>
  <c r="C771" i="49"/>
  <c r="B771" i="49"/>
  <c r="A771" i="49"/>
  <c r="C770" i="49"/>
  <c r="B770" i="49"/>
  <c r="A770" i="49"/>
  <c r="C769" i="49"/>
  <c r="B769" i="49"/>
  <c r="A769" i="49"/>
  <c r="C768" i="49"/>
  <c r="B768" i="49"/>
  <c r="A768" i="49"/>
  <c r="C767" i="49"/>
  <c r="B767" i="49"/>
  <c r="A767" i="49"/>
  <c r="C766" i="49"/>
  <c r="B766" i="49"/>
  <c r="A766" i="49"/>
  <c r="C765" i="49"/>
  <c r="B765" i="49"/>
  <c r="A765" i="49"/>
  <c r="C764" i="49"/>
  <c r="B764" i="49"/>
  <c r="A764" i="49"/>
  <c r="C763" i="49"/>
  <c r="B763" i="49"/>
  <c r="A763" i="49"/>
  <c r="C762" i="49"/>
  <c r="B762" i="49"/>
  <c r="A762" i="49"/>
  <c r="C761" i="49"/>
  <c r="B761" i="49"/>
  <c r="A761" i="49"/>
  <c r="C760" i="49"/>
  <c r="B760" i="49"/>
  <c r="A760" i="49"/>
  <c r="C759" i="49"/>
  <c r="B759" i="49"/>
  <c r="A759" i="49"/>
  <c r="C758" i="49"/>
  <c r="B758" i="49"/>
  <c r="A758" i="49"/>
  <c r="C757" i="49"/>
  <c r="B757" i="49"/>
  <c r="A757" i="49"/>
  <c r="C756" i="49"/>
  <c r="B756" i="49"/>
  <c r="A756" i="49"/>
  <c r="C755" i="49"/>
  <c r="B755" i="49"/>
  <c r="A755" i="49"/>
  <c r="C754" i="49"/>
  <c r="B754" i="49"/>
  <c r="A754" i="49"/>
  <c r="C753" i="49"/>
  <c r="B753" i="49"/>
  <c r="A753" i="49"/>
  <c r="C752" i="49"/>
  <c r="B752" i="49"/>
  <c r="A752" i="49"/>
  <c r="C751" i="49"/>
  <c r="B751" i="49"/>
  <c r="A751" i="49"/>
  <c r="C750" i="49"/>
  <c r="B750" i="49"/>
  <c r="A750" i="49"/>
  <c r="C749" i="49"/>
  <c r="B749" i="49"/>
  <c r="A749" i="49"/>
  <c r="C748" i="49"/>
  <c r="B748" i="49"/>
  <c r="A748" i="49"/>
  <c r="C747" i="49"/>
  <c r="B747" i="49"/>
  <c r="A747" i="49"/>
  <c r="C746" i="49"/>
  <c r="B746" i="49"/>
  <c r="A746" i="49"/>
  <c r="C745" i="49"/>
  <c r="B745" i="49"/>
  <c r="A745" i="49"/>
  <c r="C744" i="49"/>
  <c r="B744" i="49"/>
  <c r="A744" i="49"/>
  <c r="C743" i="49"/>
  <c r="B743" i="49"/>
  <c r="A743" i="49"/>
  <c r="C742" i="49"/>
  <c r="B742" i="49"/>
  <c r="A742" i="49"/>
  <c r="C741" i="49"/>
  <c r="B741" i="49"/>
  <c r="A741" i="49"/>
  <c r="C740" i="49"/>
  <c r="B740" i="49"/>
  <c r="A740" i="49"/>
  <c r="C739" i="49"/>
  <c r="B739" i="49"/>
  <c r="A739" i="49"/>
  <c r="C738" i="49"/>
  <c r="B738" i="49"/>
  <c r="A738" i="49"/>
  <c r="C737" i="49"/>
  <c r="B737" i="49"/>
  <c r="A737" i="49"/>
  <c r="C736" i="49"/>
  <c r="B736" i="49"/>
  <c r="A736" i="49"/>
  <c r="C735" i="49"/>
  <c r="B735" i="49"/>
  <c r="A735" i="49"/>
  <c r="C734" i="49"/>
  <c r="B734" i="49"/>
  <c r="A734" i="49"/>
  <c r="C733" i="49"/>
  <c r="B733" i="49"/>
  <c r="A733" i="49"/>
  <c r="C732" i="49"/>
  <c r="B732" i="49"/>
  <c r="A732" i="49"/>
  <c r="C731" i="49"/>
  <c r="B731" i="49"/>
  <c r="A731" i="49"/>
  <c r="C730" i="49"/>
  <c r="B730" i="49"/>
  <c r="A730" i="49"/>
  <c r="C729" i="49"/>
  <c r="B729" i="49"/>
  <c r="A729" i="49"/>
  <c r="C728" i="49"/>
  <c r="B728" i="49"/>
  <c r="A728" i="49"/>
  <c r="C727" i="49"/>
  <c r="B727" i="49"/>
  <c r="A727" i="49"/>
  <c r="C726" i="49"/>
  <c r="B726" i="49"/>
  <c r="A726" i="49"/>
  <c r="C725" i="49"/>
  <c r="B725" i="49"/>
  <c r="A725" i="49"/>
  <c r="C724" i="49"/>
  <c r="B724" i="49"/>
  <c r="A724" i="49"/>
  <c r="C723" i="49"/>
  <c r="B723" i="49"/>
  <c r="A723" i="49"/>
  <c r="C722" i="49"/>
  <c r="B722" i="49"/>
  <c r="A722" i="49"/>
  <c r="C721" i="49"/>
  <c r="B721" i="49"/>
  <c r="A721" i="49"/>
  <c r="C720" i="49"/>
  <c r="B720" i="49"/>
  <c r="A720" i="49"/>
  <c r="C719" i="49"/>
  <c r="B719" i="49"/>
  <c r="A719" i="49"/>
  <c r="C718" i="49"/>
  <c r="B718" i="49"/>
  <c r="A718" i="49"/>
  <c r="C717" i="49"/>
  <c r="B717" i="49"/>
  <c r="A717" i="49"/>
  <c r="C716" i="49"/>
  <c r="B716" i="49"/>
  <c r="A716" i="49"/>
  <c r="C715" i="49"/>
  <c r="B715" i="49"/>
  <c r="A715" i="49"/>
  <c r="C714" i="49"/>
  <c r="B714" i="49"/>
  <c r="A714" i="49"/>
  <c r="C713" i="49"/>
  <c r="B713" i="49"/>
  <c r="A713" i="49"/>
  <c r="C712" i="49"/>
  <c r="B712" i="49"/>
  <c r="A712" i="49"/>
  <c r="C711" i="49"/>
  <c r="B711" i="49"/>
  <c r="A711" i="49"/>
  <c r="C710" i="49"/>
  <c r="B710" i="49"/>
  <c r="A710" i="49"/>
  <c r="C709" i="49"/>
  <c r="B709" i="49"/>
  <c r="A709" i="49"/>
  <c r="C708" i="49"/>
  <c r="B708" i="49"/>
  <c r="A708" i="49"/>
  <c r="C707" i="49"/>
  <c r="B707" i="49"/>
  <c r="A707" i="49"/>
  <c r="C706" i="49"/>
  <c r="B706" i="49"/>
  <c r="A706" i="49"/>
  <c r="C705" i="49"/>
  <c r="B705" i="49"/>
  <c r="A705" i="49"/>
  <c r="C704" i="49"/>
  <c r="B704" i="49"/>
  <c r="A704" i="49"/>
  <c r="C703" i="49"/>
  <c r="B703" i="49"/>
  <c r="A703" i="49"/>
  <c r="C702" i="49"/>
  <c r="B702" i="49"/>
  <c r="A702" i="49"/>
  <c r="C701" i="49"/>
  <c r="B701" i="49"/>
  <c r="A701" i="49"/>
  <c r="C700" i="49"/>
  <c r="B700" i="49"/>
  <c r="A700" i="49"/>
  <c r="C699" i="49"/>
  <c r="B699" i="49"/>
  <c r="A699" i="49"/>
  <c r="C698" i="49"/>
  <c r="B698" i="49"/>
  <c r="A698" i="49"/>
  <c r="C697" i="49"/>
  <c r="B697" i="49"/>
  <c r="A697" i="49"/>
  <c r="C696" i="49"/>
  <c r="B696" i="49"/>
  <c r="A696" i="49"/>
  <c r="C695" i="49"/>
  <c r="B695" i="49"/>
  <c r="A695" i="49"/>
  <c r="C694" i="49"/>
  <c r="B694" i="49"/>
  <c r="A694" i="49"/>
  <c r="C693" i="49"/>
  <c r="B693" i="49"/>
  <c r="A693" i="49"/>
  <c r="C692" i="49"/>
  <c r="B692" i="49"/>
  <c r="A692" i="49"/>
  <c r="C691" i="49"/>
  <c r="B691" i="49"/>
  <c r="A691" i="49"/>
  <c r="C690" i="49"/>
  <c r="B690" i="49"/>
  <c r="A690" i="49"/>
  <c r="C689" i="49"/>
  <c r="B689" i="49"/>
  <c r="A689" i="49"/>
  <c r="C688" i="49"/>
  <c r="B688" i="49"/>
  <c r="A688" i="49"/>
  <c r="C687" i="49"/>
  <c r="B687" i="49"/>
  <c r="A687" i="49"/>
  <c r="C686" i="49"/>
  <c r="B686" i="49"/>
  <c r="A686" i="49"/>
  <c r="C685" i="49"/>
  <c r="B685" i="49"/>
  <c r="A685" i="49"/>
  <c r="C684" i="49"/>
  <c r="B684" i="49"/>
  <c r="A684" i="49"/>
  <c r="C683" i="49"/>
  <c r="B683" i="49"/>
  <c r="A683" i="49"/>
  <c r="C682" i="49"/>
  <c r="B682" i="49"/>
  <c r="A682" i="49"/>
  <c r="C681" i="49"/>
  <c r="B681" i="49"/>
  <c r="A681" i="49"/>
  <c r="C680" i="49"/>
  <c r="B680" i="49"/>
  <c r="A680" i="49"/>
  <c r="C679" i="49"/>
  <c r="B679" i="49"/>
  <c r="A679" i="49"/>
  <c r="C678" i="49"/>
  <c r="B678" i="49"/>
  <c r="A678" i="49"/>
  <c r="C677" i="49"/>
  <c r="B677" i="49"/>
  <c r="A677" i="49"/>
  <c r="C676" i="49"/>
  <c r="B676" i="49"/>
  <c r="A676" i="49"/>
  <c r="C675" i="49"/>
  <c r="B675" i="49"/>
  <c r="A675" i="49"/>
  <c r="C674" i="49"/>
  <c r="B674" i="49"/>
  <c r="A674" i="49"/>
  <c r="C673" i="49"/>
  <c r="B673" i="49"/>
  <c r="A673" i="49"/>
  <c r="C672" i="49"/>
  <c r="B672" i="49"/>
  <c r="A672" i="49"/>
  <c r="C671" i="49"/>
  <c r="B671" i="49"/>
  <c r="A671" i="49"/>
  <c r="C670" i="49"/>
  <c r="B670" i="49"/>
  <c r="A670" i="49"/>
  <c r="C669" i="49"/>
  <c r="B669" i="49"/>
  <c r="A669" i="49"/>
  <c r="C668" i="49"/>
  <c r="B668" i="49"/>
  <c r="A668" i="49"/>
  <c r="C667" i="49"/>
  <c r="B667" i="49"/>
  <c r="A667" i="49"/>
  <c r="C666" i="49"/>
  <c r="B666" i="49"/>
  <c r="A666" i="49"/>
  <c r="C665" i="49"/>
  <c r="B665" i="49"/>
  <c r="A665" i="49"/>
  <c r="C664" i="49"/>
  <c r="B664" i="49"/>
  <c r="A664" i="49"/>
  <c r="C663" i="49"/>
  <c r="B663" i="49"/>
  <c r="A663" i="49"/>
  <c r="C662" i="49"/>
  <c r="B662" i="49"/>
  <c r="A662" i="49"/>
  <c r="C661" i="49"/>
  <c r="B661" i="49"/>
  <c r="A661" i="49"/>
  <c r="C660" i="49"/>
  <c r="B660" i="49"/>
  <c r="A660" i="49"/>
  <c r="C659" i="49"/>
  <c r="B659" i="49"/>
  <c r="A659" i="49"/>
  <c r="C658" i="49"/>
  <c r="B658" i="49"/>
  <c r="A658" i="49"/>
  <c r="C657" i="49"/>
  <c r="B657" i="49"/>
  <c r="A657" i="49"/>
  <c r="C656" i="49"/>
  <c r="B656" i="49"/>
  <c r="A656" i="49"/>
  <c r="C655" i="49"/>
  <c r="B655" i="49"/>
  <c r="A655" i="49"/>
  <c r="C654" i="49"/>
  <c r="B654" i="49"/>
  <c r="A654" i="49"/>
  <c r="C653" i="49"/>
  <c r="B653" i="49"/>
  <c r="A653" i="49"/>
  <c r="C652" i="49"/>
  <c r="B652" i="49"/>
  <c r="A652" i="49"/>
  <c r="C651" i="49"/>
  <c r="B651" i="49"/>
  <c r="A651" i="49"/>
  <c r="C650" i="49"/>
  <c r="B650" i="49"/>
  <c r="A650" i="49"/>
  <c r="C649" i="49"/>
  <c r="B649" i="49"/>
  <c r="A649" i="49"/>
  <c r="C648" i="49"/>
  <c r="B648" i="49"/>
  <c r="A648" i="49"/>
  <c r="C647" i="49"/>
  <c r="B647" i="49"/>
  <c r="A647" i="49"/>
  <c r="C646" i="49"/>
  <c r="B646" i="49"/>
  <c r="A646" i="49"/>
  <c r="C645" i="49"/>
  <c r="B645" i="49"/>
  <c r="A645" i="49"/>
  <c r="C644" i="49"/>
  <c r="B644" i="49"/>
  <c r="A644" i="49"/>
  <c r="C643" i="49"/>
  <c r="B643" i="49"/>
  <c r="A643" i="49"/>
  <c r="C642" i="49"/>
  <c r="B642" i="49"/>
  <c r="A642" i="49"/>
  <c r="C641" i="49"/>
  <c r="B641" i="49"/>
  <c r="A641" i="49"/>
  <c r="C640" i="49"/>
  <c r="B640" i="49"/>
  <c r="A640" i="49"/>
  <c r="C639" i="49"/>
  <c r="B639" i="49"/>
  <c r="A639" i="49"/>
  <c r="C638" i="49"/>
  <c r="B638" i="49"/>
  <c r="A638" i="49"/>
  <c r="C637" i="49"/>
  <c r="B637" i="49"/>
  <c r="A637" i="49"/>
  <c r="C636" i="49"/>
  <c r="B636" i="49"/>
  <c r="A636" i="49"/>
  <c r="C635" i="49"/>
  <c r="B635" i="49"/>
  <c r="A635" i="49"/>
  <c r="C634" i="49"/>
  <c r="B634" i="49"/>
  <c r="A634" i="49"/>
  <c r="C633" i="49"/>
  <c r="B633" i="49"/>
  <c r="A633" i="49"/>
  <c r="C632" i="49"/>
  <c r="B632" i="49"/>
  <c r="A632" i="49"/>
  <c r="C631" i="49"/>
  <c r="B631" i="49"/>
  <c r="A631" i="49"/>
  <c r="C630" i="49"/>
  <c r="B630" i="49"/>
  <c r="A630" i="49"/>
  <c r="C629" i="49"/>
  <c r="B629" i="49"/>
  <c r="A629" i="49"/>
  <c r="C628" i="49"/>
  <c r="B628" i="49"/>
  <c r="A628" i="49"/>
  <c r="C627" i="49"/>
  <c r="B627" i="49"/>
  <c r="A627" i="49"/>
  <c r="C626" i="49"/>
  <c r="B626" i="49"/>
  <c r="A626" i="49"/>
  <c r="C625" i="49"/>
  <c r="B625" i="49"/>
  <c r="A625" i="49"/>
  <c r="C624" i="49"/>
  <c r="B624" i="49"/>
  <c r="A624" i="49"/>
  <c r="C623" i="49"/>
  <c r="B623" i="49"/>
  <c r="A623" i="49"/>
  <c r="C622" i="49"/>
  <c r="B622" i="49"/>
  <c r="A622" i="49"/>
  <c r="C621" i="49"/>
  <c r="B621" i="49"/>
  <c r="A621" i="49"/>
  <c r="C620" i="49"/>
  <c r="B620" i="49"/>
  <c r="A620" i="49"/>
  <c r="C619" i="49"/>
  <c r="B619" i="49"/>
  <c r="A619" i="49"/>
  <c r="C618" i="49"/>
  <c r="B618" i="49"/>
  <c r="A618" i="49"/>
  <c r="C617" i="49"/>
  <c r="B617" i="49"/>
  <c r="A617" i="49"/>
  <c r="C616" i="49"/>
  <c r="B616" i="49"/>
  <c r="A616" i="49"/>
  <c r="C615" i="49"/>
  <c r="B615" i="49"/>
  <c r="A615" i="49"/>
  <c r="C614" i="49"/>
  <c r="B614" i="49"/>
  <c r="A614" i="49"/>
  <c r="C613" i="49"/>
  <c r="B613" i="49"/>
  <c r="A613" i="49"/>
  <c r="C612" i="49"/>
  <c r="B612" i="49"/>
  <c r="A612" i="49"/>
  <c r="C611" i="49"/>
  <c r="B611" i="49"/>
  <c r="A611" i="49"/>
  <c r="C610" i="49"/>
  <c r="B610" i="49"/>
  <c r="A610" i="49"/>
  <c r="C609" i="49"/>
  <c r="B609" i="49"/>
  <c r="A609" i="49"/>
  <c r="C608" i="49"/>
  <c r="B608" i="49"/>
  <c r="A608" i="49"/>
  <c r="C607" i="49"/>
  <c r="B607" i="49"/>
  <c r="A607" i="49"/>
  <c r="C606" i="49"/>
  <c r="B606" i="49"/>
  <c r="A606" i="49"/>
  <c r="C605" i="49"/>
  <c r="B605" i="49"/>
  <c r="A605" i="49"/>
  <c r="C604" i="49"/>
  <c r="B604" i="49"/>
  <c r="A604" i="49"/>
  <c r="C603" i="49"/>
  <c r="B603" i="49"/>
  <c r="A603" i="49"/>
  <c r="C602" i="49"/>
  <c r="B602" i="49"/>
  <c r="A602" i="49"/>
  <c r="C601" i="49"/>
  <c r="B601" i="49"/>
  <c r="A601" i="49"/>
  <c r="C600" i="49"/>
  <c r="B600" i="49"/>
  <c r="A600" i="49"/>
  <c r="C599" i="49"/>
  <c r="B599" i="49"/>
  <c r="A599" i="49"/>
  <c r="C598" i="49"/>
  <c r="B598" i="49"/>
  <c r="A598" i="49"/>
  <c r="C597" i="49"/>
  <c r="B597" i="49"/>
  <c r="A597" i="49"/>
  <c r="C596" i="49"/>
  <c r="B596" i="49"/>
  <c r="A596" i="49"/>
  <c r="C595" i="49"/>
  <c r="B595" i="49"/>
  <c r="A595" i="49"/>
  <c r="C594" i="49"/>
  <c r="B594" i="49"/>
  <c r="A594" i="49"/>
  <c r="C593" i="49"/>
  <c r="B593" i="49"/>
  <c r="A593" i="49"/>
  <c r="C592" i="49"/>
  <c r="B592" i="49"/>
  <c r="A592" i="49"/>
  <c r="C591" i="49"/>
  <c r="B591" i="49"/>
  <c r="A591" i="49"/>
  <c r="C590" i="49"/>
  <c r="B590" i="49"/>
  <c r="A590" i="49"/>
  <c r="C589" i="49"/>
  <c r="B589" i="49"/>
  <c r="A589" i="49"/>
  <c r="C588" i="49"/>
  <c r="B588" i="49"/>
  <c r="A588" i="49"/>
  <c r="C587" i="49"/>
  <c r="B587" i="49"/>
  <c r="A587" i="49"/>
  <c r="C586" i="49"/>
  <c r="B586" i="49"/>
  <c r="A586" i="49"/>
  <c r="C585" i="49"/>
  <c r="B585" i="49"/>
  <c r="A585" i="49"/>
  <c r="C584" i="49"/>
  <c r="B584" i="49"/>
  <c r="A584" i="49"/>
  <c r="C583" i="49"/>
  <c r="B583" i="49"/>
  <c r="A583" i="49"/>
  <c r="C582" i="49"/>
  <c r="B582" i="49"/>
  <c r="A582" i="49"/>
  <c r="C581" i="49"/>
  <c r="B581" i="49"/>
  <c r="A581" i="49"/>
  <c r="C580" i="49"/>
  <c r="B580" i="49"/>
  <c r="A580" i="49"/>
  <c r="C579" i="49"/>
  <c r="B579" i="49"/>
  <c r="A579" i="49"/>
  <c r="C578" i="49"/>
  <c r="B578" i="49"/>
  <c r="A578" i="49"/>
  <c r="C577" i="49"/>
  <c r="B577" i="49"/>
  <c r="A577" i="49"/>
  <c r="C576" i="49"/>
  <c r="B576" i="49"/>
  <c r="A576" i="49"/>
  <c r="C575" i="49"/>
  <c r="B575" i="49"/>
  <c r="A575" i="49"/>
  <c r="C574" i="49"/>
  <c r="B574" i="49"/>
  <c r="A574" i="49"/>
  <c r="C573" i="49"/>
  <c r="B573" i="49"/>
  <c r="A573" i="49"/>
  <c r="C572" i="49"/>
  <c r="B572" i="49"/>
  <c r="A572" i="49"/>
  <c r="C571" i="49"/>
  <c r="B571" i="49"/>
  <c r="A571" i="49"/>
  <c r="C570" i="49"/>
  <c r="B570" i="49"/>
  <c r="A570" i="49"/>
  <c r="C569" i="49"/>
  <c r="B569" i="49"/>
  <c r="A569" i="49"/>
  <c r="C568" i="49"/>
  <c r="B568" i="49"/>
  <c r="A568" i="49"/>
  <c r="C567" i="49"/>
  <c r="B567" i="49"/>
  <c r="A567" i="49"/>
  <c r="C566" i="49"/>
  <c r="B566" i="49"/>
  <c r="A566" i="49"/>
  <c r="C565" i="49"/>
  <c r="B565" i="49"/>
  <c r="A565" i="49"/>
  <c r="C564" i="49"/>
  <c r="B564" i="49"/>
  <c r="A564" i="49"/>
  <c r="C563" i="49"/>
  <c r="B563" i="49"/>
  <c r="A563" i="49"/>
  <c r="C562" i="49"/>
  <c r="B562" i="49"/>
  <c r="A562" i="49"/>
  <c r="C561" i="49"/>
  <c r="B561" i="49"/>
  <c r="A561" i="49"/>
  <c r="C560" i="49"/>
  <c r="B560" i="49"/>
  <c r="A560" i="49"/>
  <c r="C559" i="49"/>
  <c r="B559" i="49"/>
  <c r="A559" i="49"/>
  <c r="C558" i="49"/>
  <c r="B558" i="49"/>
  <c r="A558" i="49"/>
  <c r="C557" i="49"/>
  <c r="B557" i="49"/>
  <c r="A557" i="49"/>
  <c r="C556" i="49"/>
  <c r="B556" i="49"/>
  <c r="A556" i="49"/>
  <c r="C555" i="49"/>
  <c r="B555" i="49"/>
  <c r="A555" i="49"/>
  <c r="C554" i="49"/>
  <c r="B554" i="49"/>
  <c r="A554" i="49"/>
  <c r="C553" i="49"/>
  <c r="B553" i="49"/>
  <c r="A553" i="49"/>
  <c r="C552" i="49"/>
  <c r="B552" i="49"/>
  <c r="A552" i="49"/>
  <c r="C551" i="49"/>
  <c r="B551" i="49"/>
  <c r="A551" i="49"/>
  <c r="C550" i="49"/>
  <c r="B550" i="49"/>
  <c r="A550" i="49"/>
  <c r="C549" i="49"/>
  <c r="B549" i="49"/>
  <c r="A549" i="49"/>
  <c r="C548" i="49"/>
  <c r="B548" i="49"/>
  <c r="A548" i="49"/>
  <c r="C547" i="49"/>
  <c r="B547" i="49"/>
  <c r="A547" i="49"/>
  <c r="C546" i="49"/>
  <c r="B546" i="49"/>
  <c r="A546" i="49"/>
  <c r="C545" i="49"/>
  <c r="B545" i="49"/>
  <c r="A545" i="49"/>
  <c r="C544" i="49"/>
  <c r="B544" i="49"/>
  <c r="A544" i="49"/>
  <c r="C543" i="49"/>
  <c r="B543" i="49"/>
  <c r="A543" i="49"/>
  <c r="C542" i="49"/>
  <c r="B542" i="49"/>
  <c r="A542" i="49"/>
  <c r="C541" i="49"/>
  <c r="B541" i="49"/>
  <c r="A541" i="49"/>
  <c r="C540" i="49"/>
  <c r="B540" i="49"/>
  <c r="A540" i="49"/>
  <c r="C539" i="49"/>
  <c r="B539" i="49"/>
  <c r="A539" i="49"/>
  <c r="C538" i="49"/>
  <c r="B538" i="49"/>
  <c r="A538" i="49"/>
  <c r="C537" i="49"/>
  <c r="B537" i="49"/>
  <c r="A537" i="49"/>
  <c r="C536" i="49"/>
  <c r="B536" i="49"/>
  <c r="A536" i="49"/>
  <c r="C535" i="49"/>
  <c r="B535" i="49"/>
  <c r="A535" i="49"/>
  <c r="C534" i="49"/>
  <c r="B534" i="49"/>
  <c r="A534" i="49"/>
  <c r="C533" i="49"/>
  <c r="B533" i="49"/>
  <c r="A533" i="49"/>
  <c r="C532" i="49"/>
  <c r="B532" i="49"/>
  <c r="A532" i="49"/>
  <c r="C531" i="49"/>
  <c r="B531" i="49"/>
  <c r="A531" i="49"/>
  <c r="C530" i="49"/>
  <c r="B530" i="49"/>
  <c r="A530" i="49"/>
  <c r="C529" i="49"/>
  <c r="B529" i="49"/>
  <c r="A529" i="49"/>
  <c r="C528" i="49"/>
  <c r="B528" i="49"/>
  <c r="A528" i="49"/>
  <c r="C527" i="49"/>
  <c r="B527" i="49"/>
  <c r="A527" i="49"/>
  <c r="C526" i="49"/>
  <c r="B526" i="49"/>
  <c r="A526" i="49"/>
  <c r="C525" i="49"/>
  <c r="B525" i="49"/>
  <c r="A525" i="49"/>
  <c r="C524" i="49"/>
  <c r="B524" i="49"/>
  <c r="A524" i="49"/>
  <c r="C523" i="49"/>
  <c r="B523" i="49"/>
  <c r="A523" i="49"/>
  <c r="C522" i="49"/>
  <c r="B522" i="49"/>
  <c r="A522" i="49"/>
  <c r="C521" i="49"/>
  <c r="B521" i="49"/>
  <c r="A521" i="49"/>
  <c r="C520" i="49"/>
  <c r="B520" i="49"/>
  <c r="A520" i="49"/>
  <c r="C519" i="49"/>
  <c r="B519" i="49"/>
  <c r="A519" i="49"/>
  <c r="C518" i="49"/>
  <c r="B518" i="49"/>
  <c r="A518" i="49"/>
  <c r="C517" i="49"/>
  <c r="B517" i="49"/>
  <c r="A517" i="49"/>
  <c r="C516" i="49"/>
  <c r="B516" i="49"/>
  <c r="A516" i="49"/>
  <c r="C515" i="49"/>
  <c r="B515" i="49"/>
  <c r="A515" i="49"/>
  <c r="C514" i="49"/>
  <c r="B514" i="49"/>
  <c r="A514" i="49"/>
  <c r="C513" i="49"/>
  <c r="B513" i="49"/>
  <c r="A513" i="49"/>
  <c r="C512" i="49"/>
  <c r="B512" i="49"/>
  <c r="A512" i="49"/>
  <c r="C511" i="49"/>
  <c r="B511" i="49"/>
  <c r="A511" i="49"/>
  <c r="C510" i="49"/>
  <c r="B510" i="49"/>
  <c r="A510" i="49"/>
  <c r="C509" i="49"/>
  <c r="B509" i="49"/>
  <c r="A509" i="49"/>
  <c r="C508" i="49"/>
  <c r="B508" i="49"/>
  <c r="A508" i="49"/>
  <c r="C507" i="49"/>
  <c r="B507" i="49"/>
  <c r="A507" i="49"/>
  <c r="C506" i="49"/>
  <c r="B506" i="49"/>
  <c r="A506" i="49"/>
  <c r="C505" i="49"/>
  <c r="B505" i="49"/>
  <c r="A505" i="49"/>
  <c r="C504" i="49"/>
  <c r="B504" i="49"/>
  <c r="A504" i="49"/>
  <c r="C503" i="49"/>
  <c r="B503" i="49"/>
  <c r="A503" i="49"/>
  <c r="C502" i="49"/>
  <c r="B502" i="49"/>
  <c r="A502" i="49"/>
  <c r="C501" i="49"/>
  <c r="B501" i="49"/>
  <c r="A501" i="49"/>
  <c r="C500" i="49"/>
  <c r="B500" i="49"/>
  <c r="A500" i="49"/>
  <c r="C499" i="49"/>
  <c r="B499" i="49"/>
  <c r="A499" i="49"/>
  <c r="C498" i="49"/>
  <c r="B498" i="49"/>
  <c r="A498" i="49"/>
  <c r="C497" i="49"/>
  <c r="B497" i="49"/>
  <c r="A497" i="49"/>
  <c r="C496" i="49"/>
  <c r="B496" i="49"/>
  <c r="A496" i="49"/>
  <c r="C495" i="49"/>
  <c r="B495" i="49"/>
  <c r="A495" i="49"/>
  <c r="C494" i="49"/>
  <c r="B494" i="49"/>
  <c r="A494" i="49"/>
  <c r="C493" i="49"/>
  <c r="B493" i="49"/>
  <c r="A493" i="49"/>
  <c r="C492" i="49"/>
  <c r="B492" i="49"/>
  <c r="A492" i="49"/>
  <c r="C491" i="49"/>
  <c r="B491" i="49"/>
  <c r="A491" i="49"/>
  <c r="C490" i="49"/>
  <c r="B490" i="49"/>
  <c r="A490" i="49"/>
  <c r="C489" i="49"/>
  <c r="B489" i="49"/>
  <c r="A489" i="49"/>
  <c r="C488" i="49"/>
  <c r="B488" i="49"/>
  <c r="A488" i="49"/>
  <c r="C487" i="49"/>
  <c r="B487" i="49"/>
  <c r="A487" i="49"/>
  <c r="C486" i="49"/>
  <c r="B486" i="49"/>
  <c r="A486" i="49"/>
  <c r="C485" i="49"/>
  <c r="B485" i="49"/>
  <c r="A485" i="49"/>
  <c r="C484" i="49"/>
  <c r="B484" i="49"/>
  <c r="A484" i="49"/>
  <c r="C483" i="49"/>
  <c r="B483" i="49"/>
  <c r="A483" i="49"/>
  <c r="C482" i="49"/>
  <c r="B482" i="49"/>
  <c r="A482" i="49"/>
  <c r="C481" i="49"/>
  <c r="B481" i="49"/>
  <c r="A481" i="49"/>
  <c r="C480" i="49"/>
  <c r="B480" i="49"/>
  <c r="A480" i="49"/>
  <c r="C479" i="49"/>
  <c r="B479" i="49"/>
  <c r="A479" i="49"/>
  <c r="C478" i="49"/>
  <c r="B478" i="49"/>
  <c r="A478" i="49"/>
  <c r="C477" i="49"/>
  <c r="B477" i="49"/>
  <c r="A477" i="49"/>
  <c r="C476" i="49"/>
  <c r="B476" i="49"/>
  <c r="A476" i="49"/>
  <c r="C475" i="49"/>
  <c r="B475" i="49"/>
  <c r="A475" i="49"/>
  <c r="C474" i="49"/>
  <c r="B474" i="49"/>
  <c r="A474" i="49"/>
  <c r="C473" i="49"/>
  <c r="B473" i="49"/>
  <c r="A473" i="49"/>
  <c r="C472" i="49"/>
  <c r="B472" i="49"/>
  <c r="A472" i="49"/>
  <c r="C471" i="49"/>
  <c r="B471" i="49"/>
  <c r="A471" i="49"/>
  <c r="C470" i="49"/>
  <c r="B470" i="49"/>
  <c r="A470" i="49"/>
  <c r="C469" i="49"/>
  <c r="B469" i="49"/>
  <c r="A469" i="49"/>
  <c r="C468" i="49"/>
  <c r="B468" i="49"/>
  <c r="A468" i="49"/>
  <c r="C467" i="49"/>
  <c r="B467" i="49"/>
  <c r="A467" i="49"/>
  <c r="C466" i="49"/>
  <c r="B466" i="49"/>
  <c r="A466" i="49"/>
  <c r="C465" i="49"/>
  <c r="B465" i="49"/>
  <c r="A465" i="49"/>
  <c r="C464" i="49"/>
  <c r="B464" i="49"/>
  <c r="A464" i="49"/>
  <c r="C463" i="49"/>
  <c r="B463" i="49"/>
  <c r="A463" i="49"/>
  <c r="C462" i="49"/>
  <c r="B462" i="49"/>
  <c r="A462" i="49"/>
  <c r="C461" i="49"/>
  <c r="B461" i="49"/>
  <c r="A461" i="49"/>
  <c r="C460" i="49"/>
  <c r="B460" i="49"/>
  <c r="A460" i="49"/>
  <c r="C459" i="49"/>
  <c r="B459" i="49"/>
  <c r="A459" i="49"/>
  <c r="C458" i="49"/>
  <c r="B458" i="49"/>
  <c r="A458" i="49"/>
  <c r="C457" i="49"/>
  <c r="B457" i="49"/>
  <c r="A457" i="49"/>
  <c r="C456" i="49"/>
  <c r="B456" i="49"/>
  <c r="A456" i="49"/>
  <c r="C455" i="49"/>
  <c r="B455" i="49"/>
  <c r="A455" i="49"/>
  <c r="C454" i="49"/>
  <c r="B454" i="49"/>
  <c r="A454" i="49"/>
  <c r="C453" i="49"/>
  <c r="B453" i="49"/>
  <c r="A453" i="49"/>
  <c r="C452" i="49"/>
  <c r="B452" i="49"/>
  <c r="A452" i="49"/>
  <c r="C451" i="49"/>
  <c r="B451" i="49"/>
  <c r="A451" i="49"/>
  <c r="C450" i="49"/>
  <c r="B450" i="49"/>
  <c r="A450" i="49"/>
  <c r="C449" i="49"/>
  <c r="B449" i="49"/>
  <c r="A449" i="49"/>
  <c r="C448" i="49"/>
  <c r="B448" i="49"/>
  <c r="A448" i="49"/>
  <c r="C447" i="49"/>
  <c r="B447" i="49"/>
  <c r="A447" i="49"/>
  <c r="C446" i="49"/>
  <c r="B446" i="49"/>
  <c r="A446" i="49"/>
  <c r="C445" i="49"/>
  <c r="B445" i="49"/>
  <c r="A445" i="49"/>
  <c r="C444" i="49"/>
  <c r="B444" i="49"/>
  <c r="A444" i="49"/>
  <c r="C443" i="49"/>
  <c r="B443" i="49"/>
  <c r="A443" i="49"/>
  <c r="C442" i="49"/>
  <c r="B442" i="49"/>
  <c r="A442" i="49"/>
  <c r="C441" i="49"/>
  <c r="B441" i="49"/>
  <c r="A441" i="49"/>
  <c r="C440" i="49"/>
  <c r="B440" i="49"/>
  <c r="A440" i="49"/>
  <c r="C439" i="49"/>
  <c r="B439" i="49"/>
  <c r="A439" i="49"/>
  <c r="C438" i="49"/>
  <c r="B438" i="49"/>
  <c r="A438" i="49"/>
  <c r="C437" i="49"/>
  <c r="B437" i="49"/>
  <c r="A437" i="49"/>
  <c r="C436" i="49"/>
  <c r="B436" i="49"/>
  <c r="A436" i="49"/>
  <c r="C435" i="49"/>
  <c r="B435" i="49"/>
  <c r="A435" i="49"/>
  <c r="C434" i="49"/>
  <c r="B434" i="49"/>
  <c r="A434" i="49"/>
  <c r="C433" i="49"/>
  <c r="B433" i="49"/>
  <c r="A433" i="49"/>
  <c r="C432" i="49"/>
  <c r="B432" i="49"/>
  <c r="A432" i="49"/>
  <c r="C431" i="49"/>
  <c r="B431" i="49"/>
  <c r="A431" i="49"/>
  <c r="C430" i="49"/>
  <c r="B430" i="49"/>
  <c r="A430" i="49"/>
  <c r="C429" i="49"/>
  <c r="B429" i="49"/>
  <c r="A429" i="49"/>
  <c r="C428" i="49"/>
  <c r="B428" i="49"/>
  <c r="A428" i="49"/>
  <c r="C427" i="49"/>
  <c r="B427" i="49"/>
  <c r="A427" i="49"/>
  <c r="C426" i="49"/>
  <c r="B426" i="49"/>
  <c r="A426" i="49"/>
  <c r="C425" i="49"/>
  <c r="B425" i="49"/>
  <c r="A425" i="49"/>
  <c r="C424" i="49"/>
  <c r="B424" i="49"/>
  <c r="A424" i="49"/>
  <c r="C423" i="49"/>
  <c r="B423" i="49"/>
  <c r="A423" i="49"/>
  <c r="C422" i="49"/>
  <c r="B422" i="49"/>
  <c r="A422" i="49"/>
  <c r="C421" i="49"/>
  <c r="B421" i="49"/>
  <c r="A421" i="49"/>
  <c r="C420" i="49"/>
  <c r="B420" i="49"/>
  <c r="A420" i="49"/>
  <c r="C419" i="49"/>
  <c r="B419" i="49"/>
  <c r="A419" i="49"/>
  <c r="C418" i="49"/>
  <c r="B418" i="49"/>
  <c r="A418" i="49"/>
  <c r="C417" i="49"/>
  <c r="B417" i="49"/>
  <c r="A417" i="49"/>
  <c r="C416" i="49"/>
  <c r="B416" i="49"/>
  <c r="A416" i="49"/>
  <c r="C415" i="49"/>
  <c r="B415" i="49"/>
  <c r="A415" i="49"/>
  <c r="C414" i="49"/>
  <c r="B414" i="49"/>
  <c r="A414" i="49"/>
  <c r="C413" i="49"/>
  <c r="B413" i="49"/>
  <c r="A413" i="49"/>
  <c r="C412" i="49"/>
  <c r="B412" i="49"/>
  <c r="A412" i="49"/>
  <c r="C411" i="49"/>
  <c r="B411" i="49"/>
  <c r="A411" i="49"/>
  <c r="C410" i="49"/>
  <c r="B410" i="49"/>
  <c r="A410" i="49"/>
  <c r="C409" i="49"/>
  <c r="B409" i="49"/>
  <c r="A409" i="49"/>
  <c r="C408" i="49"/>
  <c r="B408" i="49"/>
  <c r="A408" i="49"/>
  <c r="C407" i="49"/>
  <c r="B407" i="49"/>
  <c r="A407" i="49"/>
  <c r="C406" i="49"/>
  <c r="B406" i="49"/>
  <c r="A406" i="49"/>
  <c r="C405" i="49"/>
  <c r="B405" i="49"/>
  <c r="A405" i="49"/>
  <c r="C404" i="49"/>
  <c r="B404" i="49"/>
  <c r="A404" i="49"/>
  <c r="C403" i="49"/>
  <c r="B403" i="49"/>
  <c r="A403" i="49"/>
  <c r="C402" i="49"/>
  <c r="B402" i="49"/>
  <c r="A402" i="49"/>
  <c r="C401" i="49"/>
  <c r="B401" i="49"/>
  <c r="A401" i="49"/>
  <c r="C400" i="49"/>
  <c r="B400" i="49"/>
  <c r="A400" i="49"/>
  <c r="C399" i="49"/>
  <c r="B399" i="49"/>
  <c r="A399" i="49"/>
  <c r="C398" i="49"/>
  <c r="B398" i="49"/>
  <c r="A398" i="49"/>
  <c r="C397" i="49"/>
  <c r="B397" i="49"/>
  <c r="A397" i="49"/>
  <c r="C396" i="49"/>
  <c r="B396" i="49"/>
  <c r="A396" i="49"/>
  <c r="C395" i="49"/>
  <c r="B395" i="49"/>
  <c r="A395" i="49"/>
  <c r="C394" i="49"/>
  <c r="B394" i="49"/>
  <c r="A394" i="49"/>
  <c r="C393" i="49"/>
  <c r="B393" i="49"/>
  <c r="A393" i="49"/>
  <c r="C392" i="49"/>
  <c r="B392" i="49"/>
  <c r="A392" i="49"/>
  <c r="C391" i="49"/>
  <c r="B391" i="49"/>
  <c r="A391" i="49"/>
  <c r="C390" i="49"/>
  <c r="B390" i="49"/>
  <c r="A390" i="49"/>
  <c r="C389" i="49"/>
  <c r="B389" i="49"/>
  <c r="A389" i="49"/>
  <c r="C388" i="49"/>
  <c r="B388" i="49"/>
  <c r="A388" i="49"/>
  <c r="C387" i="49"/>
  <c r="B387" i="49"/>
  <c r="A387" i="49"/>
  <c r="C386" i="49"/>
  <c r="B386" i="49"/>
  <c r="A386" i="49"/>
  <c r="C385" i="49"/>
  <c r="B385" i="49"/>
  <c r="A385" i="49"/>
  <c r="C384" i="49"/>
  <c r="B384" i="49"/>
  <c r="A384" i="49"/>
  <c r="C383" i="49"/>
  <c r="B383" i="49"/>
  <c r="A383" i="49"/>
  <c r="C382" i="49"/>
  <c r="B382" i="49"/>
  <c r="A382" i="49"/>
  <c r="C381" i="49"/>
  <c r="B381" i="49"/>
  <c r="A381" i="49"/>
  <c r="C380" i="49"/>
  <c r="B380" i="49"/>
  <c r="A380" i="49"/>
  <c r="C379" i="49"/>
  <c r="B379" i="49"/>
  <c r="A379" i="49"/>
  <c r="C378" i="49"/>
  <c r="B378" i="49"/>
  <c r="A378" i="49"/>
  <c r="C377" i="49"/>
  <c r="B377" i="49"/>
  <c r="A377" i="49"/>
  <c r="C376" i="49"/>
  <c r="B376" i="49"/>
  <c r="A376" i="49"/>
  <c r="C375" i="49"/>
  <c r="B375" i="49"/>
  <c r="A375" i="49"/>
  <c r="C374" i="49"/>
  <c r="B374" i="49"/>
  <c r="A374" i="49"/>
  <c r="C373" i="49"/>
  <c r="B373" i="49"/>
  <c r="A373" i="49"/>
  <c r="C372" i="49"/>
  <c r="B372" i="49"/>
  <c r="A372" i="49"/>
  <c r="C371" i="49"/>
  <c r="B371" i="49"/>
  <c r="A371" i="49"/>
  <c r="C370" i="49"/>
  <c r="B370" i="49"/>
  <c r="A370" i="49"/>
  <c r="C369" i="49"/>
  <c r="B369" i="49"/>
  <c r="A369" i="49"/>
  <c r="C368" i="49"/>
  <c r="B368" i="49"/>
  <c r="A368" i="49"/>
  <c r="C367" i="49"/>
  <c r="B367" i="49"/>
  <c r="A367" i="49"/>
  <c r="C366" i="49"/>
  <c r="B366" i="49"/>
  <c r="A366" i="49"/>
  <c r="C365" i="49"/>
  <c r="B365" i="49"/>
  <c r="A365" i="49"/>
  <c r="C364" i="49"/>
  <c r="B364" i="49"/>
  <c r="A364" i="49"/>
  <c r="C363" i="49"/>
  <c r="B363" i="49"/>
  <c r="A363" i="49"/>
  <c r="C362" i="49"/>
  <c r="B362" i="49"/>
  <c r="A362" i="49"/>
  <c r="C361" i="49"/>
  <c r="B361" i="49"/>
  <c r="A361" i="49"/>
  <c r="C360" i="49"/>
  <c r="B360" i="49"/>
  <c r="A360" i="49"/>
  <c r="C359" i="49"/>
  <c r="B359" i="49"/>
  <c r="A359" i="49"/>
  <c r="C358" i="49"/>
  <c r="B358" i="49"/>
  <c r="A358" i="49"/>
  <c r="C357" i="49"/>
  <c r="B357" i="49"/>
  <c r="A357" i="49"/>
  <c r="C356" i="49"/>
  <c r="B356" i="49"/>
  <c r="A356" i="49"/>
  <c r="C355" i="49"/>
  <c r="B355" i="49"/>
  <c r="A355" i="49"/>
  <c r="C354" i="49"/>
  <c r="B354" i="49"/>
  <c r="A354" i="49"/>
  <c r="C353" i="49"/>
  <c r="B353" i="49"/>
  <c r="A353" i="49"/>
  <c r="C352" i="49"/>
  <c r="B352" i="49"/>
  <c r="A352" i="49"/>
  <c r="C351" i="49"/>
  <c r="B351" i="49"/>
  <c r="A351" i="49"/>
  <c r="C350" i="49"/>
  <c r="B350" i="49"/>
  <c r="A350" i="49"/>
  <c r="C349" i="49"/>
  <c r="B349" i="49"/>
  <c r="A349" i="49"/>
  <c r="C348" i="49"/>
  <c r="B348" i="49"/>
  <c r="A348" i="49"/>
  <c r="C347" i="49"/>
  <c r="B347" i="49"/>
  <c r="A347" i="49"/>
  <c r="C346" i="49"/>
  <c r="B346" i="49"/>
  <c r="A346" i="49"/>
  <c r="C345" i="49"/>
  <c r="B345" i="49"/>
  <c r="A345" i="49"/>
  <c r="C344" i="49"/>
  <c r="B344" i="49"/>
  <c r="A344" i="49"/>
  <c r="C343" i="49"/>
  <c r="B343" i="49"/>
  <c r="A343" i="49"/>
  <c r="C342" i="49"/>
  <c r="B342" i="49"/>
  <c r="A342" i="49"/>
  <c r="C341" i="49"/>
  <c r="B341" i="49"/>
  <c r="A341" i="49"/>
  <c r="C340" i="49"/>
  <c r="B340" i="49"/>
  <c r="A340" i="49"/>
  <c r="C339" i="49"/>
  <c r="B339" i="49"/>
  <c r="A339" i="49"/>
  <c r="C338" i="49"/>
  <c r="B338" i="49"/>
  <c r="A338" i="49"/>
  <c r="C337" i="49"/>
  <c r="B337" i="49"/>
  <c r="A337" i="49"/>
  <c r="C336" i="49"/>
  <c r="B336" i="49"/>
  <c r="A336" i="49"/>
  <c r="C335" i="49"/>
  <c r="B335" i="49"/>
  <c r="A335" i="49"/>
  <c r="C334" i="49"/>
  <c r="B334" i="49"/>
  <c r="A334" i="49"/>
  <c r="C333" i="49"/>
  <c r="B333" i="49"/>
  <c r="A333" i="49"/>
  <c r="C332" i="49"/>
  <c r="B332" i="49"/>
  <c r="A332" i="49"/>
  <c r="C331" i="49"/>
  <c r="B331" i="49"/>
  <c r="A331" i="49"/>
  <c r="C330" i="49"/>
  <c r="B330" i="49"/>
  <c r="A330" i="49"/>
  <c r="C329" i="49"/>
  <c r="B329" i="49"/>
  <c r="A329" i="49"/>
  <c r="C328" i="49"/>
  <c r="B328" i="49"/>
  <c r="A328" i="49"/>
  <c r="C327" i="49"/>
  <c r="B327" i="49"/>
  <c r="A327" i="49"/>
  <c r="C326" i="49"/>
  <c r="B326" i="49"/>
  <c r="A326" i="49"/>
  <c r="C325" i="49"/>
  <c r="B325" i="49"/>
  <c r="A325" i="49"/>
  <c r="C324" i="49"/>
  <c r="B324" i="49"/>
  <c r="A324" i="49"/>
  <c r="C323" i="49"/>
  <c r="B323" i="49"/>
  <c r="A323" i="49"/>
  <c r="C322" i="49"/>
  <c r="B322" i="49"/>
  <c r="A322" i="49"/>
  <c r="C321" i="49"/>
  <c r="B321" i="49"/>
  <c r="A321" i="49"/>
  <c r="C320" i="49"/>
  <c r="B320" i="49"/>
  <c r="A320" i="49"/>
  <c r="C319" i="49"/>
  <c r="B319" i="49"/>
  <c r="A319" i="49"/>
  <c r="C318" i="49"/>
  <c r="B318" i="49"/>
  <c r="A318" i="49"/>
  <c r="C317" i="49"/>
  <c r="B317" i="49"/>
  <c r="A317" i="49"/>
  <c r="C316" i="49"/>
  <c r="B316" i="49"/>
  <c r="A316" i="49"/>
  <c r="C315" i="49"/>
  <c r="B315" i="49"/>
  <c r="A315" i="49"/>
  <c r="C314" i="49"/>
  <c r="B314" i="49"/>
  <c r="A314" i="49"/>
  <c r="C313" i="49"/>
  <c r="B313" i="49"/>
  <c r="A313" i="49"/>
  <c r="C312" i="49"/>
  <c r="B312" i="49"/>
  <c r="A312" i="49"/>
  <c r="C311" i="49"/>
  <c r="B311" i="49"/>
  <c r="A311" i="49"/>
  <c r="C310" i="49"/>
  <c r="B310" i="49"/>
  <c r="A310" i="49"/>
  <c r="C309" i="49"/>
  <c r="B309" i="49"/>
  <c r="A309" i="49"/>
  <c r="C308" i="49"/>
  <c r="B308" i="49"/>
  <c r="A308" i="49"/>
  <c r="C307" i="49"/>
  <c r="B307" i="49"/>
  <c r="A307" i="49"/>
  <c r="C306" i="49"/>
  <c r="B306" i="49"/>
  <c r="A306" i="49"/>
  <c r="C305" i="49"/>
  <c r="B305" i="49"/>
  <c r="A305" i="49"/>
  <c r="C304" i="49"/>
  <c r="B304" i="49"/>
  <c r="A304" i="49"/>
  <c r="C303" i="49"/>
  <c r="B303" i="49"/>
  <c r="A303" i="49"/>
  <c r="C302" i="49"/>
  <c r="B302" i="49"/>
  <c r="A302" i="49"/>
  <c r="C301" i="49"/>
  <c r="B301" i="49"/>
  <c r="A301" i="49"/>
  <c r="C300" i="49"/>
  <c r="B300" i="49"/>
  <c r="A300" i="49"/>
  <c r="C299" i="49"/>
  <c r="B299" i="49"/>
  <c r="A299" i="49"/>
  <c r="C298" i="49"/>
  <c r="B298" i="49"/>
  <c r="A298" i="49"/>
  <c r="C297" i="49"/>
  <c r="B297" i="49"/>
  <c r="A297" i="49"/>
  <c r="C296" i="49"/>
  <c r="B296" i="49"/>
  <c r="A296" i="49"/>
  <c r="C295" i="49"/>
  <c r="B295" i="49"/>
  <c r="A295" i="49"/>
  <c r="C294" i="49"/>
  <c r="B294" i="49"/>
  <c r="A294" i="49"/>
  <c r="C293" i="49"/>
  <c r="B293" i="49"/>
  <c r="A293" i="49"/>
  <c r="C292" i="49"/>
  <c r="B292" i="49"/>
  <c r="A292" i="49"/>
  <c r="C291" i="49"/>
  <c r="B291" i="49"/>
  <c r="A291" i="49"/>
  <c r="C290" i="49"/>
  <c r="B290" i="49"/>
  <c r="A290" i="49"/>
  <c r="C289" i="49"/>
  <c r="B289" i="49"/>
  <c r="A289" i="49"/>
  <c r="C288" i="49"/>
  <c r="B288" i="49"/>
  <c r="A288" i="49"/>
  <c r="C287" i="49"/>
  <c r="B287" i="49"/>
  <c r="A287" i="49"/>
  <c r="C286" i="49"/>
  <c r="B286" i="49"/>
  <c r="A286" i="49"/>
  <c r="C285" i="49"/>
  <c r="B285" i="49"/>
  <c r="A285" i="49"/>
  <c r="C284" i="49"/>
  <c r="B284" i="49"/>
  <c r="A284" i="49"/>
  <c r="C283" i="49"/>
  <c r="B283" i="49"/>
  <c r="A283" i="49"/>
  <c r="C282" i="49"/>
  <c r="B282" i="49"/>
  <c r="A282" i="49"/>
  <c r="C281" i="49"/>
  <c r="B281" i="49"/>
  <c r="A281" i="49"/>
  <c r="C280" i="49"/>
  <c r="B280" i="49"/>
  <c r="A280" i="49"/>
  <c r="C279" i="49"/>
  <c r="B279" i="49"/>
  <c r="A279" i="49"/>
  <c r="C278" i="49"/>
  <c r="B278" i="49"/>
  <c r="A278" i="49"/>
  <c r="C277" i="49"/>
  <c r="B277" i="49"/>
  <c r="A277" i="49"/>
  <c r="C276" i="49"/>
  <c r="B276" i="49"/>
  <c r="A276" i="49"/>
  <c r="C275" i="49"/>
  <c r="B275" i="49"/>
  <c r="A275" i="49"/>
  <c r="C274" i="49"/>
  <c r="B274" i="49"/>
  <c r="A274" i="49"/>
  <c r="C273" i="49"/>
  <c r="B273" i="49"/>
  <c r="A273" i="49"/>
  <c r="C272" i="49"/>
  <c r="B272" i="49"/>
  <c r="A272" i="49"/>
  <c r="C271" i="49"/>
  <c r="B271" i="49"/>
  <c r="A271" i="49"/>
  <c r="C270" i="49"/>
  <c r="B270" i="49"/>
  <c r="A270" i="49"/>
  <c r="C269" i="49"/>
  <c r="B269" i="49"/>
  <c r="A269" i="49"/>
  <c r="C268" i="49"/>
  <c r="B268" i="49"/>
  <c r="A268" i="49"/>
  <c r="C267" i="49"/>
  <c r="B267" i="49"/>
  <c r="A267" i="49"/>
  <c r="C266" i="49"/>
  <c r="B266" i="49"/>
  <c r="A266" i="49"/>
  <c r="C265" i="49"/>
  <c r="B265" i="49"/>
  <c r="A265" i="49"/>
  <c r="C264" i="49"/>
  <c r="B264" i="49"/>
  <c r="A264" i="49"/>
  <c r="C263" i="49"/>
  <c r="B263" i="49"/>
  <c r="A263" i="49"/>
  <c r="C262" i="49"/>
  <c r="B262" i="49"/>
  <c r="A262" i="49"/>
  <c r="C261" i="49"/>
  <c r="B261" i="49"/>
  <c r="A261" i="49"/>
  <c r="C260" i="49"/>
  <c r="B260" i="49"/>
  <c r="A260" i="49"/>
  <c r="C259" i="49"/>
  <c r="B259" i="49"/>
  <c r="A259" i="49"/>
  <c r="C258" i="49"/>
  <c r="B258" i="49"/>
  <c r="A258" i="49"/>
  <c r="C257" i="49"/>
  <c r="B257" i="49"/>
  <c r="A257" i="49"/>
  <c r="C256" i="49"/>
  <c r="B256" i="49"/>
  <c r="A256" i="49"/>
  <c r="C255" i="49"/>
  <c r="B255" i="49"/>
  <c r="A255" i="49"/>
  <c r="C254" i="49"/>
  <c r="B254" i="49"/>
  <c r="A254" i="49"/>
  <c r="C253" i="49"/>
  <c r="B253" i="49"/>
  <c r="A253" i="49"/>
  <c r="C252" i="49"/>
  <c r="B252" i="49"/>
  <c r="A252" i="49"/>
  <c r="C251" i="49"/>
  <c r="B251" i="49"/>
  <c r="A251" i="49"/>
  <c r="C250" i="49"/>
  <c r="B250" i="49"/>
  <c r="A250" i="49"/>
  <c r="C249" i="49"/>
  <c r="B249" i="49"/>
  <c r="A249" i="49"/>
  <c r="C248" i="49"/>
  <c r="B248" i="49"/>
  <c r="A248" i="49"/>
  <c r="C247" i="49"/>
  <c r="B247" i="49"/>
  <c r="A247" i="49"/>
  <c r="C246" i="49"/>
  <c r="B246" i="49"/>
  <c r="A246" i="49"/>
  <c r="C245" i="49"/>
  <c r="B245" i="49"/>
  <c r="A245" i="49"/>
  <c r="C244" i="49"/>
  <c r="B244" i="49"/>
  <c r="A244" i="49"/>
  <c r="C243" i="49"/>
  <c r="B243" i="49"/>
  <c r="A243" i="49"/>
  <c r="C242" i="49"/>
  <c r="B242" i="49"/>
  <c r="A242" i="49"/>
  <c r="C241" i="49"/>
  <c r="B241" i="49"/>
  <c r="A241" i="49"/>
  <c r="C240" i="49"/>
  <c r="B240" i="49"/>
  <c r="A240" i="49"/>
  <c r="C239" i="49"/>
  <c r="B239" i="49"/>
  <c r="A239" i="49"/>
  <c r="C238" i="49"/>
  <c r="B238" i="49"/>
  <c r="A238" i="49"/>
  <c r="C237" i="49"/>
  <c r="B237" i="49"/>
  <c r="A237" i="49"/>
  <c r="C236" i="49"/>
  <c r="B236" i="49"/>
  <c r="A236" i="49"/>
  <c r="C235" i="49"/>
  <c r="B235" i="49"/>
  <c r="A235" i="49"/>
  <c r="C234" i="49"/>
  <c r="B234" i="49"/>
  <c r="A234" i="49"/>
  <c r="C233" i="49"/>
  <c r="B233" i="49"/>
  <c r="A233" i="49"/>
  <c r="C232" i="49"/>
  <c r="B232" i="49"/>
  <c r="A232" i="49"/>
  <c r="C231" i="49"/>
  <c r="B231" i="49"/>
  <c r="A231" i="49"/>
  <c r="C230" i="49"/>
  <c r="B230" i="49"/>
  <c r="A230" i="49"/>
  <c r="C229" i="49"/>
  <c r="B229" i="49"/>
  <c r="A229" i="49"/>
  <c r="C228" i="49"/>
  <c r="B228" i="49"/>
  <c r="A228" i="49"/>
  <c r="C227" i="49"/>
  <c r="B227" i="49"/>
  <c r="A227" i="49"/>
  <c r="C226" i="49"/>
  <c r="B226" i="49"/>
  <c r="A226" i="49"/>
  <c r="C225" i="49"/>
  <c r="B225" i="49"/>
  <c r="A225" i="49"/>
  <c r="C224" i="49"/>
  <c r="B224" i="49"/>
  <c r="A224" i="49"/>
  <c r="C223" i="49"/>
  <c r="B223" i="49"/>
  <c r="A223" i="49"/>
  <c r="C222" i="49"/>
  <c r="B222" i="49"/>
  <c r="A222" i="49"/>
  <c r="C221" i="49"/>
  <c r="B221" i="49"/>
  <c r="A221" i="49"/>
  <c r="C220" i="49"/>
  <c r="B220" i="49"/>
  <c r="A220" i="49"/>
  <c r="C219" i="49"/>
  <c r="B219" i="49"/>
  <c r="A219" i="49"/>
  <c r="C218" i="49"/>
  <c r="B218" i="49"/>
  <c r="A218" i="49"/>
  <c r="C217" i="49"/>
  <c r="B217" i="49"/>
  <c r="A217" i="49"/>
  <c r="C216" i="49"/>
  <c r="B216" i="49"/>
  <c r="A216" i="49"/>
  <c r="C215" i="49"/>
  <c r="B215" i="49"/>
  <c r="A215" i="49"/>
  <c r="C214" i="49"/>
  <c r="B214" i="49"/>
  <c r="A214" i="49"/>
  <c r="C213" i="49"/>
  <c r="B213" i="49"/>
  <c r="A213" i="49"/>
  <c r="C212" i="49"/>
  <c r="B212" i="49"/>
  <c r="A212" i="49"/>
  <c r="C211" i="49"/>
  <c r="B211" i="49"/>
  <c r="A211" i="49"/>
  <c r="C210" i="49"/>
  <c r="B210" i="49"/>
  <c r="A210" i="49"/>
  <c r="C209" i="49"/>
  <c r="B209" i="49"/>
  <c r="A209" i="49"/>
  <c r="C208" i="49"/>
  <c r="B208" i="49"/>
  <c r="A208" i="49"/>
  <c r="C207" i="49"/>
  <c r="B207" i="49"/>
  <c r="A207" i="49"/>
  <c r="C206" i="49"/>
  <c r="B206" i="49"/>
  <c r="A206" i="49"/>
  <c r="C205" i="49"/>
  <c r="B205" i="49"/>
  <c r="A205" i="49"/>
  <c r="C204" i="49"/>
  <c r="B204" i="49"/>
  <c r="A204" i="49"/>
  <c r="C203" i="49"/>
  <c r="B203" i="49"/>
  <c r="A203" i="49"/>
  <c r="C202" i="49"/>
  <c r="B202" i="49"/>
  <c r="A202" i="49"/>
  <c r="C201" i="49"/>
  <c r="B201" i="49"/>
  <c r="A201" i="49"/>
  <c r="C200" i="49"/>
  <c r="B200" i="49"/>
  <c r="A200" i="49"/>
  <c r="C199" i="49"/>
  <c r="B199" i="49"/>
  <c r="A199" i="49"/>
  <c r="C198" i="49"/>
  <c r="B198" i="49"/>
  <c r="A198" i="49"/>
  <c r="C197" i="49"/>
  <c r="B197" i="49"/>
  <c r="A197" i="49"/>
  <c r="C196" i="49"/>
  <c r="B196" i="49"/>
  <c r="A196" i="49"/>
  <c r="C195" i="49"/>
  <c r="B195" i="49"/>
  <c r="A195" i="49"/>
  <c r="C194" i="49"/>
  <c r="B194" i="49"/>
  <c r="A194" i="49"/>
  <c r="C193" i="49"/>
  <c r="B193" i="49"/>
  <c r="A193" i="49"/>
  <c r="C192" i="49"/>
  <c r="B192" i="49"/>
  <c r="A192" i="49"/>
  <c r="C191" i="49"/>
  <c r="B191" i="49"/>
  <c r="A191" i="49"/>
  <c r="C190" i="49"/>
  <c r="B190" i="49"/>
  <c r="A190" i="49"/>
  <c r="C189" i="49"/>
  <c r="B189" i="49"/>
  <c r="A189" i="49"/>
  <c r="C188" i="49"/>
  <c r="B188" i="49"/>
  <c r="A188" i="49"/>
  <c r="C187" i="49"/>
  <c r="B187" i="49"/>
  <c r="A187" i="49"/>
  <c r="C186" i="49"/>
  <c r="B186" i="49"/>
  <c r="A186" i="49"/>
  <c r="C185" i="49"/>
  <c r="B185" i="49"/>
  <c r="A185" i="49"/>
  <c r="C184" i="49"/>
  <c r="B184" i="49"/>
  <c r="A184" i="49"/>
  <c r="C183" i="49"/>
  <c r="B183" i="49"/>
  <c r="A183" i="49"/>
  <c r="C182" i="49"/>
  <c r="B182" i="49"/>
  <c r="A182" i="49"/>
  <c r="C181" i="49"/>
  <c r="B181" i="49"/>
  <c r="A181" i="49"/>
  <c r="C180" i="49"/>
  <c r="B180" i="49"/>
  <c r="A180" i="49"/>
  <c r="C179" i="49"/>
  <c r="B179" i="49"/>
  <c r="A179" i="49"/>
  <c r="C178" i="49"/>
  <c r="B178" i="49"/>
  <c r="A178" i="49"/>
  <c r="C177" i="49"/>
  <c r="B177" i="49"/>
  <c r="A177" i="49"/>
  <c r="C176" i="49"/>
  <c r="B176" i="49"/>
  <c r="A176" i="49"/>
  <c r="C175" i="49"/>
  <c r="B175" i="49"/>
  <c r="A175" i="49"/>
  <c r="C174" i="49"/>
  <c r="B174" i="49"/>
  <c r="A174" i="49"/>
  <c r="C173" i="49"/>
  <c r="B173" i="49"/>
  <c r="A173" i="49"/>
  <c r="C172" i="49"/>
  <c r="B172" i="49"/>
  <c r="A172" i="49"/>
  <c r="C171" i="49"/>
  <c r="B171" i="49"/>
  <c r="A171" i="49"/>
  <c r="C170" i="49"/>
  <c r="B170" i="49"/>
  <c r="A170" i="49"/>
  <c r="C169" i="49"/>
  <c r="B169" i="49"/>
  <c r="A169" i="49"/>
  <c r="C168" i="49"/>
  <c r="B168" i="49"/>
  <c r="A168" i="49"/>
  <c r="C167" i="49"/>
  <c r="B167" i="49"/>
  <c r="A167" i="49"/>
  <c r="C166" i="49"/>
  <c r="B166" i="49"/>
  <c r="A166" i="49"/>
  <c r="C165" i="49"/>
  <c r="B165" i="49"/>
  <c r="A165" i="49"/>
  <c r="C164" i="49"/>
  <c r="B164" i="49"/>
  <c r="A164" i="49"/>
  <c r="C163" i="49"/>
  <c r="B163" i="49"/>
  <c r="A163" i="49"/>
  <c r="C162" i="49"/>
  <c r="B162" i="49"/>
  <c r="A162" i="49"/>
  <c r="C161" i="49"/>
  <c r="B161" i="49"/>
  <c r="A161" i="49"/>
  <c r="C160" i="49"/>
  <c r="B160" i="49"/>
  <c r="A160" i="49"/>
  <c r="C159" i="49"/>
  <c r="B159" i="49"/>
  <c r="A159" i="49"/>
  <c r="C158" i="49"/>
  <c r="B158" i="49"/>
  <c r="A158" i="49"/>
  <c r="C157" i="49"/>
  <c r="B157" i="49"/>
  <c r="A157" i="49"/>
  <c r="C156" i="49"/>
  <c r="B156" i="49"/>
  <c r="A156" i="49"/>
  <c r="C155" i="49"/>
  <c r="B155" i="49"/>
  <c r="A155" i="49"/>
  <c r="C154" i="49"/>
  <c r="B154" i="49"/>
  <c r="A154" i="49"/>
  <c r="C153" i="49"/>
  <c r="B153" i="49"/>
  <c r="A153" i="49"/>
  <c r="C152" i="49"/>
  <c r="B152" i="49"/>
  <c r="A152" i="49"/>
  <c r="C151" i="49"/>
  <c r="B151" i="49"/>
  <c r="A151" i="49"/>
  <c r="C150" i="49"/>
  <c r="B150" i="49"/>
  <c r="A150" i="49"/>
  <c r="C149" i="49"/>
  <c r="B149" i="49"/>
  <c r="A149" i="49"/>
  <c r="C148" i="49"/>
  <c r="B148" i="49"/>
  <c r="A148" i="49"/>
  <c r="C147" i="49"/>
  <c r="B147" i="49"/>
  <c r="A147" i="49"/>
  <c r="C146" i="49"/>
  <c r="B146" i="49"/>
  <c r="A146" i="49"/>
  <c r="C145" i="49"/>
  <c r="B145" i="49"/>
  <c r="A145" i="49"/>
  <c r="C144" i="49"/>
  <c r="B144" i="49"/>
  <c r="A144" i="49"/>
  <c r="C143" i="49"/>
  <c r="B143" i="49"/>
  <c r="A143" i="49"/>
  <c r="C142" i="49"/>
  <c r="B142" i="49"/>
  <c r="A142" i="49"/>
  <c r="C141" i="49"/>
  <c r="B141" i="49"/>
  <c r="A141" i="49"/>
  <c r="C140" i="49"/>
  <c r="B140" i="49"/>
  <c r="A140" i="49"/>
  <c r="C139" i="49"/>
  <c r="B139" i="49"/>
  <c r="A139" i="49"/>
  <c r="C138" i="49"/>
  <c r="B138" i="49"/>
  <c r="A138" i="49"/>
  <c r="C137" i="49"/>
  <c r="B137" i="49"/>
  <c r="A137" i="49"/>
  <c r="C136" i="49"/>
  <c r="B136" i="49"/>
  <c r="A136" i="49"/>
  <c r="C135" i="49"/>
  <c r="B135" i="49"/>
  <c r="A135" i="49"/>
  <c r="C134" i="49"/>
  <c r="B134" i="49"/>
  <c r="A134" i="49"/>
  <c r="C133" i="49"/>
  <c r="B133" i="49"/>
  <c r="A133" i="49"/>
  <c r="C132" i="49"/>
  <c r="B132" i="49"/>
  <c r="A132" i="49"/>
  <c r="C131" i="49"/>
  <c r="B131" i="49"/>
  <c r="A131" i="49"/>
  <c r="C130" i="49"/>
  <c r="B130" i="49"/>
  <c r="A130" i="49"/>
  <c r="C129" i="49"/>
  <c r="B129" i="49"/>
  <c r="A129" i="49"/>
  <c r="C128" i="49"/>
  <c r="B128" i="49"/>
  <c r="A128" i="49"/>
  <c r="C127" i="49"/>
  <c r="B127" i="49"/>
  <c r="A127" i="49"/>
  <c r="C126" i="49"/>
  <c r="B126" i="49"/>
  <c r="A126" i="49"/>
  <c r="C125" i="49"/>
  <c r="B125" i="49"/>
  <c r="A125" i="49"/>
  <c r="C124" i="49"/>
  <c r="B124" i="49"/>
  <c r="A124" i="49"/>
  <c r="C123" i="49"/>
  <c r="B123" i="49"/>
  <c r="A123" i="49"/>
  <c r="C122" i="49"/>
  <c r="B122" i="49"/>
  <c r="A122" i="49"/>
  <c r="C121" i="49"/>
  <c r="B121" i="49"/>
  <c r="A121" i="49"/>
  <c r="C120" i="49"/>
  <c r="B120" i="49"/>
  <c r="A120" i="49"/>
  <c r="C119" i="49"/>
  <c r="B119" i="49"/>
  <c r="A119" i="49"/>
  <c r="C118" i="49"/>
  <c r="B118" i="49"/>
  <c r="A118" i="49"/>
  <c r="C117" i="49"/>
  <c r="B117" i="49"/>
  <c r="A117" i="49"/>
  <c r="C116" i="49"/>
  <c r="B116" i="49"/>
  <c r="A116" i="49"/>
  <c r="C115" i="49"/>
  <c r="B115" i="49"/>
  <c r="A115" i="49"/>
  <c r="C114" i="49"/>
  <c r="B114" i="49"/>
  <c r="A114" i="49"/>
  <c r="C113" i="49"/>
  <c r="B113" i="49"/>
  <c r="A113" i="49"/>
  <c r="C112" i="49"/>
  <c r="B112" i="49"/>
  <c r="A112" i="49"/>
  <c r="C111" i="49"/>
  <c r="B111" i="49"/>
  <c r="A111" i="49"/>
  <c r="C110" i="49"/>
  <c r="B110" i="49"/>
  <c r="A110" i="49"/>
  <c r="C109" i="49"/>
  <c r="B109" i="49"/>
  <c r="A109" i="49"/>
  <c r="C108" i="49"/>
  <c r="B108" i="49"/>
  <c r="A108" i="49"/>
  <c r="C107" i="49"/>
  <c r="B107" i="49"/>
  <c r="A107" i="49"/>
  <c r="C106" i="49"/>
  <c r="B106" i="49"/>
  <c r="A106" i="49"/>
  <c r="C105" i="49"/>
  <c r="B105" i="49"/>
  <c r="A105" i="49"/>
  <c r="C104" i="49"/>
  <c r="B104" i="49"/>
  <c r="A104" i="49"/>
  <c r="C103" i="49"/>
  <c r="B103" i="49"/>
  <c r="A103" i="49"/>
  <c r="C102" i="49"/>
  <c r="B102" i="49"/>
  <c r="A102" i="49"/>
  <c r="C101" i="49"/>
  <c r="B101" i="49"/>
  <c r="A101" i="49"/>
  <c r="C100" i="49"/>
  <c r="B100" i="49"/>
  <c r="A100" i="49"/>
  <c r="C99" i="49"/>
  <c r="B99" i="49"/>
  <c r="A99" i="49"/>
  <c r="C98" i="49"/>
  <c r="B98" i="49"/>
  <c r="A98" i="49"/>
  <c r="C97" i="49"/>
  <c r="B97" i="49"/>
  <c r="A97" i="49"/>
  <c r="C96" i="49"/>
  <c r="B96" i="49"/>
  <c r="A96" i="49"/>
  <c r="C95" i="49"/>
  <c r="B95" i="49"/>
  <c r="A95" i="49"/>
  <c r="C94" i="49"/>
  <c r="B94" i="49"/>
  <c r="A94" i="49"/>
  <c r="C93" i="49"/>
  <c r="B93" i="49"/>
  <c r="A93" i="49"/>
  <c r="C92" i="49"/>
  <c r="B92" i="49"/>
  <c r="A92" i="49"/>
  <c r="C91" i="49"/>
  <c r="B91" i="49"/>
  <c r="A91" i="49"/>
  <c r="C90" i="49"/>
  <c r="B90" i="49"/>
  <c r="A90" i="49"/>
  <c r="C89" i="49"/>
  <c r="B89" i="49"/>
  <c r="A89" i="49"/>
  <c r="C88" i="49"/>
  <c r="B88" i="49"/>
  <c r="A88" i="49"/>
  <c r="C87" i="49"/>
  <c r="B87" i="49"/>
  <c r="A87" i="49"/>
  <c r="C86" i="49"/>
  <c r="B86" i="49"/>
  <c r="A86" i="49"/>
  <c r="C85" i="49"/>
  <c r="B85" i="49"/>
  <c r="A85" i="49"/>
  <c r="C84" i="49"/>
  <c r="B84" i="49"/>
  <c r="A84" i="49"/>
  <c r="C83" i="49"/>
  <c r="B83" i="49"/>
  <c r="A83" i="49"/>
  <c r="C82" i="49"/>
  <c r="B82" i="49"/>
  <c r="A82" i="49"/>
  <c r="C81" i="49"/>
  <c r="B81" i="49"/>
  <c r="A81" i="49"/>
  <c r="C80" i="49"/>
  <c r="B80" i="49"/>
  <c r="A80" i="49"/>
  <c r="C79" i="49"/>
  <c r="B79" i="49"/>
  <c r="A79" i="49"/>
  <c r="C78" i="49"/>
  <c r="B78" i="49"/>
  <c r="A78" i="49"/>
  <c r="C77" i="49"/>
  <c r="B77" i="49"/>
  <c r="A77" i="49"/>
  <c r="C76" i="49"/>
  <c r="B76" i="49"/>
  <c r="A76" i="49"/>
  <c r="C75" i="49"/>
  <c r="B75" i="49"/>
  <c r="A75" i="49"/>
  <c r="C74" i="49"/>
  <c r="B74" i="49"/>
  <c r="A74" i="49"/>
  <c r="C73" i="49"/>
  <c r="B73" i="49"/>
  <c r="A73" i="49"/>
  <c r="C72" i="49"/>
  <c r="B72" i="49"/>
  <c r="A72" i="49"/>
  <c r="C71" i="49"/>
  <c r="B71" i="49"/>
  <c r="A71" i="49"/>
  <c r="C70" i="49"/>
  <c r="B70" i="49"/>
  <c r="A70" i="49"/>
  <c r="C69" i="49"/>
  <c r="B69" i="49"/>
  <c r="A69" i="49"/>
  <c r="C68" i="49"/>
  <c r="B68" i="49"/>
  <c r="A68" i="49"/>
  <c r="C67" i="49"/>
  <c r="B67" i="49"/>
  <c r="A67" i="49"/>
  <c r="C66" i="49"/>
  <c r="B66" i="49"/>
  <c r="A66" i="49"/>
  <c r="C65" i="49"/>
  <c r="B65" i="49"/>
  <c r="A65" i="49"/>
  <c r="C64" i="49"/>
  <c r="B64" i="49"/>
  <c r="A64" i="49"/>
  <c r="C63" i="49"/>
  <c r="B63" i="49"/>
  <c r="A63" i="49"/>
  <c r="C62" i="49"/>
  <c r="B62" i="49"/>
  <c r="A62" i="49"/>
  <c r="C61" i="49"/>
  <c r="B61" i="49"/>
  <c r="A61" i="49"/>
  <c r="C60" i="49"/>
  <c r="B60" i="49"/>
  <c r="A60" i="49"/>
  <c r="C59" i="49"/>
  <c r="B59" i="49"/>
  <c r="A59" i="49"/>
  <c r="C58" i="49"/>
  <c r="B58" i="49"/>
  <c r="A58" i="49"/>
  <c r="C57" i="49"/>
  <c r="B57" i="49"/>
  <c r="A57" i="49"/>
  <c r="C56" i="49"/>
  <c r="B56" i="49"/>
  <c r="A56" i="49"/>
  <c r="C55" i="49"/>
  <c r="B55" i="49"/>
  <c r="A55" i="49"/>
  <c r="C54" i="49"/>
  <c r="B54" i="49"/>
  <c r="A54" i="49"/>
  <c r="C53" i="49"/>
  <c r="B53" i="49"/>
  <c r="A53" i="49"/>
  <c r="C52" i="49"/>
  <c r="B52" i="49"/>
  <c r="A52" i="49"/>
  <c r="C51" i="49"/>
  <c r="B51" i="49"/>
  <c r="A51" i="49"/>
  <c r="C50" i="49"/>
  <c r="B50" i="49"/>
  <c r="A50" i="49"/>
  <c r="C49" i="49"/>
  <c r="B49" i="49"/>
  <c r="A49" i="49"/>
  <c r="C48" i="49"/>
  <c r="B48" i="49"/>
  <c r="A48" i="49"/>
  <c r="C47" i="49"/>
  <c r="B47" i="49"/>
  <c r="A47" i="49"/>
  <c r="C46" i="49"/>
  <c r="B46" i="49"/>
  <c r="A46" i="49"/>
  <c r="C45" i="49"/>
  <c r="B45" i="49"/>
  <c r="A45" i="49"/>
  <c r="C44" i="49"/>
  <c r="B44" i="49"/>
  <c r="A44" i="49"/>
  <c r="C43" i="49"/>
  <c r="B43" i="49"/>
  <c r="A43" i="49"/>
  <c r="C42" i="49"/>
  <c r="B42" i="49"/>
  <c r="A42" i="49"/>
  <c r="C41" i="49"/>
  <c r="B41" i="49"/>
  <c r="A41" i="49"/>
  <c r="C40" i="49"/>
  <c r="B40" i="49"/>
  <c r="A40" i="49"/>
  <c r="C39" i="49"/>
  <c r="B39" i="49"/>
  <c r="A39" i="49"/>
  <c r="C38" i="49"/>
  <c r="B38" i="49"/>
  <c r="A38" i="49"/>
  <c r="C37" i="49"/>
  <c r="B37" i="49"/>
  <c r="A37" i="49"/>
  <c r="C36" i="49"/>
  <c r="B36" i="49"/>
  <c r="A36" i="49"/>
  <c r="C35" i="49"/>
  <c r="B35" i="49"/>
  <c r="A35" i="49"/>
  <c r="C34" i="49"/>
  <c r="B34" i="49"/>
  <c r="A34" i="49"/>
  <c r="C33" i="49"/>
  <c r="B33" i="49"/>
  <c r="A33" i="49"/>
  <c r="C32" i="49"/>
  <c r="B32" i="49"/>
  <c r="A32" i="49"/>
  <c r="C31" i="49"/>
  <c r="B31" i="49"/>
  <c r="A31" i="49"/>
  <c r="C30" i="49"/>
  <c r="B30" i="49"/>
  <c r="A30" i="49"/>
  <c r="C29" i="49"/>
  <c r="B29" i="49"/>
  <c r="A29" i="49"/>
  <c r="C28" i="49"/>
  <c r="B28" i="49"/>
  <c r="A28" i="49"/>
  <c r="C27" i="49"/>
  <c r="B27" i="49"/>
  <c r="A27" i="49"/>
  <c r="C26" i="49"/>
  <c r="B26" i="49"/>
  <c r="A26" i="49"/>
  <c r="C25" i="49"/>
  <c r="B25" i="49"/>
  <c r="A25" i="49"/>
  <c r="C24" i="49"/>
  <c r="B24" i="49"/>
  <c r="A24" i="49"/>
  <c r="C23" i="49"/>
  <c r="B23" i="49"/>
  <c r="A23" i="49"/>
  <c r="C22" i="49"/>
  <c r="B22" i="49"/>
  <c r="A22" i="49"/>
  <c r="C21" i="49"/>
  <c r="B21" i="49"/>
  <c r="A21" i="49"/>
  <c r="C20" i="49"/>
  <c r="B20" i="49"/>
  <c r="A20" i="49"/>
  <c r="C19" i="49"/>
  <c r="B19" i="49"/>
  <c r="A19" i="49"/>
  <c r="C18" i="49"/>
  <c r="B18" i="49"/>
  <c r="A18" i="49"/>
  <c r="C17" i="49"/>
  <c r="B17" i="49"/>
  <c r="A17" i="49"/>
  <c r="C16" i="49"/>
  <c r="B16" i="49"/>
  <c r="A16" i="49"/>
  <c r="C15" i="49"/>
  <c r="B15" i="49"/>
  <c r="A15" i="49"/>
  <c r="C14" i="49"/>
  <c r="B14" i="49"/>
  <c r="A14" i="49"/>
  <c r="C13" i="49"/>
  <c r="B13" i="49"/>
  <c r="A13" i="49"/>
  <c r="C12" i="49"/>
  <c r="B12" i="49"/>
  <c r="A12" i="49"/>
  <c r="C11" i="49"/>
  <c r="B11" i="49"/>
  <c r="A11" i="49"/>
  <c r="C10" i="49"/>
  <c r="B10" i="49"/>
  <c r="A10" i="49"/>
  <c r="C9" i="49"/>
  <c r="B9" i="49"/>
  <c r="A9" i="49"/>
  <c r="C8" i="49"/>
  <c r="B8" i="49"/>
  <c r="A8" i="49"/>
  <c r="C7" i="49"/>
  <c r="B7" i="49"/>
  <c r="A7" i="49"/>
  <c r="C6" i="49"/>
  <c r="B6" i="49"/>
  <c r="A6" i="49"/>
  <c r="C5" i="49"/>
  <c r="B5" i="49"/>
  <c r="A5" i="49"/>
  <c r="C4" i="49"/>
  <c r="B4" i="49"/>
  <c r="A4" i="49"/>
  <c r="C3" i="49"/>
  <c r="B3" i="49"/>
  <c r="A3" i="49"/>
  <c r="L1" i="21"/>
  <c r="J3" i="21" a="1"/>
  <c r="J3" i="21" s="1"/>
  <c r="A4" i="46"/>
  <c r="B4" i="46"/>
  <c r="C4" i="46"/>
  <c r="A5" i="46"/>
  <c r="A6" i="46" s="1"/>
  <c r="A7" i="46" s="1"/>
  <c r="A8" i="46" s="1"/>
  <c r="B5" i="46"/>
  <c r="C5" i="46"/>
  <c r="B6" i="46"/>
  <c r="C6" i="46"/>
  <c r="B7" i="46"/>
  <c r="C7" i="46"/>
  <c r="B8" i="46"/>
  <c r="C8" i="46"/>
  <c r="A9" i="46"/>
  <c r="B9" i="46"/>
  <c r="C9" i="46"/>
  <c r="A10" i="46"/>
  <c r="B10" i="46"/>
  <c r="C10" i="46"/>
  <c r="A11" i="46"/>
  <c r="A12" i="46" s="1"/>
  <c r="A13" i="46" s="1"/>
  <c r="A14" i="46" s="1"/>
  <c r="A15" i="46" s="1"/>
  <c r="A16" i="46" s="1"/>
  <c r="A17" i="46" s="1"/>
  <c r="A18" i="46" s="1"/>
  <c r="A19" i="46" s="1"/>
  <c r="A20" i="46" s="1"/>
  <c r="B11" i="46"/>
  <c r="C11" i="46"/>
  <c r="B12" i="46"/>
  <c r="C12" i="46"/>
  <c r="B13" i="46"/>
  <c r="C13" i="46"/>
  <c r="B14" i="46"/>
  <c r="C14" i="46"/>
  <c r="B15" i="46"/>
  <c r="C15" i="46"/>
  <c r="B16" i="46"/>
  <c r="C16" i="46"/>
  <c r="B17" i="46"/>
  <c r="C17" i="46"/>
  <c r="B18" i="46"/>
  <c r="C18" i="46"/>
  <c r="B19" i="46"/>
  <c r="C19" i="46"/>
  <c r="B20" i="46"/>
  <c r="C20" i="46"/>
  <c r="A21" i="46"/>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50" i="46" s="1"/>
  <c r="A151" i="46" s="1"/>
  <c r="A152" i="46" s="1"/>
  <c r="A153" i="46" s="1"/>
  <c r="A154" i="46" s="1"/>
  <c r="A155" i="46" s="1"/>
  <c r="A156" i="46" s="1"/>
  <c r="A157" i="46" s="1"/>
  <c r="A158" i="46" s="1"/>
  <c r="A159" i="46" s="1"/>
  <c r="A160" i="46" s="1"/>
  <c r="A161" i="46" s="1"/>
  <c r="A162" i="46" s="1"/>
  <c r="A163" i="46" s="1"/>
  <c r="A164" i="46" s="1"/>
  <c r="A165" i="46" s="1"/>
  <c r="A166" i="46" s="1"/>
  <c r="A167" i="46" s="1"/>
  <c r="A168" i="46" s="1"/>
  <c r="A169" i="46" s="1"/>
  <c r="A170" i="46" s="1"/>
  <c r="A171" i="46" s="1"/>
  <c r="A172" i="46" s="1"/>
  <c r="A173" i="46" s="1"/>
  <c r="A174" i="46" s="1"/>
  <c r="A175" i="46" s="1"/>
  <c r="A176" i="46" s="1"/>
  <c r="A177" i="46" s="1"/>
  <c r="A178" i="46" s="1"/>
  <c r="A179" i="46" s="1"/>
  <c r="A180" i="46" s="1"/>
  <c r="A181" i="46" s="1"/>
  <c r="A182" i="46" s="1"/>
  <c r="A183" i="46" s="1"/>
  <c r="A184" i="46" s="1"/>
  <c r="A185" i="46" s="1"/>
  <c r="A186" i="46" s="1"/>
  <c r="A187" i="46" s="1"/>
  <c r="A188" i="46" s="1"/>
  <c r="A189" i="46" s="1"/>
  <c r="A190" i="46" s="1"/>
  <c r="A191" i="46" s="1"/>
  <c r="A192" i="46" s="1"/>
  <c r="A193" i="46" s="1"/>
  <c r="A194" i="46" s="1"/>
  <c r="A195" i="46" s="1"/>
  <c r="A196" i="46" s="1"/>
  <c r="A197" i="46" s="1"/>
  <c r="A198" i="46" s="1"/>
  <c r="A199" i="46" s="1"/>
  <c r="A200" i="46" s="1"/>
  <c r="A201" i="46" s="1"/>
  <c r="A202" i="46" s="1"/>
  <c r="A203" i="46" s="1"/>
  <c r="A204" i="46" s="1"/>
  <c r="A205" i="46" s="1"/>
  <c r="A206" i="46" s="1"/>
  <c r="A207" i="46" s="1"/>
  <c r="A208" i="46" s="1"/>
  <c r="A209" i="46" s="1"/>
  <c r="A210" i="46" s="1"/>
  <c r="A211" i="46" s="1"/>
  <c r="A212" i="46" s="1"/>
  <c r="A213" i="46" s="1"/>
  <c r="A214" i="46" s="1"/>
  <c r="A215" i="46" s="1"/>
  <c r="A216" i="46" s="1"/>
  <c r="A217" i="46" s="1"/>
  <c r="A218" i="46" s="1"/>
  <c r="A219" i="46" s="1"/>
  <c r="A220" i="46" s="1"/>
  <c r="A221" i="46" s="1"/>
  <c r="A222" i="46" s="1"/>
  <c r="A223" i="46" s="1"/>
  <c r="A224" i="46" s="1"/>
  <c r="A225" i="46" s="1"/>
  <c r="A226" i="46" s="1"/>
  <c r="A227" i="46" s="1"/>
  <c r="A228" i="46" s="1"/>
  <c r="A229" i="46" s="1"/>
  <c r="A230" i="46" s="1"/>
  <c r="A231" i="46" s="1"/>
  <c r="A232" i="46" s="1"/>
  <c r="A233" i="46" s="1"/>
  <c r="A234" i="46" s="1"/>
  <c r="A235" i="46" s="1"/>
  <c r="A236" i="46" s="1"/>
  <c r="A237" i="46" s="1"/>
  <c r="A238" i="46" s="1"/>
  <c r="A239" i="46" s="1"/>
  <c r="A240" i="46" s="1"/>
  <c r="A241" i="46" s="1"/>
  <c r="A242" i="46" s="1"/>
  <c r="A243" i="46" s="1"/>
  <c r="A244" i="46" s="1"/>
  <c r="A245" i="46" s="1"/>
  <c r="A246" i="46" s="1"/>
  <c r="A247" i="46" s="1"/>
  <c r="A248" i="46" s="1"/>
  <c r="A249" i="46" s="1"/>
  <c r="A250" i="46" s="1"/>
  <c r="A251" i="46" s="1"/>
  <c r="A252" i="46" s="1"/>
  <c r="A253" i="46" s="1"/>
  <c r="A254" i="46" s="1"/>
  <c r="A255" i="46" s="1"/>
  <c r="A256" i="46" s="1"/>
  <c r="A257" i="46" s="1"/>
  <c r="A258" i="46" s="1"/>
  <c r="A259" i="46" s="1"/>
  <c r="A260" i="46" s="1"/>
  <c r="A261" i="46" s="1"/>
  <c r="A262" i="46" s="1"/>
  <c r="A263" i="46" s="1"/>
  <c r="A264" i="46" s="1"/>
  <c r="A265" i="46" s="1"/>
  <c r="A266" i="46" s="1"/>
  <c r="A267" i="46" s="1"/>
  <c r="A268" i="46" s="1"/>
  <c r="A269" i="46" s="1"/>
  <c r="A270" i="46" s="1"/>
  <c r="A271" i="46" s="1"/>
  <c r="A272" i="46" s="1"/>
  <c r="A273" i="46" s="1"/>
  <c r="A274" i="46" s="1"/>
  <c r="A275" i="46" s="1"/>
  <c r="A276" i="46" s="1"/>
  <c r="A277" i="46" s="1"/>
  <c r="A278" i="46" s="1"/>
  <c r="A279" i="46" s="1"/>
  <c r="A280" i="46" s="1"/>
  <c r="A281" i="46" s="1"/>
  <c r="A282" i="46" s="1"/>
  <c r="A283" i="46" s="1"/>
  <c r="A284" i="46" s="1"/>
  <c r="A285" i="46" s="1"/>
  <c r="A286" i="46" s="1"/>
  <c r="A287" i="46" s="1"/>
  <c r="A288" i="46" s="1"/>
  <c r="A289" i="46" s="1"/>
  <c r="A290" i="46" s="1"/>
  <c r="A291" i="46" s="1"/>
  <c r="A292" i="46" s="1"/>
  <c r="A293" i="46" s="1"/>
  <c r="A294" i="46" s="1"/>
  <c r="A295" i="46" s="1"/>
  <c r="A296" i="46" s="1"/>
  <c r="A297" i="46" s="1"/>
  <c r="A298" i="46" s="1"/>
  <c r="A299" i="46" s="1"/>
  <c r="A300" i="46" s="1"/>
  <c r="A301" i="46" s="1"/>
  <c r="A302" i="46" s="1"/>
  <c r="A303" i="46" s="1"/>
  <c r="A304" i="46" s="1"/>
  <c r="A305" i="46" s="1"/>
  <c r="A306" i="46" s="1"/>
  <c r="A307" i="46" s="1"/>
  <c r="A308" i="46" s="1"/>
  <c r="A309" i="46" s="1"/>
  <c r="A310" i="46" s="1"/>
  <c r="A311" i="46" s="1"/>
  <c r="A312" i="46" s="1"/>
  <c r="A313" i="46" s="1"/>
  <c r="A314" i="46" s="1"/>
  <c r="A315" i="46" s="1"/>
  <c r="A316" i="46" s="1"/>
  <c r="A317" i="46" s="1"/>
  <c r="A318" i="46" s="1"/>
  <c r="A319" i="46" s="1"/>
  <c r="A320" i="46" s="1"/>
  <c r="A321" i="46" s="1"/>
  <c r="A322" i="46" s="1"/>
  <c r="A323" i="46" s="1"/>
  <c r="A324" i="46" s="1"/>
  <c r="A325" i="46" s="1"/>
  <c r="A326" i="46" s="1"/>
  <c r="A327" i="46" s="1"/>
  <c r="A328" i="46" s="1"/>
  <c r="A329" i="46" s="1"/>
  <c r="A330" i="46" s="1"/>
  <c r="A331" i="46" s="1"/>
  <c r="A332" i="46" s="1"/>
  <c r="A333" i="46" s="1"/>
  <c r="A334" i="46" s="1"/>
  <c r="A335" i="46" s="1"/>
  <c r="A336" i="46" s="1"/>
  <c r="A337" i="46" s="1"/>
  <c r="A338" i="46" s="1"/>
  <c r="A339" i="46" s="1"/>
  <c r="A340" i="46" s="1"/>
  <c r="A341" i="46" s="1"/>
  <c r="A342" i="46" s="1"/>
  <c r="A343" i="46" s="1"/>
  <c r="A344" i="46" s="1"/>
  <c r="A345" i="46" s="1"/>
  <c r="A346" i="46" s="1"/>
  <c r="A347" i="46" s="1"/>
  <c r="A348" i="46" s="1"/>
  <c r="A349" i="46" s="1"/>
  <c r="A350" i="46" s="1"/>
  <c r="A351" i="46" s="1"/>
  <c r="A352" i="46" s="1"/>
  <c r="A353" i="46" s="1"/>
  <c r="A354" i="46" s="1"/>
  <c r="A355" i="46" s="1"/>
  <c r="A356" i="46" s="1"/>
  <c r="A357" i="46" s="1"/>
  <c r="A358" i="46" s="1"/>
  <c r="A359" i="46" s="1"/>
  <c r="A360" i="46" s="1"/>
  <c r="A361" i="46" s="1"/>
  <c r="A362" i="46" s="1"/>
  <c r="A363" i="46" s="1"/>
  <c r="A364" i="46" s="1"/>
  <c r="A365" i="46" s="1"/>
  <c r="A366" i="46" s="1"/>
  <c r="A367" i="46" s="1"/>
  <c r="A368" i="46" s="1"/>
  <c r="A369" i="46" s="1"/>
  <c r="A370" i="46" s="1"/>
  <c r="A371" i="46" s="1"/>
  <c r="A372" i="46" s="1"/>
  <c r="A373" i="46" s="1"/>
  <c r="A374" i="46" s="1"/>
  <c r="A375" i="46" s="1"/>
  <c r="A376" i="46" s="1"/>
  <c r="A377" i="46" s="1"/>
  <c r="A378" i="46" s="1"/>
  <c r="A379" i="46" s="1"/>
  <c r="A380" i="46" s="1"/>
  <c r="A381" i="46" s="1"/>
  <c r="A382" i="46" s="1"/>
  <c r="A383" i="46" s="1"/>
  <c r="A384" i="46" s="1"/>
  <c r="A385" i="46" s="1"/>
  <c r="A386" i="46" s="1"/>
  <c r="A387" i="46" s="1"/>
  <c r="A388" i="46" s="1"/>
  <c r="A389" i="46" s="1"/>
  <c r="A390" i="46" s="1"/>
  <c r="A391" i="46" s="1"/>
  <c r="A392" i="46" s="1"/>
  <c r="A393" i="46" s="1"/>
  <c r="A394" i="46" s="1"/>
  <c r="A395" i="46" s="1"/>
  <c r="A396" i="46" s="1"/>
  <c r="A397" i="46" s="1"/>
  <c r="A398" i="46" s="1"/>
  <c r="A399" i="46" s="1"/>
  <c r="A400" i="46" s="1"/>
  <c r="A401" i="46" s="1"/>
  <c r="A402" i="46" s="1"/>
  <c r="A403" i="46" s="1"/>
  <c r="A404" i="46" s="1"/>
  <c r="A405" i="46" s="1"/>
  <c r="A406" i="46" s="1"/>
  <c r="A407" i="46" s="1"/>
  <c r="A408" i="46" s="1"/>
  <c r="A409" i="46" s="1"/>
  <c r="A410" i="46" s="1"/>
  <c r="A411" i="46" s="1"/>
  <c r="A412" i="46" s="1"/>
  <c r="A413" i="46" s="1"/>
  <c r="A414" i="46" s="1"/>
  <c r="A415" i="46" s="1"/>
  <c r="A416" i="46" s="1"/>
  <c r="A417" i="46" s="1"/>
  <c r="A418" i="46" s="1"/>
  <c r="A419" i="46" s="1"/>
  <c r="A420" i="46" s="1"/>
  <c r="A421" i="46" s="1"/>
  <c r="A422" i="46" s="1"/>
  <c r="A423" i="46" s="1"/>
  <c r="A424" i="46" s="1"/>
  <c r="A425" i="46" s="1"/>
  <c r="A426" i="46" s="1"/>
  <c r="A427" i="46" s="1"/>
  <c r="A428" i="46" s="1"/>
  <c r="A429" i="46" s="1"/>
  <c r="A430" i="46" s="1"/>
  <c r="A431" i="46" s="1"/>
  <c r="A432" i="46" s="1"/>
  <c r="A433" i="46" s="1"/>
  <c r="A434" i="46" s="1"/>
  <c r="A435" i="46" s="1"/>
  <c r="A436" i="46" s="1"/>
  <c r="A437" i="46" s="1"/>
  <c r="A438" i="46" s="1"/>
  <c r="A439" i="46" s="1"/>
  <c r="A440" i="46" s="1"/>
  <c r="A441" i="46" s="1"/>
  <c r="A442" i="46" s="1"/>
  <c r="A443" i="46" s="1"/>
  <c r="A444" i="46" s="1"/>
  <c r="A445" i="46" s="1"/>
  <c r="A446" i="46" s="1"/>
  <c r="A447" i="46" s="1"/>
  <c r="A448" i="46" s="1"/>
  <c r="A449" i="46" s="1"/>
  <c r="A450" i="46" s="1"/>
  <c r="A451" i="46" s="1"/>
  <c r="A452" i="46" s="1"/>
  <c r="A453" i="46" s="1"/>
  <c r="A454" i="46" s="1"/>
  <c r="A455" i="46" s="1"/>
  <c r="A456" i="46" s="1"/>
  <c r="A457" i="46" s="1"/>
  <c r="A458" i="46" s="1"/>
  <c r="A459" i="46" s="1"/>
  <c r="A460" i="46" s="1"/>
  <c r="A461" i="46" s="1"/>
  <c r="A462" i="46" s="1"/>
  <c r="A463" i="46" s="1"/>
  <c r="A464" i="46" s="1"/>
  <c r="A465" i="46" s="1"/>
  <c r="A466" i="46" s="1"/>
  <c r="A467" i="46" s="1"/>
  <c r="A468" i="46" s="1"/>
  <c r="A469" i="46" s="1"/>
  <c r="A470" i="46" s="1"/>
  <c r="A471" i="46" s="1"/>
  <c r="A472" i="46" s="1"/>
  <c r="A473" i="46" s="1"/>
  <c r="A474" i="46" s="1"/>
  <c r="A475" i="46" s="1"/>
  <c r="A476" i="46" s="1"/>
  <c r="A477" i="46" s="1"/>
  <c r="A478" i="46" s="1"/>
  <c r="A479" i="46" s="1"/>
  <c r="A480" i="46" s="1"/>
  <c r="A481" i="46" s="1"/>
  <c r="A482" i="46" s="1"/>
  <c r="A483" i="46" s="1"/>
  <c r="A484" i="46" s="1"/>
  <c r="A485" i="46" s="1"/>
  <c r="A486" i="46" s="1"/>
  <c r="A487" i="46" s="1"/>
  <c r="A488" i="46" s="1"/>
  <c r="A489" i="46" s="1"/>
  <c r="A490" i="46" s="1"/>
  <c r="A491" i="46" s="1"/>
  <c r="A492" i="46" s="1"/>
  <c r="A493" i="46" s="1"/>
  <c r="A494" i="46" s="1"/>
  <c r="A495" i="46" s="1"/>
  <c r="A496" i="46" s="1"/>
  <c r="A497" i="46" s="1"/>
  <c r="A498" i="46" s="1"/>
  <c r="A499" i="46" s="1"/>
  <c r="A500" i="46" s="1"/>
  <c r="A501" i="46" s="1"/>
  <c r="A502" i="46" s="1"/>
  <c r="A503" i="46" s="1"/>
  <c r="A504" i="46" s="1"/>
  <c r="A505" i="46" s="1"/>
  <c r="A506" i="46" s="1"/>
  <c r="A507" i="46" s="1"/>
  <c r="A508" i="46" s="1"/>
  <c r="A509" i="46" s="1"/>
  <c r="A510" i="46" s="1"/>
  <c r="A511" i="46" s="1"/>
  <c r="A512" i="46" s="1"/>
  <c r="A513" i="46" s="1"/>
  <c r="A514" i="46" s="1"/>
  <c r="A515" i="46" s="1"/>
  <c r="A516" i="46" s="1"/>
  <c r="A517" i="46" s="1"/>
  <c r="A518" i="46" s="1"/>
  <c r="A519" i="46" s="1"/>
  <c r="A520" i="46" s="1"/>
  <c r="A521" i="46" s="1"/>
  <c r="A522" i="46" s="1"/>
  <c r="A523" i="46" s="1"/>
  <c r="A524" i="46" s="1"/>
  <c r="A525" i="46" s="1"/>
  <c r="A526" i="46" s="1"/>
  <c r="A527" i="46" s="1"/>
  <c r="A528" i="46" s="1"/>
  <c r="A529" i="46" s="1"/>
  <c r="A530" i="46" s="1"/>
  <c r="A531" i="46" s="1"/>
  <c r="A532" i="46" s="1"/>
  <c r="A533" i="46" s="1"/>
  <c r="A534" i="46" s="1"/>
  <c r="A535" i="46" s="1"/>
  <c r="A536" i="46" s="1"/>
  <c r="A537" i="46" s="1"/>
  <c r="A538" i="46" s="1"/>
  <c r="A539" i="46" s="1"/>
  <c r="A540" i="46" s="1"/>
  <c r="A541" i="46" s="1"/>
  <c r="A542" i="46" s="1"/>
  <c r="A543" i="46" s="1"/>
  <c r="A544" i="46" s="1"/>
  <c r="A545" i="46" s="1"/>
  <c r="A546" i="46" s="1"/>
  <c r="A547" i="46" s="1"/>
  <c r="A548" i="46" s="1"/>
  <c r="A549" i="46" s="1"/>
  <c r="A550" i="46" s="1"/>
  <c r="A551" i="46" s="1"/>
  <c r="A552" i="46" s="1"/>
  <c r="A553" i="46" s="1"/>
  <c r="A554" i="46" s="1"/>
  <c r="A555" i="46" s="1"/>
  <c r="A556" i="46" s="1"/>
  <c r="A557" i="46" s="1"/>
  <c r="A558" i="46" s="1"/>
  <c r="A559" i="46" s="1"/>
  <c r="A560" i="46" s="1"/>
  <c r="A561" i="46" s="1"/>
  <c r="A562" i="46" s="1"/>
  <c r="A563" i="46" s="1"/>
  <c r="A564" i="46" s="1"/>
  <c r="A565" i="46" s="1"/>
  <c r="A566" i="46" s="1"/>
  <c r="A567" i="46" s="1"/>
  <c r="A568" i="46" s="1"/>
  <c r="A569" i="46" s="1"/>
  <c r="A570" i="46" s="1"/>
  <c r="A571" i="46" s="1"/>
  <c r="A572" i="46" s="1"/>
  <c r="A573" i="46" s="1"/>
  <c r="A574" i="46" s="1"/>
  <c r="A575" i="46" s="1"/>
  <c r="A576" i="46" s="1"/>
  <c r="A577" i="46" s="1"/>
  <c r="A578" i="46" s="1"/>
  <c r="A579" i="46" s="1"/>
  <c r="A580" i="46" s="1"/>
  <c r="A581" i="46" s="1"/>
  <c r="A582" i="46" s="1"/>
  <c r="A583" i="46" s="1"/>
  <c r="A584" i="46" s="1"/>
  <c r="A585" i="46" s="1"/>
  <c r="A586" i="46" s="1"/>
  <c r="A587" i="46" s="1"/>
  <c r="A588" i="46" s="1"/>
  <c r="A589" i="46" s="1"/>
  <c r="A590" i="46" s="1"/>
  <c r="A591" i="46" s="1"/>
  <c r="A592" i="46" s="1"/>
  <c r="A593" i="46" s="1"/>
  <c r="A594" i="46" s="1"/>
  <c r="A595" i="46" s="1"/>
  <c r="A596" i="46" s="1"/>
  <c r="A597" i="46" s="1"/>
  <c r="A598" i="46" s="1"/>
  <c r="A599" i="46" s="1"/>
  <c r="A600" i="46" s="1"/>
  <c r="A601" i="46" s="1"/>
  <c r="A602" i="46" s="1"/>
  <c r="A603" i="46" s="1"/>
  <c r="A604" i="46" s="1"/>
  <c r="A605" i="46" s="1"/>
  <c r="A606" i="46" s="1"/>
  <c r="A607" i="46" s="1"/>
  <c r="A608" i="46" s="1"/>
  <c r="A609" i="46" s="1"/>
  <c r="A610" i="46" s="1"/>
  <c r="A611" i="46" s="1"/>
  <c r="A612" i="46" s="1"/>
  <c r="A613" i="46" s="1"/>
  <c r="A614" i="46" s="1"/>
  <c r="A615" i="46" s="1"/>
  <c r="A616" i="46" s="1"/>
  <c r="A617" i="46" s="1"/>
  <c r="A618" i="46" s="1"/>
  <c r="A619" i="46" s="1"/>
  <c r="A620" i="46" s="1"/>
  <c r="A621" i="46" s="1"/>
  <c r="A622" i="46" s="1"/>
  <c r="A623" i="46" s="1"/>
  <c r="A624" i="46" s="1"/>
  <c r="A625" i="46" s="1"/>
  <c r="A626" i="46" s="1"/>
  <c r="A627" i="46" s="1"/>
  <c r="A628" i="46" s="1"/>
  <c r="A629" i="46" s="1"/>
  <c r="A630" i="46" s="1"/>
  <c r="A631" i="46" s="1"/>
  <c r="A632" i="46" s="1"/>
  <c r="A633" i="46" s="1"/>
  <c r="A634" i="46" s="1"/>
  <c r="A635" i="46" s="1"/>
  <c r="A636" i="46" s="1"/>
  <c r="A637" i="46" s="1"/>
  <c r="A638" i="46" s="1"/>
  <c r="A639" i="46" s="1"/>
  <c r="A640" i="46" s="1"/>
  <c r="A641" i="46" s="1"/>
  <c r="A642" i="46" s="1"/>
  <c r="A643" i="46" s="1"/>
  <c r="A644" i="46" s="1"/>
  <c r="A645" i="46" s="1"/>
  <c r="A646" i="46" s="1"/>
  <c r="A647" i="46" s="1"/>
  <c r="A648" i="46" s="1"/>
  <c r="A649" i="46" s="1"/>
  <c r="A650" i="46" s="1"/>
  <c r="A651" i="46" s="1"/>
  <c r="A652" i="46" s="1"/>
  <c r="A653" i="46" s="1"/>
  <c r="A654" i="46" s="1"/>
  <c r="A655" i="46" s="1"/>
  <c r="A656" i="46" s="1"/>
  <c r="A657" i="46" s="1"/>
  <c r="A658" i="46" s="1"/>
  <c r="A659" i="46" s="1"/>
  <c r="A660" i="46" s="1"/>
  <c r="A661" i="46" s="1"/>
  <c r="A662" i="46" s="1"/>
  <c r="A663" i="46" s="1"/>
  <c r="A664" i="46" s="1"/>
  <c r="A665" i="46" s="1"/>
  <c r="A666" i="46" s="1"/>
  <c r="A667" i="46" s="1"/>
  <c r="A668" i="46" s="1"/>
  <c r="A669" i="46" s="1"/>
  <c r="A670" i="46" s="1"/>
  <c r="A671" i="46" s="1"/>
  <c r="A672" i="46" s="1"/>
  <c r="A673" i="46" s="1"/>
  <c r="A674" i="46" s="1"/>
  <c r="A675" i="46" s="1"/>
  <c r="A676" i="46" s="1"/>
  <c r="A677" i="46" s="1"/>
  <c r="A678" i="46" s="1"/>
  <c r="A679" i="46" s="1"/>
  <c r="A680" i="46" s="1"/>
  <c r="A681" i="46" s="1"/>
  <c r="A682" i="46" s="1"/>
  <c r="A683" i="46" s="1"/>
  <c r="A684" i="46" s="1"/>
  <c r="A685" i="46" s="1"/>
  <c r="A686" i="46" s="1"/>
  <c r="A687" i="46" s="1"/>
  <c r="A688" i="46" s="1"/>
  <c r="A689" i="46" s="1"/>
  <c r="A690" i="46" s="1"/>
  <c r="A691" i="46" s="1"/>
  <c r="A692" i="46" s="1"/>
  <c r="A693" i="46" s="1"/>
  <c r="A694" i="46" s="1"/>
  <c r="A695" i="46" s="1"/>
  <c r="A696" i="46" s="1"/>
  <c r="A697" i="46" s="1"/>
  <c r="A698" i="46" s="1"/>
  <c r="A699" i="46" s="1"/>
  <c r="A700" i="46" s="1"/>
  <c r="A701" i="46" s="1"/>
  <c r="A702" i="46" s="1"/>
  <c r="A703" i="46" s="1"/>
  <c r="A704" i="46" s="1"/>
  <c r="A705" i="46" s="1"/>
  <c r="A706" i="46" s="1"/>
  <c r="A707" i="46" s="1"/>
  <c r="A708" i="46" s="1"/>
  <c r="A709" i="46" s="1"/>
  <c r="A710" i="46" s="1"/>
  <c r="A711" i="46" s="1"/>
  <c r="A712" i="46" s="1"/>
  <c r="A713" i="46" s="1"/>
  <c r="A714" i="46" s="1"/>
  <c r="A715" i="46" s="1"/>
  <c r="A716" i="46" s="1"/>
  <c r="A717" i="46" s="1"/>
  <c r="A718" i="46" s="1"/>
  <c r="A719" i="46" s="1"/>
  <c r="A720" i="46" s="1"/>
  <c r="A721" i="46" s="1"/>
  <c r="A722" i="46" s="1"/>
  <c r="A723" i="46" s="1"/>
  <c r="A724" i="46" s="1"/>
  <c r="A725" i="46" s="1"/>
  <c r="A726" i="46" s="1"/>
  <c r="A727" i="46" s="1"/>
  <c r="A728" i="46" s="1"/>
  <c r="A729" i="46" s="1"/>
  <c r="A730" i="46" s="1"/>
  <c r="A731" i="46" s="1"/>
  <c r="A732" i="46" s="1"/>
  <c r="A733" i="46" s="1"/>
  <c r="A734" i="46" s="1"/>
  <c r="A735" i="46" s="1"/>
  <c r="A736" i="46" s="1"/>
  <c r="A737" i="46" s="1"/>
  <c r="A738" i="46" s="1"/>
  <c r="A739" i="46" s="1"/>
  <c r="A740" i="46" s="1"/>
  <c r="A741" i="46" s="1"/>
  <c r="A742" i="46" s="1"/>
  <c r="A743" i="46" s="1"/>
  <c r="A744" i="46" s="1"/>
  <c r="A745" i="46" s="1"/>
  <c r="A746" i="46" s="1"/>
  <c r="A747" i="46" s="1"/>
  <c r="A748" i="46" s="1"/>
  <c r="A749" i="46" s="1"/>
  <c r="A750" i="46" s="1"/>
  <c r="A751" i="46" s="1"/>
  <c r="A752" i="46" s="1"/>
  <c r="A753" i="46" s="1"/>
  <c r="A754" i="46" s="1"/>
  <c r="A755" i="46" s="1"/>
  <c r="A756" i="46" s="1"/>
  <c r="A757" i="46" s="1"/>
  <c r="A758" i="46" s="1"/>
  <c r="A759" i="46" s="1"/>
  <c r="A760" i="46" s="1"/>
  <c r="A761" i="46" s="1"/>
  <c r="A762" i="46" s="1"/>
  <c r="A763" i="46" s="1"/>
  <c r="A764" i="46" s="1"/>
  <c r="A765" i="46" s="1"/>
  <c r="A766" i="46" s="1"/>
  <c r="A767" i="46" s="1"/>
  <c r="A768" i="46" s="1"/>
  <c r="A769" i="46" s="1"/>
  <c r="A770" i="46" s="1"/>
  <c r="A771" i="46" s="1"/>
  <c r="A772" i="46" s="1"/>
  <c r="A773" i="46" s="1"/>
  <c r="A774" i="46" s="1"/>
  <c r="A775" i="46" s="1"/>
  <c r="A776" i="46" s="1"/>
  <c r="A777" i="46" s="1"/>
  <c r="A778" i="46" s="1"/>
  <c r="A779" i="46" s="1"/>
  <c r="A780" i="46" s="1"/>
  <c r="A781" i="46" s="1"/>
  <c r="A782" i="46" s="1"/>
  <c r="A783" i="46" s="1"/>
  <c r="A784" i="46" s="1"/>
  <c r="A785" i="46" s="1"/>
  <c r="A786" i="46" s="1"/>
  <c r="A787" i="46" s="1"/>
  <c r="A788" i="46" s="1"/>
  <c r="A789" i="46" s="1"/>
  <c r="A790" i="46" s="1"/>
  <c r="A791" i="46" s="1"/>
  <c r="A792" i="46" s="1"/>
  <c r="A793" i="46" s="1"/>
  <c r="A794" i="46" s="1"/>
  <c r="A795" i="46" s="1"/>
  <c r="A796" i="46" s="1"/>
  <c r="A797" i="46" s="1"/>
  <c r="A798" i="46" s="1"/>
  <c r="A799" i="46" s="1"/>
  <c r="A800" i="46" s="1"/>
  <c r="A801" i="46" s="1"/>
  <c r="A802" i="46" s="1"/>
  <c r="A803" i="46" s="1"/>
  <c r="A804" i="46" s="1"/>
  <c r="A805" i="46" s="1"/>
  <c r="A806" i="46" s="1"/>
  <c r="A807" i="46" s="1"/>
  <c r="A808" i="46" s="1"/>
  <c r="A809" i="46" s="1"/>
  <c r="A810" i="46" s="1"/>
  <c r="A811" i="46" s="1"/>
  <c r="A812" i="46" s="1"/>
  <c r="A813" i="46" s="1"/>
  <c r="A814" i="46" s="1"/>
  <c r="A815" i="46" s="1"/>
  <c r="A816" i="46" s="1"/>
  <c r="A817" i="46" s="1"/>
  <c r="A818" i="46" s="1"/>
  <c r="A819" i="46" s="1"/>
  <c r="A820" i="46" s="1"/>
  <c r="A821" i="46" s="1"/>
  <c r="A822" i="46" s="1"/>
  <c r="A823" i="46" s="1"/>
  <c r="A824" i="46" s="1"/>
  <c r="A825" i="46" s="1"/>
  <c r="A826" i="46" s="1"/>
  <c r="A827" i="46" s="1"/>
  <c r="A828" i="46" s="1"/>
  <c r="A829" i="46" s="1"/>
  <c r="A830" i="46" s="1"/>
  <c r="A831" i="46" s="1"/>
  <c r="A832" i="46" s="1"/>
  <c r="A833" i="46" s="1"/>
  <c r="A834" i="46" s="1"/>
  <c r="A835" i="46" s="1"/>
  <c r="A836" i="46" s="1"/>
  <c r="A837" i="46" s="1"/>
  <c r="A838" i="46" s="1"/>
  <c r="A839" i="46" s="1"/>
  <c r="A840" i="46" s="1"/>
  <c r="A841" i="46" s="1"/>
  <c r="A842" i="46" s="1"/>
  <c r="A843" i="46" s="1"/>
  <c r="A844" i="46" s="1"/>
  <c r="A845" i="46" s="1"/>
  <c r="A846" i="46" s="1"/>
  <c r="A847" i="46" s="1"/>
  <c r="A848" i="46" s="1"/>
  <c r="A849" i="46" s="1"/>
  <c r="A850" i="46" s="1"/>
  <c r="A851" i="46" s="1"/>
  <c r="A852" i="46" s="1"/>
  <c r="A853" i="46" s="1"/>
  <c r="A854" i="46" s="1"/>
  <c r="A855" i="46" s="1"/>
  <c r="A856" i="46" s="1"/>
  <c r="A857" i="46" s="1"/>
  <c r="A858" i="46" s="1"/>
  <c r="A859" i="46" s="1"/>
  <c r="A860" i="46" s="1"/>
  <c r="A861" i="46" s="1"/>
  <c r="A862" i="46" s="1"/>
  <c r="A863" i="46" s="1"/>
  <c r="A864" i="46" s="1"/>
  <c r="A865" i="46" s="1"/>
  <c r="A866" i="46" s="1"/>
  <c r="A867" i="46" s="1"/>
  <c r="A868" i="46" s="1"/>
  <c r="A869" i="46" s="1"/>
  <c r="A870" i="46" s="1"/>
  <c r="A871" i="46" s="1"/>
  <c r="A872" i="46" s="1"/>
  <c r="A873" i="46" s="1"/>
  <c r="A874" i="46" s="1"/>
  <c r="A875" i="46" s="1"/>
  <c r="A876" i="46" s="1"/>
  <c r="A877" i="46" s="1"/>
  <c r="A878" i="46" s="1"/>
  <c r="A879" i="46" s="1"/>
  <c r="A880" i="46" s="1"/>
  <c r="A881" i="46" s="1"/>
  <c r="A882" i="46" s="1"/>
  <c r="A883" i="46" s="1"/>
  <c r="A884" i="46" s="1"/>
  <c r="A885" i="46" s="1"/>
  <c r="A886" i="46" s="1"/>
  <c r="A887" i="46" s="1"/>
  <c r="A888" i="46" s="1"/>
  <c r="A889" i="46" s="1"/>
  <c r="A890" i="46" s="1"/>
  <c r="A891" i="46" s="1"/>
  <c r="A892" i="46" s="1"/>
  <c r="A893" i="46" s="1"/>
  <c r="A894" i="46" s="1"/>
  <c r="A895" i="46" s="1"/>
  <c r="A896" i="46" s="1"/>
  <c r="A897" i="46" s="1"/>
  <c r="A898" i="46" s="1"/>
  <c r="A899" i="46" s="1"/>
  <c r="A900" i="46" s="1"/>
  <c r="A901" i="46" s="1"/>
  <c r="A902" i="46" s="1"/>
  <c r="A903" i="46" s="1"/>
  <c r="A904" i="46" s="1"/>
  <c r="A905" i="46" s="1"/>
  <c r="A906" i="46" s="1"/>
  <c r="A907" i="46" s="1"/>
  <c r="A908" i="46" s="1"/>
  <c r="A909" i="46" s="1"/>
  <c r="A910" i="46" s="1"/>
  <c r="A911" i="46" s="1"/>
  <c r="A912" i="46" s="1"/>
  <c r="A913" i="46" s="1"/>
  <c r="A914" i="46" s="1"/>
  <c r="A915" i="46" s="1"/>
  <c r="A916" i="46" s="1"/>
  <c r="A917" i="46" s="1"/>
  <c r="A918" i="46" s="1"/>
  <c r="A919" i="46" s="1"/>
  <c r="A920" i="46" s="1"/>
  <c r="A921" i="46" s="1"/>
  <c r="A922" i="46" s="1"/>
  <c r="A923" i="46" s="1"/>
  <c r="A924" i="46" s="1"/>
  <c r="A925" i="46" s="1"/>
  <c r="A926" i="46" s="1"/>
  <c r="A927" i="46" s="1"/>
  <c r="A928" i="46" s="1"/>
  <c r="A929" i="46" s="1"/>
  <c r="A930" i="46" s="1"/>
  <c r="A931" i="46" s="1"/>
  <c r="A932" i="46" s="1"/>
  <c r="A933" i="46" s="1"/>
  <c r="A934" i="46" s="1"/>
  <c r="A935" i="46" s="1"/>
  <c r="A936" i="46" s="1"/>
  <c r="A937" i="46" s="1"/>
  <c r="A938" i="46" s="1"/>
  <c r="A939" i="46" s="1"/>
  <c r="A940" i="46" s="1"/>
  <c r="A941" i="46" s="1"/>
  <c r="A942" i="46" s="1"/>
  <c r="A943" i="46" s="1"/>
  <c r="A944" i="46" s="1"/>
  <c r="A945" i="46" s="1"/>
  <c r="A946" i="46" s="1"/>
  <c r="A947" i="46" s="1"/>
  <c r="A948" i="46" s="1"/>
  <c r="A949" i="46" s="1"/>
  <c r="A950" i="46" s="1"/>
  <c r="A951" i="46" s="1"/>
  <c r="A952" i="46" s="1"/>
  <c r="A953" i="46" s="1"/>
  <c r="A954" i="46" s="1"/>
  <c r="A955" i="46" s="1"/>
  <c r="A956" i="46" s="1"/>
  <c r="A957" i="46" s="1"/>
  <c r="A958" i="46" s="1"/>
  <c r="A959" i="46" s="1"/>
  <c r="A960" i="46" s="1"/>
  <c r="A961" i="46" s="1"/>
  <c r="A962" i="46" s="1"/>
  <c r="A963" i="46" s="1"/>
  <c r="A964" i="46" s="1"/>
  <c r="A965" i="46" s="1"/>
  <c r="A966" i="46" s="1"/>
  <c r="A967" i="46" s="1"/>
  <c r="A968" i="46" s="1"/>
  <c r="A969" i="46" s="1"/>
  <c r="A970" i="46" s="1"/>
  <c r="A971" i="46" s="1"/>
  <c r="A972" i="46" s="1"/>
  <c r="A973" i="46" s="1"/>
  <c r="A974" i="46" s="1"/>
  <c r="A975" i="46" s="1"/>
  <c r="A976" i="46" s="1"/>
  <c r="A977" i="46" s="1"/>
  <c r="A978" i="46" s="1"/>
  <c r="A979" i="46" s="1"/>
  <c r="A980" i="46" s="1"/>
  <c r="A981" i="46" s="1"/>
  <c r="A982" i="46" s="1"/>
  <c r="A983" i="46" s="1"/>
  <c r="A984" i="46" s="1"/>
  <c r="A985" i="46" s="1"/>
  <c r="A986" i="46" s="1"/>
  <c r="A987" i="46" s="1"/>
  <c r="A988" i="46" s="1"/>
  <c r="A989" i="46" s="1"/>
  <c r="A990" i="46" s="1"/>
  <c r="A991" i="46" s="1"/>
  <c r="A992" i="46" s="1"/>
  <c r="A993" i="46" s="1"/>
  <c r="A994" i="46" s="1"/>
  <c r="A995" i="46" s="1"/>
  <c r="A996" i="46" s="1"/>
  <c r="A997" i="46" s="1"/>
  <c r="A998" i="46" s="1"/>
  <c r="A999" i="46" s="1"/>
  <c r="A1000" i="46" s="1"/>
  <c r="A1001" i="46" s="1"/>
  <c r="A1002" i="46" s="1"/>
  <c r="A1003" i="46" s="1"/>
  <c r="A1004" i="46" s="1"/>
  <c r="A1005" i="46" s="1"/>
  <c r="A1006" i="46" s="1"/>
  <c r="A1007" i="46" s="1"/>
  <c r="A1008" i="46" s="1"/>
  <c r="A1009" i="46" s="1"/>
  <c r="A1010" i="46" s="1"/>
  <c r="A1011" i="46" s="1"/>
  <c r="A1012" i="46" s="1"/>
  <c r="A1013" i="46" s="1"/>
  <c r="A1014" i="46" s="1"/>
  <c r="A1015" i="46" s="1"/>
  <c r="A1016" i="46" s="1"/>
  <c r="A1017" i="46" s="1"/>
  <c r="A1018" i="46" s="1"/>
  <c r="A1019" i="46" s="1"/>
  <c r="A1020" i="46" s="1"/>
  <c r="A1021" i="46" s="1"/>
  <c r="A1022" i="46" s="1"/>
  <c r="A1023" i="46" s="1"/>
  <c r="A1024" i="46" s="1"/>
  <c r="A1025" i="46" s="1"/>
  <c r="A1026" i="46" s="1"/>
  <c r="A1027" i="46" s="1"/>
  <c r="A1028" i="46" s="1"/>
  <c r="A1029" i="46" s="1"/>
  <c r="A1030" i="46" s="1"/>
  <c r="A1031" i="46" s="1"/>
  <c r="A1032" i="46" s="1"/>
  <c r="A1033" i="46" s="1"/>
  <c r="A1034" i="46" s="1"/>
  <c r="A1035" i="46" s="1"/>
  <c r="A1036" i="46" s="1"/>
  <c r="A1037" i="46" s="1"/>
  <c r="A1038" i="46" s="1"/>
  <c r="A1039" i="46" s="1"/>
  <c r="A1040" i="46" s="1"/>
  <c r="A1041" i="46" s="1"/>
  <c r="A1042" i="46" s="1"/>
  <c r="A1043" i="46" s="1"/>
  <c r="A1044" i="46" s="1"/>
  <c r="A1045" i="46" s="1"/>
  <c r="A1046" i="46" s="1"/>
  <c r="A1047" i="46" s="1"/>
  <c r="A1048" i="46" s="1"/>
  <c r="A1049" i="46" s="1"/>
  <c r="A1050" i="46" s="1"/>
  <c r="A1051" i="46" s="1"/>
  <c r="A1052" i="46" s="1"/>
  <c r="A1053" i="46" s="1"/>
  <c r="A1054" i="46" s="1"/>
  <c r="A1055" i="46" s="1"/>
  <c r="A1056" i="46" s="1"/>
  <c r="A1057" i="46" s="1"/>
  <c r="A1058" i="46" s="1"/>
  <c r="A1059" i="46" s="1"/>
  <c r="A1060" i="46" s="1"/>
  <c r="A1061" i="46" s="1"/>
  <c r="A1062" i="46" s="1"/>
  <c r="A1063" i="46" s="1"/>
  <c r="A1064" i="46" s="1"/>
  <c r="A1065" i="46" s="1"/>
  <c r="A1066" i="46" s="1"/>
  <c r="A1067" i="46" s="1"/>
  <c r="A1068" i="46" s="1"/>
  <c r="A1069" i="46" s="1"/>
  <c r="A1070" i="46" s="1"/>
  <c r="A1071" i="46" s="1"/>
  <c r="A1072" i="46" s="1"/>
  <c r="A1073" i="46" s="1"/>
  <c r="A1074" i="46" s="1"/>
  <c r="A1075" i="46" s="1"/>
  <c r="A1076" i="46" s="1"/>
  <c r="A1077" i="46" s="1"/>
  <c r="A1078" i="46" s="1"/>
  <c r="A1079" i="46" s="1"/>
  <c r="A1080" i="46" s="1"/>
  <c r="A1081" i="46" s="1"/>
  <c r="A1082" i="46" s="1"/>
  <c r="A1083" i="46" s="1"/>
  <c r="A1084" i="46" s="1"/>
  <c r="A1085" i="46" s="1"/>
  <c r="A1086" i="46" s="1"/>
  <c r="A1087" i="46" s="1"/>
  <c r="A1088" i="46" s="1"/>
  <c r="A1089" i="46" s="1"/>
  <c r="A1090" i="46" s="1"/>
  <c r="A1091" i="46" s="1"/>
  <c r="A1092" i="46" s="1"/>
  <c r="A1093" i="46" s="1"/>
  <c r="A1094" i="46" s="1"/>
  <c r="A1095" i="46" s="1"/>
  <c r="A1096" i="46" s="1"/>
  <c r="A1097" i="46" s="1"/>
  <c r="A1098" i="46" s="1"/>
  <c r="A1099" i="46" s="1"/>
  <c r="A1100" i="46" s="1"/>
  <c r="A1101" i="46" s="1"/>
  <c r="A1102" i="46" s="1"/>
  <c r="A1103" i="46" s="1"/>
  <c r="A1104" i="46" s="1"/>
  <c r="A1105" i="46" s="1"/>
  <c r="A1106" i="46" s="1"/>
  <c r="A1107" i="46" s="1"/>
  <c r="A1108" i="46" s="1"/>
  <c r="A1109" i="46" s="1"/>
  <c r="A1110" i="46" s="1"/>
  <c r="A1111" i="46" s="1"/>
  <c r="A1112" i="46" s="1"/>
  <c r="A1113" i="46" s="1"/>
  <c r="A1114" i="46" s="1"/>
  <c r="A1115" i="46" s="1"/>
  <c r="A1116" i="46" s="1"/>
  <c r="A1117" i="46" s="1"/>
  <c r="A1118" i="46" s="1"/>
  <c r="A1119" i="46" s="1"/>
  <c r="A1120" i="46" s="1"/>
  <c r="A1121" i="46" s="1"/>
  <c r="A1122" i="46" s="1"/>
  <c r="A1123" i="46" s="1"/>
  <c r="A1124" i="46" s="1"/>
  <c r="A1125" i="46" s="1"/>
  <c r="A1126" i="46" s="1"/>
  <c r="A1127" i="46" s="1"/>
  <c r="A1128" i="46" s="1"/>
  <c r="A1129" i="46" s="1"/>
  <c r="A1130" i="46" s="1"/>
  <c r="A1131" i="46" s="1"/>
  <c r="A1132" i="46" s="1"/>
  <c r="A1133" i="46" s="1"/>
  <c r="A1134" i="46" s="1"/>
  <c r="A1135" i="46" s="1"/>
  <c r="A1136" i="46" s="1"/>
  <c r="A1137" i="46" s="1"/>
  <c r="A1138" i="46" s="1"/>
  <c r="A1139" i="46" s="1"/>
  <c r="A1140" i="46" s="1"/>
  <c r="A1141" i="46" s="1"/>
  <c r="A1142" i="46" s="1"/>
  <c r="A1143" i="46" s="1"/>
  <c r="A1144" i="46" s="1"/>
  <c r="A1145" i="46" s="1"/>
  <c r="A1146" i="46" s="1"/>
  <c r="A1147" i="46" s="1"/>
  <c r="A1148" i="46" s="1"/>
  <c r="A1149" i="46" s="1"/>
  <c r="A1150" i="46" s="1"/>
  <c r="A1151" i="46" s="1"/>
  <c r="A1152" i="46" s="1"/>
  <c r="A1153" i="46" s="1"/>
  <c r="A1154" i="46" s="1"/>
  <c r="A1155" i="46" s="1"/>
  <c r="A1156" i="46" s="1"/>
  <c r="A1157" i="46" s="1"/>
  <c r="A1158" i="46" s="1"/>
  <c r="A1159" i="46" s="1"/>
  <c r="A1160" i="46" s="1"/>
  <c r="A1161" i="46" s="1"/>
  <c r="A1162" i="46" s="1"/>
  <c r="A1163" i="46" s="1"/>
  <c r="A1164" i="46" s="1"/>
  <c r="A1165" i="46" s="1"/>
  <c r="A1166" i="46" s="1"/>
  <c r="A1167" i="46" s="1"/>
  <c r="A1168" i="46" s="1"/>
  <c r="A1169" i="46" s="1"/>
  <c r="A1170" i="46" s="1"/>
  <c r="A1171" i="46" s="1"/>
  <c r="A1172" i="46" s="1"/>
  <c r="A1173" i="46" s="1"/>
  <c r="A1174" i="46" s="1"/>
  <c r="A1175" i="46" s="1"/>
  <c r="A1176" i="46" s="1"/>
  <c r="A1177" i="46" s="1"/>
  <c r="A1178" i="46" s="1"/>
  <c r="A1179" i="46" s="1"/>
  <c r="A1180" i="46" s="1"/>
  <c r="A1181" i="46" s="1"/>
  <c r="A1182" i="46" s="1"/>
  <c r="A1183" i="46" s="1"/>
  <c r="A1184" i="46" s="1"/>
  <c r="A1185" i="46" s="1"/>
  <c r="A1186" i="46" s="1"/>
  <c r="A1187" i="46" s="1"/>
  <c r="A1188" i="46" s="1"/>
  <c r="A1189" i="46" s="1"/>
  <c r="A1190" i="46" s="1"/>
  <c r="A1191" i="46" s="1"/>
  <c r="A1192" i="46" s="1"/>
  <c r="A1193" i="46" s="1"/>
  <c r="A1194" i="46" s="1"/>
  <c r="A1195" i="46" s="1"/>
  <c r="A1196" i="46" s="1"/>
  <c r="A1197" i="46" s="1"/>
  <c r="A1198" i="46" s="1"/>
  <c r="A1199" i="46" s="1"/>
  <c r="A1200" i="46" s="1"/>
  <c r="A1201" i="46" s="1"/>
  <c r="A1202" i="46" s="1"/>
  <c r="A1203" i="46" s="1"/>
  <c r="A1204" i="46" s="1"/>
  <c r="A1205" i="46" s="1"/>
  <c r="A1206" i="46" s="1"/>
  <c r="A1207" i="46" s="1"/>
  <c r="A1208" i="46" s="1"/>
  <c r="A1209" i="46" s="1"/>
  <c r="A1210" i="46" s="1"/>
  <c r="A1211" i="46" s="1"/>
  <c r="A1212" i="46" s="1"/>
  <c r="A1213" i="46" s="1"/>
  <c r="A1214" i="46" s="1"/>
  <c r="A1215" i="46" s="1"/>
  <c r="A1216" i="46" s="1"/>
  <c r="A1217" i="46" s="1"/>
  <c r="A1218" i="46" s="1"/>
  <c r="A1219" i="46" s="1"/>
  <c r="A1220" i="46" s="1"/>
  <c r="A1221" i="46" s="1"/>
  <c r="A1222" i="46" s="1"/>
  <c r="A1223" i="46" s="1"/>
  <c r="A1224" i="46" s="1"/>
  <c r="A1225" i="46" s="1"/>
  <c r="A1226" i="46" s="1"/>
  <c r="A1227" i="46" s="1"/>
  <c r="A1228" i="46" s="1"/>
  <c r="A1229" i="46" s="1"/>
  <c r="A1230" i="46" s="1"/>
  <c r="A1231" i="46" s="1"/>
  <c r="A1232" i="46" s="1"/>
  <c r="A1233" i="46" s="1"/>
  <c r="A1234" i="46" s="1"/>
  <c r="A1235" i="46" s="1"/>
  <c r="A1236" i="46" s="1"/>
  <c r="A1237" i="46" s="1"/>
  <c r="A1238" i="46" s="1"/>
  <c r="A1239" i="46" s="1"/>
  <c r="A1240" i="46" s="1"/>
  <c r="A1241" i="46" s="1"/>
  <c r="A1242" i="46" s="1"/>
  <c r="A1243" i="46" s="1"/>
  <c r="A1244" i="46" s="1"/>
  <c r="A1245" i="46" s="1"/>
  <c r="A1246" i="46" s="1"/>
  <c r="A1247" i="46" s="1"/>
  <c r="A1248" i="46" s="1"/>
  <c r="A1249" i="46" s="1"/>
  <c r="A1250" i="46" s="1"/>
  <c r="A1251" i="46" s="1"/>
  <c r="A1252" i="46" s="1"/>
  <c r="A1253" i="46" s="1"/>
  <c r="A1254" i="46" s="1"/>
  <c r="A1255" i="46" s="1"/>
  <c r="A1256" i="46" s="1"/>
  <c r="A1257" i="46" s="1"/>
  <c r="A1258" i="46" s="1"/>
  <c r="A1259" i="46" s="1"/>
  <c r="A1260" i="46" s="1"/>
  <c r="A1261" i="46" s="1"/>
  <c r="A1262" i="46" s="1"/>
  <c r="A1263" i="46" s="1"/>
  <c r="A1264" i="46" s="1"/>
  <c r="A1265" i="46" s="1"/>
  <c r="A1266" i="46" s="1"/>
  <c r="A1267" i="46" s="1"/>
  <c r="A1268" i="46" s="1"/>
  <c r="A1269" i="46" s="1"/>
  <c r="A1270" i="46" s="1"/>
  <c r="A1271" i="46" s="1"/>
  <c r="A1272" i="46" s="1"/>
  <c r="A1273" i="46" s="1"/>
  <c r="A1274" i="46" s="1"/>
  <c r="A1275" i="46" s="1"/>
  <c r="A1276" i="46" s="1"/>
  <c r="A1277" i="46" s="1"/>
  <c r="A1278" i="46" s="1"/>
  <c r="A1279" i="46" s="1"/>
  <c r="A1280" i="46" s="1"/>
  <c r="A1281" i="46" s="1"/>
  <c r="A1282" i="46" s="1"/>
  <c r="A1283" i="46" s="1"/>
  <c r="A1284" i="46" s="1"/>
  <c r="A1285" i="46" s="1"/>
  <c r="A1286" i="46" s="1"/>
  <c r="A1287" i="46" s="1"/>
  <c r="A1288" i="46" s="1"/>
  <c r="A1289" i="46" s="1"/>
  <c r="A1290" i="46" s="1"/>
  <c r="A1291" i="46" s="1"/>
  <c r="A1292" i="46" s="1"/>
  <c r="A1293" i="46" s="1"/>
  <c r="A1294" i="46" s="1"/>
  <c r="A1295" i="46" s="1"/>
  <c r="A1296" i="46" s="1"/>
  <c r="A1297" i="46" s="1"/>
  <c r="A1298" i="46" s="1"/>
  <c r="A1299" i="46" s="1"/>
  <c r="A1300" i="46" s="1"/>
  <c r="A1301" i="46" s="1"/>
  <c r="A1302" i="46" s="1"/>
  <c r="A1303" i="46" s="1"/>
  <c r="A1304" i="46" s="1"/>
  <c r="A1305" i="46" s="1"/>
  <c r="A1306" i="46" s="1"/>
  <c r="A1307" i="46" s="1"/>
  <c r="A1308" i="46" s="1"/>
  <c r="A1309" i="46" s="1"/>
  <c r="A1310" i="46" s="1"/>
  <c r="A1311" i="46" s="1"/>
  <c r="A1312" i="46" s="1"/>
  <c r="A1313" i="46" s="1"/>
  <c r="A1314" i="46" s="1"/>
  <c r="A1315" i="46" s="1"/>
  <c r="A1316" i="46" s="1"/>
  <c r="A1317" i="46" s="1"/>
  <c r="A1318" i="46" s="1"/>
  <c r="A1319" i="46" s="1"/>
  <c r="A1320" i="46" s="1"/>
  <c r="A1321" i="46" s="1"/>
  <c r="A1322" i="46" s="1"/>
  <c r="A1323" i="46" s="1"/>
  <c r="A1324" i="46" s="1"/>
  <c r="A1325" i="46" s="1"/>
  <c r="A1326" i="46" s="1"/>
  <c r="A1327" i="46" s="1"/>
  <c r="A1328" i="46" s="1"/>
  <c r="A1329" i="46" s="1"/>
  <c r="A1330" i="46" s="1"/>
  <c r="A1331" i="46" s="1"/>
  <c r="A1332" i="46" s="1"/>
  <c r="A1333" i="46" s="1"/>
  <c r="A1334" i="46" s="1"/>
  <c r="A1335" i="46" s="1"/>
  <c r="A1336" i="46" s="1"/>
  <c r="A1337" i="46" s="1"/>
  <c r="A1338" i="46" s="1"/>
  <c r="A1339" i="46" s="1"/>
  <c r="A1340" i="46" s="1"/>
  <c r="A1341" i="46" s="1"/>
  <c r="A1342" i="46" s="1"/>
  <c r="A1343" i="46" s="1"/>
  <c r="A1344" i="46" s="1"/>
  <c r="A1345" i="46" s="1"/>
  <c r="A1346" i="46" s="1"/>
  <c r="A1347" i="46" s="1"/>
  <c r="A1348" i="46" s="1"/>
  <c r="A1349" i="46" s="1"/>
  <c r="A1350" i="46" s="1"/>
  <c r="A1351" i="46" s="1"/>
  <c r="A1352" i="46" s="1"/>
  <c r="A1353" i="46" s="1"/>
  <c r="A1354" i="46" s="1"/>
  <c r="A1355" i="46" s="1"/>
  <c r="A1356" i="46" s="1"/>
  <c r="A1357" i="46" s="1"/>
  <c r="A1358" i="46" s="1"/>
  <c r="A1359" i="46" s="1"/>
  <c r="A1360" i="46" s="1"/>
  <c r="A1361" i="46" s="1"/>
  <c r="A1362" i="46" s="1"/>
  <c r="A1363" i="46" s="1"/>
  <c r="A1364" i="46" s="1"/>
  <c r="A1365" i="46" s="1"/>
  <c r="A1366" i="46" s="1"/>
  <c r="A1367" i="46" s="1"/>
  <c r="A1368" i="46" s="1"/>
  <c r="A1369" i="46" s="1"/>
  <c r="A1370" i="46" s="1"/>
  <c r="A1371" i="46" s="1"/>
  <c r="A1372" i="46" s="1"/>
  <c r="A1373" i="46" s="1"/>
  <c r="A1374" i="46" s="1"/>
  <c r="A1375" i="46" s="1"/>
  <c r="A1376" i="46" s="1"/>
  <c r="A1377" i="46" s="1"/>
  <c r="A1378" i="46" s="1"/>
  <c r="A1379" i="46" s="1"/>
  <c r="A1380" i="46" s="1"/>
  <c r="A1381" i="46" s="1"/>
  <c r="A1382" i="46" s="1"/>
  <c r="A1383" i="46" s="1"/>
  <c r="A1384" i="46" s="1"/>
  <c r="A1385" i="46" s="1"/>
  <c r="A1386" i="46" s="1"/>
  <c r="A1387" i="46" s="1"/>
  <c r="A1388" i="46" s="1"/>
  <c r="A1389" i="46" s="1"/>
  <c r="A1390" i="46" s="1"/>
  <c r="A1391" i="46" s="1"/>
  <c r="A1392" i="46" s="1"/>
  <c r="A1393" i="46" s="1"/>
  <c r="A1394" i="46" s="1"/>
  <c r="A1395" i="46" s="1"/>
  <c r="A1396" i="46" s="1"/>
  <c r="A1397" i="46" s="1"/>
  <c r="A1398" i="46" s="1"/>
  <c r="A1399" i="46" s="1"/>
  <c r="A1400" i="46" s="1"/>
  <c r="A1401" i="46" s="1"/>
  <c r="A1402" i="46" s="1"/>
  <c r="A1403" i="46" s="1"/>
  <c r="A1404" i="46" s="1"/>
  <c r="A1405" i="46" s="1"/>
  <c r="A1406" i="46" s="1"/>
  <c r="A1407" i="46" s="1"/>
  <c r="A1408" i="46" s="1"/>
  <c r="A1409" i="46" s="1"/>
  <c r="A1410" i="46" s="1"/>
  <c r="A1411" i="46" s="1"/>
  <c r="A1412" i="46" s="1"/>
  <c r="A1413" i="46" s="1"/>
  <c r="A1414" i="46" s="1"/>
  <c r="A1415" i="46" s="1"/>
  <c r="A1416" i="46" s="1"/>
  <c r="A1417" i="46" s="1"/>
  <c r="A1418" i="46" s="1"/>
  <c r="A1419" i="46" s="1"/>
  <c r="A1420" i="46" s="1"/>
  <c r="A1421" i="46" s="1"/>
  <c r="A1422" i="46" s="1"/>
  <c r="A1423" i="46" s="1"/>
  <c r="A1424" i="46" s="1"/>
  <c r="A1425" i="46" s="1"/>
  <c r="A1426" i="46" s="1"/>
  <c r="A1427" i="46" s="1"/>
  <c r="A1428" i="46" s="1"/>
  <c r="A1429" i="46" s="1"/>
  <c r="A1430" i="46" s="1"/>
  <c r="A1431" i="46" s="1"/>
  <c r="A1432" i="46" s="1"/>
  <c r="A1433" i="46" s="1"/>
  <c r="A1434" i="46" s="1"/>
  <c r="A1435" i="46" s="1"/>
  <c r="A1436" i="46" s="1"/>
  <c r="A1437" i="46" s="1"/>
  <c r="A1438" i="46" s="1"/>
  <c r="A1439" i="46" s="1"/>
  <c r="A1440" i="46" s="1"/>
  <c r="A1441" i="46" s="1"/>
  <c r="A1442" i="46" s="1"/>
  <c r="A1443" i="46" s="1"/>
  <c r="A1444" i="46" s="1"/>
  <c r="A1445" i="46" s="1"/>
  <c r="A1446" i="46" s="1"/>
  <c r="A1447" i="46" s="1"/>
  <c r="A1448" i="46" s="1"/>
  <c r="A1449" i="46" s="1"/>
  <c r="A1450" i="46" s="1"/>
  <c r="A1451" i="46" s="1"/>
  <c r="A1452" i="46" s="1"/>
  <c r="A1453" i="46" s="1"/>
  <c r="A1454" i="46" s="1"/>
  <c r="A1455" i="46" s="1"/>
  <c r="A1456" i="46" s="1"/>
  <c r="A1457" i="46" s="1"/>
  <c r="A1458" i="46" s="1"/>
  <c r="A1459" i="46" s="1"/>
  <c r="A1460" i="46" s="1"/>
  <c r="A1461" i="46" s="1"/>
  <c r="A1462" i="46" s="1"/>
  <c r="A1463" i="46" s="1"/>
  <c r="A1464" i="46" s="1"/>
  <c r="A1465" i="46" s="1"/>
  <c r="A1466" i="46" s="1"/>
  <c r="A1467" i="46" s="1"/>
  <c r="A1468" i="46" s="1"/>
  <c r="A1469" i="46" s="1"/>
  <c r="A1470" i="46" s="1"/>
  <c r="A1471" i="46" s="1"/>
  <c r="A1472" i="46" s="1"/>
  <c r="A1473" i="46" s="1"/>
  <c r="A1474" i="46" s="1"/>
  <c r="A1475" i="46" s="1"/>
  <c r="A1476" i="46" s="1"/>
  <c r="A1477" i="46" s="1"/>
  <c r="A1478" i="46" s="1"/>
  <c r="A1479" i="46" s="1"/>
  <c r="A1480" i="46" s="1"/>
  <c r="A1481" i="46" s="1"/>
  <c r="A1482" i="46" s="1"/>
  <c r="A1483" i="46" s="1"/>
  <c r="A1484" i="46" s="1"/>
  <c r="A1485" i="46" s="1"/>
  <c r="A1486" i="46" s="1"/>
  <c r="A1487" i="46" s="1"/>
  <c r="A1488" i="46" s="1"/>
  <c r="A1489" i="46" s="1"/>
  <c r="A1490" i="46" s="1"/>
  <c r="A1491" i="46" s="1"/>
  <c r="A1492" i="46" s="1"/>
  <c r="A1493" i="46" s="1"/>
  <c r="A1494" i="46" s="1"/>
  <c r="A1495" i="46" s="1"/>
  <c r="A1496" i="46" s="1"/>
  <c r="A1497" i="46" s="1"/>
  <c r="A1498" i="46" s="1"/>
  <c r="A1499" i="46" s="1"/>
  <c r="A1500" i="46" s="1"/>
  <c r="A1501" i="46" s="1"/>
  <c r="A1502" i="46" s="1"/>
  <c r="A1503" i="46" s="1"/>
  <c r="A1504" i="46" s="1"/>
  <c r="A1505" i="46" s="1"/>
  <c r="A1506" i="46" s="1"/>
  <c r="A1507" i="46" s="1"/>
  <c r="A1508" i="46" s="1"/>
  <c r="A1509" i="46" s="1"/>
  <c r="A1510" i="46" s="1"/>
  <c r="A1511" i="46" s="1"/>
  <c r="A1512" i="46" s="1"/>
  <c r="A1513" i="46" s="1"/>
  <c r="A1514" i="46" s="1"/>
  <c r="A1515" i="46" s="1"/>
  <c r="A1516" i="46" s="1"/>
  <c r="A1517" i="46" s="1"/>
  <c r="A1518" i="46" s="1"/>
  <c r="A1519" i="46" s="1"/>
  <c r="A1520" i="46" s="1"/>
  <c r="A1521" i="46" s="1"/>
  <c r="A1522" i="46" s="1"/>
  <c r="A1523" i="46" s="1"/>
  <c r="A1524" i="46" s="1"/>
  <c r="A1525" i="46" s="1"/>
  <c r="A1526" i="46" s="1"/>
  <c r="A1527" i="46" s="1"/>
  <c r="A1528" i="46" s="1"/>
  <c r="A1529" i="46" s="1"/>
  <c r="A1530" i="46" s="1"/>
  <c r="A1531" i="46" s="1"/>
  <c r="A1532" i="46" s="1"/>
  <c r="A1533" i="46" s="1"/>
  <c r="A1534" i="46" s="1"/>
  <c r="A1535" i="46" s="1"/>
  <c r="A1536" i="46" s="1"/>
  <c r="A1537" i="46" s="1"/>
  <c r="A1538" i="46" s="1"/>
  <c r="A1539" i="46" s="1"/>
  <c r="A1540" i="46" s="1"/>
  <c r="A1541" i="46" s="1"/>
  <c r="A1542" i="46" s="1"/>
  <c r="A1543" i="46" s="1"/>
  <c r="A1544" i="46" s="1"/>
  <c r="A1545" i="46" s="1"/>
  <c r="A1546" i="46" s="1"/>
  <c r="A1547" i="46" s="1"/>
  <c r="A1548" i="46" s="1"/>
  <c r="A1549" i="46" s="1"/>
  <c r="A1550" i="46" s="1"/>
  <c r="A1551" i="46" s="1"/>
  <c r="A1552" i="46" s="1"/>
  <c r="A1553" i="46" s="1"/>
  <c r="A1554" i="46" s="1"/>
  <c r="A1555" i="46" s="1"/>
  <c r="A1556" i="46" s="1"/>
  <c r="A1557" i="46" s="1"/>
  <c r="A1558" i="46" s="1"/>
  <c r="A1559" i="46" s="1"/>
  <c r="A1560" i="46" s="1"/>
  <c r="A1561" i="46" s="1"/>
  <c r="A1562" i="46" s="1"/>
  <c r="A1563" i="46" s="1"/>
  <c r="A1564" i="46" s="1"/>
  <c r="A1565" i="46" s="1"/>
  <c r="A1566" i="46" s="1"/>
  <c r="A1567" i="46" s="1"/>
  <c r="A1568" i="46" s="1"/>
  <c r="A1569" i="46" s="1"/>
  <c r="A1570" i="46" s="1"/>
  <c r="A1571" i="46" s="1"/>
  <c r="A1572" i="46" s="1"/>
  <c r="A1573" i="46" s="1"/>
  <c r="A1574" i="46" s="1"/>
  <c r="A1575" i="46" s="1"/>
  <c r="A1576" i="46" s="1"/>
  <c r="A1577" i="46" s="1"/>
  <c r="A1578" i="46" s="1"/>
  <c r="A1579" i="46" s="1"/>
  <c r="A1580" i="46" s="1"/>
  <c r="A1581" i="46" s="1"/>
  <c r="A1582" i="46" s="1"/>
  <c r="A1583" i="46" s="1"/>
  <c r="A1584" i="46" s="1"/>
  <c r="A1585" i="46" s="1"/>
  <c r="A1586" i="46" s="1"/>
  <c r="A1587" i="46" s="1"/>
  <c r="A1588" i="46" s="1"/>
  <c r="A1589" i="46" s="1"/>
  <c r="A1590" i="46" s="1"/>
  <c r="A1591" i="46" s="1"/>
  <c r="A1592" i="46" s="1"/>
  <c r="A1593" i="46" s="1"/>
  <c r="A1594" i="46" s="1"/>
  <c r="A1595" i="46" s="1"/>
  <c r="A1596" i="46" s="1"/>
  <c r="A1597" i="46" s="1"/>
  <c r="A1598" i="46" s="1"/>
  <c r="A1599" i="46" s="1"/>
  <c r="A1600" i="46" s="1"/>
  <c r="A1601" i="46" s="1"/>
  <c r="A1602" i="46" s="1"/>
  <c r="A1603" i="46" s="1"/>
  <c r="A1604" i="46" s="1"/>
  <c r="A1605" i="46" s="1"/>
  <c r="A1606" i="46" s="1"/>
  <c r="A1607" i="46" s="1"/>
  <c r="A1608" i="46" s="1"/>
  <c r="A1609" i="46" s="1"/>
  <c r="A1610" i="46" s="1"/>
  <c r="A1611" i="46" s="1"/>
  <c r="A1612" i="46" s="1"/>
  <c r="A1613" i="46" s="1"/>
  <c r="A1614" i="46" s="1"/>
  <c r="A1615" i="46" s="1"/>
  <c r="A1616" i="46" s="1"/>
  <c r="A1617" i="46" s="1"/>
  <c r="A1618" i="46" s="1"/>
  <c r="A1619" i="46" s="1"/>
  <c r="A1620" i="46" s="1"/>
  <c r="A1621" i="46" s="1"/>
  <c r="A1622" i="46" s="1"/>
  <c r="A1623" i="46" s="1"/>
  <c r="A1624" i="46" s="1"/>
  <c r="A1625" i="46" s="1"/>
  <c r="A1626" i="46" s="1"/>
  <c r="A1627" i="46" s="1"/>
  <c r="A1628" i="46" s="1"/>
  <c r="A1629" i="46" s="1"/>
  <c r="A1630" i="46" s="1"/>
  <c r="A1631" i="46" s="1"/>
  <c r="A1632" i="46" s="1"/>
  <c r="A1633" i="46" s="1"/>
  <c r="A1634" i="46" s="1"/>
  <c r="A1635" i="46" s="1"/>
  <c r="A1636" i="46" s="1"/>
  <c r="A1637" i="46" s="1"/>
  <c r="A1638" i="46" s="1"/>
  <c r="A1639" i="46" s="1"/>
  <c r="A1640" i="46" s="1"/>
  <c r="A1641" i="46" s="1"/>
  <c r="A1642" i="46" s="1"/>
  <c r="A1643" i="46" s="1"/>
  <c r="A1644" i="46" s="1"/>
  <c r="A1645" i="46" s="1"/>
  <c r="A1646" i="46" s="1"/>
  <c r="A1647" i="46" s="1"/>
  <c r="A1648" i="46" s="1"/>
  <c r="A1649" i="46" s="1"/>
  <c r="A1650" i="46" s="1"/>
  <c r="A1651" i="46" s="1"/>
  <c r="A1652" i="46" s="1"/>
  <c r="A1653" i="46" s="1"/>
  <c r="A1654" i="46" s="1"/>
  <c r="A1655" i="46" s="1"/>
  <c r="A1656" i="46" s="1"/>
  <c r="A1657" i="46" s="1"/>
  <c r="A1658" i="46" s="1"/>
  <c r="A1659" i="46" s="1"/>
  <c r="A1660" i="46" s="1"/>
  <c r="A1661" i="46" s="1"/>
  <c r="A1662" i="46" s="1"/>
  <c r="A1663" i="46" s="1"/>
  <c r="A1664" i="46" s="1"/>
  <c r="A1665" i="46" s="1"/>
  <c r="A1666" i="46" s="1"/>
  <c r="A1667" i="46" s="1"/>
  <c r="A1668" i="46" s="1"/>
  <c r="A1669" i="46" s="1"/>
  <c r="A1670" i="46" s="1"/>
  <c r="A1671" i="46" s="1"/>
  <c r="A1672" i="46" s="1"/>
  <c r="A1673" i="46" s="1"/>
  <c r="A1674" i="46" s="1"/>
  <c r="A1675" i="46" s="1"/>
  <c r="A1676" i="46" s="1"/>
  <c r="A1677" i="46" s="1"/>
  <c r="A1678" i="46" s="1"/>
  <c r="A1679" i="46" s="1"/>
  <c r="A1680" i="46" s="1"/>
  <c r="A1681" i="46" s="1"/>
  <c r="A1682" i="46" s="1"/>
  <c r="A1683" i="46" s="1"/>
  <c r="A1684" i="46" s="1"/>
  <c r="A1685" i="46" s="1"/>
  <c r="A1686" i="46" s="1"/>
  <c r="A1687" i="46" s="1"/>
  <c r="A1688" i="46" s="1"/>
  <c r="A1689" i="46" s="1"/>
  <c r="A1690" i="46" s="1"/>
  <c r="A1691" i="46" s="1"/>
  <c r="A1692" i="46" s="1"/>
  <c r="A1693" i="46" s="1"/>
  <c r="A1694" i="46" s="1"/>
  <c r="A1695" i="46" s="1"/>
  <c r="A1696" i="46" s="1"/>
  <c r="A1697" i="46" s="1"/>
  <c r="A1698" i="46" s="1"/>
  <c r="A1699" i="46" s="1"/>
  <c r="A1700" i="46" s="1"/>
  <c r="A1701" i="46" s="1"/>
  <c r="A1702" i="46" s="1"/>
  <c r="A1703" i="46" s="1"/>
  <c r="A1704" i="46" s="1"/>
  <c r="A1705" i="46" s="1"/>
  <c r="A1706" i="46" s="1"/>
  <c r="A1707" i="46" s="1"/>
  <c r="A1708" i="46" s="1"/>
  <c r="A1709" i="46" s="1"/>
  <c r="A1710" i="46" s="1"/>
  <c r="A1711" i="46" s="1"/>
  <c r="A1712" i="46" s="1"/>
  <c r="A1713" i="46" s="1"/>
  <c r="A1714" i="46" s="1"/>
  <c r="A1715" i="46" s="1"/>
  <c r="A1716" i="46" s="1"/>
  <c r="A1717" i="46" s="1"/>
  <c r="A1718" i="46" s="1"/>
  <c r="A1719" i="46" s="1"/>
  <c r="A1720" i="46" s="1"/>
  <c r="A1721" i="46" s="1"/>
  <c r="A1722" i="46" s="1"/>
  <c r="A1723" i="46" s="1"/>
  <c r="A1724" i="46" s="1"/>
  <c r="A1725" i="46" s="1"/>
  <c r="A1726" i="46" s="1"/>
  <c r="A1727" i="46" s="1"/>
  <c r="A1728" i="46" s="1"/>
  <c r="A1729" i="46" s="1"/>
  <c r="A1730" i="46" s="1"/>
  <c r="A1731" i="46" s="1"/>
  <c r="A1732" i="46" s="1"/>
  <c r="A1733" i="46" s="1"/>
  <c r="A1734" i="46" s="1"/>
  <c r="A1735" i="46" s="1"/>
  <c r="A1736" i="46" s="1"/>
  <c r="A1737" i="46" s="1"/>
  <c r="A1738" i="46" s="1"/>
  <c r="A1739" i="46" s="1"/>
  <c r="A1740" i="46" s="1"/>
  <c r="A1741" i="46" s="1"/>
  <c r="A1742" i="46" s="1"/>
  <c r="A1743" i="46" s="1"/>
  <c r="A1744" i="46" s="1"/>
  <c r="A1745" i="46" s="1"/>
  <c r="A1746" i="46" s="1"/>
  <c r="A1747" i="46" s="1"/>
  <c r="A1748" i="46" s="1"/>
  <c r="A1749" i="46" s="1"/>
  <c r="A1750" i="46" s="1"/>
  <c r="A1751" i="46" s="1"/>
  <c r="A1752" i="46" s="1"/>
  <c r="A1753" i="46" s="1"/>
  <c r="A1754" i="46" s="1"/>
  <c r="A1755" i="46" s="1"/>
  <c r="A1756" i="46" s="1"/>
  <c r="A1757" i="46" s="1"/>
  <c r="A1758" i="46" s="1"/>
  <c r="A1759" i="46" s="1"/>
  <c r="A1760" i="46" s="1"/>
  <c r="A1761" i="46" s="1"/>
  <c r="A1762" i="46" s="1"/>
  <c r="A1763" i="46" s="1"/>
  <c r="A1764" i="46" s="1"/>
  <c r="A1765" i="46" s="1"/>
  <c r="A1766" i="46" s="1"/>
  <c r="A1767" i="46" s="1"/>
  <c r="A1768" i="46" s="1"/>
  <c r="A1769" i="46" s="1"/>
  <c r="A1770" i="46" s="1"/>
  <c r="A1771" i="46" s="1"/>
  <c r="A1772" i="46" s="1"/>
  <c r="A1773" i="46" s="1"/>
  <c r="A1774" i="46" s="1"/>
  <c r="A1775" i="46" s="1"/>
  <c r="A1776" i="46" s="1"/>
  <c r="A1777" i="46" s="1"/>
  <c r="A1778" i="46" s="1"/>
  <c r="A1779" i="46" s="1"/>
  <c r="A1780" i="46" s="1"/>
  <c r="A1781" i="46" s="1"/>
  <c r="A1782" i="46" s="1"/>
  <c r="A1783" i="46" s="1"/>
  <c r="A1784" i="46" s="1"/>
  <c r="A1785" i="46" s="1"/>
  <c r="A1786" i="46" s="1"/>
  <c r="A1787" i="46" s="1"/>
  <c r="A1788" i="46" s="1"/>
  <c r="A1789" i="46" s="1"/>
  <c r="A1790" i="46" s="1"/>
  <c r="A1791" i="46" s="1"/>
  <c r="A1792" i="46" s="1"/>
  <c r="A1793" i="46" s="1"/>
  <c r="A1794" i="46" s="1"/>
  <c r="A1795" i="46" s="1"/>
  <c r="A1796" i="46" s="1"/>
  <c r="A1797" i="46" s="1"/>
  <c r="A1798" i="46" s="1"/>
  <c r="A1799" i="46" s="1"/>
  <c r="A1800" i="46" s="1"/>
  <c r="A1801" i="46" s="1"/>
  <c r="A1802" i="46" s="1"/>
  <c r="A1803" i="46" s="1"/>
  <c r="A1804" i="46" s="1"/>
  <c r="A1805" i="46" s="1"/>
  <c r="A1806" i="46" s="1"/>
  <c r="A1807" i="46" s="1"/>
  <c r="A1808" i="46" s="1"/>
  <c r="A1809" i="46" s="1"/>
  <c r="A1810" i="46" s="1"/>
  <c r="A1811" i="46" s="1"/>
  <c r="A1812" i="46" s="1"/>
  <c r="A1813" i="46" s="1"/>
  <c r="A1814" i="46" s="1"/>
  <c r="A1815" i="46" s="1"/>
  <c r="A1816" i="46" s="1"/>
  <c r="A1817" i="46" s="1"/>
  <c r="A1818" i="46" s="1"/>
  <c r="A1819" i="46" s="1"/>
  <c r="A1820" i="46" s="1"/>
  <c r="A1821" i="46" s="1"/>
  <c r="A1822" i="46" s="1"/>
  <c r="A1823" i="46" s="1"/>
  <c r="A1824" i="46" s="1"/>
  <c r="A1825" i="46" s="1"/>
  <c r="A1826" i="46" s="1"/>
  <c r="A1827" i="46" s="1"/>
  <c r="A1828" i="46" s="1"/>
  <c r="A1829" i="46" s="1"/>
  <c r="A1830" i="46" s="1"/>
  <c r="A1831" i="46" s="1"/>
  <c r="A1832" i="46" s="1"/>
  <c r="A1833" i="46" s="1"/>
  <c r="A1834" i="46" s="1"/>
  <c r="A1835" i="46" s="1"/>
  <c r="A1836" i="46" s="1"/>
  <c r="A1837" i="46" s="1"/>
  <c r="A1838" i="46" s="1"/>
  <c r="A1839" i="46" s="1"/>
  <c r="A1840" i="46" s="1"/>
  <c r="A1841" i="46" s="1"/>
  <c r="A1842" i="46" s="1"/>
  <c r="A1843" i="46" s="1"/>
  <c r="A1844" i="46" s="1"/>
  <c r="A1845" i="46" s="1"/>
  <c r="A1846" i="46" s="1"/>
  <c r="A1847" i="46" s="1"/>
  <c r="A1848" i="46" s="1"/>
  <c r="A1849" i="46" s="1"/>
  <c r="A1850" i="46" s="1"/>
  <c r="A1851" i="46" s="1"/>
  <c r="A1852" i="46" s="1"/>
  <c r="A1853" i="46" s="1"/>
  <c r="A1854" i="46" s="1"/>
  <c r="A1855" i="46" s="1"/>
  <c r="A1856" i="46" s="1"/>
  <c r="A1857" i="46" s="1"/>
  <c r="A1858" i="46" s="1"/>
  <c r="A1859" i="46" s="1"/>
  <c r="A1860" i="46" s="1"/>
  <c r="A1861" i="46" s="1"/>
  <c r="A1862" i="46" s="1"/>
  <c r="A1863" i="46" s="1"/>
  <c r="A1864" i="46" s="1"/>
  <c r="A1865" i="46" s="1"/>
  <c r="A1866" i="46" s="1"/>
  <c r="A1867" i="46" s="1"/>
  <c r="A1868" i="46" s="1"/>
  <c r="A1869" i="46" s="1"/>
  <c r="A1870" i="46" s="1"/>
  <c r="A1871" i="46" s="1"/>
  <c r="A1872" i="46" s="1"/>
  <c r="A1873" i="46" s="1"/>
  <c r="A1874" i="46" s="1"/>
  <c r="A1875" i="46" s="1"/>
  <c r="A1876" i="46" s="1"/>
  <c r="A1877" i="46" s="1"/>
  <c r="A1878" i="46" s="1"/>
  <c r="A1879" i="46" s="1"/>
  <c r="A1880" i="46" s="1"/>
  <c r="A1881" i="46" s="1"/>
  <c r="A1882" i="46" s="1"/>
  <c r="A1883" i="46" s="1"/>
  <c r="A1884" i="46" s="1"/>
  <c r="A1885" i="46" s="1"/>
  <c r="A1886" i="46" s="1"/>
  <c r="A1887" i="46" s="1"/>
  <c r="A1888" i="46" s="1"/>
  <c r="A1889" i="46" s="1"/>
  <c r="A1890" i="46" s="1"/>
  <c r="A1891" i="46" s="1"/>
  <c r="A1892" i="46" s="1"/>
  <c r="A1893" i="46" s="1"/>
  <c r="A1894" i="46" s="1"/>
  <c r="A1895" i="46" s="1"/>
  <c r="A1896" i="46" s="1"/>
  <c r="A1897" i="46" s="1"/>
  <c r="A1898" i="46" s="1"/>
  <c r="A1899" i="46" s="1"/>
  <c r="A1900" i="46" s="1"/>
  <c r="A1901" i="46" s="1"/>
  <c r="A1902" i="46" s="1"/>
  <c r="A1903" i="46" s="1"/>
  <c r="A1904" i="46" s="1"/>
  <c r="A1905" i="46" s="1"/>
  <c r="A1906" i="46" s="1"/>
  <c r="A1907" i="46" s="1"/>
  <c r="A1908" i="46" s="1"/>
  <c r="A1909" i="46" s="1"/>
  <c r="A1910" i="46" s="1"/>
  <c r="A1911" i="46" s="1"/>
  <c r="A1912" i="46" s="1"/>
  <c r="A1913" i="46" s="1"/>
  <c r="A1914" i="46" s="1"/>
  <c r="A1915" i="46" s="1"/>
  <c r="A1916" i="46" s="1"/>
  <c r="A1917" i="46" s="1"/>
  <c r="A1918" i="46" s="1"/>
  <c r="A1919" i="46" s="1"/>
  <c r="A1920" i="46" s="1"/>
  <c r="A1921" i="46" s="1"/>
  <c r="A1922" i="46" s="1"/>
  <c r="A1923" i="46" s="1"/>
  <c r="A1924" i="46" s="1"/>
  <c r="A1925" i="46" s="1"/>
  <c r="A1926" i="46" s="1"/>
  <c r="A1927" i="46" s="1"/>
  <c r="A1928" i="46" s="1"/>
  <c r="A1929" i="46" s="1"/>
  <c r="A1930" i="46" s="1"/>
  <c r="A1931" i="46" s="1"/>
  <c r="A1932" i="46" s="1"/>
  <c r="A1933" i="46" s="1"/>
  <c r="A1934" i="46" s="1"/>
  <c r="A1935" i="46" s="1"/>
  <c r="A1936" i="46" s="1"/>
  <c r="A1937" i="46" s="1"/>
  <c r="A1938" i="46" s="1"/>
  <c r="A1939" i="46" s="1"/>
  <c r="A1940" i="46" s="1"/>
  <c r="A1941" i="46" s="1"/>
  <c r="A1942" i="46" s="1"/>
  <c r="A1943" i="46" s="1"/>
  <c r="A1944" i="46" s="1"/>
  <c r="A1945" i="46" s="1"/>
  <c r="A1946" i="46" s="1"/>
  <c r="A1947" i="46" s="1"/>
  <c r="A1948" i="46" s="1"/>
  <c r="A1949" i="46" s="1"/>
  <c r="A1950" i="46" s="1"/>
  <c r="A1951" i="46" s="1"/>
  <c r="A1952" i="46" s="1"/>
  <c r="A1953" i="46" s="1"/>
  <c r="A1954" i="46" s="1"/>
  <c r="A1955" i="46" s="1"/>
  <c r="A1956" i="46" s="1"/>
  <c r="A1957" i="46" s="1"/>
  <c r="A1958" i="46" s="1"/>
  <c r="A1959" i="46" s="1"/>
  <c r="A1960" i="46" s="1"/>
  <c r="A1961" i="46" s="1"/>
  <c r="A1962" i="46" s="1"/>
  <c r="A1963" i="46" s="1"/>
  <c r="A1964" i="46" s="1"/>
  <c r="A1965" i="46" s="1"/>
  <c r="A1966" i="46" s="1"/>
  <c r="A1967" i="46" s="1"/>
  <c r="A1968" i="46" s="1"/>
  <c r="A1969" i="46" s="1"/>
  <c r="A1970" i="46" s="1"/>
  <c r="A1971" i="46" s="1"/>
  <c r="A1972" i="46" s="1"/>
  <c r="A1973" i="46" s="1"/>
  <c r="A1974" i="46" s="1"/>
  <c r="A1975" i="46" s="1"/>
  <c r="A1976" i="46" s="1"/>
  <c r="A1977" i="46" s="1"/>
  <c r="A1978" i="46" s="1"/>
  <c r="A1979" i="46" s="1"/>
  <c r="A1980" i="46" s="1"/>
  <c r="A1981" i="46" s="1"/>
  <c r="A1982" i="46" s="1"/>
  <c r="A1983" i="46" s="1"/>
  <c r="A1984" i="46" s="1"/>
  <c r="A1985" i="46" s="1"/>
  <c r="A1986" i="46" s="1"/>
  <c r="A1987" i="46" s="1"/>
  <c r="A1988" i="46" s="1"/>
  <c r="A1989" i="46" s="1"/>
  <c r="A1990" i="46" s="1"/>
  <c r="A1991" i="46" s="1"/>
  <c r="A1992" i="46" s="1"/>
  <c r="A1993" i="46" s="1"/>
  <c r="A1994" i="46" s="1"/>
  <c r="A1995" i="46" s="1"/>
  <c r="A1996" i="46" s="1"/>
  <c r="A1997" i="46" s="1"/>
  <c r="A1998" i="46" s="1"/>
  <c r="A1999" i="46" s="1"/>
  <c r="A2000" i="46" s="1"/>
  <c r="A2001" i="46" s="1"/>
  <c r="A2002" i="46" s="1"/>
  <c r="A2003" i="46" s="1"/>
  <c r="A2004" i="46" s="1"/>
  <c r="A2005" i="46" s="1"/>
  <c r="A2006" i="46" s="1"/>
  <c r="A2007" i="46" s="1"/>
  <c r="A2008" i="46" s="1"/>
  <c r="A2009" i="46" s="1"/>
  <c r="A2010" i="46" s="1"/>
  <c r="A2011" i="46" s="1"/>
  <c r="A2012" i="46" s="1"/>
  <c r="A2013" i="46" s="1"/>
  <c r="A2014" i="46" s="1"/>
  <c r="A2015" i="46" s="1"/>
  <c r="A2016" i="46" s="1"/>
  <c r="A2017" i="46" s="1"/>
  <c r="A2018" i="46" s="1"/>
  <c r="A2019" i="46" s="1"/>
  <c r="A2020" i="46" s="1"/>
  <c r="A2021" i="46" s="1"/>
  <c r="A2022" i="46" s="1"/>
  <c r="A2023" i="46" s="1"/>
  <c r="A2024" i="46" s="1"/>
  <c r="A2025" i="46" s="1"/>
  <c r="A2026" i="46" s="1"/>
  <c r="A2027" i="46" s="1"/>
  <c r="A2028" i="46" s="1"/>
  <c r="A2029" i="46" s="1"/>
  <c r="A2030" i="46" s="1"/>
  <c r="A2031" i="46" s="1"/>
  <c r="A2032" i="46" s="1"/>
  <c r="A2033" i="46" s="1"/>
  <c r="A2034" i="46" s="1"/>
  <c r="A2035" i="46" s="1"/>
  <c r="A2036" i="46" s="1"/>
  <c r="A2037" i="46" s="1"/>
  <c r="A2038" i="46" s="1"/>
  <c r="A2039" i="46" s="1"/>
  <c r="A2040" i="46" s="1"/>
  <c r="A2041" i="46" s="1"/>
  <c r="A2042" i="46" s="1"/>
  <c r="A2043" i="46" s="1"/>
  <c r="A2044" i="46" s="1"/>
  <c r="A2045" i="46" s="1"/>
  <c r="A2046" i="46" s="1"/>
  <c r="A2047" i="46" s="1"/>
  <c r="A2048" i="46" s="1"/>
  <c r="A2049" i="46" s="1"/>
  <c r="A2050" i="46" s="1"/>
  <c r="A2051" i="46" s="1"/>
  <c r="A2052" i="46" s="1"/>
  <c r="A2053" i="46" s="1"/>
  <c r="A2054" i="46" s="1"/>
  <c r="A2055" i="46" s="1"/>
  <c r="A2056" i="46" s="1"/>
  <c r="A2057" i="46" s="1"/>
  <c r="A2058" i="46" s="1"/>
  <c r="A2059" i="46" s="1"/>
  <c r="A2060" i="46" s="1"/>
  <c r="A2061" i="46" s="1"/>
  <c r="A2062" i="46" s="1"/>
  <c r="A2063" i="46" s="1"/>
  <c r="A2064" i="46" s="1"/>
  <c r="A2065" i="46" s="1"/>
  <c r="A2066" i="46" s="1"/>
  <c r="A2067" i="46" s="1"/>
  <c r="A2068" i="46" s="1"/>
  <c r="A2069" i="46" s="1"/>
  <c r="A2070" i="46" s="1"/>
  <c r="A2071" i="46" s="1"/>
  <c r="A2072" i="46" s="1"/>
  <c r="A2073" i="46" s="1"/>
  <c r="A2074" i="46" s="1"/>
  <c r="A2075" i="46" s="1"/>
  <c r="A2076" i="46" s="1"/>
  <c r="A2077" i="46" s="1"/>
  <c r="A2078" i="46" s="1"/>
  <c r="A2079" i="46" s="1"/>
  <c r="A2080" i="46" s="1"/>
  <c r="A2081" i="46" s="1"/>
  <c r="A2082" i="46" s="1"/>
  <c r="A2083" i="46" s="1"/>
  <c r="A2084" i="46" s="1"/>
  <c r="A2085" i="46" s="1"/>
  <c r="A2086" i="46" s="1"/>
  <c r="A2087" i="46" s="1"/>
  <c r="A2088" i="46" s="1"/>
  <c r="A2089" i="46" s="1"/>
  <c r="A2090" i="46" s="1"/>
  <c r="A2091" i="46" s="1"/>
  <c r="A2092" i="46" s="1"/>
  <c r="A2093" i="46" s="1"/>
  <c r="A2094" i="46" s="1"/>
  <c r="A2095" i="46" s="1"/>
  <c r="A2096" i="46" s="1"/>
  <c r="A2097" i="46" s="1"/>
  <c r="A2098" i="46" s="1"/>
  <c r="A2099" i="46" s="1"/>
  <c r="A2100" i="46" s="1"/>
  <c r="A2101" i="46" s="1"/>
  <c r="A2102" i="46" s="1"/>
  <c r="A2103" i="46" s="1"/>
  <c r="A2104" i="46" s="1"/>
  <c r="A2105" i="46" s="1"/>
  <c r="A2106" i="46" s="1"/>
  <c r="A2107" i="46" s="1"/>
  <c r="A2108" i="46" s="1"/>
  <c r="A2109" i="46" s="1"/>
  <c r="A2110" i="46" s="1"/>
  <c r="A2111" i="46" s="1"/>
  <c r="A2112" i="46" s="1"/>
  <c r="A2113" i="46" s="1"/>
  <c r="A2114" i="46" s="1"/>
  <c r="A2115" i="46" s="1"/>
  <c r="A2116" i="46" s="1"/>
  <c r="A2117" i="46" s="1"/>
  <c r="A2118" i="46" s="1"/>
  <c r="A2119" i="46" s="1"/>
  <c r="A2120" i="46" s="1"/>
  <c r="A2121" i="46" s="1"/>
  <c r="A2122" i="46" s="1"/>
  <c r="A2123" i="46" s="1"/>
  <c r="A2124" i="46" s="1"/>
  <c r="A2125" i="46" s="1"/>
  <c r="A2126" i="46" s="1"/>
  <c r="A2127" i="46" s="1"/>
  <c r="A2128" i="46" s="1"/>
  <c r="A2129" i="46" s="1"/>
  <c r="A2130" i="46" s="1"/>
  <c r="A2131" i="46" s="1"/>
  <c r="A2132" i="46" s="1"/>
  <c r="A2133" i="46" s="1"/>
  <c r="A2134" i="46" s="1"/>
  <c r="A2135" i="46" s="1"/>
  <c r="A2136" i="46" s="1"/>
  <c r="A2137" i="46" s="1"/>
  <c r="A2138" i="46" s="1"/>
  <c r="A2139" i="46" s="1"/>
  <c r="A2140" i="46" s="1"/>
  <c r="A2141" i="46" s="1"/>
  <c r="A2142" i="46" s="1"/>
  <c r="A2143" i="46" s="1"/>
  <c r="A2144" i="46" s="1"/>
  <c r="A2145" i="46" s="1"/>
  <c r="A2146" i="46" s="1"/>
  <c r="A2147" i="46" s="1"/>
  <c r="A2148" i="46" s="1"/>
  <c r="A2149" i="46" s="1"/>
  <c r="A2150" i="46" s="1"/>
  <c r="A2151" i="46" s="1"/>
  <c r="A2152" i="46" s="1"/>
  <c r="A2153" i="46" s="1"/>
  <c r="A2154" i="46" s="1"/>
  <c r="A2155" i="46" s="1"/>
  <c r="A2156" i="46" s="1"/>
  <c r="A2157" i="46" s="1"/>
  <c r="A2158" i="46" s="1"/>
  <c r="A2159" i="46" s="1"/>
  <c r="A2160" i="46" s="1"/>
  <c r="A2161" i="46" s="1"/>
  <c r="A2162" i="46" s="1"/>
  <c r="A2163" i="46" s="1"/>
  <c r="A2164" i="46" s="1"/>
  <c r="A2165" i="46" s="1"/>
  <c r="A2166" i="46" s="1"/>
  <c r="A2167" i="46" s="1"/>
  <c r="A2168" i="46" s="1"/>
  <c r="A2169" i="46" s="1"/>
  <c r="A2170" i="46" s="1"/>
  <c r="A2171" i="46" s="1"/>
  <c r="A2172" i="46" s="1"/>
  <c r="A2173" i="46" s="1"/>
  <c r="A2174" i="46" s="1"/>
  <c r="A2175" i="46" s="1"/>
  <c r="A2176" i="46" s="1"/>
  <c r="A2177" i="46" s="1"/>
  <c r="A2178" i="46" s="1"/>
  <c r="A2179" i="46" s="1"/>
  <c r="A2180" i="46" s="1"/>
  <c r="A2181" i="46" s="1"/>
  <c r="A2182" i="46" s="1"/>
  <c r="A2183" i="46" s="1"/>
  <c r="A2184" i="46" s="1"/>
  <c r="A2185" i="46" s="1"/>
  <c r="A2186" i="46" s="1"/>
  <c r="A2187" i="46" s="1"/>
  <c r="A2188" i="46" s="1"/>
  <c r="A2189" i="46" s="1"/>
  <c r="A2190" i="46" s="1"/>
  <c r="A2191" i="46" s="1"/>
  <c r="A2192" i="46" s="1"/>
  <c r="A2193" i="46" s="1"/>
  <c r="A2194" i="46" s="1"/>
  <c r="A2195" i="46" s="1"/>
  <c r="A2196" i="46" s="1"/>
  <c r="A2197" i="46" s="1"/>
  <c r="A2198" i="46" s="1"/>
  <c r="A2199" i="46" s="1"/>
  <c r="A2200" i="46" s="1"/>
  <c r="A2201" i="46" s="1"/>
  <c r="A2202" i="46" s="1"/>
  <c r="A2203" i="46" s="1"/>
  <c r="A2204" i="46" s="1"/>
  <c r="A2205" i="46" s="1"/>
  <c r="A2206" i="46" s="1"/>
  <c r="A2207" i="46" s="1"/>
  <c r="A2208" i="46" s="1"/>
  <c r="A2209" i="46" s="1"/>
  <c r="A2210" i="46" s="1"/>
  <c r="A2211" i="46" s="1"/>
  <c r="A2212" i="46" s="1"/>
  <c r="A2213" i="46" s="1"/>
  <c r="A2214" i="46" s="1"/>
  <c r="A2215" i="46" s="1"/>
  <c r="A2216" i="46" s="1"/>
  <c r="A2217" i="46" s="1"/>
  <c r="A2218" i="46" s="1"/>
  <c r="A2219" i="46" s="1"/>
  <c r="A2220" i="46" s="1"/>
  <c r="A2221" i="46" s="1"/>
  <c r="A2222" i="46" s="1"/>
  <c r="A2223" i="46" s="1"/>
  <c r="A2224" i="46" s="1"/>
  <c r="A2225" i="46" s="1"/>
  <c r="A2226" i="46" s="1"/>
  <c r="A2227" i="46" s="1"/>
  <c r="A2228" i="46" s="1"/>
  <c r="A2229" i="46" s="1"/>
  <c r="A2230" i="46" s="1"/>
  <c r="A2231" i="46" s="1"/>
  <c r="A2232" i="46" s="1"/>
  <c r="A2233" i="46" s="1"/>
  <c r="A2234" i="46" s="1"/>
  <c r="A2235" i="46" s="1"/>
  <c r="A2236" i="46" s="1"/>
  <c r="A2237" i="46" s="1"/>
  <c r="A2238" i="46" s="1"/>
  <c r="A2239" i="46" s="1"/>
  <c r="A2240" i="46" s="1"/>
  <c r="A2241" i="46" s="1"/>
  <c r="A2242" i="46" s="1"/>
  <c r="A2243" i="46" s="1"/>
  <c r="A2244" i="46" s="1"/>
  <c r="A2245" i="46" s="1"/>
  <c r="A2246" i="46" s="1"/>
  <c r="A2247" i="46" s="1"/>
  <c r="A2248" i="46" s="1"/>
  <c r="A2249" i="46" s="1"/>
  <c r="A2250" i="46" s="1"/>
  <c r="A2251" i="46" s="1"/>
  <c r="A2252" i="46" s="1"/>
  <c r="A2253" i="46" s="1"/>
  <c r="A2254" i="46" s="1"/>
  <c r="A2255" i="46" s="1"/>
  <c r="A2256" i="46" s="1"/>
  <c r="A2257" i="46" s="1"/>
  <c r="A2258" i="46" s="1"/>
  <c r="A2259" i="46" s="1"/>
  <c r="A2260" i="46" s="1"/>
  <c r="A2261" i="46" s="1"/>
  <c r="A2262" i="46" s="1"/>
  <c r="A2263" i="46" s="1"/>
  <c r="A2264" i="46" s="1"/>
  <c r="A2265" i="46" s="1"/>
  <c r="A2266" i="46" s="1"/>
  <c r="A2267" i="46" s="1"/>
  <c r="A2268" i="46" s="1"/>
  <c r="A2269" i="46" s="1"/>
  <c r="A2270" i="46" s="1"/>
  <c r="A2271" i="46" s="1"/>
  <c r="A2272" i="46" s="1"/>
  <c r="A2273" i="46" s="1"/>
  <c r="A2274" i="46" s="1"/>
  <c r="A2275" i="46" s="1"/>
  <c r="A2276" i="46" s="1"/>
  <c r="A2277" i="46" s="1"/>
  <c r="A2278" i="46" s="1"/>
  <c r="A2279" i="46" s="1"/>
  <c r="A2280" i="46" s="1"/>
  <c r="A2281" i="46" s="1"/>
  <c r="A2282" i="46" s="1"/>
  <c r="A2283" i="46" s="1"/>
  <c r="A2284" i="46" s="1"/>
  <c r="A2285" i="46" s="1"/>
  <c r="A2286" i="46" s="1"/>
  <c r="A2287" i="46" s="1"/>
  <c r="A2288" i="46" s="1"/>
  <c r="A2289" i="46" s="1"/>
  <c r="A2290" i="46" s="1"/>
  <c r="A2291" i="46" s="1"/>
  <c r="A2292" i="46" s="1"/>
  <c r="A2293" i="46" s="1"/>
  <c r="A2294" i="46" s="1"/>
  <c r="A2295" i="46" s="1"/>
  <c r="A2296" i="46" s="1"/>
  <c r="A2297" i="46" s="1"/>
  <c r="A2298" i="46" s="1"/>
  <c r="A2299" i="46" s="1"/>
  <c r="A2300" i="46" s="1"/>
  <c r="A2301" i="46" s="1"/>
  <c r="A2302" i="46" s="1"/>
  <c r="A2303" i="46" s="1"/>
  <c r="A2304" i="46" s="1"/>
  <c r="A2305" i="46" s="1"/>
  <c r="A2306" i="46" s="1"/>
  <c r="A2307" i="46" s="1"/>
  <c r="A2308" i="46" s="1"/>
  <c r="A2309" i="46" s="1"/>
  <c r="A2310" i="46" s="1"/>
  <c r="A2311" i="46" s="1"/>
  <c r="A2312" i="46" s="1"/>
  <c r="A2313" i="46" s="1"/>
  <c r="A2314" i="46" s="1"/>
  <c r="A2315" i="46" s="1"/>
  <c r="A2316" i="46" s="1"/>
  <c r="A2317" i="46" s="1"/>
  <c r="A2318" i="46" s="1"/>
  <c r="A2319" i="46" s="1"/>
  <c r="A2320" i="46" s="1"/>
  <c r="A2321" i="46" s="1"/>
  <c r="A2322" i="46" s="1"/>
  <c r="A2323" i="46" s="1"/>
  <c r="A2324" i="46" s="1"/>
  <c r="A2325" i="46" s="1"/>
  <c r="A2326" i="46" s="1"/>
  <c r="A2327" i="46" s="1"/>
  <c r="A2328" i="46" s="1"/>
  <c r="A2329" i="46" s="1"/>
  <c r="A2330" i="46" s="1"/>
  <c r="A2331" i="46" s="1"/>
  <c r="A2332" i="46" s="1"/>
  <c r="A2333" i="46" s="1"/>
  <c r="A2334" i="46" s="1"/>
  <c r="A2335" i="46" s="1"/>
  <c r="A2336" i="46" s="1"/>
  <c r="A2337" i="46" s="1"/>
  <c r="A2338" i="46" s="1"/>
  <c r="A2339" i="46" s="1"/>
  <c r="A2340" i="46" s="1"/>
  <c r="A2341" i="46" s="1"/>
  <c r="A2342" i="46" s="1"/>
  <c r="A2343" i="46" s="1"/>
  <c r="A2344" i="46" s="1"/>
  <c r="A2345" i="46" s="1"/>
  <c r="A2346" i="46" s="1"/>
  <c r="A2347" i="46" s="1"/>
  <c r="A2348" i="46" s="1"/>
  <c r="A2349" i="46" s="1"/>
  <c r="A2350" i="46" s="1"/>
  <c r="A2351" i="46" s="1"/>
  <c r="A2352" i="46" s="1"/>
  <c r="A2353" i="46" s="1"/>
  <c r="A2354" i="46" s="1"/>
  <c r="A2355" i="46" s="1"/>
  <c r="A2356" i="46" s="1"/>
  <c r="A2357" i="46" s="1"/>
  <c r="A2358" i="46" s="1"/>
  <c r="A2359" i="46" s="1"/>
  <c r="A2360" i="46" s="1"/>
  <c r="A2361" i="46" s="1"/>
  <c r="A2362" i="46" s="1"/>
  <c r="A2363" i="46" s="1"/>
  <c r="A2364" i="46" s="1"/>
  <c r="A2365" i="46" s="1"/>
  <c r="A2366" i="46" s="1"/>
  <c r="A2367" i="46" s="1"/>
  <c r="A2368" i="46" s="1"/>
  <c r="A2369" i="46" s="1"/>
  <c r="A2370" i="46" s="1"/>
  <c r="A2371" i="46" s="1"/>
  <c r="A2372" i="46" s="1"/>
  <c r="A2373" i="46" s="1"/>
  <c r="A2374" i="46" s="1"/>
  <c r="A2375" i="46" s="1"/>
  <c r="A2376" i="46" s="1"/>
  <c r="A2377" i="46" s="1"/>
  <c r="A2378" i="46" s="1"/>
  <c r="A2379" i="46" s="1"/>
  <c r="A2380" i="46" s="1"/>
  <c r="A2381" i="46" s="1"/>
  <c r="A2382" i="46" s="1"/>
  <c r="A2383" i="46" s="1"/>
  <c r="A2384" i="46" s="1"/>
  <c r="A2385" i="46" s="1"/>
  <c r="A2386" i="46" s="1"/>
  <c r="A2387" i="46" s="1"/>
  <c r="A2388" i="46" s="1"/>
  <c r="A2389" i="46" s="1"/>
  <c r="A2390" i="46" s="1"/>
  <c r="A2391" i="46" s="1"/>
  <c r="A2392" i="46" s="1"/>
  <c r="A2393" i="46" s="1"/>
  <c r="A2394" i="46" s="1"/>
  <c r="A2395" i="46" s="1"/>
  <c r="A2396" i="46" s="1"/>
  <c r="A2397" i="46" s="1"/>
  <c r="A2398" i="46" s="1"/>
  <c r="A2399" i="46" s="1"/>
  <c r="A2400" i="46" s="1"/>
  <c r="A2401" i="46" s="1"/>
  <c r="A2402" i="46" s="1"/>
  <c r="A2403" i="46" s="1"/>
  <c r="A2404" i="46" s="1"/>
  <c r="A2405" i="46" s="1"/>
  <c r="A2406" i="46" s="1"/>
  <c r="A2407" i="46" s="1"/>
  <c r="A2408" i="46" s="1"/>
  <c r="A2409" i="46" s="1"/>
  <c r="A2410" i="46" s="1"/>
  <c r="A2411" i="46" s="1"/>
  <c r="A2412" i="46" s="1"/>
  <c r="A2413" i="46" s="1"/>
  <c r="A2414" i="46" s="1"/>
  <c r="A2415" i="46" s="1"/>
  <c r="A2416" i="46" s="1"/>
  <c r="A2417" i="46" s="1"/>
  <c r="A2418" i="46" s="1"/>
  <c r="A2419" i="46" s="1"/>
  <c r="A2420" i="46" s="1"/>
  <c r="A2421" i="46" s="1"/>
  <c r="A2422" i="46" s="1"/>
  <c r="A2423" i="46" s="1"/>
  <c r="A2424" i="46" s="1"/>
  <c r="A2425" i="46" s="1"/>
  <c r="A2426" i="46" s="1"/>
  <c r="A2427" i="46" s="1"/>
  <c r="A2428" i="46" s="1"/>
  <c r="A2429" i="46" s="1"/>
  <c r="A2430" i="46" s="1"/>
  <c r="A2431" i="46" s="1"/>
  <c r="A2432" i="46" s="1"/>
  <c r="A2433" i="46" s="1"/>
  <c r="A2434" i="46" s="1"/>
  <c r="A2435" i="46" s="1"/>
  <c r="A2436" i="46" s="1"/>
  <c r="A2437" i="46" s="1"/>
  <c r="A2438" i="46" s="1"/>
  <c r="A2439" i="46" s="1"/>
  <c r="A2440" i="46" s="1"/>
  <c r="A2441" i="46" s="1"/>
  <c r="A2442" i="46" s="1"/>
  <c r="A2443" i="46" s="1"/>
  <c r="A2444" i="46" s="1"/>
  <c r="A2445" i="46" s="1"/>
  <c r="A2446" i="46" s="1"/>
  <c r="A2447" i="46" s="1"/>
  <c r="A2448" i="46" s="1"/>
  <c r="A2449" i="46" s="1"/>
  <c r="A2450" i="46" s="1"/>
  <c r="A2451" i="46" s="1"/>
  <c r="A2452" i="46" s="1"/>
  <c r="A2453" i="46" s="1"/>
  <c r="A2454" i="46" s="1"/>
  <c r="A2455" i="46" s="1"/>
  <c r="A2456" i="46" s="1"/>
  <c r="A2457" i="46" s="1"/>
  <c r="A2458" i="46" s="1"/>
  <c r="A2459" i="46" s="1"/>
  <c r="A2460" i="46" s="1"/>
  <c r="A2461" i="46" s="1"/>
  <c r="A2462" i="46" s="1"/>
  <c r="A2463" i="46" s="1"/>
  <c r="A2464" i="46" s="1"/>
  <c r="A2465" i="46" s="1"/>
  <c r="A2466" i="46" s="1"/>
  <c r="A2467" i="46" s="1"/>
  <c r="A2468" i="46" s="1"/>
  <c r="A2469" i="46" s="1"/>
  <c r="A2470" i="46" s="1"/>
  <c r="A2471" i="46" s="1"/>
  <c r="A2472" i="46" s="1"/>
  <c r="A2473" i="46" s="1"/>
  <c r="A2474" i="46" s="1"/>
  <c r="A2475" i="46" s="1"/>
  <c r="A2476" i="46" s="1"/>
  <c r="A2477" i="46" s="1"/>
  <c r="A2478" i="46" s="1"/>
  <c r="A2479" i="46" s="1"/>
  <c r="A2480" i="46" s="1"/>
  <c r="A2481" i="46" s="1"/>
  <c r="A2482" i="46" s="1"/>
  <c r="A2483" i="46" s="1"/>
  <c r="A2484" i="46" s="1"/>
  <c r="A2485" i="46" s="1"/>
  <c r="A2486" i="46" s="1"/>
  <c r="A2487" i="46" s="1"/>
  <c r="A2488" i="46" s="1"/>
  <c r="A2489" i="46" s="1"/>
  <c r="A2490" i="46" s="1"/>
  <c r="A2491" i="46" s="1"/>
  <c r="A2492" i="46" s="1"/>
  <c r="A2493" i="46" s="1"/>
  <c r="A2494" i="46" s="1"/>
  <c r="A2495" i="46" s="1"/>
  <c r="A2496" i="46" s="1"/>
  <c r="A2497" i="46" s="1"/>
  <c r="A2498" i="46" s="1"/>
  <c r="A2499" i="46" s="1"/>
  <c r="A2500" i="46" s="1"/>
  <c r="A2501" i="46" s="1"/>
  <c r="A2502" i="46" s="1"/>
  <c r="A2503" i="46" s="1"/>
  <c r="A2504" i="46" s="1"/>
  <c r="A2505" i="46" s="1"/>
  <c r="A2506" i="46" s="1"/>
  <c r="A2507" i="46" s="1"/>
  <c r="A2508" i="46" s="1"/>
  <c r="A2509" i="46" s="1"/>
  <c r="A2510" i="46" s="1"/>
  <c r="A2511" i="46" s="1"/>
  <c r="A2512" i="46" s="1"/>
  <c r="A2513" i="46" s="1"/>
  <c r="A2514" i="46" s="1"/>
  <c r="A2515" i="46" s="1"/>
  <c r="A2516" i="46" s="1"/>
  <c r="A2517" i="46" s="1"/>
  <c r="A2518" i="46" s="1"/>
  <c r="A2519" i="46" s="1"/>
  <c r="A2520" i="46" s="1"/>
  <c r="A2521" i="46" s="1"/>
  <c r="A2522" i="46" s="1"/>
  <c r="A2523" i="46" s="1"/>
  <c r="A2524" i="46" s="1"/>
  <c r="A2525" i="46" s="1"/>
  <c r="A2526" i="46" s="1"/>
  <c r="A2527" i="46" s="1"/>
  <c r="A2528" i="46" s="1"/>
  <c r="A2529" i="46" s="1"/>
  <c r="A2530" i="46" s="1"/>
  <c r="A2531" i="46" s="1"/>
  <c r="A2532" i="46" s="1"/>
  <c r="A2533" i="46" s="1"/>
  <c r="A2534" i="46" s="1"/>
  <c r="A2535" i="46" s="1"/>
  <c r="A2536" i="46" s="1"/>
  <c r="A2537" i="46" s="1"/>
  <c r="A2538" i="46" s="1"/>
  <c r="A2539" i="46" s="1"/>
  <c r="A2540" i="46" s="1"/>
  <c r="A2541" i="46" s="1"/>
  <c r="A2542" i="46" s="1"/>
  <c r="A2543" i="46" s="1"/>
  <c r="A2544" i="46" s="1"/>
  <c r="A2545" i="46" s="1"/>
  <c r="A2546" i="46" s="1"/>
  <c r="A2547" i="46" s="1"/>
  <c r="A2548" i="46" s="1"/>
  <c r="A2549" i="46" s="1"/>
  <c r="A2550" i="46" s="1"/>
  <c r="A2551" i="46" s="1"/>
  <c r="A2552" i="46" s="1"/>
  <c r="A2553" i="46" s="1"/>
  <c r="A2554" i="46" s="1"/>
  <c r="A2555" i="46" s="1"/>
  <c r="A2556" i="46" s="1"/>
  <c r="A2557" i="46" s="1"/>
  <c r="A2558" i="46" s="1"/>
  <c r="A2559" i="46" s="1"/>
  <c r="A2560" i="46" s="1"/>
  <c r="A2561" i="46" s="1"/>
  <c r="A2562" i="46" s="1"/>
  <c r="A2563" i="46" s="1"/>
  <c r="A2564" i="46" s="1"/>
  <c r="A2565" i="46" s="1"/>
  <c r="A2566" i="46" s="1"/>
  <c r="A2567" i="46" s="1"/>
  <c r="A2568" i="46" s="1"/>
  <c r="A2569" i="46" s="1"/>
  <c r="A2570" i="46" s="1"/>
  <c r="A2571" i="46" s="1"/>
  <c r="A2572" i="46" s="1"/>
  <c r="A2573" i="46" s="1"/>
  <c r="A2574" i="46" s="1"/>
  <c r="A2575" i="46" s="1"/>
  <c r="A2576" i="46" s="1"/>
  <c r="A2577" i="46" s="1"/>
  <c r="A2578" i="46" s="1"/>
  <c r="A2579" i="46" s="1"/>
  <c r="A2580" i="46" s="1"/>
  <c r="A2581" i="46" s="1"/>
  <c r="A2582" i="46" s="1"/>
  <c r="A2583" i="46" s="1"/>
  <c r="A2584" i="46" s="1"/>
  <c r="A2585" i="46" s="1"/>
  <c r="A2586" i="46" s="1"/>
  <c r="A2587" i="46" s="1"/>
  <c r="A2588" i="46" s="1"/>
  <c r="A2589" i="46" s="1"/>
  <c r="A2590" i="46" s="1"/>
  <c r="A2591" i="46" s="1"/>
  <c r="A2592" i="46" s="1"/>
  <c r="A2593" i="46" s="1"/>
  <c r="A2594" i="46" s="1"/>
  <c r="A2595" i="46" s="1"/>
  <c r="A2596" i="46" s="1"/>
  <c r="A2597" i="46" s="1"/>
  <c r="A2598" i="46" s="1"/>
  <c r="A2599" i="46" s="1"/>
  <c r="A2600" i="46" s="1"/>
  <c r="A2601" i="46" s="1"/>
  <c r="A2602" i="46" s="1"/>
  <c r="A2603" i="46" s="1"/>
  <c r="A2604" i="46" s="1"/>
  <c r="A2605" i="46" s="1"/>
  <c r="A2606" i="46" s="1"/>
  <c r="A2607" i="46" s="1"/>
  <c r="A2608" i="46" s="1"/>
  <c r="A2609" i="46" s="1"/>
  <c r="A2610" i="46" s="1"/>
  <c r="A2611" i="46" s="1"/>
  <c r="A2612" i="46" s="1"/>
  <c r="A2613" i="46" s="1"/>
  <c r="A2614" i="46" s="1"/>
  <c r="A2615" i="46" s="1"/>
  <c r="A2616" i="46" s="1"/>
  <c r="A2617" i="46" s="1"/>
  <c r="A2618" i="46" s="1"/>
  <c r="A2619" i="46" s="1"/>
  <c r="A2620" i="46" s="1"/>
  <c r="A2621" i="46" s="1"/>
  <c r="A2622" i="46" s="1"/>
  <c r="A2623" i="46" s="1"/>
  <c r="A2624" i="46" s="1"/>
  <c r="A2625" i="46" s="1"/>
  <c r="A2626" i="46" s="1"/>
  <c r="A2627" i="46" s="1"/>
  <c r="A2628" i="46" s="1"/>
  <c r="A2629" i="46" s="1"/>
  <c r="A2630" i="46" s="1"/>
  <c r="A2631" i="46" s="1"/>
  <c r="A2632" i="46" s="1"/>
  <c r="A2633" i="46" s="1"/>
  <c r="A2634" i="46" s="1"/>
  <c r="A2635" i="46" s="1"/>
  <c r="A2636" i="46" s="1"/>
  <c r="A2637" i="46" s="1"/>
  <c r="A2638" i="46" s="1"/>
  <c r="A2639" i="46" s="1"/>
  <c r="A2640" i="46" s="1"/>
  <c r="A2641" i="46" s="1"/>
  <c r="A2642" i="46" s="1"/>
  <c r="A2643" i="46" s="1"/>
  <c r="A2644" i="46" s="1"/>
  <c r="A2645" i="46" s="1"/>
  <c r="A2646" i="46" s="1"/>
  <c r="A2647" i="46" s="1"/>
  <c r="A2648" i="46" s="1"/>
  <c r="A2649" i="46" s="1"/>
  <c r="A2650" i="46" s="1"/>
  <c r="A2651" i="46" s="1"/>
  <c r="A2652" i="46" s="1"/>
  <c r="A2653" i="46" s="1"/>
  <c r="A2654" i="46" s="1"/>
  <c r="A2655" i="46" s="1"/>
  <c r="A2656" i="46" s="1"/>
  <c r="A2657" i="46" s="1"/>
  <c r="A2658" i="46" s="1"/>
  <c r="A2659" i="46" s="1"/>
  <c r="A2660" i="46" s="1"/>
  <c r="A2661" i="46" s="1"/>
  <c r="A2662" i="46" s="1"/>
  <c r="A2663" i="46" s="1"/>
  <c r="A2664" i="46" s="1"/>
  <c r="A2665" i="46" s="1"/>
  <c r="A2666" i="46" s="1"/>
  <c r="A2667" i="46" s="1"/>
  <c r="A2668" i="46" s="1"/>
  <c r="A2669" i="46" s="1"/>
  <c r="A2670" i="46" s="1"/>
  <c r="A2671" i="46" s="1"/>
  <c r="A2672" i="46" s="1"/>
  <c r="A2673" i="46" s="1"/>
  <c r="A2674" i="46" s="1"/>
  <c r="A2675" i="46" s="1"/>
  <c r="A2676" i="46" s="1"/>
  <c r="A2677" i="46" s="1"/>
  <c r="A2678" i="46" s="1"/>
  <c r="A2679" i="46" s="1"/>
  <c r="A2680" i="46" s="1"/>
  <c r="A2681" i="46" s="1"/>
  <c r="A2682" i="46" s="1"/>
  <c r="A2683" i="46" s="1"/>
  <c r="A2684" i="46" s="1"/>
  <c r="A2685" i="46" s="1"/>
  <c r="A2686" i="46" s="1"/>
  <c r="A2687" i="46" s="1"/>
  <c r="A2688" i="46" s="1"/>
  <c r="A2689" i="46" s="1"/>
  <c r="A2690" i="46" s="1"/>
  <c r="A2691" i="46" s="1"/>
  <c r="A2692" i="46" s="1"/>
  <c r="A2693" i="46" s="1"/>
  <c r="A2694" i="46" s="1"/>
  <c r="A2695" i="46" s="1"/>
  <c r="A2696" i="46" s="1"/>
  <c r="A2697" i="46" s="1"/>
  <c r="A2698" i="46" s="1"/>
  <c r="A2699" i="46" s="1"/>
  <c r="A2700" i="46" s="1"/>
  <c r="A2701" i="46" s="1"/>
  <c r="A2702" i="46" s="1"/>
  <c r="A2703" i="46" s="1"/>
  <c r="A2704" i="46" s="1"/>
  <c r="A2705" i="46" s="1"/>
  <c r="A2706" i="46" s="1"/>
  <c r="A2707" i="46" s="1"/>
  <c r="A2708" i="46" s="1"/>
  <c r="A2709" i="46" s="1"/>
  <c r="A2710" i="46" s="1"/>
  <c r="A2711" i="46" s="1"/>
  <c r="A2712" i="46" s="1"/>
  <c r="A2713" i="46" s="1"/>
  <c r="A2714" i="46" s="1"/>
  <c r="A2715" i="46" s="1"/>
  <c r="A2716" i="46" s="1"/>
  <c r="A2717" i="46" s="1"/>
  <c r="A2718" i="46" s="1"/>
  <c r="A2719" i="46" s="1"/>
  <c r="A2720" i="46" s="1"/>
  <c r="A2721" i="46" s="1"/>
  <c r="A2722" i="46" s="1"/>
  <c r="A2723" i="46" s="1"/>
  <c r="A2724" i="46" s="1"/>
  <c r="A2725" i="46" s="1"/>
  <c r="A2726" i="46" s="1"/>
  <c r="A2727" i="46" s="1"/>
  <c r="A2728" i="46" s="1"/>
  <c r="A2729" i="46" s="1"/>
  <c r="A2730" i="46" s="1"/>
  <c r="A2731" i="46" s="1"/>
  <c r="A2732" i="46" s="1"/>
  <c r="A2733" i="46" s="1"/>
  <c r="A2734" i="46" s="1"/>
  <c r="A2735" i="46" s="1"/>
  <c r="A2736" i="46" s="1"/>
  <c r="A2737" i="46" s="1"/>
  <c r="A2738" i="46" s="1"/>
  <c r="A2739" i="46" s="1"/>
  <c r="A2740" i="46" s="1"/>
  <c r="A2741" i="46" s="1"/>
  <c r="A2742" i="46" s="1"/>
  <c r="A2743" i="46" s="1"/>
  <c r="A2744" i="46" s="1"/>
  <c r="A2745" i="46" s="1"/>
  <c r="A2746" i="46" s="1"/>
  <c r="A2747" i="46" s="1"/>
  <c r="A2748" i="46" s="1"/>
  <c r="A2749" i="46" s="1"/>
  <c r="A2750" i="46" s="1"/>
  <c r="A2751" i="46" s="1"/>
  <c r="A2752" i="46" s="1"/>
  <c r="A2753" i="46" s="1"/>
  <c r="A2754" i="46" s="1"/>
  <c r="A2755" i="46" s="1"/>
  <c r="A2756" i="46" s="1"/>
  <c r="A2757" i="46" s="1"/>
  <c r="A2758" i="46" s="1"/>
  <c r="A2759" i="46" s="1"/>
  <c r="A2760" i="46" s="1"/>
  <c r="A2761" i="46" s="1"/>
  <c r="A2762" i="46" s="1"/>
  <c r="A2763" i="46" s="1"/>
  <c r="A2764" i="46" s="1"/>
  <c r="A2765" i="46" s="1"/>
  <c r="A2766" i="46" s="1"/>
  <c r="A2767" i="46" s="1"/>
  <c r="A2768" i="46" s="1"/>
  <c r="A2769" i="46" s="1"/>
  <c r="A2770" i="46" s="1"/>
  <c r="A2771" i="46" s="1"/>
  <c r="A2772" i="46" s="1"/>
  <c r="A2773" i="46" s="1"/>
  <c r="A2774" i="46" s="1"/>
  <c r="A2775" i="46" s="1"/>
  <c r="A2776" i="46" s="1"/>
  <c r="A2777" i="46" s="1"/>
  <c r="A2778" i="46" s="1"/>
  <c r="A2779" i="46" s="1"/>
  <c r="A2780" i="46" s="1"/>
  <c r="A2781" i="46" s="1"/>
  <c r="A2782" i="46" s="1"/>
  <c r="A2783" i="46" s="1"/>
  <c r="A2784" i="46" s="1"/>
  <c r="A2785" i="46" s="1"/>
  <c r="A2786" i="46" s="1"/>
  <c r="A2787" i="46" s="1"/>
  <c r="A2788" i="46" s="1"/>
  <c r="A2789" i="46" s="1"/>
  <c r="A2790" i="46" s="1"/>
  <c r="A2791" i="46" s="1"/>
  <c r="A2792" i="46" s="1"/>
  <c r="A2793" i="46" s="1"/>
  <c r="A2794" i="46" s="1"/>
  <c r="A2795" i="46" s="1"/>
  <c r="A2796" i="46" s="1"/>
  <c r="A2797" i="46" s="1"/>
  <c r="A2798" i="46" s="1"/>
  <c r="A2799" i="46" s="1"/>
  <c r="A2800" i="46" s="1"/>
  <c r="A2801" i="46" s="1"/>
  <c r="A2802" i="46" s="1"/>
  <c r="A2803" i="46" s="1"/>
  <c r="A2804" i="46" s="1"/>
  <c r="A2805" i="46" s="1"/>
  <c r="A2806" i="46" s="1"/>
  <c r="A2807" i="46" s="1"/>
  <c r="A2808" i="46" s="1"/>
  <c r="A2809" i="46" s="1"/>
  <c r="A2810" i="46" s="1"/>
  <c r="A2811" i="46" s="1"/>
  <c r="A2812" i="46" s="1"/>
  <c r="A2813" i="46" s="1"/>
  <c r="A2814" i="46" s="1"/>
  <c r="A2815" i="46" s="1"/>
  <c r="A2816" i="46" s="1"/>
  <c r="A2817" i="46" s="1"/>
  <c r="A2818" i="46" s="1"/>
  <c r="A2819" i="46" s="1"/>
  <c r="A2820" i="46" s="1"/>
  <c r="A2821" i="46" s="1"/>
  <c r="A2822" i="46" s="1"/>
  <c r="A2823" i="46" s="1"/>
  <c r="A2824" i="46" s="1"/>
  <c r="A2825" i="46" s="1"/>
  <c r="A2826" i="46" s="1"/>
  <c r="A2827" i="46" s="1"/>
  <c r="A2828" i="46" s="1"/>
  <c r="A2829" i="46" s="1"/>
  <c r="A2830" i="46" s="1"/>
  <c r="A2831" i="46" s="1"/>
  <c r="A2832" i="46" s="1"/>
  <c r="A2833" i="46" s="1"/>
  <c r="A2834" i="46" s="1"/>
  <c r="A2835" i="46" s="1"/>
  <c r="A2836" i="46" s="1"/>
  <c r="A2837" i="46" s="1"/>
  <c r="A2838" i="46" s="1"/>
  <c r="A2839" i="46" s="1"/>
  <c r="A2840" i="46" s="1"/>
  <c r="A2841" i="46" s="1"/>
  <c r="A2842" i="46" s="1"/>
  <c r="A2843" i="46" s="1"/>
  <c r="A2844" i="46" s="1"/>
  <c r="A2845" i="46" s="1"/>
  <c r="A2846" i="46" s="1"/>
  <c r="A2847" i="46" s="1"/>
  <c r="A2848" i="46" s="1"/>
  <c r="A2849" i="46" s="1"/>
  <c r="A2850" i="46" s="1"/>
  <c r="A2851" i="46" s="1"/>
  <c r="A2852" i="46" s="1"/>
  <c r="A2853" i="46" s="1"/>
  <c r="A2854" i="46" s="1"/>
  <c r="A2855" i="46" s="1"/>
  <c r="A2856" i="46" s="1"/>
  <c r="A2857" i="46" s="1"/>
  <c r="A2858" i="46" s="1"/>
  <c r="A2859" i="46" s="1"/>
  <c r="A2860" i="46" s="1"/>
  <c r="A2861" i="46" s="1"/>
  <c r="A2862" i="46" s="1"/>
  <c r="A2863" i="46" s="1"/>
  <c r="A2864" i="46" s="1"/>
  <c r="A2865" i="46" s="1"/>
  <c r="A2866" i="46" s="1"/>
  <c r="A2867" i="46" s="1"/>
  <c r="A2868" i="46" s="1"/>
  <c r="A2869" i="46" s="1"/>
  <c r="A2870" i="46" s="1"/>
  <c r="A2871" i="46" s="1"/>
  <c r="A2872" i="46" s="1"/>
  <c r="A2873" i="46" s="1"/>
  <c r="A2874" i="46" s="1"/>
  <c r="A2875" i="46" s="1"/>
  <c r="A2876" i="46" s="1"/>
  <c r="A2877" i="46" s="1"/>
  <c r="A2878" i="46" s="1"/>
  <c r="A2879" i="46" s="1"/>
  <c r="A2880" i="46" s="1"/>
  <c r="A2881" i="46" s="1"/>
  <c r="A2882" i="46" s="1"/>
  <c r="A2883" i="46" s="1"/>
  <c r="A2884" i="46" s="1"/>
  <c r="A2885" i="46" s="1"/>
  <c r="A2886" i="46" s="1"/>
  <c r="A2887" i="46" s="1"/>
  <c r="A2888" i="46" s="1"/>
  <c r="A2889" i="46" s="1"/>
  <c r="A2890" i="46" s="1"/>
  <c r="A2891" i="46" s="1"/>
  <c r="A2892" i="46" s="1"/>
  <c r="A2893" i="46" s="1"/>
  <c r="A2894" i="46" s="1"/>
  <c r="A2895" i="46" s="1"/>
  <c r="A2896" i="46" s="1"/>
  <c r="A2897" i="46" s="1"/>
  <c r="A2898" i="46" s="1"/>
  <c r="A2899" i="46" s="1"/>
  <c r="A2900" i="46" s="1"/>
  <c r="A2901" i="46" s="1"/>
  <c r="A2902" i="46" s="1"/>
  <c r="A2903" i="46" s="1"/>
  <c r="A2904" i="46" s="1"/>
  <c r="A2905" i="46" s="1"/>
  <c r="A2906" i="46" s="1"/>
  <c r="A2907" i="46" s="1"/>
  <c r="A2908" i="46" s="1"/>
  <c r="A2909" i="46" s="1"/>
  <c r="A2910" i="46" s="1"/>
  <c r="A2911" i="46" s="1"/>
  <c r="A2912" i="46" s="1"/>
  <c r="A2913" i="46" s="1"/>
  <c r="A2914" i="46" s="1"/>
  <c r="A2915" i="46" s="1"/>
  <c r="A2916" i="46" s="1"/>
  <c r="A2917" i="46" s="1"/>
  <c r="A2918" i="46" s="1"/>
  <c r="A2919" i="46" s="1"/>
  <c r="A2920" i="46" s="1"/>
  <c r="A2921" i="46" s="1"/>
  <c r="A2922" i="46" s="1"/>
  <c r="A2923" i="46" s="1"/>
  <c r="A2924" i="46" s="1"/>
  <c r="A2925" i="46" s="1"/>
  <c r="A2926" i="46" s="1"/>
  <c r="A2927" i="46" s="1"/>
  <c r="A2928" i="46" s="1"/>
  <c r="A2929" i="46" s="1"/>
  <c r="A2930" i="46" s="1"/>
  <c r="A2931" i="46" s="1"/>
  <c r="A2932" i="46" s="1"/>
  <c r="A2933" i="46" s="1"/>
  <c r="A2934" i="46" s="1"/>
  <c r="A2935" i="46" s="1"/>
  <c r="A2936" i="46" s="1"/>
  <c r="A2937" i="46" s="1"/>
  <c r="A2938" i="46" s="1"/>
  <c r="A2939" i="46" s="1"/>
  <c r="A2940" i="46" s="1"/>
  <c r="A2941" i="46" s="1"/>
  <c r="A2942" i="46" s="1"/>
  <c r="A2943" i="46" s="1"/>
  <c r="A2944" i="46" s="1"/>
  <c r="A2945" i="46" s="1"/>
  <c r="A2946" i="46" s="1"/>
  <c r="A2947" i="46" s="1"/>
  <c r="A2948" i="46" s="1"/>
  <c r="A2949" i="46" s="1"/>
  <c r="A2950" i="46" s="1"/>
  <c r="A2951" i="46" s="1"/>
  <c r="A2952" i="46" s="1"/>
  <c r="A2953" i="46" s="1"/>
  <c r="A2954" i="46" s="1"/>
  <c r="A2955" i="46" s="1"/>
  <c r="A2956" i="46" s="1"/>
  <c r="A2957" i="46" s="1"/>
  <c r="A2958" i="46" s="1"/>
  <c r="A2959" i="46" s="1"/>
  <c r="A2960" i="46" s="1"/>
  <c r="A2961" i="46" s="1"/>
  <c r="A2962" i="46" s="1"/>
  <c r="A2963" i="46" s="1"/>
  <c r="A2964" i="46" s="1"/>
  <c r="A2965" i="46" s="1"/>
  <c r="A2966" i="46" s="1"/>
  <c r="A2967" i="46" s="1"/>
  <c r="A2968" i="46" s="1"/>
  <c r="A2969" i="46" s="1"/>
  <c r="A2970" i="46" s="1"/>
  <c r="A2971" i="46" s="1"/>
  <c r="A2972" i="46" s="1"/>
  <c r="A2973" i="46" s="1"/>
  <c r="A2974" i="46" s="1"/>
  <c r="A2975" i="46" s="1"/>
  <c r="A2976" i="46" s="1"/>
  <c r="A2977" i="46" s="1"/>
  <c r="A2978" i="46" s="1"/>
  <c r="A2979" i="46" s="1"/>
  <c r="A2980" i="46" s="1"/>
  <c r="A2981" i="46" s="1"/>
  <c r="A2982" i="46" s="1"/>
  <c r="A2983" i="46" s="1"/>
  <c r="A2984" i="46" s="1"/>
  <c r="A2985" i="46" s="1"/>
  <c r="A2986" i="46" s="1"/>
  <c r="A2987" i="46" s="1"/>
  <c r="A2988" i="46" s="1"/>
  <c r="A2989" i="46" s="1"/>
  <c r="A2990" i="46" s="1"/>
  <c r="A2991" i="46" s="1"/>
  <c r="A2992" i="46" s="1"/>
  <c r="A2993" i="46" s="1"/>
  <c r="A2994" i="46" s="1"/>
  <c r="A2995" i="46" s="1"/>
  <c r="A2996" i="46" s="1"/>
  <c r="A2997" i="46" s="1"/>
  <c r="A2998" i="46" s="1"/>
  <c r="A2999" i="46" s="1"/>
  <c r="A3000" i="46" s="1"/>
  <c r="B21" i="46"/>
  <c r="C21" i="46"/>
  <c r="B22" i="46"/>
  <c r="C22" i="46"/>
  <c r="B23" i="46"/>
  <c r="C23" i="46"/>
  <c r="B24" i="46"/>
  <c r="C24" i="46"/>
  <c r="B25" i="46"/>
  <c r="C25" i="46"/>
  <c r="B26" i="46"/>
  <c r="C26" i="46"/>
  <c r="B27" i="46"/>
  <c r="C27" i="46"/>
  <c r="B28" i="46"/>
  <c r="C28" i="46"/>
  <c r="B29" i="46"/>
  <c r="C29" i="46"/>
  <c r="B30" i="46"/>
  <c r="C30" i="46"/>
  <c r="B31" i="46"/>
  <c r="C31" i="46"/>
  <c r="B32" i="46"/>
  <c r="C32" i="46"/>
  <c r="B33" i="46"/>
  <c r="C33" i="46"/>
  <c r="B34" i="46"/>
  <c r="C34" i="46"/>
  <c r="B35" i="46"/>
  <c r="C35" i="46"/>
  <c r="B36" i="46"/>
  <c r="C36" i="46"/>
  <c r="B37" i="46"/>
  <c r="C37" i="46"/>
  <c r="B38" i="46"/>
  <c r="C38" i="46"/>
  <c r="B39" i="46"/>
  <c r="C39" i="46"/>
  <c r="B40" i="46"/>
  <c r="C40" i="46"/>
  <c r="B41" i="46"/>
  <c r="C41" i="46"/>
  <c r="B42" i="46"/>
  <c r="C42" i="46"/>
  <c r="B43" i="46"/>
  <c r="C43" i="46"/>
  <c r="B44" i="46"/>
  <c r="C44" i="46"/>
  <c r="B45" i="46"/>
  <c r="C45" i="46"/>
  <c r="B46" i="46"/>
  <c r="C46" i="46"/>
  <c r="B47" i="46"/>
  <c r="C47" i="46"/>
  <c r="B48" i="46"/>
  <c r="C48" i="46"/>
  <c r="B49" i="46"/>
  <c r="C49" i="46"/>
  <c r="B50" i="46"/>
  <c r="C50" i="46"/>
  <c r="B51" i="46"/>
  <c r="C51" i="46"/>
  <c r="B52" i="46"/>
  <c r="C52" i="46"/>
  <c r="B53" i="46"/>
  <c r="C53" i="46"/>
  <c r="B54" i="46"/>
  <c r="C54" i="46"/>
  <c r="B55" i="46"/>
  <c r="C55" i="46"/>
  <c r="B56" i="46"/>
  <c r="C56" i="46"/>
  <c r="B57" i="46"/>
  <c r="C57" i="46"/>
  <c r="B58" i="46"/>
  <c r="C58" i="46"/>
  <c r="B59" i="46"/>
  <c r="C59" i="46"/>
  <c r="B60" i="46"/>
  <c r="C60" i="46"/>
  <c r="B61" i="46"/>
  <c r="C61" i="46"/>
  <c r="B62" i="46"/>
  <c r="C62" i="46"/>
  <c r="B63" i="46"/>
  <c r="C63" i="46"/>
  <c r="B64" i="46"/>
  <c r="C64" i="46"/>
  <c r="B65" i="46"/>
  <c r="C65" i="46"/>
  <c r="B66" i="46"/>
  <c r="C66" i="46"/>
  <c r="B67" i="46"/>
  <c r="C67" i="46"/>
  <c r="B68" i="46"/>
  <c r="C68" i="46"/>
  <c r="B69" i="46"/>
  <c r="C69" i="46"/>
  <c r="B70" i="46"/>
  <c r="C70" i="46"/>
  <c r="B71" i="46"/>
  <c r="C71" i="46"/>
  <c r="B72" i="46"/>
  <c r="C72" i="46"/>
  <c r="B73" i="46"/>
  <c r="C73" i="46"/>
  <c r="B74" i="46"/>
  <c r="C74" i="46"/>
  <c r="B75" i="46"/>
  <c r="C75" i="46"/>
  <c r="B76" i="46"/>
  <c r="C76" i="46"/>
  <c r="B77" i="46"/>
  <c r="C77" i="46"/>
  <c r="B78" i="46"/>
  <c r="C78" i="46"/>
  <c r="B79" i="46"/>
  <c r="C79" i="46"/>
  <c r="B80" i="46"/>
  <c r="C80" i="46"/>
  <c r="B81" i="46"/>
  <c r="C81" i="46"/>
  <c r="B82" i="46"/>
  <c r="C82" i="46"/>
  <c r="B83" i="46"/>
  <c r="C83" i="46"/>
  <c r="B84" i="46"/>
  <c r="C84" i="46"/>
  <c r="B85" i="46"/>
  <c r="C85" i="46"/>
  <c r="B86" i="46"/>
  <c r="C86" i="46"/>
  <c r="B87" i="46"/>
  <c r="C87" i="46"/>
  <c r="B88" i="46"/>
  <c r="C88" i="46"/>
  <c r="B89" i="46"/>
  <c r="C89" i="46"/>
  <c r="B90" i="46"/>
  <c r="C90" i="46"/>
  <c r="B91" i="46"/>
  <c r="C91" i="46"/>
  <c r="B92" i="46"/>
  <c r="C92" i="46"/>
  <c r="B93" i="46"/>
  <c r="C93" i="46"/>
  <c r="B94" i="46"/>
  <c r="C94" i="46"/>
  <c r="B95" i="46"/>
  <c r="C95" i="46"/>
  <c r="B96" i="46"/>
  <c r="C96" i="46"/>
  <c r="B97" i="46"/>
  <c r="C97" i="46"/>
  <c r="B98" i="46"/>
  <c r="C98" i="46"/>
  <c r="B99" i="46"/>
  <c r="C99" i="46"/>
  <c r="B100" i="46"/>
  <c r="C100" i="46"/>
  <c r="B101" i="46"/>
  <c r="C101" i="46"/>
  <c r="B102" i="46"/>
  <c r="C102" i="46"/>
  <c r="B103" i="46"/>
  <c r="C103" i="46"/>
  <c r="B104" i="46"/>
  <c r="C104" i="46"/>
  <c r="B105" i="46"/>
  <c r="C105" i="46"/>
  <c r="B106" i="46"/>
  <c r="C106" i="46"/>
  <c r="B107" i="46"/>
  <c r="C107" i="46"/>
  <c r="B108" i="46"/>
  <c r="C108" i="46"/>
  <c r="B109" i="46"/>
  <c r="C109" i="46"/>
  <c r="B110" i="46"/>
  <c r="C110" i="46"/>
  <c r="B111" i="46"/>
  <c r="C111" i="46"/>
  <c r="B112" i="46"/>
  <c r="C112" i="46"/>
  <c r="B113" i="46"/>
  <c r="C113" i="46"/>
  <c r="B114" i="46"/>
  <c r="C114" i="46"/>
  <c r="B115" i="46"/>
  <c r="C115" i="46"/>
  <c r="B116" i="46"/>
  <c r="C116" i="46"/>
  <c r="B117" i="46"/>
  <c r="C117" i="46"/>
  <c r="B118" i="46"/>
  <c r="C118" i="46"/>
  <c r="B119" i="46"/>
  <c r="C119" i="46"/>
  <c r="B120" i="46"/>
  <c r="C120" i="46"/>
  <c r="B121" i="46"/>
  <c r="C121" i="46"/>
  <c r="B122" i="46"/>
  <c r="C122" i="46"/>
  <c r="B123" i="46"/>
  <c r="C123" i="46"/>
  <c r="B124" i="46"/>
  <c r="C124" i="46"/>
  <c r="B125" i="46"/>
  <c r="C125" i="46"/>
  <c r="B126" i="46"/>
  <c r="C126" i="46"/>
  <c r="B127" i="46"/>
  <c r="C127" i="46"/>
  <c r="B128" i="46"/>
  <c r="C128" i="46"/>
  <c r="B129" i="46"/>
  <c r="C129" i="46"/>
  <c r="B130" i="46"/>
  <c r="C130" i="46"/>
  <c r="B131" i="46"/>
  <c r="C131" i="46"/>
  <c r="B132" i="46"/>
  <c r="C132" i="46"/>
  <c r="B133" i="46"/>
  <c r="C133" i="46"/>
  <c r="B134" i="46"/>
  <c r="C134" i="46"/>
  <c r="B135" i="46"/>
  <c r="C135" i="46"/>
  <c r="B136" i="46"/>
  <c r="C136" i="46"/>
  <c r="B137" i="46"/>
  <c r="C137" i="46"/>
  <c r="B138" i="46"/>
  <c r="C138" i="46"/>
  <c r="B139" i="46"/>
  <c r="C139" i="46"/>
  <c r="B140" i="46"/>
  <c r="C140" i="46"/>
  <c r="B141" i="46"/>
  <c r="C141" i="46"/>
  <c r="B142" i="46"/>
  <c r="C142" i="46"/>
  <c r="B143" i="46"/>
  <c r="C143" i="46"/>
  <c r="B144" i="46"/>
  <c r="C144" i="46"/>
  <c r="B145" i="46"/>
  <c r="C145" i="46"/>
  <c r="B146" i="46"/>
  <c r="C146" i="46"/>
  <c r="B147" i="46"/>
  <c r="C147" i="46"/>
  <c r="B148" i="46"/>
  <c r="C148" i="46"/>
  <c r="B149" i="46"/>
  <c r="C149" i="46"/>
  <c r="B150" i="46"/>
  <c r="C150" i="46"/>
  <c r="B151" i="46"/>
  <c r="C151" i="46"/>
  <c r="B152" i="46"/>
  <c r="C152" i="46"/>
  <c r="B153" i="46"/>
  <c r="C153" i="46"/>
  <c r="B154" i="46"/>
  <c r="C154" i="46"/>
  <c r="B155" i="46"/>
  <c r="C155" i="46"/>
  <c r="B156" i="46"/>
  <c r="C156" i="46"/>
  <c r="B157" i="46"/>
  <c r="C157" i="46"/>
  <c r="B158" i="46"/>
  <c r="C158" i="46"/>
  <c r="B159" i="46"/>
  <c r="C159" i="46"/>
  <c r="B160" i="46"/>
  <c r="C160" i="46"/>
  <c r="B161" i="46"/>
  <c r="C161" i="46"/>
  <c r="B162" i="46"/>
  <c r="C162" i="46"/>
  <c r="B163" i="46"/>
  <c r="C163" i="46"/>
  <c r="B164" i="46"/>
  <c r="C164" i="46"/>
  <c r="B165" i="46"/>
  <c r="C165" i="46"/>
  <c r="B166" i="46"/>
  <c r="C166" i="46"/>
  <c r="B167" i="46"/>
  <c r="C167" i="46"/>
  <c r="B168" i="46"/>
  <c r="C168" i="46"/>
  <c r="B169" i="46"/>
  <c r="C169" i="46"/>
  <c r="B170" i="46"/>
  <c r="C170" i="46"/>
  <c r="B171" i="46"/>
  <c r="C171" i="46"/>
  <c r="B172" i="46"/>
  <c r="C172" i="46"/>
  <c r="B173" i="46"/>
  <c r="C173" i="46"/>
  <c r="B174" i="46"/>
  <c r="C174" i="46"/>
  <c r="B175" i="46"/>
  <c r="C175" i="46"/>
  <c r="B176" i="46"/>
  <c r="C176" i="46"/>
  <c r="B177" i="46"/>
  <c r="C177" i="46"/>
  <c r="B178" i="46"/>
  <c r="C178" i="46"/>
  <c r="B179" i="46"/>
  <c r="C179" i="46"/>
  <c r="B180" i="46"/>
  <c r="C180" i="46"/>
  <c r="B181" i="46"/>
  <c r="C181" i="46"/>
  <c r="B182" i="46"/>
  <c r="C182" i="46"/>
  <c r="B183" i="46"/>
  <c r="C183" i="46"/>
  <c r="B184" i="46"/>
  <c r="C184" i="46"/>
  <c r="B185" i="46"/>
  <c r="C185" i="46"/>
  <c r="B186" i="46"/>
  <c r="C186" i="46"/>
  <c r="B187" i="46"/>
  <c r="C187" i="46"/>
  <c r="B188" i="46"/>
  <c r="C188" i="46"/>
  <c r="B189" i="46"/>
  <c r="C189" i="46"/>
  <c r="B190" i="46"/>
  <c r="C190" i="46"/>
  <c r="B191" i="46"/>
  <c r="C191" i="46"/>
  <c r="B192" i="46"/>
  <c r="C192" i="46"/>
  <c r="B193" i="46"/>
  <c r="C193" i="46"/>
  <c r="B194" i="46"/>
  <c r="C194" i="46"/>
  <c r="B195" i="46"/>
  <c r="C195" i="46"/>
  <c r="B196" i="46"/>
  <c r="C196" i="46"/>
  <c r="B197" i="46"/>
  <c r="C197" i="46"/>
  <c r="B198" i="46"/>
  <c r="C198" i="46"/>
  <c r="B199" i="46"/>
  <c r="C199" i="46"/>
  <c r="B200" i="46"/>
  <c r="C200" i="46"/>
  <c r="B201" i="46"/>
  <c r="C201" i="46"/>
  <c r="B202" i="46"/>
  <c r="C202" i="46"/>
  <c r="B203" i="46"/>
  <c r="C203" i="46"/>
  <c r="B204" i="46"/>
  <c r="C204" i="46"/>
  <c r="B205" i="46"/>
  <c r="C205" i="46"/>
  <c r="B206" i="46"/>
  <c r="C206" i="46"/>
  <c r="B207" i="46"/>
  <c r="C207" i="46"/>
  <c r="B208" i="46"/>
  <c r="C208" i="46"/>
  <c r="B209" i="46"/>
  <c r="C209" i="46"/>
  <c r="B210" i="46"/>
  <c r="C210" i="46"/>
  <c r="B211" i="46"/>
  <c r="C211" i="46"/>
  <c r="B212" i="46"/>
  <c r="C212" i="46"/>
  <c r="B213" i="46"/>
  <c r="C213" i="46"/>
  <c r="B214" i="46"/>
  <c r="C214" i="46"/>
  <c r="B215" i="46"/>
  <c r="C215" i="46"/>
  <c r="B216" i="46"/>
  <c r="C216" i="46"/>
  <c r="B217" i="46"/>
  <c r="C217" i="46"/>
  <c r="B218" i="46"/>
  <c r="C218" i="46"/>
  <c r="B219" i="46"/>
  <c r="C219" i="46"/>
  <c r="B220" i="46"/>
  <c r="C220" i="46"/>
  <c r="B221" i="46"/>
  <c r="C221" i="46"/>
  <c r="B222" i="46"/>
  <c r="C222" i="46"/>
  <c r="B223" i="46"/>
  <c r="C223" i="46"/>
  <c r="B224" i="46"/>
  <c r="C224" i="46"/>
  <c r="B225" i="46"/>
  <c r="C225" i="46"/>
  <c r="B226" i="46"/>
  <c r="C226" i="46"/>
  <c r="B227" i="46"/>
  <c r="C227" i="46"/>
  <c r="B228" i="46"/>
  <c r="C228" i="46"/>
  <c r="B229" i="46"/>
  <c r="C229" i="46"/>
  <c r="B230" i="46"/>
  <c r="C230" i="46"/>
  <c r="B231" i="46"/>
  <c r="C231" i="46"/>
  <c r="B232" i="46"/>
  <c r="C232" i="46"/>
  <c r="B233" i="46"/>
  <c r="C233" i="46"/>
  <c r="B234" i="46"/>
  <c r="C234" i="46"/>
  <c r="B235" i="46"/>
  <c r="C235" i="46"/>
  <c r="B236" i="46"/>
  <c r="C236" i="46"/>
  <c r="B237" i="46"/>
  <c r="C237" i="46"/>
  <c r="B238" i="46"/>
  <c r="C238" i="46"/>
  <c r="B239" i="46"/>
  <c r="C239" i="46"/>
  <c r="B240" i="46"/>
  <c r="C240" i="46"/>
  <c r="B241" i="46"/>
  <c r="C241" i="46"/>
  <c r="B242" i="46"/>
  <c r="C242" i="46"/>
  <c r="B243" i="46"/>
  <c r="C243" i="46"/>
  <c r="B244" i="46"/>
  <c r="C244" i="46"/>
  <c r="B245" i="46"/>
  <c r="C245" i="46"/>
  <c r="B246" i="46"/>
  <c r="C246" i="46"/>
  <c r="B247" i="46"/>
  <c r="C247" i="46"/>
  <c r="B248" i="46"/>
  <c r="C248" i="46"/>
  <c r="B249" i="46"/>
  <c r="C249" i="46"/>
  <c r="B250" i="46"/>
  <c r="C250" i="46"/>
  <c r="B251" i="46"/>
  <c r="C251" i="46"/>
  <c r="B252" i="46"/>
  <c r="C252" i="46"/>
  <c r="B253" i="46"/>
  <c r="C253" i="46"/>
  <c r="B254" i="46"/>
  <c r="C254" i="46"/>
  <c r="B255" i="46"/>
  <c r="C255" i="46"/>
  <c r="B256" i="46"/>
  <c r="C256" i="46"/>
  <c r="B257" i="46"/>
  <c r="C257" i="46"/>
  <c r="B258" i="46"/>
  <c r="C258" i="46"/>
  <c r="B259" i="46"/>
  <c r="C259" i="46"/>
  <c r="B260" i="46"/>
  <c r="C260" i="46"/>
  <c r="B261" i="46"/>
  <c r="C261" i="46"/>
  <c r="B262" i="46"/>
  <c r="C262" i="46"/>
  <c r="B263" i="46"/>
  <c r="C263" i="46"/>
  <c r="B264" i="46"/>
  <c r="C264" i="46"/>
  <c r="B265" i="46"/>
  <c r="C265" i="46"/>
  <c r="B266" i="46"/>
  <c r="C266" i="46"/>
  <c r="B267" i="46"/>
  <c r="C267" i="46"/>
  <c r="B268" i="46"/>
  <c r="C268" i="46"/>
  <c r="B269" i="46"/>
  <c r="C269" i="46"/>
  <c r="B270" i="46"/>
  <c r="C270" i="46"/>
  <c r="B271" i="46"/>
  <c r="C271" i="46"/>
  <c r="B272" i="46"/>
  <c r="C272" i="46"/>
  <c r="B273" i="46"/>
  <c r="C273" i="46"/>
  <c r="B274" i="46"/>
  <c r="C274" i="46"/>
  <c r="B275" i="46"/>
  <c r="C275" i="46"/>
  <c r="B276" i="46"/>
  <c r="C276" i="46"/>
  <c r="B277" i="46"/>
  <c r="C277" i="46"/>
  <c r="B278" i="46"/>
  <c r="C278" i="46"/>
  <c r="B279" i="46"/>
  <c r="C279" i="46"/>
  <c r="B280" i="46"/>
  <c r="C280" i="46"/>
  <c r="B281" i="46"/>
  <c r="C281" i="46"/>
  <c r="B282" i="46"/>
  <c r="C282" i="46"/>
  <c r="B283" i="46"/>
  <c r="C283" i="46"/>
  <c r="B284" i="46"/>
  <c r="C284" i="46"/>
  <c r="B285" i="46"/>
  <c r="C285" i="46"/>
  <c r="B286" i="46"/>
  <c r="C286" i="46"/>
  <c r="B287" i="46"/>
  <c r="C287" i="46"/>
  <c r="B288" i="46"/>
  <c r="C288" i="46"/>
  <c r="B289" i="46"/>
  <c r="C289" i="46"/>
  <c r="B290" i="46"/>
  <c r="C290" i="46"/>
  <c r="B291" i="46"/>
  <c r="C291" i="46"/>
  <c r="B292" i="46"/>
  <c r="C292" i="46"/>
  <c r="B293" i="46"/>
  <c r="C293" i="46"/>
  <c r="B294" i="46"/>
  <c r="C294" i="46"/>
  <c r="B295" i="46"/>
  <c r="C295" i="46"/>
  <c r="B296" i="46"/>
  <c r="C296" i="46"/>
  <c r="B297" i="46"/>
  <c r="C297" i="46"/>
  <c r="B298" i="46"/>
  <c r="C298" i="46"/>
  <c r="B299" i="46"/>
  <c r="C299" i="46"/>
  <c r="B300" i="46"/>
  <c r="C300" i="46"/>
  <c r="B301" i="46"/>
  <c r="C301" i="46"/>
  <c r="B302" i="46"/>
  <c r="C302" i="46"/>
  <c r="B303" i="46"/>
  <c r="C303" i="46"/>
  <c r="B304" i="46"/>
  <c r="C304" i="46"/>
  <c r="B305" i="46"/>
  <c r="C305" i="46"/>
  <c r="B306" i="46"/>
  <c r="C306" i="46"/>
  <c r="B307" i="46"/>
  <c r="C307" i="46"/>
  <c r="B308" i="46"/>
  <c r="C308" i="46"/>
  <c r="B309" i="46"/>
  <c r="C309" i="46"/>
  <c r="B310" i="46"/>
  <c r="C310" i="46"/>
  <c r="B311" i="46"/>
  <c r="C311" i="46"/>
  <c r="B312" i="46"/>
  <c r="C312" i="46"/>
  <c r="B313" i="46"/>
  <c r="C313" i="46"/>
  <c r="B314" i="46"/>
  <c r="C314" i="46"/>
  <c r="B315" i="46"/>
  <c r="C315" i="46"/>
  <c r="B316" i="46"/>
  <c r="C316" i="46"/>
  <c r="B317" i="46"/>
  <c r="C317" i="46"/>
  <c r="B318" i="46"/>
  <c r="C318" i="46"/>
  <c r="B319" i="46"/>
  <c r="C319" i="46"/>
  <c r="B320" i="46"/>
  <c r="C320" i="46"/>
  <c r="B321" i="46"/>
  <c r="C321" i="46"/>
  <c r="B322" i="46"/>
  <c r="C322" i="46"/>
  <c r="B323" i="46"/>
  <c r="C323" i="46"/>
  <c r="B324" i="46"/>
  <c r="C324" i="46"/>
  <c r="B325" i="46"/>
  <c r="C325" i="46"/>
  <c r="B326" i="46"/>
  <c r="C326" i="46"/>
  <c r="B327" i="46"/>
  <c r="C327" i="46"/>
  <c r="B328" i="46"/>
  <c r="C328" i="46"/>
  <c r="B329" i="46"/>
  <c r="C329" i="46"/>
  <c r="B330" i="46"/>
  <c r="C330" i="46"/>
  <c r="B331" i="46"/>
  <c r="C331" i="46"/>
  <c r="B332" i="46"/>
  <c r="C332" i="46"/>
  <c r="B333" i="46"/>
  <c r="C333" i="46"/>
  <c r="B334" i="46"/>
  <c r="C334" i="46"/>
  <c r="B335" i="46"/>
  <c r="C335" i="46"/>
  <c r="B336" i="46"/>
  <c r="C336" i="46"/>
  <c r="B337" i="46"/>
  <c r="C337" i="46"/>
  <c r="B338" i="46"/>
  <c r="C338" i="46"/>
  <c r="B339" i="46"/>
  <c r="C339" i="46"/>
  <c r="B340" i="46"/>
  <c r="C340" i="46"/>
  <c r="B341" i="46"/>
  <c r="C341" i="46"/>
  <c r="B342" i="46"/>
  <c r="C342" i="46"/>
  <c r="B343" i="46"/>
  <c r="C343" i="46"/>
  <c r="B344" i="46"/>
  <c r="C344" i="46"/>
  <c r="B345" i="46"/>
  <c r="C345" i="46"/>
  <c r="B346" i="46"/>
  <c r="C346" i="46"/>
  <c r="B347" i="46"/>
  <c r="C347" i="46"/>
  <c r="B348" i="46"/>
  <c r="C348" i="46"/>
  <c r="B349" i="46"/>
  <c r="C349" i="46"/>
  <c r="B350" i="46"/>
  <c r="C350" i="46"/>
  <c r="B351" i="46"/>
  <c r="C351" i="46"/>
  <c r="B352" i="46"/>
  <c r="C352" i="46"/>
  <c r="B353" i="46"/>
  <c r="C353" i="46"/>
  <c r="B354" i="46"/>
  <c r="C354" i="46"/>
  <c r="B355" i="46"/>
  <c r="C355" i="46"/>
  <c r="B356" i="46"/>
  <c r="C356" i="46"/>
  <c r="B357" i="46"/>
  <c r="C357" i="46"/>
  <c r="B358" i="46"/>
  <c r="C358" i="46"/>
  <c r="B359" i="46"/>
  <c r="C359" i="46"/>
  <c r="B360" i="46"/>
  <c r="C360" i="46"/>
  <c r="B361" i="46"/>
  <c r="C361" i="46"/>
  <c r="B362" i="46"/>
  <c r="C362" i="46"/>
  <c r="B363" i="46"/>
  <c r="C363" i="46"/>
  <c r="B364" i="46"/>
  <c r="C364" i="46"/>
  <c r="B365" i="46"/>
  <c r="C365" i="46"/>
  <c r="B366" i="46"/>
  <c r="C366" i="46"/>
  <c r="B367" i="46"/>
  <c r="C367" i="46"/>
  <c r="B368" i="46"/>
  <c r="C368" i="46"/>
  <c r="B369" i="46"/>
  <c r="C369" i="46"/>
  <c r="B370" i="46"/>
  <c r="C370" i="46"/>
  <c r="B371" i="46"/>
  <c r="C371" i="46"/>
  <c r="B372" i="46"/>
  <c r="C372" i="46"/>
  <c r="B373" i="46"/>
  <c r="C373" i="46"/>
  <c r="B374" i="46"/>
  <c r="C374" i="46"/>
  <c r="B375" i="46"/>
  <c r="C375" i="46"/>
  <c r="B376" i="46"/>
  <c r="C376" i="46"/>
  <c r="B377" i="46"/>
  <c r="C377" i="46"/>
  <c r="B378" i="46"/>
  <c r="C378" i="46"/>
  <c r="B379" i="46"/>
  <c r="C379" i="46"/>
  <c r="B380" i="46"/>
  <c r="C380" i="46"/>
  <c r="B381" i="46"/>
  <c r="C381" i="46"/>
  <c r="B382" i="46"/>
  <c r="C382" i="46"/>
  <c r="B383" i="46"/>
  <c r="C383" i="46"/>
  <c r="B384" i="46"/>
  <c r="C384" i="46"/>
  <c r="B385" i="46"/>
  <c r="C385" i="46"/>
  <c r="B386" i="46"/>
  <c r="C386" i="46"/>
  <c r="B387" i="46"/>
  <c r="C387" i="46"/>
  <c r="B388" i="46"/>
  <c r="C388" i="46"/>
  <c r="B389" i="46"/>
  <c r="C389" i="46"/>
  <c r="B390" i="46"/>
  <c r="C390" i="46"/>
  <c r="B391" i="46"/>
  <c r="C391" i="46"/>
  <c r="B392" i="46"/>
  <c r="C392" i="46"/>
  <c r="B393" i="46"/>
  <c r="C393" i="46"/>
  <c r="B394" i="46"/>
  <c r="C394" i="46"/>
  <c r="B395" i="46"/>
  <c r="C395" i="46"/>
  <c r="B396" i="46"/>
  <c r="C396" i="46"/>
  <c r="B397" i="46"/>
  <c r="C397" i="46"/>
  <c r="B398" i="46"/>
  <c r="C398" i="46"/>
  <c r="B399" i="46"/>
  <c r="C399" i="46"/>
  <c r="B400" i="46"/>
  <c r="C400" i="46"/>
  <c r="B401" i="46"/>
  <c r="C401" i="46"/>
  <c r="B402" i="46"/>
  <c r="C402" i="46"/>
  <c r="B403" i="46"/>
  <c r="C403" i="46"/>
  <c r="B404" i="46"/>
  <c r="C404" i="46"/>
  <c r="B405" i="46"/>
  <c r="C405" i="46"/>
  <c r="B406" i="46"/>
  <c r="C406" i="46"/>
  <c r="B407" i="46"/>
  <c r="C407" i="46"/>
  <c r="B408" i="46"/>
  <c r="C408" i="46"/>
  <c r="B409" i="46"/>
  <c r="C409" i="46"/>
  <c r="B410" i="46"/>
  <c r="C410" i="46"/>
  <c r="B411" i="46"/>
  <c r="C411" i="46"/>
  <c r="B412" i="46"/>
  <c r="C412" i="46"/>
  <c r="B413" i="46"/>
  <c r="C413" i="46"/>
  <c r="B414" i="46"/>
  <c r="C414" i="46"/>
  <c r="B415" i="46"/>
  <c r="C415" i="46"/>
  <c r="B416" i="46"/>
  <c r="C416" i="46"/>
  <c r="B417" i="46"/>
  <c r="C417" i="46"/>
  <c r="B418" i="46"/>
  <c r="C418" i="46"/>
  <c r="B419" i="46"/>
  <c r="C419" i="46"/>
  <c r="B420" i="46"/>
  <c r="C420" i="46"/>
  <c r="B421" i="46"/>
  <c r="C421" i="46"/>
  <c r="B422" i="46"/>
  <c r="C422" i="46"/>
  <c r="B423" i="46"/>
  <c r="C423" i="46"/>
  <c r="B424" i="46"/>
  <c r="C424" i="46"/>
  <c r="B425" i="46"/>
  <c r="C425" i="46"/>
  <c r="B426" i="46"/>
  <c r="C426" i="46"/>
  <c r="B427" i="46"/>
  <c r="C427" i="46"/>
  <c r="B428" i="46"/>
  <c r="C428" i="46"/>
  <c r="B429" i="46"/>
  <c r="C429" i="46"/>
  <c r="B430" i="46"/>
  <c r="C430" i="46"/>
  <c r="B431" i="46"/>
  <c r="C431" i="46"/>
  <c r="B432" i="46"/>
  <c r="C432" i="46"/>
  <c r="B433" i="46"/>
  <c r="C433" i="46"/>
  <c r="B434" i="46"/>
  <c r="C434" i="46"/>
  <c r="B435" i="46"/>
  <c r="C435" i="46"/>
  <c r="B436" i="46"/>
  <c r="C436" i="46"/>
  <c r="B437" i="46"/>
  <c r="C437" i="46"/>
  <c r="B438" i="46"/>
  <c r="C438" i="46"/>
  <c r="B439" i="46"/>
  <c r="C439" i="46"/>
  <c r="B440" i="46"/>
  <c r="C440" i="46"/>
  <c r="B441" i="46"/>
  <c r="C441" i="46"/>
  <c r="B442" i="46"/>
  <c r="C442" i="46"/>
  <c r="B443" i="46"/>
  <c r="C443" i="46"/>
  <c r="B444" i="46"/>
  <c r="C444" i="46"/>
  <c r="B445" i="46"/>
  <c r="C445" i="46"/>
  <c r="B446" i="46"/>
  <c r="C446" i="46"/>
  <c r="B447" i="46"/>
  <c r="C447" i="46"/>
  <c r="B448" i="46"/>
  <c r="C448" i="46"/>
  <c r="B449" i="46"/>
  <c r="C449" i="46"/>
  <c r="B450" i="46"/>
  <c r="C450" i="46"/>
  <c r="B451" i="46"/>
  <c r="C451" i="46"/>
  <c r="B452" i="46"/>
  <c r="C452" i="46"/>
  <c r="B453" i="46"/>
  <c r="C453" i="46"/>
  <c r="B454" i="46"/>
  <c r="C454" i="46"/>
  <c r="B455" i="46"/>
  <c r="C455" i="46"/>
  <c r="B456" i="46"/>
  <c r="C456" i="46"/>
  <c r="B457" i="46"/>
  <c r="C457" i="46"/>
  <c r="B458" i="46"/>
  <c r="C458" i="46"/>
  <c r="B459" i="46"/>
  <c r="C459" i="46"/>
  <c r="B460" i="46"/>
  <c r="C460" i="46"/>
  <c r="B461" i="46"/>
  <c r="C461" i="46"/>
  <c r="B462" i="46"/>
  <c r="C462" i="46"/>
  <c r="B463" i="46"/>
  <c r="C463" i="46"/>
  <c r="B464" i="46"/>
  <c r="C464" i="46"/>
  <c r="B465" i="46"/>
  <c r="C465" i="46"/>
  <c r="B466" i="46"/>
  <c r="C466" i="46"/>
  <c r="B467" i="46"/>
  <c r="C467" i="46"/>
  <c r="B468" i="46"/>
  <c r="C468" i="46"/>
  <c r="B469" i="46"/>
  <c r="C469" i="46"/>
  <c r="B470" i="46"/>
  <c r="C470" i="46"/>
  <c r="B471" i="46"/>
  <c r="C471" i="46"/>
  <c r="B472" i="46"/>
  <c r="C472" i="46"/>
  <c r="B473" i="46"/>
  <c r="C473" i="46"/>
  <c r="B474" i="46"/>
  <c r="C474" i="46"/>
  <c r="B475" i="46"/>
  <c r="C475" i="46"/>
  <c r="B476" i="46"/>
  <c r="C476" i="46"/>
  <c r="B477" i="46"/>
  <c r="C477" i="46"/>
  <c r="B478" i="46"/>
  <c r="C478" i="46"/>
  <c r="B479" i="46"/>
  <c r="C479" i="46"/>
  <c r="B480" i="46"/>
  <c r="C480" i="46"/>
  <c r="B481" i="46"/>
  <c r="C481" i="46"/>
  <c r="B482" i="46"/>
  <c r="C482" i="46"/>
  <c r="B483" i="46"/>
  <c r="C483" i="46"/>
  <c r="B484" i="46"/>
  <c r="C484" i="46"/>
  <c r="B485" i="46"/>
  <c r="C485" i="46"/>
  <c r="B486" i="46"/>
  <c r="C486" i="46"/>
  <c r="B487" i="46"/>
  <c r="C487" i="46"/>
  <c r="B488" i="46"/>
  <c r="C488" i="46"/>
  <c r="B489" i="46"/>
  <c r="C489" i="46"/>
  <c r="B490" i="46"/>
  <c r="C490" i="46"/>
  <c r="B491" i="46"/>
  <c r="C491" i="46"/>
  <c r="B492" i="46"/>
  <c r="C492" i="46"/>
  <c r="B493" i="46"/>
  <c r="C493" i="46"/>
  <c r="B494" i="46"/>
  <c r="C494" i="46"/>
  <c r="B495" i="46"/>
  <c r="C495" i="46"/>
  <c r="B496" i="46"/>
  <c r="C496" i="46"/>
  <c r="B497" i="46"/>
  <c r="C497" i="46"/>
  <c r="B498" i="46"/>
  <c r="C498" i="46"/>
  <c r="B499" i="46"/>
  <c r="C499" i="46"/>
  <c r="B500" i="46"/>
  <c r="C500" i="46"/>
  <c r="B501" i="46"/>
  <c r="C501" i="46"/>
  <c r="B502" i="46"/>
  <c r="C502" i="46"/>
  <c r="B503" i="46"/>
  <c r="C503" i="46"/>
  <c r="B504" i="46"/>
  <c r="C504" i="46"/>
  <c r="B505" i="46"/>
  <c r="C505" i="46"/>
  <c r="B506" i="46"/>
  <c r="C506" i="46"/>
  <c r="B507" i="46"/>
  <c r="C507" i="46"/>
  <c r="B508" i="46"/>
  <c r="C508" i="46"/>
  <c r="B509" i="46"/>
  <c r="C509" i="46"/>
  <c r="B510" i="46"/>
  <c r="C510" i="46"/>
  <c r="B511" i="46"/>
  <c r="C511" i="46"/>
  <c r="B512" i="46"/>
  <c r="C512" i="46"/>
  <c r="B513" i="46"/>
  <c r="C513" i="46"/>
  <c r="B514" i="46"/>
  <c r="C514" i="46"/>
  <c r="B515" i="46"/>
  <c r="C515" i="46"/>
  <c r="B516" i="46"/>
  <c r="C516" i="46"/>
  <c r="B517" i="46"/>
  <c r="C517" i="46"/>
  <c r="B518" i="46"/>
  <c r="C518" i="46"/>
  <c r="B519" i="46"/>
  <c r="C519" i="46"/>
  <c r="B520" i="46"/>
  <c r="C520" i="46"/>
  <c r="B521" i="46"/>
  <c r="C521" i="46"/>
  <c r="B522" i="46"/>
  <c r="C522" i="46"/>
  <c r="B523" i="46"/>
  <c r="C523" i="46"/>
  <c r="B524" i="46"/>
  <c r="C524" i="46"/>
  <c r="B525" i="46"/>
  <c r="C525" i="46"/>
  <c r="B526" i="46"/>
  <c r="C526" i="46"/>
  <c r="B527" i="46"/>
  <c r="C527" i="46"/>
  <c r="B528" i="46"/>
  <c r="C528" i="46"/>
  <c r="B529" i="46"/>
  <c r="C529" i="46"/>
  <c r="B530" i="46"/>
  <c r="C530" i="46"/>
  <c r="B531" i="46"/>
  <c r="C531" i="46"/>
  <c r="B532" i="46"/>
  <c r="C532" i="46"/>
  <c r="B533" i="46"/>
  <c r="C533" i="46"/>
  <c r="B534" i="46"/>
  <c r="C534" i="46"/>
  <c r="B535" i="46"/>
  <c r="C535" i="46"/>
  <c r="B536" i="46"/>
  <c r="C536" i="46"/>
  <c r="B537" i="46"/>
  <c r="C537" i="46"/>
  <c r="B538" i="46"/>
  <c r="C538" i="46"/>
  <c r="B539" i="46"/>
  <c r="C539" i="46"/>
  <c r="B540" i="46"/>
  <c r="C540" i="46"/>
  <c r="B541" i="46"/>
  <c r="C541" i="46"/>
  <c r="B542" i="46"/>
  <c r="C542" i="46"/>
  <c r="B543" i="46"/>
  <c r="C543" i="46"/>
  <c r="B544" i="46"/>
  <c r="C544" i="46"/>
  <c r="B545" i="46"/>
  <c r="C545" i="46"/>
  <c r="B546" i="46"/>
  <c r="C546" i="46"/>
  <c r="B547" i="46"/>
  <c r="C547" i="46"/>
  <c r="B548" i="46"/>
  <c r="C548" i="46"/>
  <c r="B549" i="46"/>
  <c r="C549" i="46"/>
  <c r="B550" i="46"/>
  <c r="C550" i="46"/>
  <c r="B551" i="46"/>
  <c r="C551" i="46"/>
  <c r="B552" i="46"/>
  <c r="C552" i="46"/>
  <c r="B553" i="46"/>
  <c r="C553" i="46"/>
  <c r="B554" i="46"/>
  <c r="C554" i="46"/>
  <c r="B555" i="46"/>
  <c r="C555" i="46"/>
  <c r="B556" i="46"/>
  <c r="C556" i="46"/>
  <c r="B557" i="46"/>
  <c r="C557" i="46"/>
  <c r="B558" i="46"/>
  <c r="C558" i="46"/>
  <c r="B559" i="46"/>
  <c r="C559" i="46"/>
  <c r="B560" i="46"/>
  <c r="C560" i="46"/>
  <c r="B561" i="46"/>
  <c r="C561" i="46"/>
  <c r="B562" i="46"/>
  <c r="C562" i="46"/>
  <c r="B563" i="46"/>
  <c r="C563" i="46"/>
  <c r="B564" i="46"/>
  <c r="C564" i="46"/>
  <c r="B565" i="46"/>
  <c r="C565" i="46"/>
  <c r="B566" i="46"/>
  <c r="C566" i="46"/>
  <c r="B567" i="46"/>
  <c r="C567" i="46"/>
  <c r="B568" i="46"/>
  <c r="C568" i="46"/>
  <c r="B569" i="46"/>
  <c r="C569" i="46"/>
  <c r="B570" i="46"/>
  <c r="C570" i="46"/>
  <c r="B571" i="46"/>
  <c r="C571" i="46"/>
  <c r="B572" i="46"/>
  <c r="C572" i="46"/>
  <c r="B573" i="46"/>
  <c r="C573" i="46"/>
  <c r="B574" i="46"/>
  <c r="C574" i="46"/>
  <c r="B575" i="46"/>
  <c r="C575" i="46"/>
  <c r="B576" i="46"/>
  <c r="C576" i="46"/>
  <c r="B577" i="46"/>
  <c r="C577" i="46"/>
  <c r="B578" i="46"/>
  <c r="C578" i="46"/>
  <c r="B579" i="46"/>
  <c r="C579" i="46"/>
  <c r="B580" i="46"/>
  <c r="C580" i="46"/>
  <c r="B581" i="46"/>
  <c r="C581" i="46"/>
  <c r="B582" i="46"/>
  <c r="C582" i="46"/>
  <c r="B583" i="46"/>
  <c r="C583" i="46"/>
  <c r="B584" i="46"/>
  <c r="C584" i="46"/>
  <c r="B585" i="46"/>
  <c r="C585" i="46"/>
  <c r="B586" i="46"/>
  <c r="C586" i="46"/>
  <c r="B587" i="46"/>
  <c r="C587" i="46"/>
  <c r="B588" i="46"/>
  <c r="C588" i="46"/>
  <c r="B589" i="46"/>
  <c r="C589" i="46"/>
  <c r="B590" i="46"/>
  <c r="C590" i="46"/>
  <c r="B591" i="46"/>
  <c r="C591" i="46"/>
  <c r="B592" i="46"/>
  <c r="C592" i="46"/>
  <c r="B593" i="46"/>
  <c r="C593" i="46"/>
  <c r="B594" i="46"/>
  <c r="C594" i="46"/>
  <c r="B595" i="46"/>
  <c r="C595" i="46"/>
  <c r="B596" i="46"/>
  <c r="C596" i="46"/>
  <c r="B597" i="46"/>
  <c r="C597" i="46"/>
  <c r="B598" i="46"/>
  <c r="C598" i="46"/>
  <c r="B599" i="46"/>
  <c r="C599" i="46"/>
  <c r="B600" i="46"/>
  <c r="C600" i="46"/>
  <c r="B601" i="46"/>
  <c r="C601" i="46"/>
  <c r="B602" i="46"/>
  <c r="C602" i="46"/>
  <c r="B603" i="46"/>
  <c r="C603" i="46"/>
  <c r="B604" i="46"/>
  <c r="C604" i="46"/>
  <c r="B605" i="46"/>
  <c r="C605" i="46"/>
  <c r="B606" i="46"/>
  <c r="C606" i="46"/>
  <c r="B607" i="46"/>
  <c r="C607" i="46"/>
  <c r="B608" i="46"/>
  <c r="C608" i="46"/>
  <c r="B609" i="46"/>
  <c r="C609" i="46"/>
  <c r="B610" i="46"/>
  <c r="C610" i="46"/>
  <c r="B611" i="46"/>
  <c r="C611" i="46"/>
  <c r="B612" i="46"/>
  <c r="C612" i="46"/>
  <c r="B613" i="46"/>
  <c r="C613" i="46"/>
  <c r="B614" i="46"/>
  <c r="C614" i="46"/>
  <c r="B615" i="46"/>
  <c r="C615" i="46"/>
  <c r="B616" i="46"/>
  <c r="C616" i="46"/>
  <c r="B617" i="46"/>
  <c r="C617" i="46"/>
  <c r="B618" i="46"/>
  <c r="C618" i="46"/>
  <c r="B619" i="46"/>
  <c r="C619" i="46"/>
  <c r="B620" i="46"/>
  <c r="C620" i="46"/>
  <c r="B621" i="46"/>
  <c r="C621" i="46"/>
  <c r="B622" i="46"/>
  <c r="C622" i="46"/>
  <c r="B623" i="46"/>
  <c r="C623" i="46"/>
  <c r="B624" i="46"/>
  <c r="C624" i="46"/>
  <c r="B625" i="46"/>
  <c r="C625" i="46"/>
  <c r="B626" i="46"/>
  <c r="C626" i="46"/>
  <c r="B627" i="46"/>
  <c r="C627" i="46"/>
  <c r="B628" i="46"/>
  <c r="C628" i="46"/>
  <c r="B629" i="46"/>
  <c r="C629" i="46"/>
  <c r="B630" i="46"/>
  <c r="C630" i="46"/>
  <c r="B631" i="46"/>
  <c r="C631" i="46"/>
  <c r="B632" i="46"/>
  <c r="C632" i="46"/>
  <c r="B633" i="46"/>
  <c r="C633" i="46"/>
  <c r="B634" i="46"/>
  <c r="C634" i="46"/>
  <c r="B635" i="46"/>
  <c r="C635" i="46"/>
  <c r="B636" i="46"/>
  <c r="C636" i="46"/>
  <c r="B637" i="46"/>
  <c r="C637" i="46"/>
  <c r="B638" i="46"/>
  <c r="C638" i="46"/>
  <c r="B639" i="46"/>
  <c r="C639" i="46"/>
  <c r="B640" i="46"/>
  <c r="C640" i="46"/>
  <c r="B641" i="46"/>
  <c r="C641" i="46"/>
  <c r="B642" i="46"/>
  <c r="C642" i="46"/>
  <c r="B643" i="46"/>
  <c r="C643" i="46"/>
  <c r="B644" i="46"/>
  <c r="C644" i="46"/>
  <c r="B645" i="46"/>
  <c r="C645" i="46"/>
  <c r="B646" i="46"/>
  <c r="C646" i="46"/>
  <c r="B647" i="46"/>
  <c r="C647" i="46"/>
  <c r="B648" i="46"/>
  <c r="C648" i="46"/>
  <c r="B649" i="46"/>
  <c r="C649" i="46"/>
  <c r="B650" i="46"/>
  <c r="C650" i="46"/>
  <c r="B651" i="46"/>
  <c r="C651" i="46"/>
  <c r="B652" i="46"/>
  <c r="C652" i="46"/>
  <c r="B653" i="46"/>
  <c r="C653" i="46"/>
  <c r="B654" i="46"/>
  <c r="C654" i="46"/>
  <c r="B655" i="46"/>
  <c r="C655" i="46"/>
  <c r="B656" i="46"/>
  <c r="C656" i="46"/>
  <c r="B657" i="46"/>
  <c r="C657" i="46"/>
  <c r="B658" i="46"/>
  <c r="C658" i="46"/>
  <c r="B659" i="46"/>
  <c r="C659" i="46"/>
  <c r="B660" i="46"/>
  <c r="C660" i="46"/>
  <c r="B661" i="46"/>
  <c r="C661" i="46"/>
  <c r="B662" i="46"/>
  <c r="C662" i="46"/>
  <c r="B663" i="46"/>
  <c r="C663" i="46"/>
  <c r="B664" i="46"/>
  <c r="C664" i="46"/>
  <c r="B665" i="46"/>
  <c r="C665" i="46"/>
  <c r="B666" i="46"/>
  <c r="C666" i="46"/>
  <c r="B667" i="46"/>
  <c r="C667" i="46"/>
  <c r="B668" i="46"/>
  <c r="C668" i="46"/>
  <c r="B669" i="46"/>
  <c r="C669" i="46"/>
  <c r="B670" i="46"/>
  <c r="C670" i="46"/>
  <c r="B671" i="46"/>
  <c r="C671" i="46"/>
  <c r="B672" i="46"/>
  <c r="C672" i="46"/>
  <c r="B673" i="46"/>
  <c r="C673" i="46"/>
  <c r="B674" i="46"/>
  <c r="C674" i="46"/>
  <c r="B675" i="46"/>
  <c r="C675" i="46"/>
  <c r="B676" i="46"/>
  <c r="C676" i="46"/>
  <c r="B677" i="46"/>
  <c r="C677" i="46"/>
  <c r="B678" i="46"/>
  <c r="C678" i="46"/>
  <c r="B679" i="46"/>
  <c r="C679" i="46"/>
  <c r="B680" i="46"/>
  <c r="C680" i="46"/>
  <c r="B681" i="46"/>
  <c r="C681" i="46"/>
  <c r="B682" i="46"/>
  <c r="C682" i="46"/>
  <c r="B683" i="46"/>
  <c r="C683" i="46"/>
  <c r="B684" i="46"/>
  <c r="C684" i="46"/>
  <c r="B685" i="46"/>
  <c r="C685" i="46"/>
  <c r="B686" i="46"/>
  <c r="C686" i="46"/>
  <c r="B687" i="46"/>
  <c r="C687" i="46"/>
  <c r="B688" i="46"/>
  <c r="C688" i="46"/>
  <c r="B689" i="46"/>
  <c r="C689" i="46"/>
  <c r="B690" i="46"/>
  <c r="C690" i="46"/>
  <c r="B691" i="46"/>
  <c r="C691" i="46"/>
  <c r="B692" i="46"/>
  <c r="C692" i="46"/>
  <c r="B693" i="46"/>
  <c r="C693" i="46"/>
  <c r="B694" i="46"/>
  <c r="C694" i="46"/>
  <c r="B695" i="46"/>
  <c r="C695" i="46"/>
  <c r="B696" i="46"/>
  <c r="C696" i="46"/>
  <c r="B697" i="46"/>
  <c r="C697" i="46"/>
  <c r="B698" i="46"/>
  <c r="C698" i="46"/>
  <c r="B699" i="46"/>
  <c r="C699" i="46"/>
  <c r="B700" i="46"/>
  <c r="C700" i="46"/>
  <c r="B701" i="46"/>
  <c r="C701" i="46"/>
  <c r="B702" i="46"/>
  <c r="C702" i="46"/>
  <c r="B703" i="46"/>
  <c r="C703" i="46"/>
  <c r="B704" i="46"/>
  <c r="C704" i="46"/>
  <c r="B705" i="46"/>
  <c r="C705" i="46"/>
  <c r="B706" i="46"/>
  <c r="C706" i="46"/>
  <c r="B707" i="46"/>
  <c r="C707" i="46"/>
  <c r="B708" i="46"/>
  <c r="C708" i="46"/>
  <c r="B709" i="46"/>
  <c r="C709" i="46"/>
  <c r="B710" i="46"/>
  <c r="C710" i="46"/>
  <c r="B711" i="46"/>
  <c r="C711" i="46"/>
  <c r="B712" i="46"/>
  <c r="C712" i="46"/>
  <c r="B713" i="46"/>
  <c r="C713" i="46"/>
  <c r="B714" i="46"/>
  <c r="C714" i="46"/>
  <c r="B715" i="46"/>
  <c r="C715" i="46"/>
  <c r="B716" i="46"/>
  <c r="C716" i="46"/>
  <c r="B717" i="46"/>
  <c r="C717" i="46"/>
  <c r="B718" i="46"/>
  <c r="C718" i="46"/>
  <c r="B719" i="46"/>
  <c r="C719" i="46"/>
  <c r="B720" i="46"/>
  <c r="C720" i="46"/>
  <c r="B721" i="46"/>
  <c r="C721" i="46"/>
  <c r="B722" i="46"/>
  <c r="C722" i="46"/>
  <c r="B723" i="46"/>
  <c r="C723" i="46"/>
  <c r="B724" i="46"/>
  <c r="C724" i="46"/>
  <c r="B725" i="46"/>
  <c r="C725" i="46"/>
  <c r="B726" i="46"/>
  <c r="C726" i="46"/>
  <c r="B727" i="46"/>
  <c r="C727" i="46"/>
  <c r="B728" i="46"/>
  <c r="C728" i="46"/>
  <c r="B729" i="46"/>
  <c r="C729" i="46"/>
  <c r="B730" i="46"/>
  <c r="C730" i="46"/>
  <c r="B731" i="46"/>
  <c r="C731" i="46"/>
  <c r="B732" i="46"/>
  <c r="C732" i="46"/>
  <c r="B733" i="46"/>
  <c r="C733" i="46"/>
  <c r="B734" i="46"/>
  <c r="C734" i="46"/>
  <c r="B735" i="46"/>
  <c r="C735" i="46"/>
  <c r="B736" i="46"/>
  <c r="C736" i="46"/>
  <c r="B737" i="46"/>
  <c r="C737" i="46"/>
  <c r="B738" i="46"/>
  <c r="C738" i="46"/>
  <c r="B739" i="46"/>
  <c r="C739" i="46"/>
  <c r="B740" i="46"/>
  <c r="C740" i="46"/>
  <c r="B741" i="46"/>
  <c r="C741" i="46"/>
  <c r="B742" i="46"/>
  <c r="C742" i="46"/>
  <c r="B743" i="46"/>
  <c r="C743" i="46"/>
  <c r="B744" i="46"/>
  <c r="C744" i="46"/>
  <c r="B745" i="46"/>
  <c r="C745" i="46"/>
  <c r="B746" i="46"/>
  <c r="C746" i="46"/>
  <c r="B747" i="46"/>
  <c r="C747" i="46"/>
  <c r="B748" i="46"/>
  <c r="C748" i="46"/>
  <c r="B749" i="46"/>
  <c r="C749" i="46"/>
  <c r="B750" i="46"/>
  <c r="C750" i="46"/>
  <c r="B751" i="46"/>
  <c r="C751" i="46"/>
  <c r="B752" i="46"/>
  <c r="C752" i="46"/>
  <c r="B753" i="46"/>
  <c r="C753" i="46"/>
  <c r="B754" i="46"/>
  <c r="C754" i="46"/>
  <c r="B755" i="46"/>
  <c r="C755" i="46"/>
  <c r="B756" i="46"/>
  <c r="C756" i="46"/>
  <c r="B757" i="46"/>
  <c r="C757" i="46"/>
  <c r="B758" i="46"/>
  <c r="C758" i="46"/>
  <c r="B759" i="46"/>
  <c r="C759" i="46"/>
  <c r="B760" i="46"/>
  <c r="C760" i="46"/>
  <c r="B761" i="46"/>
  <c r="C761" i="46"/>
  <c r="B762" i="46"/>
  <c r="C762" i="46"/>
  <c r="B763" i="46"/>
  <c r="C763" i="46"/>
  <c r="B764" i="46"/>
  <c r="C764" i="46"/>
  <c r="B765" i="46"/>
  <c r="C765" i="46"/>
  <c r="B766" i="46"/>
  <c r="C766" i="46"/>
  <c r="B767" i="46"/>
  <c r="C767" i="46"/>
  <c r="B768" i="46"/>
  <c r="C768" i="46"/>
  <c r="B769" i="46"/>
  <c r="C769" i="46"/>
  <c r="B770" i="46"/>
  <c r="C770" i="46"/>
  <c r="B771" i="46"/>
  <c r="C771" i="46"/>
  <c r="B772" i="46"/>
  <c r="C772" i="46"/>
  <c r="B773" i="46"/>
  <c r="C773" i="46"/>
  <c r="B774" i="46"/>
  <c r="C774" i="46"/>
  <c r="B775" i="46"/>
  <c r="C775" i="46"/>
  <c r="B776" i="46"/>
  <c r="C776" i="46"/>
  <c r="B777" i="46"/>
  <c r="C777" i="46"/>
  <c r="B778" i="46"/>
  <c r="C778" i="46"/>
  <c r="B779" i="46"/>
  <c r="C779" i="46"/>
  <c r="B780" i="46"/>
  <c r="C780" i="46"/>
  <c r="B781" i="46"/>
  <c r="C781" i="46"/>
  <c r="B782" i="46"/>
  <c r="C782" i="46"/>
  <c r="B783" i="46"/>
  <c r="C783" i="46"/>
  <c r="B784" i="46"/>
  <c r="C784" i="46"/>
  <c r="B785" i="46"/>
  <c r="C785" i="46"/>
  <c r="B786" i="46"/>
  <c r="C786" i="46"/>
  <c r="B787" i="46"/>
  <c r="C787" i="46"/>
  <c r="B788" i="46"/>
  <c r="C788" i="46"/>
  <c r="B789" i="46"/>
  <c r="C789" i="46"/>
  <c r="B790" i="46"/>
  <c r="C790" i="46"/>
  <c r="B791" i="46"/>
  <c r="C791" i="46"/>
  <c r="B792" i="46"/>
  <c r="C792" i="46"/>
  <c r="B793" i="46"/>
  <c r="C793" i="46"/>
  <c r="B794" i="46"/>
  <c r="C794" i="46"/>
  <c r="B795" i="46"/>
  <c r="C795" i="46"/>
  <c r="B796" i="46"/>
  <c r="C796" i="46"/>
  <c r="B797" i="46"/>
  <c r="C797" i="46"/>
  <c r="B798" i="46"/>
  <c r="C798" i="46"/>
  <c r="B799" i="46"/>
  <c r="C799" i="46"/>
  <c r="B800" i="46"/>
  <c r="C800" i="46"/>
  <c r="B801" i="46"/>
  <c r="C801" i="46"/>
  <c r="B802" i="46"/>
  <c r="C802" i="46"/>
  <c r="B803" i="46"/>
  <c r="C803" i="46"/>
  <c r="B804" i="46"/>
  <c r="C804" i="46"/>
  <c r="B805" i="46"/>
  <c r="C805" i="46"/>
  <c r="B806" i="46"/>
  <c r="C806" i="46"/>
  <c r="B807" i="46"/>
  <c r="C807" i="46"/>
  <c r="B808" i="46"/>
  <c r="C808" i="46"/>
  <c r="B809" i="46"/>
  <c r="C809" i="46"/>
  <c r="B810" i="46"/>
  <c r="C810" i="46"/>
  <c r="B811" i="46"/>
  <c r="C811" i="46"/>
  <c r="B812" i="46"/>
  <c r="C812" i="46"/>
  <c r="B813" i="46"/>
  <c r="C813" i="46"/>
  <c r="B814" i="46"/>
  <c r="C814" i="46"/>
  <c r="B815" i="46"/>
  <c r="C815" i="46"/>
  <c r="B816" i="46"/>
  <c r="C816" i="46"/>
  <c r="B817" i="46"/>
  <c r="C817" i="46"/>
  <c r="B818" i="46"/>
  <c r="C818" i="46"/>
  <c r="B819" i="46"/>
  <c r="C819" i="46"/>
  <c r="B820" i="46"/>
  <c r="C820" i="46"/>
  <c r="B821" i="46"/>
  <c r="C821" i="46"/>
  <c r="B822" i="46"/>
  <c r="C822" i="46"/>
  <c r="B823" i="46"/>
  <c r="C823" i="46"/>
  <c r="B824" i="46"/>
  <c r="C824" i="46"/>
  <c r="B825" i="46"/>
  <c r="C825" i="46"/>
  <c r="B826" i="46"/>
  <c r="C826" i="46"/>
  <c r="B827" i="46"/>
  <c r="C827" i="46"/>
  <c r="B828" i="46"/>
  <c r="C828" i="46"/>
  <c r="B829" i="46"/>
  <c r="C829" i="46"/>
  <c r="B830" i="46"/>
  <c r="C830" i="46"/>
  <c r="B831" i="46"/>
  <c r="C831" i="46"/>
  <c r="B832" i="46"/>
  <c r="C832" i="46"/>
  <c r="B833" i="46"/>
  <c r="C833" i="46"/>
  <c r="B834" i="46"/>
  <c r="C834" i="46"/>
  <c r="B835" i="46"/>
  <c r="C835" i="46"/>
  <c r="B836" i="46"/>
  <c r="C836" i="46"/>
  <c r="B837" i="46"/>
  <c r="C837" i="46"/>
  <c r="B838" i="46"/>
  <c r="C838" i="46"/>
  <c r="B839" i="46"/>
  <c r="C839" i="46"/>
  <c r="B840" i="46"/>
  <c r="C840" i="46"/>
  <c r="B841" i="46"/>
  <c r="C841" i="46"/>
  <c r="B842" i="46"/>
  <c r="C842" i="46"/>
  <c r="B843" i="46"/>
  <c r="C843" i="46"/>
  <c r="B844" i="46"/>
  <c r="C844" i="46"/>
  <c r="B845" i="46"/>
  <c r="C845" i="46"/>
  <c r="B846" i="46"/>
  <c r="C846" i="46"/>
  <c r="B847" i="46"/>
  <c r="C847" i="46"/>
  <c r="B848" i="46"/>
  <c r="C848" i="46"/>
  <c r="B849" i="46"/>
  <c r="C849" i="46"/>
  <c r="B850" i="46"/>
  <c r="C850" i="46"/>
  <c r="B851" i="46"/>
  <c r="C851" i="46"/>
  <c r="B852" i="46"/>
  <c r="C852" i="46"/>
  <c r="B853" i="46"/>
  <c r="C853" i="46"/>
  <c r="B854" i="46"/>
  <c r="C854" i="46"/>
  <c r="B855" i="46"/>
  <c r="C855" i="46"/>
  <c r="B856" i="46"/>
  <c r="C856" i="46"/>
  <c r="B857" i="46"/>
  <c r="C857" i="46"/>
  <c r="B858" i="46"/>
  <c r="C858" i="46"/>
  <c r="B859" i="46"/>
  <c r="C859" i="46"/>
  <c r="B860" i="46"/>
  <c r="C860" i="46"/>
  <c r="B861" i="46"/>
  <c r="C861" i="46"/>
  <c r="B862" i="46"/>
  <c r="C862" i="46"/>
  <c r="B863" i="46"/>
  <c r="C863" i="46"/>
  <c r="B864" i="46"/>
  <c r="C864" i="46"/>
  <c r="B865" i="46"/>
  <c r="C865" i="46"/>
  <c r="B866" i="46"/>
  <c r="C866" i="46"/>
  <c r="B867" i="46"/>
  <c r="C867" i="46"/>
  <c r="B868" i="46"/>
  <c r="C868" i="46"/>
  <c r="B869" i="46"/>
  <c r="C869" i="46"/>
  <c r="B870" i="46"/>
  <c r="C870" i="46"/>
  <c r="B871" i="46"/>
  <c r="C871" i="46"/>
  <c r="B872" i="46"/>
  <c r="C872" i="46"/>
  <c r="B873" i="46"/>
  <c r="C873" i="46"/>
  <c r="B874" i="46"/>
  <c r="C874" i="46"/>
  <c r="B875" i="46"/>
  <c r="C875" i="46"/>
  <c r="B876" i="46"/>
  <c r="C876" i="46"/>
  <c r="B877" i="46"/>
  <c r="C877" i="46"/>
  <c r="B878" i="46"/>
  <c r="C878" i="46"/>
  <c r="B879" i="46"/>
  <c r="C879" i="46"/>
  <c r="B880" i="46"/>
  <c r="C880" i="46"/>
  <c r="B881" i="46"/>
  <c r="C881" i="46"/>
  <c r="B882" i="46"/>
  <c r="C882" i="46"/>
  <c r="B883" i="46"/>
  <c r="C883" i="46"/>
  <c r="B884" i="46"/>
  <c r="C884" i="46"/>
  <c r="B885" i="46"/>
  <c r="C885" i="46"/>
  <c r="B886" i="46"/>
  <c r="C886" i="46"/>
  <c r="B887" i="46"/>
  <c r="C887" i="46"/>
  <c r="B888" i="46"/>
  <c r="C888" i="46"/>
  <c r="B889" i="46"/>
  <c r="C889" i="46"/>
  <c r="B890" i="46"/>
  <c r="C890" i="46"/>
  <c r="B891" i="46"/>
  <c r="C891" i="46"/>
  <c r="B892" i="46"/>
  <c r="C892" i="46"/>
  <c r="B893" i="46"/>
  <c r="C893" i="46"/>
  <c r="B894" i="46"/>
  <c r="C894" i="46"/>
  <c r="B895" i="46"/>
  <c r="C895" i="46"/>
  <c r="B896" i="46"/>
  <c r="C896" i="46"/>
  <c r="B897" i="46"/>
  <c r="C897" i="46"/>
  <c r="B898" i="46"/>
  <c r="C898" i="46"/>
  <c r="B899" i="46"/>
  <c r="C899" i="46"/>
  <c r="B900" i="46"/>
  <c r="C900" i="46"/>
  <c r="B901" i="46"/>
  <c r="C901" i="46"/>
  <c r="B902" i="46"/>
  <c r="C902" i="46"/>
  <c r="B903" i="46"/>
  <c r="C903" i="46"/>
  <c r="B904" i="46"/>
  <c r="C904" i="46"/>
  <c r="B905" i="46"/>
  <c r="C905" i="46"/>
  <c r="B906" i="46"/>
  <c r="C906" i="46"/>
  <c r="B907" i="46"/>
  <c r="C907" i="46"/>
  <c r="B908" i="46"/>
  <c r="C908" i="46"/>
  <c r="B909" i="46"/>
  <c r="C909" i="46"/>
  <c r="B910" i="46"/>
  <c r="C910" i="46"/>
  <c r="B911" i="46"/>
  <c r="C911" i="46"/>
  <c r="B912" i="46"/>
  <c r="C912" i="46"/>
  <c r="B913" i="46"/>
  <c r="C913" i="46"/>
  <c r="B914" i="46"/>
  <c r="C914" i="46"/>
  <c r="B915" i="46"/>
  <c r="C915" i="46"/>
  <c r="B916" i="46"/>
  <c r="C916" i="46"/>
  <c r="B917" i="46"/>
  <c r="C917" i="46"/>
  <c r="B918" i="46"/>
  <c r="C918" i="46"/>
  <c r="B919" i="46"/>
  <c r="C919" i="46"/>
  <c r="B920" i="46"/>
  <c r="C920" i="46"/>
  <c r="B921" i="46"/>
  <c r="C921" i="46"/>
  <c r="B922" i="46"/>
  <c r="C922" i="46"/>
  <c r="B923" i="46"/>
  <c r="C923" i="46"/>
  <c r="B924" i="46"/>
  <c r="C924" i="46"/>
  <c r="B925" i="46"/>
  <c r="C925" i="46"/>
  <c r="B926" i="46"/>
  <c r="C926" i="46"/>
  <c r="B927" i="46"/>
  <c r="C927" i="46"/>
  <c r="B928" i="46"/>
  <c r="C928" i="46"/>
  <c r="B929" i="46"/>
  <c r="C929" i="46"/>
  <c r="B930" i="46"/>
  <c r="C930" i="46"/>
  <c r="B931" i="46"/>
  <c r="C931" i="46"/>
  <c r="B932" i="46"/>
  <c r="C932" i="46"/>
  <c r="B933" i="46"/>
  <c r="C933" i="46"/>
  <c r="B934" i="46"/>
  <c r="C934" i="46"/>
  <c r="B935" i="46"/>
  <c r="C935" i="46"/>
  <c r="B936" i="46"/>
  <c r="C936" i="46"/>
  <c r="B937" i="46"/>
  <c r="C937" i="46"/>
  <c r="B938" i="46"/>
  <c r="C938" i="46"/>
  <c r="B939" i="46"/>
  <c r="C939" i="46"/>
  <c r="B940" i="46"/>
  <c r="C940" i="46"/>
  <c r="B941" i="46"/>
  <c r="C941" i="46"/>
  <c r="B942" i="46"/>
  <c r="C942" i="46"/>
  <c r="B943" i="46"/>
  <c r="C943" i="46"/>
  <c r="B944" i="46"/>
  <c r="C944" i="46"/>
  <c r="B945" i="46"/>
  <c r="C945" i="46"/>
  <c r="B946" i="46"/>
  <c r="C946" i="46"/>
  <c r="B947" i="46"/>
  <c r="C947" i="46"/>
  <c r="B948" i="46"/>
  <c r="C948" i="46"/>
  <c r="B949" i="46"/>
  <c r="C949" i="46"/>
  <c r="B950" i="46"/>
  <c r="C950" i="46"/>
  <c r="B951" i="46"/>
  <c r="C951" i="46"/>
  <c r="B952" i="46"/>
  <c r="C952" i="46"/>
  <c r="B953" i="46"/>
  <c r="C953" i="46"/>
  <c r="B954" i="46"/>
  <c r="C954" i="46"/>
  <c r="B955" i="46"/>
  <c r="C955" i="46"/>
  <c r="B956" i="46"/>
  <c r="C956" i="46"/>
  <c r="B957" i="46"/>
  <c r="C957" i="46"/>
  <c r="B958" i="46"/>
  <c r="C958" i="46"/>
  <c r="B959" i="46"/>
  <c r="C959" i="46"/>
  <c r="B960" i="46"/>
  <c r="C960" i="46"/>
  <c r="B961" i="46"/>
  <c r="C961" i="46"/>
  <c r="B962" i="46"/>
  <c r="C962" i="46"/>
  <c r="B963" i="46"/>
  <c r="C963" i="46"/>
  <c r="B964" i="46"/>
  <c r="C964" i="46"/>
  <c r="B965" i="46"/>
  <c r="C965" i="46"/>
  <c r="B966" i="46"/>
  <c r="C966" i="46"/>
  <c r="B967" i="46"/>
  <c r="C967" i="46"/>
  <c r="B968" i="46"/>
  <c r="C968" i="46"/>
  <c r="B969" i="46"/>
  <c r="C969" i="46"/>
  <c r="B970" i="46"/>
  <c r="C970" i="46"/>
  <c r="B971" i="46"/>
  <c r="C971" i="46"/>
  <c r="B972" i="46"/>
  <c r="C972" i="46"/>
  <c r="B973" i="46"/>
  <c r="C973" i="46"/>
  <c r="B974" i="46"/>
  <c r="C974" i="46"/>
  <c r="B975" i="46"/>
  <c r="C975" i="46"/>
  <c r="B976" i="46"/>
  <c r="C976" i="46"/>
  <c r="B977" i="46"/>
  <c r="C977" i="46"/>
  <c r="B978" i="46"/>
  <c r="C978" i="46"/>
  <c r="B979" i="46"/>
  <c r="C979" i="46"/>
  <c r="B980" i="46"/>
  <c r="C980" i="46"/>
  <c r="B981" i="46"/>
  <c r="C981" i="46"/>
  <c r="B982" i="46"/>
  <c r="C982" i="46"/>
  <c r="B983" i="46"/>
  <c r="C983" i="46"/>
  <c r="B984" i="46"/>
  <c r="C984" i="46"/>
  <c r="B985" i="46"/>
  <c r="C985" i="46"/>
  <c r="B986" i="46"/>
  <c r="C986" i="46"/>
  <c r="B987" i="46"/>
  <c r="C987" i="46"/>
  <c r="B988" i="46"/>
  <c r="C988" i="46"/>
  <c r="B989" i="46"/>
  <c r="C989" i="46"/>
  <c r="B990" i="46"/>
  <c r="C990" i="46"/>
  <c r="B991" i="46"/>
  <c r="C991" i="46"/>
  <c r="B992" i="46"/>
  <c r="C992" i="46"/>
  <c r="B993" i="46"/>
  <c r="C993" i="46"/>
  <c r="B994" i="46"/>
  <c r="C994" i="46"/>
  <c r="B995" i="46"/>
  <c r="C995" i="46"/>
  <c r="B996" i="46"/>
  <c r="C996" i="46"/>
  <c r="B997" i="46"/>
  <c r="C997" i="46"/>
  <c r="B998" i="46"/>
  <c r="C998" i="46"/>
  <c r="B999" i="46"/>
  <c r="C999" i="46"/>
  <c r="B1000" i="46"/>
  <c r="C1000" i="46"/>
  <c r="B1001" i="46"/>
  <c r="C1001" i="46"/>
  <c r="B1002" i="46"/>
  <c r="C1002" i="46"/>
  <c r="B1003" i="46"/>
  <c r="C1003" i="46"/>
  <c r="B1004" i="46"/>
  <c r="C1004" i="46"/>
  <c r="B1005" i="46"/>
  <c r="C1005" i="46"/>
  <c r="B1006" i="46"/>
  <c r="C1006" i="46"/>
  <c r="B1007" i="46"/>
  <c r="C1007" i="46"/>
  <c r="B1008" i="46"/>
  <c r="C1008" i="46"/>
  <c r="B1009" i="46"/>
  <c r="C1009" i="46"/>
  <c r="B1010" i="46"/>
  <c r="C1010" i="46"/>
  <c r="B1011" i="46"/>
  <c r="C1011" i="46"/>
  <c r="B1012" i="46"/>
  <c r="C1012" i="46"/>
  <c r="B1013" i="46"/>
  <c r="C1013" i="46"/>
  <c r="B1014" i="46"/>
  <c r="C1014" i="46"/>
  <c r="B1015" i="46"/>
  <c r="C1015" i="46"/>
  <c r="B1016" i="46"/>
  <c r="C1016" i="46"/>
  <c r="B1017" i="46"/>
  <c r="C1017" i="46"/>
  <c r="B1018" i="46"/>
  <c r="C1018" i="46"/>
  <c r="B1019" i="46"/>
  <c r="C1019" i="46"/>
  <c r="B1020" i="46"/>
  <c r="C1020" i="46"/>
  <c r="B1021" i="46"/>
  <c r="C1021" i="46"/>
  <c r="B1022" i="46"/>
  <c r="C1022" i="46"/>
  <c r="B1023" i="46"/>
  <c r="C1023" i="46"/>
  <c r="B1024" i="46"/>
  <c r="C1024" i="46"/>
  <c r="B1025" i="46"/>
  <c r="C1025" i="46"/>
  <c r="B1026" i="46"/>
  <c r="C1026" i="46"/>
  <c r="B1027" i="46"/>
  <c r="C1027" i="46"/>
  <c r="B1028" i="46"/>
  <c r="C1028" i="46"/>
  <c r="B1029" i="46"/>
  <c r="C1029" i="46"/>
  <c r="B1030" i="46"/>
  <c r="C1030" i="46"/>
  <c r="B1031" i="46"/>
  <c r="C1031" i="46"/>
  <c r="B1032" i="46"/>
  <c r="C1032" i="46"/>
  <c r="B1033" i="46"/>
  <c r="C1033" i="46"/>
  <c r="B1034" i="46"/>
  <c r="C1034" i="46"/>
  <c r="B1035" i="46"/>
  <c r="C1035" i="46"/>
  <c r="B1036" i="46"/>
  <c r="C1036" i="46"/>
  <c r="B1037" i="46"/>
  <c r="C1037" i="46"/>
  <c r="B1038" i="46"/>
  <c r="C1038" i="46"/>
  <c r="B1039" i="46"/>
  <c r="C1039" i="46"/>
  <c r="B1040" i="46"/>
  <c r="C1040" i="46"/>
  <c r="B1041" i="46"/>
  <c r="C1041" i="46"/>
  <c r="B1042" i="46"/>
  <c r="C1042" i="46"/>
  <c r="B1043" i="46"/>
  <c r="C1043" i="46"/>
  <c r="B1044" i="46"/>
  <c r="C1044" i="46"/>
  <c r="B1045" i="46"/>
  <c r="C1045" i="46"/>
  <c r="B1046" i="46"/>
  <c r="C1046" i="46"/>
  <c r="B1047" i="46"/>
  <c r="C1047" i="46"/>
  <c r="B1048" i="46"/>
  <c r="C1048" i="46"/>
  <c r="B1049" i="46"/>
  <c r="C1049" i="46"/>
  <c r="B1050" i="46"/>
  <c r="C1050" i="46"/>
  <c r="B1051" i="46"/>
  <c r="C1051" i="46"/>
  <c r="B1052" i="46"/>
  <c r="C1052" i="46"/>
  <c r="B1053" i="46"/>
  <c r="C1053" i="46"/>
  <c r="B1054" i="46"/>
  <c r="C1054" i="46"/>
  <c r="B1055" i="46"/>
  <c r="C1055" i="46"/>
  <c r="B1056" i="46"/>
  <c r="C1056" i="46"/>
  <c r="B1057" i="46"/>
  <c r="C1057" i="46"/>
  <c r="B1058" i="46"/>
  <c r="C1058" i="46"/>
  <c r="B1059" i="46"/>
  <c r="C1059" i="46"/>
  <c r="B1060" i="46"/>
  <c r="C1060" i="46"/>
  <c r="B1061" i="46"/>
  <c r="C1061" i="46"/>
  <c r="B1062" i="46"/>
  <c r="C1062" i="46"/>
  <c r="B1063" i="46"/>
  <c r="C1063" i="46"/>
  <c r="B1064" i="46"/>
  <c r="C1064" i="46"/>
  <c r="B1065" i="46"/>
  <c r="C1065" i="46"/>
  <c r="B1066" i="46"/>
  <c r="C1066" i="46"/>
  <c r="B1067" i="46"/>
  <c r="C1067" i="46"/>
  <c r="B1068" i="46"/>
  <c r="C1068" i="46"/>
  <c r="B1069" i="46"/>
  <c r="C1069" i="46"/>
  <c r="B1070" i="46"/>
  <c r="C1070" i="46"/>
  <c r="B1071" i="46"/>
  <c r="C1071" i="46"/>
  <c r="B1072" i="46"/>
  <c r="C1072" i="46"/>
  <c r="B1073" i="46"/>
  <c r="C1073" i="46"/>
  <c r="B1074" i="46"/>
  <c r="C1074" i="46"/>
  <c r="B1075" i="46"/>
  <c r="C1075" i="46"/>
  <c r="B1076" i="46"/>
  <c r="C1076" i="46"/>
  <c r="B1077" i="46"/>
  <c r="C1077" i="46"/>
  <c r="B1078" i="46"/>
  <c r="C1078" i="46"/>
  <c r="B1079" i="46"/>
  <c r="C1079" i="46"/>
  <c r="B1080" i="46"/>
  <c r="C1080" i="46"/>
  <c r="B1081" i="46"/>
  <c r="C1081" i="46"/>
  <c r="B1082" i="46"/>
  <c r="C1082" i="46"/>
  <c r="B1083" i="46"/>
  <c r="C1083" i="46"/>
  <c r="B1084" i="46"/>
  <c r="C1084" i="46"/>
  <c r="B1085" i="46"/>
  <c r="C1085" i="46"/>
  <c r="B1086" i="46"/>
  <c r="C1086" i="46"/>
  <c r="B1087" i="46"/>
  <c r="C1087" i="46"/>
  <c r="B1088" i="46"/>
  <c r="C1088" i="46"/>
  <c r="B1089" i="46"/>
  <c r="C1089" i="46"/>
  <c r="B1090" i="46"/>
  <c r="C1090" i="46"/>
  <c r="B1091" i="46"/>
  <c r="C1091" i="46"/>
  <c r="B1092" i="46"/>
  <c r="C1092" i="46"/>
  <c r="B1093" i="46"/>
  <c r="C1093" i="46"/>
  <c r="B1094" i="46"/>
  <c r="C1094" i="46"/>
  <c r="B1095" i="46"/>
  <c r="C1095" i="46"/>
  <c r="B1096" i="46"/>
  <c r="C1096" i="46"/>
  <c r="B1097" i="46"/>
  <c r="C1097" i="46"/>
  <c r="B1098" i="46"/>
  <c r="C1098" i="46"/>
  <c r="B1099" i="46"/>
  <c r="C1099" i="46"/>
  <c r="B1100" i="46"/>
  <c r="C1100" i="46"/>
  <c r="B1101" i="46"/>
  <c r="C1101" i="46"/>
  <c r="B1102" i="46"/>
  <c r="C1102" i="46"/>
  <c r="B1103" i="46"/>
  <c r="C1103" i="46"/>
  <c r="B1104" i="46"/>
  <c r="C1104" i="46"/>
  <c r="B1105" i="46"/>
  <c r="C1105" i="46"/>
  <c r="B1106" i="46"/>
  <c r="C1106" i="46"/>
  <c r="B1107" i="46"/>
  <c r="C1107" i="46"/>
  <c r="B1108" i="46"/>
  <c r="C1108" i="46"/>
  <c r="B1109" i="46"/>
  <c r="C1109" i="46"/>
  <c r="B1110" i="46"/>
  <c r="C1110" i="46"/>
  <c r="B1111" i="46"/>
  <c r="C1111" i="46"/>
  <c r="B1112" i="46"/>
  <c r="C1112" i="46"/>
  <c r="B1113" i="46"/>
  <c r="C1113" i="46"/>
  <c r="B1114" i="46"/>
  <c r="C1114" i="46"/>
  <c r="B1115" i="46"/>
  <c r="C1115" i="46"/>
  <c r="B1116" i="46"/>
  <c r="C1116" i="46"/>
  <c r="B1117" i="46"/>
  <c r="C1117" i="46"/>
  <c r="B1118" i="46"/>
  <c r="C1118" i="46"/>
  <c r="B1119" i="46"/>
  <c r="C1119" i="46"/>
  <c r="B1120" i="46"/>
  <c r="C1120" i="46"/>
  <c r="B1121" i="46"/>
  <c r="C1121" i="46"/>
  <c r="B1122" i="46"/>
  <c r="C1122" i="46"/>
  <c r="B1123" i="46"/>
  <c r="C1123" i="46"/>
  <c r="B1124" i="46"/>
  <c r="C1124" i="46"/>
  <c r="B1125" i="46"/>
  <c r="C1125" i="46"/>
  <c r="B1126" i="46"/>
  <c r="C1126" i="46"/>
  <c r="B1127" i="46"/>
  <c r="C1127" i="46"/>
  <c r="B1128" i="46"/>
  <c r="C1128" i="46"/>
  <c r="B1129" i="46"/>
  <c r="C1129" i="46"/>
  <c r="B1130" i="46"/>
  <c r="C1130" i="46"/>
  <c r="B1131" i="46"/>
  <c r="C1131" i="46"/>
  <c r="B1132" i="46"/>
  <c r="C1132" i="46"/>
  <c r="B1133" i="46"/>
  <c r="C1133" i="46"/>
  <c r="B1134" i="46"/>
  <c r="C1134" i="46"/>
  <c r="B1135" i="46"/>
  <c r="C1135" i="46"/>
  <c r="B1136" i="46"/>
  <c r="C1136" i="46"/>
  <c r="B1137" i="46"/>
  <c r="C1137" i="46"/>
  <c r="B1138" i="46"/>
  <c r="C1138" i="46"/>
  <c r="B1139" i="46"/>
  <c r="C1139" i="46"/>
  <c r="B1140" i="46"/>
  <c r="C1140" i="46"/>
  <c r="B1141" i="46"/>
  <c r="C1141" i="46"/>
  <c r="B1142" i="46"/>
  <c r="C1142" i="46"/>
  <c r="B1143" i="46"/>
  <c r="C1143" i="46"/>
  <c r="B1144" i="46"/>
  <c r="C1144" i="46"/>
  <c r="B1145" i="46"/>
  <c r="C1145" i="46"/>
  <c r="B1146" i="46"/>
  <c r="C1146" i="46"/>
  <c r="B1147" i="46"/>
  <c r="C1147" i="46"/>
  <c r="B1148" i="46"/>
  <c r="C1148" i="46"/>
  <c r="B1149" i="46"/>
  <c r="C1149" i="46"/>
  <c r="B1150" i="46"/>
  <c r="C1150" i="46"/>
  <c r="B1151" i="46"/>
  <c r="C1151" i="46"/>
  <c r="B1152" i="46"/>
  <c r="C1152" i="46"/>
  <c r="B1153" i="46"/>
  <c r="C1153" i="46"/>
  <c r="B1154" i="46"/>
  <c r="C1154" i="46"/>
  <c r="B1155" i="46"/>
  <c r="C1155" i="46"/>
  <c r="B1156" i="46"/>
  <c r="C1156" i="46"/>
  <c r="B1157" i="46"/>
  <c r="C1157" i="46"/>
  <c r="B1158" i="46"/>
  <c r="C1158" i="46"/>
  <c r="B1159" i="46"/>
  <c r="C1159" i="46"/>
  <c r="B1160" i="46"/>
  <c r="C1160" i="46"/>
  <c r="B1161" i="46"/>
  <c r="C1161" i="46"/>
  <c r="B1162" i="46"/>
  <c r="C1162" i="46"/>
  <c r="B1163" i="46"/>
  <c r="C1163" i="46"/>
  <c r="B1164" i="46"/>
  <c r="C1164" i="46"/>
  <c r="B1165" i="46"/>
  <c r="C1165" i="46"/>
  <c r="B1166" i="46"/>
  <c r="C1166" i="46"/>
  <c r="B1167" i="46"/>
  <c r="C1167" i="46"/>
  <c r="B1168" i="46"/>
  <c r="C1168" i="46"/>
  <c r="B1169" i="46"/>
  <c r="C1169" i="46"/>
  <c r="B1170" i="46"/>
  <c r="C1170" i="46"/>
  <c r="B1171" i="46"/>
  <c r="C1171" i="46"/>
  <c r="B1172" i="46"/>
  <c r="C1172" i="46"/>
  <c r="B1173" i="46"/>
  <c r="C1173" i="46"/>
  <c r="B1174" i="46"/>
  <c r="C1174" i="46"/>
  <c r="B1175" i="46"/>
  <c r="C1175" i="46"/>
  <c r="B1176" i="46"/>
  <c r="C1176" i="46"/>
  <c r="B1177" i="46"/>
  <c r="C1177" i="46"/>
  <c r="B1178" i="46"/>
  <c r="C1178" i="46"/>
  <c r="B1179" i="46"/>
  <c r="C1179" i="46"/>
  <c r="B1180" i="46"/>
  <c r="C1180" i="46"/>
  <c r="B1181" i="46"/>
  <c r="C1181" i="46"/>
  <c r="B1182" i="46"/>
  <c r="C1182" i="46"/>
  <c r="B1183" i="46"/>
  <c r="C1183" i="46"/>
  <c r="B1184" i="46"/>
  <c r="C1184" i="46"/>
  <c r="B1185" i="46"/>
  <c r="C1185" i="46"/>
  <c r="B1186" i="46"/>
  <c r="C1186" i="46"/>
  <c r="B1187" i="46"/>
  <c r="C1187" i="46"/>
  <c r="B1188" i="46"/>
  <c r="C1188" i="46"/>
  <c r="B1189" i="46"/>
  <c r="C1189" i="46"/>
  <c r="B1190" i="46"/>
  <c r="C1190" i="46"/>
  <c r="B1191" i="46"/>
  <c r="C1191" i="46"/>
  <c r="B1192" i="46"/>
  <c r="C1192" i="46"/>
  <c r="B1193" i="46"/>
  <c r="C1193" i="46"/>
  <c r="B1194" i="46"/>
  <c r="C1194" i="46"/>
  <c r="B1195" i="46"/>
  <c r="C1195" i="46"/>
  <c r="B1196" i="46"/>
  <c r="C1196" i="46"/>
  <c r="B1197" i="46"/>
  <c r="C1197" i="46"/>
  <c r="B1198" i="46"/>
  <c r="C1198" i="46"/>
  <c r="B1199" i="46"/>
  <c r="C1199" i="46"/>
  <c r="B1200" i="46"/>
  <c r="C1200" i="46"/>
  <c r="B1201" i="46"/>
  <c r="C1201" i="46"/>
  <c r="B1202" i="46"/>
  <c r="C1202" i="46"/>
  <c r="B1203" i="46"/>
  <c r="C1203" i="46"/>
  <c r="B1204" i="46"/>
  <c r="C1204" i="46"/>
  <c r="B1205" i="46"/>
  <c r="C1205" i="46"/>
  <c r="B1206" i="46"/>
  <c r="C1206" i="46"/>
  <c r="B1207" i="46"/>
  <c r="C1207" i="46"/>
  <c r="B1208" i="46"/>
  <c r="C1208" i="46"/>
  <c r="B1209" i="46"/>
  <c r="C1209" i="46"/>
  <c r="B1210" i="46"/>
  <c r="C1210" i="46"/>
  <c r="B1211" i="46"/>
  <c r="C1211" i="46"/>
  <c r="B1212" i="46"/>
  <c r="C1212" i="46"/>
  <c r="B1213" i="46"/>
  <c r="C1213" i="46"/>
  <c r="B1214" i="46"/>
  <c r="C1214" i="46"/>
  <c r="B1215" i="46"/>
  <c r="C1215" i="46"/>
  <c r="B1216" i="46"/>
  <c r="C1216" i="46"/>
  <c r="B1217" i="46"/>
  <c r="C1217" i="46"/>
  <c r="B1218" i="46"/>
  <c r="C1218" i="46"/>
  <c r="B1219" i="46"/>
  <c r="C1219" i="46"/>
  <c r="B1220" i="46"/>
  <c r="C1220" i="46"/>
  <c r="B1221" i="46"/>
  <c r="C1221" i="46"/>
  <c r="B1222" i="46"/>
  <c r="C1222" i="46"/>
  <c r="B1223" i="46"/>
  <c r="C1223" i="46"/>
  <c r="B1224" i="46"/>
  <c r="C1224" i="46"/>
  <c r="B1225" i="46"/>
  <c r="C1225" i="46"/>
  <c r="B1226" i="46"/>
  <c r="C1226" i="46"/>
  <c r="B1227" i="46"/>
  <c r="C1227" i="46"/>
  <c r="B1228" i="46"/>
  <c r="C1228" i="46"/>
  <c r="B1229" i="46"/>
  <c r="C1229" i="46"/>
  <c r="B1230" i="46"/>
  <c r="C1230" i="46"/>
  <c r="B1231" i="46"/>
  <c r="C1231" i="46"/>
  <c r="B1232" i="46"/>
  <c r="C1232" i="46"/>
  <c r="B1233" i="46"/>
  <c r="C1233" i="46"/>
  <c r="B1234" i="46"/>
  <c r="C1234" i="46"/>
  <c r="B1235" i="46"/>
  <c r="C1235" i="46"/>
  <c r="B1236" i="46"/>
  <c r="C1236" i="46"/>
  <c r="B1237" i="46"/>
  <c r="C1237" i="46"/>
  <c r="B1238" i="46"/>
  <c r="C1238" i="46"/>
  <c r="B1239" i="46"/>
  <c r="C1239" i="46"/>
  <c r="B1240" i="46"/>
  <c r="C1240" i="46"/>
  <c r="B1241" i="46"/>
  <c r="C1241" i="46"/>
  <c r="B1242" i="46"/>
  <c r="C1242" i="46"/>
  <c r="B1243" i="46"/>
  <c r="C1243" i="46"/>
  <c r="B1244" i="46"/>
  <c r="C1244" i="46"/>
  <c r="B1245" i="46"/>
  <c r="C1245" i="46"/>
  <c r="B1246" i="46"/>
  <c r="C1246" i="46"/>
  <c r="B1247" i="46"/>
  <c r="C1247" i="46"/>
  <c r="B1248" i="46"/>
  <c r="C1248" i="46"/>
  <c r="B1249" i="46"/>
  <c r="C1249" i="46"/>
  <c r="B1250" i="46"/>
  <c r="C1250" i="46"/>
  <c r="B1251" i="46"/>
  <c r="C1251" i="46"/>
  <c r="B1252" i="46"/>
  <c r="C1252" i="46"/>
  <c r="B1253" i="46"/>
  <c r="C1253" i="46"/>
  <c r="B1254" i="46"/>
  <c r="C1254" i="46"/>
  <c r="B1255" i="46"/>
  <c r="C1255" i="46"/>
  <c r="B1256" i="46"/>
  <c r="C1256" i="46"/>
  <c r="B1257" i="46"/>
  <c r="C1257" i="46"/>
  <c r="B1258" i="46"/>
  <c r="C1258" i="46"/>
  <c r="B1259" i="46"/>
  <c r="C1259" i="46"/>
  <c r="B1260" i="46"/>
  <c r="C1260" i="46"/>
  <c r="B1261" i="46"/>
  <c r="C1261" i="46"/>
  <c r="B1262" i="46"/>
  <c r="C1262" i="46"/>
  <c r="B1263" i="46"/>
  <c r="C1263" i="46"/>
  <c r="B1264" i="46"/>
  <c r="C1264" i="46"/>
  <c r="B1265" i="46"/>
  <c r="C1265" i="46"/>
  <c r="B1266" i="46"/>
  <c r="C1266" i="46"/>
  <c r="B1267" i="46"/>
  <c r="C1267" i="46"/>
  <c r="B1268" i="46"/>
  <c r="C1268" i="46"/>
  <c r="B1269" i="46"/>
  <c r="C1269" i="46"/>
  <c r="B1270" i="46"/>
  <c r="C1270" i="46"/>
  <c r="B1271" i="46"/>
  <c r="C1271" i="46"/>
  <c r="B1272" i="46"/>
  <c r="C1272" i="46"/>
  <c r="B1273" i="46"/>
  <c r="C1273" i="46"/>
  <c r="B1274" i="46"/>
  <c r="C1274" i="46"/>
  <c r="B1275" i="46"/>
  <c r="C1275" i="46"/>
  <c r="B1276" i="46"/>
  <c r="C1276" i="46"/>
  <c r="B1277" i="46"/>
  <c r="C1277" i="46"/>
  <c r="B1278" i="46"/>
  <c r="C1278" i="46"/>
  <c r="B1279" i="46"/>
  <c r="C1279" i="46"/>
  <c r="B1280" i="46"/>
  <c r="C1280" i="46"/>
  <c r="B1281" i="46"/>
  <c r="C1281" i="46"/>
  <c r="B1282" i="46"/>
  <c r="C1282" i="46"/>
  <c r="B1283" i="46"/>
  <c r="C1283" i="46"/>
  <c r="B1284" i="46"/>
  <c r="C1284" i="46"/>
  <c r="B1285" i="46"/>
  <c r="C1285" i="46"/>
  <c r="B1286" i="46"/>
  <c r="C1286" i="46"/>
  <c r="B1287" i="46"/>
  <c r="C1287" i="46"/>
  <c r="B1288" i="46"/>
  <c r="C1288" i="46"/>
  <c r="B1289" i="46"/>
  <c r="C1289" i="46"/>
  <c r="B1290" i="46"/>
  <c r="C1290" i="46"/>
  <c r="B1291" i="46"/>
  <c r="C1291" i="46"/>
  <c r="B1292" i="46"/>
  <c r="C1292" i="46"/>
  <c r="B1293" i="46"/>
  <c r="C1293" i="46"/>
  <c r="B1294" i="46"/>
  <c r="C1294" i="46"/>
  <c r="B1295" i="46"/>
  <c r="C1295" i="46"/>
  <c r="B1296" i="46"/>
  <c r="C1296" i="46"/>
  <c r="B1297" i="46"/>
  <c r="C1297" i="46"/>
  <c r="B1298" i="46"/>
  <c r="C1298" i="46"/>
  <c r="B1299" i="46"/>
  <c r="C1299" i="46"/>
  <c r="B1300" i="46"/>
  <c r="C1300" i="46"/>
  <c r="B1301" i="46"/>
  <c r="C1301" i="46"/>
  <c r="B1302" i="46"/>
  <c r="C1302" i="46"/>
  <c r="B1303" i="46"/>
  <c r="C1303" i="46"/>
  <c r="B1304" i="46"/>
  <c r="C1304" i="46"/>
  <c r="B1305" i="46"/>
  <c r="C1305" i="46"/>
  <c r="B1306" i="46"/>
  <c r="C1306" i="46"/>
  <c r="B1307" i="46"/>
  <c r="C1307" i="46"/>
  <c r="B1308" i="46"/>
  <c r="C1308" i="46"/>
  <c r="B1309" i="46"/>
  <c r="C1309" i="46"/>
  <c r="B1310" i="46"/>
  <c r="C1310" i="46"/>
  <c r="B1311" i="46"/>
  <c r="C1311" i="46"/>
  <c r="B1312" i="46"/>
  <c r="C1312" i="46"/>
  <c r="B1313" i="46"/>
  <c r="C1313" i="46"/>
  <c r="B1314" i="46"/>
  <c r="C1314" i="46"/>
  <c r="B1315" i="46"/>
  <c r="C1315" i="46"/>
  <c r="B1316" i="46"/>
  <c r="C1316" i="46"/>
  <c r="B1317" i="46"/>
  <c r="C1317" i="46"/>
  <c r="B1318" i="46"/>
  <c r="C1318" i="46"/>
  <c r="B1319" i="46"/>
  <c r="C1319" i="46"/>
  <c r="B1320" i="46"/>
  <c r="C1320" i="46"/>
  <c r="B1321" i="46"/>
  <c r="C1321" i="46"/>
  <c r="B1322" i="46"/>
  <c r="C1322" i="46"/>
  <c r="B1323" i="46"/>
  <c r="C1323" i="46"/>
  <c r="B1324" i="46"/>
  <c r="C1324" i="46"/>
  <c r="B1325" i="46"/>
  <c r="C1325" i="46"/>
  <c r="B1326" i="46"/>
  <c r="C1326" i="46"/>
  <c r="B1327" i="46"/>
  <c r="C1327" i="46"/>
  <c r="B1328" i="46"/>
  <c r="C1328" i="46"/>
  <c r="B1329" i="46"/>
  <c r="C1329" i="46"/>
  <c r="B1330" i="46"/>
  <c r="C1330" i="46"/>
  <c r="B1331" i="46"/>
  <c r="C1331" i="46"/>
  <c r="B1332" i="46"/>
  <c r="C1332" i="46"/>
  <c r="B1333" i="46"/>
  <c r="C1333" i="46"/>
  <c r="B1334" i="46"/>
  <c r="C1334" i="46"/>
  <c r="B1335" i="46"/>
  <c r="C1335" i="46"/>
  <c r="B1336" i="46"/>
  <c r="C1336" i="46"/>
  <c r="B1337" i="46"/>
  <c r="C1337" i="46"/>
  <c r="B1338" i="46"/>
  <c r="C1338" i="46"/>
  <c r="B1339" i="46"/>
  <c r="C1339" i="46"/>
  <c r="B1340" i="46"/>
  <c r="C1340" i="46"/>
  <c r="B1341" i="46"/>
  <c r="C1341" i="46"/>
  <c r="B1342" i="46"/>
  <c r="C1342" i="46"/>
  <c r="B1343" i="46"/>
  <c r="C1343" i="46"/>
  <c r="B1344" i="46"/>
  <c r="C1344" i="46"/>
  <c r="B1345" i="46"/>
  <c r="C1345" i="46"/>
  <c r="B1346" i="46"/>
  <c r="C1346" i="46"/>
  <c r="B1347" i="46"/>
  <c r="C1347" i="46"/>
  <c r="B1348" i="46"/>
  <c r="C1348" i="46"/>
  <c r="B1349" i="46"/>
  <c r="C1349" i="46"/>
  <c r="B1350" i="46"/>
  <c r="C1350" i="46"/>
  <c r="B1351" i="46"/>
  <c r="C1351" i="46"/>
  <c r="B1352" i="46"/>
  <c r="C1352" i="46"/>
  <c r="B1353" i="46"/>
  <c r="C1353" i="46"/>
  <c r="B1354" i="46"/>
  <c r="C1354" i="46"/>
  <c r="B1355" i="46"/>
  <c r="C1355" i="46"/>
  <c r="B1356" i="46"/>
  <c r="C1356" i="46"/>
  <c r="B1357" i="46"/>
  <c r="C1357" i="46"/>
  <c r="B1358" i="46"/>
  <c r="C1358" i="46"/>
  <c r="B1359" i="46"/>
  <c r="C1359" i="46"/>
  <c r="B1360" i="46"/>
  <c r="C1360" i="46"/>
  <c r="B1361" i="46"/>
  <c r="C1361" i="46"/>
  <c r="B1362" i="46"/>
  <c r="C1362" i="46"/>
  <c r="B1363" i="46"/>
  <c r="C1363" i="46"/>
  <c r="B1364" i="46"/>
  <c r="C1364" i="46"/>
  <c r="B1365" i="46"/>
  <c r="C1365" i="46"/>
  <c r="B1366" i="46"/>
  <c r="C1366" i="46"/>
  <c r="B1367" i="46"/>
  <c r="C1367" i="46"/>
  <c r="B1368" i="46"/>
  <c r="C1368" i="46"/>
  <c r="B1369" i="46"/>
  <c r="C1369" i="46"/>
  <c r="B1370" i="46"/>
  <c r="C1370" i="46"/>
  <c r="B1371" i="46"/>
  <c r="C1371" i="46"/>
  <c r="B1372" i="46"/>
  <c r="C1372" i="46"/>
  <c r="B1373" i="46"/>
  <c r="C1373" i="46"/>
  <c r="B1374" i="46"/>
  <c r="C1374" i="46"/>
  <c r="B1375" i="46"/>
  <c r="C1375" i="46"/>
  <c r="B1376" i="46"/>
  <c r="C1376" i="46"/>
  <c r="B1377" i="46"/>
  <c r="C1377" i="46"/>
  <c r="B1378" i="46"/>
  <c r="C1378" i="46"/>
  <c r="B1379" i="46"/>
  <c r="C1379" i="46"/>
  <c r="B1380" i="46"/>
  <c r="C1380" i="46"/>
  <c r="B1381" i="46"/>
  <c r="C1381" i="46"/>
  <c r="B1382" i="46"/>
  <c r="C1382" i="46"/>
  <c r="B1383" i="46"/>
  <c r="C1383" i="46"/>
  <c r="B1384" i="46"/>
  <c r="C1384" i="46"/>
  <c r="B1385" i="46"/>
  <c r="C1385" i="46"/>
  <c r="B1386" i="46"/>
  <c r="C1386" i="46"/>
  <c r="B1387" i="46"/>
  <c r="C1387" i="46"/>
  <c r="B1388" i="46"/>
  <c r="C1388" i="46"/>
  <c r="B1389" i="46"/>
  <c r="C1389" i="46"/>
  <c r="B1390" i="46"/>
  <c r="C1390" i="46"/>
  <c r="B1391" i="46"/>
  <c r="C1391" i="46"/>
  <c r="B1392" i="46"/>
  <c r="C1392" i="46"/>
  <c r="B1393" i="46"/>
  <c r="C1393" i="46"/>
  <c r="B1394" i="46"/>
  <c r="C1394" i="46"/>
  <c r="B1395" i="46"/>
  <c r="C1395" i="46"/>
  <c r="B1396" i="46"/>
  <c r="C1396" i="46"/>
  <c r="B1397" i="46"/>
  <c r="C1397" i="46"/>
  <c r="B1398" i="46"/>
  <c r="C1398" i="46"/>
  <c r="B1399" i="46"/>
  <c r="C1399" i="46"/>
  <c r="B1400" i="46"/>
  <c r="C1400" i="46"/>
  <c r="B1401" i="46"/>
  <c r="C1401" i="46"/>
  <c r="B1402" i="46"/>
  <c r="C1402" i="46"/>
  <c r="B1403" i="46"/>
  <c r="C1403" i="46"/>
  <c r="B1404" i="46"/>
  <c r="C1404" i="46"/>
  <c r="B1405" i="46"/>
  <c r="C1405" i="46"/>
  <c r="B1406" i="46"/>
  <c r="C1406" i="46"/>
  <c r="B1407" i="46"/>
  <c r="C1407" i="46"/>
  <c r="B1408" i="46"/>
  <c r="C1408" i="46"/>
  <c r="B1409" i="46"/>
  <c r="C1409" i="46"/>
  <c r="B1410" i="46"/>
  <c r="C1410" i="46"/>
  <c r="B1411" i="46"/>
  <c r="C1411" i="46"/>
  <c r="B1412" i="46"/>
  <c r="C1412" i="46"/>
  <c r="B1413" i="46"/>
  <c r="C1413" i="46"/>
  <c r="B1414" i="46"/>
  <c r="C1414" i="46"/>
  <c r="B1415" i="46"/>
  <c r="C1415" i="46"/>
  <c r="B1416" i="46"/>
  <c r="C1416" i="46"/>
  <c r="B1417" i="46"/>
  <c r="C1417" i="46"/>
  <c r="B1418" i="46"/>
  <c r="C1418" i="46"/>
  <c r="B1419" i="46"/>
  <c r="C1419" i="46"/>
  <c r="B1420" i="46"/>
  <c r="C1420" i="46"/>
  <c r="B1421" i="46"/>
  <c r="C1421" i="46"/>
  <c r="B1422" i="46"/>
  <c r="C1422" i="46"/>
  <c r="B1423" i="46"/>
  <c r="C1423" i="46"/>
  <c r="B1424" i="46"/>
  <c r="C1424" i="46"/>
  <c r="B1425" i="46"/>
  <c r="C1425" i="46"/>
  <c r="B1426" i="46"/>
  <c r="C1426" i="46"/>
  <c r="B1427" i="46"/>
  <c r="C1427" i="46"/>
  <c r="B1428" i="46"/>
  <c r="C1428" i="46"/>
  <c r="B1429" i="46"/>
  <c r="C1429" i="46"/>
  <c r="B1430" i="46"/>
  <c r="C1430" i="46"/>
  <c r="B1431" i="46"/>
  <c r="C1431" i="46"/>
  <c r="B1432" i="46"/>
  <c r="C1432" i="46"/>
  <c r="B1433" i="46"/>
  <c r="C1433" i="46"/>
  <c r="B1434" i="46"/>
  <c r="C1434" i="46"/>
  <c r="B1435" i="46"/>
  <c r="C1435" i="46"/>
  <c r="B1436" i="46"/>
  <c r="C1436" i="46"/>
  <c r="B1437" i="46"/>
  <c r="C1437" i="46"/>
  <c r="B1438" i="46"/>
  <c r="C1438" i="46"/>
  <c r="B1439" i="46"/>
  <c r="C1439" i="46"/>
  <c r="B1440" i="46"/>
  <c r="C1440" i="46"/>
  <c r="B1441" i="46"/>
  <c r="C1441" i="46"/>
  <c r="B1442" i="46"/>
  <c r="C1442" i="46"/>
  <c r="B1443" i="46"/>
  <c r="C1443" i="46"/>
  <c r="B1444" i="46"/>
  <c r="C1444" i="46"/>
  <c r="B1445" i="46"/>
  <c r="C1445" i="46"/>
  <c r="B1446" i="46"/>
  <c r="C1446" i="46"/>
  <c r="B1447" i="46"/>
  <c r="C1447" i="46"/>
  <c r="B1448" i="46"/>
  <c r="C1448" i="46"/>
  <c r="B1449" i="46"/>
  <c r="C1449" i="46"/>
  <c r="B1450" i="46"/>
  <c r="C1450" i="46"/>
  <c r="B1451" i="46"/>
  <c r="C1451" i="46"/>
  <c r="B1452" i="46"/>
  <c r="C1452" i="46"/>
  <c r="B1453" i="46"/>
  <c r="C1453" i="46"/>
  <c r="B1454" i="46"/>
  <c r="C1454" i="46"/>
  <c r="B1455" i="46"/>
  <c r="C1455" i="46"/>
  <c r="B1456" i="46"/>
  <c r="C1456" i="46"/>
  <c r="B1457" i="46"/>
  <c r="C1457" i="46"/>
  <c r="B1458" i="46"/>
  <c r="C1458" i="46"/>
  <c r="B1459" i="46"/>
  <c r="C1459" i="46"/>
  <c r="B1460" i="46"/>
  <c r="C1460" i="46"/>
  <c r="B1461" i="46"/>
  <c r="C1461" i="46"/>
  <c r="B1462" i="46"/>
  <c r="C1462" i="46"/>
  <c r="B1463" i="46"/>
  <c r="C1463" i="46"/>
  <c r="B1464" i="46"/>
  <c r="C1464" i="46"/>
  <c r="B1465" i="46"/>
  <c r="C1465" i="46"/>
  <c r="B1466" i="46"/>
  <c r="C1466" i="46"/>
  <c r="B1467" i="46"/>
  <c r="C1467" i="46"/>
  <c r="B1468" i="46"/>
  <c r="C1468" i="46"/>
  <c r="B1469" i="46"/>
  <c r="C1469" i="46"/>
  <c r="B1470" i="46"/>
  <c r="C1470" i="46"/>
  <c r="B1471" i="46"/>
  <c r="C1471" i="46"/>
  <c r="B1472" i="46"/>
  <c r="C1472" i="46"/>
  <c r="B1473" i="46"/>
  <c r="C1473" i="46"/>
  <c r="B1474" i="46"/>
  <c r="C1474" i="46"/>
  <c r="B1475" i="46"/>
  <c r="C1475" i="46"/>
  <c r="B1476" i="46"/>
  <c r="C1476" i="46"/>
  <c r="B1477" i="46"/>
  <c r="C1477" i="46"/>
  <c r="B1478" i="46"/>
  <c r="C1478" i="46"/>
  <c r="B1479" i="46"/>
  <c r="C1479" i="46"/>
  <c r="B1480" i="46"/>
  <c r="C1480" i="46"/>
  <c r="B1481" i="46"/>
  <c r="C1481" i="46"/>
  <c r="B1482" i="46"/>
  <c r="C1482" i="46"/>
  <c r="B1483" i="46"/>
  <c r="C1483" i="46"/>
  <c r="B1484" i="46"/>
  <c r="C1484" i="46"/>
  <c r="B1485" i="46"/>
  <c r="C1485" i="46"/>
  <c r="B1486" i="46"/>
  <c r="C1486" i="46"/>
  <c r="B1487" i="46"/>
  <c r="C1487" i="46"/>
  <c r="B1488" i="46"/>
  <c r="C1488" i="46"/>
  <c r="B1489" i="46"/>
  <c r="C1489" i="46"/>
  <c r="B1490" i="46"/>
  <c r="C1490" i="46"/>
  <c r="B1491" i="46"/>
  <c r="C1491" i="46"/>
  <c r="B1492" i="46"/>
  <c r="C1492" i="46"/>
  <c r="B1493" i="46"/>
  <c r="C1493" i="46"/>
  <c r="B1494" i="46"/>
  <c r="C1494" i="46"/>
  <c r="B1495" i="46"/>
  <c r="C1495" i="46"/>
  <c r="B1496" i="46"/>
  <c r="C1496" i="46"/>
  <c r="B1497" i="46"/>
  <c r="C1497" i="46"/>
  <c r="B1498" i="46"/>
  <c r="C1498" i="46"/>
  <c r="B1499" i="46"/>
  <c r="C1499" i="46"/>
  <c r="B1500" i="46"/>
  <c r="C1500" i="46"/>
  <c r="B1501" i="46"/>
  <c r="C1501" i="46"/>
  <c r="B1502" i="46"/>
  <c r="C1502" i="46"/>
  <c r="B1503" i="46"/>
  <c r="C1503" i="46"/>
  <c r="B1504" i="46"/>
  <c r="C1504" i="46"/>
  <c r="B1505" i="46"/>
  <c r="C1505" i="46"/>
  <c r="B1506" i="46"/>
  <c r="C1506" i="46"/>
  <c r="B1507" i="46"/>
  <c r="C1507" i="46"/>
  <c r="B1508" i="46"/>
  <c r="C1508" i="46"/>
  <c r="B1509" i="46"/>
  <c r="C1509" i="46"/>
  <c r="B1510" i="46"/>
  <c r="C1510" i="46"/>
  <c r="B1511" i="46"/>
  <c r="C1511" i="46"/>
  <c r="B1512" i="46"/>
  <c r="C1512" i="46"/>
  <c r="B1513" i="46"/>
  <c r="C1513" i="46"/>
  <c r="B1514" i="46"/>
  <c r="C1514" i="46"/>
  <c r="B1515" i="46"/>
  <c r="C1515" i="46"/>
  <c r="B1516" i="46"/>
  <c r="C1516" i="46"/>
  <c r="B1517" i="46"/>
  <c r="C1517" i="46"/>
  <c r="B1518" i="46"/>
  <c r="C1518" i="46"/>
  <c r="B1519" i="46"/>
  <c r="C1519" i="46"/>
  <c r="B1520" i="46"/>
  <c r="C1520" i="46"/>
  <c r="B1521" i="46"/>
  <c r="C1521" i="46"/>
  <c r="B1522" i="46"/>
  <c r="C1522" i="46"/>
  <c r="B1523" i="46"/>
  <c r="C1523" i="46"/>
  <c r="B1524" i="46"/>
  <c r="C1524" i="46"/>
  <c r="B1525" i="46"/>
  <c r="C1525" i="46"/>
  <c r="B1526" i="46"/>
  <c r="C1526" i="46"/>
  <c r="B1527" i="46"/>
  <c r="C1527" i="46"/>
  <c r="B1528" i="46"/>
  <c r="C1528" i="46"/>
  <c r="B1529" i="46"/>
  <c r="C1529" i="46"/>
  <c r="B1530" i="46"/>
  <c r="C1530" i="46"/>
  <c r="B1531" i="46"/>
  <c r="C1531" i="46"/>
  <c r="B1532" i="46"/>
  <c r="C1532" i="46"/>
  <c r="B1533" i="46"/>
  <c r="C1533" i="46"/>
  <c r="B1534" i="46"/>
  <c r="C1534" i="46"/>
  <c r="B1535" i="46"/>
  <c r="C1535" i="46"/>
  <c r="B1536" i="46"/>
  <c r="C1536" i="46"/>
  <c r="B1537" i="46"/>
  <c r="C1537" i="46"/>
  <c r="B1538" i="46"/>
  <c r="C1538" i="46"/>
  <c r="B1539" i="46"/>
  <c r="C1539" i="46"/>
  <c r="B1540" i="46"/>
  <c r="C1540" i="46"/>
  <c r="B1541" i="46"/>
  <c r="C1541" i="46"/>
  <c r="B1542" i="46"/>
  <c r="C1542" i="46"/>
  <c r="B1543" i="46"/>
  <c r="C1543" i="46"/>
  <c r="B1544" i="46"/>
  <c r="C1544" i="46"/>
  <c r="B1545" i="46"/>
  <c r="C1545" i="46"/>
  <c r="B1546" i="46"/>
  <c r="C1546" i="46"/>
  <c r="B1547" i="46"/>
  <c r="C1547" i="46"/>
  <c r="B1548" i="46"/>
  <c r="C1548" i="46"/>
  <c r="B1549" i="46"/>
  <c r="C1549" i="46"/>
  <c r="B1550" i="46"/>
  <c r="C1550" i="46"/>
  <c r="B1551" i="46"/>
  <c r="C1551" i="46"/>
  <c r="B1552" i="46"/>
  <c r="C1552" i="46"/>
  <c r="B1553" i="46"/>
  <c r="C1553" i="46"/>
  <c r="B1554" i="46"/>
  <c r="C1554" i="46"/>
  <c r="B1555" i="46"/>
  <c r="C1555" i="46"/>
  <c r="B1556" i="46"/>
  <c r="C1556" i="46"/>
  <c r="B1557" i="46"/>
  <c r="C1557" i="46"/>
  <c r="B1558" i="46"/>
  <c r="C1558" i="46"/>
  <c r="B1559" i="46"/>
  <c r="C1559" i="46"/>
  <c r="B1560" i="46"/>
  <c r="C1560" i="46"/>
  <c r="B1561" i="46"/>
  <c r="C1561" i="46"/>
  <c r="B1562" i="46"/>
  <c r="C1562" i="46"/>
  <c r="B1563" i="46"/>
  <c r="C1563" i="46"/>
  <c r="B1564" i="46"/>
  <c r="C1564" i="46"/>
  <c r="B1565" i="46"/>
  <c r="C1565" i="46"/>
  <c r="B1566" i="46"/>
  <c r="C1566" i="46"/>
  <c r="B1567" i="46"/>
  <c r="C1567" i="46"/>
  <c r="B1568" i="46"/>
  <c r="C1568" i="46"/>
  <c r="B1569" i="46"/>
  <c r="C1569" i="46"/>
  <c r="B1570" i="46"/>
  <c r="C1570" i="46"/>
  <c r="B1571" i="46"/>
  <c r="C1571" i="46"/>
  <c r="B1572" i="46"/>
  <c r="C1572" i="46"/>
  <c r="B1573" i="46"/>
  <c r="C1573" i="46"/>
  <c r="B1574" i="46"/>
  <c r="C1574" i="46"/>
  <c r="B1575" i="46"/>
  <c r="C1575" i="46"/>
  <c r="B1576" i="46"/>
  <c r="C1576" i="46"/>
  <c r="B1577" i="46"/>
  <c r="C1577" i="46"/>
  <c r="B1578" i="46"/>
  <c r="C1578" i="46"/>
  <c r="B1579" i="46"/>
  <c r="C1579" i="46"/>
  <c r="B1580" i="46"/>
  <c r="C1580" i="46"/>
  <c r="B1581" i="46"/>
  <c r="C1581" i="46"/>
  <c r="B1582" i="46"/>
  <c r="C1582" i="46"/>
  <c r="B1583" i="46"/>
  <c r="C1583" i="46"/>
  <c r="B1584" i="46"/>
  <c r="C1584" i="46"/>
  <c r="B1585" i="46"/>
  <c r="C1585" i="46"/>
  <c r="B1586" i="46"/>
  <c r="C1586" i="46"/>
  <c r="B1587" i="46"/>
  <c r="C1587" i="46"/>
  <c r="B1588" i="46"/>
  <c r="C1588" i="46"/>
  <c r="B1589" i="46"/>
  <c r="C1589" i="46"/>
  <c r="B1590" i="46"/>
  <c r="C1590" i="46"/>
  <c r="B1591" i="46"/>
  <c r="C1591" i="46"/>
  <c r="B1592" i="46"/>
  <c r="C1592" i="46"/>
  <c r="B1593" i="46"/>
  <c r="C1593" i="46"/>
  <c r="B1594" i="46"/>
  <c r="C1594" i="46"/>
  <c r="B1595" i="46"/>
  <c r="C1595" i="46"/>
  <c r="B1596" i="46"/>
  <c r="C1596" i="46"/>
  <c r="B1597" i="46"/>
  <c r="C1597" i="46"/>
  <c r="B1598" i="46"/>
  <c r="C1598" i="46"/>
  <c r="B1599" i="46"/>
  <c r="C1599" i="46"/>
  <c r="B1600" i="46"/>
  <c r="C1600" i="46"/>
  <c r="B1601" i="46"/>
  <c r="C1601" i="46"/>
  <c r="B1602" i="46"/>
  <c r="C1602" i="46"/>
  <c r="B1603" i="46"/>
  <c r="C1603" i="46"/>
  <c r="B1604" i="46"/>
  <c r="C1604" i="46"/>
  <c r="B1605" i="46"/>
  <c r="C1605" i="46"/>
  <c r="B1606" i="46"/>
  <c r="C1606" i="46"/>
  <c r="B1607" i="46"/>
  <c r="C1607" i="46"/>
  <c r="B1608" i="46"/>
  <c r="C1608" i="46"/>
  <c r="B1609" i="46"/>
  <c r="C1609" i="46"/>
  <c r="B1610" i="46"/>
  <c r="C1610" i="46"/>
  <c r="B1611" i="46"/>
  <c r="C1611" i="46"/>
  <c r="B1612" i="46"/>
  <c r="C1612" i="46"/>
  <c r="B1613" i="46"/>
  <c r="C1613" i="46"/>
  <c r="B1614" i="46"/>
  <c r="C1614" i="46"/>
  <c r="B1615" i="46"/>
  <c r="C1615" i="46"/>
  <c r="B1616" i="46"/>
  <c r="C1616" i="46"/>
  <c r="B1617" i="46"/>
  <c r="C1617" i="46"/>
  <c r="B1618" i="46"/>
  <c r="C1618" i="46"/>
  <c r="B1619" i="46"/>
  <c r="C1619" i="46"/>
  <c r="B1620" i="46"/>
  <c r="C1620" i="46"/>
  <c r="B1621" i="46"/>
  <c r="C1621" i="46"/>
  <c r="B1622" i="46"/>
  <c r="C1622" i="46"/>
  <c r="B1623" i="46"/>
  <c r="C1623" i="46"/>
  <c r="B1624" i="46"/>
  <c r="C1624" i="46"/>
  <c r="B1625" i="46"/>
  <c r="C1625" i="46"/>
  <c r="B1626" i="46"/>
  <c r="C1626" i="46"/>
  <c r="B1627" i="46"/>
  <c r="C1627" i="46"/>
  <c r="B1628" i="46"/>
  <c r="C1628" i="46"/>
  <c r="B1629" i="46"/>
  <c r="C1629" i="46"/>
  <c r="B1630" i="46"/>
  <c r="C1630" i="46"/>
  <c r="B1631" i="46"/>
  <c r="C1631" i="46"/>
  <c r="B1632" i="46"/>
  <c r="C1632" i="46"/>
  <c r="B1633" i="46"/>
  <c r="C1633" i="46"/>
  <c r="B1634" i="46"/>
  <c r="C1634" i="46"/>
  <c r="B1635" i="46"/>
  <c r="C1635" i="46"/>
  <c r="B1636" i="46"/>
  <c r="C1636" i="46"/>
  <c r="B1637" i="46"/>
  <c r="C1637" i="46"/>
  <c r="B1638" i="46"/>
  <c r="C1638" i="46"/>
  <c r="B1639" i="46"/>
  <c r="C1639" i="46"/>
  <c r="B1640" i="46"/>
  <c r="C1640" i="46"/>
  <c r="B1641" i="46"/>
  <c r="C1641" i="46"/>
  <c r="B1642" i="46"/>
  <c r="C1642" i="46"/>
  <c r="B1643" i="46"/>
  <c r="C1643" i="46"/>
  <c r="B1644" i="46"/>
  <c r="C1644" i="46"/>
  <c r="B1645" i="46"/>
  <c r="C1645" i="46"/>
  <c r="B1646" i="46"/>
  <c r="C1646" i="46"/>
  <c r="B1647" i="46"/>
  <c r="C1647" i="46"/>
  <c r="B1648" i="46"/>
  <c r="C1648" i="46"/>
  <c r="B1649" i="46"/>
  <c r="C1649" i="46"/>
  <c r="B1650" i="46"/>
  <c r="C1650" i="46"/>
  <c r="B1651" i="46"/>
  <c r="C1651" i="46"/>
  <c r="B1652" i="46"/>
  <c r="C1652" i="46"/>
  <c r="B1653" i="46"/>
  <c r="C1653" i="46"/>
  <c r="B1654" i="46"/>
  <c r="C1654" i="46"/>
  <c r="B1655" i="46"/>
  <c r="C1655" i="46"/>
  <c r="B1656" i="46"/>
  <c r="C1656" i="46"/>
  <c r="B1657" i="46"/>
  <c r="C1657" i="46"/>
  <c r="B1658" i="46"/>
  <c r="C1658" i="46"/>
  <c r="B1659" i="46"/>
  <c r="C1659" i="46"/>
  <c r="B1660" i="46"/>
  <c r="C1660" i="46"/>
  <c r="B1661" i="46"/>
  <c r="C1661" i="46"/>
  <c r="B1662" i="46"/>
  <c r="C1662" i="46"/>
  <c r="B1663" i="46"/>
  <c r="C1663" i="46"/>
  <c r="B1664" i="46"/>
  <c r="C1664" i="46"/>
  <c r="B1665" i="46"/>
  <c r="C1665" i="46"/>
  <c r="B1666" i="46"/>
  <c r="C1666" i="46"/>
  <c r="B1667" i="46"/>
  <c r="C1667" i="46"/>
  <c r="B1668" i="46"/>
  <c r="C1668" i="46"/>
  <c r="B1669" i="46"/>
  <c r="C1669" i="46"/>
  <c r="B1670" i="46"/>
  <c r="C1670" i="46"/>
  <c r="B1671" i="46"/>
  <c r="C1671" i="46"/>
  <c r="B1672" i="46"/>
  <c r="C1672" i="46"/>
  <c r="B1673" i="46"/>
  <c r="C1673" i="46"/>
  <c r="B1674" i="46"/>
  <c r="C1674" i="46"/>
  <c r="B1675" i="46"/>
  <c r="C1675" i="46"/>
  <c r="B1676" i="46"/>
  <c r="C1676" i="46"/>
  <c r="B1677" i="46"/>
  <c r="C1677" i="46"/>
  <c r="B1678" i="46"/>
  <c r="C1678" i="46"/>
  <c r="B1679" i="46"/>
  <c r="C1679" i="46"/>
  <c r="B1680" i="46"/>
  <c r="C1680" i="46"/>
  <c r="B1681" i="46"/>
  <c r="C1681" i="46"/>
  <c r="B1682" i="46"/>
  <c r="C1682" i="46"/>
  <c r="B1683" i="46"/>
  <c r="C1683" i="46"/>
  <c r="B1684" i="46"/>
  <c r="C1684" i="46"/>
  <c r="B1685" i="46"/>
  <c r="C1685" i="46"/>
  <c r="B1686" i="46"/>
  <c r="C1686" i="46"/>
  <c r="B1687" i="46"/>
  <c r="C1687" i="46"/>
  <c r="B1688" i="46"/>
  <c r="C1688" i="46"/>
  <c r="B1689" i="46"/>
  <c r="C1689" i="46"/>
  <c r="B1690" i="46"/>
  <c r="C1690" i="46"/>
  <c r="B1691" i="46"/>
  <c r="C1691" i="46"/>
  <c r="B1692" i="46"/>
  <c r="C1692" i="46"/>
  <c r="B1693" i="46"/>
  <c r="C1693" i="46"/>
  <c r="B1694" i="46"/>
  <c r="C1694" i="46"/>
  <c r="B1695" i="46"/>
  <c r="C1695" i="46"/>
  <c r="B1696" i="46"/>
  <c r="C1696" i="46"/>
  <c r="B1697" i="46"/>
  <c r="C1697" i="46"/>
  <c r="B1698" i="46"/>
  <c r="C1698" i="46"/>
  <c r="B1699" i="46"/>
  <c r="C1699" i="46"/>
  <c r="B1700" i="46"/>
  <c r="C1700" i="46"/>
  <c r="B1701" i="46"/>
  <c r="C1701" i="46"/>
  <c r="B1702" i="46"/>
  <c r="C1702" i="46"/>
  <c r="B1703" i="46"/>
  <c r="C1703" i="46"/>
  <c r="B1704" i="46"/>
  <c r="C1704" i="46"/>
  <c r="B1705" i="46"/>
  <c r="C1705" i="46"/>
  <c r="B1706" i="46"/>
  <c r="C1706" i="46"/>
  <c r="B1707" i="46"/>
  <c r="C1707" i="46"/>
  <c r="B1708" i="46"/>
  <c r="C1708" i="46"/>
  <c r="B1709" i="46"/>
  <c r="C1709" i="46"/>
  <c r="B1710" i="46"/>
  <c r="C1710" i="46"/>
  <c r="B1711" i="46"/>
  <c r="C1711" i="46"/>
  <c r="B1712" i="46"/>
  <c r="C1712" i="46"/>
  <c r="B1713" i="46"/>
  <c r="C1713" i="46"/>
  <c r="B1714" i="46"/>
  <c r="C1714" i="46"/>
  <c r="B1715" i="46"/>
  <c r="C1715" i="46"/>
  <c r="B1716" i="46"/>
  <c r="C1716" i="46"/>
  <c r="B1717" i="46"/>
  <c r="C1717" i="46"/>
  <c r="B1718" i="46"/>
  <c r="C1718" i="46"/>
  <c r="B1719" i="46"/>
  <c r="C1719" i="46"/>
  <c r="B1720" i="46"/>
  <c r="C1720" i="46"/>
  <c r="B1721" i="46"/>
  <c r="C1721" i="46"/>
  <c r="B1722" i="46"/>
  <c r="C1722" i="46"/>
  <c r="B1723" i="46"/>
  <c r="C1723" i="46"/>
  <c r="B1724" i="46"/>
  <c r="C1724" i="46"/>
  <c r="B1725" i="46"/>
  <c r="C1725" i="46"/>
  <c r="B1726" i="46"/>
  <c r="C1726" i="46"/>
  <c r="B1727" i="46"/>
  <c r="C1727" i="46"/>
  <c r="B1728" i="46"/>
  <c r="C1728" i="46"/>
  <c r="B1729" i="46"/>
  <c r="C1729" i="46"/>
  <c r="B1730" i="46"/>
  <c r="C1730" i="46"/>
  <c r="B1731" i="46"/>
  <c r="C1731" i="46"/>
  <c r="B1732" i="46"/>
  <c r="C1732" i="46"/>
  <c r="B1733" i="46"/>
  <c r="C1733" i="46"/>
  <c r="B1734" i="46"/>
  <c r="C1734" i="46"/>
  <c r="B1735" i="46"/>
  <c r="C1735" i="46"/>
  <c r="B1736" i="46"/>
  <c r="C1736" i="46"/>
  <c r="B1737" i="46"/>
  <c r="C1737" i="46"/>
  <c r="B1738" i="46"/>
  <c r="C1738" i="46"/>
  <c r="B1739" i="46"/>
  <c r="C1739" i="46"/>
  <c r="B1740" i="46"/>
  <c r="C1740" i="46"/>
  <c r="B1741" i="46"/>
  <c r="C1741" i="46"/>
  <c r="B1742" i="46"/>
  <c r="C1742" i="46"/>
  <c r="B1743" i="46"/>
  <c r="C1743" i="46"/>
  <c r="B1744" i="46"/>
  <c r="C1744" i="46"/>
  <c r="B1745" i="46"/>
  <c r="C1745" i="46"/>
  <c r="B1746" i="46"/>
  <c r="C1746" i="46"/>
  <c r="B1747" i="46"/>
  <c r="C1747" i="46"/>
  <c r="B1748" i="46"/>
  <c r="C1748" i="46"/>
  <c r="B1749" i="46"/>
  <c r="C1749" i="46"/>
  <c r="B1750" i="46"/>
  <c r="C1750" i="46"/>
  <c r="B1751" i="46"/>
  <c r="C1751" i="46"/>
  <c r="B1752" i="46"/>
  <c r="C1752" i="46"/>
  <c r="B1753" i="46"/>
  <c r="C1753" i="46"/>
  <c r="B1754" i="46"/>
  <c r="C1754" i="46"/>
  <c r="B1755" i="46"/>
  <c r="C1755" i="46"/>
  <c r="B1756" i="46"/>
  <c r="C1756" i="46"/>
  <c r="B1757" i="46"/>
  <c r="C1757" i="46"/>
  <c r="B1758" i="46"/>
  <c r="C1758" i="46"/>
  <c r="B1759" i="46"/>
  <c r="C1759" i="46"/>
  <c r="B1760" i="46"/>
  <c r="C1760" i="46"/>
  <c r="B1761" i="46"/>
  <c r="C1761" i="46"/>
  <c r="B1762" i="46"/>
  <c r="C1762" i="46"/>
  <c r="B1763" i="46"/>
  <c r="C1763" i="46"/>
  <c r="B1764" i="46"/>
  <c r="C1764" i="46"/>
  <c r="B1765" i="46"/>
  <c r="C1765" i="46"/>
  <c r="B1766" i="46"/>
  <c r="C1766" i="46"/>
  <c r="B1767" i="46"/>
  <c r="C1767" i="46"/>
  <c r="B1768" i="46"/>
  <c r="C1768" i="46"/>
  <c r="B1769" i="46"/>
  <c r="C1769" i="46"/>
  <c r="B1770" i="46"/>
  <c r="C1770" i="46"/>
  <c r="B1771" i="46"/>
  <c r="C1771" i="46"/>
  <c r="B1772" i="46"/>
  <c r="C1772" i="46"/>
  <c r="B1773" i="46"/>
  <c r="C1773" i="46"/>
  <c r="B1774" i="46"/>
  <c r="C1774" i="46"/>
  <c r="B1775" i="46"/>
  <c r="C1775" i="46"/>
  <c r="B1776" i="46"/>
  <c r="C1776" i="46"/>
  <c r="B1777" i="46"/>
  <c r="C1777" i="46"/>
  <c r="B1778" i="46"/>
  <c r="C1778" i="46"/>
  <c r="B1779" i="46"/>
  <c r="C1779" i="46"/>
  <c r="B1780" i="46"/>
  <c r="C1780" i="46"/>
  <c r="B1781" i="46"/>
  <c r="C1781" i="46"/>
  <c r="B1782" i="46"/>
  <c r="C1782" i="46"/>
  <c r="B1783" i="46"/>
  <c r="C1783" i="46"/>
  <c r="B1784" i="46"/>
  <c r="C1784" i="46"/>
  <c r="B1785" i="46"/>
  <c r="C1785" i="46"/>
  <c r="B1786" i="46"/>
  <c r="C1786" i="46"/>
  <c r="B1787" i="46"/>
  <c r="C1787" i="46"/>
  <c r="B1788" i="46"/>
  <c r="C1788" i="46"/>
  <c r="B1789" i="46"/>
  <c r="C1789" i="46"/>
  <c r="B1790" i="46"/>
  <c r="C1790" i="46"/>
  <c r="B1791" i="46"/>
  <c r="C1791" i="46"/>
  <c r="B1792" i="46"/>
  <c r="C1792" i="46"/>
  <c r="B1793" i="46"/>
  <c r="C1793" i="46"/>
  <c r="B1794" i="46"/>
  <c r="C1794" i="46"/>
  <c r="B1795" i="46"/>
  <c r="C1795" i="46"/>
  <c r="B1796" i="46"/>
  <c r="C1796" i="46"/>
  <c r="B1797" i="46"/>
  <c r="C1797" i="46"/>
  <c r="B1798" i="46"/>
  <c r="C1798" i="46"/>
  <c r="B1799" i="46"/>
  <c r="C1799" i="46"/>
  <c r="B1800" i="46"/>
  <c r="C1800" i="46"/>
  <c r="B1801" i="46"/>
  <c r="C1801" i="46"/>
  <c r="B1802" i="46"/>
  <c r="C1802" i="46"/>
  <c r="B1803" i="46"/>
  <c r="C1803" i="46"/>
  <c r="B1804" i="46"/>
  <c r="C1804" i="46"/>
  <c r="B1805" i="46"/>
  <c r="C1805" i="46"/>
  <c r="B1806" i="46"/>
  <c r="C1806" i="46"/>
  <c r="B1807" i="46"/>
  <c r="C1807" i="46"/>
  <c r="B1808" i="46"/>
  <c r="C1808" i="46"/>
  <c r="B1809" i="46"/>
  <c r="C1809" i="46"/>
  <c r="B1810" i="46"/>
  <c r="C1810" i="46"/>
  <c r="B1811" i="46"/>
  <c r="C1811" i="46"/>
  <c r="B1812" i="46"/>
  <c r="C1812" i="46"/>
  <c r="B1813" i="46"/>
  <c r="C1813" i="46"/>
  <c r="B1814" i="46"/>
  <c r="C1814" i="46"/>
  <c r="B1815" i="46"/>
  <c r="C1815" i="46"/>
  <c r="B1816" i="46"/>
  <c r="C1816" i="46"/>
  <c r="B1817" i="46"/>
  <c r="C1817" i="46"/>
  <c r="B1818" i="46"/>
  <c r="C1818" i="46"/>
  <c r="B1819" i="46"/>
  <c r="C1819" i="46"/>
  <c r="B1820" i="46"/>
  <c r="C1820" i="46"/>
  <c r="B1821" i="46"/>
  <c r="C1821" i="46"/>
  <c r="B1822" i="46"/>
  <c r="C1822" i="46"/>
  <c r="B1823" i="46"/>
  <c r="C1823" i="46"/>
  <c r="B1824" i="46"/>
  <c r="C1824" i="46"/>
  <c r="B1825" i="46"/>
  <c r="C1825" i="46"/>
  <c r="B1826" i="46"/>
  <c r="C1826" i="46"/>
  <c r="B1827" i="46"/>
  <c r="C1827" i="46"/>
  <c r="B1828" i="46"/>
  <c r="C1828" i="46"/>
  <c r="B1829" i="46"/>
  <c r="C1829" i="46"/>
  <c r="B1830" i="46"/>
  <c r="C1830" i="46"/>
  <c r="B1831" i="46"/>
  <c r="C1831" i="46"/>
  <c r="B1832" i="46"/>
  <c r="C1832" i="46"/>
  <c r="B1833" i="46"/>
  <c r="C1833" i="46"/>
  <c r="B1834" i="46"/>
  <c r="C1834" i="46"/>
  <c r="B1835" i="46"/>
  <c r="C1835" i="46"/>
  <c r="B1836" i="46"/>
  <c r="C1836" i="46"/>
  <c r="B1837" i="46"/>
  <c r="C1837" i="46"/>
  <c r="B1838" i="46"/>
  <c r="C1838" i="46"/>
  <c r="B1839" i="46"/>
  <c r="C1839" i="46"/>
  <c r="B1840" i="46"/>
  <c r="C1840" i="46"/>
  <c r="B1841" i="46"/>
  <c r="C1841" i="46"/>
  <c r="B1842" i="46"/>
  <c r="C1842" i="46"/>
  <c r="B1843" i="46"/>
  <c r="C1843" i="46"/>
  <c r="B1844" i="46"/>
  <c r="C1844" i="46"/>
  <c r="B1845" i="46"/>
  <c r="C1845" i="46"/>
  <c r="B1846" i="46"/>
  <c r="C1846" i="46"/>
  <c r="B1847" i="46"/>
  <c r="C1847" i="46"/>
  <c r="B1848" i="46"/>
  <c r="C1848" i="46"/>
  <c r="B1849" i="46"/>
  <c r="C1849" i="46"/>
  <c r="B1850" i="46"/>
  <c r="C1850" i="46"/>
  <c r="B1851" i="46"/>
  <c r="C1851" i="46"/>
  <c r="B1852" i="46"/>
  <c r="C1852" i="46"/>
  <c r="B1853" i="46"/>
  <c r="C1853" i="46"/>
  <c r="B1854" i="46"/>
  <c r="C1854" i="46"/>
  <c r="B1855" i="46"/>
  <c r="C1855" i="46"/>
  <c r="B1856" i="46"/>
  <c r="C1856" i="46"/>
  <c r="B1857" i="46"/>
  <c r="C1857" i="46"/>
  <c r="B1858" i="46"/>
  <c r="C1858" i="46"/>
  <c r="B1859" i="46"/>
  <c r="C1859" i="46"/>
  <c r="B1860" i="46"/>
  <c r="C1860" i="46"/>
  <c r="B1861" i="46"/>
  <c r="C1861" i="46"/>
  <c r="B1862" i="46"/>
  <c r="C1862" i="46"/>
  <c r="B1863" i="46"/>
  <c r="C1863" i="46"/>
  <c r="B1864" i="46"/>
  <c r="C1864" i="46"/>
  <c r="B1865" i="46"/>
  <c r="C1865" i="46"/>
  <c r="B1866" i="46"/>
  <c r="C1866" i="46"/>
  <c r="B1867" i="46"/>
  <c r="C1867" i="46"/>
  <c r="B1868" i="46"/>
  <c r="C1868" i="46"/>
  <c r="B1869" i="46"/>
  <c r="C1869" i="46"/>
  <c r="B1870" i="46"/>
  <c r="C1870" i="46"/>
  <c r="B1871" i="46"/>
  <c r="C1871" i="46"/>
  <c r="B1872" i="46"/>
  <c r="C1872" i="46"/>
  <c r="B1873" i="46"/>
  <c r="C1873" i="46"/>
  <c r="B1874" i="46"/>
  <c r="C1874" i="46"/>
  <c r="B1875" i="46"/>
  <c r="C1875" i="46"/>
  <c r="B1876" i="46"/>
  <c r="C1876" i="46"/>
  <c r="B1877" i="46"/>
  <c r="C1877" i="46"/>
  <c r="B1878" i="46"/>
  <c r="C1878" i="46"/>
  <c r="B1879" i="46"/>
  <c r="C1879" i="46"/>
  <c r="B1880" i="46"/>
  <c r="C1880" i="46"/>
  <c r="B1881" i="46"/>
  <c r="C1881" i="46"/>
  <c r="B1882" i="46"/>
  <c r="C1882" i="46"/>
  <c r="B1883" i="46"/>
  <c r="C1883" i="46"/>
  <c r="B1884" i="46"/>
  <c r="C1884" i="46"/>
  <c r="B1885" i="46"/>
  <c r="C1885" i="46"/>
  <c r="B1886" i="46"/>
  <c r="C1886" i="46"/>
  <c r="B1887" i="46"/>
  <c r="C1887" i="46"/>
  <c r="B1888" i="46"/>
  <c r="C1888" i="46"/>
  <c r="B1889" i="46"/>
  <c r="C1889" i="46"/>
  <c r="B1890" i="46"/>
  <c r="C1890" i="46"/>
  <c r="B1891" i="46"/>
  <c r="C1891" i="46"/>
  <c r="B1892" i="46"/>
  <c r="C1892" i="46"/>
  <c r="B1893" i="46"/>
  <c r="C1893" i="46"/>
  <c r="B1894" i="46"/>
  <c r="C1894" i="46"/>
  <c r="B1895" i="46"/>
  <c r="C1895" i="46"/>
  <c r="B1896" i="46"/>
  <c r="C1896" i="46"/>
  <c r="B1897" i="46"/>
  <c r="C1897" i="46"/>
  <c r="B1898" i="46"/>
  <c r="C1898" i="46"/>
  <c r="B1899" i="46"/>
  <c r="C1899" i="46"/>
  <c r="B1900" i="46"/>
  <c r="C1900" i="46"/>
  <c r="B1901" i="46"/>
  <c r="C1901" i="46"/>
  <c r="B1902" i="46"/>
  <c r="C1902" i="46"/>
  <c r="B1903" i="46"/>
  <c r="C1903" i="46"/>
  <c r="B1904" i="46"/>
  <c r="C1904" i="46"/>
  <c r="B1905" i="46"/>
  <c r="C1905" i="46"/>
  <c r="B1906" i="46"/>
  <c r="C1906" i="46"/>
  <c r="B1907" i="46"/>
  <c r="C1907" i="46"/>
  <c r="B1908" i="46"/>
  <c r="C1908" i="46"/>
  <c r="B1909" i="46"/>
  <c r="C1909" i="46"/>
  <c r="B1910" i="46"/>
  <c r="C1910" i="46"/>
  <c r="B1911" i="46"/>
  <c r="C1911" i="46"/>
  <c r="B1912" i="46"/>
  <c r="C1912" i="46"/>
  <c r="B1913" i="46"/>
  <c r="C1913" i="46"/>
  <c r="B1914" i="46"/>
  <c r="C1914" i="46"/>
  <c r="B1915" i="46"/>
  <c r="C1915" i="46"/>
  <c r="B1916" i="46"/>
  <c r="C1916" i="46"/>
  <c r="B1917" i="46"/>
  <c r="C1917" i="46"/>
  <c r="B1918" i="46"/>
  <c r="C1918" i="46"/>
  <c r="B1919" i="46"/>
  <c r="C1919" i="46"/>
  <c r="B1920" i="46"/>
  <c r="C1920" i="46"/>
  <c r="B1921" i="46"/>
  <c r="C1921" i="46"/>
  <c r="B1922" i="46"/>
  <c r="C1922" i="46"/>
  <c r="B1923" i="46"/>
  <c r="C1923" i="46"/>
  <c r="B1924" i="46"/>
  <c r="C1924" i="46"/>
  <c r="B1925" i="46"/>
  <c r="C1925" i="46"/>
  <c r="B1926" i="46"/>
  <c r="C1926" i="46"/>
  <c r="B1927" i="46"/>
  <c r="C1927" i="46"/>
  <c r="B1928" i="46"/>
  <c r="C1928" i="46"/>
  <c r="B1929" i="46"/>
  <c r="C1929" i="46"/>
  <c r="B1930" i="46"/>
  <c r="C1930" i="46"/>
  <c r="B1931" i="46"/>
  <c r="C1931" i="46"/>
  <c r="B1932" i="46"/>
  <c r="C1932" i="46"/>
  <c r="B1933" i="46"/>
  <c r="C1933" i="46"/>
  <c r="B1934" i="46"/>
  <c r="C1934" i="46"/>
  <c r="B1935" i="46"/>
  <c r="C1935" i="46"/>
  <c r="B1936" i="46"/>
  <c r="C1936" i="46"/>
  <c r="B1937" i="46"/>
  <c r="C1937" i="46"/>
  <c r="B1938" i="46"/>
  <c r="C1938" i="46"/>
  <c r="B1939" i="46"/>
  <c r="C1939" i="46"/>
  <c r="B1940" i="46"/>
  <c r="C1940" i="46"/>
  <c r="B1941" i="46"/>
  <c r="C1941" i="46"/>
  <c r="B1942" i="46"/>
  <c r="C1942" i="46"/>
  <c r="B1943" i="46"/>
  <c r="C1943" i="46"/>
  <c r="B1944" i="46"/>
  <c r="C1944" i="46"/>
  <c r="B1945" i="46"/>
  <c r="C1945" i="46"/>
  <c r="B1946" i="46"/>
  <c r="C1946" i="46"/>
  <c r="B1947" i="46"/>
  <c r="C1947" i="46"/>
  <c r="B1948" i="46"/>
  <c r="C1948" i="46"/>
  <c r="B1949" i="46"/>
  <c r="C1949" i="46"/>
  <c r="B1950" i="46"/>
  <c r="C1950" i="46"/>
  <c r="B1951" i="46"/>
  <c r="C1951" i="46"/>
  <c r="B1952" i="46"/>
  <c r="C1952" i="46"/>
  <c r="B1953" i="46"/>
  <c r="C1953" i="46"/>
  <c r="B1954" i="46"/>
  <c r="C1954" i="46"/>
  <c r="B1955" i="46"/>
  <c r="C1955" i="46"/>
  <c r="B1956" i="46"/>
  <c r="C1956" i="46"/>
  <c r="B1957" i="46"/>
  <c r="C1957" i="46"/>
  <c r="B1958" i="46"/>
  <c r="C1958" i="46"/>
  <c r="B1959" i="46"/>
  <c r="C1959" i="46"/>
  <c r="B1960" i="46"/>
  <c r="C1960" i="46"/>
  <c r="B1961" i="46"/>
  <c r="C1961" i="46"/>
  <c r="B1962" i="46"/>
  <c r="C1962" i="46"/>
  <c r="B1963" i="46"/>
  <c r="C1963" i="46"/>
  <c r="B1964" i="46"/>
  <c r="C1964" i="46"/>
  <c r="B1965" i="46"/>
  <c r="C1965" i="46"/>
  <c r="B1966" i="46"/>
  <c r="C1966" i="46"/>
  <c r="B1967" i="46"/>
  <c r="C1967" i="46"/>
  <c r="B1968" i="46"/>
  <c r="C1968" i="46"/>
  <c r="B1969" i="46"/>
  <c r="C1969" i="46"/>
  <c r="B1970" i="46"/>
  <c r="C1970" i="46"/>
  <c r="B1971" i="46"/>
  <c r="C1971" i="46"/>
  <c r="B1972" i="46"/>
  <c r="C1972" i="46"/>
  <c r="B1973" i="46"/>
  <c r="C1973" i="46"/>
  <c r="B1974" i="46"/>
  <c r="C1974" i="46"/>
  <c r="B1975" i="46"/>
  <c r="C1975" i="46"/>
  <c r="B1976" i="46"/>
  <c r="C1976" i="46"/>
  <c r="B1977" i="46"/>
  <c r="C1977" i="46"/>
  <c r="B1978" i="46"/>
  <c r="C1978" i="46"/>
  <c r="B1979" i="46"/>
  <c r="C1979" i="46"/>
  <c r="B1980" i="46"/>
  <c r="C1980" i="46"/>
  <c r="B1981" i="46"/>
  <c r="C1981" i="46"/>
  <c r="B1982" i="46"/>
  <c r="C1982" i="46"/>
  <c r="B1983" i="46"/>
  <c r="C1983" i="46"/>
  <c r="B1984" i="46"/>
  <c r="C1984" i="46"/>
  <c r="B1985" i="46"/>
  <c r="C1985" i="46"/>
  <c r="B1986" i="46"/>
  <c r="C1986" i="46"/>
  <c r="B1987" i="46"/>
  <c r="C1987" i="46"/>
  <c r="B1988" i="46"/>
  <c r="C1988" i="46"/>
  <c r="B1989" i="46"/>
  <c r="C1989" i="46"/>
  <c r="B1990" i="46"/>
  <c r="C1990" i="46"/>
  <c r="B1991" i="46"/>
  <c r="C1991" i="46"/>
  <c r="B1992" i="46"/>
  <c r="C1992" i="46"/>
  <c r="B1993" i="46"/>
  <c r="C1993" i="46"/>
  <c r="B1994" i="46"/>
  <c r="C1994" i="46"/>
  <c r="B1995" i="46"/>
  <c r="C1995" i="46"/>
  <c r="B1996" i="46"/>
  <c r="C1996" i="46"/>
  <c r="B1997" i="46"/>
  <c r="C1997" i="46"/>
  <c r="B1998" i="46"/>
  <c r="C1998" i="46"/>
  <c r="B1999" i="46"/>
  <c r="C1999" i="46"/>
  <c r="B2000" i="46"/>
  <c r="C2000" i="46"/>
  <c r="B2001" i="46"/>
  <c r="C2001" i="46"/>
  <c r="B2002" i="46"/>
  <c r="C2002" i="46"/>
  <c r="B2003" i="46"/>
  <c r="C2003" i="46"/>
  <c r="B2004" i="46"/>
  <c r="C2004" i="46"/>
  <c r="B2005" i="46"/>
  <c r="C2005" i="46"/>
  <c r="B2006" i="46"/>
  <c r="C2006" i="46"/>
  <c r="B2007" i="46"/>
  <c r="C2007" i="46"/>
  <c r="B2008" i="46"/>
  <c r="C2008" i="46"/>
  <c r="B2009" i="46"/>
  <c r="C2009" i="46"/>
  <c r="B2010" i="46"/>
  <c r="C2010" i="46"/>
  <c r="B2011" i="46"/>
  <c r="C2011" i="46"/>
  <c r="B2012" i="46"/>
  <c r="C2012" i="46"/>
  <c r="B2013" i="46"/>
  <c r="C2013" i="46"/>
  <c r="B2014" i="46"/>
  <c r="C2014" i="46"/>
  <c r="B2015" i="46"/>
  <c r="C2015" i="46"/>
  <c r="B2016" i="46"/>
  <c r="C2016" i="46"/>
  <c r="B2017" i="46"/>
  <c r="C2017" i="46"/>
  <c r="B2018" i="46"/>
  <c r="C2018" i="46"/>
  <c r="B2019" i="46"/>
  <c r="C2019" i="46"/>
  <c r="B2020" i="46"/>
  <c r="C2020" i="46"/>
  <c r="B2021" i="46"/>
  <c r="C2021" i="46"/>
  <c r="B2022" i="46"/>
  <c r="C2022" i="46"/>
  <c r="B2023" i="46"/>
  <c r="C2023" i="46"/>
  <c r="B2024" i="46"/>
  <c r="C2024" i="46"/>
  <c r="B2025" i="46"/>
  <c r="C2025" i="46"/>
  <c r="B2026" i="46"/>
  <c r="C2026" i="46"/>
  <c r="B2027" i="46"/>
  <c r="C2027" i="46"/>
  <c r="B2028" i="46"/>
  <c r="C2028" i="46"/>
  <c r="B2029" i="46"/>
  <c r="C2029" i="46"/>
  <c r="B2030" i="46"/>
  <c r="C2030" i="46"/>
  <c r="B2031" i="46"/>
  <c r="C2031" i="46"/>
  <c r="B2032" i="46"/>
  <c r="C2032" i="46"/>
  <c r="B2033" i="46"/>
  <c r="C2033" i="46"/>
  <c r="B2034" i="46"/>
  <c r="C2034" i="46"/>
  <c r="B2035" i="46"/>
  <c r="C2035" i="46"/>
  <c r="B2036" i="46"/>
  <c r="C2036" i="46"/>
  <c r="B2037" i="46"/>
  <c r="C2037" i="46"/>
  <c r="B2038" i="46"/>
  <c r="C2038" i="46"/>
  <c r="B2039" i="46"/>
  <c r="C2039" i="46"/>
  <c r="B2040" i="46"/>
  <c r="C2040" i="46"/>
  <c r="B2041" i="46"/>
  <c r="C2041" i="46"/>
  <c r="B2042" i="46"/>
  <c r="C2042" i="46"/>
  <c r="B2043" i="46"/>
  <c r="C2043" i="46"/>
  <c r="B2044" i="46"/>
  <c r="C2044" i="46"/>
  <c r="B2045" i="46"/>
  <c r="C2045" i="46"/>
  <c r="B2046" i="46"/>
  <c r="C2046" i="46"/>
  <c r="B2047" i="46"/>
  <c r="C2047" i="46"/>
  <c r="B2048" i="46"/>
  <c r="C2048" i="46"/>
  <c r="B2049" i="46"/>
  <c r="C2049" i="46"/>
  <c r="B2050" i="46"/>
  <c r="C2050" i="46"/>
  <c r="B2051" i="46"/>
  <c r="C2051" i="46"/>
  <c r="B2052" i="46"/>
  <c r="C2052" i="46"/>
  <c r="B2053" i="46"/>
  <c r="C2053" i="46"/>
  <c r="B2054" i="46"/>
  <c r="C2054" i="46"/>
  <c r="B2055" i="46"/>
  <c r="C2055" i="46"/>
  <c r="B2056" i="46"/>
  <c r="C2056" i="46"/>
  <c r="B2057" i="46"/>
  <c r="C2057" i="46"/>
  <c r="B2058" i="46"/>
  <c r="C2058" i="46"/>
  <c r="B2059" i="46"/>
  <c r="C2059" i="46"/>
  <c r="B2060" i="46"/>
  <c r="C2060" i="46"/>
  <c r="B2061" i="46"/>
  <c r="C2061" i="46"/>
  <c r="B2062" i="46"/>
  <c r="C2062" i="46"/>
  <c r="B2063" i="46"/>
  <c r="C2063" i="46"/>
  <c r="B2064" i="46"/>
  <c r="C2064" i="46"/>
  <c r="B2065" i="46"/>
  <c r="C2065" i="46"/>
  <c r="B2066" i="46"/>
  <c r="C2066" i="46"/>
  <c r="B2067" i="46"/>
  <c r="C2067" i="46"/>
  <c r="B2068" i="46"/>
  <c r="C2068" i="46"/>
  <c r="B2069" i="46"/>
  <c r="C2069" i="46"/>
  <c r="B2070" i="46"/>
  <c r="C2070" i="46"/>
  <c r="B2071" i="46"/>
  <c r="C2071" i="46"/>
  <c r="B2072" i="46"/>
  <c r="C2072" i="46"/>
  <c r="B2073" i="46"/>
  <c r="C2073" i="46"/>
  <c r="B2074" i="46"/>
  <c r="C2074" i="46"/>
  <c r="B2075" i="46"/>
  <c r="C2075" i="46"/>
  <c r="B2076" i="46"/>
  <c r="C2076" i="46"/>
  <c r="B2077" i="46"/>
  <c r="C2077" i="46"/>
  <c r="B2078" i="46"/>
  <c r="C2078" i="46"/>
  <c r="B2079" i="46"/>
  <c r="C2079" i="46"/>
  <c r="B2080" i="46"/>
  <c r="C2080" i="46"/>
  <c r="B2081" i="46"/>
  <c r="C2081" i="46"/>
  <c r="B2082" i="46"/>
  <c r="C2082" i="46"/>
  <c r="B2083" i="46"/>
  <c r="C2083" i="46"/>
  <c r="B2084" i="46"/>
  <c r="C2084" i="46"/>
  <c r="B2085" i="46"/>
  <c r="C2085" i="46"/>
  <c r="B2086" i="46"/>
  <c r="C2086" i="46"/>
  <c r="B2087" i="46"/>
  <c r="C2087" i="46"/>
  <c r="B2088" i="46"/>
  <c r="C2088" i="46"/>
  <c r="B2089" i="46"/>
  <c r="C2089" i="46"/>
  <c r="B2090" i="46"/>
  <c r="C2090" i="46"/>
  <c r="B2091" i="46"/>
  <c r="C2091" i="46"/>
  <c r="B2092" i="46"/>
  <c r="C2092" i="46"/>
  <c r="B2093" i="46"/>
  <c r="C2093" i="46"/>
  <c r="B2094" i="46"/>
  <c r="C2094" i="46"/>
  <c r="B2095" i="46"/>
  <c r="C2095" i="46"/>
  <c r="B2096" i="46"/>
  <c r="C2096" i="46"/>
  <c r="B2097" i="46"/>
  <c r="C2097" i="46"/>
  <c r="B2098" i="46"/>
  <c r="C2098" i="46"/>
  <c r="B2099" i="46"/>
  <c r="C2099" i="46"/>
  <c r="B2100" i="46"/>
  <c r="C2100" i="46"/>
  <c r="B2101" i="46"/>
  <c r="C2101" i="46"/>
  <c r="B2102" i="46"/>
  <c r="C2102" i="46"/>
  <c r="B2103" i="46"/>
  <c r="C2103" i="46"/>
  <c r="B2104" i="46"/>
  <c r="C2104" i="46"/>
  <c r="B2105" i="46"/>
  <c r="C2105" i="46"/>
  <c r="B2106" i="46"/>
  <c r="C2106" i="46"/>
  <c r="B2107" i="46"/>
  <c r="C2107" i="46"/>
  <c r="B2108" i="46"/>
  <c r="C2108" i="46"/>
  <c r="B2109" i="46"/>
  <c r="C2109" i="46"/>
  <c r="B2110" i="46"/>
  <c r="C2110" i="46"/>
  <c r="B2111" i="46"/>
  <c r="C2111" i="46"/>
  <c r="B2112" i="46"/>
  <c r="C2112" i="46"/>
  <c r="B2113" i="46"/>
  <c r="C2113" i="46"/>
  <c r="B2114" i="46"/>
  <c r="C2114" i="46"/>
  <c r="B2115" i="46"/>
  <c r="C2115" i="46"/>
  <c r="B2116" i="46"/>
  <c r="C2116" i="46"/>
  <c r="B2117" i="46"/>
  <c r="C2117" i="46"/>
  <c r="B2118" i="46"/>
  <c r="C2118" i="46"/>
  <c r="B2119" i="46"/>
  <c r="C2119" i="46"/>
  <c r="B2120" i="46"/>
  <c r="C2120" i="46"/>
  <c r="B2121" i="46"/>
  <c r="C2121" i="46"/>
  <c r="B2122" i="46"/>
  <c r="C2122" i="46"/>
  <c r="B2123" i="46"/>
  <c r="C2123" i="46"/>
  <c r="B2124" i="46"/>
  <c r="C2124" i="46"/>
  <c r="B2125" i="46"/>
  <c r="C2125" i="46"/>
  <c r="B2126" i="46"/>
  <c r="C2126" i="46"/>
  <c r="B2127" i="46"/>
  <c r="C2127" i="46"/>
  <c r="B2128" i="46"/>
  <c r="C2128" i="46"/>
  <c r="B2129" i="46"/>
  <c r="C2129" i="46"/>
  <c r="B2130" i="46"/>
  <c r="C2130" i="46"/>
  <c r="B2131" i="46"/>
  <c r="C2131" i="46"/>
  <c r="B2132" i="46"/>
  <c r="C2132" i="46"/>
  <c r="B2133" i="46"/>
  <c r="C2133" i="46"/>
  <c r="B2134" i="46"/>
  <c r="C2134" i="46"/>
  <c r="B2135" i="46"/>
  <c r="C2135" i="46"/>
  <c r="B2136" i="46"/>
  <c r="C2136" i="46"/>
  <c r="B2137" i="46"/>
  <c r="C2137" i="46"/>
  <c r="B2138" i="46"/>
  <c r="C2138" i="46"/>
  <c r="B2139" i="46"/>
  <c r="C2139" i="46"/>
  <c r="B2140" i="46"/>
  <c r="C2140" i="46"/>
  <c r="B2141" i="46"/>
  <c r="C2141" i="46"/>
  <c r="B2142" i="46"/>
  <c r="C2142" i="46"/>
  <c r="B2143" i="46"/>
  <c r="C2143" i="46"/>
  <c r="B2144" i="46"/>
  <c r="C2144" i="46"/>
  <c r="B2145" i="46"/>
  <c r="C2145" i="46"/>
  <c r="B2146" i="46"/>
  <c r="C2146" i="46"/>
  <c r="B2147" i="46"/>
  <c r="C2147" i="46"/>
  <c r="B2148" i="46"/>
  <c r="C2148" i="46"/>
  <c r="B2149" i="46"/>
  <c r="C2149" i="46"/>
  <c r="B2150" i="46"/>
  <c r="C2150" i="46"/>
  <c r="B2151" i="46"/>
  <c r="C2151" i="46"/>
  <c r="B2152" i="46"/>
  <c r="C2152" i="46"/>
  <c r="B2153" i="46"/>
  <c r="C2153" i="46"/>
  <c r="B2154" i="46"/>
  <c r="C2154" i="46"/>
  <c r="B2155" i="46"/>
  <c r="C2155" i="46"/>
  <c r="B2156" i="46"/>
  <c r="C2156" i="46"/>
  <c r="B2157" i="46"/>
  <c r="C2157" i="46"/>
  <c r="B2158" i="46"/>
  <c r="C2158" i="46"/>
  <c r="B2159" i="46"/>
  <c r="C2159" i="46"/>
  <c r="B2160" i="46"/>
  <c r="C2160" i="46"/>
  <c r="B2161" i="46"/>
  <c r="C2161" i="46"/>
  <c r="B2162" i="46"/>
  <c r="C2162" i="46"/>
  <c r="B2163" i="46"/>
  <c r="C2163" i="46"/>
  <c r="B2164" i="46"/>
  <c r="C2164" i="46"/>
  <c r="B2165" i="46"/>
  <c r="C2165" i="46"/>
  <c r="B2166" i="46"/>
  <c r="C2166" i="46"/>
  <c r="B2167" i="46"/>
  <c r="C2167" i="46"/>
  <c r="B2168" i="46"/>
  <c r="C2168" i="46"/>
  <c r="B2169" i="46"/>
  <c r="C2169" i="46"/>
  <c r="B2170" i="46"/>
  <c r="C2170" i="46"/>
  <c r="B2171" i="46"/>
  <c r="C2171" i="46"/>
  <c r="B2172" i="46"/>
  <c r="C2172" i="46"/>
  <c r="B2173" i="46"/>
  <c r="C2173" i="46"/>
  <c r="B2174" i="46"/>
  <c r="C2174" i="46"/>
  <c r="B2175" i="46"/>
  <c r="C2175" i="46"/>
  <c r="B2176" i="46"/>
  <c r="C2176" i="46"/>
  <c r="B2177" i="46"/>
  <c r="C2177" i="46"/>
  <c r="B2178" i="46"/>
  <c r="C2178" i="46"/>
  <c r="B2179" i="46"/>
  <c r="C2179" i="46"/>
  <c r="B2180" i="46"/>
  <c r="C2180" i="46"/>
  <c r="B2181" i="46"/>
  <c r="C2181" i="46"/>
  <c r="B2182" i="46"/>
  <c r="C2182" i="46"/>
  <c r="B2183" i="46"/>
  <c r="C2183" i="46"/>
  <c r="B2184" i="46"/>
  <c r="C2184" i="46"/>
  <c r="B2185" i="46"/>
  <c r="C2185" i="46"/>
  <c r="B2186" i="46"/>
  <c r="C2186" i="46"/>
  <c r="B2187" i="46"/>
  <c r="C2187" i="46"/>
  <c r="B2188" i="46"/>
  <c r="C2188" i="46"/>
  <c r="B2189" i="46"/>
  <c r="C2189" i="46"/>
  <c r="B2190" i="46"/>
  <c r="C2190" i="46"/>
  <c r="B2191" i="46"/>
  <c r="C2191" i="46"/>
  <c r="B2192" i="46"/>
  <c r="C2192" i="46"/>
  <c r="B2193" i="46"/>
  <c r="C2193" i="46"/>
  <c r="B2194" i="46"/>
  <c r="C2194" i="46"/>
  <c r="B2195" i="46"/>
  <c r="C2195" i="46"/>
  <c r="B2196" i="46"/>
  <c r="C2196" i="46"/>
  <c r="B2197" i="46"/>
  <c r="C2197" i="46"/>
  <c r="B2198" i="46"/>
  <c r="C2198" i="46"/>
  <c r="B2199" i="46"/>
  <c r="C2199" i="46"/>
  <c r="B2200" i="46"/>
  <c r="C2200" i="46"/>
  <c r="B2201" i="46"/>
  <c r="C2201" i="46"/>
  <c r="B2202" i="46"/>
  <c r="C2202" i="46"/>
  <c r="B2203" i="46"/>
  <c r="C2203" i="46"/>
  <c r="B2204" i="46"/>
  <c r="C2204" i="46"/>
  <c r="B2205" i="46"/>
  <c r="C2205" i="46"/>
  <c r="B2206" i="46"/>
  <c r="C2206" i="46"/>
  <c r="B2207" i="46"/>
  <c r="C2207" i="46"/>
  <c r="B2208" i="46"/>
  <c r="C2208" i="46"/>
  <c r="B2209" i="46"/>
  <c r="C2209" i="46"/>
  <c r="B2210" i="46"/>
  <c r="C2210" i="46"/>
  <c r="B2211" i="46"/>
  <c r="C2211" i="46"/>
  <c r="B2212" i="46"/>
  <c r="C2212" i="46"/>
  <c r="B2213" i="46"/>
  <c r="C2213" i="46"/>
  <c r="B2214" i="46"/>
  <c r="C2214" i="46"/>
  <c r="B2215" i="46"/>
  <c r="C2215" i="46"/>
  <c r="B2216" i="46"/>
  <c r="C2216" i="46"/>
  <c r="B2217" i="46"/>
  <c r="C2217" i="46"/>
  <c r="B2218" i="46"/>
  <c r="C2218" i="46"/>
  <c r="B2219" i="46"/>
  <c r="C2219" i="46"/>
  <c r="B2220" i="46"/>
  <c r="C2220" i="46"/>
  <c r="B2221" i="46"/>
  <c r="C2221" i="46"/>
  <c r="B2222" i="46"/>
  <c r="C2222" i="46"/>
  <c r="B2223" i="46"/>
  <c r="C2223" i="46"/>
  <c r="B2224" i="46"/>
  <c r="C2224" i="46"/>
  <c r="B2225" i="46"/>
  <c r="C2225" i="46"/>
  <c r="B2226" i="46"/>
  <c r="C2226" i="46"/>
  <c r="B2227" i="46"/>
  <c r="C2227" i="46"/>
  <c r="B2228" i="46"/>
  <c r="C2228" i="46"/>
  <c r="B2229" i="46"/>
  <c r="C2229" i="46"/>
  <c r="B2230" i="46"/>
  <c r="C2230" i="46"/>
  <c r="B2231" i="46"/>
  <c r="C2231" i="46"/>
  <c r="B2232" i="46"/>
  <c r="C2232" i="46"/>
  <c r="B2233" i="46"/>
  <c r="C2233" i="46"/>
  <c r="B2234" i="46"/>
  <c r="C2234" i="46"/>
  <c r="B2235" i="46"/>
  <c r="C2235" i="46"/>
  <c r="B2236" i="46"/>
  <c r="C2236" i="46"/>
  <c r="B2237" i="46"/>
  <c r="C2237" i="46"/>
  <c r="B2238" i="46"/>
  <c r="C2238" i="46"/>
  <c r="B2239" i="46"/>
  <c r="C2239" i="46"/>
  <c r="B2240" i="46"/>
  <c r="C2240" i="46"/>
  <c r="B2241" i="46"/>
  <c r="C2241" i="46"/>
  <c r="B2242" i="46"/>
  <c r="C2242" i="46"/>
  <c r="B2243" i="46"/>
  <c r="C2243" i="46"/>
  <c r="B2244" i="46"/>
  <c r="C2244" i="46"/>
  <c r="B2245" i="46"/>
  <c r="C2245" i="46"/>
  <c r="B2246" i="46"/>
  <c r="C2246" i="46"/>
  <c r="B2247" i="46"/>
  <c r="C2247" i="46"/>
  <c r="B2248" i="46"/>
  <c r="C2248" i="46"/>
  <c r="B2249" i="46"/>
  <c r="C2249" i="46"/>
  <c r="B2250" i="46"/>
  <c r="C2250" i="46"/>
  <c r="B2251" i="46"/>
  <c r="C2251" i="46"/>
  <c r="B2252" i="46"/>
  <c r="C2252" i="46"/>
  <c r="B2253" i="46"/>
  <c r="C2253" i="46"/>
  <c r="B2254" i="46"/>
  <c r="C2254" i="46"/>
  <c r="B2255" i="46"/>
  <c r="C2255" i="46"/>
  <c r="B2256" i="46"/>
  <c r="C2256" i="46"/>
  <c r="B2257" i="46"/>
  <c r="C2257" i="46"/>
  <c r="B2258" i="46"/>
  <c r="C2258" i="46"/>
  <c r="B2259" i="46"/>
  <c r="C2259" i="46"/>
  <c r="B2260" i="46"/>
  <c r="C2260" i="46"/>
  <c r="B2261" i="46"/>
  <c r="C2261" i="46"/>
  <c r="B2262" i="46"/>
  <c r="C2262" i="46"/>
  <c r="B2263" i="46"/>
  <c r="C2263" i="46"/>
  <c r="B2264" i="46"/>
  <c r="C2264" i="46"/>
  <c r="B2265" i="46"/>
  <c r="C2265" i="46"/>
  <c r="B2266" i="46"/>
  <c r="C2266" i="46"/>
  <c r="B2267" i="46"/>
  <c r="C2267" i="46"/>
  <c r="B2268" i="46"/>
  <c r="C2268" i="46"/>
  <c r="B2269" i="46"/>
  <c r="C2269" i="46"/>
  <c r="B2270" i="46"/>
  <c r="C2270" i="46"/>
  <c r="B2271" i="46"/>
  <c r="C2271" i="46"/>
  <c r="B2272" i="46"/>
  <c r="C2272" i="46"/>
  <c r="B2273" i="46"/>
  <c r="C2273" i="46"/>
  <c r="B2274" i="46"/>
  <c r="C2274" i="46"/>
  <c r="B2275" i="46"/>
  <c r="C2275" i="46"/>
  <c r="B2276" i="46"/>
  <c r="C2276" i="46"/>
  <c r="B2277" i="46"/>
  <c r="C2277" i="46"/>
  <c r="B2278" i="46"/>
  <c r="C2278" i="46"/>
  <c r="B2279" i="46"/>
  <c r="C2279" i="46"/>
  <c r="B2280" i="46"/>
  <c r="C2280" i="46"/>
  <c r="B2281" i="46"/>
  <c r="C2281" i="46"/>
  <c r="B2282" i="46"/>
  <c r="C2282" i="46"/>
  <c r="B2283" i="46"/>
  <c r="C2283" i="46"/>
  <c r="B2284" i="46"/>
  <c r="C2284" i="46"/>
  <c r="B2285" i="46"/>
  <c r="C2285" i="46"/>
  <c r="B2286" i="46"/>
  <c r="C2286" i="46"/>
  <c r="B2287" i="46"/>
  <c r="C2287" i="46"/>
  <c r="B2288" i="46"/>
  <c r="C2288" i="46"/>
  <c r="B2289" i="46"/>
  <c r="C2289" i="46"/>
  <c r="B2290" i="46"/>
  <c r="C2290" i="46"/>
  <c r="B2291" i="46"/>
  <c r="C2291" i="46"/>
  <c r="B2292" i="46"/>
  <c r="C2292" i="46"/>
  <c r="B2293" i="46"/>
  <c r="C2293" i="46"/>
  <c r="B2294" i="46"/>
  <c r="C2294" i="46"/>
  <c r="B2295" i="46"/>
  <c r="C2295" i="46"/>
  <c r="B2296" i="46"/>
  <c r="C2296" i="46"/>
  <c r="B2297" i="46"/>
  <c r="C2297" i="46"/>
  <c r="B2298" i="46"/>
  <c r="C2298" i="46"/>
  <c r="B2299" i="46"/>
  <c r="C2299" i="46"/>
  <c r="B2300" i="46"/>
  <c r="C2300" i="46"/>
  <c r="B2301" i="46"/>
  <c r="C2301" i="46"/>
  <c r="B2302" i="46"/>
  <c r="C2302" i="46"/>
  <c r="B2303" i="46"/>
  <c r="C2303" i="46"/>
  <c r="B2304" i="46"/>
  <c r="C2304" i="46"/>
  <c r="B2305" i="46"/>
  <c r="C2305" i="46"/>
  <c r="B2306" i="46"/>
  <c r="C2306" i="46"/>
  <c r="B2307" i="46"/>
  <c r="C2307" i="46"/>
  <c r="B2308" i="46"/>
  <c r="C2308" i="46"/>
  <c r="B2309" i="46"/>
  <c r="C2309" i="46"/>
  <c r="B2310" i="46"/>
  <c r="C2310" i="46"/>
  <c r="B2311" i="46"/>
  <c r="C2311" i="46"/>
  <c r="B2312" i="46"/>
  <c r="C2312" i="46"/>
  <c r="B2313" i="46"/>
  <c r="C2313" i="46"/>
  <c r="B2314" i="46"/>
  <c r="C2314" i="46"/>
  <c r="B2315" i="46"/>
  <c r="C2315" i="46"/>
  <c r="B2316" i="46"/>
  <c r="C2316" i="46"/>
  <c r="B2317" i="46"/>
  <c r="C2317" i="46"/>
  <c r="B2318" i="46"/>
  <c r="C2318" i="46"/>
  <c r="B2319" i="46"/>
  <c r="C2319" i="46"/>
  <c r="B2320" i="46"/>
  <c r="C2320" i="46"/>
  <c r="B2321" i="46"/>
  <c r="C2321" i="46"/>
  <c r="B2322" i="46"/>
  <c r="C2322" i="46"/>
  <c r="B2323" i="46"/>
  <c r="C2323" i="46"/>
  <c r="B2324" i="46"/>
  <c r="C2324" i="46"/>
  <c r="B2325" i="46"/>
  <c r="C2325" i="46"/>
  <c r="B2326" i="46"/>
  <c r="C2326" i="46"/>
  <c r="B2327" i="46"/>
  <c r="C2327" i="46"/>
  <c r="B2328" i="46"/>
  <c r="C2328" i="46"/>
  <c r="B2329" i="46"/>
  <c r="C2329" i="46"/>
  <c r="B2330" i="46"/>
  <c r="C2330" i="46"/>
  <c r="B2331" i="46"/>
  <c r="C2331" i="46"/>
  <c r="B2332" i="46"/>
  <c r="C2332" i="46"/>
  <c r="B2333" i="46"/>
  <c r="C2333" i="46"/>
  <c r="B2334" i="46"/>
  <c r="C2334" i="46"/>
  <c r="B2335" i="46"/>
  <c r="C2335" i="46"/>
  <c r="B2336" i="46"/>
  <c r="C2336" i="46"/>
  <c r="B2337" i="46"/>
  <c r="C2337" i="46"/>
  <c r="B2338" i="46"/>
  <c r="C2338" i="46"/>
  <c r="B2339" i="46"/>
  <c r="C2339" i="46"/>
  <c r="B2340" i="46"/>
  <c r="C2340" i="46"/>
  <c r="B2341" i="46"/>
  <c r="C2341" i="46"/>
  <c r="B2342" i="46"/>
  <c r="C2342" i="46"/>
  <c r="B2343" i="46"/>
  <c r="C2343" i="46"/>
  <c r="B2344" i="46"/>
  <c r="C2344" i="46"/>
  <c r="B2345" i="46"/>
  <c r="C2345" i="46"/>
  <c r="B2346" i="46"/>
  <c r="C2346" i="46"/>
  <c r="B2347" i="46"/>
  <c r="C2347" i="46"/>
  <c r="B2348" i="46"/>
  <c r="C2348" i="46"/>
  <c r="B2349" i="46"/>
  <c r="C2349" i="46"/>
  <c r="B2350" i="46"/>
  <c r="C2350" i="46"/>
  <c r="B2351" i="46"/>
  <c r="C2351" i="46"/>
  <c r="B2352" i="46"/>
  <c r="C2352" i="46"/>
  <c r="B2353" i="46"/>
  <c r="C2353" i="46"/>
  <c r="B2354" i="46"/>
  <c r="C2354" i="46"/>
  <c r="B2355" i="46"/>
  <c r="C2355" i="46"/>
  <c r="B2356" i="46"/>
  <c r="C2356" i="46"/>
  <c r="B2357" i="46"/>
  <c r="C2357" i="46"/>
  <c r="B2358" i="46"/>
  <c r="C2358" i="46"/>
  <c r="B2359" i="46"/>
  <c r="C2359" i="46"/>
  <c r="B2360" i="46"/>
  <c r="C2360" i="46"/>
  <c r="B2361" i="46"/>
  <c r="C2361" i="46"/>
  <c r="B2362" i="46"/>
  <c r="C2362" i="46"/>
  <c r="B2363" i="46"/>
  <c r="C2363" i="46"/>
  <c r="B2364" i="46"/>
  <c r="C2364" i="46"/>
  <c r="B2365" i="46"/>
  <c r="C2365" i="46"/>
  <c r="B2366" i="46"/>
  <c r="C2366" i="46"/>
  <c r="B2367" i="46"/>
  <c r="C2367" i="46"/>
  <c r="B2368" i="46"/>
  <c r="C2368" i="46"/>
  <c r="B2369" i="46"/>
  <c r="C2369" i="46"/>
  <c r="B2370" i="46"/>
  <c r="C2370" i="46"/>
  <c r="B2371" i="46"/>
  <c r="C2371" i="46"/>
  <c r="B2372" i="46"/>
  <c r="C2372" i="46"/>
  <c r="B2373" i="46"/>
  <c r="C2373" i="46"/>
  <c r="B2374" i="46"/>
  <c r="C2374" i="46"/>
  <c r="B2375" i="46"/>
  <c r="C2375" i="46"/>
  <c r="B2376" i="46"/>
  <c r="C2376" i="46"/>
  <c r="B2377" i="46"/>
  <c r="C2377" i="46"/>
  <c r="B2378" i="46"/>
  <c r="C2378" i="46"/>
  <c r="B2379" i="46"/>
  <c r="C2379" i="46"/>
  <c r="B2380" i="46"/>
  <c r="C2380" i="46"/>
  <c r="B2381" i="46"/>
  <c r="C2381" i="46"/>
  <c r="B2382" i="46"/>
  <c r="C2382" i="46"/>
  <c r="B2383" i="46"/>
  <c r="C2383" i="46"/>
  <c r="B2384" i="46"/>
  <c r="C2384" i="46"/>
  <c r="B2385" i="46"/>
  <c r="C2385" i="46"/>
  <c r="B2386" i="46"/>
  <c r="C2386" i="46"/>
  <c r="B2387" i="46"/>
  <c r="C2387" i="46"/>
  <c r="B2388" i="46"/>
  <c r="C2388" i="46"/>
  <c r="B2389" i="46"/>
  <c r="C2389" i="46"/>
  <c r="B2390" i="46"/>
  <c r="C2390" i="46"/>
  <c r="B2391" i="46"/>
  <c r="C2391" i="46"/>
  <c r="B2392" i="46"/>
  <c r="C2392" i="46"/>
  <c r="B2393" i="46"/>
  <c r="C2393" i="46"/>
  <c r="B2394" i="46"/>
  <c r="C2394" i="46"/>
  <c r="B2395" i="46"/>
  <c r="C2395" i="46"/>
  <c r="B2396" i="46"/>
  <c r="C2396" i="46"/>
  <c r="B2397" i="46"/>
  <c r="C2397" i="46"/>
  <c r="B2398" i="46"/>
  <c r="C2398" i="46"/>
  <c r="B2399" i="46"/>
  <c r="C2399" i="46"/>
  <c r="B2400" i="46"/>
  <c r="C2400" i="46"/>
  <c r="B2401" i="46"/>
  <c r="C2401" i="46"/>
  <c r="B2402" i="46"/>
  <c r="C2402" i="46"/>
  <c r="B2403" i="46"/>
  <c r="C2403" i="46"/>
  <c r="B2404" i="46"/>
  <c r="C2404" i="46"/>
  <c r="B2405" i="46"/>
  <c r="C2405" i="46"/>
  <c r="B2406" i="46"/>
  <c r="C2406" i="46"/>
  <c r="B2407" i="46"/>
  <c r="C2407" i="46"/>
  <c r="B2408" i="46"/>
  <c r="C2408" i="46"/>
  <c r="B2409" i="46"/>
  <c r="C2409" i="46"/>
  <c r="B2410" i="46"/>
  <c r="C2410" i="46"/>
  <c r="B2411" i="46"/>
  <c r="C2411" i="46"/>
  <c r="B2412" i="46"/>
  <c r="C2412" i="46"/>
  <c r="B2413" i="46"/>
  <c r="C2413" i="46"/>
  <c r="B2414" i="46"/>
  <c r="C2414" i="46"/>
  <c r="B2415" i="46"/>
  <c r="C2415" i="46"/>
  <c r="B2416" i="46"/>
  <c r="C2416" i="46"/>
  <c r="B2417" i="46"/>
  <c r="C2417" i="46"/>
  <c r="B2418" i="46"/>
  <c r="C2418" i="46"/>
  <c r="B2419" i="46"/>
  <c r="C2419" i="46"/>
  <c r="B2420" i="46"/>
  <c r="C2420" i="46"/>
  <c r="B2421" i="46"/>
  <c r="C2421" i="46"/>
  <c r="B2422" i="46"/>
  <c r="C2422" i="46"/>
  <c r="B2423" i="46"/>
  <c r="C2423" i="46"/>
  <c r="B2424" i="46"/>
  <c r="C2424" i="46"/>
  <c r="B2425" i="46"/>
  <c r="C2425" i="46"/>
  <c r="B2426" i="46"/>
  <c r="C2426" i="46"/>
  <c r="B2427" i="46"/>
  <c r="C2427" i="46"/>
  <c r="B2428" i="46"/>
  <c r="C2428" i="46"/>
  <c r="B2429" i="46"/>
  <c r="C2429" i="46"/>
  <c r="B2430" i="46"/>
  <c r="C2430" i="46"/>
  <c r="B2431" i="46"/>
  <c r="C2431" i="46"/>
  <c r="B2432" i="46"/>
  <c r="C2432" i="46"/>
  <c r="B2433" i="46"/>
  <c r="C2433" i="46"/>
  <c r="B2434" i="46"/>
  <c r="C2434" i="46"/>
  <c r="B2435" i="46"/>
  <c r="C2435" i="46"/>
  <c r="B2436" i="46"/>
  <c r="C2436" i="46"/>
  <c r="B2437" i="46"/>
  <c r="C2437" i="46"/>
  <c r="B2438" i="46"/>
  <c r="C2438" i="46"/>
  <c r="B2439" i="46"/>
  <c r="C2439" i="46"/>
  <c r="B2440" i="46"/>
  <c r="C2440" i="46"/>
  <c r="B2441" i="46"/>
  <c r="C2441" i="46"/>
  <c r="B2442" i="46"/>
  <c r="C2442" i="46"/>
  <c r="B2443" i="46"/>
  <c r="C2443" i="46"/>
  <c r="B2444" i="46"/>
  <c r="C2444" i="46"/>
  <c r="B2445" i="46"/>
  <c r="C2445" i="46"/>
  <c r="B2446" i="46"/>
  <c r="C2446" i="46"/>
  <c r="B2447" i="46"/>
  <c r="C2447" i="46"/>
  <c r="B2448" i="46"/>
  <c r="C2448" i="46"/>
  <c r="B2449" i="46"/>
  <c r="C2449" i="46"/>
  <c r="B2450" i="46"/>
  <c r="C2450" i="46"/>
  <c r="B2451" i="46"/>
  <c r="C2451" i="46"/>
  <c r="B2452" i="46"/>
  <c r="C2452" i="46"/>
  <c r="B2453" i="46"/>
  <c r="C2453" i="46"/>
  <c r="B2454" i="46"/>
  <c r="C2454" i="46"/>
  <c r="B2455" i="46"/>
  <c r="C2455" i="46"/>
  <c r="B2456" i="46"/>
  <c r="C2456" i="46"/>
  <c r="B2457" i="46"/>
  <c r="C2457" i="46"/>
  <c r="B2458" i="46"/>
  <c r="C2458" i="46"/>
  <c r="B2459" i="46"/>
  <c r="C2459" i="46"/>
  <c r="B2460" i="46"/>
  <c r="C2460" i="46"/>
  <c r="B2461" i="46"/>
  <c r="C2461" i="46"/>
  <c r="B2462" i="46"/>
  <c r="C2462" i="46"/>
  <c r="B2463" i="46"/>
  <c r="C2463" i="46"/>
  <c r="B2464" i="46"/>
  <c r="C2464" i="46"/>
  <c r="B2465" i="46"/>
  <c r="C2465" i="46"/>
  <c r="B2466" i="46"/>
  <c r="C2466" i="46"/>
  <c r="B2467" i="46"/>
  <c r="C2467" i="46"/>
  <c r="B2468" i="46"/>
  <c r="C2468" i="46"/>
  <c r="B2469" i="46"/>
  <c r="C2469" i="46"/>
  <c r="B2470" i="46"/>
  <c r="C2470" i="46"/>
  <c r="B2471" i="46"/>
  <c r="C2471" i="46"/>
  <c r="B2472" i="46"/>
  <c r="C2472" i="46"/>
  <c r="B2473" i="46"/>
  <c r="C2473" i="46"/>
  <c r="B2474" i="46"/>
  <c r="C2474" i="46"/>
  <c r="B2475" i="46"/>
  <c r="C2475" i="46"/>
  <c r="B2476" i="46"/>
  <c r="C2476" i="46"/>
  <c r="B2477" i="46"/>
  <c r="C2477" i="46"/>
  <c r="B2478" i="46"/>
  <c r="C2478" i="46"/>
  <c r="B2479" i="46"/>
  <c r="C2479" i="46"/>
  <c r="B2480" i="46"/>
  <c r="C2480" i="46"/>
  <c r="B2481" i="46"/>
  <c r="C2481" i="46"/>
  <c r="B2482" i="46"/>
  <c r="C2482" i="46"/>
  <c r="B2483" i="46"/>
  <c r="C2483" i="46"/>
  <c r="B2484" i="46"/>
  <c r="C2484" i="46"/>
  <c r="B2485" i="46"/>
  <c r="C2485" i="46"/>
  <c r="B2486" i="46"/>
  <c r="C2486" i="46"/>
  <c r="B2487" i="46"/>
  <c r="C2487" i="46"/>
  <c r="B2488" i="46"/>
  <c r="C2488" i="46"/>
  <c r="B2489" i="46"/>
  <c r="C2489" i="46"/>
  <c r="B2490" i="46"/>
  <c r="C2490" i="46"/>
  <c r="B2491" i="46"/>
  <c r="C2491" i="46"/>
  <c r="B2492" i="46"/>
  <c r="C2492" i="46"/>
  <c r="B2493" i="46"/>
  <c r="C2493" i="46"/>
  <c r="B2494" i="46"/>
  <c r="C2494" i="46"/>
  <c r="B2495" i="46"/>
  <c r="C2495" i="46"/>
  <c r="B2496" i="46"/>
  <c r="C2496" i="46"/>
  <c r="B2497" i="46"/>
  <c r="C2497" i="46"/>
  <c r="B2498" i="46"/>
  <c r="C2498" i="46"/>
  <c r="B2499" i="46"/>
  <c r="C2499" i="46"/>
  <c r="B2500" i="46"/>
  <c r="C2500" i="46"/>
  <c r="B2501" i="46"/>
  <c r="C2501" i="46"/>
  <c r="B2502" i="46"/>
  <c r="C2502" i="46"/>
  <c r="B2503" i="46"/>
  <c r="C2503" i="46"/>
  <c r="B2504" i="46"/>
  <c r="C2504" i="46"/>
  <c r="B2505" i="46"/>
  <c r="C2505" i="46"/>
  <c r="B2506" i="46"/>
  <c r="C2506" i="46"/>
  <c r="B2507" i="46"/>
  <c r="C2507" i="46"/>
  <c r="B2508" i="46"/>
  <c r="C2508" i="46"/>
  <c r="B2509" i="46"/>
  <c r="C2509" i="46"/>
  <c r="B2510" i="46"/>
  <c r="C2510" i="46"/>
  <c r="B2511" i="46"/>
  <c r="C2511" i="46"/>
  <c r="B2512" i="46"/>
  <c r="C2512" i="46"/>
  <c r="B2513" i="46"/>
  <c r="C2513" i="46"/>
  <c r="B2514" i="46"/>
  <c r="C2514" i="46"/>
  <c r="B2515" i="46"/>
  <c r="C2515" i="46"/>
  <c r="B2516" i="46"/>
  <c r="C2516" i="46"/>
  <c r="B2517" i="46"/>
  <c r="C2517" i="46"/>
  <c r="B2518" i="46"/>
  <c r="C2518" i="46"/>
  <c r="B2519" i="46"/>
  <c r="C2519" i="46"/>
  <c r="B2520" i="46"/>
  <c r="C2520" i="46"/>
  <c r="B2521" i="46"/>
  <c r="C2521" i="46"/>
  <c r="B2522" i="46"/>
  <c r="C2522" i="46"/>
  <c r="B2523" i="46"/>
  <c r="C2523" i="46"/>
  <c r="B2524" i="46"/>
  <c r="C2524" i="46"/>
  <c r="B2525" i="46"/>
  <c r="C2525" i="46"/>
  <c r="B2526" i="46"/>
  <c r="C2526" i="46"/>
  <c r="B2527" i="46"/>
  <c r="C2527" i="46"/>
  <c r="B2528" i="46"/>
  <c r="C2528" i="46"/>
  <c r="B2529" i="46"/>
  <c r="C2529" i="46"/>
  <c r="B2530" i="46"/>
  <c r="C2530" i="46"/>
  <c r="B2531" i="46"/>
  <c r="C2531" i="46"/>
  <c r="B2532" i="46"/>
  <c r="C2532" i="46"/>
  <c r="B2533" i="46"/>
  <c r="C2533" i="46"/>
  <c r="B2534" i="46"/>
  <c r="C2534" i="46"/>
  <c r="B2535" i="46"/>
  <c r="C2535" i="46"/>
  <c r="B2536" i="46"/>
  <c r="C2536" i="46"/>
  <c r="B2537" i="46"/>
  <c r="C2537" i="46"/>
  <c r="B2538" i="46"/>
  <c r="C2538" i="46"/>
  <c r="B2539" i="46"/>
  <c r="C2539" i="46"/>
  <c r="B2540" i="46"/>
  <c r="C2540" i="46"/>
  <c r="B2541" i="46"/>
  <c r="C2541" i="46"/>
  <c r="B2542" i="46"/>
  <c r="C2542" i="46"/>
  <c r="B2543" i="46"/>
  <c r="C2543" i="46"/>
  <c r="B2544" i="46"/>
  <c r="C2544" i="46"/>
  <c r="B2545" i="46"/>
  <c r="C2545" i="46"/>
  <c r="B2546" i="46"/>
  <c r="C2546" i="46"/>
  <c r="B2547" i="46"/>
  <c r="C2547" i="46"/>
  <c r="B2548" i="46"/>
  <c r="C2548" i="46"/>
  <c r="B2549" i="46"/>
  <c r="C2549" i="46"/>
  <c r="B2550" i="46"/>
  <c r="C2550" i="46"/>
  <c r="B2551" i="46"/>
  <c r="C2551" i="46"/>
  <c r="B2552" i="46"/>
  <c r="C2552" i="46"/>
  <c r="B2553" i="46"/>
  <c r="C2553" i="46"/>
  <c r="B2554" i="46"/>
  <c r="C2554" i="46"/>
  <c r="B2555" i="46"/>
  <c r="C2555" i="46"/>
  <c r="B2556" i="46"/>
  <c r="C2556" i="46"/>
  <c r="B2557" i="46"/>
  <c r="C2557" i="46"/>
  <c r="B2558" i="46"/>
  <c r="C2558" i="46"/>
  <c r="B2559" i="46"/>
  <c r="C2559" i="46"/>
  <c r="B2560" i="46"/>
  <c r="C2560" i="46"/>
  <c r="B2561" i="46"/>
  <c r="C2561" i="46"/>
  <c r="B2562" i="46"/>
  <c r="C2562" i="46"/>
  <c r="B2563" i="46"/>
  <c r="C2563" i="46"/>
  <c r="B2564" i="46"/>
  <c r="C2564" i="46"/>
  <c r="B2565" i="46"/>
  <c r="C2565" i="46"/>
  <c r="B2566" i="46"/>
  <c r="C2566" i="46"/>
  <c r="B2567" i="46"/>
  <c r="C2567" i="46"/>
  <c r="B2568" i="46"/>
  <c r="C2568" i="46"/>
  <c r="B2569" i="46"/>
  <c r="C2569" i="46"/>
  <c r="B2570" i="46"/>
  <c r="C2570" i="46"/>
  <c r="B2571" i="46"/>
  <c r="C2571" i="46"/>
  <c r="B2572" i="46"/>
  <c r="C2572" i="46"/>
  <c r="B2573" i="46"/>
  <c r="C2573" i="46"/>
  <c r="B2574" i="46"/>
  <c r="C2574" i="46"/>
  <c r="B2575" i="46"/>
  <c r="C2575" i="46"/>
  <c r="B2576" i="46"/>
  <c r="C2576" i="46"/>
  <c r="B2577" i="46"/>
  <c r="C2577" i="46"/>
  <c r="B2578" i="46"/>
  <c r="C2578" i="46"/>
  <c r="B2579" i="46"/>
  <c r="C2579" i="46"/>
  <c r="B2580" i="46"/>
  <c r="C2580" i="46"/>
  <c r="B2581" i="46"/>
  <c r="C2581" i="46"/>
  <c r="B2582" i="46"/>
  <c r="C2582" i="46"/>
  <c r="B2583" i="46"/>
  <c r="C2583" i="46"/>
  <c r="B2584" i="46"/>
  <c r="C2584" i="46"/>
  <c r="B2585" i="46"/>
  <c r="C2585" i="46"/>
  <c r="B2586" i="46"/>
  <c r="C2586" i="46"/>
  <c r="B2587" i="46"/>
  <c r="C2587" i="46"/>
  <c r="B2588" i="46"/>
  <c r="C2588" i="46"/>
  <c r="B2589" i="46"/>
  <c r="C2589" i="46"/>
  <c r="B2590" i="46"/>
  <c r="C2590" i="46"/>
  <c r="B2591" i="46"/>
  <c r="C2591" i="46"/>
  <c r="B2592" i="46"/>
  <c r="C2592" i="46"/>
  <c r="B2593" i="46"/>
  <c r="C2593" i="46"/>
  <c r="B2594" i="46"/>
  <c r="C2594" i="46"/>
  <c r="B2595" i="46"/>
  <c r="C2595" i="46"/>
  <c r="B2596" i="46"/>
  <c r="C2596" i="46"/>
  <c r="B2597" i="46"/>
  <c r="C2597" i="46"/>
  <c r="B2598" i="46"/>
  <c r="C2598" i="46"/>
  <c r="B2599" i="46"/>
  <c r="C2599" i="46"/>
  <c r="B2600" i="46"/>
  <c r="C2600" i="46"/>
  <c r="B2601" i="46"/>
  <c r="C2601" i="46"/>
  <c r="B2602" i="46"/>
  <c r="C2602" i="46"/>
  <c r="B2603" i="46"/>
  <c r="C2603" i="46"/>
  <c r="B2604" i="46"/>
  <c r="C2604" i="46"/>
  <c r="B2605" i="46"/>
  <c r="C2605" i="46"/>
  <c r="B2606" i="46"/>
  <c r="C2606" i="46"/>
  <c r="B2607" i="46"/>
  <c r="C2607" i="46"/>
  <c r="B2608" i="46"/>
  <c r="C2608" i="46"/>
  <c r="B2609" i="46"/>
  <c r="C2609" i="46"/>
  <c r="B2610" i="46"/>
  <c r="C2610" i="46"/>
  <c r="B2611" i="46"/>
  <c r="C2611" i="46"/>
  <c r="B2612" i="46"/>
  <c r="C2612" i="46"/>
  <c r="B2613" i="46"/>
  <c r="C2613" i="46"/>
  <c r="B2614" i="46"/>
  <c r="C2614" i="46"/>
  <c r="B2615" i="46"/>
  <c r="C2615" i="46"/>
  <c r="B2616" i="46"/>
  <c r="C2616" i="46"/>
  <c r="B2617" i="46"/>
  <c r="C2617" i="46"/>
  <c r="B2618" i="46"/>
  <c r="C2618" i="46"/>
  <c r="B2619" i="46"/>
  <c r="C2619" i="46"/>
  <c r="B2620" i="46"/>
  <c r="C2620" i="46"/>
  <c r="B2621" i="46"/>
  <c r="C2621" i="46"/>
  <c r="B2622" i="46"/>
  <c r="C2622" i="46"/>
  <c r="B2623" i="46"/>
  <c r="C2623" i="46"/>
  <c r="B2624" i="46"/>
  <c r="C2624" i="46"/>
  <c r="B2625" i="46"/>
  <c r="C2625" i="46"/>
  <c r="B2626" i="46"/>
  <c r="C2626" i="46"/>
  <c r="B2627" i="46"/>
  <c r="C2627" i="46"/>
  <c r="B2628" i="46"/>
  <c r="C2628" i="46"/>
  <c r="B2629" i="46"/>
  <c r="C2629" i="46"/>
  <c r="B2630" i="46"/>
  <c r="C2630" i="46"/>
  <c r="B2631" i="46"/>
  <c r="C2631" i="46"/>
  <c r="B2632" i="46"/>
  <c r="C2632" i="46"/>
  <c r="B2633" i="46"/>
  <c r="C2633" i="46"/>
  <c r="B2634" i="46"/>
  <c r="C2634" i="46"/>
  <c r="B2635" i="46"/>
  <c r="C2635" i="46"/>
  <c r="B2636" i="46"/>
  <c r="C2636" i="46"/>
  <c r="B2637" i="46"/>
  <c r="C2637" i="46"/>
  <c r="B2638" i="46"/>
  <c r="C2638" i="46"/>
  <c r="B2639" i="46"/>
  <c r="C2639" i="46"/>
  <c r="B2640" i="46"/>
  <c r="C2640" i="46"/>
  <c r="B2641" i="46"/>
  <c r="C2641" i="46"/>
  <c r="B2642" i="46"/>
  <c r="C2642" i="46"/>
  <c r="B2643" i="46"/>
  <c r="C2643" i="46"/>
  <c r="B2644" i="46"/>
  <c r="C2644" i="46"/>
  <c r="B2645" i="46"/>
  <c r="C2645" i="46"/>
  <c r="B2646" i="46"/>
  <c r="C2646" i="46"/>
  <c r="B2647" i="46"/>
  <c r="C2647" i="46"/>
  <c r="B2648" i="46"/>
  <c r="C2648" i="46"/>
  <c r="B2649" i="46"/>
  <c r="C2649" i="46"/>
  <c r="B2650" i="46"/>
  <c r="C2650" i="46"/>
  <c r="B2651" i="46"/>
  <c r="C2651" i="46"/>
  <c r="B2652" i="46"/>
  <c r="C2652" i="46"/>
  <c r="B2653" i="46"/>
  <c r="C2653" i="46"/>
  <c r="B2654" i="46"/>
  <c r="C2654" i="46"/>
  <c r="B2655" i="46"/>
  <c r="C2655" i="46"/>
  <c r="B2656" i="46"/>
  <c r="C2656" i="46"/>
  <c r="B2657" i="46"/>
  <c r="C2657" i="46"/>
  <c r="B2658" i="46"/>
  <c r="C2658" i="46"/>
  <c r="B2659" i="46"/>
  <c r="C2659" i="46"/>
  <c r="B2660" i="46"/>
  <c r="C2660" i="46"/>
  <c r="B2661" i="46"/>
  <c r="C2661" i="46"/>
  <c r="B2662" i="46"/>
  <c r="C2662" i="46"/>
  <c r="B2663" i="46"/>
  <c r="C2663" i="46"/>
  <c r="B2664" i="46"/>
  <c r="C2664" i="46"/>
  <c r="B2665" i="46"/>
  <c r="C2665" i="46"/>
  <c r="B2666" i="46"/>
  <c r="C2666" i="46"/>
  <c r="B2667" i="46"/>
  <c r="C2667" i="46"/>
  <c r="B2668" i="46"/>
  <c r="C2668" i="46"/>
  <c r="B2669" i="46"/>
  <c r="C2669" i="46"/>
  <c r="B2670" i="46"/>
  <c r="C2670" i="46"/>
  <c r="B2671" i="46"/>
  <c r="C2671" i="46"/>
  <c r="B2672" i="46"/>
  <c r="C2672" i="46"/>
  <c r="B2673" i="46"/>
  <c r="C2673" i="46"/>
  <c r="B2674" i="46"/>
  <c r="C2674" i="46"/>
  <c r="B2675" i="46"/>
  <c r="C2675" i="46"/>
  <c r="B2676" i="46"/>
  <c r="C2676" i="46"/>
  <c r="B2677" i="46"/>
  <c r="C2677" i="46"/>
  <c r="B2678" i="46"/>
  <c r="C2678" i="46"/>
  <c r="B2679" i="46"/>
  <c r="C2679" i="46"/>
  <c r="B2680" i="46"/>
  <c r="C2680" i="46"/>
  <c r="B2681" i="46"/>
  <c r="C2681" i="46"/>
  <c r="B2682" i="46"/>
  <c r="C2682" i="46"/>
  <c r="B2683" i="46"/>
  <c r="C2683" i="46"/>
  <c r="B2684" i="46"/>
  <c r="C2684" i="46"/>
  <c r="B2685" i="46"/>
  <c r="C2685" i="46"/>
  <c r="B2686" i="46"/>
  <c r="C2686" i="46"/>
  <c r="B2687" i="46"/>
  <c r="C2687" i="46"/>
  <c r="B2688" i="46"/>
  <c r="C2688" i="46"/>
  <c r="B2689" i="46"/>
  <c r="C2689" i="46"/>
  <c r="B2690" i="46"/>
  <c r="C2690" i="46"/>
  <c r="B2691" i="46"/>
  <c r="C2691" i="46"/>
  <c r="B2692" i="46"/>
  <c r="C2692" i="46"/>
  <c r="B2693" i="46"/>
  <c r="C2693" i="46"/>
  <c r="B2694" i="46"/>
  <c r="C2694" i="46"/>
  <c r="B2695" i="46"/>
  <c r="C2695" i="46"/>
  <c r="B2696" i="46"/>
  <c r="C2696" i="46"/>
  <c r="B2697" i="46"/>
  <c r="C2697" i="46"/>
  <c r="B2698" i="46"/>
  <c r="C2698" i="46"/>
  <c r="B2699" i="46"/>
  <c r="C2699" i="46"/>
  <c r="B2700" i="46"/>
  <c r="C2700" i="46"/>
  <c r="B2701" i="46"/>
  <c r="C2701" i="46"/>
  <c r="B2702" i="46"/>
  <c r="C2702" i="46"/>
  <c r="B2703" i="46"/>
  <c r="C2703" i="46"/>
  <c r="B2704" i="46"/>
  <c r="C2704" i="46"/>
  <c r="B2705" i="46"/>
  <c r="C2705" i="46"/>
  <c r="B2706" i="46"/>
  <c r="C2706" i="46"/>
  <c r="B2707" i="46"/>
  <c r="C2707" i="46"/>
  <c r="B2708" i="46"/>
  <c r="C2708" i="46"/>
  <c r="B2709" i="46"/>
  <c r="C2709" i="46"/>
  <c r="B2710" i="46"/>
  <c r="C2710" i="46"/>
  <c r="B2711" i="46"/>
  <c r="C2711" i="46"/>
  <c r="B2712" i="46"/>
  <c r="C2712" i="46"/>
  <c r="B2713" i="46"/>
  <c r="C2713" i="46"/>
  <c r="B2714" i="46"/>
  <c r="C2714" i="46"/>
  <c r="B2715" i="46"/>
  <c r="C2715" i="46"/>
  <c r="B2716" i="46"/>
  <c r="C2716" i="46"/>
  <c r="B2717" i="46"/>
  <c r="C2717" i="46"/>
  <c r="B2718" i="46"/>
  <c r="C2718" i="46"/>
  <c r="B2719" i="46"/>
  <c r="C2719" i="46"/>
  <c r="B2720" i="46"/>
  <c r="C2720" i="46"/>
  <c r="B2721" i="46"/>
  <c r="C2721" i="46"/>
  <c r="B2722" i="46"/>
  <c r="C2722" i="46"/>
  <c r="B2723" i="46"/>
  <c r="C2723" i="46"/>
  <c r="B2724" i="46"/>
  <c r="C2724" i="46"/>
  <c r="B2725" i="46"/>
  <c r="C2725" i="46"/>
  <c r="B2726" i="46"/>
  <c r="C2726" i="46"/>
  <c r="B2727" i="46"/>
  <c r="C2727" i="46"/>
  <c r="B2728" i="46"/>
  <c r="C2728" i="46"/>
  <c r="B2729" i="46"/>
  <c r="C2729" i="46"/>
  <c r="B2730" i="46"/>
  <c r="C2730" i="46"/>
  <c r="B2731" i="46"/>
  <c r="C2731" i="46"/>
  <c r="B2732" i="46"/>
  <c r="C2732" i="46"/>
  <c r="B2733" i="46"/>
  <c r="C2733" i="46"/>
  <c r="B2734" i="46"/>
  <c r="C2734" i="46"/>
  <c r="B2735" i="46"/>
  <c r="C2735" i="46"/>
  <c r="B2736" i="46"/>
  <c r="C2736" i="46"/>
  <c r="B2737" i="46"/>
  <c r="C2737" i="46"/>
  <c r="B2738" i="46"/>
  <c r="C2738" i="46"/>
  <c r="B2739" i="46"/>
  <c r="C2739" i="46"/>
  <c r="B2740" i="46"/>
  <c r="C2740" i="46"/>
  <c r="B2741" i="46"/>
  <c r="C2741" i="46"/>
  <c r="B2742" i="46"/>
  <c r="C2742" i="46"/>
  <c r="B2743" i="46"/>
  <c r="C2743" i="46"/>
  <c r="B2744" i="46"/>
  <c r="C2744" i="46"/>
  <c r="B2745" i="46"/>
  <c r="C2745" i="46"/>
  <c r="B2746" i="46"/>
  <c r="C2746" i="46"/>
  <c r="B2747" i="46"/>
  <c r="C2747" i="46"/>
  <c r="B2748" i="46"/>
  <c r="C2748" i="46"/>
  <c r="B2749" i="46"/>
  <c r="C2749" i="46"/>
  <c r="B2750" i="46"/>
  <c r="C2750" i="46"/>
  <c r="B2751" i="46"/>
  <c r="C2751" i="46"/>
  <c r="B2752" i="46"/>
  <c r="C2752" i="46"/>
  <c r="B2753" i="46"/>
  <c r="C2753" i="46"/>
  <c r="B2754" i="46"/>
  <c r="C2754" i="46"/>
  <c r="B2755" i="46"/>
  <c r="C2755" i="46"/>
  <c r="B2756" i="46"/>
  <c r="C2756" i="46"/>
  <c r="B2757" i="46"/>
  <c r="C2757" i="46"/>
  <c r="B2758" i="46"/>
  <c r="C2758" i="46"/>
  <c r="B2759" i="46"/>
  <c r="C2759" i="46"/>
  <c r="B2760" i="46"/>
  <c r="C2760" i="46"/>
  <c r="B2761" i="46"/>
  <c r="C2761" i="46"/>
  <c r="B2762" i="46"/>
  <c r="C2762" i="46"/>
  <c r="B2763" i="46"/>
  <c r="C2763" i="46"/>
  <c r="B2764" i="46"/>
  <c r="C2764" i="46"/>
  <c r="B2765" i="46"/>
  <c r="C2765" i="46"/>
  <c r="B2766" i="46"/>
  <c r="C2766" i="46"/>
  <c r="B2767" i="46"/>
  <c r="C2767" i="46"/>
  <c r="B2768" i="46"/>
  <c r="C2768" i="46"/>
  <c r="B2769" i="46"/>
  <c r="C2769" i="46"/>
  <c r="B2770" i="46"/>
  <c r="C2770" i="46"/>
  <c r="B2771" i="46"/>
  <c r="C2771" i="46"/>
  <c r="B2772" i="46"/>
  <c r="C2772" i="46"/>
  <c r="B2773" i="46"/>
  <c r="C2773" i="46"/>
  <c r="B2774" i="46"/>
  <c r="C2774" i="46"/>
  <c r="B2775" i="46"/>
  <c r="C2775" i="46"/>
  <c r="B2776" i="46"/>
  <c r="C2776" i="46"/>
  <c r="B2777" i="46"/>
  <c r="C2777" i="46"/>
  <c r="B2778" i="46"/>
  <c r="C2778" i="46"/>
  <c r="B2779" i="46"/>
  <c r="C2779" i="46"/>
  <c r="B2780" i="46"/>
  <c r="C2780" i="46"/>
  <c r="B2781" i="46"/>
  <c r="C2781" i="46"/>
  <c r="B2782" i="46"/>
  <c r="C2782" i="46"/>
  <c r="B2783" i="46"/>
  <c r="C2783" i="46"/>
  <c r="B2784" i="46"/>
  <c r="C2784" i="46"/>
  <c r="B2785" i="46"/>
  <c r="C2785" i="46"/>
  <c r="B2786" i="46"/>
  <c r="C2786" i="46"/>
  <c r="B2787" i="46"/>
  <c r="C2787" i="46"/>
  <c r="B2788" i="46"/>
  <c r="C2788" i="46"/>
  <c r="B2789" i="46"/>
  <c r="C2789" i="46"/>
  <c r="B2790" i="46"/>
  <c r="C2790" i="46"/>
  <c r="B2791" i="46"/>
  <c r="C2791" i="46"/>
  <c r="B2792" i="46"/>
  <c r="C2792" i="46"/>
  <c r="B2793" i="46"/>
  <c r="C2793" i="46"/>
  <c r="B2794" i="46"/>
  <c r="C2794" i="46"/>
  <c r="B2795" i="46"/>
  <c r="C2795" i="46"/>
  <c r="B2796" i="46"/>
  <c r="C2796" i="46"/>
  <c r="B2797" i="46"/>
  <c r="C2797" i="46"/>
  <c r="B2798" i="46"/>
  <c r="C2798" i="46"/>
  <c r="B2799" i="46"/>
  <c r="C2799" i="46"/>
  <c r="B2800" i="46"/>
  <c r="C2800" i="46"/>
  <c r="B2801" i="46"/>
  <c r="C2801" i="46"/>
  <c r="B2802" i="46"/>
  <c r="C2802" i="46"/>
  <c r="B2803" i="46"/>
  <c r="C2803" i="46"/>
  <c r="B2804" i="46"/>
  <c r="C2804" i="46"/>
  <c r="B2805" i="46"/>
  <c r="C2805" i="46"/>
  <c r="B2806" i="46"/>
  <c r="C2806" i="46"/>
  <c r="B2807" i="46"/>
  <c r="C2807" i="46"/>
  <c r="B2808" i="46"/>
  <c r="C2808" i="46"/>
  <c r="B2809" i="46"/>
  <c r="C2809" i="46"/>
  <c r="B2810" i="46"/>
  <c r="C2810" i="46"/>
  <c r="B2811" i="46"/>
  <c r="C2811" i="46"/>
  <c r="B2812" i="46"/>
  <c r="C2812" i="46"/>
  <c r="B2813" i="46"/>
  <c r="C2813" i="46"/>
  <c r="B2814" i="46"/>
  <c r="C2814" i="46"/>
  <c r="B2815" i="46"/>
  <c r="C2815" i="46"/>
  <c r="B2816" i="46"/>
  <c r="C2816" i="46"/>
  <c r="B2817" i="46"/>
  <c r="C2817" i="46"/>
  <c r="B2818" i="46"/>
  <c r="C2818" i="46"/>
  <c r="B2819" i="46"/>
  <c r="C2819" i="46"/>
  <c r="B2820" i="46"/>
  <c r="C2820" i="46"/>
  <c r="B2821" i="46"/>
  <c r="C2821" i="46"/>
  <c r="B2822" i="46"/>
  <c r="C2822" i="46"/>
  <c r="B2823" i="46"/>
  <c r="C2823" i="46"/>
  <c r="B2824" i="46"/>
  <c r="C2824" i="46"/>
  <c r="B2825" i="46"/>
  <c r="C2825" i="46"/>
  <c r="B2826" i="46"/>
  <c r="C2826" i="46"/>
  <c r="B2827" i="46"/>
  <c r="C2827" i="46"/>
  <c r="B2828" i="46"/>
  <c r="C2828" i="46"/>
  <c r="B2829" i="46"/>
  <c r="C2829" i="46"/>
  <c r="B2830" i="46"/>
  <c r="C2830" i="46"/>
  <c r="B2831" i="46"/>
  <c r="C2831" i="46"/>
  <c r="B2832" i="46"/>
  <c r="C2832" i="46"/>
  <c r="B2833" i="46"/>
  <c r="C2833" i="46"/>
  <c r="B2834" i="46"/>
  <c r="C2834" i="46"/>
  <c r="B2835" i="46"/>
  <c r="C2835" i="46"/>
  <c r="B2836" i="46"/>
  <c r="C2836" i="46"/>
  <c r="B2837" i="46"/>
  <c r="C2837" i="46"/>
  <c r="B2838" i="46"/>
  <c r="C2838" i="46"/>
  <c r="B2839" i="46"/>
  <c r="C2839" i="46"/>
  <c r="B2840" i="46"/>
  <c r="C2840" i="46"/>
  <c r="B2841" i="46"/>
  <c r="C2841" i="46"/>
  <c r="B2842" i="46"/>
  <c r="C2842" i="46"/>
  <c r="B2843" i="46"/>
  <c r="C2843" i="46"/>
  <c r="B2844" i="46"/>
  <c r="C2844" i="46"/>
  <c r="B2845" i="46"/>
  <c r="C2845" i="46"/>
  <c r="B2846" i="46"/>
  <c r="C2846" i="46"/>
  <c r="B2847" i="46"/>
  <c r="C2847" i="46"/>
  <c r="B2848" i="46"/>
  <c r="C2848" i="46"/>
  <c r="B2849" i="46"/>
  <c r="C2849" i="46"/>
  <c r="B2850" i="46"/>
  <c r="C2850" i="46"/>
  <c r="B2851" i="46"/>
  <c r="C2851" i="46"/>
  <c r="B2852" i="46"/>
  <c r="C2852" i="46"/>
  <c r="B2853" i="46"/>
  <c r="C2853" i="46"/>
  <c r="B2854" i="46"/>
  <c r="C2854" i="46"/>
  <c r="B2855" i="46"/>
  <c r="C2855" i="46"/>
  <c r="B2856" i="46"/>
  <c r="C2856" i="46"/>
  <c r="B2857" i="46"/>
  <c r="C2857" i="46"/>
  <c r="B2858" i="46"/>
  <c r="C2858" i="46"/>
  <c r="B2859" i="46"/>
  <c r="C2859" i="46"/>
  <c r="B2860" i="46"/>
  <c r="C2860" i="46"/>
  <c r="B2861" i="46"/>
  <c r="C2861" i="46"/>
  <c r="B2862" i="46"/>
  <c r="C2862" i="46"/>
  <c r="B2863" i="46"/>
  <c r="C2863" i="46"/>
  <c r="B2864" i="46"/>
  <c r="C2864" i="46"/>
  <c r="B2865" i="46"/>
  <c r="C2865" i="46"/>
  <c r="B2866" i="46"/>
  <c r="C2866" i="46"/>
  <c r="B2867" i="46"/>
  <c r="C2867" i="46"/>
  <c r="B2868" i="46"/>
  <c r="C2868" i="46"/>
  <c r="B2869" i="46"/>
  <c r="C2869" i="46"/>
  <c r="B2870" i="46"/>
  <c r="C2870" i="46"/>
  <c r="B2871" i="46"/>
  <c r="C2871" i="46"/>
  <c r="B2872" i="46"/>
  <c r="C2872" i="46"/>
  <c r="B2873" i="46"/>
  <c r="C2873" i="46"/>
  <c r="B2874" i="46"/>
  <c r="C2874" i="46"/>
  <c r="B2875" i="46"/>
  <c r="C2875" i="46"/>
  <c r="B2876" i="46"/>
  <c r="C2876" i="46"/>
  <c r="B2877" i="46"/>
  <c r="C2877" i="46"/>
  <c r="B2878" i="46"/>
  <c r="C2878" i="46"/>
  <c r="B2879" i="46"/>
  <c r="C2879" i="46"/>
  <c r="B2880" i="46"/>
  <c r="C2880" i="46"/>
  <c r="B2881" i="46"/>
  <c r="C2881" i="46"/>
  <c r="B2882" i="46"/>
  <c r="C2882" i="46"/>
  <c r="B2883" i="46"/>
  <c r="C2883" i="46"/>
  <c r="B2884" i="46"/>
  <c r="C2884" i="46"/>
  <c r="B2885" i="46"/>
  <c r="C2885" i="46"/>
  <c r="B2886" i="46"/>
  <c r="C2886" i="46"/>
  <c r="B2887" i="46"/>
  <c r="C2887" i="46"/>
  <c r="B2888" i="46"/>
  <c r="C2888" i="46"/>
  <c r="B2889" i="46"/>
  <c r="C2889" i="46"/>
  <c r="B2890" i="46"/>
  <c r="C2890" i="46"/>
  <c r="B2891" i="46"/>
  <c r="C2891" i="46"/>
  <c r="B2892" i="46"/>
  <c r="C2892" i="46"/>
  <c r="B2893" i="46"/>
  <c r="C2893" i="46"/>
  <c r="B2894" i="46"/>
  <c r="C2894" i="46"/>
  <c r="B2895" i="46"/>
  <c r="C2895" i="46"/>
  <c r="B2896" i="46"/>
  <c r="C2896" i="46"/>
  <c r="B2897" i="46"/>
  <c r="C2897" i="46"/>
  <c r="B2898" i="46"/>
  <c r="C2898" i="46"/>
  <c r="B2899" i="46"/>
  <c r="C2899" i="46"/>
  <c r="B2900" i="46"/>
  <c r="C2900" i="46"/>
  <c r="B2901" i="46"/>
  <c r="C2901" i="46"/>
  <c r="B2902" i="46"/>
  <c r="C2902" i="46"/>
  <c r="B2903" i="46"/>
  <c r="C2903" i="46"/>
  <c r="B2904" i="46"/>
  <c r="C2904" i="46"/>
  <c r="B2905" i="46"/>
  <c r="C2905" i="46"/>
  <c r="B2906" i="46"/>
  <c r="C2906" i="46"/>
  <c r="B2907" i="46"/>
  <c r="C2907" i="46"/>
  <c r="B2908" i="46"/>
  <c r="C2908" i="46"/>
  <c r="B2909" i="46"/>
  <c r="C2909" i="46"/>
  <c r="B2910" i="46"/>
  <c r="C2910" i="46"/>
  <c r="B2911" i="46"/>
  <c r="C2911" i="46"/>
  <c r="B2912" i="46"/>
  <c r="C2912" i="46"/>
  <c r="B2913" i="46"/>
  <c r="C2913" i="46"/>
  <c r="B2914" i="46"/>
  <c r="C2914" i="46"/>
  <c r="B2915" i="46"/>
  <c r="C2915" i="46"/>
  <c r="B2916" i="46"/>
  <c r="C2916" i="46"/>
  <c r="B2917" i="46"/>
  <c r="C2917" i="46"/>
  <c r="B2918" i="46"/>
  <c r="C2918" i="46"/>
  <c r="B2919" i="46"/>
  <c r="C2919" i="46"/>
  <c r="B2920" i="46"/>
  <c r="C2920" i="46"/>
  <c r="B2921" i="46"/>
  <c r="C2921" i="46"/>
  <c r="B2922" i="46"/>
  <c r="C2922" i="46"/>
  <c r="B2923" i="46"/>
  <c r="C2923" i="46"/>
  <c r="B2924" i="46"/>
  <c r="C2924" i="46"/>
  <c r="B2925" i="46"/>
  <c r="C2925" i="46"/>
  <c r="B2926" i="46"/>
  <c r="C2926" i="46"/>
  <c r="B2927" i="46"/>
  <c r="C2927" i="46"/>
  <c r="B2928" i="46"/>
  <c r="C2928" i="46"/>
  <c r="B2929" i="46"/>
  <c r="C2929" i="46"/>
  <c r="B2930" i="46"/>
  <c r="C2930" i="46"/>
  <c r="B2931" i="46"/>
  <c r="C2931" i="46"/>
  <c r="B2932" i="46"/>
  <c r="C2932" i="46"/>
  <c r="B2933" i="46"/>
  <c r="C2933" i="46"/>
  <c r="B2934" i="46"/>
  <c r="C2934" i="46"/>
  <c r="B2935" i="46"/>
  <c r="C2935" i="46"/>
  <c r="B2936" i="46"/>
  <c r="C2936" i="46"/>
  <c r="B2937" i="46"/>
  <c r="C2937" i="46"/>
  <c r="B2938" i="46"/>
  <c r="C2938" i="46"/>
  <c r="B2939" i="46"/>
  <c r="C2939" i="46"/>
  <c r="B2940" i="46"/>
  <c r="C2940" i="46"/>
  <c r="B2941" i="46"/>
  <c r="C2941" i="46"/>
  <c r="B2942" i="46"/>
  <c r="C2942" i="46"/>
  <c r="B2943" i="46"/>
  <c r="C2943" i="46"/>
  <c r="B2944" i="46"/>
  <c r="C2944" i="46"/>
  <c r="B2945" i="46"/>
  <c r="C2945" i="46"/>
  <c r="B2946" i="46"/>
  <c r="C2946" i="46"/>
  <c r="B2947" i="46"/>
  <c r="C2947" i="46"/>
  <c r="B2948" i="46"/>
  <c r="C2948" i="46"/>
  <c r="B2949" i="46"/>
  <c r="C2949" i="46"/>
  <c r="B2950" i="46"/>
  <c r="C2950" i="46"/>
  <c r="B2951" i="46"/>
  <c r="C2951" i="46"/>
  <c r="B2952" i="46"/>
  <c r="C2952" i="46"/>
  <c r="B2953" i="46"/>
  <c r="C2953" i="46"/>
  <c r="B2954" i="46"/>
  <c r="C2954" i="46"/>
  <c r="B2955" i="46"/>
  <c r="C2955" i="46"/>
  <c r="B2956" i="46"/>
  <c r="C2956" i="46"/>
  <c r="B2957" i="46"/>
  <c r="C2957" i="46"/>
  <c r="B2958" i="46"/>
  <c r="C2958" i="46"/>
  <c r="B2959" i="46"/>
  <c r="C2959" i="46"/>
  <c r="B2960" i="46"/>
  <c r="C2960" i="46"/>
  <c r="B2961" i="46"/>
  <c r="C2961" i="46"/>
  <c r="B2962" i="46"/>
  <c r="C2962" i="46"/>
  <c r="B2963" i="46"/>
  <c r="C2963" i="46"/>
  <c r="B2964" i="46"/>
  <c r="C2964" i="46"/>
  <c r="B2965" i="46"/>
  <c r="C2965" i="46"/>
  <c r="B2966" i="46"/>
  <c r="C2966" i="46"/>
  <c r="B2967" i="46"/>
  <c r="C2967" i="46"/>
  <c r="B2968" i="46"/>
  <c r="C2968" i="46"/>
  <c r="B2969" i="46"/>
  <c r="C2969" i="46"/>
  <c r="B2970" i="46"/>
  <c r="C2970" i="46"/>
  <c r="B2971" i="46"/>
  <c r="C2971" i="46"/>
  <c r="B2972" i="46"/>
  <c r="C2972" i="46"/>
  <c r="B2973" i="46"/>
  <c r="C2973" i="46"/>
  <c r="B2974" i="46"/>
  <c r="C2974" i="46"/>
  <c r="B2975" i="46"/>
  <c r="C2975" i="46"/>
  <c r="B2976" i="46"/>
  <c r="C2976" i="46"/>
  <c r="B2977" i="46"/>
  <c r="C2977" i="46"/>
  <c r="B2978" i="46"/>
  <c r="C2978" i="46"/>
  <c r="B2979" i="46"/>
  <c r="C2979" i="46"/>
  <c r="B2980" i="46"/>
  <c r="C2980" i="46"/>
  <c r="B2981" i="46"/>
  <c r="C2981" i="46"/>
  <c r="B2982" i="46"/>
  <c r="C2982" i="46"/>
  <c r="B2983" i="46"/>
  <c r="C2983" i="46"/>
  <c r="B2984" i="46"/>
  <c r="C2984" i="46"/>
  <c r="B2985" i="46"/>
  <c r="C2985" i="46"/>
  <c r="B2986" i="46"/>
  <c r="C2986" i="46"/>
  <c r="B2987" i="46"/>
  <c r="C2987" i="46"/>
  <c r="B2988" i="46"/>
  <c r="C2988" i="46"/>
  <c r="B2989" i="46"/>
  <c r="C2989" i="46"/>
  <c r="B2990" i="46"/>
  <c r="C2990" i="46"/>
  <c r="B2991" i="46"/>
  <c r="C2991" i="46"/>
  <c r="B2992" i="46"/>
  <c r="C2992" i="46"/>
  <c r="B2993" i="46"/>
  <c r="C2993" i="46"/>
  <c r="B2994" i="46"/>
  <c r="C2994" i="46"/>
  <c r="B2995" i="46"/>
  <c r="C2995" i="46"/>
  <c r="B2996" i="46"/>
  <c r="C2996" i="46"/>
  <c r="B2997" i="46"/>
  <c r="C2997" i="46"/>
  <c r="B2998" i="46"/>
  <c r="C2998" i="46"/>
  <c r="B2999" i="46"/>
  <c r="C2999" i="46"/>
  <c r="B3000" i="46"/>
  <c r="C3000" i="46"/>
  <c r="A1001" i="47"/>
  <c r="A1002" i="47"/>
  <c r="A1003" i="47"/>
  <c r="A1004" i="47"/>
  <c r="A1005" i="47"/>
  <c r="A1006" i="47"/>
  <c r="A1007" i="47"/>
  <c r="A1008" i="47"/>
  <c r="A1009" i="47"/>
  <c r="A1010" i="47"/>
  <c r="A1011" i="47"/>
  <c r="A1012" i="47"/>
  <c r="A1013" i="47"/>
  <c r="A1014" i="47"/>
  <c r="A1015" i="47"/>
  <c r="A1016" i="47"/>
  <c r="A1017" i="47"/>
  <c r="A1018" i="47"/>
  <c r="A1019" i="47"/>
  <c r="A1020" i="47"/>
  <c r="A1021" i="47"/>
  <c r="A1022" i="47"/>
  <c r="A1023" i="47"/>
  <c r="A1024" i="47"/>
  <c r="A1025" i="47"/>
  <c r="A1026" i="47"/>
  <c r="A1027" i="47"/>
  <c r="A1028" i="47"/>
  <c r="A1029" i="47"/>
  <c r="A1030" i="47"/>
  <c r="A1031" i="47"/>
  <c r="A1032" i="47"/>
  <c r="A1033" i="47"/>
  <c r="A1034" i="47"/>
  <c r="A1035" i="47"/>
  <c r="A1036" i="47"/>
  <c r="A1037" i="47"/>
  <c r="A1038" i="47"/>
  <c r="A1039" i="47"/>
  <c r="A1040" i="47"/>
  <c r="A1041" i="47"/>
  <c r="A1042" i="47"/>
  <c r="A1043" i="47"/>
  <c r="A1044" i="47"/>
  <c r="A1045" i="47"/>
  <c r="A1046" i="47"/>
  <c r="A1047" i="47"/>
  <c r="A1048" i="47"/>
  <c r="A1049" i="47"/>
  <c r="A1050" i="47"/>
  <c r="A1051" i="47"/>
  <c r="A1052" i="47"/>
  <c r="A1053" i="47"/>
  <c r="A1054" i="47"/>
  <c r="A1055" i="47"/>
  <c r="A1056" i="47"/>
  <c r="A1057" i="47"/>
  <c r="A1058" i="47"/>
  <c r="A1059" i="47"/>
  <c r="A1060" i="47"/>
  <c r="A1061" i="47"/>
  <c r="A1062" i="47"/>
  <c r="A1063" i="47"/>
  <c r="A1064" i="47"/>
  <c r="A1065" i="47"/>
  <c r="A1066" i="47"/>
  <c r="A1067" i="47"/>
  <c r="A1068" i="47"/>
  <c r="A1069" i="47"/>
  <c r="A1070" i="47"/>
  <c r="A1071" i="47"/>
  <c r="A1072" i="47"/>
  <c r="A1073" i="47"/>
  <c r="A1074" i="47"/>
  <c r="A1075" i="47"/>
  <c r="A1076" i="47"/>
  <c r="A1077" i="47"/>
  <c r="A1078" i="47"/>
  <c r="A1079" i="47"/>
  <c r="A1080" i="47"/>
  <c r="A1081" i="47"/>
  <c r="A1082" i="47"/>
  <c r="A1083" i="47"/>
  <c r="A1084" i="47"/>
  <c r="A1085" i="47"/>
  <c r="A1086" i="47"/>
  <c r="A1087" i="47"/>
  <c r="A1088" i="47"/>
  <c r="A1089" i="47"/>
  <c r="A1090" i="47"/>
  <c r="A1091" i="47"/>
  <c r="A1092" i="47"/>
  <c r="A1093" i="47"/>
  <c r="A1094" i="47"/>
  <c r="A1095" i="47"/>
  <c r="A1096" i="47"/>
  <c r="A1097" i="47"/>
  <c r="A1098" i="47"/>
  <c r="A1099" i="47"/>
  <c r="A1100" i="47"/>
  <c r="A1101" i="47"/>
  <c r="A1102" i="47"/>
  <c r="A1103" i="47"/>
  <c r="A1104" i="47"/>
  <c r="A1105" i="47"/>
  <c r="A1106" i="47"/>
  <c r="A1107" i="47"/>
  <c r="A1108" i="47"/>
  <c r="A1109" i="47"/>
  <c r="A1110" i="47"/>
  <c r="A1111" i="47"/>
  <c r="A1112" i="47"/>
  <c r="A1113" i="47"/>
  <c r="A1114" i="47"/>
  <c r="A1115" i="47"/>
  <c r="A1116" i="47"/>
  <c r="A1117" i="47"/>
  <c r="A1118" i="47"/>
  <c r="A1119" i="47"/>
  <c r="A1120" i="47"/>
  <c r="A1121" i="47"/>
  <c r="A1122" i="47"/>
  <c r="A1123" i="47"/>
  <c r="A1124" i="47"/>
  <c r="A1125" i="47"/>
  <c r="A1126" i="47"/>
  <c r="A1127" i="47"/>
  <c r="A1128" i="47"/>
  <c r="A1129" i="47"/>
  <c r="A1130" i="47"/>
  <c r="A1131" i="47"/>
  <c r="A1132" i="47"/>
  <c r="A1133" i="47"/>
  <c r="A1134" i="47"/>
  <c r="A1135" i="47"/>
  <c r="A1136" i="47"/>
  <c r="A1137" i="47"/>
  <c r="A1138" i="47"/>
  <c r="A1139" i="47"/>
  <c r="A1140" i="47"/>
  <c r="A1141" i="47"/>
  <c r="A1142" i="47"/>
  <c r="A1143" i="47"/>
  <c r="A1144" i="47"/>
  <c r="A1145" i="47"/>
  <c r="A1146" i="47"/>
  <c r="A1147" i="47"/>
  <c r="A1148" i="47"/>
  <c r="A1149" i="47"/>
  <c r="A1150" i="47"/>
  <c r="A1151" i="47"/>
  <c r="A1152" i="47"/>
  <c r="A1153" i="47"/>
  <c r="A1154" i="47"/>
  <c r="A1155" i="47"/>
  <c r="A1156" i="47"/>
  <c r="A1157" i="47"/>
  <c r="A1158" i="47"/>
  <c r="A1159" i="47"/>
  <c r="A1160" i="47"/>
  <c r="A1161" i="47"/>
  <c r="A1162" i="47"/>
  <c r="A1163" i="47"/>
  <c r="A1164" i="47"/>
  <c r="A1165" i="47"/>
  <c r="A1166" i="47"/>
  <c r="A1167" i="47"/>
  <c r="A1168" i="47"/>
  <c r="A1169" i="47"/>
  <c r="A1170" i="47"/>
  <c r="A1171" i="47"/>
  <c r="A1172" i="47"/>
  <c r="A1173" i="47"/>
  <c r="A1174" i="47"/>
  <c r="A1175" i="47"/>
  <c r="A1176" i="47"/>
  <c r="A1177" i="47"/>
  <c r="A1178" i="47"/>
  <c r="A1179" i="47"/>
  <c r="A1180" i="47"/>
  <c r="A1181" i="47"/>
  <c r="A1182" i="47"/>
  <c r="A1183" i="47"/>
  <c r="A1184" i="47"/>
  <c r="A1185" i="47"/>
  <c r="A1186" i="47"/>
  <c r="A1187" i="47"/>
  <c r="A1188" i="47"/>
  <c r="A1189" i="47"/>
  <c r="A1190" i="47"/>
  <c r="A1191" i="47"/>
  <c r="A1192" i="47"/>
  <c r="A1193" i="47"/>
  <c r="A1194" i="47"/>
  <c r="A1195" i="47"/>
  <c r="A1196" i="47"/>
  <c r="A1197" i="47"/>
  <c r="A1198" i="47"/>
  <c r="A1199" i="47"/>
  <c r="A1200" i="47"/>
  <c r="A1201" i="47"/>
  <c r="A1202" i="47"/>
  <c r="A1203" i="47"/>
  <c r="A1204" i="47"/>
  <c r="A1205" i="47"/>
  <c r="A1206" i="47"/>
  <c r="A1207" i="47"/>
  <c r="A1208" i="47"/>
  <c r="A1209" i="47"/>
  <c r="A1210" i="47"/>
  <c r="A1211" i="47"/>
  <c r="A1212" i="47"/>
  <c r="A1213" i="47"/>
  <c r="A1214" i="47"/>
  <c r="A1215" i="47"/>
  <c r="A1216" i="47"/>
  <c r="A1217" i="47"/>
  <c r="A1218" i="47"/>
  <c r="A1219" i="47"/>
  <c r="A1220" i="47"/>
  <c r="A1221" i="47"/>
  <c r="A1222" i="47"/>
  <c r="A1223" i="47"/>
  <c r="A1224" i="47"/>
  <c r="A1225" i="47"/>
  <c r="A1226" i="47"/>
  <c r="A1227" i="47"/>
  <c r="A1228" i="47"/>
  <c r="A1229" i="47"/>
  <c r="A1230" i="47"/>
  <c r="A1231" i="47"/>
  <c r="A1232" i="47"/>
  <c r="A1233" i="47"/>
  <c r="A1234" i="47"/>
  <c r="A1235" i="47"/>
  <c r="A1236" i="47"/>
  <c r="A1237" i="47"/>
  <c r="A1238" i="47"/>
  <c r="A1239" i="47"/>
  <c r="A1240" i="47"/>
  <c r="A1241" i="47"/>
  <c r="A1242" i="47"/>
  <c r="A1243" i="47"/>
  <c r="A1244" i="47"/>
  <c r="A1245" i="47"/>
  <c r="A1246" i="47"/>
  <c r="A1247" i="47"/>
  <c r="A1248" i="47"/>
  <c r="A1249" i="47"/>
  <c r="A1250" i="47"/>
  <c r="A1251" i="47"/>
  <c r="A1252" i="47"/>
  <c r="A1253" i="47"/>
  <c r="A1254" i="47"/>
  <c r="A1255" i="47"/>
  <c r="A1256" i="47"/>
  <c r="A1257" i="47"/>
  <c r="A1258" i="47"/>
  <c r="A1259" i="47"/>
  <c r="A1260" i="47"/>
  <c r="A1261" i="47"/>
  <c r="A1262" i="47"/>
  <c r="A1263" i="47"/>
  <c r="A1264" i="47"/>
  <c r="A1265" i="47"/>
  <c r="A1266" i="47"/>
  <c r="A1267" i="47"/>
  <c r="A1268" i="47"/>
  <c r="A1269" i="47"/>
  <c r="A1270" i="47"/>
  <c r="A1271" i="47"/>
  <c r="A1272" i="47"/>
  <c r="A1273" i="47"/>
  <c r="A1274" i="47"/>
  <c r="A1275" i="47"/>
  <c r="A1276" i="47"/>
  <c r="A1277" i="47"/>
  <c r="A1278" i="47"/>
  <c r="A1279" i="47"/>
  <c r="A1280" i="47"/>
  <c r="A1281" i="47"/>
  <c r="A1282" i="47"/>
  <c r="A1283" i="47"/>
  <c r="A1284" i="47"/>
  <c r="A1285" i="47"/>
  <c r="A1286" i="47"/>
  <c r="A1287" i="47"/>
  <c r="A1288" i="47"/>
  <c r="A1289" i="47"/>
  <c r="A1290" i="47"/>
  <c r="A1291" i="47"/>
  <c r="A1292" i="47"/>
  <c r="A1293" i="47"/>
  <c r="A1294" i="47"/>
  <c r="A1295" i="47"/>
  <c r="A1296" i="47"/>
  <c r="A1297" i="47"/>
  <c r="A1298" i="47"/>
  <c r="A1299" i="47"/>
  <c r="A1300" i="47"/>
  <c r="A1301" i="47"/>
  <c r="A1302" i="47"/>
  <c r="A1303" i="47"/>
  <c r="A1304" i="47"/>
  <c r="A1305" i="47"/>
  <c r="A1306" i="47"/>
  <c r="A1307" i="47"/>
  <c r="A1308" i="47"/>
  <c r="A1309" i="47"/>
  <c r="A1310" i="47"/>
  <c r="A1311" i="47"/>
  <c r="A1312" i="47"/>
  <c r="A1313" i="47"/>
  <c r="A1314" i="47"/>
  <c r="A1315" i="47"/>
  <c r="A1316" i="47"/>
  <c r="A1317" i="47"/>
  <c r="A1318" i="47"/>
  <c r="A1319" i="47"/>
  <c r="A1320" i="47"/>
  <c r="A1321" i="47"/>
  <c r="A1322" i="47"/>
  <c r="A1323" i="47"/>
  <c r="A1324" i="47"/>
  <c r="A1325" i="47"/>
  <c r="A1326" i="47"/>
  <c r="A1327" i="47"/>
  <c r="A1328" i="47"/>
  <c r="A1329" i="47"/>
  <c r="A1330" i="47"/>
  <c r="A1331" i="47"/>
  <c r="A1332" i="47"/>
  <c r="A1333" i="47"/>
  <c r="A1334" i="47"/>
  <c r="A1335" i="47"/>
  <c r="A1336" i="47"/>
  <c r="A1337" i="47"/>
  <c r="A1338" i="47"/>
  <c r="A1339" i="47"/>
  <c r="A1340" i="47"/>
  <c r="A1341" i="47"/>
  <c r="A1342" i="47"/>
  <c r="A1343" i="47"/>
  <c r="A1344" i="47"/>
  <c r="A1345" i="47"/>
  <c r="A1346" i="47"/>
  <c r="A1347" i="47"/>
  <c r="A1348" i="47"/>
  <c r="A1349" i="47"/>
  <c r="A1350" i="47"/>
  <c r="A1351" i="47"/>
  <c r="A1352" i="47"/>
  <c r="A1353" i="47"/>
  <c r="A1354" i="47"/>
  <c r="A1355" i="47"/>
  <c r="A1356" i="47"/>
  <c r="A1357" i="47"/>
  <c r="A1358" i="47"/>
  <c r="A1359" i="47"/>
  <c r="A1360" i="47"/>
  <c r="A1361" i="47"/>
  <c r="A1362" i="47"/>
  <c r="A1363" i="47"/>
  <c r="A1364" i="47"/>
  <c r="A1365" i="47"/>
  <c r="A1366" i="47"/>
  <c r="A1367" i="47"/>
  <c r="A1368" i="47"/>
  <c r="A1369" i="47"/>
  <c r="A1370" i="47"/>
  <c r="A1371" i="47"/>
  <c r="A1372" i="47"/>
  <c r="A1373" i="47"/>
  <c r="A1374" i="47"/>
  <c r="A1375" i="47"/>
  <c r="A1376" i="47"/>
  <c r="A1377" i="47"/>
  <c r="A1378" i="47"/>
  <c r="A1379" i="47"/>
  <c r="A1380" i="47"/>
  <c r="A1381" i="47"/>
  <c r="A1382" i="47"/>
  <c r="A1383" i="47"/>
  <c r="A1384" i="47"/>
  <c r="A1385" i="47"/>
  <c r="A1386" i="47"/>
  <c r="A1387" i="47"/>
  <c r="A1388" i="47"/>
  <c r="A1389" i="47"/>
  <c r="A1390" i="47"/>
  <c r="A1391" i="47"/>
  <c r="A1392" i="47"/>
  <c r="A1393" i="47"/>
  <c r="A1394" i="47"/>
  <c r="A1395" i="47"/>
  <c r="A1396" i="47"/>
  <c r="A1397" i="47"/>
  <c r="A1398" i="47"/>
  <c r="A1399" i="47"/>
  <c r="A1400" i="47"/>
  <c r="A1401" i="47"/>
  <c r="A1402" i="47"/>
  <c r="A1403" i="47"/>
  <c r="A1404" i="47"/>
  <c r="A1405" i="47"/>
  <c r="A1406" i="47"/>
  <c r="A1407" i="47"/>
  <c r="A1408" i="47"/>
  <c r="A1409" i="47"/>
  <c r="A1410" i="47"/>
  <c r="A1411" i="47"/>
  <c r="A1412" i="47"/>
  <c r="A1413" i="47"/>
  <c r="A1414" i="47"/>
  <c r="A1415" i="47"/>
  <c r="A1416" i="47"/>
  <c r="A1417" i="47"/>
  <c r="A1418" i="47"/>
  <c r="A1419" i="47"/>
  <c r="A1420" i="47"/>
  <c r="A1421" i="47"/>
  <c r="A1422" i="47"/>
  <c r="A1423" i="47"/>
  <c r="A1424" i="47"/>
  <c r="A1425" i="47"/>
  <c r="A1426" i="47"/>
  <c r="A1427" i="47"/>
  <c r="A1428" i="47"/>
  <c r="A1429" i="47"/>
  <c r="A1430" i="47"/>
  <c r="A1431" i="47"/>
  <c r="A1432" i="47"/>
  <c r="A1433" i="47"/>
  <c r="A1434" i="47"/>
  <c r="A1435" i="47"/>
  <c r="A1436" i="47"/>
  <c r="A1437" i="47"/>
  <c r="A1438" i="47"/>
  <c r="A1439" i="47"/>
  <c r="A1440" i="47"/>
  <c r="A1441" i="47"/>
  <c r="A1442" i="47"/>
  <c r="A1443" i="47"/>
  <c r="A1444" i="47"/>
  <c r="A1445" i="47"/>
  <c r="A1446" i="47"/>
  <c r="A1447" i="47"/>
  <c r="A1448" i="47"/>
  <c r="A1449" i="47"/>
  <c r="A1450" i="47"/>
  <c r="A1451" i="47"/>
  <c r="A1452" i="47"/>
  <c r="A1453" i="47"/>
  <c r="A1454" i="47"/>
  <c r="A1455" i="47"/>
  <c r="A1456" i="47"/>
  <c r="A1457" i="47"/>
  <c r="A1458" i="47"/>
  <c r="A1459" i="47"/>
  <c r="A1460" i="47"/>
  <c r="A1461" i="47"/>
  <c r="A1462" i="47"/>
  <c r="A1463" i="47"/>
  <c r="A1464" i="47"/>
  <c r="A1465" i="47"/>
  <c r="A1466" i="47"/>
  <c r="A1467" i="47"/>
  <c r="A1468" i="47"/>
  <c r="A1469" i="47"/>
  <c r="A1470" i="47"/>
  <c r="A1471" i="47"/>
  <c r="A1472" i="47"/>
  <c r="A1473" i="47"/>
  <c r="A1474" i="47"/>
  <c r="A1475" i="47"/>
  <c r="A1476" i="47"/>
  <c r="A1477" i="47"/>
  <c r="A1478" i="47"/>
  <c r="A1479" i="47"/>
  <c r="A1480" i="47"/>
  <c r="A1481" i="47"/>
  <c r="A1482" i="47"/>
  <c r="A1483" i="47"/>
  <c r="A1484" i="47"/>
  <c r="A1485" i="47"/>
  <c r="A1486" i="47"/>
  <c r="A1487" i="47"/>
  <c r="A1488" i="47"/>
  <c r="A1489" i="47"/>
  <c r="A1490" i="47"/>
  <c r="A1491" i="47"/>
  <c r="A1492" i="47"/>
  <c r="A1493" i="47"/>
  <c r="A1494" i="47"/>
  <c r="A1495" i="47"/>
  <c r="A1496" i="47"/>
  <c r="A1497" i="47"/>
  <c r="A1498" i="47"/>
  <c r="A1499" i="47"/>
  <c r="A1500" i="47"/>
  <c r="A1501" i="47"/>
  <c r="A1502" i="47"/>
  <c r="A1503" i="47"/>
  <c r="A1504" i="47"/>
  <c r="A1505" i="47"/>
  <c r="A1506" i="47"/>
  <c r="A1507" i="47"/>
  <c r="A1508" i="47"/>
  <c r="A1509" i="47"/>
  <c r="A1510" i="47"/>
  <c r="A1511" i="47"/>
  <c r="A1512" i="47"/>
  <c r="A1513" i="47"/>
  <c r="A1514" i="47"/>
  <c r="A1515" i="47"/>
  <c r="A1516" i="47"/>
  <c r="A1517" i="47"/>
  <c r="A1518" i="47"/>
  <c r="A1519" i="47"/>
  <c r="A1520" i="47"/>
  <c r="A1521" i="47"/>
  <c r="A1522" i="47"/>
  <c r="A1523" i="47"/>
  <c r="A1524" i="47"/>
  <c r="A1525" i="47"/>
  <c r="A1526" i="47"/>
  <c r="A1527" i="47"/>
  <c r="A1528" i="47"/>
  <c r="A1529" i="47"/>
  <c r="A1530" i="47"/>
  <c r="A1531" i="47"/>
  <c r="A1532" i="47"/>
  <c r="A1533" i="47"/>
  <c r="A1534" i="47"/>
  <c r="A1535" i="47"/>
  <c r="A1536" i="47"/>
  <c r="A1537" i="47"/>
  <c r="A1538" i="47"/>
  <c r="A1539" i="47"/>
  <c r="A1540" i="47"/>
  <c r="A1541" i="47"/>
  <c r="A1542" i="47"/>
  <c r="A1543" i="47"/>
  <c r="A1544" i="47"/>
  <c r="A1545" i="47"/>
  <c r="A1546" i="47"/>
  <c r="A1547" i="47"/>
  <c r="A1548" i="47"/>
  <c r="A1549" i="47"/>
  <c r="A1550" i="47"/>
  <c r="A1551" i="47"/>
  <c r="A1552" i="47"/>
  <c r="A1553" i="47"/>
  <c r="A1554" i="47"/>
  <c r="A1555" i="47"/>
  <c r="A1556" i="47"/>
  <c r="A1557" i="47"/>
  <c r="A1558" i="47"/>
  <c r="A1559" i="47"/>
  <c r="A1560" i="47"/>
  <c r="A1561" i="47"/>
  <c r="A1562" i="47"/>
  <c r="A1563" i="47"/>
  <c r="A1564" i="47"/>
  <c r="A1565" i="47"/>
  <c r="A1566" i="47"/>
  <c r="A1567" i="47"/>
  <c r="A1568" i="47"/>
  <c r="A1569" i="47"/>
  <c r="A1570" i="47"/>
  <c r="A1571" i="47"/>
  <c r="A1572" i="47"/>
  <c r="A1573" i="47"/>
  <c r="A1574" i="47"/>
  <c r="A1575" i="47"/>
  <c r="A1576" i="47"/>
  <c r="A1577" i="47"/>
  <c r="A1578" i="47"/>
  <c r="A1579" i="47"/>
  <c r="A1580" i="47"/>
  <c r="A1581" i="47"/>
  <c r="A1582" i="47"/>
  <c r="A1583" i="47"/>
  <c r="A1584" i="47"/>
  <c r="A1585" i="47"/>
  <c r="A1586" i="47"/>
  <c r="A1587" i="47"/>
  <c r="A1588" i="47"/>
  <c r="A1589" i="47"/>
  <c r="A1590" i="47"/>
  <c r="A1591" i="47"/>
  <c r="A1592" i="47"/>
  <c r="A1593" i="47"/>
  <c r="A1594" i="47"/>
  <c r="A1595" i="47"/>
  <c r="A1596" i="47"/>
  <c r="A1597" i="47"/>
  <c r="A1598" i="47"/>
  <c r="A1599" i="47"/>
  <c r="A1600" i="47"/>
  <c r="A1601" i="47"/>
  <c r="A1602" i="47"/>
  <c r="A1603" i="47"/>
  <c r="A1604" i="47"/>
  <c r="A1605" i="47"/>
  <c r="A1606" i="47"/>
  <c r="A1607" i="47"/>
  <c r="A1608" i="47"/>
  <c r="A1609" i="47"/>
  <c r="A1610" i="47"/>
  <c r="A1611" i="47"/>
  <c r="A1612" i="47"/>
  <c r="A1613" i="47"/>
  <c r="A1614" i="47"/>
  <c r="A1615" i="47"/>
  <c r="A1616" i="47"/>
  <c r="A1617" i="47"/>
  <c r="A1618" i="47"/>
  <c r="A1619" i="47"/>
  <c r="A1620" i="47"/>
  <c r="A1621" i="47"/>
  <c r="A1622" i="47"/>
  <c r="A1623" i="47"/>
  <c r="A1624" i="47"/>
  <c r="A1625" i="47"/>
  <c r="A1626" i="47"/>
  <c r="A1627" i="47"/>
  <c r="A1628" i="47"/>
  <c r="A1629" i="47"/>
  <c r="A1630" i="47"/>
  <c r="A1631" i="47"/>
  <c r="A1632" i="47"/>
  <c r="A1633" i="47"/>
  <c r="A1634" i="47"/>
  <c r="A1635" i="47"/>
  <c r="A1636" i="47"/>
  <c r="A1637" i="47"/>
  <c r="A1638" i="47"/>
  <c r="A1639" i="47"/>
  <c r="A1640" i="47"/>
  <c r="A1641" i="47"/>
  <c r="A1642" i="47"/>
  <c r="A1643" i="47"/>
  <c r="A1644" i="47"/>
  <c r="A1645" i="47"/>
  <c r="A1646" i="47"/>
  <c r="A1647" i="47"/>
  <c r="A1648" i="47"/>
  <c r="A1649" i="47"/>
  <c r="A1650" i="47"/>
  <c r="A1651" i="47"/>
  <c r="A1652" i="47"/>
  <c r="A1653" i="47"/>
  <c r="A1654" i="47"/>
  <c r="A1655" i="47"/>
  <c r="A1656" i="47"/>
  <c r="A1657" i="47"/>
  <c r="A1658" i="47"/>
  <c r="A1659" i="47"/>
  <c r="A1660" i="47"/>
  <c r="A1661" i="47"/>
  <c r="A1662" i="47"/>
  <c r="A1663" i="47"/>
  <c r="A1664" i="47"/>
  <c r="A1665" i="47"/>
  <c r="A1666" i="47"/>
  <c r="A1667" i="47"/>
  <c r="A1668" i="47"/>
  <c r="A1669" i="47"/>
  <c r="A1670" i="47"/>
  <c r="A1671" i="47"/>
  <c r="A1672" i="47"/>
  <c r="A1673" i="47"/>
  <c r="A1674" i="47"/>
  <c r="A1675" i="47"/>
  <c r="A1676" i="47"/>
  <c r="A1677" i="47"/>
  <c r="A1678" i="47"/>
  <c r="A1679" i="47"/>
  <c r="A1680" i="47"/>
  <c r="A1681" i="47"/>
  <c r="A1682" i="47"/>
  <c r="A1683" i="47"/>
  <c r="A1684" i="47"/>
  <c r="A1685" i="47"/>
  <c r="A1686" i="47"/>
  <c r="A1687" i="47"/>
  <c r="A1688" i="47"/>
  <c r="A1689" i="47"/>
  <c r="A1690" i="47"/>
  <c r="A1691" i="47"/>
  <c r="A1692" i="47"/>
  <c r="A1693" i="47"/>
  <c r="A1694" i="47"/>
  <c r="A1695" i="47"/>
  <c r="A1696" i="47"/>
  <c r="A1697" i="47"/>
  <c r="A1698" i="47"/>
  <c r="A1699" i="47"/>
  <c r="A1700" i="47"/>
  <c r="A1701" i="47"/>
  <c r="A1702" i="47"/>
  <c r="A1703" i="47"/>
  <c r="A1704" i="47"/>
  <c r="A1705" i="47"/>
  <c r="A1706" i="47"/>
  <c r="A1707" i="47"/>
  <c r="A1708" i="47"/>
  <c r="A1709" i="47"/>
  <c r="A1710" i="47"/>
  <c r="A1711" i="47"/>
  <c r="A1712" i="47"/>
  <c r="A1713" i="47"/>
  <c r="A1714" i="47"/>
  <c r="A1715" i="47"/>
  <c r="A1716" i="47"/>
  <c r="A1717" i="47"/>
  <c r="A1718" i="47"/>
  <c r="A1719" i="47"/>
  <c r="A1720" i="47"/>
  <c r="A1721" i="47"/>
  <c r="A1722" i="47"/>
  <c r="A1723" i="47"/>
  <c r="A1724" i="47"/>
  <c r="A1725" i="47"/>
  <c r="A1726" i="47"/>
  <c r="A1727" i="47"/>
  <c r="A1728" i="47"/>
  <c r="A1729" i="47"/>
  <c r="A1730" i="47"/>
  <c r="A1731" i="47"/>
  <c r="A1732" i="47"/>
  <c r="A1733" i="47"/>
  <c r="A1734" i="47"/>
  <c r="A1735" i="47"/>
  <c r="A1736" i="47"/>
  <c r="A1737" i="47"/>
  <c r="A1738" i="47"/>
  <c r="A1739" i="47"/>
  <c r="A1740" i="47"/>
  <c r="A1741" i="47"/>
  <c r="A1742" i="47"/>
  <c r="A1743" i="47"/>
  <c r="A1744" i="47"/>
  <c r="A1745" i="47"/>
  <c r="A1746" i="47"/>
  <c r="A1747" i="47"/>
  <c r="A1748" i="47"/>
  <c r="A1749" i="47"/>
  <c r="A1750" i="47"/>
  <c r="A1751" i="47"/>
  <c r="A1752" i="47"/>
  <c r="A1753" i="47"/>
  <c r="A1754" i="47"/>
  <c r="A1755" i="47"/>
  <c r="A1756" i="47"/>
  <c r="A1757" i="47"/>
  <c r="A1758" i="47"/>
  <c r="A1759" i="47"/>
  <c r="A1760" i="47"/>
  <c r="A1761" i="47"/>
  <c r="A1762" i="47"/>
  <c r="A1763" i="47"/>
  <c r="A1764" i="47"/>
  <c r="A1765" i="47"/>
  <c r="A1766" i="47"/>
  <c r="A1767" i="47"/>
  <c r="A1768" i="47"/>
  <c r="A1769" i="47"/>
  <c r="A1770" i="47"/>
  <c r="A1771" i="47"/>
  <c r="A1772" i="47"/>
  <c r="A1773" i="47"/>
  <c r="A1774" i="47"/>
  <c r="A1775" i="47"/>
  <c r="A1776" i="47"/>
  <c r="A1777" i="47"/>
  <c r="A1778" i="47"/>
  <c r="A1779" i="47"/>
  <c r="A1780" i="47"/>
  <c r="A1781" i="47"/>
  <c r="A1782" i="47"/>
  <c r="A1783" i="47"/>
  <c r="A1784" i="47"/>
  <c r="A1785" i="47"/>
  <c r="A1786" i="47"/>
  <c r="A1787" i="47"/>
  <c r="A1788" i="47"/>
  <c r="A1789" i="47"/>
  <c r="A1790" i="47"/>
  <c r="A1791" i="47"/>
  <c r="A1792" i="47"/>
  <c r="A1793" i="47"/>
  <c r="A1794" i="47"/>
  <c r="A1795" i="47"/>
  <c r="A1796" i="47"/>
  <c r="A1797" i="47"/>
  <c r="A1798" i="47"/>
  <c r="A1799" i="47"/>
  <c r="A1800" i="47"/>
  <c r="A1801" i="47"/>
  <c r="A1802" i="47"/>
  <c r="A1803" i="47"/>
  <c r="A1804" i="47"/>
  <c r="A1805" i="47"/>
  <c r="A1806" i="47"/>
  <c r="A1807" i="47"/>
  <c r="A1808" i="47"/>
  <c r="A1809" i="47"/>
  <c r="A1810" i="47"/>
  <c r="A1811" i="47"/>
  <c r="A1812" i="47"/>
  <c r="A1813" i="47"/>
  <c r="A1814" i="47"/>
  <c r="A1815" i="47"/>
  <c r="A1816" i="47"/>
  <c r="A1817" i="47"/>
  <c r="A1818" i="47"/>
  <c r="A1819" i="47"/>
  <c r="A1820" i="47"/>
  <c r="A1821" i="47"/>
  <c r="A1822" i="47"/>
  <c r="A1823" i="47"/>
  <c r="A1824" i="47"/>
  <c r="A1825" i="47"/>
  <c r="A1826" i="47"/>
  <c r="A1827" i="47"/>
  <c r="A1828" i="47"/>
  <c r="A1829" i="47"/>
  <c r="A1830" i="47"/>
  <c r="A1831" i="47"/>
  <c r="A1832" i="47"/>
  <c r="A1833" i="47"/>
  <c r="A1834" i="47"/>
  <c r="A1835" i="47"/>
  <c r="A1836" i="47"/>
  <c r="A1837" i="47"/>
  <c r="A1838" i="47"/>
  <c r="A1839" i="47"/>
  <c r="A1840" i="47"/>
  <c r="A1841" i="47"/>
  <c r="A1842" i="47"/>
  <c r="A1843" i="47"/>
  <c r="A1844" i="47"/>
  <c r="A1845" i="47"/>
  <c r="A1846" i="47"/>
  <c r="A1847" i="47"/>
  <c r="A1848" i="47"/>
  <c r="A1849" i="47"/>
  <c r="A1850" i="47"/>
  <c r="A1851" i="47"/>
  <c r="A1852" i="47"/>
  <c r="A1853" i="47"/>
  <c r="A1854" i="47"/>
  <c r="A1855" i="47"/>
  <c r="A1856" i="47"/>
  <c r="A1857" i="47"/>
  <c r="A1858" i="47"/>
  <c r="A1859" i="47"/>
  <c r="A1860" i="47"/>
  <c r="A1861" i="47"/>
  <c r="A1862" i="47"/>
  <c r="A1863" i="47"/>
  <c r="A1864" i="47"/>
  <c r="A1865" i="47"/>
  <c r="A1866" i="47"/>
  <c r="A1867" i="47"/>
  <c r="A1868" i="47"/>
  <c r="A1869" i="47"/>
  <c r="A1870" i="47"/>
  <c r="A1871" i="47"/>
  <c r="A1872" i="47"/>
  <c r="A1873" i="47"/>
  <c r="A1874" i="47"/>
  <c r="A1875" i="47"/>
  <c r="A1876" i="47"/>
  <c r="A1877" i="47"/>
  <c r="A1878" i="47"/>
  <c r="A1879" i="47"/>
  <c r="A1880" i="47"/>
  <c r="A1881" i="47"/>
  <c r="A1882" i="47"/>
  <c r="A1883" i="47"/>
  <c r="A1884" i="47"/>
  <c r="A1885" i="47"/>
  <c r="A1886" i="47"/>
  <c r="A1887" i="47"/>
  <c r="A1888" i="47"/>
  <c r="A1889" i="47"/>
  <c r="A1890" i="47"/>
  <c r="A1891" i="47"/>
  <c r="A1892" i="47"/>
  <c r="A1893" i="47"/>
  <c r="A1894" i="47"/>
  <c r="A1895" i="47"/>
  <c r="A1896" i="47"/>
  <c r="A1897" i="47"/>
  <c r="A1898" i="47"/>
  <c r="A1899" i="47"/>
  <c r="A1900" i="47"/>
  <c r="A1901" i="47"/>
  <c r="A1902" i="47"/>
  <c r="A1903" i="47"/>
  <c r="A1904" i="47"/>
  <c r="A1905" i="47"/>
  <c r="A1906" i="47"/>
  <c r="A1907" i="47"/>
  <c r="A1908" i="47"/>
  <c r="A1909" i="47"/>
  <c r="A1910" i="47"/>
  <c r="A1911" i="47"/>
  <c r="A1912" i="47"/>
  <c r="A1913" i="47"/>
  <c r="A1914" i="47"/>
  <c r="A1915" i="47"/>
  <c r="A1916" i="47"/>
  <c r="A1917" i="47"/>
  <c r="A1918" i="47"/>
  <c r="A1919" i="47"/>
  <c r="A1920" i="47"/>
  <c r="A1921" i="47"/>
  <c r="A1922" i="47"/>
  <c r="A1923" i="47"/>
  <c r="A1924" i="47"/>
  <c r="A1925" i="47"/>
  <c r="A1926" i="47"/>
  <c r="A1927" i="47"/>
  <c r="A1928" i="47"/>
  <c r="A1929" i="47"/>
  <c r="A1930" i="47"/>
  <c r="A1931" i="47"/>
  <c r="A1932" i="47"/>
  <c r="A1933" i="47"/>
  <c r="A1934" i="47"/>
  <c r="A1935" i="47"/>
  <c r="A1936" i="47"/>
  <c r="A1937" i="47"/>
  <c r="A1938" i="47"/>
  <c r="A1939" i="47"/>
  <c r="A1940" i="47"/>
  <c r="A1941" i="47"/>
  <c r="A1942" i="47"/>
  <c r="A1943" i="47"/>
  <c r="A1944" i="47"/>
  <c r="A1945" i="47"/>
  <c r="A1946" i="47"/>
  <c r="A1947" i="47"/>
  <c r="A1948" i="47"/>
  <c r="A1949" i="47"/>
  <c r="A1950" i="47"/>
  <c r="A1951" i="47"/>
  <c r="A1952" i="47"/>
  <c r="A1953" i="47"/>
  <c r="A1954" i="47"/>
  <c r="A1955" i="47"/>
  <c r="A1956" i="47"/>
  <c r="A1957" i="47"/>
  <c r="A1958" i="47"/>
  <c r="A1959" i="47"/>
  <c r="A1960" i="47"/>
  <c r="A1961" i="47"/>
  <c r="A1962" i="47"/>
  <c r="A1963" i="47"/>
  <c r="A1964" i="47"/>
  <c r="A1965" i="47"/>
  <c r="A1966" i="47"/>
  <c r="A1967" i="47"/>
  <c r="A1968" i="47"/>
  <c r="A1969" i="47"/>
  <c r="A1970" i="47"/>
  <c r="A1971" i="47"/>
  <c r="A1972" i="47"/>
  <c r="A1973" i="47"/>
  <c r="A1974" i="47"/>
  <c r="A1975" i="47"/>
  <c r="A1976" i="47"/>
  <c r="A1977" i="47"/>
  <c r="A1978" i="47"/>
  <c r="A1979" i="47"/>
  <c r="A1980" i="47"/>
  <c r="A1981" i="47"/>
  <c r="A1982" i="47"/>
  <c r="A1983" i="47"/>
  <c r="A1984" i="47"/>
  <c r="A1985" i="47"/>
  <c r="A1986" i="47"/>
  <c r="A1987" i="47"/>
  <c r="A1988" i="47"/>
  <c r="A1989" i="47"/>
  <c r="A1990" i="47"/>
  <c r="A1991" i="47"/>
  <c r="A1992" i="47"/>
  <c r="A1993" i="47"/>
  <c r="A1994" i="47"/>
  <c r="A1995" i="47"/>
  <c r="A1996" i="47"/>
  <c r="A1997" i="47"/>
  <c r="A1998" i="47"/>
  <c r="A1999" i="47"/>
  <c r="A2000" i="47"/>
  <c r="A2001" i="47"/>
  <c r="A2002" i="47"/>
  <c r="A2003" i="47"/>
  <c r="A2004" i="47"/>
  <c r="A2005" i="47"/>
  <c r="A2006" i="47"/>
  <c r="A2007" i="47"/>
  <c r="A2008" i="47"/>
  <c r="A2009" i="47"/>
  <c r="A2010" i="47"/>
  <c r="A2011" i="47"/>
  <c r="A2012" i="47"/>
  <c r="A2013" i="47"/>
  <c r="A2014" i="47"/>
  <c r="A2015" i="47"/>
  <c r="A2016" i="47"/>
  <c r="A2017" i="47"/>
  <c r="A2018" i="47"/>
  <c r="A2019" i="47"/>
  <c r="A2020" i="47"/>
  <c r="A2021" i="47"/>
  <c r="A2022" i="47"/>
  <c r="A2023" i="47"/>
  <c r="A2024" i="47"/>
  <c r="A2025" i="47"/>
  <c r="A2026" i="47"/>
  <c r="A2027" i="47"/>
  <c r="A2028" i="47"/>
  <c r="A2029" i="47"/>
  <c r="A2030" i="47"/>
  <c r="A2031" i="47"/>
  <c r="A2032" i="47"/>
  <c r="A2033" i="47"/>
  <c r="A2034" i="47"/>
  <c r="A2035" i="47"/>
  <c r="A2036" i="47"/>
  <c r="A2037" i="47"/>
  <c r="A2038" i="47"/>
  <c r="A2039" i="47"/>
  <c r="A2040" i="47"/>
  <c r="A2041" i="47"/>
  <c r="A2042" i="47"/>
  <c r="A2043" i="47"/>
  <c r="A2044" i="47"/>
  <c r="A2045" i="47"/>
  <c r="A2046" i="47"/>
  <c r="A2047" i="47"/>
  <c r="A2048" i="47"/>
  <c r="A2049" i="47"/>
  <c r="A2050" i="47"/>
  <c r="A2051" i="47"/>
  <c r="A2052" i="47"/>
  <c r="A2053" i="47"/>
  <c r="A2054" i="47"/>
  <c r="A2055" i="47"/>
  <c r="A2056" i="47"/>
  <c r="A2057" i="47"/>
  <c r="A2058" i="47"/>
  <c r="A2059" i="47"/>
  <c r="A2060" i="47"/>
  <c r="A2061" i="47"/>
  <c r="A2062" i="47"/>
  <c r="A2063" i="47"/>
  <c r="A2064" i="47"/>
  <c r="A2065" i="47"/>
  <c r="A2066" i="47"/>
  <c r="A2067" i="47"/>
  <c r="A2068" i="47"/>
  <c r="A2069" i="47"/>
  <c r="A2070" i="47"/>
  <c r="A2071" i="47"/>
  <c r="A2072" i="47"/>
  <c r="A2073" i="47"/>
  <c r="A2074" i="47"/>
  <c r="A2075" i="47"/>
  <c r="A2076" i="47"/>
  <c r="A2077" i="47"/>
  <c r="A2078" i="47"/>
  <c r="A2079" i="47"/>
  <c r="A2080" i="47"/>
  <c r="A2081" i="47"/>
  <c r="A2082" i="47"/>
  <c r="A2083" i="47"/>
  <c r="A2084" i="47"/>
  <c r="A2085" i="47"/>
  <c r="A2086" i="47"/>
  <c r="A2087" i="47"/>
  <c r="A2088" i="47"/>
  <c r="A2089" i="47"/>
  <c r="A2090" i="47"/>
  <c r="A2091" i="47"/>
  <c r="A2092" i="47"/>
  <c r="A2093" i="47"/>
  <c r="A2094" i="47"/>
  <c r="A2095" i="47"/>
  <c r="A2096" i="47"/>
  <c r="A2097" i="47"/>
  <c r="A2098" i="47"/>
  <c r="A2099" i="47"/>
  <c r="A2100" i="47"/>
  <c r="A2101" i="47"/>
  <c r="A2102" i="47"/>
  <c r="A2103" i="47"/>
  <c r="A2104" i="47"/>
  <c r="A2105" i="47"/>
  <c r="A2106" i="47"/>
  <c r="A2107" i="47"/>
  <c r="A2108" i="47"/>
  <c r="A2109" i="47"/>
  <c r="A2110" i="47"/>
  <c r="A2111" i="47"/>
  <c r="A2112" i="47"/>
  <c r="A2113" i="47"/>
  <c r="A2114" i="47"/>
  <c r="A2115" i="47"/>
  <c r="A2116" i="47"/>
  <c r="A2117" i="47"/>
  <c r="A2118" i="47"/>
  <c r="A2119" i="47"/>
  <c r="A2120" i="47"/>
  <c r="A2121" i="47"/>
  <c r="A2122" i="47"/>
  <c r="A2123" i="47"/>
  <c r="A2124" i="47"/>
  <c r="A2125" i="47"/>
  <c r="A2126" i="47"/>
  <c r="A2127" i="47"/>
  <c r="A2128" i="47"/>
  <c r="A2129" i="47"/>
  <c r="A2130" i="47"/>
  <c r="A2131" i="47"/>
  <c r="A2132" i="47"/>
  <c r="A2133" i="47"/>
  <c r="A2134" i="47"/>
  <c r="A2135" i="47"/>
  <c r="A2136" i="47"/>
  <c r="A2137" i="47"/>
  <c r="A2138" i="47"/>
  <c r="A2139" i="47"/>
  <c r="A2140" i="47"/>
  <c r="A2141" i="47"/>
  <c r="A2142" i="47"/>
  <c r="A2143" i="47"/>
  <c r="A2144" i="47"/>
  <c r="A2145" i="47"/>
  <c r="A2146" i="47"/>
  <c r="A2147" i="47"/>
  <c r="A2148" i="47"/>
  <c r="A2149" i="47"/>
  <c r="A2150" i="47"/>
  <c r="A2151" i="47"/>
  <c r="A2152" i="47"/>
  <c r="A2153" i="47"/>
  <c r="A2154" i="47"/>
  <c r="A2155" i="47"/>
  <c r="A2156" i="47"/>
  <c r="A2157" i="47"/>
  <c r="A2158" i="47"/>
  <c r="A2159" i="47"/>
  <c r="A2160" i="47"/>
  <c r="A2161" i="47"/>
  <c r="A2162" i="47"/>
  <c r="A2163" i="47"/>
  <c r="A2164" i="47"/>
  <c r="A2165" i="47"/>
  <c r="A2166" i="47"/>
  <c r="A2167" i="47"/>
  <c r="A2168" i="47"/>
  <c r="A2169" i="47"/>
  <c r="A2170" i="47"/>
  <c r="A2171" i="47"/>
  <c r="A2172" i="47"/>
  <c r="A2173" i="47"/>
  <c r="A2174" i="47"/>
  <c r="A2175" i="47"/>
  <c r="A2176" i="47"/>
  <c r="A2177" i="47"/>
  <c r="A2178" i="47"/>
  <c r="A2179" i="47"/>
  <c r="A2180" i="47"/>
  <c r="A2181" i="47"/>
  <c r="A2182" i="47"/>
  <c r="A2183" i="47"/>
  <c r="A2184" i="47"/>
  <c r="A2185" i="47"/>
  <c r="A2186" i="47"/>
  <c r="A2187" i="47"/>
  <c r="A2188" i="47"/>
  <c r="A2189" i="47"/>
  <c r="A2190" i="47"/>
  <c r="A2191" i="47"/>
  <c r="A2192" i="47"/>
  <c r="A2193" i="47"/>
  <c r="A2194" i="47"/>
  <c r="A2195" i="47"/>
  <c r="A2196" i="47"/>
  <c r="A2197" i="47"/>
  <c r="A2198" i="47"/>
  <c r="A2199" i="47"/>
  <c r="A2200" i="47"/>
  <c r="A2201" i="47"/>
  <c r="A2202" i="47"/>
  <c r="A2203" i="47"/>
  <c r="A2204" i="47"/>
  <c r="A2205" i="47"/>
  <c r="A2206" i="47"/>
  <c r="A2207" i="47"/>
  <c r="A2208" i="47"/>
  <c r="A2209" i="47"/>
  <c r="A2210" i="47"/>
  <c r="A2211" i="47"/>
  <c r="A2212" i="47"/>
  <c r="A2213" i="47"/>
  <c r="A2214" i="47"/>
  <c r="A2215" i="47"/>
  <c r="A2216" i="47"/>
  <c r="A2217" i="47"/>
  <c r="A2218" i="47"/>
  <c r="A2219" i="47"/>
  <c r="A2220" i="47"/>
  <c r="A2221" i="47"/>
  <c r="A2222" i="47"/>
  <c r="A2223" i="47"/>
  <c r="A2224" i="47"/>
  <c r="A2225" i="47"/>
  <c r="A2226" i="47"/>
  <c r="A2227" i="47"/>
  <c r="A2228" i="47"/>
  <c r="A2229" i="47"/>
  <c r="A2230" i="47"/>
  <c r="A2231" i="47"/>
  <c r="A2232" i="47"/>
  <c r="A2233" i="47"/>
  <c r="A2234" i="47"/>
  <c r="A2235" i="47"/>
  <c r="A2236" i="47"/>
  <c r="A2237" i="47"/>
  <c r="A2238" i="47"/>
  <c r="A2239" i="47"/>
  <c r="A2240" i="47"/>
  <c r="A2241" i="47"/>
  <c r="A2242" i="47"/>
  <c r="A2243" i="47"/>
  <c r="A2244" i="47"/>
  <c r="A2245" i="47"/>
  <c r="A2246" i="47"/>
  <c r="A2247" i="47"/>
  <c r="A2248" i="47"/>
  <c r="A2249" i="47"/>
  <c r="A2250" i="47"/>
  <c r="A2251" i="47"/>
  <c r="A2252" i="47"/>
  <c r="A2253" i="47"/>
  <c r="A2254" i="47"/>
  <c r="A2255" i="47"/>
  <c r="A2256" i="47"/>
  <c r="A2257" i="47"/>
  <c r="A2258" i="47"/>
  <c r="A2259" i="47"/>
  <c r="A2260" i="47"/>
  <c r="A2261" i="47"/>
  <c r="A2262" i="47"/>
  <c r="A2263" i="47"/>
  <c r="A2264" i="47"/>
  <c r="A2265" i="47"/>
  <c r="A2266" i="47"/>
  <c r="A2267" i="47"/>
  <c r="A2268" i="47"/>
  <c r="A2269" i="47"/>
  <c r="A2270" i="47"/>
  <c r="A2271" i="47"/>
  <c r="A2272" i="47"/>
  <c r="A2273" i="47"/>
  <c r="A2274" i="47"/>
  <c r="A2275" i="47"/>
  <c r="A2276" i="47"/>
  <c r="A2277" i="47"/>
  <c r="A2278" i="47"/>
  <c r="A2279" i="47"/>
  <c r="A2280" i="47"/>
  <c r="A2281" i="47"/>
  <c r="A2282" i="47"/>
  <c r="A2283" i="47"/>
  <c r="A2284" i="47"/>
  <c r="A2285" i="47"/>
  <c r="A2286" i="47"/>
  <c r="A2287" i="47"/>
  <c r="A2288" i="47"/>
  <c r="A2289" i="47"/>
  <c r="A2290" i="47"/>
  <c r="A2291" i="47"/>
  <c r="A2292" i="47"/>
  <c r="A2293" i="47"/>
  <c r="A2294" i="47"/>
  <c r="A2295" i="47"/>
  <c r="A2296" i="47"/>
  <c r="A2297" i="47"/>
  <c r="A2298" i="47"/>
  <c r="A2299" i="47"/>
  <c r="A2300" i="47"/>
  <c r="A2301" i="47"/>
  <c r="A2302" i="47"/>
  <c r="A2303" i="47"/>
  <c r="A2304" i="47"/>
  <c r="A2305" i="47"/>
  <c r="A2306" i="47"/>
  <c r="A2307" i="47"/>
  <c r="A2308" i="47"/>
  <c r="A2309" i="47"/>
  <c r="A2310" i="47"/>
  <c r="A2311" i="47"/>
  <c r="A2312" i="47"/>
  <c r="A2313" i="47"/>
  <c r="A2314" i="47"/>
  <c r="A2315" i="47"/>
  <c r="A2316" i="47"/>
  <c r="A2317" i="47"/>
  <c r="A2318" i="47"/>
  <c r="A2319" i="47"/>
  <c r="A2320" i="47"/>
  <c r="A2321" i="47"/>
  <c r="A2322" i="47"/>
  <c r="A2323" i="47"/>
  <c r="A2324" i="47"/>
  <c r="A2325" i="47"/>
  <c r="A2326" i="47"/>
  <c r="A2327" i="47"/>
  <c r="A2328" i="47"/>
  <c r="A2329" i="47"/>
  <c r="A2330" i="47"/>
  <c r="A2331" i="47"/>
  <c r="A2332" i="47"/>
  <c r="A2333" i="47"/>
  <c r="A2334" i="47"/>
  <c r="A2335" i="47"/>
  <c r="A2336" i="47"/>
  <c r="A2337" i="47"/>
  <c r="A2338" i="47"/>
  <c r="A2339" i="47"/>
  <c r="A2340" i="47"/>
  <c r="A2341" i="47"/>
  <c r="A2342" i="47"/>
  <c r="A2343" i="47"/>
  <c r="A2344" i="47"/>
  <c r="A2345" i="47"/>
  <c r="A2346" i="47"/>
  <c r="A2347" i="47"/>
  <c r="A2348" i="47"/>
  <c r="A2349" i="47"/>
  <c r="A2350" i="47"/>
  <c r="A2351" i="47"/>
  <c r="A2352" i="47"/>
  <c r="A2353" i="47"/>
  <c r="A2354" i="47"/>
  <c r="A2355" i="47"/>
  <c r="A2356" i="47"/>
  <c r="A2357" i="47"/>
  <c r="A2358" i="47"/>
  <c r="A2359" i="47"/>
  <c r="A2360" i="47"/>
  <c r="A2361" i="47"/>
  <c r="A2362" i="47"/>
  <c r="A2363" i="47"/>
  <c r="A2364" i="47"/>
  <c r="A2365" i="47"/>
  <c r="A2366" i="47"/>
  <c r="A2367" i="47"/>
  <c r="A2368" i="47"/>
  <c r="A2369" i="47"/>
  <c r="A2370" i="47"/>
  <c r="A2371" i="47"/>
  <c r="A2372" i="47"/>
  <c r="A2373" i="47"/>
  <c r="A2374" i="47"/>
  <c r="A2375" i="47"/>
  <c r="A2376" i="47"/>
  <c r="A2377" i="47"/>
  <c r="A2378" i="47"/>
  <c r="A2379" i="47"/>
  <c r="A2380" i="47"/>
  <c r="A2381" i="47"/>
  <c r="A2382" i="47"/>
  <c r="A2383" i="47"/>
  <c r="A2384" i="47"/>
  <c r="A2385" i="47"/>
  <c r="A2386" i="47"/>
  <c r="A2387" i="47"/>
  <c r="A2388" i="47"/>
  <c r="A2389" i="47"/>
  <c r="A2390" i="47"/>
  <c r="A2391" i="47"/>
  <c r="A2392" i="47"/>
  <c r="A2393" i="47"/>
  <c r="A2394" i="47"/>
  <c r="A2395" i="47"/>
  <c r="A2396" i="47"/>
  <c r="A2397" i="47"/>
  <c r="A2398" i="47"/>
  <c r="A2399" i="47"/>
  <c r="A2400" i="47"/>
  <c r="A2401" i="47"/>
  <c r="A2402" i="47"/>
  <c r="A2403" i="47"/>
  <c r="A2404" i="47"/>
  <c r="A2405" i="47"/>
  <c r="A2406" i="47"/>
  <c r="A2407" i="47"/>
  <c r="A2408" i="47"/>
  <c r="A2409" i="47"/>
  <c r="A2410" i="47"/>
  <c r="A2411" i="47"/>
  <c r="A2412" i="47"/>
  <c r="A2413" i="47"/>
  <c r="A2414" i="47"/>
  <c r="A2415" i="47"/>
  <c r="A2416" i="47"/>
  <c r="A2417" i="47"/>
  <c r="A2418" i="47"/>
  <c r="A2419" i="47"/>
  <c r="A2420" i="47"/>
  <c r="A2421" i="47"/>
  <c r="A2422" i="47"/>
  <c r="A2423" i="47"/>
  <c r="A2424" i="47"/>
  <c r="A2425" i="47"/>
  <c r="A2426" i="47"/>
  <c r="A2427" i="47"/>
  <c r="A2428" i="47"/>
  <c r="A2429" i="47"/>
  <c r="A2430" i="47"/>
  <c r="A2431" i="47"/>
  <c r="A2432" i="47"/>
  <c r="A2433" i="47"/>
  <c r="A2434" i="47"/>
  <c r="A2435" i="47"/>
  <c r="A2436" i="47"/>
  <c r="A2437" i="47"/>
  <c r="A2438" i="47"/>
  <c r="A2439" i="47"/>
  <c r="A2440" i="47"/>
  <c r="A2441" i="47"/>
  <c r="A2442" i="47"/>
  <c r="A2443" i="47"/>
  <c r="A2444" i="47"/>
  <c r="A2445" i="47"/>
  <c r="A2446" i="47"/>
  <c r="A2447" i="47"/>
  <c r="A2448" i="47"/>
  <c r="A2449" i="47"/>
  <c r="A2450" i="47"/>
  <c r="A2451" i="47"/>
  <c r="A2452" i="47"/>
  <c r="A2453" i="47"/>
  <c r="A2454" i="47"/>
  <c r="A2455" i="47"/>
  <c r="A2456" i="47"/>
  <c r="A2457" i="47"/>
  <c r="A2458" i="47"/>
  <c r="A2459" i="47"/>
  <c r="A2460" i="47"/>
  <c r="A2461" i="47"/>
  <c r="A2462" i="47"/>
  <c r="A2463" i="47"/>
  <c r="A2464" i="47"/>
  <c r="A2465" i="47"/>
  <c r="A2466" i="47"/>
  <c r="A2467" i="47"/>
  <c r="A2468" i="47"/>
  <c r="A2469" i="47"/>
  <c r="A2470" i="47"/>
  <c r="A2471" i="47"/>
  <c r="A2472" i="47"/>
  <c r="A2473" i="47"/>
  <c r="A2474" i="47"/>
  <c r="A2475" i="47"/>
  <c r="A2476" i="47"/>
  <c r="A2477" i="47"/>
  <c r="A2478" i="47"/>
  <c r="A2479" i="47"/>
  <c r="A2480" i="47"/>
  <c r="A2481" i="47"/>
  <c r="A2482" i="47"/>
  <c r="A2483" i="47"/>
  <c r="A2484" i="47"/>
  <c r="A2485" i="47"/>
  <c r="A2486" i="47"/>
  <c r="A2487" i="47"/>
  <c r="A2488" i="47"/>
  <c r="A2489" i="47"/>
  <c r="A2490" i="47"/>
  <c r="A2491" i="47"/>
  <c r="A2492" i="47"/>
  <c r="A2493" i="47"/>
  <c r="A2494" i="47"/>
  <c r="A2495" i="47"/>
  <c r="A2496" i="47"/>
  <c r="A2497" i="47"/>
  <c r="A2498" i="47"/>
  <c r="A2499" i="47"/>
  <c r="A2500" i="47"/>
  <c r="A2501" i="47"/>
  <c r="A2502" i="47"/>
  <c r="A2503" i="47"/>
  <c r="A2504" i="47"/>
  <c r="A2505" i="47"/>
  <c r="A2506" i="47"/>
  <c r="A2507" i="47"/>
  <c r="A2508" i="47"/>
  <c r="A2509" i="47"/>
  <c r="A2510" i="47"/>
  <c r="A2511" i="47"/>
  <c r="A2512" i="47"/>
  <c r="A2513" i="47"/>
  <c r="A2514" i="47"/>
  <c r="A2515" i="47"/>
  <c r="A2516" i="47"/>
  <c r="A2517" i="47"/>
  <c r="A2518" i="47"/>
  <c r="A2519" i="47"/>
  <c r="A2520" i="47"/>
  <c r="A2521" i="47"/>
  <c r="A2522" i="47"/>
  <c r="A2523" i="47"/>
  <c r="A2524" i="47"/>
  <c r="A2525" i="47"/>
  <c r="A2526" i="47"/>
  <c r="A2527" i="47"/>
  <c r="A2528" i="47"/>
  <c r="A2529" i="47"/>
  <c r="A2530" i="47"/>
  <c r="A2531" i="47"/>
  <c r="A2532" i="47"/>
  <c r="A2533" i="47"/>
  <c r="A2534" i="47"/>
  <c r="A2535" i="47"/>
  <c r="A2536" i="47"/>
  <c r="A2537" i="47"/>
  <c r="A2538" i="47"/>
  <c r="A2539" i="47"/>
  <c r="A2540" i="47"/>
  <c r="A2541" i="47"/>
  <c r="A2542" i="47"/>
  <c r="A2543" i="47"/>
  <c r="A2544" i="47"/>
  <c r="A2545" i="47"/>
  <c r="A2546" i="47"/>
  <c r="A2547" i="47"/>
  <c r="A2548" i="47"/>
  <c r="A2549" i="47"/>
  <c r="A2550" i="47"/>
  <c r="A2551" i="47"/>
  <c r="A2552" i="47"/>
  <c r="A2553" i="47"/>
  <c r="A2554" i="47"/>
  <c r="A2555" i="47"/>
  <c r="A2556" i="47"/>
  <c r="A2557" i="47"/>
  <c r="A2558" i="47"/>
  <c r="A2559" i="47"/>
  <c r="A2560" i="47"/>
  <c r="A2561" i="47"/>
  <c r="A2562" i="47"/>
  <c r="A2563" i="47"/>
  <c r="A2564" i="47"/>
  <c r="A2565" i="47"/>
  <c r="A2566" i="47"/>
  <c r="A2567" i="47"/>
  <c r="A2568" i="47"/>
  <c r="A2569" i="47"/>
  <c r="A2570" i="47"/>
  <c r="A2571" i="47"/>
  <c r="A2572" i="47"/>
  <c r="A2573" i="47"/>
  <c r="A2574" i="47"/>
  <c r="A2575" i="47"/>
  <c r="A2576" i="47"/>
  <c r="A2577" i="47"/>
  <c r="A2578" i="47"/>
  <c r="A2579" i="47"/>
  <c r="A2580" i="47"/>
  <c r="A2581" i="47"/>
  <c r="A2582" i="47"/>
  <c r="A2583" i="47"/>
  <c r="A2584" i="47"/>
  <c r="A2585" i="47"/>
  <c r="A2586" i="47"/>
  <c r="A2587" i="47"/>
  <c r="A2588" i="47"/>
  <c r="A2589" i="47"/>
  <c r="A2590" i="47"/>
  <c r="A2591" i="47"/>
  <c r="A2592" i="47"/>
  <c r="A2593" i="47"/>
  <c r="A2594" i="47"/>
  <c r="A2595" i="47"/>
  <c r="A2596" i="47"/>
  <c r="A2597" i="47"/>
  <c r="A2598" i="47"/>
  <c r="A2599" i="47"/>
  <c r="A2600" i="47"/>
  <c r="A2601" i="47"/>
  <c r="A2602" i="47"/>
  <c r="A2603" i="47"/>
  <c r="A2604" i="47"/>
  <c r="A2605" i="47"/>
  <c r="A2606" i="47"/>
  <c r="A2607" i="47"/>
  <c r="A2608" i="47"/>
  <c r="A2609" i="47"/>
  <c r="A2610" i="47"/>
  <c r="A2611" i="47"/>
  <c r="A2612" i="47"/>
  <c r="A2613" i="47"/>
  <c r="A2614" i="47"/>
  <c r="A2615" i="47"/>
  <c r="A2616" i="47"/>
  <c r="A2617" i="47"/>
  <c r="A2618" i="47"/>
  <c r="A2619" i="47"/>
  <c r="A2620" i="47"/>
  <c r="A2621" i="47"/>
  <c r="A2622" i="47"/>
  <c r="A2623" i="47"/>
  <c r="A2624" i="47"/>
  <c r="A2625" i="47"/>
  <c r="A2626" i="47"/>
  <c r="A2627" i="47"/>
  <c r="A2628" i="47"/>
  <c r="A2629" i="47"/>
  <c r="A2630" i="47"/>
  <c r="A2631" i="47"/>
  <c r="A2632" i="47"/>
  <c r="A2633" i="47"/>
  <c r="A2634" i="47"/>
  <c r="A2635" i="47"/>
  <c r="A2636" i="47"/>
  <c r="A2637" i="47"/>
  <c r="A2638" i="47"/>
  <c r="A2639" i="47"/>
  <c r="A2640" i="47"/>
  <c r="A2641" i="47"/>
  <c r="A2642" i="47"/>
  <c r="A2643" i="47"/>
  <c r="A2644" i="47"/>
  <c r="A2645" i="47"/>
  <c r="A2646" i="47"/>
  <c r="A2647" i="47"/>
  <c r="A2648" i="47"/>
  <c r="A2649" i="47"/>
  <c r="A2650" i="47"/>
  <c r="A2651" i="47"/>
  <c r="A2652" i="47"/>
  <c r="A2653" i="47"/>
  <c r="A2654" i="47"/>
  <c r="A2655" i="47"/>
  <c r="A2656" i="47"/>
  <c r="A2657" i="47"/>
  <c r="A2658" i="47"/>
  <c r="A2659" i="47"/>
  <c r="A2660" i="47"/>
  <c r="A2661" i="47"/>
  <c r="A2662" i="47"/>
  <c r="A2663" i="47"/>
  <c r="A2664" i="47"/>
  <c r="A2665" i="47"/>
  <c r="A2666" i="47"/>
  <c r="A2667" i="47"/>
  <c r="A2668" i="47"/>
  <c r="A2669" i="47"/>
  <c r="A2670" i="47"/>
  <c r="A2671" i="47"/>
  <c r="A2672" i="47"/>
  <c r="A2673" i="47"/>
  <c r="A2674" i="47"/>
  <c r="A2675" i="47"/>
  <c r="A2676" i="47"/>
  <c r="A2677" i="47"/>
  <c r="A2678" i="47"/>
  <c r="A2679" i="47"/>
  <c r="A2680" i="47"/>
  <c r="A2681" i="47"/>
  <c r="A2682" i="47"/>
  <c r="A2683" i="47"/>
  <c r="A2684" i="47"/>
  <c r="A2685" i="47"/>
  <c r="A2686" i="47"/>
  <c r="A2687" i="47"/>
  <c r="A2688" i="47"/>
  <c r="A2689" i="47"/>
  <c r="A2690" i="47"/>
  <c r="A2691" i="47"/>
  <c r="A2692" i="47"/>
  <c r="A2693" i="47"/>
  <c r="A2694" i="47"/>
  <c r="A2695" i="47"/>
  <c r="A2696" i="47"/>
  <c r="A2697" i="47"/>
  <c r="A2698" i="47"/>
  <c r="A2699" i="47"/>
  <c r="A2700" i="47"/>
  <c r="A2701" i="47"/>
  <c r="A2702" i="47"/>
  <c r="A2703" i="47"/>
  <c r="A2704" i="47"/>
  <c r="A2705" i="47"/>
  <c r="A2706" i="47"/>
  <c r="A2707" i="47"/>
  <c r="A2708" i="47"/>
  <c r="A2709" i="47"/>
  <c r="A2710" i="47"/>
  <c r="A2711" i="47"/>
  <c r="A2712" i="47"/>
  <c r="A2713" i="47"/>
  <c r="A2714" i="47"/>
  <c r="A2715" i="47"/>
  <c r="A2716" i="47"/>
  <c r="A2717" i="47"/>
  <c r="A2718" i="47"/>
  <c r="A2719" i="47"/>
  <c r="A2720" i="47"/>
  <c r="A2721" i="47"/>
  <c r="A2722" i="47"/>
  <c r="A2723" i="47"/>
  <c r="A2724" i="47"/>
  <c r="A2725" i="47"/>
  <c r="A2726" i="47"/>
  <c r="A2727" i="47"/>
  <c r="A2728" i="47"/>
  <c r="A2729" i="47"/>
  <c r="A2730" i="47"/>
  <c r="A2731" i="47"/>
  <c r="A2732" i="47"/>
  <c r="A2733" i="47"/>
  <c r="A2734" i="47"/>
  <c r="A2735" i="47"/>
  <c r="A2736" i="47"/>
  <c r="A2737" i="47"/>
  <c r="A2738" i="47"/>
  <c r="A2739" i="47"/>
  <c r="A2740" i="47"/>
  <c r="A2741" i="47"/>
  <c r="A2742" i="47"/>
  <c r="A2743" i="47"/>
  <c r="A2744" i="47"/>
  <c r="A2745" i="47"/>
  <c r="A2746" i="47"/>
  <c r="A2747" i="47"/>
  <c r="A2748" i="47"/>
  <c r="A2749" i="47"/>
  <c r="A2750" i="47"/>
  <c r="A2751" i="47"/>
  <c r="A2752" i="47"/>
  <c r="A2753" i="47"/>
  <c r="A2754" i="47"/>
  <c r="A2755" i="47"/>
  <c r="A2756" i="47"/>
  <c r="A2757" i="47"/>
  <c r="A2758" i="47"/>
  <c r="A2759" i="47"/>
  <c r="A2760" i="47"/>
  <c r="A2761" i="47"/>
  <c r="A2762" i="47"/>
  <c r="A2763" i="47"/>
  <c r="A2764" i="47"/>
  <c r="A2765" i="47"/>
  <c r="A2766" i="47"/>
  <c r="A2767" i="47"/>
  <c r="A2768" i="47"/>
  <c r="A2769" i="47"/>
  <c r="A2770" i="47"/>
  <c r="A2771" i="47"/>
  <c r="A2772" i="47"/>
  <c r="A2773" i="47"/>
  <c r="A2774" i="47"/>
  <c r="A2775" i="47"/>
  <c r="A2776" i="47"/>
  <c r="A2777" i="47"/>
  <c r="A2778" i="47"/>
  <c r="A2779" i="47"/>
  <c r="A2780" i="47"/>
  <c r="A2781" i="47"/>
  <c r="A2782" i="47"/>
  <c r="A2783" i="47"/>
  <c r="A2784" i="47"/>
  <c r="A2785" i="47"/>
  <c r="A2786" i="47"/>
  <c r="A2787" i="47"/>
  <c r="A2788" i="47"/>
  <c r="A2789" i="47"/>
  <c r="A2790" i="47"/>
  <c r="A2791" i="47"/>
  <c r="A2792" i="47"/>
  <c r="A2793" i="47"/>
  <c r="A2794" i="47"/>
  <c r="A2795" i="47"/>
  <c r="A2796" i="47"/>
  <c r="A2797" i="47"/>
  <c r="A2798" i="47"/>
  <c r="A2799" i="47"/>
  <c r="A2800" i="47"/>
  <c r="A2801" i="47"/>
  <c r="A2802" i="47"/>
  <c r="A2803" i="47"/>
  <c r="A2804" i="47"/>
  <c r="A2805" i="47"/>
  <c r="A2806" i="47"/>
  <c r="A2807" i="47"/>
  <c r="A2808" i="47"/>
  <c r="A2809" i="47"/>
  <c r="A2810" i="47"/>
  <c r="A2811" i="47"/>
  <c r="A2812" i="47"/>
  <c r="A2813" i="47"/>
  <c r="A2814" i="47"/>
  <c r="A2815" i="47"/>
  <c r="A2816" i="47"/>
  <c r="A2817" i="47"/>
  <c r="A2818" i="47"/>
  <c r="A2819" i="47"/>
  <c r="A2820" i="47"/>
  <c r="A2821" i="47"/>
  <c r="A2822" i="47"/>
  <c r="A2823" i="47"/>
  <c r="A2824" i="47"/>
  <c r="A2825" i="47"/>
  <c r="A2826" i="47"/>
  <c r="A2827" i="47"/>
  <c r="A2828" i="47"/>
  <c r="A2829" i="47"/>
  <c r="A2830" i="47"/>
  <c r="A2831" i="47"/>
  <c r="A2832" i="47"/>
  <c r="A2833" i="47"/>
  <c r="A2834" i="47"/>
  <c r="A2835" i="47"/>
  <c r="A2836" i="47"/>
  <c r="A2837" i="47"/>
  <c r="A2838" i="47"/>
  <c r="A2839" i="47"/>
  <c r="A2840" i="47"/>
  <c r="A2841" i="47"/>
  <c r="A2842" i="47"/>
  <c r="A2843" i="47"/>
  <c r="A2844" i="47"/>
  <c r="A2845" i="47"/>
  <c r="A2846" i="47"/>
  <c r="A2847" i="47"/>
  <c r="A2848" i="47"/>
  <c r="A2849" i="47"/>
  <c r="A2850" i="47"/>
  <c r="A2851" i="47"/>
  <c r="A2852" i="47"/>
  <c r="A2853" i="47"/>
  <c r="A2854" i="47"/>
  <c r="A2855" i="47"/>
  <c r="A2856" i="47"/>
  <c r="A2857" i="47"/>
  <c r="A2858" i="47"/>
  <c r="A2859" i="47"/>
  <c r="A2860" i="47"/>
  <c r="A2861" i="47"/>
  <c r="A2862" i="47"/>
  <c r="A2863" i="47"/>
  <c r="A2864" i="47"/>
  <c r="A2865" i="47"/>
  <c r="A2866" i="47"/>
  <c r="A2867" i="47"/>
  <c r="A2868" i="47"/>
  <c r="A2869" i="47"/>
  <c r="A2870" i="47"/>
  <c r="A2871" i="47"/>
  <c r="A2872" i="47"/>
  <c r="A2873" i="47"/>
  <c r="A2874" i="47"/>
  <c r="A2875" i="47"/>
  <c r="A2876" i="47"/>
  <c r="A2877" i="47"/>
  <c r="A2878" i="47"/>
  <c r="A2879" i="47"/>
  <c r="A2880" i="47"/>
  <c r="A2881" i="47"/>
  <c r="A2882" i="47"/>
  <c r="A2883" i="47"/>
  <c r="A2884" i="47"/>
  <c r="A2885" i="47"/>
  <c r="A2886" i="47"/>
  <c r="A2887" i="47"/>
  <c r="A2888" i="47"/>
  <c r="A2889" i="47"/>
  <c r="A2890" i="47"/>
  <c r="A2891" i="47"/>
  <c r="A2892" i="47"/>
  <c r="A2893" i="47"/>
  <c r="A2894" i="47"/>
  <c r="A2895" i="47"/>
  <c r="A2896" i="47"/>
  <c r="A2897" i="47"/>
  <c r="A2898" i="47"/>
  <c r="A2899" i="47"/>
  <c r="A2900" i="47"/>
  <c r="A2901" i="47"/>
  <c r="A2902" i="47"/>
  <c r="A2903" i="47"/>
  <c r="A2904" i="47"/>
  <c r="A2905" i="47"/>
  <c r="A2906" i="47"/>
  <c r="A2907" i="47"/>
  <c r="A2908" i="47"/>
  <c r="A2909" i="47"/>
  <c r="A2910" i="47"/>
  <c r="A2911" i="47"/>
  <c r="A2912" i="47"/>
  <c r="A2913" i="47"/>
  <c r="A2914" i="47"/>
  <c r="A2915" i="47"/>
  <c r="A2916" i="47"/>
  <c r="A2917" i="47"/>
  <c r="A2918" i="47"/>
  <c r="A2919" i="47"/>
  <c r="A2920" i="47"/>
  <c r="A2921" i="47"/>
  <c r="A2922" i="47"/>
  <c r="A2923" i="47"/>
  <c r="A2924" i="47"/>
  <c r="A2925" i="47"/>
  <c r="A2926" i="47"/>
  <c r="A2927" i="47"/>
  <c r="A2928" i="47"/>
  <c r="A2929" i="47"/>
  <c r="A2930" i="47"/>
  <c r="A2931" i="47"/>
  <c r="A2932" i="47"/>
  <c r="A2933" i="47"/>
  <c r="A2934" i="47"/>
  <c r="A2935" i="47"/>
  <c r="A2936" i="47"/>
  <c r="A2937" i="47"/>
  <c r="A2938" i="47"/>
  <c r="A2939" i="47"/>
  <c r="A2940" i="47"/>
  <c r="A2941" i="47"/>
  <c r="A2942" i="47"/>
  <c r="A2943" i="47"/>
  <c r="A2944" i="47"/>
  <c r="A2945" i="47"/>
  <c r="A2946" i="47"/>
  <c r="A2947" i="47"/>
  <c r="A2948" i="47"/>
  <c r="A2949" i="47"/>
  <c r="A2950" i="47"/>
  <c r="A2951" i="47"/>
  <c r="A2952" i="47"/>
  <c r="A2953" i="47"/>
  <c r="A2954" i="47"/>
  <c r="A2955" i="47"/>
  <c r="A2956" i="47"/>
  <c r="A2957" i="47"/>
  <c r="A2958" i="47"/>
  <c r="A2959" i="47"/>
  <c r="A2960" i="47"/>
  <c r="A2961" i="47"/>
  <c r="A2962" i="47"/>
  <c r="A2963" i="47"/>
  <c r="A2964" i="47"/>
  <c r="A2965" i="47"/>
  <c r="A2966" i="47"/>
  <c r="A2967" i="47"/>
  <c r="A2968" i="47"/>
  <c r="A2969" i="47"/>
  <c r="A2970" i="47"/>
  <c r="A2971" i="47"/>
  <c r="A2972" i="47"/>
  <c r="A2973" i="47"/>
  <c r="A2974" i="47"/>
  <c r="A2975" i="47"/>
  <c r="A2976" i="47"/>
  <c r="A2977" i="47"/>
  <c r="A2978" i="47"/>
  <c r="A2979" i="47"/>
  <c r="A2980" i="47"/>
  <c r="A2981" i="47"/>
  <c r="A2982" i="47"/>
  <c r="A2983" i="47"/>
  <c r="A2984" i="47"/>
  <c r="A2985" i="47"/>
  <c r="A2986" i="47"/>
  <c r="A2987" i="47"/>
  <c r="A2988" i="47"/>
  <c r="A2989" i="47"/>
  <c r="A2990" i="47"/>
  <c r="A2991" i="47"/>
  <c r="A2992" i="47"/>
  <c r="A2993" i="47"/>
  <c r="A2994" i="47"/>
  <c r="A2995" i="47"/>
  <c r="A2996" i="47"/>
  <c r="A2997" i="47"/>
  <c r="A2998" i="47"/>
  <c r="A2999" i="47"/>
  <c r="A3000" i="47"/>
  <c r="B4" i="47"/>
  <c r="C4" i="47"/>
  <c r="B5" i="47"/>
  <c r="C5" i="47"/>
  <c r="B6" i="47"/>
  <c r="C6" i="47"/>
  <c r="B7" i="47"/>
  <c r="C7" i="47"/>
  <c r="B8" i="47"/>
  <c r="C8" i="47"/>
  <c r="B9" i="47"/>
  <c r="C9" i="47"/>
  <c r="B10" i="47"/>
  <c r="C10" i="47"/>
  <c r="B11" i="47"/>
  <c r="C11" i="47"/>
  <c r="B12" i="47"/>
  <c r="C12" i="47"/>
  <c r="B13" i="47"/>
  <c r="C13" i="47"/>
  <c r="B14" i="47"/>
  <c r="C14" i="47"/>
  <c r="B15" i="47"/>
  <c r="C15" i="47"/>
  <c r="B16" i="47"/>
  <c r="C16" i="47"/>
  <c r="B17" i="47"/>
  <c r="C17" i="47"/>
  <c r="B18" i="47"/>
  <c r="C18" i="47"/>
  <c r="B19" i="47"/>
  <c r="C19" i="47"/>
  <c r="B20" i="47"/>
  <c r="C20" i="47"/>
  <c r="B21" i="47"/>
  <c r="C21" i="47"/>
  <c r="B22" i="47"/>
  <c r="C22" i="47"/>
  <c r="B23" i="47"/>
  <c r="C23" i="47"/>
  <c r="B24" i="47"/>
  <c r="C24" i="47"/>
  <c r="B25" i="47"/>
  <c r="C25" i="47"/>
  <c r="B26" i="47"/>
  <c r="C26" i="47"/>
  <c r="B27" i="47"/>
  <c r="C27" i="47"/>
  <c r="B28" i="47"/>
  <c r="C28" i="47"/>
  <c r="B29" i="47"/>
  <c r="C29" i="47"/>
  <c r="B30" i="47"/>
  <c r="C30" i="47"/>
  <c r="B31" i="47"/>
  <c r="C31" i="47"/>
  <c r="B32" i="47"/>
  <c r="C32" i="47"/>
  <c r="B33" i="47"/>
  <c r="C33" i="47"/>
  <c r="B34" i="47"/>
  <c r="C34" i="47"/>
  <c r="B35" i="47"/>
  <c r="C35" i="47"/>
  <c r="B36" i="47"/>
  <c r="C36" i="47"/>
  <c r="B37" i="47"/>
  <c r="C37" i="47"/>
  <c r="B38" i="47"/>
  <c r="C38" i="47"/>
  <c r="B39" i="47"/>
  <c r="C39" i="47"/>
  <c r="B40" i="47"/>
  <c r="C40" i="47"/>
  <c r="B41" i="47"/>
  <c r="C41" i="47"/>
  <c r="B42" i="47"/>
  <c r="C42" i="47"/>
  <c r="B43" i="47"/>
  <c r="C43" i="47"/>
  <c r="B44" i="47"/>
  <c r="C44" i="47"/>
  <c r="B45" i="47"/>
  <c r="C45" i="47"/>
  <c r="B46" i="47"/>
  <c r="C46" i="47"/>
  <c r="B47" i="47"/>
  <c r="C47" i="47"/>
  <c r="B48" i="47"/>
  <c r="C48" i="47"/>
  <c r="B49" i="47"/>
  <c r="C49" i="47"/>
  <c r="B50" i="47"/>
  <c r="C50" i="47"/>
  <c r="B51" i="47"/>
  <c r="C51" i="47"/>
  <c r="B52" i="47"/>
  <c r="C52" i="47"/>
  <c r="B53" i="47"/>
  <c r="C53" i="47"/>
  <c r="B54" i="47"/>
  <c r="C54" i="47"/>
  <c r="B55" i="47"/>
  <c r="C55" i="47"/>
  <c r="B56" i="47"/>
  <c r="C56" i="47"/>
  <c r="B57" i="47"/>
  <c r="C57" i="47"/>
  <c r="B58" i="47"/>
  <c r="C58" i="47"/>
  <c r="B59" i="47"/>
  <c r="C59" i="47"/>
  <c r="B60" i="47"/>
  <c r="C60" i="47"/>
  <c r="B61" i="47"/>
  <c r="C61" i="47"/>
  <c r="B62" i="47"/>
  <c r="C62" i="47"/>
  <c r="B63" i="47"/>
  <c r="C63" i="47"/>
  <c r="B64" i="47"/>
  <c r="C64" i="47"/>
  <c r="B65" i="47"/>
  <c r="C65" i="47"/>
  <c r="B66" i="47"/>
  <c r="C66" i="47"/>
  <c r="B67" i="47"/>
  <c r="C67" i="47"/>
  <c r="B68" i="47"/>
  <c r="C68" i="47"/>
  <c r="B69" i="47"/>
  <c r="C69" i="47"/>
  <c r="B70" i="47"/>
  <c r="C70" i="47"/>
  <c r="B71" i="47"/>
  <c r="C71" i="47"/>
  <c r="B72" i="47"/>
  <c r="C72" i="47"/>
  <c r="B73" i="47"/>
  <c r="C73" i="47"/>
  <c r="B74" i="47"/>
  <c r="C74" i="47"/>
  <c r="B75" i="47"/>
  <c r="C75" i="47"/>
  <c r="B76" i="47"/>
  <c r="C76" i="47"/>
  <c r="B77" i="47"/>
  <c r="C77" i="47"/>
  <c r="B78" i="47"/>
  <c r="C78" i="47"/>
  <c r="B79" i="47"/>
  <c r="C79" i="47"/>
  <c r="B80" i="47"/>
  <c r="C80" i="47"/>
  <c r="B81" i="47"/>
  <c r="C81" i="47"/>
  <c r="B82" i="47"/>
  <c r="C82" i="47"/>
  <c r="B83" i="47"/>
  <c r="C83" i="47"/>
  <c r="B84" i="47"/>
  <c r="C84" i="47"/>
  <c r="B85" i="47"/>
  <c r="C85" i="47"/>
  <c r="B86" i="47"/>
  <c r="C86" i="47"/>
  <c r="B87" i="47"/>
  <c r="C87" i="47"/>
  <c r="B88" i="47"/>
  <c r="C88" i="47"/>
  <c r="B89" i="47"/>
  <c r="C89" i="47"/>
  <c r="B90" i="47"/>
  <c r="C90" i="47"/>
  <c r="B91" i="47"/>
  <c r="C91" i="47"/>
  <c r="B92" i="47"/>
  <c r="C92" i="47"/>
  <c r="B93" i="47"/>
  <c r="C93" i="47"/>
  <c r="B94" i="47"/>
  <c r="C94" i="47"/>
  <c r="B95" i="47"/>
  <c r="C95" i="47"/>
  <c r="B96" i="47"/>
  <c r="C96" i="47"/>
  <c r="B97" i="47"/>
  <c r="C97" i="47"/>
  <c r="B98" i="47"/>
  <c r="C98" i="47"/>
  <c r="B99" i="47"/>
  <c r="C99" i="47"/>
  <c r="B100" i="47"/>
  <c r="C100" i="47"/>
  <c r="B101" i="47"/>
  <c r="C101" i="47"/>
  <c r="B102" i="47"/>
  <c r="C102" i="47"/>
  <c r="B103" i="47"/>
  <c r="C103" i="47"/>
  <c r="B104" i="47"/>
  <c r="C104" i="47"/>
  <c r="B105" i="47"/>
  <c r="C105" i="47"/>
  <c r="B106" i="47"/>
  <c r="C106" i="47"/>
  <c r="B107" i="47"/>
  <c r="C107" i="47"/>
  <c r="B108" i="47"/>
  <c r="C108" i="47"/>
  <c r="B109" i="47"/>
  <c r="C109" i="47"/>
  <c r="B110" i="47"/>
  <c r="C110" i="47"/>
  <c r="B111" i="47"/>
  <c r="C111" i="47"/>
  <c r="B112" i="47"/>
  <c r="C112" i="47"/>
  <c r="B113" i="47"/>
  <c r="C113" i="47"/>
  <c r="B114" i="47"/>
  <c r="C114" i="47"/>
  <c r="B115" i="47"/>
  <c r="C115" i="47"/>
  <c r="B116" i="47"/>
  <c r="C116" i="47"/>
  <c r="B117" i="47"/>
  <c r="C117" i="47"/>
  <c r="B118" i="47"/>
  <c r="C118" i="47"/>
  <c r="B119" i="47"/>
  <c r="C119" i="47"/>
  <c r="B120" i="47"/>
  <c r="C120" i="47"/>
  <c r="B121" i="47"/>
  <c r="C121" i="47"/>
  <c r="B122" i="47"/>
  <c r="C122" i="47"/>
  <c r="B123" i="47"/>
  <c r="C123" i="47"/>
  <c r="B124" i="47"/>
  <c r="C124" i="47"/>
  <c r="B125" i="47"/>
  <c r="C125" i="47"/>
  <c r="B126" i="47"/>
  <c r="C126" i="47"/>
  <c r="B127" i="47"/>
  <c r="C127" i="47"/>
  <c r="B128" i="47"/>
  <c r="C128" i="47"/>
  <c r="B129" i="47"/>
  <c r="C129" i="47"/>
  <c r="B130" i="47"/>
  <c r="C130" i="47"/>
  <c r="B131" i="47"/>
  <c r="C131" i="47"/>
  <c r="B132" i="47"/>
  <c r="C132" i="47"/>
  <c r="B133" i="47"/>
  <c r="C133" i="47"/>
  <c r="B134" i="47"/>
  <c r="C134" i="47"/>
  <c r="B135" i="47"/>
  <c r="C135" i="47"/>
  <c r="B136" i="47"/>
  <c r="C136" i="47"/>
  <c r="B137" i="47"/>
  <c r="C137" i="47"/>
  <c r="B138" i="47"/>
  <c r="C138" i="47"/>
  <c r="B139" i="47"/>
  <c r="C139" i="47"/>
  <c r="B140" i="47"/>
  <c r="C140" i="47"/>
  <c r="B141" i="47"/>
  <c r="C141" i="47"/>
  <c r="B142" i="47"/>
  <c r="C142" i="47"/>
  <c r="B143" i="47"/>
  <c r="C143" i="47"/>
  <c r="B144" i="47"/>
  <c r="C144" i="47"/>
  <c r="B145" i="47"/>
  <c r="C145" i="47"/>
  <c r="B146" i="47"/>
  <c r="C146" i="47"/>
  <c r="B147" i="47"/>
  <c r="C147" i="47"/>
  <c r="B148" i="47"/>
  <c r="C148" i="47"/>
  <c r="B149" i="47"/>
  <c r="C149" i="47"/>
  <c r="B150" i="47"/>
  <c r="C150" i="47"/>
  <c r="B151" i="47"/>
  <c r="C151" i="47"/>
  <c r="B152" i="47"/>
  <c r="C152" i="47"/>
  <c r="B153" i="47"/>
  <c r="C153" i="47"/>
  <c r="B154" i="47"/>
  <c r="C154" i="47"/>
  <c r="B155" i="47"/>
  <c r="C155" i="47"/>
  <c r="B156" i="47"/>
  <c r="C156" i="47"/>
  <c r="B157" i="47"/>
  <c r="C157" i="47"/>
  <c r="B158" i="47"/>
  <c r="C158" i="47"/>
  <c r="B159" i="47"/>
  <c r="C159" i="47"/>
  <c r="B160" i="47"/>
  <c r="C160" i="47"/>
  <c r="B161" i="47"/>
  <c r="C161" i="47"/>
  <c r="B162" i="47"/>
  <c r="C162" i="47"/>
  <c r="B163" i="47"/>
  <c r="C163" i="47"/>
  <c r="B164" i="47"/>
  <c r="C164" i="47"/>
  <c r="B165" i="47"/>
  <c r="C165" i="47"/>
  <c r="B166" i="47"/>
  <c r="C166" i="47"/>
  <c r="B167" i="47"/>
  <c r="C167" i="47"/>
  <c r="B168" i="47"/>
  <c r="C168" i="47"/>
  <c r="B169" i="47"/>
  <c r="C169" i="47"/>
  <c r="B170" i="47"/>
  <c r="C170" i="47"/>
  <c r="B171" i="47"/>
  <c r="C171" i="47"/>
  <c r="B172" i="47"/>
  <c r="C172" i="47"/>
  <c r="B173" i="47"/>
  <c r="C173" i="47"/>
  <c r="B174" i="47"/>
  <c r="C174" i="47"/>
  <c r="B175" i="47"/>
  <c r="C175" i="47"/>
  <c r="B176" i="47"/>
  <c r="C176" i="47"/>
  <c r="B177" i="47"/>
  <c r="C177" i="47"/>
  <c r="B178" i="47"/>
  <c r="C178" i="47"/>
  <c r="B179" i="47"/>
  <c r="C179" i="47"/>
  <c r="B180" i="47"/>
  <c r="C180" i="47"/>
  <c r="B181" i="47"/>
  <c r="C181" i="47"/>
  <c r="B182" i="47"/>
  <c r="C182" i="47"/>
  <c r="B183" i="47"/>
  <c r="C183" i="47"/>
  <c r="B184" i="47"/>
  <c r="C184" i="47"/>
  <c r="B185" i="47"/>
  <c r="C185" i="47"/>
  <c r="B186" i="47"/>
  <c r="C186" i="47"/>
  <c r="B187" i="47"/>
  <c r="C187" i="47"/>
  <c r="B188" i="47"/>
  <c r="C188" i="47"/>
  <c r="B189" i="47"/>
  <c r="C189" i="47"/>
  <c r="B190" i="47"/>
  <c r="C190" i="47"/>
  <c r="B191" i="47"/>
  <c r="C191" i="47"/>
  <c r="B192" i="47"/>
  <c r="C192" i="47"/>
  <c r="B193" i="47"/>
  <c r="C193" i="47"/>
  <c r="B194" i="47"/>
  <c r="C194" i="47"/>
  <c r="B195" i="47"/>
  <c r="C195" i="47"/>
  <c r="B196" i="47"/>
  <c r="C196" i="47"/>
  <c r="B197" i="47"/>
  <c r="C197" i="47"/>
  <c r="B198" i="47"/>
  <c r="C198" i="47"/>
  <c r="B199" i="47"/>
  <c r="C199" i="47"/>
  <c r="B200" i="47"/>
  <c r="C200" i="47"/>
  <c r="B201" i="47"/>
  <c r="C201" i="47"/>
  <c r="B202" i="47"/>
  <c r="C202" i="47"/>
  <c r="B203" i="47"/>
  <c r="C203" i="47"/>
  <c r="B204" i="47"/>
  <c r="C204" i="47"/>
  <c r="B205" i="47"/>
  <c r="C205" i="47"/>
  <c r="B206" i="47"/>
  <c r="C206" i="47"/>
  <c r="B207" i="47"/>
  <c r="C207" i="47"/>
  <c r="B208" i="47"/>
  <c r="C208" i="47"/>
  <c r="B209" i="47"/>
  <c r="C209" i="47"/>
  <c r="B210" i="47"/>
  <c r="C210" i="47"/>
  <c r="B211" i="47"/>
  <c r="C211" i="47"/>
  <c r="B212" i="47"/>
  <c r="C212" i="47"/>
  <c r="B213" i="47"/>
  <c r="C213" i="47"/>
  <c r="B214" i="47"/>
  <c r="C214" i="47"/>
  <c r="B215" i="47"/>
  <c r="C215" i="47"/>
  <c r="B216" i="47"/>
  <c r="C216" i="47"/>
  <c r="B217" i="47"/>
  <c r="C217" i="47"/>
  <c r="B218" i="47"/>
  <c r="C218" i="47"/>
  <c r="B219" i="47"/>
  <c r="C219" i="47"/>
  <c r="B220" i="47"/>
  <c r="C220" i="47"/>
  <c r="B221" i="47"/>
  <c r="C221" i="47"/>
  <c r="B222" i="47"/>
  <c r="C222" i="47"/>
  <c r="B223" i="47"/>
  <c r="C223" i="47"/>
  <c r="B224" i="47"/>
  <c r="C224" i="47"/>
  <c r="B225" i="47"/>
  <c r="C225" i="47"/>
  <c r="B226" i="47"/>
  <c r="C226" i="47"/>
  <c r="B227" i="47"/>
  <c r="C227" i="47"/>
  <c r="B228" i="47"/>
  <c r="C228" i="47"/>
  <c r="B229" i="47"/>
  <c r="C229" i="47"/>
  <c r="B230" i="47"/>
  <c r="C230" i="47"/>
  <c r="B231" i="47"/>
  <c r="C231" i="47"/>
  <c r="B232" i="47"/>
  <c r="C232" i="47"/>
  <c r="B233" i="47"/>
  <c r="C233" i="47"/>
  <c r="B234" i="47"/>
  <c r="C234" i="47"/>
  <c r="B235" i="47"/>
  <c r="C235" i="47"/>
  <c r="B236" i="47"/>
  <c r="C236" i="47"/>
  <c r="B237" i="47"/>
  <c r="C237" i="47"/>
  <c r="B238" i="47"/>
  <c r="C238" i="47"/>
  <c r="B239" i="47"/>
  <c r="C239" i="47"/>
  <c r="B240" i="47"/>
  <c r="C240" i="47"/>
  <c r="B241" i="47"/>
  <c r="C241" i="47"/>
  <c r="B242" i="47"/>
  <c r="C242" i="47"/>
  <c r="B243" i="47"/>
  <c r="C243" i="47"/>
  <c r="B244" i="47"/>
  <c r="C244" i="47"/>
  <c r="B245" i="47"/>
  <c r="C245" i="47"/>
  <c r="B246" i="47"/>
  <c r="C246" i="47"/>
  <c r="B247" i="47"/>
  <c r="C247" i="47"/>
  <c r="B248" i="47"/>
  <c r="C248" i="47"/>
  <c r="B249" i="47"/>
  <c r="C249" i="47"/>
  <c r="B250" i="47"/>
  <c r="C250" i="47"/>
  <c r="B251" i="47"/>
  <c r="C251" i="47"/>
  <c r="B252" i="47"/>
  <c r="C252" i="47"/>
  <c r="B253" i="47"/>
  <c r="C253" i="47"/>
  <c r="B254" i="47"/>
  <c r="C254" i="47"/>
  <c r="B255" i="47"/>
  <c r="C255" i="47"/>
  <c r="B256" i="47"/>
  <c r="C256" i="47"/>
  <c r="B257" i="47"/>
  <c r="C257" i="47"/>
  <c r="B258" i="47"/>
  <c r="C258" i="47"/>
  <c r="B259" i="47"/>
  <c r="C259" i="47"/>
  <c r="B260" i="47"/>
  <c r="C260" i="47"/>
  <c r="B261" i="47"/>
  <c r="C261" i="47"/>
  <c r="B262" i="47"/>
  <c r="C262" i="47"/>
  <c r="B263" i="47"/>
  <c r="C263" i="47"/>
  <c r="B264" i="47"/>
  <c r="C264" i="47"/>
  <c r="B265" i="47"/>
  <c r="C265" i="47"/>
  <c r="B266" i="47"/>
  <c r="C266" i="47"/>
  <c r="B267" i="47"/>
  <c r="C267" i="47"/>
  <c r="B268" i="47"/>
  <c r="C268" i="47"/>
  <c r="B269" i="47"/>
  <c r="C269" i="47"/>
  <c r="B270" i="47"/>
  <c r="C270" i="47"/>
  <c r="B271" i="47"/>
  <c r="C271" i="47"/>
  <c r="B272" i="47"/>
  <c r="C272" i="47"/>
  <c r="B273" i="47"/>
  <c r="C273" i="47"/>
  <c r="B274" i="47"/>
  <c r="C274" i="47"/>
  <c r="B275" i="47"/>
  <c r="C275" i="47"/>
  <c r="B276" i="47"/>
  <c r="C276" i="47"/>
  <c r="B277" i="47"/>
  <c r="C277" i="47"/>
  <c r="B278" i="47"/>
  <c r="C278" i="47"/>
  <c r="B279" i="47"/>
  <c r="C279" i="47"/>
  <c r="B280" i="47"/>
  <c r="C280" i="47"/>
  <c r="B281" i="47"/>
  <c r="C281" i="47"/>
  <c r="B282" i="47"/>
  <c r="C282" i="47"/>
  <c r="B283" i="47"/>
  <c r="C283" i="47"/>
  <c r="B284" i="47"/>
  <c r="C284" i="47"/>
  <c r="B285" i="47"/>
  <c r="C285" i="47"/>
  <c r="B286" i="47"/>
  <c r="C286" i="47"/>
  <c r="B287" i="47"/>
  <c r="C287" i="47"/>
  <c r="B288" i="47"/>
  <c r="C288" i="47"/>
  <c r="B289" i="47"/>
  <c r="C289" i="47"/>
  <c r="B290" i="47"/>
  <c r="C290" i="47"/>
  <c r="B291" i="47"/>
  <c r="C291" i="47"/>
  <c r="B292" i="47"/>
  <c r="C292" i="47"/>
  <c r="B293" i="47"/>
  <c r="C293" i="47"/>
  <c r="B294" i="47"/>
  <c r="C294" i="47"/>
  <c r="B295" i="47"/>
  <c r="C295" i="47"/>
  <c r="B296" i="47"/>
  <c r="C296" i="47"/>
  <c r="B297" i="47"/>
  <c r="C297" i="47"/>
  <c r="B298" i="47"/>
  <c r="C298" i="47"/>
  <c r="B299" i="47"/>
  <c r="C299" i="47"/>
  <c r="B300" i="47"/>
  <c r="C300" i="47"/>
  <c r="B301" i="47"/>
  <c r="C301" i="47"/>
  <c r="B302" i="47"/>
  <c r="C302" i="47"/>
  <c r="B303" i="47"/>
  <c r="C303" i="47"/>
  <c r="B304" i="47"/>
  <c r="C304" i="47"/>
  <c r="B305" i="47"/>
  <c r="C305" i="47"/>
  <c r="B306" i="47"/>
  <c r="C306" i="47"/>
  <c r="B307" i="47"/>
  <c r="C307" i="47"/>
  <c r="B308" i="47"/>
  <c r="C308" i="47"/>
  <c r="B309" i="47"/>
  <c r="C309" i="47"/>
  <c r="B310" i="47"/>
  <c r="C310" i="47"/>
  <c r="B311" i="47"/>
  <c r="C311" i="47"/>
  <c r="B312" i="47"/>
  <c r="C312" i="47"/>
  <c r="B313" i="47"/>
  <c r="C313" i="47"/>
  <c r="B314" i="47"/>
  <c r="C314" i="47"/>
  <c r="B315" i="47"/>
  <c r="C315" i="47"/>
  <c r="B316" i="47"/>
  <c r="C316" i="47"/>
  <c r="B317" i="47"/>
  <c r="C317" i="47"/>
  <c r="B318" i="47"/>
  <c r="C318" i="47"/>
  <c r="B319" i="47"/>
  <c r="C319" i="47"/>
  <c r="B320" i="47"/>
  <c r="C320" i="47"/>
  <c r="B321" i="47"/>
  <c r="C321" i="47"/>
  <c r="B322" i="47"/>
  <c r="C322" i="47"/>
  <c r="B323" i="47"/>
  <c r="C323" i="47"/>
  <c r="B324" i="47"/>
  <c r="C324" i="47"/>
  <c r="B325" i="47"/>
  <c r="C325" i="47"/>
  <c r="B326" i="47"/>
  <c r="C326" i="47"/>
  <c r="B327" i="47"/>
  <c r="C327" i="47"/>
  <c r="B328" i="47"/>
  <c r="C328" i="47"/>
  <c r="B329" i="47"/>
  <c r="C329" i="47"/>
  <c r="B330" i="47"/>
  <c r="C330" i="47"/>
  <c r="B331" i="47"/>
  <c r="C331" i="47"/>
  <c r="B332" i="47"/>
  <c r="C332" i="47"/>
  <c r="B333" i="47"/>
  <c r="C333" i="47"/>
  <c r="B334" i="47"/>
  <c r="C334" i="47"/>
  <c r="B335" i="47"/>
  <c r="C335" i="47"/>
  <c r="B336" i="47"/>
  <c r="C336" i="47"/>
  <c r="B337" i="47"/>
  <c r="C337" i="47"/>
  <c r="B338" i="47"/>
  <c r="C338" i="47"/>
  <c r="B339" i="47"/>
  <c r="C339" i="47"/>
  <c r="B340" i="47"/>
  <c r="C340" i="47"/>
  <c r="B341" i="47"/>
  <c r="C341" i="47"/>
  <c r="B342" i="47"/>
  <c r="C342" i="47"/>
  <c r="B343" i="47"/>
  <c r="C343" i="47"/>
  <c r="B344" i="47"/>
  <c r="C344" i="47"/>
  <c r="B345" i="47"/>
  <c r="C345" i="47"/>
  <c r="B346" i="47"/>
  <c r="C346" i="47"/>
  <c r="B347" i="47"/>
  <c r="C347" i="47"/>
  <c r="B348" i="47"/>
  <c r="C348" i="47"/>
  <c r="B349" i="47"/>
  <c r="C349" i="47"/>
  <c r="B350" i="47"/>
  <c r="C350" i="47"/>
  <c r="B351" i="47"/>
  <c r="C351" i="47"/>
  <c r="B352" i="47"/>
  <c r="C352" i="47"/>
  <c r="B353" i="47"/>
  <c r="C353" i="47"/>
  <c r="B354" i="47"/>
  <c r="C354" i="47"/>
  <c r="B355" i="47"/>
  <c r="C355" i="47"/>
  <c r="B356" i="47"/>
  <c r="C356" i="47"/>
  <c r="B357" i="47"/>
  <c r="C357" i="47"/>
  <c r="B358" i="47"/>
  <c r="C358" i="47"/>
  <c r="B359" i="47"/>
  <c r="C359" i="47"/>
  <c r="B360" i="47"/>
  <c r="C360" i="47"/>
  <c r="B361" i="47"/>
  <c r="C361" i="47"/>
  <c r="B362" i="47"/>
  <c r="C362" i="47"/>
  <c r="B363" i="47"/>
  <c r="C363" i="47"/>
  <c r="B364" i="47"/>
  <c r="C364" i="47"/>
  <c r="B365" i="47"/>
  <c r="C365" i="47"/>
  <c r="B366" i="47"/>
  <c r="C366" i="47"/>
  <c r="B367" i="47"/>
  <c r="C367" i="47"/>
  <c r="B368" i="47"/>
  <c r="C368" i="47"/>
  <c r="B369" i="47"/>
  <c r="C369" i="47"/>
  <c r="B370" i="47"/>
  <c r="C370" i="47"/>
  <c r="B371" i="47"/>
  <c r="C371" i="47"/>
  <c r="B372" i="47"/>
  <c r="C372" i="47"/>
  <c r="B373" i="47"/>
  <c r="C373" i="47"/>
  <c r="B374" i="47"/>
  <c r="C374" i="47"/>
  <c r="B375" i="47"/>
  <c r="C375" i="47"/>
  <c r="B376" i="47"/>
  <c r="C376" i="47"/>
  <c r="B377" i="47"/>
  <c r="C377" i="47"/>
  <c r="B378" i="47"/>
  <c r="C378" i="47"/>
  <c r="B379" i="47"/>
  <c r="C379" i="47"/>
  <c r="B380" i="47"/>
  <c r="C380" i="47"/>
  <c r="B381" i="47"/>
  <c r="C381" i="47"/>
  <c r="B382" i="47"/>
  <c r="C382" i="47"/>
  <c r="B383" i="47"/>
  <c r="C383" i="47"/>
  <c r="B384" i="47"/>
  <c r="C384" i="47"/>
  <c r="B385" i="47"/>
  <c r="C385" i="47"/>
  <c r="B386" i="47"/>
  <c r="C386" i="47"/>
  <c r="B387" i="47"/>
  <c r="C387" i="47"/>
  <c r="B388" i="47"/>
  <c r="C388" i="47"/>
  <c r="B389" i="47"/>
  <c r="C389" i="47"/>
  <c r="B390" i="47"/>
  <c r="C390" i="47"/>
  <c r="B391" i="47"/>
  <c r="C391" i="47"/>
  <c r="B392" i="47"/>
  <c r="C392" i="47"/>
  <c r="B393" i="47"/>
  <c r="C393" i="47"/>
  <c r="B394" i="47"/>
  <c r="C394" i="47"/>
  <c r="B395" i="47"/>
  <c r="C395" i="47"/>
  <c r="B396" i="47"/>
  <c r="C396" i="47"/>
  <c r="B397" i="47"/>
  <c r="C397" i="47"/>
  <c r="B398" i="47"/>
  <c r="C398" i="47"/>
  <c r="B399" i="47"/>
  <c r="C399" i="47"/>
  <c r="B400" i="47"/>
  <c r="C400" i="47"/>
  <c r="B401" i="47"/>
  <c r="C401" i="47"/>
  <c r="B402" i="47"/>
  <c r="C402" i="47"/>
  <c r="B403" i="47"/>
  <c r="C403" i="47"/>
  <c r="B404" i="47"/>
  <c r="C404" i="47"/>
  <c r="B405" i="47"/>
  <c r="C405" i="47"/>
  <c r="B406" i="47"/>
  <c r="C406" i="47"/>
  <c r="B407" i="47"/>
  <c r="C407" i="47"/>
  <c r="B408" i="47"/>
  <c r="C408" i="47"/>
  <c r="B409" i="47"/>
  <c r="C409" i="47"/>
  <c r="B410" i="47"/>
  <c r="C410" i="47"/>
  <c r="B411" i="47"/>
  <c r="C411" i="47"/>
  <c r="B412" i="47"/>
  <c r="C412" i="47"/>
  <c r="B413" i="47"/>
  <c r="C413" i="47"/>
  <c r="B414" i="47"/>
  <c r="C414" i="47"/>
  <c r="B415" i="47"/>
  <c r="C415" i="47"/>
  <c r="B416" i="47"/>
  <c r="C416" i="47"/>
  <c r="B417" i="47"/>
  <c r="C417" i="47"/>
  <c r="B418" i="47"/>
  <c r="C418" i="47"/>
  <c r="B419" i="47"/>
  <c r="C419" i="47"/>
  <c r="B420" i="47"/>
  <c r="C420" i="47"/>
  <c r="B421" i="47"/>
  <c r="C421" i="47"/>
  <c r="B422" i="47"/>
  <c r="C422" i="47"/>
  <c r="B423" i="47"/>
  <c r="C423" i="47"/>
  <c r="B424" i="47"/>
  <c r="C424" i="47"/>
  <c r="B425" i="47"/>
  <c r="C425" i="47"/>
  <c r="B426" i="47"/>
  <c r="C426" i="47"/>
  <c r="B427" i="47"/>
  <c r="C427" i="47"/>
  <c r="B428" i="47"/>
  <c r="C428" i="47"/>
  <c r="B429" i="47"/>
  <c r="C429" i="47"/>
  <c r="B430" i="47"/>
  <c r="C430" i="47"/>
  <c r="B431" i="47"/>
  <c r="C431" i="47"/>
  <c r="B432" i="47"/>
  <c r="C432" i="47"/>
  <c r="B433" i="47"/>
  <c r="C433" i="47"/>
  <c r="B434" i="47"/>
  <c r="C434" i="47"/>
  <c r="B435" i="47"/>
  <c r="C435" i="47"/>
  <c r="B436" i="47"/>
  <c r="C436" i="47"/>
  <c r="B437" i="47"/>
  <c r="C437" i="47"/>
  <c r="B438" i="47"/>
  <c r="C438" i="47"/>
  <c r="B439" i="47"/>
  <c r="C439" i="47"/>
  <c r="B440" i="47"/>
  <c r="C440" i="47"/>
  <c r="B441" i="47"/>
  <c r="C441" i="47"/>
  <c r="B442" i="47"/>
  <c r="C442" i="47"/>
  <c r="B443" i="47"/>
  <c r="C443" i="47"/>
  <c r="B444" i="47"/>
  <c r="C444" i="47"/>
  <c r="B445" i="47"/>
  <c r="C445" i="47"/>
  <c r="B446" i="47"/>
  <c r="C446" i="47"/>
  <c r="B447" i="47"/>
  <c r="C447" i="47"/>
  <c r="B448" i="47"/>
  <c r="C448" i="47"/>
  <c r="B449" i="47"/>
  <c r="C449" i="47"/>
  <c r="B450" i="47"/>
  <c r="C450" i="47"/>
  <c r="B451" i="47"/>
  <c r="C451" i="47"/>
  <c r="B452" i="47"/>
  <c r="C452" i="47"/>
  <c r="B453" i="47"/>
  <c r="C453" i="47"/>
  <c r="B454" i="47"/>
  <c r="C454" i="47"/>
  <c r="B455" i="47"/>
  <c r="C455" i="47"/>
  <c r="B456" i="47"/>
  <c r="C456" i="47"/>
  <c r="B457" i="47"/>
  <c r="C457" i="47"/>
  <c r="B458" i="47"/>
  <c r="C458" i="47"/>
  <c r="B459" i="47"/>
  <c r="C459" i="47"/>
  <c r="B460" i="47"/>
  <c r="C460" i="47"/>
  <c r="B461" i="47"/>
  <c r="C461" i="47"/>
  <c r="B462" i="47"/>
  <c r="C462" i="47"/>
  <c r="B463" i="47"/>
  <c r="C463" i="47"/>
  <c r="B464" i="47"/>
  <c r="C464" i="47"/>
  <c r="B465" i="47"/>
  <c r="C465" i="47"/>
  <c r="B466" i="47"/>
  <c r="C466" i="47"/>
  <c r="B467" i="47"/>
  <c r="C467" i="47"/>
  <c r="B468" i="47"/>
  <c r="C468" i="47"/>
  <c r="B469" i="47"/>
  <c r="C469" i="47"/>
  <c r="B470" i="47"/>
  <c r="C470" i="47"/>
  <c r="B471" i="47"/>
  <c r="C471" i="47"/>
  <c r="B472" i="47"/>
  <c r="C472" i="47"/>
  <c r="B473" i="47"/>
  <c r="C473" i="47"/>
  <c r="B474" i="47"/>
  <c r="C474" i="47"/>
  <c r="B475" i="47"/>
  <c r="C475" i="47"/>
  <c r="B476" i="47"/>
  <c r="C476" i="47"/>
  <c r="B477" i="47"/>
  <c r="C477" i="47"/>
  <c r="B478" i="47"/>
  <c r="C478" i="47"/>
  <c r="B479" i="47"/>
  <c r="C479" i="47"/>
  <c r="B480" i="47"/>
  <c r="C480" i="47"/>
  <c r="B481" i="47"/>
  <c r="C481" i="47"/>
  <c r="B482" i="47"/>
  <c r="C482" i="47"/>
  <c r="B483" i="47"/>
  <c r="C483" i="47"/>
  <c r="B484" i="47"/>
  <c r="C484" i="47"/>
  <c r="B485" i="47"/>
  <c r="C485" i="47"/>
  <c r="B486" i="47"/>
  <c r="C486" i="47"/>
  <c r="B487" i="47"/>
  <c r="C487" i="47"/>
  <c r="B488" i="47"/>
  <c r="C488" i="47"/>
  <c r="B489" i="47"/>
  <c r="C489" i="47"/>
  <c r="B490" i="47"/>
  <c r="C490" i="47"/>
  <c r="B491" i="47"/>
  <c r="C491" i="47"/>
  <c r="B492" i="47"/>
  <c r="C492" i="47"/>
  <c r="B493" i="47"/>
  <c r="C493" i="47"/>
  <c r="B494" i="47"/>
  <c r="C494" i="47"/>
  <c r="B495" i="47"/>
  <c r="C495" i="47"/>
  <c r="B496" i="47"/>
  <c r="C496" i="47"/>
  <c r="B497" i="47"/>
  <c r="C497" i="47"/>
  <c r="B498" i="47"/>
  <c r="C498" i="47"/>
  <c r="B499" i="47"/>
  <c r="C499" i="47"/>
  <c r="B500" i="47"/>
  <c r="C500" i="47"/>
  <c r="B501" i="47"/>
  <c r="C501" i="47"/>
  <c r="B502" i="47"/>
  <c r="C502" i="47"/>
  <c r="B503" i="47"/>
  <c r="C503" i="47"/>
  <c r="B504" i="47"/>
  <c r="C504" i="47"/>
  <c r="B505" i="47"/>
  <c r="C505" i="47"/>
  <c r="B506" i="47"/>
  <c r="C506" i="47"/>
  <c r="B507" i="47"/>
  <c r="C507" i="47"/>
  <c r="B508" i="47"/>
  <c r="C508" i="47"/>
  <c r="B509" i="47"/>
  <c r="C509" i="47"/>
  <c r="B510" i="47"/>
  <c r="C510" i="47"/>
  <c r="B511" i="47"/>
  <c r="C511" i="47"/>
  <c r="B512" i="47"/>
  <c r="C512" i="47"/>
  <c r="B513" i="47"/>
  <c r="C513" i="47"/>
  <c r="B514" i="47"/>
  <c r="C514" i="47"/>
  <c r="B515" i="47"/>
  <c r="C515" i="47"/>
  <c r="B516" i="47"/>
  <c r="C516" i="47"/>
  <c r="B517" i="47"/>
  <c r="C517" i="47"/>
  <c r="B518" i="47"/>
  <c r="C518" i="47"/>
  <c r="B519" i="47"/>
  <c r="C519" i="47"/>
  <c r="B520" i="47"/>
  <c r="C520" i="47"/>
  <c r="B521" i="47"/>
  <c r="C521" i="47"/>
  <c r="B522" i="47"/>
  <c r="C522" i="47"/>
  <c r="B523" i="47"/>
  <c r="C523" i="47"/>
  <c r="B524" i="47"/>
  <c r="C524" i="47"/>
  <c r="B525" i="47"/>
  <c r="C525" i="47"/>
  <c r="B526" i="47"/>
  <c r="C526" i="47"/>
  <c r="B527" i="47"/>
  <c r="C527" i="47"/>
  <c r="B528" i="47"/>
  <c r="C528" i="47"/>
  <c r="B529" i="47"/>
  <c r="C529" i="47"/>
  <c r="B530" i="47"/>
  <c r="C530" i="47"/>
  <c r="B531" i="47"/>
  <c r="C531" i="47"/>
  <c r="B532" i="47"/>
  <c r="C532" i="47"/>
  <c r="B533" i="47"/>
  <c r="C533" i="47"/>
  <c r="B534" i="47"/>
  <c r="C534" i="47"/>
  <c r="B535" i="47"/>
  <c r="C535" i="47"/>
  <c r="B536" i="47"/>
  <c r="C536" i="47"/>
  <c r="B537" i="47"/>
  <c r="C537" i="47"/>
  <c r="B538" i="47"/>
  <c r="C538" i="47"/>
  <c r="B539" i="47"/>
  <c r="C539" i="47"/>
  <c r="B540" i="47"/>
  <c r="C540" i="47"/>
  <c r="B541" i="47"/>
  <c r="C541" i="47"/>
  <c r="B542" i="47"/>
  <c r="C542" i="47"/>
  <c r="B543" i="47"/>
  <c r="C543" i="47"/>
  <c r="B544" i="47"/>
  <c r="C544" i="47"/>
  <c r="B545" i="47"/>
  <c r="C545" i="47"/>
  <c r="B546" i="47"/>
  <c r="C546" i="47"/>
  <c r="B547" i="47"/>
  <c r="C547" i="47"/>
  <c r="B548" i="47"/>
  <c r="C548" i="47"/>
  <c r="B549" i="47"/>
  <c r="C549" i="47"/>
  <c r="B550" i="47"/>
  <c r="C550" i="47"/>
  <c r="B551" i="47"/>
  <c r="C551" i="47"/>
  <c r="B552" i="47"/>
  <c r="C552" i="47"/>
  <c r="B553" i="47"/>
  <c r="C553" i="47"/>
  <c r="B554" i="47"/>
  <c r="C554" i="47"/>
  <c r="B555" i="47"/>
  <c r="C555" i="47"/>
  <c r="B556" i="47"/>
  <c r="C556" i="47"/>
  <c r="B557" i="47"/>
  <c r="C557" i="47"/>
  <c r="B558" i="47"/>
  <c r="C558" i="47"/>
  <c r="B559" i="47"/>
  <c r="C559" i="47"/>
  <c r="B560" i="47"/>
  <c r="C560" i="47"/>
  <c r="B561" i="47"/>
  <c r="C561" i="47"/>
  <c r="B562" i="47"/>
  <c r="C562" i="47"/>
  <c r="B563" i="47"/>
  <c r="C563" i="47"/>
  <c r="B564" i="47"/>
  <c r="C564" i="47"/>
  <c r="B565" i="47"/>
  <c r="C565" i="47"/>
  <c r="B566" i="47"/>
  <c r="C566" i="47"/>
  <c r="B567" i="47"/>
  <c r="C567" i="47"/>
  <c r="B568" i="47"/>
  <c r="C568" i="47"/>
  <c r="B569" i="47"/>
  <c r="C569" i="47"/>
  <c r="B570" i="47"/>
  <c r="C570" i="47"/>
  <c r="B571" i="47"/>
  <c r="C571" i="47"/>
  <c r="B572" i="47"/>
  <c r="C572" i="47"/>
  <c r="B573" i="47"/>
  <c r="C573" i="47"/>
  <c r="B574" i="47"/>
  <c r="C574" i="47"/>
  <c r="B575" i="47"/>
  <c r="C575" i="47"/>
  <c r="B576" i="47"/>
  <c r="C576" i="47"/>
  <c r="B577" i="47"/>
  <c r="C577" i="47"/>
  <c r="B578" i="47"/>
  <c r="C578" i="47"/>
  <c r="B579" i="47"/>
  <c r="C579" i="47"/>
  <c r="B580" i="47"/>
  <c r="C580" i="47"/>
  <c r="B581" i="47"/>
  <c r="C581" i="47"/>
  <c r="B582" i="47"/>
  <c r="C582" i="47"/>
  <c r="B583" i="47"/>
  <c r="C583" i="47"/>
  <c r="B584" i="47"/>
  <c r="C584" i="47"/>
  <c r="B585" i="47"/>
  <c r="C585" i="47"/>
  <c r="B586" i="47"/>
  <c r="C586" i="47"/>
  <c r="B587" i="47"/>
  <c r="C587" i="47"/>
  <c r="B588" i="47"/>
  <c r="C588" i="47"/>
  <c r="B589" i="47"/>
  <c r="C589" i="47"/>
  <c r="B590" i="47"/>
  <c r="C590" i="47"/>
  <c r="B591" i="47"/>
  <c r="C591" i="47"/>
  <c r="B592" i="47"/>
  <c r="C592" i="47"/>
  <c r="B593" i="47"/>
  <c r="C593" i="47"/>
  <c r="B594" i="47"/>
  <c r="C594" i="47"/>
  <c r="B595" i="47"/>
  <c r="C595" i="47"/>
  <c r="B596" i="47"/>
  <c r="C596" i="47"/>
  <c r="B597" i="47"/>
  <c r="C597" i="47"/>
  <c r="B598" i="47"/>
  <c r="C598" i="47"/>
  <c r="B599" i="47"/>
  <c r="C599" i="47"/>
  <c r="B600" i="47"/>
  <c r="C600" i="47"/>
  <c r="B601" i="47"/>
  <c r="C601" i="47"/>
  <c r="B602" i="47"/>
  <c r="C602" i="47"/>
  <c r="B603" i="47"/>
  <c r="C603" i="47"/>
  <c r="B604" i="47"/>
  <c r="C604" i="47"/>
  <c r="B605" i="47"/>
  <c r="C605" i="47"/>
  <c r="B606" i="47"/>
  <c r="C606" i="47"/>
  <c r="B607" i="47"/>
  <c r="C607" i="47"/>
  <c r="B608" i="47"/>
  <c r="C608" i="47"/>
  <c r="B609" i="47"/>
  <c r="C609" i="47"/>
  <c r="B610" i="47"/>
  <c r="C610" i="47"/>
  <c r="B611" i="47"/>
  <c r="C611" i="47"/>
  <c r="B612" i="47"/>
  <c r="C612" i="47"/>
  <c r="B613" i="47"/>
  <c r="C613" i="47"/>
  <c r="B614" i="47"/>
  <c r="C614" i="47"/>
  <c r="B615" i="47"/>
  <c r="C615" i="47"/>
  <c r="B616" i="47"/>
  <c r="C616" i="47"/>
  <c r="B617" i="47"/>
  <c r="C617" i="47"/>
  <c r="B618" i="47"/>
  <c r="C618" i="47"/>
  <c r="B619" i="47"/>
  <c r="C619" i="47"/>
  <c r="B620" i="47"/>
  <c r="C620" i="47"/>
  <c r="B621" i="47"/>
  <c r="C621" i="47"/>
  <c r="B622" i="47"/>
  <c r="C622" i="47"/>
  <c r="B623" i="47"/>
  <c r="C623" i="47"/>
  <c r="B624" i="47"/>
  <c r="C624" i="47"/>
  <c r="B625" i="47"/>
  <c r="C625" i="47"/>
  <c r="B626" i="47"/>
  <c r="C626" i="47"/>
  <c r="B627" i="47"/>
  <c r="C627" i="47"/>
  <c r="B628" i="47"/>
  <c r="C628" i="47"/>
  <c r="B629" i="47"/>
  <c r="C629" i="47"/>
  <c r="B630" i="47"/>
  <c r="C630" i="47"/>
  <c r="B631" i="47"/>
  <c r="C631" i="47"/>
  <c r="B632" i="47"/>
  <c r="C632" i="47"/>
  <c r="B633" i="47"/>
  <c r="C633" i="47"/>
  <c r="B634" i="47"/>
  <c r="C634" i="47"/>
  <c r="B635" i="47"/>
  <c r="C635" i="47"/>
  <c r="B636" i="47"/>
  <c r="C636" i="47"/>
  <c r="B637" i="47"/>
  <c r="C637" i="47"/>
  <c r="B638" i="47"/>
  <c r="C638" i="47"/>
  <c r="B639" i="47"/>
  <c r="C639" i="47"/>
  <c r="B640" i="47"/>
  <c r="C640" i="47"/>
  <c r="B641" i="47"/>
  <c r="C641" i="47"/>
  <c r="B642" i="47"/>
  <c r="C642" i="47"/>
  <c r="B643" i="47"/>
  <c r="C643" i="47"/>
  <c r="B644" i="47"/>
  <c r="C644" i="47"/>
  <c r="B645" i="47"/>
  <c r="C645" i="47"/>
  <c r="B646" i="47"/>
  <c r="C646" i="47"/>
  <c r="B647" i="47"/>
  <c r="C647" i="47"/>
  <c r="B648" i="47"/>
  <c r="C648" i="47"/>
  <c r="B649" i="47"/>
  <c r="C649" i="47"/>
  <c r="B650" i="47"/>
  <c r="C650" i="47"/>
  <c r="B651" i="47"/>
  <c r="C651" i="47"/>
  <c r="B652" i="47"/>
  <c r="C652" i="47"/>
  <c r="B653" i="47"/>
  <c r="C653" i="47"/>
  <c r="B654" i="47"/>
  <c r="C654" i="47"/>
  <c r="B655" i="47"/>
  <c r="C655" i="47"/>
  <c r="B656" i="47"/>
  <c r="C656" i="47"/>
  <c r="B657" i="47"/>
  <c r="C657" i="47"/>
  <c r="B658" i="47"/>
  <c r="C658" i="47"/>
  <c r="B659" i="47"/>
  <c r="C659" i="47"/>
  <c r="B660" i="47"/>
  <c r="C660" i="47"/>
  <c r="B661" i="47"/>
  <c r="C661" i="47"/>
  <c r="B662" i="47"/>
  <c r="C662" i="47"/>
  <c r="B663" i="47"/>
  <c r="C663" i="47"/>
  <c r="B664" i="47"/>
  <c r="C664" i="47"/>
  <c r="B665" i="47"/>
  <c r="C665" i="47"/>
  <c r="B666" i="47"/>
  <c r="C666" i="47"/>
  <c r="B667" i="47"/>
  <c r="C667" i="47"/>
  <c r="B668" i="47"/>
  <c r="C668" i="47"/>
  <c r="B669" i="47"/>
  <c r="C669" i="47"/>
  <c r="B670" i="47"/>
  <c r="C670" i="47"/>
  <c r="B671" i="47"/>
  <c r="C671" i="47"/>
  <c r="B672" i="47"/>
  <c r="C672" i="47"/>
  <c r="B673" i="47"/>
  <c r="C673" i="47"/>
  <c r="B674" i="47"/>
  <c r="C674" i="47"/>
  <c r="B675" i="47"/>
  <c r="C675" i="47"/>
  <c r="B676" i="47"/>
  <c r="C676" i="47"/>
  <c r="B677" i="47"/>
  <c r="C677" i="47"/>
  <c r="B678" i="47"/>
  <c r="C678" i="47"/>
  <c r="B679" i="47"/>
  <c r="C679" i="47"/>
  <c r="B680" i="47"/>
  <c r="C680" i="47"/>
  <c r="B681" i="47"/>
  <c r="C681" i="47"/>
  <c r="B682" i="47"/>
  <c r="C682" i="47"/>
  <c r="B683" i="47"/>
  <c r="C683" i="47"/>
  <c r="B684" i="47"/>
  <c r="C684" i="47"/>
  <c r="B685" i="47"/>
  <c r="C685" i="47"/>
  <c r="B686" i="47"/>
  <c r="C686" i="47"/>
  <c r="B687" i="47"/>
  <c r="C687" i="47"/>
  <c r="B688" i="47"/>
  <c r="C688" i="47"/>
  <c r="B689" i="47"/>
  <c r="C689" i="47"/>
  <c r="B690" i="47"/>
  <c r="C690" i="47"/>
  <c r="B691" i="47"/>
  <c r="C691" i="47"/>
  <c r="B692" i="47"/>
  <c r="C692" i="47"/>
  <c r="B693" i="47"/>
  <c r="C693" i="47"/>
  <c r="B694" i="47"/>
  <c r="C694" i="47"/>
  <c r="B695" i="47"/>
  <c r="C695" i="47"/>
  <c r="B696" i="47"/>
  <c r="C696" i="47"/>
  <c r="B697" i="47"/>
  <c r="C697" i="47"/>
  <c r="B698" i="47"/>
  <c r="C698" i="47"/>
  <c r="B699" i="47"/>
  <c r="C699" i="47"/>
  <c r="B700" i="47"/>
  <c r="C700" i="47"/>
  <c r="B701" i="47"/>
  <c r="C701" i="47"/>
  <c r="B702" i="47"/>
  <c r="C702" i="47"/>
  <c r="B703" i="47"/>
  <c r="C703" i="47"/>
  <c r="B704" i="47"/>
  <c r="C704" i="47"/>
  <c r="B705" i="47"/>
  <c r="C705" i="47"/>
  <c r="B706" i="47"/>
  <c r="C706" i="47"/>
  <c r="B707" i="47"/>
  <c r="C707" i="47"/>
  <c r="B708" i="47"/>
  <c r="C708" i="47"/>
  <c r="B709" i="47"/>
  <c r="C709" i="47"/>
  <c r="B710" i="47"/>
  <c r="C710" i="47"/>
  <c r="B711" i="47"/>
  <c r="C711" i="47"/>
  <c r="B712" i="47"/>
  <c r="C712" i="47"/>
  <c r="B713" i="47"/>
  <c r="C713" i="47"/>
  <c r="B714" i="47"/>
  <c r="C714" i="47"/>
  <c r="B715" i="47"/>
  <c r="C715" i="47"/>
  <c r="B716" i="47"/>
  <c r="C716" i="47"/>
  <c r="B717" i="47"/>
  <c r="C717" i="47"/>
  <c r="B718" i="47"/>
  <c r="C718" i="47"/>
  <c r="B719" i="47"/>
  <c r="C719" i="47"/>
  <c r="B720" i="47"/>
  <c r="C720" i="47"/>
  <c r="B721" i="47"/>
  <c r="C721" i="47"/>
  <c r="B722" i="47"/>
  <c r="C722" i="47"/>
  <c r="B723" i="47"/>
  <c r="C723" i="47"/>
  <c r="B724" i="47"/>
  <c r="C724" i="47"/>
  <c r="B725" i="47"/>
  <c r="C725" i="47"/>
  <c r="B726" i="47"/>
  <c r="C726" i="47"/>
  <c r="B727" i="47"/>
  <c r="C727" i="47"/>
  <c r="B728" i="47"/>
  <c r="C728" i="47"/>
  <c r="B729" i="47"/>
  <c r="C729" i="47"/>
  <c r="B730" i="47"/>
  <c r="C730" i="47"/>
  <c r="B731" i="47"/>
  <c r="C731" i="47"/>
  <c r="B732" i="47"/>
  <c r="C732" i="47"/>
  <c r="B733" i="47"/>
  <c r="C733" i="47"/>
  <c r="B734" i="47"/>
  <c r="C734" i="47"/>
  <c r="B735" i="47"/>
  <c r="C735" i="47"/>
  <c r="B736" i="47"/>
  <c r="C736" i="47"/>
  <c r="B737" i="47"/>
  <c r="C737" i="47"/>
  <c r="B738" i="47"/>
  <c r="C738" i="47"/>
  <c r="B739" i="47"/>
  <c r="C739" i="47"/>
  <c r="B740" i="47"/>
  <c r="C740" i="47"/>
  <c r="B741" i="47"/>
  <c r="C741" i="47"/>
  <c r="B742" i="47"/>
  <c r="C742" i="47"/>
  <c r="B743" i="47"/>
  <c r="C743" i="47"/>
  <c r="B744" i="47"/>
  <c r="C744" i="47"/>
  <c r="B745" i="47"/>
  <c r="C745" i="47"/>
  <c r="B746" i="47"/>
  <c r="C746" i="47"/>
  <c r="B747" i="47"/>
  <c r="C747" i="47"/>
  <c r="B748" i="47"/>
  <c r="C748" i="47"/>
  <c r="B749" i="47"/>
  <c r="C749" i="47"/>
  <c r="B750" i="47"/>
  <c r="C750" i="47"/>
  <c r="B751" i="47"/>
  <c r="C751" i="47"/>
  <c r="B752" i="47"/>
  <c r="C752" i="47"/>
  <c r="B753" i="47"/>
  <c r="C753" i="47"/>
  <c r="B754" i="47"/>
  <c r="C754" i="47"/>
  <c r="B755" i="47"/>
  <c r="C755" i="47"/>
  <c r="B756" i="47"/>
  <c r="C756" i="47"/>
  <c r="B757" i="47"/>
  <c r="C757" i="47"/>
  <c r="B758" i="47"/>
  <c r="C758" i="47"/>
  <c r="B759" i="47"/>
  <c r="C759" i="47"/>
  <c r="B760" i="47"/>
  <c r="C760" i="47"/>
  <c r="B761" i="47"/>
  <c r="C761" i="47"/>
  <c r="B762" i="47"/>
  <c r="C762" i="47"/>
  <c r="B763" i="47"/>
  <c r="C763" i="47"/>
  <c r="B764" i="47"/>
  <c r="C764" i="47"/>
  <c r="B765" i="47"/>
  <c r="C765" i="47"/>
  <c r="B766" i="47"/>
  <c r="C766" i="47"/>
  <c r="B767" i="47"/>
  <c r="C767" i="47"/>
  <c r="B768" i="47"/>
  <c r="C768" i="47"/>
  <c r="B769" i="47"/>
  <c r="C769" i="47"/>
  <c r="B770" i="47"/>
  <c r="C770" i="47"/>
  <c r="B771" i="47"/>
  <c r="C771" i="47"/>
  <c r="B772" i="47"/>
  <c r="C772" i="47"/>
  <c r="B773" i="47"/>
  <c r="C773" i="47"/>
  <c r="B774" i="47"/>
  <c r="C774" i="47"/>
  <c r="B775" i="47"/>
  <c r="C775" i="47"/>
  <c r="B776" i="47"/>
  <c r="C776" i="47"/>
  <c r="B777" i="47"/>
  <c r="C777" i="47"/>
  <c r="B778" i="47"/>
  <c r="C778" i="47"/>
  <c r="B779" i="47"/>
  <c r="C779" i="47"/>
  <c r="B780" i="47"/>
  <c r="C780" i="47"/>
  <c r="B781" i="47"/>
  <c r="C781" i="47"/>
  <c r="B782" i="47"/>
  <c r="C782" i="47"/>
  <c r="B783" i="47"/>
  <c r="C783" i="47"/>
  <c r="B784" i="47"/>
  <c r="C784" i="47"/>
  <c r="B785" i="47"/>
  <c r="C785" i="47"/>
  <c r="B786" i="47"/>
  <c r="C786" i="47"/>
  <c r="B787" i="47"/>
  <c r="C787" i="47"/>
  <c r="B788" i="47"/>
  <c r="C788" i="47"/>
  <c r="B789" i="47"/>
  <c r="C789" i="47"/>
  <c r="B790" i="47"/>
  <c r="C790" i="47"/>
  <c r="B791" i="47"/>
  <c r="C791" i="47"/>
  <c r="B792" i="47"/>
  <c r="C792" i="47"/>
  <c r="B793" i="47"/>
  <c r="C793" i="47"/>
  <c r="B794" i="47"/>
  <c r="C794" i="47"/>
  <c r="B795" i="47"/>
  <c r="C795" i="47"/>
  <c r="B796" i="47"/>
  <c r="C796" i="47"/>
  <c r="B797" i="47"/>
  <c r="C797" i="47"/>
  <c r="B798" i="47"/>
  <c r="C798" i="47"/>
  <c r="B799" i="47"/>
  <c r="C799" i="47"/>
  <c r="B800" i="47"/>
  <c r="C800" i="47"/>
  <c r="B801" i="47"/>
  <c r="C801" i="47"/>
  <c r="B802" i="47"/>
  <c r="C802" i="47"/>
  <c r="B803" i="47"/>
  <c r="C803" i="47"/>
  <c r="B804" i="47"/>
  <c r="C804" i="47"/>
  <c r="B805" i="47"/>
  <c r="C805" i="47"/>
  <c r="B806" i="47"/>
  <c r="C806" i="47"/>
  <c r="B807" i="47"/>
  <c r="C807" i="47"/>
  <c r="B808" i="47"/>
  <c r="C808" i="47"/>
  <c r="B809" i="47"/>
  <c r="C809" i="47"/>
  <c r="B810" i="47"/>
  <c r="C810" i="47"/>
  <c r="B811" i="47"/>
  <c r="C811" i="47"/>
  <c r="B812" i="47"/>
  <c r="C812" i="47"/>
  <c r="B813" i="47"/>
  <c r="C813" i="47"/>
  <c r="B814" i="47"/>
  <c r="C814" i="47"/>
  <c r="B815" i="47"/>
  <c r="C815" i="47"/>
  <c r="B816" i="47"/>
  <c r="C816" i="47"/>
  <c r="B817" i="47"/>
  <c r="C817" i="47"/>
  <c r="B818" i="47"/>
  <c r="C818" i="47"/>
  <c r="B819" i="47"/>
  <c r="C819" i="47"/>
  <c r="B820" i="47"/>
  <c r="C820" i="47"/>
  <c r="B821" i="47"/>
  <c r="C821" i="47"/>
  <c r="B822" i="47"/>
  <c r="C822" i="47"/>
  <c r="B823" i="47"/>
  <c r="C823" i="47"/>
  <c r="B824" i="47"/>
  <c r="C824" i="47"/>
  <c r="B825" i="47"/>
  <c r="C825" i="47"/>
  <c r="B826" i="47"/>
  <c r="C826" i="47"/>
  <c r="B827" i="47"/>
  <c r="C827" i="47"/>
  <c r="B828" i="47"/>
  <c r="C828" i="47"/>
  <c r="B829" i="47"/>
  <c r="C829" i="47"/>
  <c r="B830" i="47"/>
  <c r="C830" i="47"/>
  <c r="B831" i="47"/>
  <c r="C831" i="47"/>
  <c r="B832" i="47"/>
  <c r="C832" i="47"/>
  <c r="B833" i="47"/>
  <c r="C833" i="47"/>
  <c r="B834" i="47"/>
  <c r="C834" i="47"/>
  <c r="B835" i="47"/>
  <c r="C835" i="47"/>
  <c r="B836" i="47"/>
  <c r="C836" i="47"/>
  <c r="B837" i="47"/>
  <c r="C837" i="47"/>
  <c r="B838" i="47"/>
  <c r="C838" i="47"/>
  <c r="B839" i="47"/>
  <c r="C839" i="47"/>
  <c r="B840" i="47"/>
  <c r="C840" i="47"/>
  <c r="B841" i="47"/>
  <c r="C841" i="47"/>
  <c r="B842" i="47"/>
  <c r="C842" i="47"/>
  <c r="B843" i="47"/>
  <c r="C843" i="47"/>
  <c r="B844" i="47"/>
  <c r="C844" i="47"/>
  <c r="B845" i="47"/>
  <c r="C845" i="47"/>
  <c r="B846" i="47"/>
  <c r="C846" i="47"/>
  <c r="B847" i="47"/>
  <c r="C847" i="47"/>
  <c r="B848" i="47"/>
  <c r="C848" i="47"/>
  <c r="B849" i="47"/>
  <c r="C849" i="47"/>
  <c r="B850" i="47"/>
  <c r="C850" i="47"/>
  <c r="B851" i="47"/>
  <c r="C851" i="47"/>
  <c r="B852" i="47"/>
  <c r="C852" i="47"/>
  <c r="B853" i="47"/>
  <c r="C853" i="47"/>
  <c r="B854" i="47"/>
  <c r="C854" i="47"/>
  <c r="B855" i="47"/>
  <c r="C855" i="47"/>
  <c r="B856" i="47"/>
  <c r="C856" i="47"/>
  <c r="B857" i="47"/>
  <c r="C857" i="47"/>
  <c r="B858" i="47"/>
  <c r="C858" i="47"/>
  <c r="B859" i="47"/>
  <c r="C859" i="47"/>
  <c r="B860" i="47"/>
  <c r="C860" i="47"/>
  <c r="B861" i="47"/>
  <c r="C861" i="47"/>
  <c r="B862" i="47"/>
  <c r="C862" i="47"/>
  <c r="B863" i="47"/>
  <c r="C863" i="47"/>
  <c r="B864" i="47"/>
  <c r="C864" i="47"/>
  <c r="B865" i="47"/>
  <c r="C865" i="47"/>
  <c r="B866" i="47"/>
  <c r="C866" i="47"/>
  <c r="B867" i="47"/>
  <c r="C867" i="47"/>
  <c r="B868" i="47"/>
  <c r="C868" i="47"/>
  <c r="B869" i="47"/>
  <c r="C869" i="47"/>
  <c r="B870" i="47"/>
  <c r="C870" i="47"/>
  <c r="B871" i="47"/>
  <c r="C871" i="47"/>
  <c r="B872" i="47"/>
  <c r="C872" i="47"/>
  <c r="B873" i="47"/>
  <c r="C873" i="47"/>
  <c r="B874" i="47"/>
  <c r="C874" i="47"/>
  <c r="B875" i="47"/>
  <c r="C875" i="47"/>
  <c r="B876" i="47"/>
  <c r="C876" i="47"/>
  <c r="B877" i="47"/>
  <c r="C877" i="47"/>
  <c r="B878" i="47"/>
  <c r="C878" i="47"/>
  <c r="B879" i="47"/>
  <c r="C879" i="47"/>
  <c r="B880" i="47"/>
  <c r="C880" i="47"/>
  <c r="B881" i="47"/>
  <c r="C881" i="47"/>
  <c r="B882" i="47"/>
  <c r="C882" i="47"/>
  <c r="B883" i="47"/>
  <c r="C883" i="47"/>
  <c r="B884" i="47"/>
  <c r="C884" i="47"/>
  <c r="B885" i="47"/>
  <c r="C885" i="47"/>
  <c r="B886" i="47"/>
  <c r="C886" i="47"/>
  <c r="B887" i="47"/>
  <c r="C887" i="47"/>
  <c r="B888" i="47"/>
  <c r="C888" i="47"/>
  <c r="B889" i="47"/>
  <c r="C889" i="47"/>
  <c r="B890" i="47"/>
  <c r="C890" i="47"/>
  <c r="B891" i="47"/>
  <c r="C891" i="47"/>
  <c r="B892" i="47"/>
  <c r="C892" i="47"/>
  <c r="B893" i="47"/>
  <c r="C893" i="47"/>
  <c r="B894" i="47"/>
  <c r="C894" i="47"/>
  <c r="B895" i="47"/>
  <c r="C895" i="47"/>
  <c r="B896" i="47"/>
  <c r="C896" i="47"/>
  <c r="B897" i="47"/>
  <c r="C897" i="47"/>
  <c r="B898" i="47"/>
  <c r="C898" i="47"/>
  <c r="B899" i="47"/>
  <c r="C899" i="47"/>
  <c r="B900" i="47"/>
  <c r="C900" i="47"/>
  <c r="B901" i="47"/>
  <c r="C901" i="47"/>
  <c r="B902" i="47"/>
  <c r="C902" i="47"/>
  <c r="B903" i="47"/>
  <c r="C903" i="47"/>
  <c r="B904" i="47"/>
  <c r="C904" i="47"/>
  <c r="B905" i="47"/>
  <c r="C905" i="47"/>
  <c r="B906" i="47"/>
  <c r="C906" i="47"/>
  <c r="B907" i="47"/>
  <c r="C907" i="47"/>
  <c r="B908" i="47"/>
  <c r="C908" i="47"/>
  <c r="B909" i="47"/>
  <c r="C909" i="47"/>
  <c r="B910" i="47"/>
  <c r="C910" i="47"/>
  <c r="B911" i="47"/>
  <c r="C911" i="47"/>
  <c r="B912" i="47"/>
  <c r="C912" i="47"/>
  <c r="B913" i="47"/>
  <c r="C913" i="47"/>
  <c r="B914" i="47"/>
  <c r="C914" i="47"/>
  <c r="B915" i="47"/>
  <c r="C915" i="47"/>
  <c r="B916" i="47"/>
  <c r="C916" i="47"/>
  <c r="B917" i="47"/>
  <c r="C917" i="47"/>
  <c r="B918" i="47"/>
  <c r="C918" i="47"/>
  <c r="B919" i="47"/>
  <c r="C919" i="47"/>
  <c r="B920" i="47"/>
  <c r="C920" i="47"/>
  <c r="B921" i="47"/>
  <c r="C921" i="47"/>
  <c r="B922" i="47"/>
  <c r="C922" i="47"/>
  <c r="B923" i="47"/>
  <c r="C923" i="47"/>
  <c r="B924" i="47"/>
  <c r="C924" i="47"/>
  <c r="B925" i="47"/>
  <c r="C925" i="47"/>
  <c r="B926" i="47"/>
  <c r="C926" i="47"/>
  <c r="B927" i="47"/>
  <c r="C927" i="47"/>
  <c r="B928" i="47"/>
  <c r="C928" i="47"/>
  <c r="B929" i="47"/>
  <c r="C929" i="47"/>
  <c r="B930" i="47"/>
  <c r="C930" i="47"/>
  <c r="B931" i="47"/>
  <c r="C931" i="47"/>
  <c r="B932" i="47"/>
  <c r="C932" i="47"/>
  <c r="B933" i="47"/>
  <c r="C933" i="47"/>
  <c r="B934" i="47"/>
  <c r="C934" i="47"/>
  <c r="B935" i="47"/>
  <c r="C935" i="47"/>
  <c r="B936" i="47"/>
  <c r="C936" i="47"/>
  <c r="B937" i="47"/>
  <c r="C937" i="47"/>
  <c r="B938" i="47"/>
  <c r="C938" i="47"/>
  <c r="B939" i="47"/>
  <c r="C939" i="47"/>
  <c r="B940" i="47"/>
  <c r="C940" i="47"/>
  <c r="B941" i="47"/>
  <c r="C941" i="47"/>
  <c r="B942" i="47"/>
  <c r="C942" i="47"/>
  <c r="B943" i="47"/>
  <c r="C943" i="47"/>
  <c r="B944" i="47"/>
  <c r="C944" i="47"/>
  <c r="B945" i="47"/>
  <c r="C945" i="47"/>
  <c r="B946" i="47"/>
  <c r="C946" i="47"/>
  <c r="B947" i="47"/>
  <c r="C947" i="47"/>
  <c r="B948" i="47"/>
  <c r="C948" i="47"/>
  <c r="B949" i="47"/>
  <c r="C949" i="47"/>
  <c r="B950" i="47"/>
  <c r="C950" i="47"/>
  <c r="B951" i="47"/>
  <c r="C951" i="47"/>
  <c r="B952" i="47"/>
  <c r="C952" i="47"/>
  <c r="B953" i="47"/>
  <c r="C953" i="47"/>
  <c r="B954" i="47"/>
  <c r="C954" i="47"/>
  <c r="B955" i="47"/>
  <c r="C955" i="47"/>
  <c r="B956" i="47"/>
  <c r="C956" i="47"/>
  <c r="B957" i="47"/>
  <c r="C957" i="47"/>
  <c r="B958" i="47"/>
  <c r="C958" i="47"/>
  <c r="B959" i="47"/>
  <c r="C959" i="47"/>
  <c r="B960" i="47"/>
  <c r="C960" i="47"/>
  <c r="B961" i="47"/>
  <c r="C961" i="47"/>
  <c r="B962" i="47"/>
  <c r="C962" i="47"/>
  <c r="B963" i="47"/>
  <c r="C963" i="47"/>
  <c r="B964" i="47"/>
  <c r="C964" i="47"/>
  <c r="B965" i="47"/>
  <c r="C965" i="47"/>
  <c r="B966" i="47"/>
  <c r="C966" i="47"/>
  <c r="B967" i="47"/>
  <c r="C967" i="47"/>
  <c r="B968" i="47"/>
  <c r="C968" i="47"/>
  <c r="B969" i="47"/>
  <c r="C969" i="47"/>
  <c r="B970" i="47"/>
  <c r="C970" i="47"/>
  <c r="B971" i="47"/>
  <c r="C971" i="47"/>
  <c r="B972" i="47"/>
  <c r="C972" i="47"/>
  <c r="B973" i="47"/>
  <c r="C973" i="47"/>
  <c r="B974" i="47"/>
  <c r="C974" i="47"/>
  <c r="B975" i="47"/>
  <c r="C975" i="47"/>
  <c r="B976" i="47"/>
  <c r="C976" i="47"/>
  <c r="B977" i="47"/>
  <c r="C977" i="47"/>
  <c r="B978" i="47"/>
  <c r="C978" i="47"/>
  <c r="B979" i="47"/>
  <c r="C979" i="47"/>
  <c r="B980" i="47"/>
  <c r="C980" i="47"/>
  <c r="B981" i="47"/>
  <c r="C981" i="47"/>
  <c r="B982" i="47"/>
  <c r="C982" i="47"/>
  <c r="B983" i="47"/>
  <c r="C983" i="47"/>
  <c r="B984" i="47"/>
  <c r="C984" i="47"/>
  <c r="B985" i="47"/>
  <c r="C985" i="47"/>
  <c r="B986" i="47"/>
  <c r="C986" i="47"/>
  <c r="B987" i="47"/>
  <c r="C987" i="47"/>
  <c r="B988" i="47"/>
  <c r="C988" i="47"/>
  <c r="B989" i="47"/>
  <c r="C989" i="47"/>
  <c r="B990" i="47"/>
  <c r="C990" i="47"/>
  <c r="B991" i="47"/>
  <c r="C991" i="47"/>
  <c r="B992" i="47"/>
  <c r="C992" i="47"/>
  <c r="B993" i="47"/>
  <c r="C993" i="47"/>
  <c r="B994" i="47"/>
  <c r="C994" i="47"/>
  <c r="B995" i="47"/>
  <c r="C995" i="47"/>
  <c r="B996" i="47"/>
  <c r="C996" i="47"/>
  <c r="B997" i="47"/>
  <c r="C997" i="47"/>
  <c r="B998" i="47"/>
  <c r="C998" i="47"/>
  <c r="B999" i="47"/>
  <c r="C999" i="47"/>
  <c r="B1000" i="47"/>
  <c r="C1000" i="47"/>
  <c r="B1001" i="47"/>
  <c r="C1001" i="47"/>
  <c r="B1002" i="47"/>
  <c r="C1002" i="47"/>
  <c r="B1003" i="47"/>
  <c r="C1003" i="47"/>
  <c r="B1004" i="47"/>
  <c r="C1004" i="47"/>
  <c r="B1005" i="47"/>
  <c r="C1005" i="47"/>
  <c r="B1006" i="47"/>
  <c r="C1006" i="47"/>
  <c r="B1007" i="47"/>
  <c r="C1007" i="47"/>
  <c r="B1008" i="47"/>
  <c r="C1008" i="47"/>
  <c r="B1009" i="47"/>
  <c r="C1009" i="47"/>
  <c r="B1010" i="47"/>
  <c r="C1010" i="47"/>
  <c r="B1011" i="47"/>
  <c r="C1011" i="47"/>
  <c r="B1012" i="47"/>
  <c r="C1012" i="47"/>
  <c r="B1013" i="47"/>
  <c r="C1013" i="47"/>
  <c r="B1014" i="47"/>
  <c r="C1014" i="47"/>
  <c r="B1015" i="47"/>
  <c r="C1015" i="47"/>
  <c r="B1016" i="47"/>
  <c r="C1016" i="47"/>
  <c r="B1017" i="47"/>
  <c r="C1017" i="47"/>
  <c r="B1018" i="47"/>
  <c r="C1018" i="47"/>
  <c r="B1019" i="47"/>
  <c r="C1019" i="47"/>
  <c r="B1020" i="47"/>
  <c r="C1020" i="47"/>
  <c r="B1021" i="47"/>
  <c r="C1021" i="47"/>
  <c r="B1022" i="47"/>
  <c r="C1022" i="47"/>
  <c r="B1023" i="47"/>
  <c r="C1023" i="47"/>
  <c r="B1024" i="47"/>
  <c r="C1024" i="47"/>
  <c r="B1025" i="47"/>
  <c r="C1025" i="47"/>
  <c r="B1026" i="47"/>
  <c r="C1026" i="47"/>
  <c r="B1027" i="47"/>
  <c r="C1027" i="47"/>
  <c r="B1028" i="47"/>
  <c r="C1028" i="47"/>
  <c r="B1029" i="47"/>
  <c r="C1029" i="47"/>
  <c r="B1030" i="47"/>
  <c r="C1030" i="47"/>
  <c r="B1031" i="47"/>
  <c r="C1031" i="47"/>
  <c r="B1032" i="47"/>
  <c r="C1032" i="47"/>
  <c r="B1033" i="47"/>
  <c r="C1033" i="47"/>
  <c r="B1034" i="47"/>
  <c r="C1034" i="47"/>
  <c r="B1035" i="47"/>
  <c r="C1035" i="47"/>
  <c r="B1036" i="47"/>
  <c r="C1036" i="47"/>
  <c r="B1037" i="47"/>
  <c r="C1037" i="47"/>
  <c r="B1038" i="47"/>
  <c r="C1038" i="47"/>
  <c r="B1039" i="47"/>
  <c r="C1039" i="47"/>
  <c r="B1040" i="47"/>
  <c r="C1040" i="47"/>
  <c r="B1041" i="47"/>
  <c r="C1041" i="47"/>
  <c r="B1042" i="47"/>
  <c r="C1042" i="47"/>
  <c r="B1043" i="47"/>
  <c r="C1043" i="47"/>
  <c r="B1044" i="47"/>
  <c r="C1044" i="47"/>
  <c r="B1045" i="47"/>
  <c r="C1045" i="47"/>
  <c r="B1046" i="47"/>
  <c r="C1046" i="47"/>
  <c r="B1047" i="47"/>
  <c r="C1047" i="47"/>
  <c r="B1048" i="47"/>
  <c r="C1048" i="47"/>
  <c r="B1049" i="47"/>
  <c r="C1049" i="47"/>
  <c r="B1050" i="47"/>
  <c r="C1050" i="47"/>
  <c r="B1051" i="47"/>
  <c r="C1051" i="47"/>
  <c r="B1052" i="47"/>
  <c r="C1052" i="47"/>
  <c r="B1053" i="47"/>
  <c r="C1053" i="47"/>
  <c r="B1054" i="47"/>
  <c r="C1054" i="47"/>
  <c r="B1055" i="47"/>
  <c r="C1055" i="47"/>
  <c r="B1056" i="47"/>
  <c r="C1056" i="47"/>
  <c r="B1057" i="47"/>
  <c r="C1057" i="47"/>
  <c r="B1058" i="47"/>
  <c r="C1058" i="47"/>
  <c r="B1059" i="47"/>
  <c r="C1059" i="47"/>
  <c r="B1060" i="47"/>
  <c r="C1060" i="47"/>
  <c r="B1061" i="47"/>
  <c r="C1061" i="47"/>
  <c r="B1062" i="47"/>
  <c r="C1062" i="47"/>
  <c r="B1063" i="47"/>
  <c r="C1063" i="47"/>
  <c r="B1064" i="47"/>
  <c r="C1064" i="47"/>
  <c r="B1065" i="47"/>
  <c r="C1065" i="47"/>
  <c r="B1066" i="47"/>
  <c r="C1066" i="47"/>
  <c r="B1067" i="47"/>
  <c r="C1067" i="47"/>
  <c r="B1068" i="47"/>
  <c r="C1068" i="47"/>
  <c r="B1069" i="47"/>
  <c r="C1069" i="47"/>
  <c r="B1070" i="47"/>
  <c r="C1070" i="47"/>
  <c r="B1071" i="47"/>
  <c r="C1071" i="47"/>
  <c r="B1072" i="47"/>
  <c r="C1072" i="47"/>
  <c r="B1073" i="47"/>
  <c r="C1073" i="47"/>
  <c r="B1074" i="47"/>
  <c r="C1074" i="47"/>
  <c r="B1075" i="47"/>
  <c r="C1075" i="47"/>
  <c r="B1076" i="47"/>
  <c r="C1076" i="47"/>
  <c r="B1077" i="47"/>
  <c r="C1077" i="47"/>
  <c r="B1078" i="47"/>
  <c r="C1078" i="47"/>
  <c r="B1079" i="47"/>
  <c r="C1079" i="47"/>
  <c r="B1080" i="47"/>
  <c r="C1080" i="47"/>
  <c r="B1081" i="47"/>
  <c r="C1081" i="47"/>
  <c r="B1082" i="47"/>
  <c r="C1082" i="47"/>
  <c r="B1083" i="47"/>
  <c r="C1083" i="47"/>
  <c r="B1084" i="47"/>
  <c r="C1084" i="47"/>
  <c r="B1085" i="47"/>
  <c r="C1085" i="47"/>
  <c r="B1086" i="47"/>
  <c r="C1086" i="47"/>
  <c r="B1087" i="47"/>
  <c r="C1087" i="47"/>
  <c r="B1088" i="47"/>
  <c r="C1088" i="47"/>
  <c r="B1089" i="47"/>
  <c r="C1089" i="47"/>
  <c r="B1090" i="47"/>
  <c r="C1090" i="47"/>
  <c r="B1091" i="47"/>
  <c r="C1091" i="47"/>
  <c r="B1092" i="47"/>
  <c r="C1092" i="47"/>
  <c r="B1093" i="47"/>
  <c r="C1093" i="47"/>
  <c r="B1094" i="47"/>
  <c r="C1094" i="47"/>
  <c r="B1095" i="47"/>
  <c r="C1095" i="47"/>
  <c r="B1096" i="47"/>
  <c r="C1096" i="47"/>
  <c r="B1097" i="47"/>
  <c r="C1097" i="47"/>
  <c r="B1098" i="47"/>
  <c r="C1098" i="47"/>
  <c r="B1099" i="47"/>
  <c r="C1099" i="47"/>
  <c r="B1100" i="47"/>
  <c r="C1100" i="47"/>
  <c r="B1101" i="47"/>
  <c r="C1101" i="47"/>
  <c r="B1102" i="47"/>
  <c r="C1102" i="47"/>
  <c r="B1103" i="47"/>
  <c r="C1103" i="47"/>
  <c r="B1104" i="47"/>
  <c r="C1104" i="47"/>
  <c r="B1105" i="47"/>
  <c r="C1105" i="47"/>
  <c r="B1106" i="47"/>
  <c r="C1106" i="47"/>
  <c r="B1107" i="47"/>
  <c r="C1107" i="47"/>
  <c r="B1108" i="47"/>
  <c r="C1108" i="47"/>
  <c r="B1109" i="47"/>
  <c r="C1109" i="47"/>
  <c r="B1110" i="47"/>
  <c r="C1110" i="47"/>
  <c r="B1111" i="47"/>
  <c r="C1111" i="47"/>
  <c r="B1112" i="47"/>
  <c r="C1112" i="47"/>
  <c r="B1113" i="47"/>
  <c r="C1113" i="47"/>
  <c r="B1114" i="47"/>
  <c r="C1114" i="47"/>
  <c r="B1115" i="47"/>
  <c r="C1115" i="47"/>
  <c r="B1116" i="47"/>
  <c r="C1116" i="47"/>
  <c r="B1117" i="47"/>
  <c r="C1117" i="47"/>
  <c r="B1118" i="47"/>
  <c r="C1118" i="47"/>
  <c r="B1119" i="47"/>
  <c r="C1119" i="47"/>
  <c r="B1120" i="47"/>
  <c r="C1120" i="47"/>
  <c r="B1121" i="47"/>
  <c r="C1121" i="47"/>
  <c r="B1122" i="47"/>
  <c r="C1122" i="47"/>
  <c r="B1123" i="47"/>
  <c r="C1123" i="47"/>
  <c r="B1124" i="47"/>
  <c r="C1124" i="47"/>
  <c r="B1125" i="47"/>
  <c r="C1125" i="47"/>
  <c r="B1126" i="47"/>
  <c r="C1126" i="47"/>
  <c r="B1127" i="47"/>
  <c r="C1127" i="47"/>
  <c r="B1128" i="47"/>
  <c r="C1128" i="47"/>
  <c r="B1129" i="47"/>
  <c r="C1129" i="47"/>
  <c r="B1130" i="47"/>
  <c r="C1130" i="47"/>
  <c r="B1131" i="47"/>
  <c r="C1131" i="47"/>
  <c r="B1132" i="47"/>
  <c r="C1132" i="47"/>
  <c r="B1133" i="47"/>
  <c r="C1133" i="47"/>
  <c r="B1134" i="47"/>
  <c r="C1134" i="47"/>
  <c r="B1135" i="47"/>
  <c r="C1135" i="47"/>
  <c r="B1136" i="47"/>
  <c r="C1136" i="47"/>
  <c r="B1137" i="47"/>
  <c r="C1137" i="47"/>
  <c r="B1138" i="47"/>
  <c r="C1138" i="47"/>
  <c r="B1139" i="47"/>
  <c r="C1139" i="47"/>
  <c r="B1140" i="47"/>
  <c r="C1140" i="47"/>
  <c r="B1141" i="47"/>
  <c r="C1141" i="47"/>
  <c r="B1142" i="47"/>
  <c r="C1142" i="47"/>
  <c r="B1143" i="47"/>
  <c r="C1143" i="47"/>
  <c r="B1144" i="47"/>
  <c r="C1144" i="47"/>
  <c r="B1145" i="47"/>
  <c r="C1145" i="47"/>
  <c r="B1146" i="47"/>
  <c r="C1146" i="47"/>
  <c r="B1147" i="47"/>
  <c r="C1147" i="47"/>
  <c r="B1148" i="47"/>
  <c r="C1148" i="47"/>
  <c r="B1149" i="47"/>
  <c r="C1149" i="47"/>
  <c r="B1150" i="47"/>
  <c r="C1150" i="47"/>
  <c r="B1151" i="47"/>
  <c r="C1151" i="47"/>
  <c r="B1152" i="47"/>
  <c r="C1152" i="47"/>
  <c r="B1153" i="47"/>
  <c r="C1153" i="47"/>
  <c r="B1154" i="47"/>
  <c r="C1154" i="47"/>
  <c r="B1155" i="47"/>
  <c r="C1155" i="47"/>
  <c r="B1156" i="47"/>
  <c r="C1156" i="47"/>
  <c r="B1157" i="47"/>
  <c r="C1157" i="47"/>
  <c r="B1158" i="47"/>
  <c r="C1158" i="47"/>
  <c r="B1159" i="47"/>
  <c r="C1159" i="47"/>
  <c r="B1160" i="47"/>
  <c r="C1160" i="47"/>
  <c r="B1161" i="47"/>
  <c r="C1161" i="47"/>
  <c r="B1162" i="47"/>
  <c r="C1162" i="47"/>
  <c r="B1163" i="47"/>
  <c r="C1163" i="47"/>
  <c r="B1164" i="47"/>
  <c r="C1164" i="47"/>
  <c r="B1165" i="47"/>
  <c r="C1165" i="47"/>
  <c r="B1166" i="47"/>
  <c r="C1166" i="47"/>
  <c r="B1167" i="47"/>
  <c r="C1167" i="47"/>
  <c r="B1168" i="47"/>
  <c r="C1168" i="47"/>
  <c r="B1169" i="47"/>
  <c r="C1169" i="47"/>
  <c r="B1170" i="47"/>
  <c r="C1170" i="47"/>
  <c r="B1171" i="47"/>
  <c r="C1171" i="47"/>
  <c r="B1172" i="47"/>
  <c r="C1172" i="47"/>
  <c r="B1173" i="47"/>
  <c r="C1173" i="47"/>
  <c r="B1174" i="47"/>
  <c r="C1174" i="47"/>
  <c r="B1175" i="47"/>
  <c r="C1175" i="47"/>
  <c r="B1176" i="47"/>
  <c r="C1176" i="47"/>
  <c r="B1177" i="47"/>
  <c r="C1177" i="47"/>
  <c r="B1178" i="47"/>
  <c r="C1178" i="47"/>
  <c r="B1179" i="47"/>
  <c r="C1179" i="47"/>
  <c r="B1180" i="47"/>
  <c r="C1180" i="47"/>
  <c r="B1181" i="47"/>
  <c r="C1181" i="47"/>
  <c r="B1182" i="47"/>
  <c r="C1182" i="47"/>
  <c r="B1183" i="47"/>
  <c r="C1183" i="47"/>
  <c r="B1184" i="47"/>
  <c r="C1184" i="47"/>
  <c r="B1185" i="47"/>
  <c r="C1185" i="47"/>
  <c r="B1186" i="47"/>
  <c r="C1186" i="47"/>
  <c r="B1187" i="47"/>
  <c r="C1187" i="47"/>
  <c r="B1188" i="47"/>
  <c r="C1188" i="47"/>
  <c r="B1189" i="47"/>
  <c r="C1189" i="47"/>
  <c r="B1190" i="47"/>
  <c r="C1190" i="47"/>
  <c r="B1191" i="47"/>
  <c r="C1191" i="47"/>
  <c r="B1192" i="47"/>
  <c r="C1192" i="47"/>
  <c r="B1193" i="47"/>
  <c r="C1193" i="47"/>
  <c r="B1194" i="47"/>
  <c r="C1194" i="47"/>
  <c r="B1195" i="47"/>
  <c r="C1195" i="47"/>
  <c r="B1196" i="47"/>
  <c r="C1196" i="47"/>
  <c r="B1197" i="47"/>
  <c r="C1197" i="47"/>
  <c r="B1198" i="47"/>
  <c r="C1198" i="47"/>
  <c r="B1199" i="47"/>
  <c r="C1199" i="47"/>
  <c r="B1200" i="47"/>
  <c r="C1200" i="47"/>
  <c r="B1201" i="47"/>
  <c r="C1201" i="47"/>
  <c r="B1202" i="47"/>
  <c r="C1202" i="47"/>
  <c r="B1203" i="47"/>
  <c r="C1203" i="47"/>
  <c r="B1204" i="47"/>
  <c r="C1204" i="47"/>
  <c r="B1205" i="47"/>
  <c r="C1205" i="47"/>
  <c r="B1206" i="47"/>
  <c r="C1206" i="47"/>
  <c r="B1207" i="47"/>
  <c r="C1207" i="47"/>
  <c r="B1208" i="47"/>
  <c r="C1208" i="47"/>
  <c r="B1209" i="47"/>
  <c r="C1209" i="47"/>
  <c r="B1210" i="47"/>
  <c r="C1210" i="47"/>
  <c r="B1211" i="47"/>
  <c r="C1211" i="47"/>
  <c r="B1212" i="47"/>
  <c r="C1212" i="47"/>
  <c r="B1213" i="47"/>
  <c r="C1213" i="47"/>
  <c r="B1214" i="47"/>
  <c r="C1214" i="47"/>
  <c r="B1215" i="47"/>
  <c r="C1215" i="47"/>
  <c r="B1216" i="47"/>
  <c r="C1216" i="47"/>
  <c r="B1217" i="47"/>
  <c r="C1217" i="47"/>
  <c r="B1218" i="47"/>
  <c r="C1218" i="47"/>
  <c r="B1219" i="47"/>
  <c r="C1219" i="47"/>
  <c r="B1220" i="47"/>
  <c r="C1220" i="47"/>
  <c r="B1221" i="47"/>
  <c r="C1221" i="47"/>
  <c r="B1222" i="47"/>
  <c r="C1222" i="47"/>
  <c r="B1223" i="47"/>
  <c r="C1223" i="47"/>
  <c r="B1224" i="47"/>
  <c r="C1224" i="47"/>
  <c r="B1225" i="47"/>
  <c r="C1225" i="47"/>
  <c r="B1226" i="47"/>
  <c r="C1226" i="47"/>
  <c r="B1227" i="47"/>
  <c r="C1227" i="47"/>
  <c r="B1228" i="47"/>
  <c r="C1228" i="47"/>
  <c r="B1229" i="47"/>
  <c r="C1229" i="47"/>
  <c r="B1230" i="47"/>
  <c r="C1230" i="47"/>
  <c r="B1231" i="47"/>
  <c r="C1231" i="47"/>
  <c r="B1232" i="47"/>
  <c r="C1232" i="47"/>
  <c r="B1233" i="47"/>
  <c r="C1233" i="47"/>
  <c r="B1234" i="47"/>
  <c r="C1234" i="47"/>
  <c r="B1235" i="47"/>
  <c r="C1235" i="47"/>
  <c r="B1236" i="47"/>
  <c r="C1236" i="47"/>
  <c r="B1237" i="47"/>
  <c r="C1237" i="47"/>
  <c r="B1238" i="47"/>
  <c r="C1238" i="47"/>
  <c r="B1239" i="47"/>
  <c r="C1239" i="47"/>
  <c r="B1240" i="47"/>
  <c r="C1240" i="47"/>
  <c r="B1241" i="47"/>
  <c r="C1241" i="47"/>
  <c r="B1242" i="47"/>
  <c r="C1242" i="47"/>
  <c r="B1243" i="47"/>
  <c r="C1243" i="47"/>
  <c r="B1244" i="47"/>
  <c r="C1244" i="47"/>
  <c r="B1245" i="47"/>
  <c r="C1245" i="47"/>
  <c r="B1246" i="47"/>
  <c r="C1246" i="47"/>
  <c r="B1247" i="47"/>
  <c r="C1247" i="47"/>
  <c r="B1248" i="47"/>
  <c r="C1248" i="47"/>
  <c r="B1249" i="47"/>
  <c r="C1249" i="47"/>
  <c r="B1250" i="47"/>
  <c r="C1250" i="47"/>
  <c r="B1251" i="47"/>
  <c r="C1251" i="47"/>
  <c r="B1252" i="47"/>
  <c r="C1252" i="47"/>
  <c r="B1253" i="47"/>
  <c r="C1253" i="47"/>
  <c r="B1254" i="47"/>
  <c r="C1254" i="47"/>
  <c r="B1255" i="47"/>
  <c r="C1255" i="47"/>
  <c r="B1256" i="47"/>
  <c r="C1256" i="47"/>
  <c r="B1257" i="47"/>
  <c r="C1257" i="47"/>
  <c r="B1258" i="47"/>
  <c r="C1258" i="47"/>
  <c r="B1259" i="47"/>
  <c r="C1259" i="47"/>
  <c r="B1260" i="47"/>
  <c r="C1260" i="47"/>
  <c r="B1261" i="47"/>
  <c r="C1261" i="47"/>
  <c r="B1262" i="47"/>
  <c r="C1262" i="47"/>
  <c r="B1263" i="47"/>
  <c r="C1263" i="47"/>
  <c r="B1264" i="47"/>
  <c r="C1264" i="47"/>
  <c r="B1265" i="47"/>
  <c r="C1265" i="47"/>
  <c r="B1266" i="47"/>
  <c r="C1266" i="47"/>
  <c r="B1267" i="47"/>
  <c r="C1267" i="47"/>
  <c r="B1268" i="47"/>
  <c r="C1268" i="47"/>
  <c r="B1269" i="47"/>
  <c r="C1269" i="47"/>
  <c r="B1270" i="47"/>
  <c r="C1270" i="47"/>
  <c r="B1271" i="47"/>
  <c r="C1271" i="47"/>
  <c r="B1272" i="47"/>
  <c r="C1272" i="47"/>
  <c r="B1273" i="47"/>
  <c r="C1273" i="47"/>
  <c r="B1274" i="47"/>
  <c r="C1274" i="47"/>
  <c r="B1275" i="47"/>
  <c r="C1275" i="47"/>
  <c r="B1276" i="47"/>
  <c r="C1276" i="47"/>
  <c r="B1277" i="47"/>
  <c r="C1277" i="47"/>
  <c r="B1278" i="47"/>
  <c r="C1278" i="47"/>
  <c r="B1279" i="47"/>
  <c r="C1279" i="47"/>
  <c r="B1280" i="47"/>
  <c r="C1280" i="47"/>
  <c r="B1281" i="47"/>
  <c r="C1281" i="47"/>
  <c r="B1282" i="47"/>
  <c r="C1282" i="47"/>
  <c r="B1283" i="47"/>
  <c r="C1283" i="47"/>
  <c r="B1284" i="47"/>
  <c r="C1284" i="47"/>
  <c r="B1285" i="47"/>
  <c r="C1285" i="47"/>
  <c r="B1286" i="47"/>
  <c r="C1286" i="47"/>
  <c r="B1287" i="47"/>
  <c r="C1287" i="47"/>
  <c r="B1288" i="47"/>
  <c r="C1288" i="47"/>
  <c r="B1289" i="47"/>
  <c r="C1289" i="47"/>
  <c r="B1290" i="47"/>
  <c r="C1290" i="47"/>
  <c r="B1291" i="47"/>
  <c r="C1291" i="47"/>
  <c r="B1292" i="47"/>
  <c r="C1292" i="47"/>
  <c r="B1293" i="47"/>
  <c r="C1293" i="47"/>
  <c r="B1294" i="47"/>
  <c r="C1294" i="47"/>
  <c r="B1295" i="47"/>
  <c r="C1295" i="47"/>
  <c r="B1296" i="47"/>
  <c r="C1296" i="47"/>
  <c r="B1297" i="47"/>
  <c r="C1297" i="47"/>
  <c r="B1298" i="47"/>
  <c r="C1298" i="47"/>
  <c r="B1299" i="47"/>
  <c r="C1299" i="47"/>
  <c r="B1300" i="47"/>
  <c r="C1300" i="47"/>
  <c r="B1301" i="47"/>
  <c r="C1301" i="47"/>
  <c r="B1302" i="47"/>
  <c r="C1302" i="47"/>
  <c r="B1303" i="47"/>
  <c r="C1303" i="47"/>
  <c r="B1304" i="47"/>
  <c r="C1304" i="47"/>
  <c r="B1305" i="47"/>
  <c r="C1305" i="47"/>
  <c r="B1306" i="47"/>
  <c r="C1306" i="47"/>
  <c r="B1307" i="47"/>
  <c r="C1307" i="47"/>
  <c r="B1308" i="47"/>
  <c r="C1308" i="47"/>
  <c r="B1309" i="47"/>
  <c r="C1309" i="47"/>
  <c r="B1310" i="47"/>
  <c r="C1310" i="47"/>
  <c r="B1311" i="47"/>
  <c r="C1311" i="47"/>
  <c r="B1312" i="47"/>
  <c r="C1312" i="47"/>
  <c r="B1313" i="47"/>
  <c r="C1313" i="47"/>
  <c r="B1314" i="47"/>
  <c r="C1314" i="47"/>
  <c r="B1315" i="47"/>
  <c r="C1315" i="47"/>
  <c r="B1316" i="47"/>
  <c r="C1316" i="47"/>
  <c r="B1317" i="47"/>
  <c r="C1317" i="47"/>
  <c r="B1318" i="47"/>
  <c r="C1318" i="47"/>
  <c r="B1319" i="47"/>
  <c r="C1319" i="47"/>
  <c r="B1320" i="47"/>
  <c r="C1320" i="47"/>
  <c r="B1321" i="47"/>
  <c r="C1321" i="47"/>
  <c r="B1322" i="47"/>
  <c r="C1322" i="47"/>
  <c r="B1323" i="47"/>
  <c r="C1323" i="47"/>
  <c r="B1324" i="47"/>
  <c r="C1324" i="47"/>
  <c r="B1325" i="47"/>
  <c r="C1325" i="47"/>
  <c r="B1326" i="47"/>
  <c r="C1326" i="47"/>
  <c r="B1327" i="47"/>
  <c r="C1327" i="47"/>
  <c r="B1328" i="47"/>
  <c r="C1328" i="47"/>
  <c r="B1329" i="47"/>
  <c r="C1329" i="47"/>
  <c r="B1330" i="47"/>
  <c r="C1330" i="47"/>
  <c r="B1331" i="47"/>
  <c r="C1331" i="47"/>
  <c r="B1332" i="47"/>
  <c r="C1332" i="47"/>
  <c r="B1333" i="47"/>
  <c r="C1333" i="47"/>
  <c r="B1334" i="47"/>
  <c r="C1334" i="47"/>
  <c r="B1335" i="47"/>
  <c r="C1335" i="47"/>
  <c r="B1336" i="47"/>
  <c r="C1336" i="47"/>
  <c r="B1337" i="47"/>
  <c r="C1337" i="47"/>
  <c r="B1338" i="47"/>
  <c r="C1338" i="47"/>
  <c r="B1339" i="47"/>
  <c r="C1339" i="47"/>
  <c r="B1340" i="47"/>
  <c r="C1340" i="47"/>
  <c r="B1341" i="47"/>
  <c r="C1341" i="47"/>
  <c r="B1342" i="47"/>
  <c r="C1342" i="47"/>
  <c r="B1343" i="47"/>
  <c r="C1343" i="47"/>
  <c r="B1344" i="47"/>
  <c r="C1344" i="47"/>
  <c r="B1345" i="47"/>
  <c r="C1345" i="47"/>
  <c r="B1346" i="47"/>
  <c r="C1346" i="47"/>
  <c r="B1347" i="47"/>
  <c r="C1347" i="47"/>
  <c r="B1348" i="47"/>
  <c r="C1348" i="47"/>
  <c r="B1349" i="47"/>
  <c r="C1349" i="47"/>
  <c r="B1350" i="47"/>
  <c r="C1350" i="47"/>
  <c r="B1351" i="47"/>
  <c r="C1351" i="47"/>
  <c r="B1352" i="47"/>
  <c r="C1352" i="47"/>
  <c r="B1353" i="47"/>
  <c r="C1353" i="47"/>
  <c r="B1354" i="47"/>
  <c r="C1354" i="47"/>
  <c r="B1355" i="47"/>
  <c r="C1355" i="47"/>
  <c r="B1356" i="47"/>
  <c r="C1356" i="47"/>
  <c r="B1357" i="47"/>
  <c r="C1357" i="47"/>
  <c r="B1358" i="47"/>
  <c r="C1358" i="47"/>
  <c r="B1359" i="47"/>
  <c r="C1359" i="47"/>
  <c r="B1360" i="47"/>
  <c r="C1360" i="47"/>
  <c r="B1361" i="47"/>
  <c r="C1361" i="47"/>
  <c r="B1362" i="47"/>
  <c r="C1362" i="47"/>
  <c r="B1363" i="47"/>
  <c r="C1363" i="47"/>
  <c r="B1364" i="47"/>
  <c r="C1364" i="47"/>
  <c r="B1365" i="47"/>
  <c r="C1365" i="47"/>
  <c r="B1366" i="47"/>
  <c r="C1366" i="47"/>
  <c r="B1367" i="47"/>
  <c r="C1367" i="47"/>
  <c r="B1368" i="47"/>
  <c r="C1368" i="47"/>
  <c r="B1369" i="47"/>
  <c r="C1369" i="47"/>
  <c r="B1370" i="47"/>
  <c r="C1370" i="47"/>
  <c r="B1371" i="47"/>
  <c r="C1371" i="47"/>
  <c r="B1372" i="47"/>
  <c r="C1372" i="47"/>
  <c r="B1373" i="47"/>
  <c r="C1373" i="47"/>
  <c r="B1374" i="47"/>
  <c r="C1374" i="47"/>
  <c r="B1375" i="47"/>
  <c r="C1375" i="47"/>
  <c r="B1376" i="47"/>
  <c r="C1376" i="47"/>
  <c r="B1377" i="47"/>
  <c r="C1377" i="47"/>
  <c r="B1378" i="47"/>
  <c r="C1378" i="47"/>
  <c r="B1379" i="47"/>
  <c r="C1379" i="47"/>
  <c r="B1380" i="47"/>
  <c r="C1380" i="47"/>
  <c r="B1381" i="47"/>
  <c r="C1381" i="47"/>
  <c r="B1382" i="47"/>
  <c r="C1382" i="47"/>
  <c r="B1383" i="47"/>
  <c r="C1383" i="47"/>
  <c r="B1384" i="47"/>
  <c r="C1384" i="47"/>
  <c r="B1385" i="47"/>
  <c r="C1385" i="47"/>
  <c r="B1386" i="47"/>
  <c r="C1386" i="47"/>
  <c r="B1387" i="47"/>
  <c r="C1387" i="47"/>
  <c r="B1388" i="47"/>
  <c r="C1388" i="47"/>
  <c r="B1389" i="47"/>
  <c r="C1389" i="47"/>
  <c r="B1390" i="47"/>
  <c r="C1390" i="47"/>
  <c r="B1391" i="47"/>
  <c r="C1391" i="47"/>
  <c r="B1392" i="47"/>
  <c r="C1392" i="47"/>
  <c r="B1393" i="47"/>
  <c r="C1393" i="47"/>
  <c r="B1394" i="47"/>
  <c r="C1394" i="47"/>
  <c r="B1395" i="47"/>
  <c r="C1395" i="47"/>
  <c r="B1396" i="47"/>
  <c r="C1396" i="47"/>
  <c r="B1397" i="47"/>
  <c r="C1397" i="47"/>
  <c r="B1398" i="47"/>
  <c r="C1398" i="47"/>
  <c r="B1399" i="47"/>
  <c r="C1399" i="47"/>
  <c r="B1400" i="47"/>
  <c r="C1400" i="47"/>
  <c r="B1401" i="47"/>
  <c r="C1401" i="47"/>
  <c r="B1402" i="47"/>
  <c r="C1402" i="47"/>
  <c r="B1403" i="47"/>
  <c r="C1403" i="47"/>
  <c r="B1404" i="47"/>
  <c r="C1404" i="47"/>
  <c r="B1405" i="47"/>
  <c r="C1405" i="47"/>
  <c r="B1406" i="47"/>
  <c r="C1406" i="47"/>
  <c r="B1407" i="47"/>
  <c r="C1407" i="47"/>
  <c r="B1408" i="47"/>
  <c r="C1408" i="47"/>
  <c r="B1409" i="47"/>
  <c r="C1409" i="47"/>
  <c r="B1410" i="47"/>
  <c r="C1410" i="47"/>
  <c r="B1411" i="47"/>
  <c r="C1411" i="47"/>
  <c r="B1412" i="47"/>
  <c r="C1412" i="47"/>
  <c r="B1413" i="47"/>
  <c r="C1413" i="47"/>
  <c r="B1414" i="47"/>
  <c r="C1414" i="47"/>
  <c r="B1415" i="47"/>
  <c r="C1415" i="47"/>
  <c r="B1416" i="47"/>
  <c r="C1416" i="47"/>
  <c r="B1417" i="47"/>
  <c r="C1417" i="47"/>
  <c r="B1418" i="47"/>
  <c r="C1418" i="47"/>
  <c r="B1419" i="47"/>
  <c r="C1419" i="47"/>
  <c r="B1420" i="47"/>
  <c r="C1420" i="47"/>
  <c r="B1421" i="47"/>
  <c r="C1421" i="47"/>
  <c r="B1422" i="47"/>
  <c r="C1422" i="47"/>
  <c r="B1423" i="47"/>
  <c r="C1423" i="47"/>
  <c r="B1424" i="47"/>
  <c r="C1424" i="47"/>
  <c r="B1425" i="47"/>
  <c r="C1425" i="47"/>
  <c r="B1426" i="47"/>
  <c r="C1426" i="47"/>
  <c r="B1427" i="47"/>
  <c r="C1427" i="47"/>
  <c r="B1428" i="47"/>
  <c r="C1428" i="47"/>
  <c r="B1429" i="47"/>
  <c r="C1429" i="47"/>
  <c r="B1430" i="47"/>
  <c r="C1430" i="47"/>
  <c r="B1431" i="47"/>
  <c r="C1431" i="47"/>
  <c r="B1432" i="47"/>
  <c r="C1432" i="47"/>
  <c r="B1433" i="47"/>
  <c r="C1433" i="47"/>
  <c r="B1434" i="47"/>
  <c r="C1434" i="47"/>
  <c r="B1435" i="47"/>
  <c r="C1435" i="47"/>
  <c r="B1436" i="47"/>
  <c r="C1436" i="47"/>
  <c r="B1437" i="47"/>
  <c r="C1437" i="47"/>
  <c r="B1438" i="47"/>
  <c r="C1438" i="47"/>
  <c r="B1439" i="47"/>
  <c r="C1439" i="47"/>
  <c r="B1440" i="47"/>
  <c r="C1440" i="47"/>
  <c r="B1441" i="47"/>
  <c r="C1441" i="47"/>
  <c r="B1442" i="47"/>
  <c r="C1442" i="47"/>
  <c r="B1443" i="47"/>
  <c r="C1443" i="47"/>
  <c r="B1444" i="47"/>
  <c r="C1444" i="47"/>
  <c r="B1445" i="47"/>
  <c r="C1445" i="47"/>
  <c r="B1446" i="47"/>
  <c r="C1446" i="47"/>
  <c r="B1447" i="47"/>
  <c r="C1447" i="47"/>
  <c r="B1448" i="47"/>
  <c r="C1448" i="47"/>
  <c r="B1449" i="47"/>
  <c r="C1449" i="47"/>
  <c r="B1450" i="47"/>
  <c r="C1450" i="47"/>
  <c r="B1451" i="47"/>
  <c r="C1451" i="47"/>
  <c r="B1452" i="47"/>
  <c r="C1452" i="47"/>
  <c r="B1453" i="47"/>
  <c r="C1453" i="47"/>
  <c r="B1454" i="47"/>
  <c r="C1454" i="47"/>
  <c r="B1455" i="47"/>
  <c r="C1455" i="47"/>
  <c r="B1456" i="47"/>
  <c r="C1456" i="47"/>
  <c r="B1457" i="47"/>
  <c r="C1457" i="47"/>
  <c r="B1458" i="47"/>
  <c r="C1458" i="47"/>
  <c r="B1459" i="47"/>
  <c r="C1459" i="47"/>
  <c r="B1460" i="47"/>
  <c r="C1460" i="47"/>
  <c r="B1461" i="47"/>
  <c r="C1461" i="47"/>
  <c r="B1462" i="47"/>
  <c r="C1462" i="47"/>
  <c r="B1463" i="47"/>
  <c r="C1463" i="47"/>
  <c r="B1464" i="47"/>
  <c r="C1464" i="47"/>
  <c r="B1465" i="47"/>
  <c r="C1465" i="47"/>
  <c r="B1466" i="47"/>
  <c r="C1466" i="47"/>
  <c r="B1467" i="47"/>
  <c r="C1467" i="47"/>
  <c r="B1468" i="47"/>
  <c r="C1468" i="47"/>
  <c r="B1469" i="47"/>
  <c r="C1469" i="47"/>
  <c r="B1470" i="47"/>
  <c r="C1470" i="47"/>
  <c r="B1471" i="47"/>
  <c r="C1471" i="47"/>
  <c r="B1472" i="47"/>
  <c r="C1472" i="47"/>
  <c r="B1473" i="47"/>
  <c r="C1473" i="47"/>
  <c r="B1474" i="47"/>
  <c r="C1474" i="47"/>
  <c r="B1475" i="47"/>
  <c r="C1475" i="47"/>
  <c r="B1476" i="47"/>
  <c r="C1476" i="47"/>
  <c r="B1477" i="47"/>
  <c r="C1477" i="47"/>
  <c r="B1478" i="47"/>
  <c r="C1478" i="47"/>
  <c r="B1479" i="47"/>
  <c r="C1479" i="47"/>
  <c r="B1480" i="47"/>
  <c r="C1480" i="47"/>
  <c r="B1481" i="47"/>
  <c r="C1481" i="47"/>
  <c r="B1482" i="47"/>
  <c r="C1482" i="47"/>
  <c r="B1483" i="47"/>
  <c r="C1483" i="47"/>
  <c r="B1484" i="47"/>
  <c r="C1484" i="47"/>
  <c r="B1485" i="47"/>
  <c r="C1485" i="47"/>
  <c r="B1486" i="47"/>
  <c r="C1486" i="47"/>
  <c r="B1487" i="47"/>
  <c r="C1487" i="47"/>
  <c r="B1488" i="47"/>
  <c r="C1488" i="47"/>
  <c r="B1489" i="47"/>
  <c r="C1489" i="47"/>
  <c r="B1490" i="47"/>
  <c r="C1490" i="47"/>
  <c r="B1491" i="47"/>
  <c r="C1491" i="47"/>
  <c r="B1492" i="47"/>
  <c r="C1492" i="47"/>
  <c r="B1493" i="47"/>
  <c r="C1493" i="47"/>
  <c r="B1494" i="47"/>
  <c r="C1494" i="47"/>
  <c r="B1495" i="47"/>
  <c r="C1495" i="47"/>
  <c r="B1496" i="47"/>
  <c r="C1496" i="47"/>
  <c r="B1497" i="47"/>
  <c r="C1497" i="47"/>
  <c r="B1498" i="47"/>
  <c r="C1498" i="47"/>
  <c r="B1499" i="47"/>
  <c r="C1499" i="47"/>
  <c r="B1500" i="47"/>
  <c r="C1500" i="47"/>
  <c r="B1501" i="47"/>
  <c r="C1501" i="47"/>
  <c r="B1502" i="47"/>
  <c r="C1502" i="47"/>
  <c r="B1503" i="47"/>
  <c r="C1503" i="47"/>
  <c r="B1504" i="47"/>
  <c r="C1504" i="47"/>
  <c r="B1505" i="47"/>
  <c r="C1505" i="47"/>
  <c r="B1506" i="47"/>
  <c r="C1506" i="47"/>
  <c r="B1507" i="47"/>
  <c r="C1507" i="47"/>
  <c r="B1508" i="47"/>
  <c r="C1508" i="47"/>
  <c r="B1509" i="47"/>
  <c r="C1509" i="47"/>
  <c r="B1510" i="47"/>
  <c r="C1510" i="47"/>
  <c r="B1511" i="47"/>
  <c r="C1511" i="47"/>
  <c r="B1512" i="47"/>
  <c r="C1512" i="47"/>
  <c r="B1513" i="47"/>
  <c r="C1513" i="47"/>
  <c r="B1514" i="47"/>
  <c r="C1514" i="47"/>
  <c r="B1515" i="47"/>
  <c r="C1515" i="47"/>
  <c r="B1516" i="47"/>
  <c r="C1516" i="47"/>
  <c r="B1517" i="47"/>
  <c r="C1517" i="47"/>
  <c r="B1518" i="47"/>
  <c r="C1518" i="47"/>
  <c r="B1519" i="47"/>
  <c r="C1519" i="47"/>
  <c r="B1520" i="47"/>
  <c r="C1520" i="47"/>
  <c r="B1521" i="47"/>
  <c r="C1521" i="47"/>
  <c r="B1522" i="47"/>
  <c r="C1522" i="47"/>
  <c r="B1523" i="47"/>
  <c r="C1523" i="47"/>
  <c r="B1524" i="47"/>
  <c r="C1524" i="47"/>
  <c r="B1525" i="47"/>
  <c r="C1525" i="47"/>
  <c r="B1526" i="47"/>
  <c r="C1526" i="47"/>
  <c r="B1527" i="47"/>
  <c r="C1527" i="47"/>
  <c r="B1528" i="47"/>
  <c r="C1528" i="47"/>
  <c r="B1529" i="47"/>
  <c r="C1529" i="47"/>
  <c r="B1530" i="47"/>
  <c r="C1530" i="47"/>
  <c r="B1531" i="47"/>
  <c r="C1531" i="47"/>
  <c r="B1532" i="47"/>
  <c r="C1532" i="47"/>
  <c r="B1533" i="47"/>
  <c r="C1533" i="47"/>
  <c r="B1534" i="47"/>
  <c r="C1534" i="47"/>
  <c r="B1535" i="47"/>
  <c r="C1535" i="47"/>
  <c r="B1536" i="47"/>
  <c r="C1536" i="47"/>
  <c r="B1537" i="47"/>
  <c r="C1537" i="47"/>
  <c r="B1538" i="47"/>
  <c r="C1538" i="47"/>
  <c r="B1539" i="47"/>
  <c r="C1539" i="47"/>
  <c r="B1540" i="47"/>
  <c r="C1540" i="47"/>
  <c r="B1541" i="47"/>
  <c r="C1541" i="47"/>
  <c r="B1542" i="47"/>
  <c r="C1542" i="47"/>
  <c r="B1543" i="47"/>
  <c r="C1543" i="47"/>
  <c r="B1544" i="47"/>
  <c r="C1544" i="47"/>
  <c r="B1545" i="47"/>
  <c r="C1545" i="47"/>
  <c r="B1546" i="47"/>
  <c r="C1546" i="47"/>
  <c r="B1547" i="47"/>
  <c r="C1547" i="47"/>
  <c r="B1548" i="47"/>
  <c r="C1548" i="47"/>
  <c r="B1549" i="47"/>
  <c r="C1549" i="47"/>
  <c r="B1550" i="47"/>
  <c r="C1550" i="47"/>
  <c r="B1551" i="47"/>
  <c r="C1551" i="47"/>
  <c r="B1552" i="47"/>
  <c r="C1552" i="47"/>
  <c r="B1553" i="47"/>
  <c r="C1553" i="47"/>
  <c r="B1554" i="47"/>
  <c r="C1554" i="47"/>
  <c r="B1555" i="47"/>
  <c r="C1555" i="47"/>
  <c r="B1556" i="47"/>
  <c r="C1556" i="47"/>
  <c r="B1557" i="47"/>
  <c r="C1557" i="47"/>
  <c r="B1558" i="47"/>
  <c r="C1558" i="47"/>
  <c r="B1559" i="47"/>
  <c r="C1559" i="47"/>
  <c r="B1560" i="47"/>
  <c r="C1560" i="47"/>
  <c r="B1561" i="47"/>
  <c r="C1561" i="47"/>
  <c r="B1562" i="47"/>
  <c r="C1562" i="47"/>
  <c r="B1563" i="47"/>
  <c r="C1563" i="47"/>
  <c r="B1564" i="47"/>
  <c r="C1564" i="47"/>
  <c r="B1565" i="47"/>
  <c r="C1565" i="47"/>
  <c r="B1566" i="47"/>
  <c r="C1566" i="47"/>
  <c r="B1567" i="47"/>
  <c r="C1567" i="47"/>
  <c r="B1568" i="47"/>
  <c r="C1568" i="47"/>
  <c r="B1569" i="47"/>
  <c r="C1569" i="47"/>
  <c r="B1570" i="47"/>
  <c r="C1570" i="47"/>
  <c r="B1571" i="47"/>
  <c r="C1571" i="47"/>
  <c r="B1572" i="47"/>
  <c r="C1572" i="47"/>
  <c r="B1573" i="47"/>
  <c r="C1573" i="47"/>
  <c r="B1574" i="47"/>
  <c r="C1574" i="47"/>
  <c r="B1575" i="47"/>
  <c r="C1575" i="47"/>
  <c r="B1576" i="47"/>
  <c r="C1576" i="47"/>
  <c r="B1577" i="47"/>
  <c r="C1577" i="47"/>
  <c r="B1578" i="47"/>
  <c r="C1578" i="47"/>
  <c r="B1579" i="47"/>
  <c r="C1579" i="47"/>
  <c r="B1580" i="47"/>
  <c r="C1580" i="47"/>
  <c r="B1581" i="47"/>
  <c r="C1581" i="47"/>
  <c r="B1582" i="47"/>
  <c r="C1582" i="47"/>
  <c r="B1583" i="47"/>
  <c r="C1583" i="47"/>
  <c r="B1584" i="47"/>
  <c r="C1584" i="47"/>
  <c r="B1585" i="47"/>
  <c r="C1585" i="47"/>
  <c r="B1586" i="47"/>
  <c r="C1586" i="47"/>
  <c r="B1587" i="47"/>
  <c r="C1587" i="47"/>
  <c r="B1588" i="47"/>
  <c r="C1588" i="47"/>
  <c r="B1589" i="47"/>
  <c r="C1589" i="47"/>
  <c r="B1590" i="47"/>
  <c r="C1590" i="47"/>
  <c r="B1591" i="47"/>
  <c r="C1591" i="47"/>
  <c r="B1592" i="47"/>
  <c r="C1592" i="47"/>
  <c r="B1593" i="47"/>
  <c r="C1593" i="47"/>
  <c r="B1594" i="47"/>
  <c r="C1594" i="47"/>
  <c r="B1595" i="47"/>
  <c r="C1595" i="47"/>
  <c r="B1596" i="47"/>
  <c r="C1596" i="47"/>
  <c r="B1597" i="47"/>
  <c r="C1597" i="47"/>
  <c r="B1598" i="47"/>
  <c r="C1598" i="47"/>
  <c r="B1599" i="47"/>
  <c r="C1599" i="47"/>
  <c r="B1600" i="47"/>
  <c r="C1600" i="47"/>
  <c r="B1601" i="47"/>
  <c r="C1601" i="47"/>
  <c r="B1602" i="47"/>
  <c r="C1602" i="47"/>
  <c r="B1603" i="47"/>
  <c r="C1603" i="47"/>
  <c r="B1604" i="47"/>
  <c r="C1604" i="47"/>
  <c r="B1605" i="47"/>
  <c r="C1605" i="47"/>
  <c r="B1606" i="47"/>
  <c r="C1606" i="47"/>
  <c r="B1607" i="47"/>
  <c r="C1607" i="47"/>
  <c r="B1608" i="47"/>
  <c r="C1608" i="47"/>
  <c r="B1609" i="47"/>
  <c r="C1609" i="47"/>
  <c r="B1610" i="47"/>
  <c r="C1610" i="47"/>
  <c r="B1611" i="47"/>
  <c r="C1611" i="47"/>
  <c r="B1612" i="47"/>
  <c r="C1612" i="47"/>
  <c r="B1613" i="47"/>
  <c r="C1613" i="47"/>
  <c r="B1614" i="47"/>
  <c r="C1614" i="47"/>
  <c r="B1615" i="47"/>
  <c r="C1615" i="47"/>
  <c r="B1616" i="47"/>
  <c r="C1616" i="47"/>
  <c r="B1617" i="47"/>
  <c r="C1617" i="47"/>
  <c r="B1618" i="47"/>
  <c r="C1618" i="47"/>
  <c r="B1619" i="47"/>
  <c r="C1619" i="47"/>
  <c r="B1620" i="47"/>
  <c r="C1620" i="47"/>
  <c r="B1621" i="47"/>
  <c r="C1621" i="47"/>
  <c r="B1622" i="47"/>
  <c r="C1622" i="47"/>
  <c r="B1623" i="47"/>
  <c r="C1623" i="47"/>
  <c r="B1624" i="47"/>
  <c r="C1624" i="47"/>
  <c r="B1625" i="47"/>
  <c r="C1625" i="47"/>
  <c r="B1626" i="47"/>
  <c r="C1626" i="47"/>
  <c r="B1627" i="47"/>
  <c r="C1627" i="47"/>
  <c r="B1628" i="47"/>
  <c r="C1628" i="47"/>
  <c r="B1629" i="47"/>
  <c r="C1629" i="47"/>
  <c r="B1630" i="47"/>
  <c r="C1630" i="47"/>
  <c r="B1631" i="47"/>
  <c r="C1631" i="47"/>
  <c r="B1632" i="47"/>
  <c r="C1632" i="47"/>
  <c r="B1633" i="47"/>
  <c r="C1633" i="47"/>
  <c r="B1634" i="47"/>
  <c r="C1634" i="47"/>
  <c r="B1635" i="47"/>
  <c r="C1635" i="47"/>
  <c r="B1636" i="47"/>
  <c r="C1636" i="47"/>
  <c r="B1637" i="47"/>
  <c r="C1637" i="47"/>
  <c r="B1638" i="47"/>
  <c r="C1638" i="47"/>
  <c r="B1639" i="47"/>
  <c r="C1639" i="47"/>
  <c r="B1640" i="47"/>
  <c r="C1640" i="47"/>
  <c r="B1641" i="47"/>
  <c r="C1641" i="47"/>
  <c r="B1642" i="47"/>
  <c r="C1642" i="47"/>
  <c r="B1643" i="47"/>
  <c r="C1643" i="47"/>
  <c r="B1644" i="47"/>
  <c r="C1644" i="47"/>
  <c r="B1645" i="47"/>
  <c r="C1645" i="47"/>
  <c r="B1646" i="47"/>
  <c r="C1646" i="47"/>
  <c r="B1647" i="47"/>
  <c r="C1647" i="47"/>
  <c r="B1648" i="47"/>
  <c r="C1648" i="47"/>
  <c r="B1649" i="47"/>
  <c r="C1649" i="47"/>
  <c r="B1650" i="47"/>
  <c r="C1650" i="47"/>
  <c r="B1651" i="47"/>
  <c r="C1651" i="47"/>
  <c r="B1652" i="47"/>
  <c r="C1652" i="47"/>
  <c r="B1653" i="47"/>
  <c r="C1653" i="47"/>
  <c r="B1654" i="47"/>
  <c r="C1654" i="47"/>
  <c r="B1655" i="47"/>
  <c r="C1655" i="47"/>
  <c r="B1656" i="47"/>
  <c r="C1656" i="47"/>
  <c r="B1657" i="47"/>
  <c r="C1657" i="47"/>
  <c r="B1658" i="47"/>
  <c r="C1658" i="47"/>
  <c r="B1659" i="47"/>
  <c r="C1659" i="47"/>
  <c r="B1660" i="47"/>
  <c r="C1660" i="47"/>
  <c r="B1661" i="47"/>
  <c r="C1661" i="47"/>
  <c r="B1662" i="47"/>
  <c r="C1662" i="47"/>
  <c r="B1663" i="47"/>
  <c r="C1663" i="47"/>
  <c r="B1664" i="47"/>
  <c r="C1664" i="47"/>
  <c r="B1665" i="47"/>
  <c r="C1665" i="47"/>
  <c r="B1666" i="47"/>
  <c r="C1666" i="47"/>
  <c r="B1667" i="47"/>
  <c r="C1667" i="47"/>
  <c r="B1668" i="47"/>
  <c r="C1668" i="47"/>
  <c r="B1669" i="47"/>
  <c r="C1669" i="47"/>
  <c r="B1670" i="47"/>
  <c r="C1670" i="47"/>
  <c r="B1671" i="47"/>
  <c r="C1671" i="47"/>
  <c r="B1672" i="47"/>
  <c r="C1672" i="47"/>
  <c r="B1673" i="47"/>
  <c r="C1673" i="47"/>
  <c r="B1674" i="47"/>
  <c r="C1674" i="47"/>
  <c r="B1675" i="47"/>
  <c r="C1675" i="47"/>
  <c r="B1676" i="47"/>
  <c r="C1676" i="47"/>
  <c r="B1677" i="47"/>
  <c r="C1677" i="47"/>
  <c r="B1678" i="47"/>
  <c r="C1678" i="47"/>
  <c r="B1679" i="47"/>
  <c r="C1679" i="47"/>
  <c r="B1680" i="47"/>
  <c r="C1680" i="47"/>
  <c r="B1681" i="47"/>
  <c r="C1681" i="47"/>
  <c r="B1682" i="47"/>
  <c r="C1682" i="47"/>
  <c r="B1683" i="47"/>
  <c r="C1683" i="47"/>
  <c r="B1684" i="47"/>
  <c r="C1684" i="47"/>
  <c r="B1685" i="47"/>
  <c r="C1685" i="47"/>
  <c r="B1686" i="47"/>
  <c r="C1686" i="47"/>
  <c r="B1687" i="47"/>
  <c r="C1687" i="47"/>
  <c r="B1688" i="47"/>
  <c r="C1688" i="47"/>
  <c r="B1689" i="47"/>
  <c r="C1689" i="47"/>
  <c r="B1690" i="47"/>
  <c r="C1690" i="47"/>
  <c r="B1691" i="47"/>
  <c r="C1691" i="47"/>
  <c r="B1692" i="47"/>
  <c r="C1692" i="47"/>
  <c r="B1693" i="47"/>
  <c r="C1693" i="47"/>
  <c r="B1694" i="47"/>
  <c r="C1694" i="47"/>
  <c r="B1695" i="47"/>
  <c r="C1695" i="47"/>
  <c r="B1696" i="47"/>
  <c r="C1696" i="47"/>
  <c r="B1697" i="47"/>
  <c r="C1697" i="47"/>
  <c r="B1698" i="47"/>
  <c r="C1698" i="47"/>
  <c r="B1699" i="47"/>
  <c r="C1699" i="47"/>
  <c r="B1700" i="47"/>
  <c r="C1700" i="47"/>
  <c r="B1701" i="47"/>
  <c r="C1701" i="47"/>
  <c r="B1702" i="47"/>
  <c r="C1702" i="47"/>
  <c r="B1703" i="47"/>
  <c r="C1703" i="47"/>
  <c r="B1704" i="47"/>
  <c r="C1704" i="47"/>
  <c r="B1705" i="47"/>
  <c r="C1705" i="47"/>
  <c r="B1706" i="47"/>
  <c r="C1706" i="47"/>
  <c r="B1707" i="47"/>
  <c r="C1707" i="47"/>
  <c r="B1708" i="47"/>
  <c r="C1708" i="47"/>
  <c r="B1709" i="47"/>
  <c r="C1709" i="47"/>
  <c r="B1710" i="47"/>
  <c r="C1710" i="47"/>
  <c r="B1711" i="47"/>
  <c r="C1711" i="47"/>
  <c r="B1712" i="47"/>
  <c r="C1712" i="47"/>
  <c r="B1713" i="47"/>
  <c r="C1713" i="47"/>
  <c r="B1714" i="47"/>
  <c r="C1714" i="47"/>
  <c r="B1715" i="47"/>
  <c r="C1715" i="47"/>
  <c r="B1716" i="47"/>
  <c r="C1716" i="47"/>
  <c r="B1717" i="47"/>
  <c r="C1717" i="47"/>
  <c r="B1718" i="47"/>
  <c r="C1718" i="47"/>
  <c r="B1719" i="47"/>
  <c r="C1719" i="47"/>
  <c r="B1720" i="47"/>
  <c r="C1720" i="47"/>
  <c r="B1721" i="47"/>
  <c r="C1721" i="47"/>
  <c r="B1722" i="47"/>
  <c r="C1722" i="47"/>
  <c r="B1723" i="47"/>
  <c r="C1723" i="47"/>
  <c r="B1724" i="47"/>
  <c r="C1724" i="47"/>
  <c r="B1725" i="47"/>
  <c r="C1725" i="47"/>
  <c r="B1726" i="47"/>
  <c r="C1726" i="47"/>
  <c r="B1727" i="47"/>
  <c r="C1727" i="47"/>
  <c r="B1728" i="47"/>
  <c r="C1728" i="47"/>
  <c r="B1729" i="47"/>
  <c r="C1729" i="47"/>
  <c r="B1730" i="47"/>
  <c r="C1730" i="47"/>
  <c r="B1731" i="47"/>
  <c r="C1731" i="47"/>
  <c r="B1732" i="47"/>
  <c r="C1732" i="47"/>
  <c r="B1733" i="47"/>
  <c r="C1733" i="47"/>
  <c r="B1734" i="47"/>
  <c r="C1734" i="47"/>
  <c r="B1735" i="47"/>
  <c r="C1735" i="47"/>
  <c r="B1736" i="47"/>
  <c r="C1736" i="47"/>
  <c r="B1737" i="47"/>
  <c r="C1737" i="47"/>
  <c r="B1738" i="47"/>
  <c r="C1738" i="47"/>
  <c r="B1739" i="47"/>
  <c r="C1739" i="47"/>
  <c r="B1740" i="47"/>
  <c r="C1740" i="47"/>
  <c r="B1741" i="47"/>
  <c r="C1741" i="47"/>
  <c r="B1742" i="47"/>
  <c r="C1742" i="47"/>
  <c r="B1743" i="47"/>
  <c r="C1743" i="47"/>
  <c r="B1744" i="47"/>
  <c r="C1744" i="47"/>
  <c r="B1745" i="47"/>
  <c r="C1745" i="47"/>
  <c r="B1746" i="47"/>
  <c r="C1746" i="47"/>
  <c r="B1747" i="47"/>
  <c r="C1747" i="47"/>
  <c r="B1748" i="47"/>
  <c r="C1748" i="47"/>
  <c r="B1749" i="47"/>
  <c r="C1749" i="47"/>
  <c r="B1750" i="47"/>
  <c r="C1750" i="47"/>
  <c r="B1751" i="47"/>
  <c r="C1751" i="47"/>
  <c r="B1752" i="47"/>
  <c r="C1752" i="47"/>
  <c r="B1753" i="47"/>
  <c r="C1753" i="47"/>
  <c r="B1754" i="47"/>
  <c r="C1754" i="47"/>
  <c r="B1755" i="47"/>
  <c r="C1755" i="47"/>
  <c r="B1756" i="47"/>
  <c r="C1756" i="47"/>
  <c r="B1757" i="47"/>
  <c r="C1757" i="47"/>
  <c r="B1758" i="47"/>
  <c r="C1758" i="47"/>
  <c r="B1759" i="47"/>
  <c r="C1759" i="47"/>
  <c r="B1760" i="47"/>
  <c r="C1760" i="47"/>
  <c r="B1761" i="47"/>
  <c r="C1761" i="47"/>
  <c r="B1762" i="47"/>
  <c r="C1762" i="47"/>
  <c r="B1763" i="47"/>
  <c r="C1763" i="47"/>
  <c r="B1764" i="47"/>
  <c r="C1764" i="47"/>
  <c r="B1765" i="47"/>
  <c r="C1765" i="47"/>
  <c r="B1766" i="47"/>
  <c r="C1766" i="47"/>
  <c r="B1767" i="47"/>
  <c r="C1767" i="47"/>
  <c r="B1768" i="47"/>
  <c r="C1768" i="47"/>
  <c r="B1769" i="47"/>
  <c r="C1769" i="47"/>
  <c r="B1770" i="47"/>
  <c r="C1770" i="47"/>
  <c r="B1771" i="47"/>
  <c r="C1771" i="47"/>
  <c r="B1772" i="47"/>
  <c r="C1772" i="47"/>
  <c r="B1773" i="47"/>
  <c r="C1773" i="47"/>
  <c r="B1774" i="47"/>
  <c r="C1774" i="47"/>
  <c r="B1775" i="47"/>
  <c r="C1775" i="47"/>
  <c r="B1776" i="47"/>
  <c r="C1776" i="47"/>
  <c r="B1777" i="47"/>
  <c r="C1777" i="47"/>
  <c r="B1778" i="47"/>
  <c r="C1778" i="47"/>
  <c r="B1779" i="47"/>
  <c r="C1779" i="47"/>
  <c r="B1780" i="47"/>
  <c r="C1780" i="47"/>
  <c r="B1781" i="47"/>
  <c r="C1781" i="47"/>
  <c r="B1782" i="47"/>
  <c r="C1782" i="47"/>
  <c r="B1783" i="47"/>
  <c r="C1783" i="47"/>
  <c r="B1784" i="47"/>
  <c r="C1784" i="47"/>
  <c r="B1785" i="47"/>
  <c r="C1785" i="47"/>
  <c r="B1786" i="47"/>
  <c r="C1786" i="47"/>
  <c r="B1787" i="47"/>
  <c r="C1787" i="47"/>
  <c r="B1788" i="47"/>
  <c r="C1788" i="47"/>
  <c r="B1789" i="47"/>
  <c r="C1789" i="47"/>
  <c r="B1790" i="47"/>
  <c r="C1790" i="47"/>
  <c r="B1791" i="47"/>
  <c r="C1791" i="47"/>
  <c r="B1792" i="47"/>
  <c r="C1792" i="47"/>
  <c r="B1793" i="47"/>
  <c r="C1793" i="47"/>
  <c r="B1794" i="47"/>
  <c r="C1794" i="47"/>
  <c r="B1795" i="47"/>
  <c r="C1795" i="47"/>
  <c r="B1796" i="47"/>
  <c r="C1796" i="47"/>
  <c r="B1797" i="47"/>
  <c r="C1797" i="47"/>
  <c r="B1798" i="47"/>
  <c r="C1798" i="47"/>
  <c r="B1799" i="47"/>
  <c r="C1799" i="47"/>
  <c r="B1800" i="47"/>
  <c r="C1800" i="47"/>
  <c r="B1801" i="47"/>
  <c r="C1801" i="47"/>
  <c r="B1802" i="47"/>
  <c r="C1802" i="47"/>
  <c r="B1803" i="47"/>
  <c r="C1803" i="47"/>
  <c r="B1804" i="47"/>
  <c r="C1804" i="47"/>
  <c r="B1805" i="47"/>
  <c r="C1805" i="47"/>
  <c r="B1806" i="47"/>
  <c r="C1806" i="47"/>
  <c r="B1807" i="47"/>
  <c r="C1807" i="47"/>
  <c r="B1808" i="47"/>
  <c r="C1808" i="47"/>
  <c r="B1809" i="47"/>
  <c r="C1809" i="47"/>
  <c r="B1810" i="47"/>
  <c r="C1810" i="47"/>
  <c r="B1811" i="47"/>
  <c r="C1811" i="47"/>
  <c r="B1812" i="47"/>
  <c r="C1812" i="47"/>
  <c r="B1813" i="47"/>
  <c r="C1813" i="47"/>
  <c r="B1814" i="47"/>
  <c r="C1814" i="47"/>
  <c r="B1815" i="47"/>
  <c r="C1815" i="47"/>
  <c r="B1816" i="47"/>
  <c r="C1816" i="47"/>
  <c r="B1817" i="47"/>
  <c r="C1817" i="47"/>
  <c r="B1818" i="47"/>
  <c r="C1818" i="47"/>
  <c r="B1819" i="47"/>
  <c r="C1819" i="47"/>
  <c r="B1820" i="47"/>
  <c r="C1820" i="47"/>
  <c r="B1821" i="47"/>
  <c r="C1821" i="47"/>
  <c r="B1822" i="47"/>
  <c r="C1822" i="47"/>
  <c r="B1823" i="47"/>
  <c r="C1823" i="47"/>
  <c r="B1824" i="47"/>
  <c r="C1824" i="47"/>
  <c r="B1825" i="47"/>
  <c r="C1825" i="47"/>
  <c r="B1826" i="47"/>
  <c r="C1826" i="47"/>
  <c r="B1827" i="47"/>
  <c r="C1827" i="47"/>
  <c r="B1828" i="47"/>
  <c r="C1828" i="47"/>
  <c r="B1829" i="47"/>
  <c r="C1829" i="47"/>
  <c r="B1830" i="47"/>
  <c r="C1830" i="47"/>
  <c r="B1831" i="47"/>
  <c r="C1831" i="47"/>
  <c r="B1832" i="47"/>
  <c r="C1832" i="47"/>
  <c r="B1833" i="47"/>
  <c r="C1833" i="47"/>
  <c r="B1834" i="47"/>
  <c r="C1834" i="47"/>
  <c r="B1835" i="47"/>
  <c r="C1835" i="47"/>
  <c r="B1836" i="47"/>
  <c r="C1836" i="47"/>
  <c r="B1837" i="47"/>
  <c r="C1837" i="47"/>
  <c r="B1838" i="47"/>
  <c r="C1838" i="47"/>
  <c r="B1839" i="47"/>
  <c r="C1839" i="47"/>
  <c r="B1840" i="47"/>
  <c r="C1840" i="47"/>
  <c r="B1841" i="47"/>
  <c r="C1841" i="47"/>
  <c r="B1842" i="47"/>
  <c r="C1842" i="47"/>
  <c r="B1843" i="47"/>
  <c r="C1843" i="47"/>
  <c r="B1844" i="47"/>
  <c r="C1844" i="47"/>
  <c r="B1845" i="47"/>
  <c r="C1845" i="47"/>
  <c r="B1846" i="47"/>
  <c r="C1846" i="47"/>
  <c r="B1847" i="47"/>
  <c r="C1847" i="47"/>
  <c r="B1848" i="47"/>
  <c r="C1848" i="47"/>
  <c r="B1849" i="47"/>
  <c r="C1849" i="47"/>
  <c r="B1850" i="47"/>
  <c r="C1850" i="47"/>
  <c r="B1851" i="47"/>
  <c r="C1851" i="47"/>
  <c r="B1852" i="47"/>
  <c r="C1852" i="47"/>
  <c r="B1853" i="47"/>
  <c r="C1853" i="47"/>
  <c r="B1854" i="47"/>
  <c r="C1854" i="47"/>
  <c r="B1855" i="47"/>
  <c r="C1855" i="47"/>
  <c r="B1856" i="47"/>
  <c r="C1856" i="47"/>
  <c r="B1857" i="47"/>
  <c r="C1857" i="47"/>
  <c r="B1858" i="47"/>
  <c r="C1858" i="47"/>
  <c r="B1859" i="47"/>
  <c r="C1859" i="47"/>
  <c r="B1860" i="47"/>
  <c r="C1860" i="47"/>
  <c r="B1861" i="47"/>
  <c r="C1861" i="47"/>
  <c r="B1862" i="47"/>
  <c r="C1862" i="47"/>
  <c r="B1863" i="47"/>
  <c r="C1863" i="47"/>
  <c r="B1864" i="47"/>
  <c r="C1864" i="47"/>
  <c r="B1865" i="47"/>
  <c r="C1865" i="47"/>
  <c r="B1866" i="47"/>
  <c r="C1866" i="47"/>
  <c r="B1867" i="47"/>
  <c r="C1867" i="47"/>
  <c r="B1868" i="47"/>
  <c r="C1868" i="47"/>
  <c r="B1869" i="47"/>
  <c r="C1869" i="47"/>
  <c r="B1870" i="47"/>
  <c r="C1870" i="47"/>
  <c r="B1871" i="47"/>
  <c r="C1871" i="47"/>
  <c r="B1872" i="47"/>
  <c r="C1872" i="47"/>
  <c r="B1873" i="47"/>
  <c r="C1873" i="47"/>
  <c r="B1874" i="47"/>
  <c r="C1874" i="47"/>
  <c r="B1875" i="47"/>
  <c r="C1875" i="47"/>
  <c r="B1876" i="47"/>
  <c r="C1876" i="47"/>
  <c r="B1877" i="47"/>
  <c r="C1877" i="47"/>
  <c r="B1878" i="47"/>
  <c r="C1878" i="47"/>
  <c r="B1879" i="47"/>
  <c r="C1879" i="47"/>
  <c r="B1880" i="47"/>
  <c r="C1880" i="47"/>
  <c r="B1881" i="47"/>
  <c r="C1881" i="47"/>
  <c r="B1882" i="47"/>
  <c r="C1882" i="47"/>
  <c r="B1883" i="47"/>
  <c r="C1883" i="47"/>
  <c r="B1884" i="47"/>
  <c r="C1884" i="47"/>
  <c r="B1885" i="47"/>
  <c r="C1885" i="47"/>
  <c r="B1886" i="47"/>
  <c r="C1886" i="47"/>
  <c r="B1887" i="47"/>
  <c r="C1887" i="47"/>
  <c r="B1888" i="47"/>
  <c r="C1888" i="47"/>
  <c r="B1889" i="47"/>
  <c r="C1889" i="47"/>
  <c r="B1890" i="47"/>
  <c r="C1890" i="47"/>
  <c r="B1891" i="47"/>
  <c r="C1891" i="47"/>
  <c r="B1892" i="47"/>
  <c r="C1892" i="47"/>
  <c r="B1893" i="47"/>
  <c r="C1893" i="47"/>
  <c r="B1894" i="47"/>
  <c r="C1894" i="47"/>
  <c r="B1895" i="47"/>
  <c r="C1895" i="47"/>
  <c r="B1896" i="47"/>
  <c r="C1896" i="47"/>
  <c r="B1897" i="47"/>
  <c r="C1897" i="47"/>
  <c r="B1898" i="47"/>
  <c r="C1898" i="47"/>
  <c r="B1899" i="47"/>
  <c r="C1899" i="47"/>
  <c r="B1900" i="47"/>
  <c r="C1900" i="47"/>
  <c r="B1901" i="47"/>
  <c r="C1901" i="47"/>
  <c r="B1902" i="47"/>
  <c r="C1902" i="47"/>
  <c r="B1903" i="47"/>
  <c r="C1903" i="47"/>
  <c r="B1904" i="47"/>
  <c r="C1904" i="47"/>
  <c r="B1905" i="47"/>
  <c r="C1905" i="47"/>
  <c r="B1906" i="47"/>
  <c r="C1906" i="47"/>
  <c r="B1907" i="47"/>
  <c r="C1907" i="47"/>
  <c r="B1908" i="47"/>
  <c r="C1908" i="47"/>
  <c r="B1909" i="47"/>
  <c r="C1909" i="47"/>
  <c r="B1910" i="47"/>
  <c r="C1910" i="47"/>
  <c r="B1911" i="47"/>
  <c r="C1911" i="47"/>
  <c r="B1912" i="47"/>
  <c r="C1912" i="47"/>
  <c r="B1913" i="47"/>
  <c r="C1913" i="47"/>
  <c r="B1914" i="47"/>
  <c r="C1914" i="47"/>
  <c r="B1915" i="47"/>
  <c r="C1915" i="47"/>
  <c r="B1916" i="47"/>
  <c r="C1916" i="47"/>
  <c r="B1917" i="47"/>
  <c r="C1917" i="47"/>
  <c r="B1918" i="47"/>
  <c r="C1918" i="47"/>
  <c r="B1919" i="47"/>
  <c r="C1919" i="47"/>
  <c r="B1920" i="47"/>
  <c r="C1920" i="47"/>
  <c r="B1921" i="47"/>
  <c r="C1921" i="47"/>
  <c r="B1922" i="47"/>
  <c r="C1922" i="47"/>
  <c r="B1923" i="47"/>
  <c r="C1923" i="47"/>
  <c r="B1924" i="47"/>
  <c r="C1924" i="47"/>
  <c r="B1925" i="47"/>
  <c r="C1925" i="47"/>
  <c r="B1926" i="47"/>
  <c r="C1926" i="47"/>
  <c r="B1927" i="47"/>
  <c r="C1927" i="47"/>
  <c r="B1928" i="47"/>
  <c r="C1928" i="47"/>
  <c r="B1929" i="47"/>
  <c r="C1929" i="47"/>
  <c r="B1930" i="47"/>
  <c r="C1930" i="47"/>
  <c r="B1931" i="47"/>
  <c r="C1931" i="47"/>
  <c r="B1932" i="47"/>
  <c r="C1932" i="47"/>
  <c r="B1933" i="47"/>
  <c r="C1933" i="47"/>
  <c r="B1934" i="47"/>
  <c r="C1934" i="47"/>
  <c r="B1935" i="47"/>
  <c r="C1935" i="47"/>
  <c r="B1936" i="47"/>
  <c r="C1936" i="47"/>
  <c r="B1937" i="47"/>
  <c r="C1937" i="47"/>
  <c r="B1938" i="47"/>
  <c r="C1938" i="47"/>
  <c r="B1939" i="47"/>
  <c r="C1939" i="47"/>
  <c r="B1940" i="47"/>
  <c r="C1940" i="47"/>
  <c r="B1941" i="47"/>
  <c r="C1941" i="47"/>
  <c r="B1942" i="47"/>
  <c r="C1942" i="47"/>
  <c r="B1943" i="47"/>
  <c r="C1943" i="47"/>
  <c r="B1944" i="47"/>
  <c r="C1944" i="47"/>
  <c r="B1945" i="47"/>
  <c r="C1945" i="47"/>
  <c r="B1946" i="47"/>
  <c r="C1946" i="47"/>
  <c r="B1947" i="47"/>
  <c r="C1947" i="47"/>
  <c r="B1948" i="47"/>
  <c r="C1948" i="47"/>
  <c r="B1949" i="47"/>
  <c r="C1949" i="47"/>
  <c r="B1950" i="47"/>
  <c r="C1950" i="47"/>
  <c r="B1951" i="47"/>
  <c r="C1951" i="47"/>
  <c r="B1952" i="47"/>
  <c r="C1952" i="47"/>
  <c r="B1953" i="47"/>
  <c r="C1953" i="47"/>
  <c r="B1954" i="47"/>
  <c r="C1954" i="47"/>
  <c r="B1955" i="47"/>
  <c r="C1955" i="47"/>
  <c r="B1956" i="47"/>
  <c r="C1956" i="47"/>
  <c r="B1957" i="47"/>
  <c r="C1957" i="47"/>
  <c r="B1958" i="47"/>
  <c r="C1958" i="47"/>
  <c r="B1959" i="47"/>
  <c r="C1959" i="47"/>
  <c r="B1960" i="47"/>
  <c r="C1960" i="47"/>
  <c r="B1961" i="47"/>
  <c r="C1961" i="47"/>
  <c r="B1962" i="47"/>
  <c r="C1962" i="47"/>
  <c r="B1963" i="47"/>
  <c r="C1963" i="47"/>
  <c r="B1964" i="47"/>
  <c r="C1964" i="47"/>
  <c r="B1965" i="47"/>
  <c r="C1965" i="47"/>
  <c r="B1966" i="47"/>
  <c r="C1966" i="47"/>
  <c r="B1967" i="47"/>
  <c r="C1967" i="47"/>
  <c r="B1968" i="47"/>
  <c r="C1968" i="47"/>
  <c r="B1969" i="47"/>
  <c r="C1969" i="47"/>
  <c r="B1970" i="47"/>
  <c r="C1970" i="47"/>
  <c r="B1971" i="47"/>
  <c r="C1971" i="47"/>
  <c r="B1972" i="47"/>
  <c r="C1972" i="47"/>
  <c r="B1973" i="47"/>
  <c r="C1973" i="47"/>
  <c r="B1974" i="47"/>
  <c r="C1974" i="47"/>
  <c r="B1975" i="47"/>
  <c r="C1975" i="47"/>
  <c r="B1976" i="47"/>
  <c r="C1976" i="47"/>
  <c r="B1977" i="47"/>
  <c r="C1977" i="47"/>
  <c r="B1978" i="47"/>
  <c r="C1978" i="47"/>
  <c r="B1979" i="47"/>
  <c r="C1979" i="47"/>
  <c r="B1980" i="47"/>
  <c r="C1980" i="47"/>
  <c r="B1981" i="47"/>
  <c r="C1981" i="47"/>
  <c r="B1982" i="47"/>
  <c r="C1982" i="47"/>
  <c r="B1983" i="47"/>
  <c r="C1983" i="47"/>
  <c r="B1984" i="47"/>
  <c r="C1984" i="47"/>
  <c r="B1985" i="47"/>
  <c r="C1985" i="47"/>
  <c r="B1986" i="47"/>
  <c r="C1986" i="47"/>
  <c r="B1987" i="47"/>
  <c r="C1987" i="47"/>
  <c r="B1988" i="47"/>
  <c r="C1988" i="47"/>
  <c r="B1989" i="47"/>
  <c r="C1989" i="47"/>
  <c r="B1990" i="47"/>
  <c r="C1990" i="47"/>
  <c r="B1991" i="47"/>
  <c r="C1991" i="47"/>
  <c r="B1992" i="47"/>
  <c r="C1992" i="47"/>
  <c r="B1993" i="47"/>
  <c r="C1993" i="47"/>
  <c r="B1994" i="47"/>
  <c r="C1994" i="47"/>
  <c r="B1995" i="47"/>
  <c r="C1995" i="47"/>
  <c r="B1996" i="47"/>
  <c r="C1996" i="47"/>
  <c r="B1997" i="47"/>
  <c r="C1997" i="47"/>
  <c r="B1998" i="47"/>
  <c r="C1998" i="47"/>
  <c r="B1999" i="47"/>
  <c r="C1999" i="47"/>
  <c r="B2000" i="47"/>
  <c r="C2000" i="47"/>
  <c r="B2001" i="47"/>
  <c r="C2001" i="47"/>
  <c r="B2002" i="47"/>
  <c r="C2002" i="47"/>
  <c r="B2003" i="47"/>
  <c r="C2003" i="47"/>
  <c r="B2004" i="47"/>
  <c r="C2004" i="47"/>
  <c r="B2005" i="47"/>
  <c r="C2005" i="47"/>
  <c r="B2006" i="47"/>
  <c r="C2006" i="47"/>
  <c r="B2007" i="47"/>
  <c r="C2007" i="47"/>
  <c r="B2008" i="47"/>
  <c r="C2008" i="47"/>
  <c r="B2009" i="47"/>
  <c r="C2009" i="47"/>
  <c r="B2010" i="47"/>
  <c r="C2010" i="47"/>
  <c r="B2011" i="47"/>
  <c r="C2011" i="47"/>
  <c r="B2012" i="47"/>
  <c r="C2012" i="47"/>
  <c r="B2013" i="47"/>
  <c r="C2013" i="47"/>
  <c r="B2014" i="47"/>
  <c r="C2014" i="47"/>
  <c r="B2015" i="47"/>
  <c r="C2015" i="47"/>
  <c r="B2016" i="47"/>
  <c r="C2016" i="47"/>
  <c r="B2017" i="47"/>
  <c r="C2017" i="47"/>
  <c r="B2018" i="47"/>
  <c r="C2018" i="47"/>
  <c r="B2019" i="47"/>
  <c r="C2019" i="47"/>
  <c r="B2020" i="47"/>
  <c r="C2020" i="47"/>
  <c r="B2021" i="47"/>
  <c r="C2021" i="47"/>
  <c r="B2022" i="47"/>
  <c r="C2022" i="47"/>
  <c r="B2023" i="47"/>
  <c r="C2023" i="47"/>
  <c r="B2024" i="47"/>
  <c r="C2024" i="47"/>
  <c r="B2025" i="47"/>
  <c r="C2025" i="47"/>
  <c r="B2026" i="47"/>
  <c r="C2026" i="47"/>
  <c r="B2027" i="47"/>
  <c r="C2027" i="47"/>
  <c r="B2028" i="47"/>
  <c r="C2028" i="47"/>
  <c r="B2029" i="47"/>
  <c r="C2029" i="47"/>
  <c r="B2030" i="47"/>
  <c r="C2030" i="47"/>
  <c r="B2031" i="47"/>
  <c r="C2031" i="47"/>
  <c r="B2032" i="47"/>
  <c r="C2032" i="47"/>
  <c r="B2033" i="47"/>
  <c r="C2033" i="47"/>
  <c r="B2034" i="47"/>
  <c r="C2034" i="47"/>
  <c r="B2035" i="47"/>
  <c r="C2035" i="47"/>
  <c r="B2036" i="47"/>
  <c r="C2036" i="47"/>
  <c r="B2037" i="47"/>
  <c r="C2037" i="47"/>
  <c r="B2038" i="47"/>
  <c r="C2038" i="47"/>
  <c r="B2039" i="47"/>
  <c r="C2039" i="47"/>
  <c r="B2040" i="47"/>
  <c r="C2040" i="47"/>
  <c r="B2041" i="47"/>
  <c r="C2041" i="47"/>
  <c r="B2042" i="47"/>
  <c r="C2042" i="47"/>
  <c r="B2043" i="47"/>
  <c r="C2043" i="47"/>
  <c r="B2044" i="47"/>
  <c r="C2044" i="47"/>
  <c r="B2045" i="47"/>
  <c r="C2045" i="47"/>
  <c r="B2046" i="47"/>
  <c r="C2046" i="47"/>
  <c r="B2047" i="47"/>
  <c r="C2047" i="47"/>
  <c r="B2048" i="47"/>
  <c r="C2048" i="47"/>
  <c r="B2049" i="47"/>
  <c r="C2049" i="47"/>
  <c r="B2050" i="47"/>
  <c r="C2050" i="47"/>
  <c r="B2051" i="47"/>
  <c r="C2051" i="47"/>
  <c r="B2052" i="47"/>
  <c r="C2052" i="47"/>
  <c r="B2053" i="47"/>
  <c r="C2053" i="47"/>
  <c r="B2054" i="47"/>
  <c r="C2054" i="47"/>
  <c r="B2055" i="47"/>
  <c r="C2055" i="47"/>
  <c r="B2056" i="47"/>
  <c r="C2056" i="47"/>
  <c r="B2057" i="47"/>
  <c r="C2057" i="47"/>
  <c r="B2058" i="47"/>
  <c r="C2058" i="47"/>
  <c r="B2059" i="47"/>
  <c r="C2059" i="47"/>
  <c r="B2060" i="47"/>
  <c r="C2060" i="47"/>
  <c r="B2061" i="47"/>
  <c r="C2061" i="47"/>
  <c r="B2062" i="47"/>
  <c r="C2062" i="47"/>
  <c r="B2063" i="47"/>
  <c r="C2063" i="47"/>
  <c r="B2064" i="47"/>
  <c r="C2064" i="47"/>
  <c r="B2065" i="47"/>
  <c r="C2065" i="47"/>
  <c r="B2066" i="47"/>
  <c r="C2066" i="47"/>
  <c r="B2067" i="47"/>
  <c r="C2067" i="47"/>
  <c r="B2068" i="47"/>
  <c r="C2068" i="47"/>
  <c r="B2069" i="47"/>
  <c r="C2069" i="47"/>
  <c r="B2070" i="47"/>
  <c r="C2070" i="47"/>
  <c r="B2071" i="47"/>
  <c r="C2071" i="47"/>
  <c r="B2072" i="47"/>
  <c r="C2072" i="47"/>
  <c r="B2073" i="47"/>
  <c r="C2073" i="47"/>
  <c r="B2074" i="47"/>
  <c r="C2074" i="47"/>
  <c r="B2075" i="47"/>
  <c r="C2075" i="47"/>
  <c r="B2076" i="47"/>
  <c r="C2076" i="47"/>
  <c r="B2077" i="47"/>
  <c r="C2077" i="47"/>
  <c r="B2078" i="47"/>
  <c r="C2078" i="47"/>
  <c r="B2079" i="47"/>
  <c r="C2079" i="47"/>
  <c r="B2080" i="47"/>
  <c r="C2080" i="47"/>
  <c r="B2081" i="47"/>
  <c r="C2081" i="47"/>
  <c r="B2082" i="47"/>
  <c r="C2082" i="47"/>
  <c r="B2083" i="47"/>
  <c r="C2083" i="47"/>
  <c r="B2084" i="47"/>
  <c r="C2084" i="47"/>
  <c r="B2085" i="47"/>
  <c r="C2085" i="47"/>
  <c r="B2086" i="47"/>
  <c r="C2086" i="47"/>
  <c r="B2087" i="47"/>
  <c r="C2087" i="47"/>
  <c r="B2088" i="47"/>
  <c r="C2088" i="47"/>
  <c r="B2089" i="47"/>
  <c r="C2089" i="47"/>
  <c r="B2090" i="47"/>
  <c r="C2090" i="47"/>
  <c r="B2091" i="47"/>
  <c r="C2091" i="47"/>
  <c r="B2092" i="47"/>
  <c r="C2092" i="47"/>
  <c r="B2093" i="47"/>
  <c r="C2093" i="47"/>
  <c r="B2094" i="47"/>
  <c r="C2094" i="47"/>
  <c r="B2095" i="47"/>
  <c r="C2095" i="47"/>
  <c r="B2096" i="47"/>
  <c r="C2096" i="47"/>
  <c r="B2097" i="47"/>
  <c r="C2097" i="47"/>
  <c r="B2098" i="47"/>
  <c r="C2098" i="47"/>
  <c r="B2099" i="47"/>
  <c r="C2099" i="47"/>
  <c r="B2100" i="47"/>
  <c r="C2100" i="47"/>
  <c r="B2101" i="47"/>
  <c r="C2101" i="47"/>
  <c r="B2102" i="47"/>
  <c r="C2102" i="47"/>
  <c r="B2103" i="47"/>
  <c r="C2103" i="47"/>
  <c r="B2104" i="47"/>
  <c r="C2104" i="47"/>
  <c r="B2105" i="47"/>
  <c r="C2105" i="47"/>
  <c r="B2106" i="47"/>
  <c r="C2106" i="47"/>
  <c r="B2107" i="47"/>
  <c r="C2107" i="47"/>
  <c r="B2108" i="47"/>
  <c r="C2108" i="47"/>
  <c r="B2109" i="47"/>
  <c r="C2109" i="47"/>
  <c r="B2110" i="47"/>
  <c r="C2110" i="47"/>
  <c r="B2111" i="47"/>
  <c r="C2111" i="47"/>
  <c r="B2112" i="47"/>
  <c r="C2112" i="47"/>
  <c r="B2113" i="47"/>
  <c r="C2113" i="47"/>
  <c r="B2114" i="47"/>
  <c r="C2114" i="47"/>
  <c r="B2115" i="47"/>
  <c r="C2115" i="47"/>
  <c r="B2116" i="47"/>
  <c r="C2116" i="47"/>
  <c r="B2117" i="47"/>
  <c r="C2117" i="47"/>
  <c r="B2118" i="47"/>
  <c r="C2118" i="47"/>
  <c r="B2119" i="47"/>
  <c r="C2119" i="47"/>
  <c r="B2120" i="47"/>
  <c r="C2120" i="47"/>
  <c r="B2121" i="47"/>
  <c r="C2121" i="47"/>
  <c r="B2122" i="47"/>
  <c r="C2122" i="47"/>
  <c r="B2123" i="47"/>
  <c r="C2123" i="47"/>
  <c r="B2124" i="47"/>
  <c r="C2124" i="47"/>
  <c r="B2125" i="47"/>
  <c r="C2125" i="47"/>
  <c r="B2126" i="47"/>
  <c r="C2126" i="47"/>
  <c r="B2127" i="47"/>
  <c r="C2127" i="47"/>
  <c r="B2128" i="47"/>
  <c r="C2128" i="47"/>
  <c r="B2129" i="47"/>
  <c r="C2129" i="47"/>
  <c r="B2130" i="47"/>
  <c r="C2130" i="47"/>
  <c r="B2131" i="47"/>
  <c r="C2131" i="47"/>
  <c r="B2132" i="47"/>
  <c r="C2132" i="47"/>
  <c r="B2133" i="47"/>
  <c r="C2133" i="47"/>
  <c r="B2134" i="47"/>
  <c r="C2134" i="47"/>
  <c r="B2135" i="47"/>
  <c r="C2135" i="47"/>
  <c r="B2136" i="47"/>
  <c r="C2136" i="47"/>
  <c r="B2137" i="47"/>
  <c r="C2137" i="47"/>
  <c r="B2138" i="47"/>
  <c r="C2138" i="47"/>
  <c r="B2139" i="47"/>
  <c r="C2139" i="47"/>
  <c r="B2140" i="47"/>
  <c r="C2140" i="47"/>
  <c r="B2141" i="47"/>
  <c r="C2141" i="47"/>
  <c r="B2142" i="47"/>
  <c r="C2142" i="47"/>
  <c r="B2143" i="47"/>
  <c r="C2143" i="47"/>
  <c r="B2144" i="47"/>
  <c r="C2144" i="47"/>
  <c r="B2145" i="47"/>
  <c r="C2145" i="47"/>
  <c r="B2146" i="47"/>
  <c r="C2146" i="47"/>
  <c r="B2147" i="47"/>
  <c r="C2147" i="47"/>
  <c r="B2148" i="47"/>
  <c r="C2148" i="47"/>
  <c r="B2149" i="47"/>
  <c r="C2149" i="47"/>
  <c r="B2150" i="47"/>
  <c r="C2150" i="47"/>
  <c r="B2151" i="47"/>
  <c r="C2151" i="47"/>
  <c r="B2152" i="47"/>
  <c r="C2152" i="47"/>
  <c r="B2153" i="47"/>
  <c r="C2153" i="47"/>
  <c r="B2154" i="47"/>
  <c r="C2154" i="47"/>
  <c r="B2155" i="47"/>
  <c r="C2155" i="47"/>
  <c r="B2156" i="47"/>
  <c r="C2156" i="47"/>
  <c r="B2157" i="47"/>
  <c r="C2157" i="47"/>
  <c r="B2158" i="47"/>
  <c r="C2158" i="47"/>
  <c r="B2159" i="47"/>
  <c r="C2159" i="47"/>
  <c r="B2160" i="47"/>
  <c r="C2160" i="47"/>
  <c r="B2161" i="47"/>
  <c r="C2161" i="47"/>
  <c r="B2162" i="47"/>
  <c r="C2162" i="47"/>
  <c r="B2163" i="47"/>
  <c r="C2163" i="47"/>
  <c r="B2164" i="47"/>
  <c r="C2164" i="47"/>
  <c r="B2165" i="47"/>
  <c r="C2165" i="47"/>
  <c r="B2166" i="47"/>
  <c r="C2166" i="47"/>
  <c r="B2167" i="47"/>
  <c r="C2167" i="47"/>
  <c r="B2168" i="47"/>
  <c r="C2168" i="47"/>
  <c r="B2169" i="47"/>
  <c r="C2169" i="47"/>
  <c r="B2170" i="47"/>
  <c r="C2170" i="47"/>
  <c r="B2171" i="47"/>
  <c r="C2171" i="47"/>
  <c r="B2172" i="47"/>
  <c r="C2172" i="47"/>
  <c r="B2173" i="47"/>
  <c r="C2173" i="47"/>
  <c r="B2174" i="47"/>
  <c r="C2174" i="47"/>
  <c r="B2175" i="47"/>
  <c r="C2175" i="47"/>
  <c r="B2176" i="47"/>
  <c r="C2176" i="47"/>
  <c r="B2177" i="47"/>
  <c r="C2177" i="47"/>
  <c r="B2178" i="47"/>
  <c r="C2178" i="47"/>
  <c r="B2179" i="47"/>
  <c r="C2179" i="47"/>
  <c r="B2180" i="47"/>
  <c r="C2180" i="47"/>
  <c r="B2181" i="47"/>
  <c r="C2181" i="47"/>
  <c r="B2182" i="47"/>
  <c r="C2182" i="47"/>
  <c r="B2183" i="47"/>
  <c r="C2183" i="47"/>
  <c r="B2184" i="47"/>
  <c r="C2184" i="47"/>
  <c r="B2185" i="47"/>
  <c r="C2185" i="47"/>
  <c r="B2186" i="47"/>
  <c r="C2186" i="47"/>
  <c r="B2187" i="47"/>
  <c r="C2187" i="47"/>
  <c r="B2188" i="47"/>
  <c r="C2188" i="47"/>
  <c r="B2189" i="47"/>
  <c r="C2189" i="47"/>
  <c r="B2190" i="47"/>
  <c r="C2190" i="47"/>
  <c r="B2191" i="47"/>
  <c r="C2191" i="47"/>
  <c r="B2192" i="47"/>
  <c r="C2192" i="47"/>
  <c r="B2193" i="47"/>
  <c r="C2193" i="47"/>
  <c r="B2194" i="47"/>
  <c r="C2194" i="47"/>
  <c r="B2195" i="47"/>
  <c r="C2195" i="47"/>
  <c r="B2196" i="47"/>
  <c r="C2196" i="47"/>
  <c r="B2197" i="47"/>
  <c r="C2197" i="47"/>
  <c r="B2198" i="47"/>
  <c r="C2198" i="47"/>
  <c r="B2199" i="47"/>
  <c r="C2199" i="47"/>
  <c r="B2200" i="47"/>
  <c r="C2200" i="47"/>
  <c r="B2201" i="47"/>
  <c r="C2201" i="47"/>
  <c r="B2202" i="47"/>
  <c r="C2202" i="47"/>
  <c r="B2203" i="47"/>
  <c r="C2203" i="47"/>
  <c r="B2204" i="47"/>
  <c r="C2204" i="47"/>
  <c r="B2205" i="47"/>
  <c r="C2205" i="47"/>
  <c r="B2206" i="47"/>
  <c r="C2206" i="47"/>
  <c r="B2207" i="47"/>
  <c r="C2207" i="47"/>
  <c r="B2208" i="47"/>
  <c r="C2208" i="47"/>
  <c r="B2209" i="47"/>
  <c r="C2209" i="47"/>
  <c r="B2210" i="47"/>
  <c r="C2210" i="47"/>
  <c r="B2211" i="47"/>
  <c r="C2211" i="47"/>
  <c r="B2212" i="47"/>
  <c r="C2212" i="47"/>
  <c r="B2213" i="47"/>
  <c r="C2213" i="47"/>
  <c r="B2214" i="47"/>
  <c r="C2214" i="47"/>
  <c r="B2215" i="47"/>
  <c r="C2215" i="47"/>
  <c r="B2216" i="47"/>
  <c r="C2216" i="47"/>
  <c r="B2217" i="47"/>
  <c r="C2217" i="47"/>
  <c r="B2218" i="47"/>
  <c r="C2218" i="47"/>
  <c r="B2219" i="47"/>
  <c r="C2219" i="47"/>
  <c r="B2220" i="47"/>
  <c r="C2220" i="47"/>
  <c r="B2221" i="47"/>
  <c r="C2221" i="47"/>
  <c r="B2222" i="47"/>
  <c r="C2222" i="47"/>
  <c r="B2223" i="47"/>
  <c r="C2223" i="47"/>
  <c r="B2224" i="47"/>
  <c r="C2224" i="47"/>
  <c r="B2225" i="47"/>
  <c r="C2225" i="47"/>
  <c r="B2226" i="47"/>
  <c r="C2226" i="47"/>
  <c r="B2227" i="47"/>
  <c r="C2227" i="47"/>
  <c r="B2228" i="47"/>
  <c r="C2228" i="47"/>
  <c r="B2229" i="47"/>
  <c r="C2229" i="47"/>
  <c r="B2230" i="47"/>
  <c r="C2230" i="47"/>
  <c r="B2231" i="47"/>
  <c r="C2231" i="47"/>
  <c r="B2232" i="47"/>
  <c r="C2232" i="47"/>
  <c r="B2233" i="47"/>
  <c r="C2233" i="47"/>
  <c r="B2234" i="47"/>
  <c r="C2234" i="47"/>
  <c r="B2235" i="47"/>
  <c r="C2235" i="47"/>
  <c r="B2236" i="47"/>
  <c r="C2236" i="47"/>
  <c r="B2237" i="47"/>
  <c r="C2237" i="47"/>
  <c r="B2238" i="47"/>
  <c r="C2238" i="47"/>
  <c r="B2239" i="47"/>
  <c r="C2239" i="47"/>
  <c r="B2240" i="47"/>
  <c r="C2240" i="47"/>
  <c r="B2241" i="47"/>
  <c r="C2241" i="47"/>
  <c r="B2242" i="47"/>
  <c r="C2242" i="47"/>
  <c r="B2243" i="47"/>
  <c r="C2243" i="47"/>
  <c r="B2244" i="47"/>
  <c r="C2244" i="47"/>
  <c r="B2245" i="47"/>
  <c r="C2245" i="47"/>
  <c r="B2246" i="47"/>
  <c r="C2246" i="47"/>
  <c r="B2247" i="47"/>
  <c r="C2247" i="47"/>
  <c r="B2248" i="47"/>
  <c r="C2248" i="47"/>
  <c r="B2249" i="47"/>
  <c r="C2249" i="47"/>
  <c r="B2250" i="47"/>
  <c r="C2250" i="47"/>
  <c r="B2251" i="47"/>
  <c r="C2251" i="47"/>
  <c r="B2252" i="47"/>
  <c r="C2252" i="47"/>
  <c r="B2253" i="47"/>
  <c r="C2253" i="47"/>
  <c r="B2254" i="47"/>
  <c r="C2254" i="47"/>
  <c r="B2255" i="47"/>
  <c r="C2255" i="47"/>
  <c r="B2256" i="47"/>
  <c r="C2256" i="47"/>
  <c r="B2257" i="47"/>
  <c r="C2257" i="47"/>
  <c r="B2258" i="47"/>
  <c r="C2258" i="47"/>
  <c r="B2259" i="47"/>
  <c r="C2259" i="47"/>
  <c r="B2260" i="47"/>
  <c r="C2260" i="47"/>
  <c r="B2261" i="47"/>
  <c r="C2261" i="47"/>
  <c r="B2262" i="47"/>
  <c r="C2262" i="47"/>
  <c r="B2263" i="47"/>
  <c r="C2263" i="47"/>
  <c r="B2264" i="47"/>
  <c r="C2264" i="47"/>
  <c r="B2265" i="47"/>
  <c r="C2265" i="47"/>
  <c r="B2266" i="47"/>
  <c r="C2266" i="47"/>
  <c r="B2267" i="47"/>
  <c r="C2267" i="47"/>
  <c r="B2268" i="47"/>
  <c r="C2268" i="47"/>
  <c r="B2269" i="47"/>
  <c r="C2269" i="47"/>
  <c r="B2270" i="47"/>
  <c r="C2270" i="47"/>
  <c r="B2271" i="47"/>
  <c r="C2271" i="47"/>
  <c r="B2272" i="47"/>
  <c r="C2272" i="47"/>
  <c r="B2273" i="47"/>
  <c r="C2273" i="47"/>
  <c r="B2274" i="47"/>
  <c r="C2274" i="47"/>
  <c r="B2275" i="47"/>
  <c r="C2275" i="47"/>
  <c r="B2276" i="47"/>
  <c r="C2276" i="47"/>
  <c r="B2277" i="47"/>
  <c r="C2277" i="47"/>
  <c r="B2278" i="47"/>
  <c r="C2278" i="47"/>
  <c r="B2279" i="47"/>
  <c r="C2279" i="47"/>
  <c r="B2280" i="47"/>
  <c r="C2280" i="47"/>
  <c r="B2281" i="47"/>
  <c r="C2281" i="47"/>
  <c r="B2282" i="47"/>
  <c r="C2282" i="47"/>
  <c r="B2283" i="47"/>
  <c r="C2283" i="47"/>
  <c r="B2284" i="47"/>
  <c r="C2284" i="47"/>
  <c r="B2285" i="47"/>
  <c r="C2285" i="47"/>
  <c r="B2286" i="47"/>
  <c r="C2286" i="47"/>
  <c r="B2287" i="47"/>
  <c r="C2287" i="47"/>
  <c r="B2288" i="47"/>
  <c r="C2288" i="47"/>
  <c r="B2289" i="47"/>
  <c r="C2289" i="47"/>
  <c r="B2290" i="47"/>
  <c r="C2290" i="47"/>
  <c r="B2291" i="47"/>
  <c r="C2291" i="47"/>
  <c r="B2292" i="47"/>
  <c r="C2292" i="47"/>
  <c r="B2293" i="47"/>
  <c r="C2293" i="47"/>
  <c r="B2294" i="47"/>
  <c r="C2294" i="47"/>
  <c r="B2295" i="47"/>
  <c r="C2295" i="47"/>
  <c r="B2296" i="47"/>
  <c r="C2296" i="47"/>
  <c r="B2297" i="47"/>
  <c r="C2297" i="47"/>
  <c r="B2298" i="47"/>
  <c r="C2298" i="47"/>
  <c r="B2299" i="47"/>
  <c r="C2299" i="47"/>
  <c r="B2300" i="47"/>
  <c r="C2300" i="47"/>
  <c r="B2301" i="47"/>
  <c r="C2301" i="47"/>
  <c r="B2302" i="47"/>
  <c r="C2302" i="47"/>
  <c r="B2303" i="47"/>
  <c r="C2303" i="47"/>
  <c r="B2304" i="47"/>
  <c r="C2304" i="47"/>
  <c r="B2305" i="47"/>
  <c r="C2305" i="47"/>
  <c r="B2306" i="47"/>
  <c r="C2306" i="47"/>
  <c r="B2307" i="47"/>
  <c r="C2307" i="47"/>
  <c r="B2308" i="47"/>
  <c r="C2308" i="47"/>
  <c r="B2309" i="47"/>
  <c r="C2309" i="47"/>
  <c r="B2310" i="47"/>
  <c r="C2310" i="47"/>
  <c r="B2311" i="47"/>
  <c r="C2311" i="47"/>
  <c r="B2312" i="47"/>
  <c r="C2312" i="47"/>
  <c r="B2313" i="47"/>
  <c r="C2313" i="47"/>
  <c r="B2314" i="47"/>
  <c r="C2314" i="47"/>
  <c r="B2315" i="47"/>
  <c r="C2315" i="47"/>
  <c r="B2316" i="47"/>
  <c r="C2316" i="47"/>
  <c r="B2317" i="47"/>
  <c r="C2317" i="47"/>
  <c r="B2318" i="47"/>
  <c r="C2318" i="47"/>
  <c r="B2319" i="47"/>
  <c r="C2319" i="47"/>
  <c r="B2320" i="47"/>
  <c r="C2320" i="47"/>
  <c r="B2321" i="47"/>
  <c r="C2321" i="47"/>
  <c r="B2322" i="47"/>
  <c r="C2322" i="47"/>
  <c r="B2323" i="47"/>
  <c r="C2323" i="47"/>
  <c r="B2324" i="47"/>
  <c r="C2324" i="47"/>
  <c r="B2325" i="47"/>
  <c r="C2325" i="47"/>
  <c r="B2326" i="47"/>
  <c r="C2326" i="47"/>
  <c r="B2327" i="47"/>
  <c r="C2327" i="47"/>
  <c r="B2328" i="47"/>
  <c r="C2328" i="47"/>
  <c r="B2329" i="47"/>
  <c r="C2329" i="47"/>
  <c r="B2330" i="47"/>
  <c r="C2330" i="47"/>
  <c r="B2331" i="47"/>
  <c r="C2331" i="47"/>
  <c r="B2332" i="47"/>
  <c r="C2332" i="47"/>
  <c r="B2333" i="47"/>
  <c r="C2333" i="47"/>
  <c r="B2334" i="47"/>
  <c r="C2334" i="47"/>
  <c r="B2335" i="47"/>
  <c r="C2335" i="47"/>
  <c r="B2336" i="47"/>
  <c r="C2336" i="47"/>
  <c r="B2337" i="47"/>
  <c r="C2337" i="47"/>
  <c r="B2338" i="47"/>
  <c r="C2338" i="47"/>
  <c r="B2339" i="47"/>
  <c r="C2339" i="47"/>
  <c r="B2340" i="47"/>
  <c r="C2340" i="47"/>
  <c r="B2341" i="47"/>
  <c r="C2341" i="47"/>
  <c r="B2342" i="47"/>
  <c r="C2342" i="47"/>
  <c r="B2343" i="47"/>
  <c r="C2343" i="47"/>
  <c r="B2344" i="47"/>
  <c r="C2344" i="47"/>
  <c r="B2345" i="47"/>
  <c r="C2345" i="47"/>
  <c r="B2346" i="47"/>
  <c r="C2346" i="47"/>
  <c r="B2347" i="47"/>
  <c r="C2347" i="47"/>
  <c r="B2348" i="47"/>
  <c r="C2348" i="47"/>
  <c r="B2349" i="47"/>
  <c r="C2349" i="47"/>
  <c r="B2350" i="47"/>
  <c r="C2350" i="47"/>
  <c r="B2351" i="47"/>
  <c r="C2351" i="47"/>
  <c r="B2352" i="47"/>
  <c r="C2352" i="47"/>
  <c r="B2353" i="47"/>
  <c r="C2353" i="47"/>
  <c r="B2354" i="47"/>
  <c r="C2354" i="47"/>
  <c r="B2355" i="47"/>
  <c r="C2355" i="47"/>
  <c r="B2356" i="47"/>
  <c r="C2356" i="47"/>
  <c r="B2357" i="47"/>
  <c r="C2357" i="47"/>
  <c r="B2358" i="47"/>
  <c r="C2358" i="47"/>
  <c r="B2359" i="47"/>
  <c r="C2359" i="47"/>
  <c r="B2360" i="47"/>
  <c r="C2360" i="47"/>
  <c r="B2361" i="47"/>
  <c r="C2361" i="47"/>
  <c r="B2362" i="47"/>
  <c r="C2362" i="47"/>
  <c r="B2363" i="47"/>
  <c r="C2363" i="47"/>
  <c r="B2364" i="47"/>
  <c r="C2364" i="47"/>
  <c r="B2365" i="47"/>
  <c r="C2365" i="47"/>
  <c r="B2366" i="47"/>
  <c r="C2366" i="47"/>
  <c r="B2367" i="47"/>
  <c r="C2367" i="47"/>
  <c r="B2368" i="47"/>
  <c r="C2368" i="47"/>
  <c r="B2369" i="47"/>
  <c r="C2369" i="47"/>
  <c r="B2370" i="47"/>
  <c r="C2370" i="47"/>
  <c r="B2371" i="47"/>
  <c r="C2371" i="47"/>
  <c r="B2372" i="47"/>
  <c r="C2372" i="47"/>
  <c r="B2373" i="47"/>
  <c r="C2373" i="47"/>
  <c r="B2374" i="47"/>
  <c r="C2374" i="47"/>
  <c r="B2375" i="47"/>
  <c r="C2375" i="47"/>
  <c r="B2376" i="47"/>
  <c r="C2376" i="47"/>
  <c r="B2377" i="47"/>
  <c r="C2377" i="47"/>
  <c r="B2378" i="47"/>
  <c r="C2378" i="47"/>
  <c r="B2379" i="47"/>
  <c r="C2379" i="47"/>
  <c r="B2380" i="47"/>
  <c r="C2380" i="47"/>
  <c r="B2381" i="47"/>
  <c r="C2381" i="47"/>
  <c r="B2382" i="47"/>
  <c r="C2382" i="47"/>
  <c r="B2383" i="47"/>
  <c r="C2383" i="47"/>
  <c r="B2384" i="47"/>
  <c r="C2384" i="47"/>
  <c r="B2385" i="47"/>
  <c r="C2385" i="47"/>
  <c r="B2386" i="47"/>
  <c r="C2386" i="47"/>
  <c r="B2387" i="47"/>
  <c r="C2387" i="47"/>
  <c r="B2388" i="47"/>
  <c r="C2388" i="47"/>
  <c r="B2389" i="47"/>
  <c r="C2389" i="47"/>
  <c r="B2390" i="47"/>
  <c r="C2390" i="47"/>
  <c r="B2391" i="47"/>
  <c r="C2391" i="47"/>
  <c r="B2392" i="47"/>
  <c r="C2392" i="47"/>
  <c r="B2393" i="47"/>
  <c r="C2393" i="47"/>
  <c r="B2394" i="47"/>
  <c r="C2394" i="47"/>
  <c r="B2395" i="47"/>
  <c r="C2395" i="47"/>
  <c r="B2396" i="47"/>
  <c r="C2396" i="47"/>
  <c r="B2397" i="47"/>
  <c r="C2397" i="47"/>
  <c r="B2398" i="47"/>
  <c r="C2398" i="47"/>
  <c r="B2399" i="47"/>
  <c r="C2399" i="47"/>
  <c r="B2400" i="47"/>
  <c r="C2400" i="47"/>
  <c r="B2401" i="47"/>
  <c r="C2401" i="47"/>
  <c r="B2402" i="47"/>
  <c r="C2402" i="47"/>
  <c r="B2403" i="47"/>
  <c r="C2403" i="47"/>
  <c r="B2404" i="47"/>
  <c r="C2404" i="47"/>
  <c r="B2405" i="47"/>
  <c r="C2405" i="47"/>
  <c r="B2406" i="47"/>
  <c r="C2406" i="47"/>
  <c r="B2407" i="47"/>
  <c r="C2407" i="47"/>
  <c r="B2408" i="47"/>
  <c r="C2408" i="47"/>
  <c r="B2409" i="47"/>
  <c r="C2409" i="47"/>
  <c r="B2410" i="47"/>
  <c r="C2410" i="47"/>
  <c r="B2411" i="47"/>
  <c r="C2411" i="47"/>
  <c r="B2412" i="47"/>
  <c r="C2412" i="47"/>
  <c r="B2413" i="47"/>
  <c r="C2413" i="47"/>
  <c r="B2414" i="47"/>
  <c r="C2414" i="47"/>
  <c r="B2415" i="47"/>
  <c r="C2415" i="47"/>
  <c r="B2416" i="47"/>
  <c r="C2416" i="47"/>
  <c r="B2417" i="47"/>
  <c r="C2417" i="47"/>
  <c r="B2418" i="47"/>
  <c r="C2418" i="47"/>
  <c r="B2419" i="47"/>
  <c r="C2419" i="47"/>
  <c r="B2420" i="47"/>
  <c r="C2420" i="47"/>
  <c r="B2421" i="47"/>
  <c r="C2421" i="47"/>
  <c r="B2422" i="47"/>
  <c r="C2422" i="47"/>
  <c r="B2423" i="47"/>
  <c r="C2423" i="47"/>
  <c r="B2424" i="47"/>
  <c r="C2424" i="47"/>
  <c r="B2425" i="47"/>
  <c r="C2425" i="47"/>
  <c r="B2426" i="47"/>
  <c r="C2426" i="47"/>
  <c r="B2427" i="47"/>
  <c r="C2427" i="47"/>
  <c r="B2428" i="47"/>
  <c r="C2428" i="47"/>
  <c r="B2429" i="47"/>
  <c r="C2429" i="47"/>
  <c r="B2430" i="47"/>
  <c r="C2430" i="47"/>
  <c r="B2431" i="47"/>
  <c r="C2431" i="47"/>
  <c r="B2432" i="47"/>
  <c r="C2432" i="47"/>
  <c r="B2433" i="47"/>
  <c r="C2433" i="47"/>
  <c r="B2434" i="47"/>
  <c r="C2434" i="47"/>
  <c r="B2435" i="47"/>
  <c r="C2435" i="47"/>
  <c r="B2436" i="47"/>
  <c r="C2436" i="47"/>
  <c r="B2437" i="47"/>
  <c r="C2437" i="47"/>
  <c r="B2438" i="47"/>
  <c r="C2438" i="47"/>
  <c r="B2439" i="47"/>
  <c r="C2439" i="47"/>
  <c r="B2440" i="47"/>
  <c r="C2440" i="47"/>
  <c r="B2441" i="47"/>
  <c r="C2441" i="47"/>
  <c r="B2442" i="47"/>
  <c r="C2442" i="47"/>
  <c r="B2443" i="47"/>
  <c r="C2443" i="47"/>
  <c r="B2444" i="47"/>
  <c r="C2444" i="47"/>
  <c r="B2445" i="47"/>
  <c r="C2445" i="47"/>
  <c r="B2446" i="47"/>
  <c r="C2446" i="47"/>
  <c r="B2447" i="47"/>
  <c r="C2447" i="47"/>
  <c r="B2448" i="47"/>
  <c r="C2448" i="47"/>
  <c r="B2449" i="47"/>
  <c r="C2449" i="47"/>
  <c r="B2450" i="47"/>
  <c r="C2450" i="47"/>
  <c r="B2451" i="47"/>
  <c r="C2451" i="47"/>
  <c r="B2452" i="47"/>
  <c r="C2452" i="47"/>
  <c r="B2453" i="47"/>
  <c r="C2453" i="47"/>
  <c r="B2454" i="47"/>
  <c r="C2454" i="47"/>
  <c r="B2455" i="47"/>
  <c r="C2455" i="47"/>
  <c r="B2456" i="47"/>
  <c r="C2456" i="47"/>
  <c r="B2457" i="47"/>
  <c r="C2457" i="47"/>
  <c r="B2458" i="47"/>
  <c r="C2458" i="47"/>
  <c r="B2459" i="47"/>
  <c r="C2459" i="47"/>
  <c r="B2460" i="47"/>
  <c r="C2460" i="47"/>
  <c r="B2461" i="47"/>
  <c r="C2461" i="47"/>
  <c r="B2462" i="47"/>
  <c r="C2462" i="47"/>
  <c r="B2463" i="47"/>
  <c r="C2463" i="47"/>
  <c r="B2464" i="47"/>
  <c r="C2464" i="47"/>
  <c r="B2465" i="47"/>
  <c r="C2465" i="47"/>
  <c r="B2466" i="47"/>
  <c r="C2466" i="47"/>
  <c r="B2467" i="47"/>
  <c r="C2467" i="47"/>
  <c r="B2468" i="47"/>
  <c r="C2468" i="47"/>
  <c r="B2469" i="47"/>
  <c r="C2469" i="47"/>
  <c r="B2470" i="47"/>
  <c r="C2470" i="47"/>
  <c r="B2471" i="47"/>
  <c r="C2471" i="47"/>
  <c r="B2472" i="47"/>
  <c r="C2472" i="47"/>
  <c r="B2473" i="47"/>
  <c r="C2473" i="47"/>
  <c r="B2474" i="47"/>
  <c r="C2474" i="47"/>
  <c r="B2475" i="47"/>
  <c r="C2475" i="47"/>
  <c r="B2476" i="47"/>
  <c r="C2476" i="47"/>
  <c r="B2477" i="47"/>
  <c r="C2477" i="47"/>
  <c r="B2478" i="47"/>
  <c r="C2478" i="47"/>
  <c r="B2479" i="47"/>
  <c r="C2479" i="47"/>
  <c r="B2480" i="47"/>
  <c r="C2480" i="47"/>
  <c r="B2481" i="47"/>
  <c r="C2481" i="47"/>
  <c r="B2482" i="47"/>
  <c r="C2482" i="47"/>
  <c r="B2483" i="47"/>
  <c r="C2483" i="47"/>
  <c r="B2484" i="47"/>
  <c r="C2484" i="47"/>
  <c r="B2485" i="47"/>
  <c r="C2485" i="47"/>
  <c r="B2486" i="47"/>
  <c r="C2486" i="47"/>
  <c r="B2487" i="47"/>
  <c r="C2487" i="47"/>
  <c r="B2488" i="47"/>
  <c r="C2488" i="47"/>
  <c r="B2489" i="47"/>
  <c r="C2489" i="47"/>
  <c r="B2490" i="47"/>
  <c r="C2490" i="47"/>
  <c r="B2491" i="47"/>
  <c r="C2491" i="47"/>
  <c r="B2492" i="47"/>
  <c r="C2492" i="47"/>
  <c r="B2493" i="47"/>
  <c r="C2493" i="47"/>
  <c r="B2494" i="47"/>
  <c r="C2494" i="47"/>
  <c r="B2495" i="47"/>
  <c r="C2495" i="47"/>
  <c r="B2496" i="47"/>
  <c r="C2496" i="47"/>
  <c r="B2497" i="47"/>
  <c r="C2497" i="47"/>
  <c r="B2498" i="47"/>
  <c r="C2498" i="47"/>
  <c r="B2499" i="47"/>
  <c r="C2499" i="47"/>
  <c r="B2500" i="47"/>
  <c r="C2500" i="47"/>
  <c r="B2501" i="47"/>
  <c r="C2501" i="47"/>
  <c r="B2502" i="47"/>
  <c r="C2502" i="47"/>
  <c r="B2503" i="47"/>
  <c r="C2503" i="47"/>
  <c r="B2504" i="47"/>
  <c r="C2504" i="47"/>
  <c r="B2505" i="47"/>
  <c r="C2505" i="47"/>
  <c r="B2506" i="47"/>
  <c r="C2506" i="47"/>
  <c r="B2507" i="47"/>
  <c r="C2507" i="47"/>
  <c r="B2508" i="47"/>
  <c r="C2508" i="47"/>
  <c r="B2509" i="47"/>
  <c r="C2509" i="47"/>
  <c r="B2510" i="47"/>
  <c r="C2510" i="47"/>
  <c r="B2511" i="47"/>
  <c r="C2511" i="47"/>
  <c r="B2512" i="47"/>
  <c r="C2512" i="47"/>
  <c r="B2513" i="47"/>
  <c r="C2513" i="47"/>
  <c r="B2514" i="47"/>
  <c r="C2514" i="47"/>
  <c r="B2515" i="47"/>
  <c r="C2515" i="47"/>
  <c r="B2516" i="47"/>
  <c r="C2516" i="47"/>
  <c r="B2517" i="47"/>
  <c r="C2517" i="47"/>
  <c r="B2518" i="47"/>
  <c r="C2518" i="47"/>
  <c r="B2519" i="47"/>
  <c r="C2519" i="47"/>
  <c r="B2520" i="47"/>
  <c r="C2520" i="47"/>
  <c r="B2521" i="47"/>
  <c r="C2521" i="47"/>
  <c r="B2522" i="47"/>
  <c r="C2522" i="47"/>
  <c r="B2523" i="47"/>
  <c r="C2523" i="47"/>
  <c r="B2524" i="47"/>
  <c r="C2524" i="47"/>
  <c r="B2525" i="47"/>
  <c r="C2525" i="47"/>
  <c r="B2526" i="47"/>
  <c r="C2526" i="47"/>
  <c r="B2527" i="47"/>
  <c r="C2527" i="47"/>
  <c r="B2528" i="47"/>
  <c r="C2528" i="47"/>
  <c r="B2529" i="47"/>
  <c r="C2529" i="47"/>
  <c r="B2530" i="47"/>
  <c r="C2530" i="47"/>
  <c r="B2531" i="47"/>
  <c r="C2531" i="47"/>
  <c r="B2532" i="47"/>
  <c r="C2532" i="47"/>
  <c r="B2533" i="47"/>
  <c r="C2533" i="47"/>
  <c r="B2534" i="47"/>
  <c r="C2534" i="47"/>
  <c r="B2535" i="47"/>
  <c r="C2535" i="47"/>
  <c r="B2536" i="47"/>
  <c r="C2536" i="47"/>
  <c r="B2537" i="47"/>
  <c r="C2537" i="47"/>
  <c r="B2538" i="47"/>
  <c r="C2538" i="47"/>
  <c r="B2539" i="47"/>
  <c r="C2539" i="47"/>
  <c r="B2540" i="47"/>
  <c r="C2540" i="47"/>
  <c r="B2541" i="47"/>
  <c r="C2541" i="47"/>
  <c r="B2542" i="47"/>
  <c r="C2542" i="47"/>
  <c r="B2543" i="47"/>
  <c r="C2543" i="47"/>
  <c r="B2544" i="47"/>
  <c r="C2544" i="47"/>
  <c r="B2545" i="47"/>
  <c r="C2545" i="47"/>
  <c r="B2546" i="47"/>
  <c r="C2546" i="47"/>
  <c r="B2547" i="47"/>
  <c r="C2547" i="47"/>
  <c r="B2548" i="47"/>
  <c r="C2548" i="47"/>
  <c r="B2549" i="47"/>
  <c r="C2549" i="47"/>
  <c r="B2550" i="47"/>
  <c r="C2550" i="47"/>
  <c r="B2551" i="47"/>
  <c r="C2551" i="47"/>
  <c r="B2552" i="47"/>
  <c r="C2552" i="47"/>
  <c r="B2553" i="47"/>
  <c r="C2553" i="47"/>
  <c r="B2554" i="47"/>
  <c r="C2554" i="47"/>
  <c r="B2555" i="47"/>
  <c r="C2555" i="47"/>
  <c r="B2556" i="47"/>
  <c r="C2556" i="47"/>
  <c r="B2557" i="47"/>
  <c r="C2557" i="47"/>
  <c r="B2558" i="47"/>
  <c r="C2558" i="47"/>
  <c r="B2559" i="47"/>
  <c r="C2559" i="47"/>
  <c r="B2560" i="47"/>
  <c r="C2560" i="47"/>
  <c r="B2561" i="47"/>
  <c r="C2561" i="47"/>
  <c r="B2562" i="47"/>
  <c r="C2562" i="47"/>
  <c r="B2563" i="47"/>
  <c r="C2563" i="47"/>
  <c r="B2564" i="47"/>
  <c r="C2564" i="47"/>
  <c r="B2565" i="47"/>
  <c r="C2565" i="47"/>
  <c r="B2566" i="47"/>
  <c r="C2566" i="47"/>
  <c r="B2567" i="47"/>
  <c r="C2567" i="47"/>
  <c r="B2568" i="47"/>
  <c r="C2568" i="47"/>
  <c r="B2569" i="47"/>
  <c r="C2569" i="47"/>
  <c r="B2570" i="47"/>
  <c r="C2570" i="47"/>
  <c r="B2571" i="47"/>
  <c r="C2571" i="47"/>
  <c r="B2572" i="47"/>
  <c r="C2572" i="47"/>
  <c r="B2573" i="47"/>
  <c r="C2573" i="47"/>
  <c r="B2574" i="47"/>
  <c r="C2574" i="47"/>
  <c r="B2575" i="47"/>
  <c r="C2575" i="47"/>
  <c r="B2576" i="47"/>
  <c r="C2576" i="47"/>
  <c r="B2577" i="47"/>
  <c r="C2577" i="47"/>
  <c r="B2578" i="47"/>
  <c r="C2578" i="47"/>
  <c r="B2579" i="47"/>
  <c r="C2579" i="47"/>
  <c r="B2580" i="47"/>
  <c r="C2580" i="47"/>
  <c r="B2581" i="47"/>
  <c r="C2581" i="47"/>
  <c r="B2582" i="47"/>
  <c r="C2582" i="47"/>
  <c r="B2583" i="47"/>
  <c r="C2583" i="47"/>
  <c r="B2584" i="47"/>
  <c r="C2584" i="47"/>
  <c r="B2585" i="47"/>
  <c r="C2585" i="47"/>
  <c r="B2586" i="47"/>
  <c r="C2586" i="47"/>
  <c r="B2587" i="47"/>
  <c r="C2587" i="47"/>
  <c r="B2588" i="47"/>
  <c r="C2588" i="47"/>
  <c r="B2589" i="47"/>
  <c r="C2589" i="47"/>
  <c r="B2590" i="47"/>
  <c r="C2590" i="47"/>
  <c r="B2591" i="47"/>
  <c r="C2591" i="47"/>
  <c r="B2592" i="47"/>
  <c r="C2592" i="47"/>
  <c r="B2593" i="47"/>
  <c r="C2593" i="47"/>
  <c r="B2594" i="47"/>
  <c r="C2594" i="47"/>
  <c r="B2595" i="47"/>
  <c r="C2595" i="47"/>
  <c r="B2596" i="47"/>
  <c r="C2596" i="47"/>
  <c r="B2597" i="47"/>
  <c r="C2597" i="47"/>
  <c r="B2598" i="47"/>
  <c r="C2598" i="47"/>
  <c r="B2599" i="47"/>
  <c r="C2599" i="47"/>
  <c r="B2600" i="47"/>
  <c r="C2600" i="47"/>
  <c r="B2601" i="47"/>
  <c r="C2601" i="47"/>
  <c r="B2602" i="47"/>
  <c r="C2602" i="47"/>
  <c r="B2603" i="47"/>
  <c r="C2603" i="47"/>
  <c r="B2604" i="47"/>
  <c r="C2604" i="47"/>
  <c r="B2605" i="47"/>
  <c r="C2605" i="47"/>
  <c r="B2606" i="47"/>
  <c r="C2606" i="47"/>
  <c r="B2607" i="47"/>
  <c r="C2607" i="47"/>
  <c r="B2608" i="47"/>
  <c r="C2608" i="47"/>
  <c r="B2609" i="47"/>
  <c r="C2609" i="47"/>
  <c r="B2610" i="47"/>
  <c r="C2610" i="47"/>
  <c r="B2611" i="47"/>
  <c r="C2611" i="47"/>
  <c r="B2612" i="47"/>
  <c r="C2612" i="47"/>
  <c r="B2613" i="47"/>
  <c r="C2613" i="47"/>
  <c r="B2614" i="47"/>
  <c r="C2614" i="47"/>
  <c r="B2615" i="47"/>
  <c r="C2615" i="47"/>
  <c r="B2616" i="47"/>
  <c r="C2616" i="47"/>
  <c r="B2617" i="47"/>
  <c r="C2617" i="47"/>
  <c r="B2618" i="47"/>
  <c r="C2618" i="47"/>
  <c r="B2619" i="47"/>
  <c r="C2619" i="47"/>
  <c r="B2620" i="47"/>
  <c r="C2620" i="47"/>
  <c r="B2621" i="47"/>
  <c r="C2621" i="47"/>
  <c r="B2622" i="47"/>
  <c r="C2622" i="47"/>
  <c r="B2623" i="47"/>
  <c r="C2623" i="47"/>
  <c r="B2624" i="47"/>
  <c r="C2624" i="47"/>
  <c r="B2625" i="47"/>
  <c r="C2625" i="47"/>
  <c r="B2626" i="47"/>
  <c r="C2626" i="47"/>
  <c r="B2627" i="47"/>
  <c r="C2627" i="47"/>
  <c r="B2628" i="47"/>
  <c r="C2628" i="47"/>
  <c r="B2629" i="47"/>
  <c r="C2629" i="47"/>
  <c r="B2630" i="47"/>
  <c r="C2630" i="47"/>
  <c r="B2631" i="47"/>
  <c r="C2631" i="47"/>
  <c r="B2632" i="47"/>
  <c r="C2632" i="47"/>
  <c r="B2633" i="47"/>
  <c r="C2633" i="47"/>
  <c r="B2634" i="47"/>
  <c r="C2634" i="47"/>
  <c r="B2635" i="47"/>
  <c r="C2635" i="47"/>
  <c r="B2636" i="47"/>
  <c r="C2636" i="47"/>
  <c r="B2637" i="47"/>
  <c r="C2637" i="47"/>
  <c r="B2638" i="47"/>
  <c r="C2638" i="47"/>
  <c r="B2639" i="47"/>
  <c r="C2639" i="47"/>
  <c r="B2640" i="47"/>
  <c r="C2640" i="47"/>
  <c r="B2641" i="47"/>
  <c r="C2641" i="47"/>
  <c r="B2642" i="47"/>
  <c r="C2642" i="47"/>
  <c r="B2643" i="47"/>
  <c r="C2643" i="47"/>
  <c r="B2644" i="47"/>
  <c r="C2644" i="47"/>
  <c r="B2645" i="47"/>
  <c r="C2645" i="47"/>
  <c r="B2646" i="47"/>
  <c r="C2646" i="47"/>
  <c r="B2647" i="47"/>
  <c r="C2647" i="47"/>
  <c r="B2648" i="47"/>
  <c r="C2648" i="47"/>
  <c r="B2649" i="47"/>
  <c r="C2649" i="47"/>
  <c r="B2650" i="47"/>
  <c r="C2650" i="47"/>
  <c r="B2651" i="47"/>
  <c r="C2651" i="47"/>
  <c r="B2652" i="47"/>
  <c r="C2652" i="47"/>
  <c r="B2653" i="47"/>
  <c r="C2653" i="47"/>
  <c r="B2654" i="47"/>
  <c r="C2654" i="47"/>
  <c r="B2655" i="47"/>
  <c r="C2655" i="47"/>
  <c r="B2656" i="47"/>
  <c r="C2656" i="47"/>
  <c r="B2657" i="47"/>
  <c r="C2657" i="47"/>
  <c r="B2658" i="47"/>
  <c r="C2658" i="47"/>
  <c r="B2659" i="47"/>
  <c r="C2659" i="47"/>
  <c r="B2660" i="47"/>
  <c r="C2660" i="47"/>
  <c r="B2661" i="47"/>
  <c r="C2661" i="47"/>
  <c r="B2662" i="47"/>
  <c r="C2662" i="47"/>
  <c r="B2663" i="47"/>
  <c r="C2663" i="47"/>
  <c r="B2664" i="47"/>
  <c r="C2664" i="47"/>
  <c r="B2665" i="47"/>
  <c r="C2665" i="47"/>
  <c r="B2666" i="47"/>
  <c r="C2666" i="47"/>
  <c r="B2667" i="47"/>
  <c r="C2667" i="47"/>
  <c r="B2668" i="47"/>
  <c r="C2668" i="47"/>
  <c r="B2669" i="47"/>
  <c r="C2669" i="47"/>
  <c r="B2670" i="47"/>
  <c r="C2670" i="47"/>
  <c r="B2671" i="47"/>
  <c r="C2671" i="47"/>
  <c r="B2672" i="47"/>
  <c r="C2672" i="47"/>
  <c r="B2673" i="47"/>
  <c r="C2673" i="47"/>
  <c r="B2674" i="47"/>
  <c r="C2674" i="47"/>
  <c r="B2675" i="47"/>
  <c r="C2675" i="47"/>
  <c r="B2676" i="47"/>
  <c r="C2676" i="47"/>
  <c r="B2677" i="47"/>
  <c r="C2677" i="47"/>
  <c r="B2678" i="47"/>
  <c r="C2678" i="47"/>
  <c r="B2679" i="47"/>
  <c r="C2679" i="47"/>
  <c r="B2680" i="47"/>
  <c r="C2680" i="47"/>
  <c r="B2681" i="47"/>
  <c r="C2681" i="47"/>
  <c r="B2682" i="47"/>
  <c r="C2682" i="47"/>
  <c r="B2683" i="47"/>
  <c r="C2683" i="47"/>
  <c r="B2684" i="47"/>
  <c r="C2684" i="47"/>
  <c r="B2685" i="47"/>
  <c r="C2685" i="47"/>
  <c r="B2686" i="47"/>
  <c r="C2686" i="47"/>
  <c r="B2687" i="47"/>
  <c r="C2687" i="47"/>
  <c r="B2688" i="47"/>
  <c r="C2688" i="47"/>
  <c r="B2689" i="47"/>
  <c r="C2689" i="47"/>
  <c r="B2690" i="47"/>
  <c r="C2690" i="47"/>
  <c r="B2691" i="47"/>
  <c r="C2691" i="47"/>
  <c r="B2692" i="47"/>
  <c r="C2692" i="47"/>
  <c r="B2693" i="47"/>
  <c r="C2693" i="47"/>
  <c r="B2694" i="47"/>
  <c r="C2694" i="47"/>
  <c r="B2695" i="47"/>
  <c r="C2695" i="47"/>
  <c r="B2696" i="47"/>
  <c r="C2696" i="47"/>
  <c r="B2697" i="47"/>
  <c r="C2697" i="47"/>
  <c r="B2698" i="47"/>
  <c r="C2698" i="47"/>
  <c r="B2699" i="47"/>
  <c r="C2699" i="47"/>
  <c r="B2700" i="47"/>
  <c r="C2700" i="47"/>
  <c r="B2701" i="47"/>
  <c r="C2701" i="47"/>
  <c r="B2702" i="47"/>
  <c r="C2702" i="47"/>
  <c r="B2703" i="47"/>
  <c r="C2703" i="47"/>
  <c r="B2704" i="47"/>
  <c r="C2704" i="47"/>
  <c r="B2705" i="47"/>
  <c r="C2705" i="47"/>
  <c r="B2706" i="47"/>
  <c r="C2706" i="47"/>
  <c r="B2707" i="47"/>
  <c r="C2707" i="47"/>
  <c r="B2708" i="47"/>
  <c r="C2708" i="47"/>
  <c r="B2709" i="47"/>
  <c r="C2709" i="47"/>
  <c r="B2710" i="47"/>
  <c r="C2710" i="47"/>
  <c r="B2711" i="47"/>
  <c r="C2711" i="47"/>
  <c r="B2712" i="47"/>
  <c r="C2712" i="47"/>
  <c r="B2713" i="47"/>
  <c r="C2713" i="47"/>
  <c r="B2714" i="47"/>
  <c r="C2714" i="47"/>
  <c r="B2715" i="47"/>
  <c r="C2715" i="47"/>
  <c r="B2716" i="47"/>
  <c r="C2716" i="47"/>
  <c r="B2717" i="47"/>
  <c r="C2717" i="47"/>
  <c r="B2718" i="47"/>
  <c r="C2718" i="47"/>
  <c r="B2719" i="47"/>
  <c r="C2719" i="47"/>
  <c r="B2720" i="47"/>
  <c r="C2720" i="47"/>
  <c r="B2721" i="47"/>
  <c r="C2721" i="47"/>
  <c r="B2722" i="47"/>
  <c r="C2722" i="47"/>
  <c r="B2723" i="47"/>
  <c r="C2723" i="47"/>
  <c r="B2724" i="47"/>
  <c r="C2724" i="47"/>
  <c r="B2725" i="47"/>
  <c r="C2725" i="47"/>
  <c r="B2726" i="47"/>
  <c r="C2726" i="47"/>
  <c r="B2727" i="47"/>
  <c r="C2727" i="47"/>
  <c r="B2728" i="47"/>
  <c r="C2728" i="47"/>
  <c r="B2729" i="47"/>
  <c r="C2729" i="47"/>
  <c r="B2730" i="47"/>
  <c r="C2730" i="47"/>
  <c r="B2731" i="47"/>
  <c r="C2731" i="47"/>
  <c r="B2732" i="47"/>
  <c r="C2732" i="47"/>
  <c r="B2733" i="47"/>
  <c r="C2733" i="47"/>
  <c r="B2734" i="47"/>
  <c r="C2734" i="47"/>
  <c r="B2735" i="47"/>
  <c r="C2735" i="47"/>
  <c r="B2736" i="47"/>
  <c r="C2736" i="47"/>
  <c r="B2737" i="47"/>
  <c r="C2737" i="47"/>
  <c r="B2738" i="47"/>
  <c r="C2738" i="47"/>
  <c r="B2739" i="47"/>
  <c r="C2739" i="47"/>
  <c r="B2740" i="47"/>
  <c r="C2740" i="47"/>
  <c r="B2741" i="47"/>
  <c r="C2741" i="47"/>
  <c r="B2742" i="47"/>
  <c r="C2742" i="47"/>
  <c r="B2743" i="47"/>
  <c r="C2743" i="47"/>
  <c r="B2744" i="47"/>
  <c r="C2744" i="47"/>
  <c r="B2745" i="47"/>
  <c r="C2745" i="47"/>
  <c r="B2746" i="47"/>
  <c r="C2746" i="47"/>
  <c r="B2747" i="47"/>
  <c r="C2747" i="47"/>
  <c r="B2748" i="47"/>
  <c r="C2748" i="47"/>
  <c r="B2749" i="47"/>
  <c r="C2749" i="47"/>
  <c r="B2750" i="47"/>
  <c r="C2750" i="47"/>
  <c r="B2751" i="47"/>
  <c r="C2751" i="47"/>
  <c r="B2752" i="47"/>
  <c r="C2752" i="47"/>
  <c r="B2753" i="47"/>
  <c r="C2753" i="47"/>
  <c r="B2754" i="47"/>
  <c r="C2754" i="47"/>
  <c r="B2755" i="47"/>
  <c r="C2755" i="47"/>
  <c r="B2756" i="47"/>
  <c r="C2756" i="47"/>
  <c r="B2757" i="47"/>
  <c r="C2757" i="47"/>
  <c r="B2758" i="47"/>
  <c r="C2758" i="47"/>
  <c r="B2759" i="47"/>
  <c r="C2759" i="47"/>
  <c r="B2760" i="47"/>
  <c r="C2760" i="47"/>
  <c r="B2761" i="47"/>
  <c r="C2761" i="47"/>
  <c r="B2762" i="47"/>
  <c r="C2762" i="47"/>
  <c r="B2763" i="47"/>
  <c r="C2763" i="47"/>
  <c r="B2764" i="47"/>
  <c r="C2764" i="47"/>
  <c r="B2765" i="47"/>
  <c r="C2765" i="47"/>
  <c r="B2766" i="47"/>
  <c r="C2766" i="47"/>
  <c r="B2767" i="47"/>
  <c r="C2767" i="47"/>
  <c r="B2768" i="47"/>
  <c r="C2768" i="47"/>
  <c r="B2769" i="47"/>
  <c r="C2769" i="47"/>
  <c r="B2770" i="47"/>
  <c r="C2770" i="47"/>
  <c r="B2771" i="47"/>
  <c r="C2771" i="47"/>
  <c r="B2772" i="47"/>
  <c r="C2772" i="47"/>
  <c r="B2773" i="47"/>
  <c r="C2773" i="47"/>
  <c r="B2774" i="47"/>
  <c r="C2774" i="47"/>
  <c r="B2775" i="47"/>
  <c r="C2775" i="47"/>
  <c r="B2776" i="47"/>
  <c r="C2776" i="47"/>
  <c r="B2777" i="47"/>
  <c r="C2777" i="47"/>
  <c r="B2778" i="47"/>
  <c r="C2778" i="47"/>
  <c r="B2779" i="47"/>
  <c r="C2779" i="47"/>
  <c r="B2780" i="47"/>
  <c r="C2780" i="47"/>
  <c r="B2781" i="47"/>
  <c r="C2781" i="47"/>
  <c r="B2782" i="47"/>
  <c r="C2782" i="47"/>
  <c r="B2783" i="47"/>
  <c r="C2783" i="47"/>
  <c r="B2784" i="47"/>
  <c r="C2784" i="47"/>
  <c r="B2785" i="47"/>
  <c r="C2785" i="47"/>
  <c r="B2786" i="47"/>
  <c r="C2786" i="47"/>
  <c r="B2787" i="47"/>
  <c r="C2787" i="47"/>
  <c r="B2788" i="47"/>
  <c r="C2788" i="47"/>
  <c r="B2789" i="47"/>
  <c r="C2789" i="47"/>
  <c r="B2790" i="47"/>
  <c r="C2790" i="47"/>
  <c r="B2791" i="47"/>
  <c r="C2791" i="47"/>
  <c r="B2792" i="47"/>
  <c r="C2792" i="47"/>
  <c r="B2793" i="47"/>
  <c r="C2793" i="47"/>
  <c r="B2794" i="47"/>
  <c r="C2794" i="47"/>
  <c r="B2795" i="47"/>
  <c r="C2795" i="47"/>
  <c r="B2796" i="47"/>
  <c r="C2796" i="47"/>
  <c r="B2797" i="47"/>
  <c r="C2797" i="47"/>
  <c r="B2798" i="47"/>
  <c r="C2798" i="47"/>
  <c r="B2799" i="47"/>
  <c r="C2799" i="47"/>
  <c r="B2800" i="47"/>
  <c r="C2800" i="47"/>
  <c r="B2801" i="47"/>
  <c r="C2801" i="47"/>
  <c r="B2802" i="47"/>
  <c r="C2802" i="47"/>
  <c r="B2803" i="47"/>
  <c r="C2803" i="47"/>
  <c r="B2804" i="47"/>
  <c r="C2804" i="47"/>
  <c r="B2805" i="47"/>
  <c r="C2805" i="47"/>
  <c r="B2806" i="47"/>
  <c r="C2806" i="47"/>
  <c r="B2807" i="47"/>
  <c r="C2807" i="47"/>
  <c r="B2808" i="47"/>
  <c r="C2808" i="47"/>
  <c r="B2809" i="47"/>
  <c r="C2809" i="47"/>
  <c r="B2810" i="47"/>
  <c r="C2810" i="47"/>
  <c r="B2811" i="47"/>
  <c r="C2811" i="47"/>
  <c r="B2812" i="47"/>
  <c r="C2812" i="47"/>
  <c r="B2813" i="47"/>
  <c r="C2813" i="47"/>
  <c r="B2814" i="47"/>
  <c r="C2814" i="47"/>
  <c r="B2815" i="47"/>
  <c r="C2815" i="47"/>
  <c r="B2816" i="47"/>
  <c r="C2816" i="47"/>
  <c r="B2817" i="47"/>
  <c r="C2817" i="47"/>
  <c r="B2818" i="47"/>
  <c r="C2818" i="47"/>
  <c r="B2819" i="47"/>
  <c r="C2819" i="47"/>
  <c r="B2820" i="47"/>
  <c r="C2820" i="47"/>
  <c r="B2821" i="47"/>
  <c r="C2821" i="47"/>
  <c r="B2822" i="47"/>
  <c r="C2822" i="47"/>
  <c r="B2823" i="47"/>
  <c r="C2823" i="47"/>
  <c r="B2824" i="47"/>
  <c r="C2824" i="47"/>
  <c r="B2825" i="47"/>
  <c r="C2825" i="47"/>
  <c r="B2826" i="47"/>
  <c r="C2826" i="47"/>
  <c r="B2827" i="47"/>
  <c r="C2827" i="47"/>
  <c r="B2828" i="47"/>
  <c r="C2828" i="47"/>
  <c r="B2829" i="47"/>
  <c r="C2829" i="47"/>
  <c r="B2830" i="47"/>
  <c r="C2830" i="47"/>
  <c r="B2831" i="47"/>
  <c r="C2831" i="47"/>
  <c r="B2832" i="47"/>
  <c r="C2832" i="47"/>
  <c r="B2833" i="47"/>
  <c r="C2833" i="47"/>
  <c r="B2834" i="47"/>
  <c r="C2834" i="47"/>
  <c r="B2835" i="47"/>
  <c r="C2835" i="47"/>
  <c r="B2836" i="47"/>
  <c r="C2836" i="47"/>
  <c r="B2837" i="47"/>
  <c r="C2837" i="47"/>
  <c r="B2838" i="47"/>
  <c r="C2838" i="47"/>
  <c r="B2839" i="47"/>
  <c r="C2839" i="47"/>
  <c r="B2840" i="47"/>
  <c r="C2840" i="47"/>
  <c r="B2841" i="47"/>
  <c r="C2841" i="47"/>
  <c r="B2842" i="47"/>
  <c r="C2842" i="47"/>
  <c r="B2843" i="47"/>
  <c r="C2843" i="47"/>
  <c r="B2844" i="47"/>
  <c r="C2844" i="47"/>
  <c r="B2845" i="47"/>
  <c r="C2845" i="47"/>
  <c r="B2846" i="47"/>
  <c r="C2846" i="47"/>
  <c r="B2847" i="47"/>
  <c r="C2847" i="47"/>
  <c r="B2848" i="47"/>
  <c r="C2848" i="47"/>
  <c r="B2849" i="47"/>
  <c r="C2849" i="47"/>
  <c r="B2850" i="47"/>
  <c r="C2850" i="47"/>
  <c r="B2851" i="47"/>
  <c r="C2851" i="47"/>
  <c r="B2852" i="47"/>
  <c r="C2852" i="47"/>
  <c r="B2853" i="47"/>
  <c r="C2853" i="47"/>
  <c r="B2854" i="47"/>
  <c r="C2854" i="47"/>
  <c r="B2855" i="47"/>
  <c r="C2855" i="47"/>
  <c r="B2856" i="47"/>
  <c r="C2856" i="47"/>
  <c r="B2857" i="47"/>
  <c r="C2857" i="47"/>
  <c r="B2858" i="47"/>
  <c r="C2858" i="47"/>
  <c r="B2859" i="47"/>
  <c r="C2859" i="47"/>
  <c r="B2860" i="47"/>
  <c r="C2860" i="47"/>
  <c r="B2861" i="47"/>
  <c r="C2861" i="47"/>
  <c r="B2862" i="47"/>
  <c r="C2862" i="47"/>
  <c r="B2863" i="47"/>
  <c r="C2863" i="47"/>
  <c r="B2864" i="47"/>
  <c r="C2864" i="47"/>
  <c r="B2865" i="47"/>
  <c r="C2865" i="47"/>
  <c r="B2866" i="47"/>
  <c r="C2866" i="47"/>
  <c r="B2867" i="47"/>
  <c r="C2867" i="47"/>
  <c r="B2868" i="47"/>
  <c r="C2868" i="47"/>
  <c r="B2869" i="47"/>
  <c r="C2869" i="47"/>
  <c r="B2870" i="47"/>
  <c r="C2870" i="47"/>
  <c r="B2871" i="47"/>
  <c r="C2871" i="47"/>
  <c r="B2872" i="47"/>
  <c r="C2872" i="47"/>
  <c r="B2873" i="47"/>
  <c r="C2873" i="47"/>
  <c r="B2874" i="47"/>
  <c r="C2874" i="47"/>
  <c r="B2875" i="47"/>
  <c r="C2875" i="47"/>
  <c r="B2876" i="47"/>
  <c r="C2876" i="47"/>
  <c r="B2877" i="47"/>
  <c r="C2877" i="47"/>
  <c r="B2878" i="47"/>
  <c r="C2878" i="47"/>
  <c r="B2879" i="47"/>
  <c r="C2879" i="47"/>
  <c r="B2880" i="47"/>
  <c r="C2880" i="47"/>
  <c r="B2881" i="47"/>
  <c r="C2881" i="47"/>
  <c r="B2882" i="47"/>
  <c r="C2882" i="47"/>
  <c r="B2883" i="47"/>
  <c r="C2883" i="47"/>
  <c r="B2884" i="47"/>
  <c r="C2884" i="47"/>
  <c r="B2885" i="47"/>
  <c r="C2885" i="47"/>
  <c r="B2886" i="47"/>
  <c r="C2886" i="47"/>
  <c r="B2887" i="47"/>
  <c r="C2887" i="47"/>
  <c r="B2888" i="47"/>
  <c r="C2888" i="47"/>
  <c r="B2889" i="47"/>
  <c r="C2889" i="47"/>
  <c r="B2890" i="47"/>
  <c r="C2890" i="47"/>
  <c r="B2891" i="47"/>
  <c r="C2891" i="47"/>
  <c r="B2892" i="47"/>
  <c r="C2892" i="47"/>
  <c r="B2893" i="47"/>
  <c r="C2893" i="47"/>
  <c r="B2894" i="47"/>
  <c r="C2894" i="47"/>
  <c r="B2895" i="47"/>
  <c r="C2895" i="47"/>
  <c r="B2896" i="47"/>
  <c r="C2896" i="47"/>
  <c r="B2897" i="47"/>
  <c r="C2897" i="47"/>
  <c r="B2898" i="47"/>
  <c r="C2898" i="47"/>
  <c r="B2899" i="47"/>
  <c r="C2899" i="47"/>
  <c r="B2900" i="47"/>
  <c r="C2900" i="47"/>
  <c r="B2901" i="47"/>
  <c r="C2901" i="47"/>
  <c r="B2902" i="47"/>
  <c r="C2902" i="47"/>
  <c r="B2903" i="47"/>
  <c r="C2903" i="47"/>
  <c r="B2904" i="47"/>
  <c r="C2904" i="47"/>
  <c r="B2905" i="47"/>
  <c r="C2905" i="47"/>
  <c r="B2906" i="47"/>
  <c r="C2906" i="47"/>
  <c r="B2907" i="47"/>
  <c r="C2907" i="47"/>
  <c r="B2908" i="47"/>
  <c r="C2908" i="47"/>
  <c r="B2909" i="47"/>
  <c r="C2909" i="47"/>
  <c r="B2910" i="47"/>
  <c r="C2910" i="47"/>
  <c r="B2911" i="47"/>
  <c r="C2911" i="47"/>
  <c r="B2912" i="47"/>
  <c r="C2912" i="47"/>
  <c r="B2913" i="47"/>
  <c r="C2913" i="47"/>
  <c r="B2914" i="47"/>
  <c r="C2914" i="47"/>
  <c r="B2915" i="47"/>
  <c r="C2915" i="47"/>
  <c r="B2916" i="47"/>
  <c r="C2916" i="47"/>
  <c r="B2917" i="47"/>
  <c r="C2917" i="47"/>
  <c r="B2918" i="47"/>
  <c r="C2918" i="47"/>
  <c r="B2919" i="47"/>
  <c r="C2919" i="47"/>
  <c r="B2920" i="47"/>
  <c r="C2920" i="47"/>
  <c r="B2921" i="47"/>
  <c r="C2921" i="47"/>
  <c r="B2922" i="47"/>
  <c r="C2922" i="47"/>
  <c r="B2923" i="47"/>
  <c r="C2923" i="47"/>
  <c r="B2924" i="47"/>
  <c r="C2924" i="47"/>
  <c r="B2925" i="47"/>
  <c r="C2925" i="47"/>
  <c r="B2926" i="47"/>
  <c r="C2926" i="47"/>
  <c r="B2927" i="47"/>
  <c r="C2927" i="47"/>
  <c r="B2928" i="47"/>
  <c r="C2928" i="47"/>
  <c r="B2929" i="47"/>
  <c r="C2929" i="47"/>
  <c r="B2930" i="47"/>
  <c r="C2930" i="47"/>
  <c r="B2931" i="47"/>
  <c r="C2931" i="47"/>
  <c r="B2932" i="47"/>
  <c r="C2932" i="47"/>
  <c r="B2933" i="47"/>
  <c r="C2933" i="47"/>
  <c r="B2934" i="47"/>
  <c r="C2934" i="47"/>
  <c r="B2935" i="47"/>
  <c r="C2935" i="47"/>
  <c r="B2936" i="47"/>
  <c r="C2936" i="47"/>
  <c r="B2937" i="47"/>
  <c r="C2937" i="47"/>
  <c r="B2938" i="47"/>
  <c r="C2938" i="47"/>
  <c r="B2939" i="47"/>
  <c r="C2939" i="47"/>
  <c r="B2940" i="47"/>
  <c r="C2940" i="47"/>
  <c r="B2941" i="47"/>
  <c r="C2941" i="47"/>
  <c r="B2942" i="47"/>
  <c r="C2942" i="47"/>
  <c r="B2943" i="47"/>
  <c r="C2943" i="47"/>
  <c r="B2944" i="47"/>
  <c r="C2944" i="47"/>
  <c r="B2945" i="47"/>
  <c r="C2945" i="47"/>
  <c r="B2946" i="47"/>
  <c r="C2946" i="47"/>
  <c r="B2947" i="47"/>
  <c r="C2947" i="47"/>
  <c r="B2948" i="47"/>
  <c r="C2948" i="47"/>
  <c r="B2949" i="47"/>
  <c r="C2949" i="47"/>
  <c r="B2950" i="47"/>
  <c r="C2950" i="47"/>
  <c r="B2951" i="47"/>
  <c r="C2951" i="47"/>
  <c r="B2952" i="47"/>
  <c r="C2952" i="47"/>
  <c r="B2953" i="47"/>
  <c r="C2953" i="47"/>
  <c r="B2954" i="47"/>
  <c r="C2954" i="47"/>
  <c r="B2955" i="47"/>
  <c r="C2955" i="47"/>
  <c r="B2956" i="47"/>
  <c r="C2956" i="47"/>
  <c r="B2957" i="47"/>
  <c r="C2957" i="47"/>
  <c r="B2958" i="47"/>
  <c r="C2958" i="47"/>
  <c r="B2959" i="47"/>
  <c r="C2959" i="47"/>
  <c r="B2960" i="47"/>
  <c r="C2960" i="47"/>
  <c r="B2961" i="47"/>
  <c r="C2961" i="47"/>
  <c r="B2962" i="47"/>
  <c r="C2962" i="47"/>
  <c r="B2963" i="47"/>
  <c r="C2963" i="47"/>
  <c r="B2964" i="47"/>
  <c r="C2964" i="47"/>
  <c r="B2965" i="47"/>
  <c r="C2965" i="47"/>
  <c r="B2966" i="47"/>
  <c r="C2966" i="47"/>
  <c r="B2967" i="47"/>
  <c r="C2967" i="47"/>
  <c r="B2968" i="47"/>
  <c r="C2968" i="47"/>
  <c r="B2969" i="47"/>
  <c r="C2969" i="47"/>
  <c r="B2970" i="47"/>
  <c r="C2970" i="47"/>
  <c r="B2971" i="47"/>
  <c r="C2971" i="47"/>
  <c r="B2972" i="47"/>
  <c r="C2972" i="47"/>
  <c r="B2973" i="47"/>
  <c r="C2973" i="47"/>
  <c r="B2974" i="47"/>
  <c r="C2974" i="47"/>
  <c r="B2975" i="47"/>
  <c r="C2975" i="47"/>
  <c r="B2976" i="47"/>
  <c r="C2976" i="47"/>
  <c r="B2977" i="47"/>
  <c r="C2977" i="47"/>
  <c r="B2978" i="47"/>
  <c r="C2978" i="47"/>
  <c r="B2979" i="47"/>
  <c r="C2979" i="47"/>
  <c r="B2980" i="47"/>
  <c r="C2980" i="47"/>
  <c r="B2981" i="47"/>
  <c r="C2981" i="47"/>
  <c r="B2982" i="47"/>
  <c r="C2982" i="47"/>
  <c r="B2983" i="47"/>
  <c r="C2983" i="47"/>
  <c r="B2984" i="47"/>
  <c r="C2984" i="47"/>
  <c r="B2985" i="47"/>
  <c r="C2985" i="47"/>
  <c r="B2986" i="47"/>
  <c r="C2986" i="47"/>
  <c r="B2987" i="47"/>
  <c r="C2987" i="47"/>
  <c r="B2988" i="47"/>
  <c r="C2988" i="47"/>
  <c r="B2989" i="47"/>
  <c r="C2989" i="47"/>
  <c r="B2990" i="47"/>
  <c r="C2990" i="47"/>
  <c r="B2991" i="47"/>
  <c r="C2991" i="47"/>
  <c r="B2992" i="47"/>
  <c r="C2992" i="47"/>
  <c r="B2993" i="47"/>
  <c r="C2993" i="47"/>
  <c r="B2994" i="47"/>
  <c r="C2994" i="47"/>
  <c r="B2995" i="47"/>
  <c r="C2995" i="47"/>
  <c r="B2996" i="47"/>
  <c r="C2996" i="47"/>
  <c r="B2997" i="47"/>
  <c r="C2997" i="47"/>
  <c r="B2998" i="47"/>
  <c r="C2998" i="47"/>
  <c r="B2999" i="47"/>
  <c r="C2999" i="47"/>
  <c r="B3000" i="47"/>
  <c r="C3000" i="47"/>
  <c r="C3" i="47"/>
  <c r="B3" i="47"/>
  <c r="B15" i="45"/>
  <c r="C15" i="45"/>
  <c r="B16" i="45"/>
  <c r="C16" i="45"/>
  <c r="B17" i="45"/>
  <c r="C17" i="45"/>
  <c r="B18" i="45"/>
  <c r="C18" i="45"/>
  <c r="B19" i="45"/>
  <c r="C19" i="45"/>
  <c r="B20" i="45"/>
  <c r="C20" i="45"/>
  <c r="B21" i="45"/>
  <c r="C21" i="45"/>
  <c r="B22" i="45"/>
  <c r="C22" i="45"/>
  <c r="B23" i="45"/>
  <c r="C23" i="45"/>
  <c r="B24" i="45"/>
  <c r="C24" i="45"/>
  <c r="B25" i="45"/>
  <c r="C25" i="45"/>
  <c r="B26" i="45"/>
  <c r="C26" i="45"/>
  <c r="B27" i="45"/>
  <c r="C27" i="45"/>
  <c r="B28" i="45"/>
  <c r="C28" i="45"/>
  <c r="B29" i="45"/>
  <c r="C29" i="45"/>
  <c r="B30" i="45"/>
  <c r="C30" i="45"/>
  <c r="B31" i="45"/>
  <c r="C31" i="45"/>
  <c r="B32" i="45"/>
  <c r="C32" i="45"/>
  <c r="B33" i="45"/>
  <c r="C33" i="45"/>
  <c r="B34" i="45"/>
  <c r="C34" i="45"/>
  <c r="B35" i="45"/>
  <c r="C35" i="45"/>
  <c r="B36" i="45"/>
  <c r="C36" i="45"/>
  <c r="B37" i="45"/>
  <c r="C37" i="45"/>
  <c r="B38" i="45"/>
  <c r="C38" i="45"/>
  <c r="B39" i="45"/>
  <c r="C39" i="45"/>
  <c r="B40" i="45"/>
  <c r="C40" i="45"/>
  <c r="B41" i="45"/>
  <c r="C41" i="45"/>
  <c r="B42" i="45"/>
  <c r="C42" i="45"/>
  <c r="B43" i="45"/>
  <c r="C43" i="45"/>
  <c r="B44" i="45"/>
  <c r="C44" i="45"/>
  <c r="B45" i="45"/>
  <c r="C45" i="45"/>
  <c r="B46" i="45"/>
  <c r="C46" i="45"/>
  <c r="B47" i="45"/>
  <c r="C47" i="45"/>
  <c r="B48" i="45"/>
  <c r="C48" i="45"/>
  <c r="B49" i="45"/>
  <c r="C49" i="45"/>
  <c r="B50" i="45"/>
  <c r="C50" i="45"/>
  <c r="B51" i="45"/>
  <c r="C51" i="45"/>
  <c r="B52" i="45"/>
  <c r="C52" i="45"/>
  <c r="B53" i="45"/>
  <c r="C53" i="45"/>
  <c r="B54" i="45"/>
  <c r="C54" i="45"/>
  <c r="B55" i="45"/>
  <c r="C55" i="45"/>
  <c r="B56" i="45"/>
  <c r="C56" i="45"/>
  <c r="B57" i="45"/>
  <c r="C57" i="45"/>
  <c r="B58" i="45"/>
  <c r="C58" i="45"/>
  <c r="B59" i="45"/>
  <c r="C59" i="45"/>
  <c r="B60" i="45"/>
  <c r="C60" i="45"/>
  <c r="B61" i="45"/>
  <c r="C61" i="45"/>
  <c r="B62" i="45"/>
  <c r="C62" i="45"/>
  <c r="B63" i="45"/>
  <c r="C63" i="45"/>
  <c r="B64" i="45"/>
  <c r="C64" i="45"/>
  <c r="B65" i="45"/>
  <c r="C65" i="45"/>
  <c r="B66" i="45"/>
  <c r="C66" i="45"/>
  <c r="B67" i="45"/>
  <c r="C67" i="45"/>
  <c r="B68" i="45"/>
  <c r="C68" i="45"/>
  <c r="B69" i="45"/>
  <c r="C69" i="45"/>
  <c r="B70" i="45"/>
  <c r="C70" i="45"/>
  <c r="B71" i="45"/>
  <c r="C71" i="45"/>
  <c r="B72" i="45"/>
  <c r="C72" i="45"/>
  <c r="B73" i="45"/>
  <c r="C73" i="45"/>
  <c r="B74" i="45"/>
  <c r="C74" i="45"/>
  <c r="B75" i="45"/>
  <c r="C75" i="45"/>
  <c r="B76" i="45"/>
  <c r="C76" i="45"/>
  <c r="B77" i="45"/>
  <c r="C77" i="45"/>
  <c r="B78" i="45"/>
  <c r="C78" i="45"/>
  <c r="B79" i="45"/>
  <c r="C79" i="45"/>
  <c r="B80" i="45"/>
  <c r="C80" i="45"/>
  <c r="B81" i="45"/>
  <c r="C81" i="45"/>
  <c r="B82" i="45"/>
  <c r="C82" i="45"/>
  <c r="B83" i="45"/>
  <c r="C83" i="45"/>
  <c r="B84" i="45"/>
  <c r="C84" i="45"/>
  <c r="B85" i="45"/>
  <c r="C85" i="45"/>
  <c r="B86" i="45"/>
  <c r="C86" i="45"/>
  <c r="B87" i="45"/>
  <c r="C87" i="45"/>
  <c r="B88" i="45"/>
  <c r="C88" i="45"/>
  <c r="B89" i="45"/>
  <c r="C89" i="45"/>
  <c r="B90" i="45"/>
  <c r="C90" i="45"/>
  <c r="B91" i="45"/>
  <c r="C91" i="45"/>
  <c r="B92" i="45"/>
  <c r="C92" i="45"/>
  <c r="B93" i="45"/>
  <c r="C93" i="45"/>
  <c r="B94" i="45"/>
  <c r="C94" i="45"/>
  <c r="B95" i="45"/>
  <c r="C95" i="45"/>
  <c r="B96" i="45"/>
  <c r="C96" i="45"/>
  <c r="B97" i="45"/>
  <c r="C97" i="45"/>
  <c r="B98" i="45"/>
  <c r="C98" i="45"/>
  <c r="B99" i="45"/>
  <c r="C99" i="45"/>
  <c r="B100" i="45"/>
  <c r="C100" i="45"/>
  <c r="B101" i="45"/>
  <c r="C101" i="45"/>
  <c r="B102" i="45"/>
  <c r="C102" i="45"/>
  <c r="B103" i="45"/>
  <c r="C103" i="45"/>
  <c r="B104" i="45"/>
  <c r="C104" i="45"/>
  <c r="B105" i="45"/>
  <c r="C105" i="45"/>
  <c r="B106" i="45"/>
  <c r="C106" i="45"/>
  <c r="B107" i="45"/>
  <c r="C107" i="45"/>
  <c r="B108" i="45"/>
  <c r="C108" i="45"/>
  <c r="B109" i="45"/>
  <c r="C109" i="45"/>
  <c r="B110" i="45"/>
  <c r="C110" i="45"/>
  <c r="B111" i="45"/>
  <c r="C111" i="45"/>
  <c r="B112" i="45"/>
  <c r="C112" i="45"/>
  <c r="B113" i="45"/>
  <c r="C113" i="45"/>
  <c r="B114" i="45"/>
  <c r="C114" i="45"/>
  <c r="B115" i="45"/>
  <c r="C115" i="45"/>
  <c r="B116" i="45"/>
  <c r="C116" i="45"/>
  <c r="B117" i="45"/>
  <c r="C117" i="45"/>
  <c r="B118" i="45"/>
  <c r="C118" i="45"/>
  <c r="B119" i="45"/>
  <c r="C119" i="45"/>
  <c r="B120" i="45"/>
  <c r="C120" i="45"/>
  <c r="B121" i="45"/>
  <c r="C121" i="45"/>
  <c r="B122" i="45"/>
  <c r="C122" i="45"/>
  <c r="B123" i="45"/>
  <c r="C123" i="45"/>
  <c r="B124" i="45"/>
  <c r="C124" i="45"/>
  <c r="B125" i="45"/>
  <c r="C125" i="45"/>
  <c r="B126" i="45"/>
  <c r="C126" i="45"/>
  <c r="B127" i="45"/>
  <c r="C127" i="45"/>
  <c r="B128" i="45"/>
  <c r="C128" i="45"/>
  <c r="B129" i="45"/>
  <c r="C129" i="45"/>
  <c r="B130" i="45"/>
  <c r="C130" i="45"/>
  <c r="B131" i="45"/>
  <c r="C131" i="45"/>
  <c r="B132" i="45"/>
  <c r="C132" i="45"/>
  <c r="B133" i="45"/>
  <c r="C133" i="45"/>
  <c r="B134" i="45"/>
  <c r="C134" i="45"/>
  <c r="B135" i="45"/>
  <c r="C135" i="45"/>
  <c r="B136" i="45"/>
  <c r="C136" i="45"/>
  <c r="B137" i="45"/>
  <c r="C137" i="45"/>
  <c r="B138" i="45"/>
  <c r="C138" i="45"/>
  <c r="B139" i="45"/>
  <c r="C139" i="45"/>
  <c r="B140" i="45"/>
  <c r="C140" i="45"/>
  <c r="B141" i="45"/>
  <c r="C141" i="45"/>
  <c r="B142" i="45"/>
  <c r="C142" i="45"/>
  <c r="B143" i="45"/>
  <c r="C143" i="45"/>
  <c r="B144" i="45"/>
  <c r="C144" i="45"/>
  <c r="B145" i="45"/>
  <c r="C145" i="45"/>
  <c r="B146" i="45"/>
  <c r="C146" i="45"/>
  <c r="B147" i="45"/>
  <c r="C147" i="45"/>
  <c r="B148" i="45"/>
  <c r="C148" i="45"/>
  <c r="B149" i="45"/>
  <c r="C149" i="45"/>
  <c r="B150" i="45"/>
  <c r="C150" i="45"/>
  <c r="B151" i="45"/>
  <c r="C151" i="45"/>
  <c r="B152" i="45"/>
  <c r="C152" i="45"/>
  <c r="B153" i="45"/>
  <c r="C153" i="45"/>
  <c r="B154" i="45"/>
  <c r="C154" i="45"/>
  <c r="B155" i="45"/>
  <c r="C155" i="45"/>
  <c r="B156" i="45"/>
  <c r="C156" i="45"/>
  <c r="B157" i="45"/>
  <c r="C157" i="45"/>
  <c r="B158" i="45"/>
  <c r="C158" i="45"/>
  <c r="B159" i="45"/>
  <c r="C159" i="45"/>
  <c r="B160" i="45"/>
  <c r="C160" i="45"/>
  <c r="B161" i="45"/>
  <c r="C161" i="45"/>
  <c r="B162" i="45"/>
  <c r="C162" i="45"/>
  <c r="B163" i="45"/>
  <c r="C163" i="45"/>
  <c r="B164" i="45"/>
  <c r="C164" i="45"/>
  <c r="B165" i="45"/>
  <c r="C165" i="45"/>
  <c r="B166" i="45"/>
  <c r="C166" i="45"/>
  <c r="B167" i="45"/>
  <c r="C167" i="45"/>
  <c r="B168" i="45"/>
  <c r="C168" i="45"/>
  <c r="B169" i="45"/>
  <c r="C169" i="45"/>
  <c r="B170" i="45"/>
  <c r="C170" i="45"/>
  <c r="B171" i="45"/>
  <c r="C171" i="45"/>
  <c r="B172" i="45"/>
  <c r="C172" i="45"/>
  <c r="B173" i="45"/>
  <c r="C173" i="45"/>
  <c r="B174" i="45"/>
  <c r="C174" i="45"/>
  <c r="B175" i="45"/>
  <c r="C175" i="45"/>
  <c r="B176" i="45"/>
  <c r="C176" i="45"/>
  <c r="B177" i="45"/>
  <c r="C177" i="45"/>
  <c r="B178" i="45"/>
  <c r="C178" i="45"/>
  <c r="B179" i="45"/>
  <c r="C179" i="45"/>
  <c r="B180" i="45"/>
  <c r="C180" i="45"/>
  <c r="B181" i="45"/>
  <c r="C181" i="45"/>
  <c r="B182" i="45"/>
  <c r="C182" i="45"/>
  <c r="B183" i="45"/>
  <c r="C183" i="45"/>
  <c r="B184" i="45"/>
  <c r="C184" i="45"/>
  <c r="B185" i="45"/>
  <c r="C185" i="45"/>
  <c r="B186" i="45"/>
  <c r="C186" i="45"/>
  <c r="B187" i="45"/>
  <c r="C187" i="45"/>
  <c r="B188" i="45"/>
  <c r="C188" i="45"/>
  <c r="B189" i="45"/>
  <c r="C189" i="45"/>
  <c r="B190" i="45"/>
  <c r="C190" i="45"/>
  <c r="B191" i="45"/>
  <c r="C191" i="45"/>
  <c r="B192" i="45"/>
  <c r="C192" i="45"/>
  <c r="B193" i="45"/>
  <c r="C193" i="45"/>
  <c r="B194" i="45"/>
  <c r="C194" i="45"/>
  <c r="B195" i="45"/>
  <c r="C195" i="45"/>
  <c r="B196" i="45"/>
  <c r="C196" i="45"/>
  <c r="B197" i="45"/>
  <c r="C197" i="45"/>
  <c r="B198" i="45"/>
  <c r="C198" i="45"/>
  <c r="B199" i="45"/>
  <c r="C199" i="45"/>
  <c r="B200" i="45"/>
  <c r="C200" i="45"/>
  <c r="B201" i="45"/>
  <c r="C201" i="45"/>
  <c r="B202" i="45"/>
  <c r="C202" i="45"/>
  <c r="B203" i="45"/>
  <c r="C203" i="45"/>
  <c r="B204" i="45"/>
  <c r="C204" i="45"/>
  <c r="B205" i="45"/>
  <c r="C205" i="45"/>
  <c r="B206" i="45"/>
  <c r="C206" i="45"/>
  <c r="B207" i="45"/>
  <c r="C207" i="45"/>
  <c r="B208" i="45"/>
  <c r="C208" i="45"/>
  <c r="B209" i="45"/>
  <c r="C209" i="45"/>
  <c r="B210" i="45"/>
  <c r="C210" i="45"/>
  <c r="B211" i="45"/>
  <c r="C211" i="45"/>
  <c r="B212" i="45"/>
  <c r="C212" i="45"/>
  <c r="B213" i="45"/>
  <c r="C213" i="45"/>
  <c r="B214" i="45"/>
  <c r="C214" i="45"/>
  <c r="B215" i="45"/>
  <c r="C215" i="45"/>
  <c r="B216" i="45"/>
  <c r="C216" i="45"/>
  <c r="B217" i="45"/>
  <c r="C217" i="45"/>
  <c r="B218" i="45"/>
  <c r="C218" i="45"/>
  <c r="B219" i="45"/>
  <c r="C219" i="45"/>
  <c r="B220" i="45"/>
  <c r="C220" i="45"/>
  <c r="B221" i="45"/>
  <c r="C221" i="45"/>
  <c r="B222" i="45"/>
  <c r="C222" i="45"/>
  <c r="B223" i="45"/>
  <c r="C223" i="45"/>
  <c r="B224" i="45"/>
  <c r="C224" i="45"/>
  <c r="B225" i="45"/>
  <c r="C225" i="45"/>
  <c r="B226" i="45"/>
  <c r="C226" i="45"/>
  <c r="B227" i="45"/>
  <c r="C227" i="45"/>
  <c r="B228" i="45"/>
  <c r="C228" i="45"/>
  <c r="B229" i="45"/>
  <c r="C229" i="45"/>
  <c r="B230" i="45"/>
  <c r="C230" i="45"/>
  <c r="B231" i="45"/>
  <c r="C231" i="45"/>
  <c r="B232" i="45"/>
  <c r="C232" i="45"/>
  <c r="B233" i="45"/>
  <c r="C233" i="45"/>
  <c r="B234" i="45"/>
  <c r="C234" i="45"/>
  <c r="B235" i="45"/>
  <c r="C235" i="45"/>
  <c r="B236" i="45"/>
  <c r="C236" i="45"/>
  <c r="B237" i="45"/>
  <c r="C237" i="45"/>
  <c r="B238" i="45"/>
  <c r="C238" i="45"/>
  <c r="B239" i="45"/>
  <c r="C239" i="45"/>
  <c r="B240" i="45"/>
  <c r="C240" i="45"/>
  <c r="B241" i="45"/>
  <c r="C241" i="45"/>
  <c r="B242" i="45"/>
  <c r="C242" i="45"/>
  <c r="B243" i="45"/>
  <c r="C243" i="45"/>
  <c r="B244" i="45"/>
  <c r="C244" i="45"/>
  <c r="B245" i="45"/>
  <c r="C245" i="45"/>
  <c r="B246" i="45"/>
  <c r="C246" i="45"/>
  <c r="B247" i="45"/>
  <c r="C247" i="45"/>
  <c r="B248" i="45"/>
  <c r="C248" i="45"/>
  <c r="B249" i="45"/>
  <c r="C249" i="45"/>
  <c r="B250" i="45"/>
  <c r="C250" i="45"/>
  <c r="B251" i="45"/>
  <c r="C251" i="45"/>
  <c r="B252" i="45"/>
  <c r="C252" i="45"/>
  <c r="B253" i="45"/>
  <c r="C253" i="45"/>
  <c r="B254" i="45"/>
  <c r="C254" i="45"/>
  <c r="B255" i="45"/>
  <c r="C255" i="45"/>
  <c r="B256" i="45"/>
  <c r="C256" i="45"/>
  <c r="B257" i="45"/>
  <c r="C257" i="45"/>
  <c r="B258" i="45"/>
  <c r="C258" i="45"/>
  <c r="B259" i="45"/>
  <c r="C259" i="45"/>
  <c r="B260" i="45"/>
  <c r="C260" i="45"/>
  <c r="B261" i="45"/>
  <c r="C261" i="45"/>
  <c r="B262" i="45"/>
  <c r="C262" i="45"/>
  <c r="B263" i="45"/>
  <c r="C263" i="45"/>
  <c r="B264" i="45"/>
  <c r="C264" i="45"/>
  <c r="B265" i="45"/>
  <c r="C265" i="45"/>
  <c r="B266" i="45"/>
  <c r="C266" i="45"/>
  <c r="B267" i="45"/>
  <c r="C267" i="45"/>
  <c r="B268" i="45"/>
  <c r="C268" i="45"/>
  <c r="B269" i="45"/>
  <c r="C269" i="45"/>
  <c r="B270" i="45"/>
  <c r="C270" i="45"/>
  <c r="B271" i="45"/>
  <c r="C271" i="45"/>
  <c r="B272" i="45"/>
  <c r="C272" i="45"/>
  <c r="B273" i="45"/>
  <c r="C273" i="45"/>
  <c r="B274" i="45"/>
  <c r="C274" i="45"/>
  <c r="B275" i="45"/>
  <c r="C275" i="45"/>
  <c r="B276" i="45"/>
  <c r="C276" i="45"/>
  <c r="B277" i="45"/>
  <c r="C277" i="45"/>
  <c r="B278" i="45"/>
  <c r="C278" i="45"/>
  <c r="B279" i="45"/>
  <c r="C279" i="45"/>
  <c r="B280" i="45"/>
  <c r="C280" i="45"/>
  <c r="B281" i="45"/>
  <c r="C281" i="45"/>
  <c r="B282" i="45"/>
  <c r="C282" i="45"/>
  <c r="B283" i="45"/>
  <c r="C283" i="45"/>
  <c r="B284" i="45"/>
  <c r="C284" i="45"/>
  <c r="B285" i="45"/>
  <c r="C285" i="45"/>
  <c r="B286" i="45"/>
  <c r="C286" i="45"/>
  <c r="B287" i="45"/>
  <c r="C287" i="45"/>
  <c r="B288" i="45"/>
  <c r="C288" i="45"/>
  <c r="B289" i="45"/>
  <c r="C289" i="45"/>
  <c r="B290" i="45"/>
  <c r="C290" i="45"/>
  <c r="B291" i="45"/>
  <c r="C291" i="45"/>
  <c r="B292" i="45"/>
  <c r="C292" i="45"/>
  <c r="B293" i="45"/>
  <c r="C293" i="45"/>
  <c r="B294" i="45"/>
  <c r="C294" i="45"/>
  <c r="B295" i="45"/>
  <c r="C295" i="45"/>
  <c r="B296" i="45"/>
  <c r="C296" i="45"/>
  <c r="B297" i="45"/>
  <c r="C297" i="45"/>
  <c r="B298" i="45"/>
  <c r="C298" i="45"/>
  <c r="B299" i="45"/>
  <c r="C299" i="45"/>
  <c r="B300" i="45"/>
  <c r="C300" i="45"/>
  <c r="B301" i="45"/>
  <c r="C301" i="45"/>
  <c r="B302" i="45"/>
  <c r="C302" i="45"/>
  <c r="B303" i="45"/>
  <c r="C303" i="45"/>
  <c r="B304" i="45"/>
  <c r="C304" i="45"/>
  <c r="B305" i="45"/>
  <c r="C305" i="45"/>
  <c r="B306" i="45"/>
  <c r="C306" i="45"/>
  <c r="B307" i="45"/>
  <c r="C307" i="45"/>
  <c r="B308" i="45"/>
  <c r="C308" i="45"/>
  <c r="B309" i="45"/>
  <c r="C309" i="45"/>
  <c r="B310" i="45"/>
  <c r="C310" i="45"/>
  <c r="B311" i="45"/>
  <c r="C311" i="45"/>
  <c r="B312" i="45"/>
  <c r="C312" i="45"/>
  <c r="B313" i="45"/>
  <c r="C313" i="45"/>
  <c r="B314" i="45"/>
  <c r="C314" i="45"/>
  <c r="B315" i="45"/>
  <c r="C315" i="45"/>
  <c r="B316" i="45"/>
  <c r="C316" i="45"/>
  <c r="B317" i="45"/>
  <c r="C317" i="45"/>
  <c r="B318" i="45"/>
  <c r="C318" i="45"/>
  <c r="B319" i="45"/>
  <c r="C319" i="45"/>
  <c r="B320" i="45"/>
  <c r="C320" i="45"/>
  <c r="B321" i="45"/>
  <c r="C321" i="45"/>
  <c r="B322" i="45"/>
  <c r="C322" i="45"/>
  <c r="B323" i="45"/>
  <c r="C323" i="45"/>
  <c r="B324" i="45"/>
  <c r="C324" i="45"/>
  <c r="B325" i="45"/>
  <c r="C325" i="45"/>
  <c r="B326" i="45"/>
  <c r="C326" i="45"/>
  <c r="B327" i="45"/>
  <c r="C327" i="45"/>
  <c r="B328" i="45"/>
  <c r="C328" i="45"/>
  <c r="B329" i="45"/>
  <c r="C329" i="45"/>
  <c r="B330" i="45"/>
  <c r="C330" i="45"/>
  <c r="B331" i="45"/>
  <c r="C331" i="45"/>
  <c r="B332" i="45"/>
  <c r="C332" i="45"/>
  <c r="B333" i="45"/>
  <c r="C333" i="45"/>
  <c r="B334" i="45"/>
  <c r="C334" i="45"/>
  <c r="B335" i="45"/>
  <c r="C335" i="45"/>
  <c r="B336" i="45"/>
  <c r="C336" i="45"/>
  <c r="B337" i="45"/>
  <c r="C337" i="45"/>
  <c r="B338" i="45"/>
  <c r="C338" i="45"/>
  <c r="B339" i="45"/>
  <c r="C339" i="45"/>
  <c r="B340" i="45"/>
  <c r="C340" i="45"/>
  <c r="B341" i="45"/>
  <c r="C341" i="45"/>
  <c r="B342" i="45"/>
  <c r="C342" i="45"/>
  <c r="B343" i="45"/>
  <c r="C343" i="45"/>
  <c r="B344" i="45"/>
  <c r="C344" i="45"/>
  <c r="B345" i="45"/>
  <c r="C345" i="45"/>
  <c r="B346" i="45"/>
  <c r="C346" i="45"/>
  <c r="B347" i="45"/>
  <c r="C347" i="45"/>
  <c r="B348" i="45"/>
  <c r="C348" i="45"/>
  <c r="B349" i="45"/>
  <c r="C349" i="45"/>
  <c r="B350" i="45"/>
  <c r="C350" i="45"/>
  <c r="B351" i="45"/>
  <c r="C351" i="45"/>
  <c r="B352" i="45"/>
  <c r="C352" i="45"/>
  <c r="B353" i="45"/>
  <c r="C353" i="45"/>
  <c r="B354" i="45"/>
  <c r="C354" i="45"/>
  <c r="B355" i="45"/>
  <c r="C355" i="45"/>
  <c r="B356" i="45"/>
  <c r="C356" i="45"/>
  <c r="B357" i="45"/>
  <c r="C357" i="45"/>
  <c r="B358" i="45"/>
  <c r="C358" i="45"/>
  <c r="B359" i="45"/>
  <c r="C359" i="45"/>
  <c r="B360" i="45"/>
  <c r="C360" i="45"/>
  <c r="B361" i="45"/>
  <c r="C361" i="45"/>
  <c r="B362" i="45"/>
  <c r="C362" i="45"/>
  <c r="B363" i="45"/>
  <c r="C363" i="45"/>
  <c r="B364" i="45"/>
  <c r="C364" i="45"/>
  <c r="B365" i="45"/>
  <c r="C365" i="45"/>
  <c r="B366" i="45"/>
  <c r="C366" i="45"/>
  <c r="B367" i="45"/>
  <c r="C367" i="45"/>
  <c r="B368" i="45"/>
  <c r="C368" i="45"/>
  <c r="B369" i="45"/>
  <c r="C369" i="45"/>
  <c r="B370" i="45"/>
  <c r="C370" i="45"/>
  <c r="B371" i="45"/>
  <c r="C371" i="45"/>
  <c r="B372" i="45"/>
  <c r="C372" i="45"/>
  <c r="B373" i="45"/>
  <c r="C373" i="45"/>
  <c r="B374" i="45"/>
  <c r="C374" i="45"/>
  <c r="B375" i="45"/>
  <c r="C375" i="45"/>
  <c r="B376" i="45"/>
  <c r="C376" i="45"/>
  <c r="B377" i="45"/>
  <c r="C377" i="45"/>
  <c r="B378" i="45"/>
  <c r="C378" i="45"/>
  <c r="B379" i="45"/>
  <c r="C379" i="45"/>
  <c r="B380" i="45"/>
  <c r="C380" i="45"/>
  <c r="B381" i="45"/>
  <c r="C381" i="45"/>
  <c r="B382" i="45"/>
  <c r="C382" i="45"/>
  <c r="B383" i="45"/>
  <c r="C383" i="45"/>
  <c r="B384" i="45"/>
  <c r="C384" i="45"/>
  <c r="B385" i="45"/>
  <c r="C385" i="45"/>
  <c r="B386" i="45"/>
  <c r="C386" i="45"/>
  <c r="B387" i="45"/>
  <c r="C387" i="45"/>
  <c r="B388" i="45"/>
  <c r="C388" i="45"/>
  <c r="B389" i="45"/>
  <c r="C389" i="45"/>
  <c r="B390" i="45"/>
  <c r="C390" i="45"/>
  <c r="B391" i="45"/>
  <c r="C391" i="45"/>
  <c r="B392" i="45"/>
  <c r="C392" i="45"/>
  <c r="B393" i="45"/>
  <c r="C393" i="45"/>
  <c r="B394" i="45"/>
  <c r="C394" i="45"/>
  <c r="B395" i="45"/>
  <c r="C395" i="45"/>
  <c r="B396" i="45"/>
  <c r="C396" i="45"/>
  <c r="B397" i="45"/>
  <c r="C397" i="45"/>
  <c r="B398" i="45"/>
  <c r="C398" i="45"/>
  <c r="B399" i="45"/>
  <c r="C399" i="45"/>
  <c r="B400" i="45"/>
  <c r="C400" i="45"/>
  <c r="B401" i="45"/>
  <c r="C401" i="45"/>
  <c r="B402" i="45"/>
  <c r="C402" i="45"/>
  <c r="B403" i="45"/>
  <c r="C403" i="45"/>
  <c r="B404" i="45"/>
  <c r="C404" i="45"/>
  <c r="B405" i="45"/>
  <c r="C405" i="45"/>
  <c r="B406" i="45"/>
  <c r="C406" i="45"/>
  <c r="B407" i="45"/>
  <c r="C407" i="45"/>
  <c r="B408" i="45"/>
  <c r="C408" i="45"/>
  <c r="B409" i="45"/>
  <c r="C409" i="45"/>
  <c r="B410" i="45"/>
  <c r="C410" i="45"/>
  <c r="B411" i="45"/>
  <c r="C411" i="45"/>
  <c r="B412" i="45"/>
  <c r="C412" i="45"/>
  <c r="B413" i="45"/>
  <c r="C413" i="45"/>
  <c r="B414" i="45"/>
  <c r="C414" i="45"/>
  <c r="B415" i="45"/>
  <c r="C415" i="45"/>
  <c r="B416" i="45"/>
  <c r="C416" i="45"/>
  <c r="B417" i="45"/>
  <c r="C417" i="45"/>
  <c r="B418" i="45"/>
  <c r="C418" i="45"/>
  <c r="B419" i="45"/>
  <c r="C419" i="45"/>
  <c r="B420" i="45"/>
  <c r="C420" i="45"/>
  <c r="B421" i="45"/>
  <c r="C421" i="45"/>
  <c r="B422" i="45"/>
  <c r="C422" i="45"/>
  <c r="B423" i="45"/>
  <c r="C423" i="45"/>
  <c r="B424" i="45"/>
  <c r="C424" i="45"/>
  <c r="B425" i="45"/>
  <c r="C425" i="45"/>
  <c r="B426" i="45"/>
  <c r="C426" i="45"/>
  <c r="B427" i="45"/>
  <c r="C427" i="45"/>
  <c r="B428" i="45"/>
  <c r="C428" i="45"/>
  <c r="B429" i="45"/>
  <c r="C429" i="45"/>
  <c r="B430" i="45"/>
  <c r="C430" i="45"/>
  <c r="B431" i="45"/>
  <c r="C431" i="45"/>
  <c r="B432" i="45"/>
  <c r="C432" i="45"/>
  <c r="B433" i="45"/>
  <c r="C433" i="45"/>
  <c r="B434" i="45"/>
  <c r="C434" i="45"/>
  <c r="B435" i="45"/>
  <c r="C435" i="45"/>
  <c r="B436" i="45"/>
  <c r="C436" i="45"/>
  <c r="B437" i="45"/>
  <c r="C437" i="45"/>
  <c r="B438" i="45"/>
  <c r="C438" i="45"/>
  <c r="B439" i="45"/>
  <c r="C439" i="45"/>
  <c r="B440" i="45"/>
  <c r="C440" i="45"/>
  <c r="B441" i="45"/>
  <c r="C441" i="45"/>
  <c r="B442" i="45"/>
  <c r="C442" i="45"/>
  <c r="B443" i="45"/>
  <c r="C443" i="45"/>
  <c r="B444" i="45"/>
  <c r="C444" i="45"/>
  <c r="B445" i="45"/>
  <c r="C445" i="45"/>
  <c r="B446" i="45"/>
  <c r="C446" i="45"/>
  <c r="B447" i="45"/>
  <c r="C447" i="45"/>
  <c r="B448" i="45"/>
  <c r="C448" i="45"/>
  <c r="B449" i="45"/>
  <c r="C449" i="45"/>
  <c r="B450" i="45"/>
  <c r="C450" i="45"/>
  <c r="B451" i="45"/>
  <c r="C451" i="45"/>
  <c r="B452" i="45"/>
  <c r="C452" i="45"/>
  <c r="B453" i="45"/>
  <c r="C453" i="45"/>
  <c r="B454" i="45"/>
  <c r="C454" i="45"/>
  <c r="B455" i="45"/>
  <c r="C455" i="45"/>
  <c r="B456" i="45"/>
  <c r="C456" i="45"/>
  <c r="B457" i="45"/>
  <c r="C457" i="45"/>
  <c r="B458" i="45"/>
  <c r="C458" i="45"/>
  <c r="B459" i="45"/>
  <c r="C459" i="45"/>
  <c r="B460" i="45"/>
  <c r="C460" i="45"/>
  <c r="B461" i="45"/>
  <c r="C461" i="45"/>
  <c r="B462" i="45"/>
  <c r="C462" i="45"/>
  <c r="B463" i="45"/>
  <c r="C463" i="45"/>
  <c r="B464" i="45"/>
  <c r="C464" i="45"/>
  <c r="B465" i="45"/>
  <c r="C465" i="45"/>
  <c r="B466" i="45"/>
  <c r="C466" i="45"/>
  <c r="B467" i="45"/>
  <c r="C467" i="45"/>
  <c r="B468" i="45"/>
  <c r="C468" i="45"/>
  <c r="B469" i="45"/>
  <c r="C469" i="45"/>
  <c r="B470" i="45"/>
  <c r="C470" i="45"/>
  <c r="B471" i="45"/>
  <c r="C471" i="45"/>
  <c r="B472" i="45"/>
  <c r="C472" i="45"/>
  <c r="B473" i="45"/>
  <c r="C473" i="45"/>
  <c r="B474" i="45"/>
  <c r="C474" i="45"/>
  <c r="B475" i="45"/>
  <c r="C475" i="45"/>
  <c r="B476" i="45"/>
  <c r="C476" i="45"/>
  <c r="B477" i="45"/>
  <c r="C477" i="45"/>
  <c r="B478" i="45"/>
  <c r="C478" i="45"/>
  <c r="B479" i="45"/>
  <c r="C479" i="45"/>
  <c r="B480" i="45"/>
  <c r="C480" i="45"/>
  <c r="B481" i="45"/>
  <c r="C481" i="45"/>
  <c r="B482" i="45"/>
  <c r="C482" i="45"/>
  <c r="B483" i="45"/>
  <c r="C483" i="45"/>
  <c r="B484" i="45"/>
  <c r="C484" i="45"/>
  <c r="B485" i="45"/>
  <c r="C485" i="45"/>
  <c r="B486" i="45"/>
  <c r="C486" i="45"/>
  <c r="B487" i="45"/>
  <c r="C487" i="45"/>
  <c r="B488" i="45"/>
  <c r="C488" i="45"/>
  <c r="B489" i="45"/>
  <c r="C489" i="45"/>
  <c r="B490" i="45"/>
  <c r="C490" i="45"/>
  <c r="B491" i="45"/>
  <c r="C491" i="45"/>
  <c r="B492" i="45"/>
  <c r="C492" i="45"/>
  <c r="B493" i="45"/>
  <c r="C493" i="45"/>
  <c r="B494" i="45"/>
  <c r="C494" i="45"/>
  <c r="B495" i="45"/>
  <c r="C495" i="45"/>
  <c r="B496" i="45"/>
  <c r="C496" i="45"/>
  <c r="B497" i="45"/>
  <c r="C497" i="45"/>
  <c r="B498" i="45"/>
  <c r="C498" i="45"/>
  <c r="B499" i="45"/>
  <c r="C499" i="45"/>
  <c r="B500" i="45"/>
  <c r="C500" i="45"/>
  <c r="B501" i="45"/>
  <c r="C501" i="45"/>
  <c r="B502" i="45"/>
  <c r="C502" i="45"/>
  <c r="B503" i="45"/>
  <c r="C503" i="45"/>
  <c r="B504" i="45"/>
  <c r="C504" i="45"/>
  <c r="B505" i="45"/>
  <c r="C505" i="45"/>
  <c r="B506" i="45"/>
  <c r="C506" i="45"/>
  <c r="B507" i="45"/>
  <c r="C507" i="45"/>
  <c r="B508" i="45"/>
  <c r="C508" i="45"/>
  <c r="B509" i="45"/>
  <c r="C509" i="45"/>
  <c r="B510" i="45"/>
  <c r="C510" i="45"/>
  <c r="B511" i="45"/>
  <c r="C511" i="45"/>
  <c r="B512" i="45"/>
  <c r="C512" i="45"/>
  <c r="B513" i="45"/>
  <c r="C513" i="45"/>
  <c r="B514" i="45"/>
  <c r="C514" i="45"/>
  <c r="B515" i="45"/>
  <c r="C515" i="45"/>
  <c r="B516" i="45"/>
  <c r="C516" i="45"/>
  <c r="B517" i="45"/>
  <c r="C517" i="45"/>
  <c r="B518" i="45"/>
  <c r="C518" i="45"/>
  <c r="B519" i="45"/>
  <c r="C519" i="45"/>
  <c r="B520" i="45"/>
  <c r="C520" i="45"/>
  <c r="B521" i="45"/>
  <c r="C521" i="45"/>
  <c r="B522" i="45"/>
  <c r="C522" i="45"/>
  <c r="B523" i="45"/>
  <c r="C523" i="45"/>
  <c r="B524" i="45"/>
  <c r="C524" i="45"/>
  <c r="B525" i="45"/>
  <c r="C525" i="45"/>
  <c r="B526" i="45"/>
  <c r="C526" i="45"/>
  <c r="B527" i="45"/>
  <c r="C527" i="45"/>
  <c r="B528" i="45"/>
  <c r="C528" i="45"/>
  <c r="B529" i="45"/>
  <c r="C529" i="45"/>
  <c r="B530" i="45"/>
  <c r="C530" i="45"/>
  <c r="B531" i="45"/>
  <c r="C531" i="45"/>
  <c r="B532" i="45"/>
  <c r="C532" i="45"/>
  <c r="B533" i="45"/>
  <c r="C533" i="45"/>
  <c r="B534" i="45"/>
  <c r="C534" i="45"/>
  <c r="B535" i="45"/>
  <c r="C535" i="45"/>
  <c r="B536" i="45"/>
  <c r="C536" i="45"/>
  <c r="B537" i="45"/>
  <c r="C537" i="45"/>
  <c r="B538" i="45"/>
  <c r="C538" i="45"/>
  <c r="B539" i="45"/>
  <c r="C539" i="45"/>
  <c r="B540" i="45"/>
  <c r="C540" i="45"/>
  <c r="B541" i="45"/>
  <c r="C541" i="45"/>
  <c r="B542" i="45"/>
  <c r="C542" i="45"/>
  <c r="B543" i="45"/>
  <c r="C543" i="45"/>
  <c r="B544" i="45"/>
  <c r="C544" i="45"/>
  <c r="B545" i="45"/>
  <c r="C545" i="45"/>
  <c r="B546" i="45"/>
  <c r="C546" i="45"/>
  <c r="B547" i="45"/>
  <c r="C547" i="45"/>
  <c r="B548" i="45"/>
  <c r="C548" i="45"/>
  <c r="B549" i="45"/>
  <c r="C549" i="45"/>
  <c r="B550" i="45"/>
  <c r="C550" i="45"/>
  <c r="B551" i="45"/>
  <c r="C551" i="45"/>
  <c r="B552" i="45"/>
  <c r="C552" i="45"/>
  <c r="B553" i="45"/>
  <c r="C553" i="45"/>
  <c r="B554" i="45"/>
  <c r="C554" i="45"/>
  <c r="B555" i="45"/>
  <c r="C555" i="45"/>
  <c r="B556" i="45"/>
  <c r="C556" i="45"/>
  <c r="B557" i="45"/>
  <c r="C557" i="45"/>
  <c r="B558" i="45"/>
  <c r="C558" i="45"/>
  <c r="B559" i="45"/>
  <c r="C559" i="45"/>
  <c r="B560" i="45"/>
  <c r="C560" i="45"/>
  <c r="B561" i="45"/>
  <c r="C561" i="45"/>
  <c r="B562" i="45"/>
  <c r="C562" i="45"/>
  <c r="B563" i="45"/>
  <c r="C563" i="45"/>
  <c r="B564" i="45"/>
  <c r="C564" i="45"/>
  <c r="B565" i="45"/>
  <c r="C565" i="45"/>
  <c r="B566" i="45"/>
  <c r="C566" i="45"/>
  <c r="B567" i="45"/>
  <c r="C567" i="45"/>
  <c r="B568" i="45"/>
  <c r="C568" i="45"/>
  <c r="B569" i="45"/>
  <c r="C569" i="45"/>
  <c r="B570" i="45"/>
  <c r="C570" i="45"/>
  <c r="B571" i="45"/>
  <c r="C571" i="45"/>
  <c r="B572" i="45"/>
  <c r="C572" i="45"/>
  <c r="B573" i="45"/>
  <c r="C573" i="45"/>
  <c r="B574" i="45"/>
  <c r="C574" i="45"/>
  <c r="B575" i="45"/>
  <c r="C575" i="45"/>
  <c r="B576" i="45"/>
  <c r="C576" i="45"/>
  <c r="B577" i="45"/>
  <c r="C577" i="45"/>
  <c r="B578" i="45"/>
  <c r="C578" i="45"/>
  <c r="B579" i="45"/>
  <c r="C579" i="45"/>
  <c r="B580" i="45"/>
  <c r="C580" i="45"/>
  <c r="B581" i="45"/>
  <c r="C581" i="45"/>
  <c r="B582" i="45"/>
  <c r="C582" i="45"/>
  <c r="B583" i="45"/>
  <c r="C583" i="45"/>
  <c r="B584" i="45"/>
  <c r="C584" i="45"/>
  <c r="B585" i="45"/>
  <c r="C585" i="45"/>
  <c r="B586" i="45"/>
  <c r="C586" i="45"/>
  <c r="B587" i="45"/>
  <c r="C587" i="45"/>
  <c r="B588" i="45"/>
  <c r="C588" i="45"/>
  <c r="B589" i="45"/>
  <c r="C589" i="45"/>
  <c r="B590" i="45"/>
  <c r="C590" i="45"/>
  <c r="B591" i="45"/>
  <c r="C591" i="45"/>
  <c r="B592" i="45"/>
  <c r="C592" i="45"/>
  <c r="B593" i="45"/>
  <c r="C593" i="45"/>
  <c r="B594" i="45"/>
  <c r="C594" i="45"/>
  <c r="B595" i="45"/>
  <c r="C595" i="45"/>
  <c r="B596" i="45"/>
  <c r="C596" i="45"/>
  <c r="B597" i="45"/>
  <c r="C597" i="45"/>
  <c r="B598" i="45"/>
  <c r="C598" i="45"/>
  <c r="B599" i="45"/>
  <c r="C599" i="45"/>
  <c r="B600" i="45"/>
  <c r="C600" i="45"/>
  <c r="B601" i="45"/>
  <c r="C601" i="45"/>
  <c r="B602" i="45"/>
  <c r="C602" i="45"/>
  <c r="B603" i="45"/>
  <c r="C603" i="45"/>
  <c r="B604" i="45"/>
  <c r="C604" i="45"/>
  <c r="B605" i="45"/>
  <c r="C605" i="45"/>
  <c r="B606" i="45"/>
  <c r="C606" i="45"/>
  <c r="B607" i="45"/>
  <c r="C607" i="45"/>
  <c r="B608" i="45"/>
  <c r="C608" i="45"/>
  <c r="B609" i="45"/>
  <c r="C609" i="45"/>
  <c r="B610" i="45"/>
  <c r="C610" i="45"/>
  <c r="B611" i="45"/>
  <c r="C611" i="45"/>
  <c r="B612" i="45"/>
  <c r="C612" i="45"/>
  <c r="B613" i="45"/>
  <c r="C613" i="45"/>
  <c r="B614" i="45"/>
  <c r="C614" i="45"/>
  <c r="B615" i="45"/>
  <c r="C615" i="45"/>
  <c r="B616" i="45"/>
  <c r="C616" i="45"/>
  <c r="B617" i="45"/>
  <c r="C617" i="45"/>
  <c r="B618" i="45"/>
  <c r="C618" i="45"/>
  <c r="B619" i="45"/>
  <c r="C619" i="45"/>
  <c r="B620" i="45"/>
  <c r="C620" i="45"/>
  <c r="B621" i="45"/>
  <c r="C621" i="45"/>
  <c r="B622" i="45"/>
  <c r="C622" i="45"/>
  <c r="B623" i="45"/>
  <c r="C623" i="45"/>
  <c r="B624" i="45"/>
  <c r="C624" i="45"/>
  <c r="B625" i="45"/>
  <c r="C625" i="45"/>
  <c r="B626" i="45"/>
  <c r="C626" i="45"/>
  <c r="B627" i="45"/>
  <c r="C627" i="45"/>
  <c r="B628" i="45"/>
  <c r="C628" i="45"/>
  <c r="B629" i="45"/>
  <c r="C629" i="45"/>
  <c r="B630" i="45"/>
  <c r="C630" i="45"/>
  <c r="B631" i="45"/>
  <c r="C631" i="45"/>
  <c r="B632" i="45"/>
  <c r="C632" i="45"/>
  <c r="B633" i="45"/>
  <c r="C633" i="45"/>
  <c r="B634" i="45"/>
  <c r="C634" i="45"/>
  <c r="B635" i="45"/>
  <c r="C635" i="45"/>
  <c r="B636" i="45"/>
  <c r="C636" i="45"/>
  <c r="B637" i="45"/>
  <c r="C637" i="45"/>
  <c r="B638" i="45"/>
  <c r="C638" i="45"/>
  <c r="B639" i="45"/>
  <c r="C639" i="45"/>
  <c r="B640" i="45"/>
  <c r="C640" i="45"/>
  <c r="B641" i="45"/>
  <c r="C641" i="45"/>
  <c r="B642" i="45"/>
  <c r="C642" i="45"/>
  <c r="B643" i="45"/>
  <c r="C643" i="45"/>
  <c r="B644" i="45"/>
  <c r="C644" i="45"/>
  <c r="B645" i="45"/>
  <c r="C645" i="45"/>
  <c r="B646" i="45"/>
  <c r="C646" i="45"/>
  <c r="B647" i="45"/>
  <c r="C647" i="45"/>
  <c r="B648" i="45"/>
  <c r="C648" i="45"/>
  <c r="B649" i="45"/>
  <c r="C649" i="45"/>
  <c r="B650" i="45"/>
  <c r="C650" i="45"/>
  <c r="B651" i="45"/>
  <c r="C651" i="45"/>
  <c r="B652" i="45"/>
  <c r="C652" i="45"/>
  <c r="B653" i="45"/>
  <c r="C653" i="45"/>
  <c r="B654" i="45"/>
  <c r="C654" i="45"/>
  <c r="B655" i="45"/>
  <c r="C655" i="45"/>
  <c r="B656" i="45"/>
  <c r="C656" i="45"/>
  <c r="B657" i="45"/>
  <c r="C657" i="45"/>
  <c r="B658" i="45"/>
  <c r="C658" i="45"/>
  <c r="B659" i="45"/>
  <c r="C659" i="45"/>
  <c r="B660" i="45"/>
  <c r="C660" i="45"/>
  <c r="B661" i="45"/>
  <c r="C661" i="45"/>
  <c r="B662" i="45"/>
  <c r="C662" i="45"/>
  <c r="B663" i="45"/>
  <c r="C663" i="45"/>
  <c r="B664" i="45"/>
  <c r="C664" i="45"/>
  <c r="B665" i="45"/>
  <c r="C665" i="45"/>
  <c r="B666" i="45"/>
  <c r="C666" i="45"/>
  <c r="B667" i="45"/>
  <c r="C667" i="45"/>
  <c r="B668" i="45"/>
  <c r="C668" i="45"/>
  <c r="B669" i="45"/>
  <c r="C669" i="45"/>
  <c r="B670" i="45"/>
  <c r="C670" i="45"/>
  <c r="B671" i="45"/>
  <c r="C671" i="45"/>
  <c r="B672" i="45"/>
  <c r="C672" i="45"/>
  <c r="B673" i="45"/>
  <c r="C673" i="45"/>
  <c r="B674" i="45"/>
  <c r="C674" i="45"/>
  <c r="B675" i="45"/>
  <c r="C675" i="45"/>
  <c r="B676" i="45"/>
  <c r="C676" i="45"/>
  <c r="B677" i="45"/>
  <c r="C677" i="45"/>
  <c r="B678" i="45"/>
  <c r="C678" i="45"/>
  <c r="B679" i="45"/>
  <c r="C679" i="45"/>
  <c r="B680" i="45"/>
  <c r="C680" i="45"/>
  <c r="B681" i="45"/>
  <c r="C681" i="45"/>
  <c r="B682" i="45"/>
  <c r="C682" i="45"/>
  <c r="B683" i="45"/>
  <c r="C683" i="45"/>
  <c r="B684" i="45"/>
  <c r="C684" i="45"/>
  <c r="B685" i="45"/>
  <c r="C685" i="45"/>
  <c r="B686" i="45"/>
  <c r="C686" i="45"/>
  <c r="B687" i="45"/>
  <c r="C687" i="45"/>
  <c r="B688" i="45"/>
  <c r="C688" i="45"/>
  <c r="B689" i="45"/>
  <c r="C689" i="45"/>
  <c r="B690" i="45"/>
  <c r="C690" i="45"/>
  <c r="B691" i="45"/>
  <c r="C691" i="45"/>
  <c r="B692" i="45"/>
  <c r="C692" i="45"/>
  <c r="B693" i="45"/>
  <c r="C693" i="45"/>
  <c r="B694" i="45"/>
  <c r="C694" i="45"/>
  <c r="B695" i="45"/>
  <c r="C695" i="45"/>
  <c r="B696" i="45"/>
  <c r="C696" i="45"/>
  <c r="B697" i="45"/>
  <c r="C697" i="45"/>
  <c r="B698" i="45"/>
  <c r="C698" i="45"/>
  <c r="B699" i="45"/>
  <c r="C699" i="45"/>
  <c r="B700" i="45"/>
  <c r="C700" i="45"/>
  <c r="B701" i="45"/>
  <c r="C701" i="45"/>
  <c r="B702" i="45"/>
  <c r="C702" i="45"/>
  <c r="B703" i="45"/>
  <c r="C703" i="45"/>
  <c r="B704" i="45"/>
  <c r="C704" i="45"/>
  <c r="B705" i="45"/>
  <c r="C705" i="45"/>
  <c r="B706" i="45"/>
  <c r="C706" i="45"/>
  <c r="B707" i="45"/>
  <c r="C707" i="45"/>
  <c r="B708" i="45"/>
  <c r="C708" i="45"/>
  <c r="B709" i="45"/>
  <c r="C709" i="45"/>
  <c r="B710" i="45"/>
  <c r="C710" i="45"/>
  <c r="B711" i="45"/>
  <c r="C711" i="45"/>
  <c r="B712" i="45"/>
  <c r="C712" i="45"/>
  <c r="B713" i="45"/>
  <c r="C713" i="45"/>
  <c r="B714" i="45"/>
  <c r="C714" i="45"/>
  <c r="B715" i="45"/>
  <c r="C715" i="45"/>
  <c r="B716" i="45"/>
  <c r="C716" i="45"/>
  <c r="B717" i="45"/>
  <c r="C717" i="45"/>
  <c r="B718" i="45"/>
  <c r="C718" i="45"/>
  <c r="B719" i="45"/>
  <c r="C719" i="45"/>
  <c r="B720" i="45"/>
  <c r="C720" i="45"/>
  <c r="B721" i="45"/>
  <c r="C721" i="45"/>
  <c r="B722" i="45"/>
  <c r="C722" i="45"/>
  <c r="B723" i="45"/>
  <c r="C723" i="45"/>
  <c r="B724" i="45"/>
  <c r="C724" i="45"/>
  <c r="B725" i="45"/>
  <c r="C725" i="45"/>
  <c r="B726" i="45"/>
  <c r="C726" i="45"/>
  <c r="B727" i="45"/>
  <c r="C727" i="45"/>
  <c r="B728" i="45"/>
  <c r="C728" i="45"/>
  <c r="B729" i="45"/>
  <c r="C729" i="45"/>
  <c r="B730" i="45"/>
  <c r="C730" i="45"/>
  <c r="B731" i="45"/>
  <c r="C731" i="45"/>
  <c r="B732" i="45"/>
  <c r="C732" i="45"/>
  <c r="B733" i="45"/>
  <c r="C733" i="45"/>
  <c r="B734" i="45"/>
  <c r="C734" i="45"/>
  <c r="B735" i="45"/>
  <c r="C735" i="45"/>
  <c r="B736" i="45"/>
  <c r="C736" i="45"/>
  <c r="B737" i="45"/>
  <c r="C737" i="45"/>
  <c r="B738" i="45"/>
  <c r="C738" i="45"/>
  <c r="B739" i="45"/>
  <c r="C739" i="45"/>
  <c r="B740" i="45"/>
  <c r="C740" i="45"/>
  <c r="B741" i="45"/>
  <c r="C741" i="45"/>
  <c r="B742" i="45"/>
  <c r="C742" i="45"/>
  <c r="B743" i="45"/>
  <c r="C743" i="45"/>
  <c r="B744" i="45"/>
  <c r="C744" i="45"/>
  <c r="B745" i="45"/>
  <c r="C745" i="45"/>
  <c r="B746" i="45"/>
  <c r="C746" i="45"/>
  <c r="B747" i="45"/>
  <c r="C747" i="45"/>
  <c r="B748" i="45"/>
  <c r="C748" i="45"/>
  <c r="B749" i="45"/>
  <c r="C749" i="45"/>
  <c r="B750" i="45"/>
  <c r="C750" i="45"/>
  <c r="B751" i="45"/>
  <c r="C751" i="45"/>
  <c r="B752" i="45"/>
  <c r="C752" i="45"/>
  <c r="B753" i="45"/>
  <c r="C753" i="45"/>
  <c r="B754" i="45"/>
  <c r="C754" i="45"/>
  <c r="B755" i="45"/>
  <c r="C755" i="45"/>
  <c r="B756" i="45"/>
  <c r="C756" i="45"/>
  <c r="B757" i="45"/>
  <c r="C757" i="45"/>
  <c r="B758" i="45"/>
  <c r="C758" i="45"/>
  <c r="B759" i="45"/>
  <c r="C759" i="45"/>
  <c r="B760" i="45"/>
  <c r="C760" i="45"/>
  <c r="B761" i="45"/>
  <c r="C761" i="45"/>
  <c r="B762" i="45"/>
  <c r="C762" i="45"/>
  <c r="B763" i="45"/>
  <c r="C763" i="45"/>
  <c r="B764" i="45"/>
  <c r="C764" i="45"/>
  <c r="B765" i="45"/>
  <c r="C765" i="45"/>
  <c r="B766" i="45"/>
  <c r="C766" i="45"/>
  <c r="B767" i="45"/>
  <c r="C767" i="45"/>
  <c r="B768" i="45"/>
  <c r="C768" i="45"/>
  <c r="B769" i="45"/>
  <c r="C769" i="45"/>
  <c r="B770" i="45"/>
  <c r="C770" i="45"/>
  <c r="B771" i="45"/>
  <c r="C771" i="45"/>
  <c r="B772" i="45"/>
  <c r="C772" i="45"/>
  <c r="B773" i="45"/>
  <c r="C773" i="45"/>
  <c r="B774" i="45"/>
  <c r="C774" i="45"/>
  <c r="B775" i="45"/>
  <c r="C775" i="45"/>
  <c r="B776" i="45"/>
  <c r="C776" i="45"/>
  <c r="B777" i="45"/>
  <c r="C777" i="45"/>
  <c r="B778" i="45"/>
  <c r="C778" i="45"/>
  <c r="B779" i="45"/>
  <c r="C779" i="45"/>
  <c r="B780" i="45"/>
  <c r="C780" i="45"/>
  <c r="B781" i="45"/>
  <c r="C781" i="45"/>
  <c r="B782" i="45"/>
  <c r="C782" i="45"/>
  <c r="B783" i="45"/>
  <c r="C783" i="45"/>
  <c r="B784" i="45"/>
  <c r="C784" i="45"/>
  <c r="B785" i="45"/>
  <c r="C785" i="45"/>
  <c r="B786" i="45"/>
  <c r="C786" i="45"/>
  <c r="B787" i="45"/>
  <c r="C787" i="45"/>
  <c r="B788" i="45"/>
  <c r="C788" i="45"/>
  <c r="B789" i="45"/>
  <c r="C789" i="45"/>
  <c r="B790" i="45"/>
  <c r="C790" i="45"/>
  <c r="B791" i="45"/>
  <c r="C791" i="45"/>
  <c r="B792" i="45"/>
  <c r="C792" i="45"/>
  <c r="B793" i="45"/>
  <c r="C793" i="45"/>
  <c r="B794" i="45"/>
  <c r="C794" i="45"/>
  <c r="B795" i="45"/>
  <c r="C795" i="45"/>
  <c r="B796" i="45"/>
  <c r="C796" i="45"/>
  <c r="B797" i="45"/>
  <c r="C797" i="45"/>
  <c r="B798" i="45"/>
  <c r="C798" i="45"/>
  <c r="B799" i="45"/>
  <c r="C799" i="45"/>
  <c r="B800" i="45"/>
  <c r="C800" i="45"/>
  <c r="B801" i="45"/>
  <c r="C801" i="45"/>
  <c r="B802" i="45"/>
  <c r="C802" i="45"/>
  <c r="B803" i="45"/>
  <c r="C803" i="45"/>
  <c r="B804" i="45"/>
  <c r="C804" i="45"/>
  <c r="B805" i="45"/>
  <c r="C805" i="45"/>
  <c r="B806" i="45"/>
  <c r="C806" i="45"/>
  <c r="B807" i="45"/>
  <c r="C807" i="45"/>
  <c r="B808" i="45"/>
  <c r="C808" i="45"/>
  <c r="B809" i="45"/>
  <c r="C809" i="45"/>
  <c r="B810" i="45"/>
  <c r="C810" i="45"/>
  <c r="B811" i="45"/>
  <c r="C811" i="45"/>
  <c r="B812" i="45"/>
  <c r="C812" i="45"/>
  <c r="B813" i="45"/>
  <c r="C813" i="45"/>
  <c r="B814" i="45"/>
  <c r="C814" i="45"/>
  <c r="B815" i="45"/>
  <c r="C815" i="45"/>
  <c r="B816" i="45"/>
  <c r="C816" i="45"/>
  <c r="B817" i="45"/>
  <c r="C817" i="45"/>
  <c r="B818" i="45"/>
  <c r="C818" i="45"/>
  <c r="B819" i="45"/>
  <c r="C819" i="45"/>
  <c r="B820" i="45"/>
  <c r="C820" i="45"/>
  <c r="B821" i="45"/>
  <c r="C821" i="45"/>
  <c r="B822" i="45"/>
  <c r="C822" i="45"/>
  <c r="B823" i="45"/>
  <c r="C823" i="45"/>
  <c r="B824" i="45"/>
  <c r="C824" i="45"/>
  <c r="B825" i="45"/>
  <c r="C825" i="45"/>
  <c r="B826" i="45"/>
  <c r="C826" i="45"/>
  <c r="B827" i="45"/>
  <c r="C827" i="45"/>
  <c r="B828" i="45"/>
  <c r="C828" i="45"/>
  <c r="B829" i="45"/>
  <c r="C829" i="45"/>
  <c r="B830" i="45"/>
  <c r="C830" i="45"/>
  <c r="B831" i="45"/>
  <c r="C831" i="45"/>
  <c r="B832" i="45"/>
  <c r="C832" i="45"/>
  <c r="B833" i="45"/>
  <c r="C833" i="45"/>
  <c r="B834" i="45"/>
  <c r="C834" i="45"/>
  <c r="B835" i="45"/>
  <c r="C835" i="45"/>
  <c r="B836" i="45"/>
  <c r="C836" i="45"/>
  <c r="B837" i="45"/>
  <c r="C837" i="45"/>
  <c r="B838" i="45"/>
  <c r="C838" i="45"/>
  <c r="B839" i="45"/>
  <c r="C839" i="45"/>
  <c r="B840" i="45"/>
  <c r="C840" i="45"/>
  <c r="B841" i="45"/>
  <c r="C841" i="45"/>
  <c r="B842" i="45"/>
  <c r="C842" i="45"/>
  <c r="B843" i="45"/>
  <c r="C843" i="45"/>
  <c r="B844" i="45"/>
  <c r="C844" i="45"/>
  <c r="B845" i="45"/>
  <c r="C845" i="45"/>
  <c r="B846" i="45"/>
  <c r="C846" i="45"/>
  <c r="B847" i="45"/>
  <c r="C847" i="45"/>
  <c r="B848" i="45"/>
  <c r="C848" i="45"/>
  <c r="B849" i="45"/>
  <c r="C849" i="45"/>
  <c r="B850" i="45"/>
  <c r="C850" i="45"/>
  <c r="B851" i="45"/>
  <c r="C851" i="45"/>
  <c r="B852" i="45"/>
  <c r="C852" i="45"/>
  <c r="B853" i="45"/>
  <c r="C853" i="45"/>
  <c r="B854" i="45"/>
  <c r="C854" i="45"/>
  <c r="B855" i="45"/>
  <c r="C855" i="45"/>
  <c r="B856" i="45"/>
  <c r="C856" i="45"/>
  <c r="B857" i="45"/>
  <c r="C857" i="45"/>
  <c r="B858" i="45"/>
  <c r="C858" i="45"/>
  <c r="B859" i="45"/>
  <c r="C859" i="45"/>
  <c r="B860" i="45"/>
  <c r="C860" i="45"/>
  <c r="B861" i="45"/>
  <c r="C861" i="45"/>
  <c r="B862" i="45"/>
  <c r="C862" i="45"/>
  <c r="B863" i="45"/>
  <c r="C863" i="45"/>
  <c r="B864" i="45"/>
  <c r="C864" i="45"/>
  <c r="B865" i="45"/>
  <c r="C865" i="45"/>
  <c r="B866" i="45"/>
  <c r="C866" i="45"/>
  <c r="B867" i="45"/>
  <c r="C867" i="45"/>
  <c r="B868" i="45"/>
  <c r="C868" i="45"/>
  <c r="B869" i="45"/>
  <c r="C869" i="45"/>
  <c r="B870" i="45"/>
  <c r="C870" i="45"/>
  <c r="B871" i="45"/>
  <c r="C871" i="45"/>
  <c r="B872" i="45"/>
  <c r="C872" i="45"/>
  <c r="B873" i="45"/>
  <c r="C873" i="45"/>
  <c r="B874" i="45"/>
  <c r="C874" i="45"/>
  <c r="B875" i="45"/>
  <c r="C875" i="45"/>
  <c r="B876" i="45"/>
  <c r="C876" i="45"/>
  <c r="B877" i="45"/>
  <c r="C877" i="45"/>
  <c r="B878" i="45"/>
  <c r="C878" i="45"/>
  <c r="B879" i="45"/>
  <c r="C879" i="45"/>
  <c r="B880" i="45"/>
  <c r="C880" i="45"/>
  <c r="B881" i="45"/>
  <c r="C881" i="45"/>
  <c r="B882" i="45"/>
  <c r="C882" i="45"/>
  <c r="B883" i="45"/>
  <c r="C883" i="45"/>
  <c r="B884" i="45"/>
  <c r="C884" i="45"/>
  <c r="B885" i="45"/>
  <c r="C885" i="45"/>
  <c r="B886" i="45"/>
  <c r="C886" i="45"/>
  <c r="B887" i="45"/>
  <c r="C887" i="45"/>
  <c r="B888" i="45"/>
  <c r="C888" i="45"/>
  <c r="B889" i="45"/>
  <c r="C889" i="45"/>
  <c r="B890" i="45"/>
  <c r="C890" i="45"/>
  <c r="B891" i="45"/>
  <c r="C891" i="45"/>
  <c r="B892" i="45"/>
  <c r="C892" i="45"/>
  <c r="B893" i="45"/>
  <c r="C893" i="45"/>
  <c r="B894" i="45"/>
  <c r="C894" i="45"/>
  <c r="B895" i="45"/>
  <c r="C895" i="45"/>
  <c r="B896" i="45"/>
  <c r="C896" i="45"/>
  <c r="B897" i="45"/>
  <c r="C897" i="45"/>
  <c r="B898" i="45"/>
  <c r="C898" i="45"/>
  <c r="B899" i="45"/>
  <c r="C899" i="45"/>
  <c r="B900" i="45"/>
  <c r="C900" i="45"/>
  <c r="B901" i="45"/>
  <c r="C901" i="45"/>
  <c r="B902" i="45"/>
  <c r="C902" i="45"/>
  <c r="B903" i="45"/>
  <c r="C903" i="45"/>
  <c r="B904" i="45"/>
  <c r="C904" i="45"/>
  <c r="B905" i="45"/>
  <c r="C905" i="45"/>
  <c r="B906" i="45"/>
  <c r="C906" i="45"/>
  <c r="B907" i="45"/>
  <c r="C907" i="45"/>
  <c r="B908" i="45"/>
  <c r="C908" i="45"/>
  <c r="B909" i="45"/>
  <c r="C909" i="45"/>
  <c r="B910" i="45"/>
  <c r="C910" i="45"/>
  <c r="B911" i="45"/>
  <c r="C911" i="45"/>
  <c r="B912" i="45"/>
  <c r="C912" i="45"/>
  <c r="B913" i="45"/>
  <c r="C913" i="45"/>
  <c r="B914" i="45"/>
  <c r="C914" i="45"/>
  <c r="B915" i="45"/>
  <c r="C915" i="45"/>
  <c r="B916" i="45"/>
  <c r="C916" i="45"/>
  <c r="B917" i="45"/>
  <c r="C917" i="45"/>
  <c r="B918" i="45"/>
  <c r="C918" i="45"/>
  <c r="B919" i="45"/>
  <c r="C919" i="45"/>
  <c r="B920" i="45"/>
  <c r="C920" i="45"/>
  <c r="B921" i="45"/>
  <c r="C921" i="45"/>
  <c r="B922" i="45"/>
  <c r="C922" i="45"/>
  <c r="B923" i="45"/>
  <c r="C923" i="45"/>
  <c r="B924" i="45"/>
  <c r="C924" i="45"/>
  <c r="B925" i="45"/>
  <c r="C925" i="45"/>
  <c r="B926" i="45"/>
  <c r="C926" i="45"/>
  <c r="B927" i="45"/>
  <c r="C927" i="45"/>
  <c r="B928" i="45"/>
  <c r="C928" i="45"/>
  <c r="B929" i="45"/>
  <c r="C929" i="45"/>
  <c r="B930" i="45"/>
  <c r="C930" i="45"/>
  <c r="B931" i="45"/>
  <c r="C931" i="45"/>
  <c r="B932" i="45"/>
  <c r="C932" i="45"/>
  <c r="B933" i="45"/>
  <c r="C933" i="45"/>
  <c r="B934" i="45"/>
  <c r="C934" i="45"/>
  <c r="B935" i="45"/>
  <c r="C935" i="45"/>
  <c r="B936" i="45"/>
  <c r="C936" i="45"/>
  <c r="B937" i="45"/>
  <c r="C937" i="45"/>
  <c r="B938" i="45"/>
  <c r="C938" i="45"/>
  <c r="B939" i="45"/>
  <c r="C939" i="45"/>
  <c r="B940" i="45"/>
  <c r="C940" i="45"/>
  <c r="B941" i="45"/>
  <c r="C941" i="45"/>
  <c r="B942" i="45"/>
  <c r="C942" i="45"/>
  <c r="B943" i="45"/>
  <c r="C943" i="45"/>
  <c r="B944" i="45"/>
  <c r="C944" i="45"/>
  <c r="B945" i="45"/>
  <c r="C945" i="45"/>
  <c r="B946" i="45"/>
  <c r="C946" i="45"/>
  <c r="B947" i="45"/>
  <c r="C947" i="45"/>
  <c r="B948" i="45"/>
  <c r="C948" i="45"/>
  <c r="B949" i="45"/>
  <c r="C949" i="45"/>
  <c r="B950" i="45"/>
  <c r="C950" i="45"/>
  <c r="B951" i="45"/>
  <c r="C951" i="45"/>
  <c r="B952" i="45"/>
  <c r="C952" i="45"/>
  <c r="B953" i="45"/>
  <c r="C953" i="45"/>
  <c r="B954" i="45"/>
  <c r="C954" i="45"/>
  <c r="B955" i="45"/>
  <c r="C955" i="45"/>
  <c r="B956" i="45"/>
  <c r="C956" i="45"/>
  <c r="B957" i="45"/>
  <c r="C957" i="45"/>
  <c r="B958" i="45"/>
  <c r="C958" i="45"/>
  <c r="B959" i="45"/>
  <c r="C959" i="45"/>
  <c r="B960" i="45"/>
  <c r="C960" i="45"/>
  <c r="B961" i="45"/>
  <c r="C961" i="45"/>
  <c r="B962" i="45"/>
  <c r="C962" i="45"/>
  <c r="B963" i="45"/>
  <c r="C963" i="45"/>
  <c r="B964" i="45"/>
  <c r="C964" i="45"/>
  <c r="B965" i="45"/>
  <c r="C965" i="45"/>
  <c r="B966" i="45"/>
  <c r="C966" i="45"/>
  <c r="B967" i="45"/>
  <c r="C967" i="45"/>
  <c r="B968" i="45"/>
  <c r="C968" i="45"/>
  <c r="B969" i="45"/>
  <c r="C969" i="45"/>
  <c r="B970" i="45"/>
  <c r="C970" i="45"/>
  <c r="B971" i="45"/>
  <c r="C971" i="45"/>
  <c r="B972" i="45"/>
  <c r="C972" i="45"/>
  <c r="B973" i="45"/>
  <c r="C973" i="45"/>
  <c r="B974" i="45"/>
  <c r="C974" i="45"/>
  <c r="B975" i="45"/>
  <c r="C975" i="45"/>
  <c r="B976" i="45"/>
  <c r="C976" i="45"/>
  <c r="B977" i="45"/>
  <c r="C977" i="45"/>
  <c r="B978" i="45"/>
  <c r="C978" i="45"/>
  <c r="B979" i="45"/>
  <c r="C979" i="45"/>
  <c r="B980" i="45"/>
  <c r="C980" i="45"/>
  <c r="B981" i="45"/>
  <c r="C981" i="45"/>
  <c r="B982" i="45"/>
  <c r="C982" i="45"/>
  <c r="B983" i="45"/>
  <c r="C983" i="45"/>
  <c r="B984" i="45"/>
  <c r="C984" i="45"/>
  <c r="B985" i="45"/>
  <c r="C985" i="45"/>
  <c r="B986" i="45"/>
  <c r="C986" i="45"/>
  <c r="B987" i="45"/>
  <c r="C987" i="45"/>
  <c r="B988" i="45"/>
  <c r="C988" i="45"/>
  <c r="B989" i="45"/>
  <c r="C989" i="45"/>
  <c r="B990" i="45"/>
  <c r="C990" i="45"/>
  <c r="B991" i="45"/>
  <c r="C991" i="45"/>
  <c r="B992" i="45"/>
  <c r="C992" i="45"/>
  <c r="B993" i="45"/>
  <c r="C993" i="45"/>
  <c r="B994" i="45"/>
  <c r="C994" i="45"/>
  <c r="B995" i="45"/>
  <c r="C995" i="45"/>
  <c r="B996" i="45"/>
  <c r="C996" i="45"/>
  <c r="B997" i="45"/>
  <c r="C997" i="45"/>
  <c r="B998" i="45"/>
  <c r="C998" i="45"/>
  <c r="B999" i="45"/>
  <c r="C999" i="45"/>
  <c r="B1000" i="45"/>
  <c r="C1000" i="45"/>
  <c r="B1001" i="45"/>
  <c r="C1001" i="45"/>
  <c r="B1002" i="45"/>
  <c r="C1002" i="45"/>
  <c r="B1003" i="45"/>
  <c r="C1003" i="45"/>
  <c r="B1004" i="45"/>
  <c r="C1004" i="45"/>
  <c r="B1005" i="45"/>
  <c r="C1005" i="45"/>
  <c r="B1006" i="45"/>
  <c r="C1006" i="45"/>
  <c r="B1007" i="45"/>
  <c r="C1007" i="45"/>
  <c r="B1008" i="45"/>
  <c r="C1008" i="45"/>
  <c r="B1009" i="45"/>
  <c r="C1009" i="45"/>
  <c r="B1010" i="45"/>
  <c r="C1010" i="45"/>
  <c r="B1011" i="45"/>
  <c r="C1011" i="45"/>
  <c r="B1012" i="45"/>
  <c r="C1012" i="45"/>
  <c r="B1013" i="45"/>
  <c r="C1013" i="45"/>
  <c r="B1014" i="45"/>
  <c r="C1014" i="45"/>
  <c r="B1015" i="45"/>
  <c r="C1015" i="45"/>
  <c r="B1016" i="45"/>
  <c r="C1016" i="45"/>
  <c r="B1017" i="45"/>
  <c r="C1017" i="45"/>
  <c r="B1018" i="45"/>
  <c r="C1018" i="45"/>
  <c r="B1019" i="45"/>
  <c r="C1019" i="45"/>
  <c r="B1020" i="45"/>
  <c r="C1020" i="45"/>
  <c r="B1021" i="45"/>
  <c r="C1021" i="45"/>
  <c r="B1022" i="45"/>
  <c r="C1022" i="45"/>
  <c r="B1023" i="45"/>
  <c r="C1023" i="45"/>
  <c r="B1024" i="45"/>
  <c r="C1024" i="45"/>
  <c r="B1025" i="45"/>
  <c r="C1025" i="45"/>
  <c r="B1026" i="45"/>
  <c r="C1026" i="45"/>
  <c r="B1027" i="45"/>
  <c r="C1027" i="45"/>
  <c r="B1028" i="45"/>
  <c r="C1028" i="45"/>
  <c r="B1029" i="45"/>
  <c r="C1029" i="45"/>
  <c r="B1030" i="45"/>
  <c r="C1030" i="45"/>
  <c r="B1031" i="45"/>
  <c r="C1031" i="45"/>
  <c r="B1032" i="45"/>
  <c r="C1032" i="45"/>
  <c r="B1033" i="45"/>
  <c r="C1033" i="45"/>
  <c r="B1034" i="45"/>
  <c r="C1034" i="45"/>
  <c r="B1035" i="45"/>
  <c r="C1035" i="45"/>
  <c r="B1036" i="45"/>
  <c r="C1036" i="45"/>
  <c r="B1037" i="45"/>
  <c r="C1037" i="45"/>
  <c r="B1038" i="45"/>
  <c r="C1038" i="45"/>
  <c r="B1039" i="45"/>
  <c r="C1039" i="45"/>
  <c r="B1040" i="45"/>
  <c r="C1040" i="45"/>
  <c r="B1041" i="45"/>
  <c r="C1041" i="45"/>
  <c r="B1042" i="45"/>
  <c r="C1042" i="45"/>
  <c r="B1043" i="45"/>
  <c r="C1043" i="45"/>
  <c r="B1044" i="45"/>
  <c r="C1044" i="45"/>
  <c r="B1045" i="45"/>
  <c r="C1045" i="45"/>
  <c r="B1046" i="45"/>
  <c r="C1046" i="45"/>
  <c r="B1047" i="45"/>
  <c r="C1047" i="45"/>
  <c r="B1048" i="45"/>
  <c r="C1048" i="45"/>
  <c r="B1049" i="45"/>
  <c r="C1049" i="45"/>
  <c r="B1050" i="45"/>
  <c r="C1050" i="45"/>
  <c r="B1051" i="45"/>
  <c r="C1051" i="45"/>
  <c r="B1052" i="45"/>
  <c r="C1052" i="45"/>
  <c r="B1053" i="45"/>
  <c r="C1053" i="45"/>
  <c r="B1054" i="45"/>
  <c r="C1054" i="45"/>
  <c r="B1055" i="45"/>
  <c r="C1055" i="45"/>
  <c r="B1056" i="45"/>
  <c r="C1056" i="45"/>
  <c r="B1057" i="45"/>
  <c r="C1057" i="45"/>
  <c r="B1058" i="45"/>
  <c r="C1058" i="45"/>
  <c r="B1059" i="45"/>
  <c r="C1059" i="45"/>
  <c r="B1060" i="45"/>
  <c r="C1060" i="45"/>
  <c r="B1061" i="45"/>
  <c r="C1061" i="45"/>
  <c r="B1062" i="45"/>
  <c r="C1062" i="45"/>
  <c r="B1063" i="45"/>
  <c r="C1063" i="45"/>
  <c r="B1064" i="45"/>
  <c r="C1064" i="45"/>
  <c r="B1065" i="45"/>
  <c r="C1065" i="45"/>
  <c r="B1066" i="45"/>
  <c r="C1066" i="45"/>
  <c r="B1067" i="45"/>
  <c r="C1067" i="45"/>
  <c r="B1068" i="45"/>
  <c r="C1068" i="45"/>
  <c r="B1069" i="45"/>
  <c r="C1069" i="45"/>
  <c r="B1070" i="45"/>
  <c r="C1070" i="45"/>
  <c r="B1071" i="45"/>
  <c r="C1071" i="45"/>
  <c r="B1072" i="45"/>
  <c r="C1072" i="45"/>
  <c r="B1073" i="45"/>
  <c r="C1073" i="45"/>
  <c r="B1074" i="45"/>
  <c r="C1074" i="45"/>
  <c r="B1075" i="45"/>
  <c r="C1075" i="45"/>
  <c r="B1076" i="45"/>
  <c r="C1076" i="45"/>
  <c r="B1077" i="45"/>
  <c r="C1077" i="45"/>
  <c r="B1078" i="45"/>
  <c r="C1078" i="45"/>
  <c r="B1079" i="45"/>
  <c r="C1079" i="45"/>
  <c r="B1080" i="45"/>
  <c r="C1080" i="45"/>
  <c r="B1081" i="45"/>
  <c r="C1081" i="45"/>
  <c r="B1082" i="45"/>
  <c r="C1082" i="45"/>
  <c r="B1083" i="45"/>
  <c r="C1083" i="45"/>
  <c r="B1084" i="45"/>
  <c r="C1084" i="45"/>
  <c r="B1085" i="45"/>
  <c r="C1085" i="45"/>
  <c r="B1086" i="45"/>
  <c r="C1086" i="45"/>
  <c r="B1087" i="45"/>
  <c r="C1087" i="45"/>
  <c r="B1088" i="45"/>
  <c r="C1088" i="45"/>
  <c r="B1089" i="45"/>
  <c r="C1089" i="45"/>
  <c r="B1090" i="45"/>
  <c r="C1090" i="45"/>
  <c r="B1091" i="45"/>
  <c r="C1091" i="45"/>
  <c r="B1092" i="45"/>
  <c r="C1092" i="45"/>
  <c r="B1093" i="45"/>
  <c r="C1093" i="45"/>
  <c r="B1094" i="45"/>
  <c r="C1094" i="45"/>
  <c r="B1095" i="45"/>
  <c r="C1095" i="45"/>
  <c r="B1096" i="45"/>
  <c r="C1096" i="45"/>
  <c r="B1097" i="45"/>
  <c r="C1097" i="45"/>
  <c r="B1098" i="45"/>
  <c r="C1098" i="45"/>
  <c r="B1099" i="45"/>
  <c r="C1099" i="45"/>
  <c r="B1100" i="45"/>
  <c r="C1100" i="45"/>
  <c r="B1101" i="45"/>
  <c r="C1101" i="45"/>
  <c r="B1102" i="45"/>
  <c r="C1102" i="45"/>
  <c r="B1103" i="45"/>
  <c r="C1103" i="45"/>
  <c r="B1104" i="45"/>
  <c r="C1104" i="45"/>
  <c r="B1105" i="45"/>
  <c r="C1105" i="45"/>
  <c r="B1106" i="45"/>
  <c r="C1106" i="45"/>
  <c r="B1107" i="45"/>
  <c r="C1107" i="45"/>
  <c r="B1108" i="45"/>
  <c r="C1108" i="45"/>
  <c r="B1109" i="45"/>
  <c r="C1109" i="45"/>
  <c r="B1110" i="45"/>
  <c r="C1110" i="45"/>
  <c r="B1111" i="45"/>
  <c r="C1111" i="45"/>
  <c r="B1112" i="45"/>
  <c r="C1112" i="45"/>
  <c r="B1113" i="45"/>
  <c r="C1113" i="45"/>
  <c r="B1114" i="45"/>
  <c r="C1114" i="45"/>
  <c r="B1115" i="45"/>
  <c r="C1115" i="45"/>
  <c r="B1116" i="45"/>
  <c r="C1116" i="45"/>
  <c r="B1117" i="45"/>
  <c r="C1117" i="45"/>
  <c r="B1118" i="45"/>
  <c r="C1118" i="45"/>
  <c r="B1119" i="45"/>
  <c r="C1119" i="45"/>
  <c r="B1120" i="45"/>
  <c r="C1120" i="45"/>
  <c r="B1121" i="45"/>
  <c r="C1121" i="45"/>
  <c r="B1122" i="45"/>
  <c r="C1122" i="45"/>
  <c r="B1123" i="45"/>
  <c r="C1123" i="45"/>
  <c r="B1124" i="45"/>
  <c r="C1124" i="45"/>
  <c r="B1125" i="45"/>
  <c r="C1125" i="45"/>
  <c r="B1126" i="45"/>
  <c r="C1126" i="45"/>
  <c r="B1127" i="45"/>
  <c r="C1127" i="45"/>
  <c r="B1128" i="45"/>
  <c r="C1128" i="45"/>
  <c r="B1129" i="45"/>
  <c r="C1129" i="45"/>
  <c r="B1130" i="45"/>
  <c r="C1130" i="45"/>
  <c r="B1131" i="45"/>
  <c r="C1131" i="45"/>
  <c r="B1132" i="45"/>
  <c r="C1132" i="45"/>
  <c r="B1133" i="45"/>
  <c r="C1133" i="45"/>
  <c r="B1134" i="45"/>
  <c r="C1134" i="45"/>
  <c r="B1135" i="45"/>
  <c r="C1135" i="45"/>
  <c r="B1136" i="45"/>
  <c r="C1136" i="45"/>
  <c r="B1137" i="45"/>
  <c r="C1137" i="45"/>
  <c r="B1138" i="45"/>
  <c r="C1138" i="45"/>
  <c r="B1139" i="45"/>
  <c r="C1139" i="45"/>
  <c r="B1140" i="45"/>
  <c r="C1140" i="45"/>
  <c r="B1141" i="45"/>
  <c r="C1141" i="45"/>
  <c r="B1142" i="45"/>
  <c r="C1142" i="45"/>
  <c r="B1143" i="45"/>
  <c r="C1143" i="45"/>
  <c r="B1144" i="45"/>
  <c r="C1144" i="45"/>
  <c r="B1145" i="45"/>
  <c r="C1145" i="45"/>
  <c r="B1146" i="45"/>
  <c r="C1146" i="45"/>
  <c r="B1147" i="45"/>
  <c r="C1147" i="45"/>
  <c r="B1148" i="45"/>
  <c r="C1148" i="45"/>
  <c r="B1149" i="45"/>
  <c r="C1149" i="45"/>
  <c r="B1150" i="45"/>
  <c r="C1150" i="45"/>
  <c r="B1151" i="45"/>
  <c r="C1151" i="45"/>
  <c r="B1152" i="45"/>
  <c r="C1152" i="45"/>
  <c r="B1153" i="45"/>
  <c r="C1153" i="45"/>
  <c r="B1154" i="45"/>
  <c r="C1154" i="45"/>
  <c r="B1155" i="45"/>
  <c r="C1155" i="45"/>
  <c r="B1156" i="45"/>
  <c r="C1156" i="45"/>
  <c r="B1157" i="45"/>
  <c r="C1157" i="45"/>
  <c r="B1158" i="45"/>
  <c r="C1158" i="45"/>
  <c r="B1159" i="45"/>
  <c r="C1159" i="45"/>
  <c r="B1160" i="45"/>
  <c r="C1160" i="45"/>
  <c r="B1161" i="45"/>
  <c r="C1161" i="45"/>
  <c r="B1162" i="45"/>
  <c r="C1162" i="45"/>
  <c r="B1163" i="45"/>
  <c r="C1163" i="45"/>
  <c r="B1164" i="45"/>
  <c r="C1164" i="45"/>
  <c r="B1165" i="45"/>
  <c r="C1165" i="45"/>
  <c r="B1166" i="45"/>
  <c r="C1166" i="45"/>
  <c r="B1167" i="45"/>
  <c r="C1167" i="45"/>
  <c r="B1168" i="45"/>
  <c r="C1168" i="45"/>
  <c r="B1169" i="45"/>
  <c r="C1169" i="45"/>
  <c r="B1170" i="45"/>
  <c r="C1170" i="45"/>
  <c r="B1171" i="45"/>
  <c r="C1171" i="45"/>
  <c r="B1172" i="45"/>
  <c r="C1172" i="45"/>
  <c r="B1173" i="45"/>
  <c r="C1173" i="45"/>
  <c r="B1174" i="45"/>
  <c r="C1174" i="45"/>
  <c r="B1175" i="45"/>
  <c r="C1175" i="45"/>
  <c r="B1176" i="45"/>
  <c r="C1176" i="45"/>
  <c r="B1177" i="45"/>
  <c r="C1177" i="45"/>
  <c r="B1178" i="45"/>
  <c r="C1178" i="45"/>
  <c r="B1179" i="45"/>
  <c r="C1179" i="45"/>
  <c r="B1180" i="45"/>
  <c r="C1180" i="45"/>
  <c r="B1181" i="45"/>
  <c r="C1181" i="45"/>
  <c r="B1182" i="45"/>
  <c r="C1182" i="45"/>
  <c r="B1183" i="45"/>
  <c r="C1183" i="45"/>
  <c r="B1184" i="45"/>
  <c r="C1184" i="45"/>
  <c r="B1185" i="45"/>
  <c r="C1185" i="45"/>
  <c r="B1186" i="45"/>
  <c r="C1186" i="45"/>
  <c r="B1187" i="45"/>
  <c r="C1187" i="45"/>
  <c r="B1188" i="45"/>
  <c r="C1188" i="45"/>
  <c r="B1189" i="45"/>
  <c r="C1189" i="45"/>
  <c r="B1190" i="45"/>
  <c r="C1190" i="45"/>
  <c r="B1191" i="45"/>
  <c r="C1191" i="45"/>
  <c r="B1192" i="45"/>
  <c r="C1192" i="45"/>
  <c r="B1193" i="45"/>
  <c r="C1193" i="45"/>
  <c r="B1194" i="45"/>
  <c r="C1194" i="45"/>
  <c r="B1195" i="45"/>
  <c r="C1195" i="45"/>
  <c r="B1196" i="45"/>
  <c r="C1196" i="45"/>
  <c r="B1197" i="45"/>
  <c r="C1197" i="45"/>
  <c r="B1198" i="45"/>
  <c r="C1198" i="45"/>
  <c r="B1199" i="45"/>
  <c r="C1199" i="45"/>
  <c r="B1200" i="45"/>
  <c r="C1200" i="45"/>
  <c r="B1201" i="45"/>
  <c r="C1201" i="45"/>
  <c r="B1202" i="45"/>
  <c r="C1202" i="45"/>
  <c r="B1203" i="45"/>
  <c r="C1203" i="45"/>
  <c r="B1204" i="45"/>
  <c r="C1204" i="45"/>
  <c r="B1205" i="45"/>
  <c r="C1205" i="45"/>
  <c r="B1206" i="45"/>
  <c r="C1206" i="45"/>
  <c r="B1207" i="45"/>
  <c r="C1207" i="45"/>
  <c r="B1208" i="45"/>
  <c r="C1208" i="45"/>
  <c r="B1209" i="45"/>
  <c r="C1209" i="45"/>
  <c r="B1210" i="45"/>
  <c r="C1210" i="45"/>
  <c r="B1211" i="45"/>
  <c r="C1211" i="45"/>
  <c r="B1212" i="45"/>
  <c r="C1212" i="45"/>
  <c r="B1213" i="45"/>
  <c r="C1213" i="45"/>
  <c r="B1214" i="45"/>
  <c r="C1214" i="45"/>
  <c r="B1215" i="45"/>
  <c r="C1215" i="45"/>
  <c r="B1216" i="45"/>
  <c r="C1216" i="45"/>
  <c r="B1217" i="45"/>
  <c r="C1217" i="45"/>
  <c r="B1218" i="45"/>
  <c r="C1218" i="45"/>
  <c r="B1219" i="45"/>
  <c r="C1219" i="45"/>
  <c r="B1220" i="45"/>
  <c r="C1220" i="45"/>
  <c r="B1221" i="45"/>
  <c r="C1221" i="45"/>
  <c r="B1222" i="45"/>
  <c r="C1222" i="45"/>
  <c r="B1223" i="45"/>
  <c r="C1223" i="45"/>
  <c r="B1224" i="45"/>
  <c r="C1224" i="45"/>
  <c r="B1225" i="45"/>
  <c r="C1225" i="45"/>
  <c r="B1226" i="45"/>
  <c r="C1226" i="45"/>
  <c r="B1227" i="45"/>
  <c r="C1227" i="45"/>
  <c r="B1228" i="45"/>
  <c r="C1228" i="45"/>
  <c r="B1229" i="45"/>
  <c r="C1229" i="45"/>
  <c r="B1230" i="45"/>
  <c r="C1230" i="45"/>
  <c r="B1231" i="45"/>
  <c r="C1231" i="45"/>
  <c r="B1232" i="45"/>
  <c r="C1232" i="45"/>
  <c r="B1233" i="45"/>
  <c r="C1233" i="45"/>
  <c r="B1234" i="45"/>
  <c r="C1234" i="45"/>
  <c r="B1235" i="45"/>
  <c r="C1235" i="45"/>
  <c r="B1236" i="45"/>
  <c r="C1236" i="45"/>
  <c r="B1237" i="45"/>
  <c r="C1237" i="45"/>
  <c r="B1238" i="45"/>
  <c r="C1238" i="45"/>
  <c r="B1239" i="45"/>
  <c r="C1239" i="45"/>
  <c r="B1240" i="45"/>
  <c r="C1240" i="45"/>
  <c r="B1241" i="45"/>
  <c r="C1241" i="45"/>
  <c r="B1242" i="45"/>
  <c r="C1242" i="45"/>
  <c r="B1243" i="45"/>
  <c r="C1243" i="45"/>
  <c r="B1244" i="45"/>
  <c r="C1244" i="45"/>
  <c r="B1245" i="45"/>
  <c r="C1245" i="45"/>
  <c r="B1246" i="45"/>
  <c r="C1246" i="45"/>
  <c r="B1247" i="45"/>
  <c r="C1247" i="45"/>
  <c r="B1248" i="45"/>
  <c r="C1248" i="45"/>
  <c r="B1249" i="45"/>
  <c r="C1249" i="45"/>
  <c r="B1250" i="45"/>
  <c r="C1250" i="45"/>
  <c r="B1251" i="45"/>
  <c r="C1251" i="45"/>
  <c r="B1252" i="45"/>
  <c r="C1252" i="45"/>
  <c r="B1253" i="45"/>
  <c r="C1253" i="45"/>
  <c r="B1254" i="45"/>
  <c r="C1254" i="45"/>
  <c r="B1255" i="45"/>
  <c r="C1255" i="45"/>
  <c r="B1256" i="45"/>
  <c r="C1256" i="45"/>
  <c r="B1257" i="45"/>
  <c r="C1257" i="45"/>
  <c r="B1258" i="45"/>
  <c r="C1258" i="45"/>
  <c r="B1259" i="45"/>
  <c r="C1259" i="45"/>
  <c r="B1260" i="45"/>
  <c r="C1260" i="45"/>
  <c r="B1261" i="45"/>
  <c r="C1261" i="45"/>
  <c r="B1262" i="45"/>
  <c r="C1262" i="45"/>
  <c r="B1263" i="45"/>
  <c r="C1263" i="45"/>
  <c r="B1264" i="45"/>
  <c r="C1264" i="45"/>
  <c r="B1265" i="45"/>
  <c r="C1265" i="45"/>
  <c r="B1266" i="45"/>
  <c r="C1266" i="45"/>
  <c r="B1267" i="45"/>
  <c r="C1267" i="45"/>
  <c r="B1268" i="45"/>
  <c r="C1268" i="45"/>
  <c r="B1269" i="45"/>
  <c r="C1269" i="45"/>
  <c r="B1270" i="45"/>
  <c r="C1270" i="45"/>
  <c r="B1271" i="45"/>
  <c r="C1271" i="45"/>
  <c r="B1272" i="45"/>
  <c r="C1272" i="45"/>
  <c r="B1273" i="45"/>
  <c r="C1273" i="45"/>
  <c r="B1274" i="45"/>
  <c r="C1274" i="45"/>
  <c r="B1275" i="45"/>
  <c r="C1275" i="45"/>
  <c r="B1276" i="45"/>
  <c r="C1276" i="45"/>
  <c r="B1277" i="45"/>
  <c r="C1277" i="45"/>
  <c r="B1278" i="45"/>
  <c r="C1278" i="45"/>
  <c r="B1279" i="45"/>
  <c r="C1279" i="45"/>
  <c r="B1280" i="45"/>
  <c r="C1280" i="45"/>
  <c r="B1281" i="45"/>
  <c r="C1281" i="45"/>
  <c r="B1282" i="45"/>
  <c r="C1282" i="45"/>
  <c r="B1283" i="45"/>
  <c r="C1283" i="45"/>
  <c r="B1284" i="45"/>
  <c r="C1284" i="45"/>
  <c r="B1285" i="45"/>
  <c r="C1285" i="45"/>
  <c r="B1286" i="45"/>
  <c r="C1286" i="45"/>
  <c r="B1287" i="45"/>
  <c r="C1287" i="45"/>
  <c r="B1288" i="45"/>
  <c r="C1288" i="45"/>
  <c r="B1289" i="45"/>
  <c r="C1289" i="45"/>
  <c r="B1290" i="45"/>
  <c r="C1290" i="45"/>
  <c r="B1291" i="45"/>
  <c r="C1291" i="45"/>
  <c r="B1292" i="45"/>
  <c r="C1292" i="45"/>
  <c r="B1293" i="45"/>
  <c r="C1293" i="45"/>
  <c r="B1294" i="45"/>
  <c r="C1294" i="45"/>
  <c r="B1295" i="45"/>
  <c r="C1295" i="45"/>
  <c r="B1296" i="45"/>
  <c r="C1296" i="45"/>
  <c r="B1297" i="45"/>
  <c r="C1297" i="45"/>
  <c r="B1298" i="45"/>
  <c r="C1298" i="45"/>
  <c r="B1299" i="45"/>
  <c r="C1299" i="45"/>
  <c r="B1300" i="45"/>
  <c r="C1300" i="45"/>
  <c r="B1301" i="45"/>
  <c r="C1301" i="45"/>
  <c r="B1302" i="45"/>
  <c r="C1302" i="45"/>
  <c r="B1303" i="45"/>
  <c r="C1303" i="45"/>
  <c r="B1304" i="45"/>
  <c r="C1304" i="45"/>
  <c r="B1305" i="45"/>
  <c r="C1305" i="45"/>
  <c r="B1306" i="45"/>
  <c r="C1306" i="45"/>
  <c r="B1307" i="45"/>
  <c r="C1307" i="45"/>
  <c r="B1308" i="45"/>
  <c r="C1308" i="45"/>
  <c r="B1309" i="45"/>
  <c r="C1309" i="45"/>
  <c r="B1310" i="45"/>
  <c r="C1310" i="45"/>
  <c r="B1311" i="45"/>
  <c r="C1311" i="45"/>
  <c r="B1312" i="45"/>
  <c r="C1312" i="45"/>
  <c r="B1313" i="45"/>
  <c r="C1313" i="45"/>
  <c r="B1314" i="45"/>
  <c r="C1314" i="45"/>
  <c r="B1315" i="45"/>
  <c r="C1315" i="45"/>
  <c r="B1316" i="45"/>
  <c r="C1316" i="45"/>
  <c r="B1317" i="45"/>
  <c r="C1317" i="45"/>
  <c r="B1318" i="45"/>
  <c r="C1318" i="45"/>
  <c r="B1319" i="45"/>
  <c r="C1319" i="45"/>
  <c r="B1320" i="45"/>
  <c r="C1320" i="45"/>
  <c r="B1321" i="45"/>
  <c r="C1321" i="45"/>
  <c r="B1322" i="45"/>
  <c r="C1322" i="45"/>
  <c r="B1323" i="45"/>
  <c r="C1323" i="45"/>
  <c r="B1324" i="45"/>
  <c r="C1324" i="45"/>
  <c r="B1325" i="45"/>
  <c r="C1325" i="45"/>
  <c r="B1326" i="45"/>
  <c r="C1326" i="45"/>
  <c r="B1327" i="45"/>
  <c r="C1327" i="45"/>
  <c r="B1328" i="45"/>
  <c r="C1328" i="45"/>
  <c r="B1329" i="45"/>
  <c r="C1329" i="45"/>
  <c r="B1330" i="45"/>
  <c r="C1330" i="45"/>
  <c r="B1331" i="45"/>
  <c r="C1331" i="45"/>
  <c r="B1332" i="45"/>
  <c r="C1332" i="45"/>
  <c r="B1333" i="45"/>
  <c r="C1333" i="45"/>
  <c r="B1334" i="45"/>
  <c r="C1334" i="45"/>
  <c r="B1335" i="45"/>
  <c r="C1335" i="45"/>
  <c r="B1336" i="45"/>
  <c r="C1336" i="45"/>
  <c r="B1337" i="45"/>
  <c r="C1337" i="45"/>
  <c r="B1338" i="45"/>
  <c r="C1338" i="45"/>
  <c r="B1339" i="45"/>
  <c r="C1339" i="45"/>
  <c r="B1340" i="45"/>
  <c r="C1340" i="45"/>
  <c r="B1341" i="45"/>
  <c r="C1341" i="45"/>
  <c r="B1342" i="45"/>
  <c r="C1342" i="45"/>
  <c r="B1343" i="45"/>
  <c r="C1343" i="45"/>
  <c r="B1344" i="45"/>
  <c r="C1344" i="45"/>
  <c r="B1345" i="45"/>
  <c r="C1345" i="45"/>
  <c r="B1346" i="45"/>
  <c r="C1346" i="45"/>
  <c r="B1347" i="45"/>
  <c r="C1347" i="45"/>
  <c r="B1348" i="45"/>
  <c r="C1348" i="45"/>
  <c r="B1349" i="45"/>
  <c r="C1349" i="45"/>
  <c r="B1350" i="45"/>
  <c r="C1350" i="45"/>
  <c r="B1351" i="45"/>
  <c r="C1351" i="45"/>
  <c r="B1352" i="45"/>
  <c r="C1352" i="45"/>
  <c r="B1353" i="45"/>
  <c r="C1353" i="45"/>
  <c r="B1354" i="45"/>
  <c r="C1354" i="45"/>
  <c r="B1355" i="45"/>
  <c r="C1355" i="45"/>
  <c r="B1356" i="45"/>
  <c r="C1356" i="45"/>
  <c r="B1357" i="45"/>
  <c r="C1357" i="45"/>
  <c r="B1358" i="45"/>
  <c r="C1358" i="45"/>
  <c r="B1359" i="45"/>
  <c r="C1359" i="45"/>
  <c r="B1360" i="45"/>
  <c r="C1360" i="45"/>
  <c r="B1361" i="45"/>
  <c r="C1361" i="45"/>
  <c r="B1362" i="45"/>
  <c r="C1362" i="45"/>
  <c r="B1363" i="45"/>
  <c r="C1363" i="45"/>
  <c r="B1364" i="45"/>
  <c r="C1364" i="45"/>
  <c r="B1365" i="45"/>
  <c r="C1365" i="45"/>
  <c r="B1366" i="45"/>
  <c r="C1366" i="45"/>
  <c r="B1367" i="45"/>
  <c r="C1367" i="45"/>
  <c r="B1368" i="45"/>
  <c r="C1368" i="45"/>
  <c r="B1369" i="45"/>
  <c r="C1369" i="45"/>
  <c r="B1370" i="45"/>
  <c r="C1370" i="45"/>
  <c r="B1371" i="45"/>
  <c r="C1371" i="45"/>
  <c r="B1372" i="45"/>
  <c r="C1372" i="45"/>
  <c r="B1373" i="45"/>
  <c r="C1373" i="45"/>
  <c r="B1374" i="45"/>
  <c r="C1374" i="45"/>
  <c r="B1375" i="45"/>
  <c r="C1375" i="45"/>
  <c r="B1376" i="45"/>
  <c r="C1376" i="45"/>
  <c r="B1377" i="45"/>
  <c r="C1377" i="45"/>
  <c r="B1378" i="45"/>
  <c r="C1378" i="45"/>
  <c r="B1379" i="45"/>
  <c r="C1379" i="45"/>
  <c r="B1380" i="45"/>
  <c r="C1380" i="45"/>
  <c r="B1381" i="45"/>
  <c r="C1381" i="45"/>
  <c r="B1382" i="45"/>
  <c r="C1382" i="45"/>
  <c r="B1383" i="45"/>
  <c r="C1383" i="45"/>
  <c r="B1384" i="45"/>
  <c r="C1384" i="45"/>
  <c r="B1385" i="45"/>
  <c r="C1385" i="45"/>
  <c r="B1386" i="45"/>
  <c r="C1386" i="45"/>
  <c r="B1387" i="45"/>
  <c r="C1387" i="45"/>
  <c r="B1388" i="45"/>
  <c r="C1388" i="45"/>
  <c r="B1389" i="45"/>
  <c r="C1389" i="45"/>
  <c r="B1390" i="45"/>
  <c r="C1390" i="45"/>
  <c r="B1391" i="45"/>
  <c r="C1391" i="45"/>
  <c r="B1392" i="45"/>
  <c r="C1392" i="45"/>
  <c r="B1393" i="45"/>
  <c r="C1393" i="45"/>
  <c r="B1394" i="45"/>
  <c r="C1394" i="45"/>
  <c r="B1395" i="45"/>
  <c r="C1395" i="45"/>
  <c r="B1396" i="45"/>
  <c r="C1396" i="45"/>
  <c r="B1397" i="45"/>
  <c r="C1397" i="45"/>
  <c r="B1398" i="45"/>
  <c r="C1398" i="45"/>
  <c r="B1399" i="45"/>
  <c r="C1399" i="45"/>
  <c r="B1400" i="45"/>
  <c r="C1400" i="45"/>
  <c r="B1401" i="45"/>
  <c r="C1401" i="45"/>
  <c r="B1402" i="45"/>
  <c r="C1402" i="45"/>
  <c r="B1403" i="45"/>
  <c r="C1403" i="45"/>
  <c r="B1404" i="45"/>
  <c r="C1404" i="45"/>
  <c r="B1405" i="45"/>
  <c r="C1405" i="45"/>
  <c r="B1406" i="45"/>
  <c r="C1406" i="45"/>
  <c r="B1407" i="45"/>
  <c r="C1407" i="45"/>
  <c r="B1408" i="45"/>
  <c r="C1408" i="45"/>
  <c r="B1409" i="45"/>
  <c r="C1409" i="45"/>
  <c r="B1410" i="45"/>
  <c r="C1410" i="45"/>
  <c r="B1411" i="45"/>
  <c r="C1411" i="45"/>
  <c r="B1412" i="45"/>
  <c r="C1412" i="45"/>
  <c r="B1413" i="45"/>
  <c r="C1413" i="45"/>
  <c r="B1414" i="45"/>
  <c r="C1414" i="45"/>
  <c r="B1415" i="45"/>
  <c r="C1415" i="45"/>
  <c r="B1416" i="45"/>
  <c r="C1416" i="45"/>
  <c r="B1417" i="45"/>
  <c r="C1417" i="45"/>
  <c r="B1418" i="45"/>
  <c r="C1418" i="45"/>
  <c r="B1419" i="45"/>
  <c r="C1419" i="45"/>
  <c r="B1420" i="45"/>
  <c r="C1420" i="45"/>
  <c r="B1421" i="45"/>
  <c r="C1421" i="45"/>
  <c r="B1422" i="45"/>
  <c r="C1422" i="45"/>
  <c r="B1423" i="45"/>
  <c r="C1423" i="45"/>
  <c r="B1424" i="45"/>
  <c r="C1424" i="45"/>
  <c r="B1425" i="45"/>
  <c r="C1425" i="45"/>
  <c r="B1426" i="45"/>
  <c r="C1426" i="45"/>
  <c r="B1427" i="45"/>
  <c r="C1427" i="45"/>
  <c r="B1428" i="45"/>
  <c r="C1428" i="45"/>
  <c r="B1429" i="45"/>
  <c r="C1429" i="45"/>
  <c r="B1430" i="45"/>
  <c r="C1430" i="45"/>
  <c r="B1431" i="45"/>
  <c r="C1431" i="45"/>
  <c r="B1432" i="45"/>
  <c r="C1432" i="45"/>
  <c r="B1433" i="45"/>
  <c r="C1433" i="45"/>
  <c r="B1434" i="45"/>
  <c r="C1434" i="45"/>
  <c r="B1435" i="45"/>
  <c r="C1435" i="45"/>
  <c r="B1436" i="45"/>
  <c r="C1436" i="45"/>
  <c r="B1437" i="45"/>
  <c r="C1437" i="45"/>
  <c r="B1438" i="45"/>
  <c r="C1438" i="45"/>
  <c r="B1439" i="45"/>
  <c r="C1439" i="45"/>
  <c r="B1440" i="45"/>
  <c r="C1440" i="45"/>
  <c r="B1441" i="45"/>
  <c r="C1441" i="45"/>
  <c r="B1442" i="45"/>
  <c r="C1442" i="45"/>
  <c r="B1443" i="45"/>
  <c r="C1443" i="45"/>
  <c r="B1444" i="45"/>
  <c r="C1444" i="45"/>
  <c r="B1445" i="45"/>
  <c r="C1445" i="45"/>
  <c r="B1446" i="45"/>
  <c r="C1446" i="45"/>
  <c r="B1447" i="45"/>
  <c r="C1447" i="45"/>
  <c r="B1448" i="45"/>
  <c r="C1448" i="45"/>
  <c r="B1449" i="45"/>
  <c r="C1449" i="45"/>
  <c r="B1450" i="45"/>
  <c r="C1450" i="45"/>
  <c r="B1451" i="45"/>
  <c r="C1451" i="45"/>
  <c r="B1452" i="45"/>
  <c r="C1452" i="45"/>
  <c r="B1453" i="45"/>
  <c r="C1453" i="45"/>
  <c r="B1454" i="45"/>
  <c r="C1454" i="45"/>
  <c r="B1455" i="45"/>
  <c r="C1455" i="45"/>
  <c r="B1456" i="45"/>
  <c r="C1456" i="45"/>
  <c r="B1457" i="45"/>
  <c r="C1457" i="45"/>
  <c r="B1458" i="45"/>
  <c r="C1458" i="45"/>
  <c r="B1459" i="45"/>
  <c r="C1459" i="45"/>
  <c r="B1460" i="45"/>
  <c r="C1460" i="45"/>
  <c r="B1461" i="45"/>
  <c r="C1461" i="45"/>
  <c r="B1462" i="45"/>
  <c r="C1462" i="45"/>
  <c r="B1463" i="45"/>
  <c r="C1463" i="45"/>
  <c r="B1464" i="45"/>
  <c r="C1464" i="45"/>
  <c r="B1465" i="45"/>
  <c r="C1465" i="45"/>
  <c r="B1466" i="45"/>
  <c r="C1466" i="45"/>
  <c r="B1467" i="45"/>
  <c r="C1467" i="45"/>
  <c r="B1468" i="45"/>
  <c r="C1468" i="45"/>
  <c r="B1469" i="45"/>
  <c r="C1469" i="45"/>
  <c r="B1470" i="45"/>
  <c r="C1470" i="45"/>
  <c r="B1471" i="45"/>
  <c r="C1471" i="45"/>
  <c r="B1472" i="45"/>
  <c r="C1472" i="45"/>
  <c r="B1473" i="45"/>
  <c r="C1473" i="45"/>
  <c r="B1474" i="45"/>
  <c r="C1474" i="45"/>
  <c r="B1475" i="45"/>
  <c r="C1475" i="45"/>
  <c r="B1476" i="45"/>
  <c r="C1476" i="45"/>
  <c r="B1477" i="45"/>
  <c r="C1477" i="45"/>
  <c r="B1478" i="45"/>
  <c r="C1478" i="45"/>
  <c r="B1479" i="45"/>
  <c r="C1479" i="45"/>
  <c r="B1480" i="45"/>
  <c r="C1480" i="45"/>
  <c r="B1481" i="45"/>
  <c r="C1481" i="45"/>
  <c r="B1482" i="45"/>
  <c r="C1482" i="45"/>
  <c r="B1483" i="45"/>
  <c r="C1483" i="45"/>
  <c r="B1484" i="45"/>
  <c r="C1484" i="45"/>
  <c r="B1485" i="45"/>
  <c r="C1485" i="45"/>
  <c r="B1486" i="45"/>
  <c r="C1486" i="45"/>
  <c r="B1487" i="45"/>
  <c r="C1487" i="45"/>
  <c r="B1488" i="45"/>
  <c r="C1488" i="45"/>
  <c r="B1489" i="45"/>
  <c r="C1489" i="45"/>
  <c r="B1490" i="45"/>
  <c r="C1490" i="45"/>
  <c r="B1491" i="45"/>
  <c r="C1491" i="45"/>
  <c r="B1492" i="45"/>
  <c r="C1492" i="45"/>
  <c r="B1493" i="45"/>
  <c r="C1493" i="45"/>
  <c r="B1494" i="45"/>
  <c r="C1494" i="45"/>
  <c r="B1495" i="45"/>
  <c r="C1495" i="45"/>
  <c r="B1496" i="45"/>
  <c r="C1496" i="45"/>
  <c r="B1497" i="45"/>
  <c r="C1497" i="45"/>
  <c r="B1498" i="45"/>
  <c r="C1498" i="45"/>
  <c r="B1499" i="45"/>
  <c r="C1499" i="45"/>
  <c r="B1500" i="45"/>
  <c r="C1500" i="45"/>
  <c r="B1501" i="45"/>
  <c r="C1501" i="45"/>
  <c r="B1502" i="45"/>
  <c r="C1502" i="45"/>
  <c r="B1503" i="45"/>
  <c r="C1503" i="45"/>
  <c r="B1504" i="45"/>
  <c r="C1504" i="45"/>
  <c r="B1505" i="45"/>
  <c r="C1505" i="45"/>
  <c r="B1506" i="45"/>
  <c r="C1506" i="45"/>
  <c r="B1507" i="45"/>
  <c r="C1507" i="45"/>
  <c r="B1508" i="45"/>
  <c r="C1508" i="45"/>
  <c r="B1509" i="45"/>
  <c r="C1509" i="45"/>
  <c r="B1510" i="45"/>
  <c r="C1510" i="45"/>
  <c r="B1511" i="45"/>
  <c r="C1511" i="45"/>
  <c r="B1512" i="45"/>
  <c r="C1512" i="45"/>
  <c r="B1513" i="45"/>
  <c r="C1513" i="45"/>
  <c r="B1514" i="45"/>
  <c r="C1514" i="45"/>
  <c r="B1515" i="45"/>
  <c r="C1515" i="45"/>
  <c r="B1516" i="45"/>
  <c r="C1516" i="45"/>
  <c r="B1517" i="45"/>
  <c r="C1517" i="45"/>
  <c r="B1518" i="45"/>
  <c r="C1518" i="45"/>
  <c r="B1519" i="45"/>
  <c r="C1519" i="45"/>
  <c r="B1520" i="45"/>
  <c r="C1520" i="45"/>
  <c r="B1521" i="45"/>
  <c r="C1521" i="45"/>
  <c r="B1522" i="45"/>
  <c r="C1522" i="45"/>
  <c r="B1523" i="45"/>
  <c r="C1523" i="45"/>
  <c r="B1524" i="45"/>
  <c r="C1524" i="45"/>
  <c r="B1525" i="45"/>
  <c r="C1525" i="45"/>
  <c r="B1526" i="45"/>
  <c r="C1526" i="45"/>
  <c r="B1527" i="45"/>
  <c r="C1527" i="45"/>
  <c r="B1528" i="45"/>
  <c r="C1528" i="45"/>
  <c r="B1529" i="45"/>
  <c r="C1529" i="45"/>
  <c r="B1530" i="45"/>
  <c r="C1530" i="45"/>
  <c r="B1531" i="45"/>
  <c r="C1531" i="45"/>
  <c r="B1532" i="45"/>
  <c r="C1532" i="45"/>
  <c r="B1533" i="45"/>
  <c r="C1533" i="45"/>
  <c r="B1534" i="45"/>
  <c r="C1534" i="45"/>
  <c r="B1535" i="45"/>
  <c r="C1535" i="45"/>
  <c r="B1536" i="45"/>
  <c r="C1536" i="45"/>
  <c r="B1537" i="45"/>
  <c r="C1537" i="45"/>
  <c r="B1538" i="45"/>
  <c r="C1538" i="45"/>
  <c r="B1539" i="45"/>
  <c r="C1539" i="45"/>
  <c r="B1540" i="45"/>
  <c r="C1540" i="45"/>
  <c r="B1541" i="45"/>
  <c r="C1541" i="45"/>
  <c r="B1542" i="45"/>
  <c r="C1542" i="45"/>
  <c r="B1543" i="45"/>
  <c r="C1543" i="45"/>
  <c r="B1544" i="45"/>
  <c r="C1544" i="45"/>
  <c r="B1545" i="45"/>
  <c r="C1545" i="45"/>
  <c r="B1546" i="45"/>
  <c r="C1546" i="45"/>
  <c r="B1547" i="45"/>
  <c r="C1547" i="45"/>
  <c r="B1548" i="45"/>
  <c r="C1548" i="45"/>
  <c r="B1549" i="45"/>
  <c r="C1549" i="45"/>
  <c r="B1550" i="45"/>
  <c r="C1550" i="45"/>
  <c r="B1551" i="45"/>
  <c r="C1551" i="45"/>
  <c r="B1552" i="45"/>
  <c r="C1552" i="45"/>
  <c r="B1553" i="45"/>
  <c r="C1553" i="45"/>
  <c r="B1554" i="45"/>
  <c r="C1554" i="45"/>
  <c r="B1555" i="45"/>
  <c r="C1555" i="45"/>
  <c r="B1556" i="45"/>
  <c r="C1556" i="45"/>
  <c r="B1557" i="45"/>
  <c r="C1557" i="45"/>
  <c r="B1558" i="45"/>
  <c r="C1558" i="45"/>
  <c r="B1559" i="45"/>
  <c r="C1559" i="45"/>
  <c r="B1560" i="45"/>
  <c r="C1560" i="45"/>
  <c r="B1561" i="45"/>
  <c r="C1561" i="45"/>
  <c r="B1562" i="45"/>
  <c r="C1562" i="45"/>
  <c r="B1563" i="45"/>
  <c r="C1563" i="45"/>
  <c r="B1564" i="45"/>
  <c r="C1564" i="45"/>
  <c r="B1565" i="45"/>
  <c r="C1565" i="45"/>
  <c r="B1566" i="45"/>
  <c r="C1566" i="45"/>
  <c r="B1567" i="45"/>
  <c r="C1567" i="45"/>
  <c r="B1568" i="45"/>
  <c r="C1568" i="45"/>
  <c r="B1569" i="45"/>
  <c r="C1569" i="45"/>
  <c r="B1570" i="45"/>
  <c r="C1570" i="45"/>
  <c r="B1571" i="45"/>
  <c r="C1571" i="45"/>
  <c r="B1572" i="45"/>
  <c r="C1572" i="45"/>
  <c r="B1573" i="45"/>
  <c r="C1573" i="45"/>
  <c r="B1574" i="45"/>
  <c r="C1574" i="45"/>
  <c r="B1575" i="45"/>
  <c r="C1575" i="45"/>
  <c r="B1576" i="45"/>
  <c r="C1576" i="45"/>
  <c r="B1577" i="45"/>
  <c r="C1577" i="45"/>
  <c r="B1578" i="45"/>
  <c r="C1578" i="45"/>
  <c r="B1579" i="45"/>
  <c r="C1579" i="45"/>
  <c r="B1580" i="45"/>
  <c r="C1580" i="45"/>
  <c r="B1581" i="45"/>
  <c r="C1581" i="45"/>
  <c r="B1582" i="45"/>
  <c r="C1582" i="45"/>
  <c r="B1583" i="45"/>
  <c r="C1583" i="45"/>
  <c r="B1584" i="45"/>
  <c r="C1584" i="45"/>
  <c r="B1585" i="45"/>
  <c r="C1585" i="45"/>
  <c r="B1586" i="45"/>
  <c r="C1586" i="45"/>
  <c r="B1587" i="45"/>
  <c r="C1587" i="45"/>
  <c r="B1588" i="45"/>
  <c r="C1588" i="45"/>
  <c r="B1589" i="45"/>
  <c r="C1589" i="45"/>
  <c r="B1590" i="45"/>
  <c r="C1590" i="45"/>
  <c r="B1591" i="45"/>
  <c r="C1591" i="45"/>
  <c r="B1592" i="45"/>
  <c r="C1592" i="45"/>
  <c r="B1593" i="45"/>
  <c r="C1593" i="45"/>
  <c r="B1594" i="45"/>
  <c r="C1594" i="45"/>
  <c r="B1595" i="45"/>
  <c r="C1595" i="45"/>
  <c r="B1596" i="45"/>
  <c r="C1596" i="45"/>
  <c r="B1597" i="45"/>
  <c r="C1597" i="45"/>
  <c r="B1598" i="45"/>
  <c r="C1598" i="45"/>
  <c r="B1599" i="45"/>
  <c r="C1599" i="45"/>
  <c r="B1600" i="45"/>
  <c r="C1600" i="45"/>
  <c r="B1601" i="45"/>
  <c r="C1601" i="45"/>
  <c r="B1602" i="45"/>
  <c r="C1602" i="45"/>
  <c r="B1603" i="45"/>
  <c r="C1603" i="45"/>
  <c r="B1604" i="45"/>
  <c r="C1604" i="45"/>
  <c r="B1605" i="45"/>
  <c r="C1605" i="45"/>
  <c r="B1606" i="45"/>
  <c r="C1606" i="45"/>
  <c r="B1607" i="45"/>
  <c r="C1607" i="45"/>
  <c r="B1608" i="45"/>
  <c r="C1608" i="45"/>
  <c r="B1609" i="45"/>
  <c r="C1609" i="45"/>
  <c r="B1610" i="45"/>
  <c r="C1610" i="45"/>
  <c r="B1611" i="45"/>
  <c r="C1611" i="45"/>
  <c r="B1612" i="45"/>
  <c r="C1612" i="45"/>
  <c r="B1613" i="45"/>
  <c r="C1613" i="45"/>
  <c r="B1614" i="45"/>
  <c r="C1614" i="45"/>
  <c r="B1615" i="45"/>
  <c r="C1615" i="45"/>
  <c r="B1616" i="45"/>
  <c r="C1616" i="45"/>
  <c r="B1617" i="45"/>
  <c r="C1617" i="45"/>
  <c r="B1618" i="45"/>
  <c r="C1618" i="45"/>
  <c r="B1619" i="45"/>
  <c r="C1619" i="45"/>
  <c r="B1620" i="45"/>
  <c r="C1620" i="45"/>
  <c r="B1621" i="45"/>
  <c r="C1621" i="45"/>
  <c r="B1622" i="45"/>
  <c r="C1622" i="45"/>
  <c r="B1623" i="45"/>
  <c r="C1623" i="45"/>
  <c r="B1624" i="45"/>
  <c r="C1624" i="45"/>
  <c r="B1625" i="45"/>
  <c r="C1625" i="45"/>
  <c r="B1626" i="45"/>
  <c r="C1626" i="45"/>
  <c r="B1627" i="45"/>
  <c r="C1627" i="45"/>
  <c r="B1628" i="45"/>
  <c r="C1628" i="45"/>
  <c r="B1629" i="45"/>
  <c r="C1629" i="45"/>
  <c r="B1630" i="45"/>
  <c r="C1630" i="45"/>
  <c r="B1631" i="45"/>
  <c r="C1631" i="45"/>
  <c r="B1632" i="45"/>
  <c r="C1632" i="45"/>
  <c r="B1633" i="45"/>
  <c r="C1633" i="45"/>
  <c r="B1634" i="45"/>
  <c r="C1634" i="45"/>
  <c r="B1635" i="45"/>
  <c r="C1635" i="45"/>
  <c r="B1636" i="45"/>
  <c r="C1636" i="45"/>
  <c r="B1637" i="45"/>
  <c r="C1637" i="45"/>
  <c r="B1638" i="45"/>
  <c r="C1638" i="45"/>
  <c r="B1639" i="45"/>
  <c r="C1639" i="45"/>
  <c r="B1640" i="45"/>
  <c r="C1640" i="45"/>
  <c r="B1641" i="45"/>
  <c r="C1641" i="45"/>
  <c r="B1642" i="45"/>
  <c r="C1642" i="45"/>
  <c r="B1643" i="45"/>
  <c r="C1643" i="45"/>
  <c r="B1644" i="45"/>
  <c r="C1644" i="45"/>
  <c r="B1645" i="45"/>
  <c r="C1645" i="45"/>
  <c r="B1646" i="45"/>
  <c r="C1646" i="45"/>
  <c r="B1647" i="45"/>
  <c r="C1647" i="45"/>
  <c r="B1648" i="45"/>
  <c r="C1648" i="45"/>
  <c r="B1649" i="45"/>
  <c r="C1649" i="45"/>
  <c r="B1650" i="45"/>
  <c r="C1650" i="45"/>
  <c r="B1651" i="45"/>
  <c r="C1651" i="45"/>
  <c r="B1652" i="45"/>
  <c r="C1652" i="45"/>
  <c r="B1653" i="45"/>
  <c r="C1653" i="45"/>
  <c r="B1654" i="45"/>
  <c r="C1654" i="45"/>
  <c r="B1655" i="45"/>
  <c r="C1655" i="45"/>
  <c r="B1656" i="45"/>
  <c r="C1656" i="45"/>
  <c r="B1657" i="45"/>
  <c r="C1657" i="45"/>
  <c r="B1658" i="45"/>
  <c r="C1658" i="45"/>
  <c r="B1659" i="45"/>
  <c r="C1659" i="45"/>
  <c r="B1660" i="45"/>
  <c r="C1660" i="45"/>
  <c r="B1661" i="45"/>
  <c r="C1661" i="45"/>
  <c r="B1662" i="45"/>
  <c r="C1662" i="45"/>
  <c r="B1663" i="45"/>
  <c r="C1663" i="45"/>
  <c r="B1664" i="45"/>
  <c r="C1664" i="45"/>
  <c r="B1665" i="45"/>
  <c r="C1665" i="45"/>
  <c r="B1666" i="45"/>
  <c r="C1666" i="45"/>
  <c r="B1667" i="45"/>
  <c r="C1667" i="45"/>
  <c r="B1668" i="45"/>
  <c r="C1668" i="45"/>
  <c r="B1669" i="45"/>
  <c r="C1669" i="45"/>
  <c r="B1670" i="45"/>
  <c r="C1670" i="45"/>
  <c r="B1671" i="45"/>
  <c r="C1671" i="45"/>
  <c r="B1672" i="45"/>
  <c r="C1672" i="45"/>
  <c r="B1673" i="45"/>
  <c r="C1673" i="45"/>
  <c r="B1674" i="45"/>
  <c r="C1674" i="45"/>
  <c r="B1675" i="45"/>
  <c r="C1675" i="45"/>
  <c r="B1676" i="45"/>
  <c r="C1676" i="45"/>
  <c r="B1677" i="45"/>
  <c r="C1677" i="45"/>
  <c r="B1678" i="45"/>
  <c r="C1678" i="45"/>
  <c r="B1679" i="45"/>
  <c r="C1679" i="45"/>
  <c r="B1680" i="45"/>
  <c r="C1680" i="45"/>
  <c r="B1681" i="45"/>
  <c r="C1681" i="45"/>
  <c r="B1682" i="45"/>
  <c r="C1682" i="45"/>
  <c r="B1683" i="45"/>
  <c r="C1683" i="45"/>
  <c r="B1684" i="45"/>
  <c r="C1684" i="45"/>
  <c r="B1685" i="45"/>
  <c r="C1685" i="45"/>
  <c r="B1686" i="45"/>
  <c r="C1686" i="45"/>
  <c r="B1687" i="45"/>
  <c r="C1687" i="45"/>
  <c r="B1688" i="45"/>
  <c r="C1688" i="45"/>
  <c r="B1689" i="45"/>
  <c r="C1689" i="45"/>
  <c r="B1690" i="45"/>
  <c r="C1690" i="45"/>
  <c r="B1691" i="45"/>
  <c r="C1691" i="45"/>
  <c r="B1692" i="45"/>
  <c r="C1692" i="45"/>
  <c r="B1693" i="45"/>
  <c r="C1693" i="45"/>
  <c r="B1694" i="45"/>
  <c r="C1694" i="45"/>
  <c r="B1695" i="45"/>
  <c r="C1695" i="45"/>
  <c r="B1696" i="45"/>
  <c r="C1696" i="45"/>
  <c r="B1697" i="45"/>
  <c r="C1697" i="45"/>
  <c r="B1698" i="45"/>
  <c r="C1698" i="45"/>
  <c r="B1699" i="45"/>
  <c r="C1699" i="45"/>
  <c r="B1700" i="45"/>
  <c r="C1700" i="45"/>
  <c r="B1701" i="45"/>
  <c r="C1701" i="45"/>
  <c r="B1702" i="45"/>
  <c r="C1702" i="45"/>
  <c r="B1703" i="45"/>
  <c r="C1703" i="45"/>
  <c r="B1704" i="45"/>
  <c r="C1704" i="45"/>
  <c r="B1705" i="45"/>
  <c r="C1705" i="45"/>
  <c r="B1706" i="45"/>
  <c r="C1706" i="45"/>
  <c r="B1707" i="45"/>
  <c r="C1707" i="45"/>
  <c r="B1708" i="45"/>
  <c r="C1708" i="45"/>
  <c r="B1709" i="45"/>
  <c r="C1709" i="45"/>
  <c r="B1710" i="45"/>
  <c r="C1710" i="45"/>
  <c r="B1711" i="45"/>
  <c r="C1711" i="45"/>
  <c r="B1712" i="45"/>
  <c r="C1712" i="45"/>
  <c r="B1713" i="45"/>
  <c r="C1713" i="45"/>
  <c r="B1714" i="45"/>
  <c r="C1714" i="45"/>
  <c r="B1715" i="45"/>
  <c r="C1715" i="45"/>
  <c r="B1716" i="45"/>
  <c r="C1716" i="45"/>
  <c r="B1717" i="45"/>
  <c r="C1717" i="45"/>
  <c r="B1718" i="45"/>
  <c r="C1718" i="45"/>
  <c r="B1719" i="45"/>
  <c r="C1719" i="45"/>
  <c r="B1720" i="45"/>
  <c r="C1720" i="45"/>
  <c r="B1721" i="45"/>
  <c r="C1721" i="45"/>
  <c r="B1722" i="45"/>
  <c r="C1722" i="45"/>
  <c r="B1723" i="45"/>
  <c r="C1723" i="45"/>
  <c r="B1724" i="45"/>
  <c r="C1724" i="45"/>
  <c r="B1725" i="45"/>
  <c r="C1725" i="45"/>
  <c r="B1726" i="45"/>
  <c r="C1726" i="45"/>
  <c r="B1727" i="45"/>
  <c r="C1727" i="45"/>
  <c r="B1728" i="45"/>
  <c r="C1728" i="45"/>
  <c r="B1729" i="45"/>
  <c r="C1729" i="45"/>
  <c r="B1730" i="45"/>
  <c r="C1730" i="45"/>
  <c r="B1731" i="45"/>
  <c r="C1731" i="45"/>
  <c r="B1732" i="45"/>
  <c r="C1732" i="45"/>
  <c r="B1733" i="45"/>
  <c r="C1733" i="45"/>
  <c r="B1734" i="45"/>
  <c r="C1734" i="45"/>
  <c r="B1735" i="45"/>
  <c r="C1735" i="45"/>
  <c r="B1736" i="45"/>
  <c r="C1736" i="45"/>
  <c r="B1737" i="45"/>
  <c r="C1737" i="45"/>
  <c r="B1738" i="45"/>
  <c r="C1738" i="45"/>
  <c r="B1739" i="45"/>
  <c r="C1739" i="45"/>
  <c r="B1740" i="45"/>
  <c r="C1740" i="45"/>
  <c r="B1741" i="45"/>
  <c r="C1741" i="45"/>
  <c r="B1742" i="45"/>
  <c r="C1742" i="45"/>
  <c r="B1743" i="45"/>
  <c r="C1743" i="45"/>
  <c r="B1744" i="45"/>
  <c r="C1744" i="45"/>
  <c r="B1745" i="45"/>
  <c r="C1745" i="45"/>
  <c r="B1746" i="45"/>
  <c r="C1746" i="45"/>
  <c r="B1747" i="45"/>
  <c r="C1747" i="45"/>
  <c r="B1748" i="45"/>
  <c r="C1748" i="45"/>
  <c r="B1749" i="45"/>
  <c r="C1749" i="45"/>
  <c r="B1750" i="45"/>
  <c r="C1750" i="45"/>
  <c r="B1751" i="45"/>
  <c r="C1751" i="45"/>
  <c r="B1752" i="45"/>
  <c r="C1752" i="45"/>
  <c r="B1753" i="45"/>
  <c r="C1753" i="45"/>
  <c r="B1754" i="45"/>
  <c r="C1754" i="45"/>
  <c r="B1755" i="45"/>
  <c r="C1755" i="45"/>
  <c r="B1756" i="45"/>
  <c r="C1756" i="45"/>
  <c r="B1757" i="45"/>
  <c r="C1757" i="45"/>
  <c r="B1758" i="45"/>
  <c r="C1758" i="45"/>
  <c r="B1759" i="45"/>
  <c r="C1759" i="45"/>
  <c r="B1760" i="45"/>
  <c r="C1760" i="45"/>
  <c r="B1761" i="45"/>
  <c r="C1761" i="45"/>
  <c r="B1762" i="45"/>
  <c r="C1762" i="45"/>
  <c r="B1763" i="45"/>
  <c r="C1763" i="45"/>
  <c r="B1764" i="45"/>
  <c r="C1764" i="45"/>
  <c r="B1765" i="45"/>
  <c r="C1765" i="45"/>
  <c r="B1766" i="45"/>
  <c r="C1766" i="45"/>
  <c r="B1767" i="45"/>
  <c r="C1767" i="45"/>
  <c r="B1768" i="45"/>
  <c r="C1768" i="45"/>
  <c r="B1769" i="45"/>
  <c r="C1769" i="45"/>
  <c r="B1770" i="45"/>
  <c r="C1770" i="45"/>
  <c r="B1771" i="45"/>
  <c r="C1771" i="45"/>
  <c r="B1772" i="45"/>
  <c r="C1772" i="45"/>
  <c r="B1773" i="45"/>
  <c r="C1773" i="45"/>
  <c r="B1774" i="45"/>
  <c r="C1774" i="45"/>
  <c r="B1775" i="45"/>
  <c r="C1775" i="45"/>
  <c r="B1776" i="45"/>
  <c r="C1776" i="45"/>
  <c r="B1777" i="45"/>
  <c r="C1777" i="45"/>
  <c r="B1778" i="45"/>
  <c r="C1778" i="45"/>
  <c r="B1779" i="45"/>
  <c r="C1779" i="45"/>
  <c r="B1780" i="45"/>
  <c r="C1780" i="45"/>
  <c r="B1781" i="45"/>
  <c r="C1781" i="45"/>
  <c r="B1782" i="45"/>
  <c r="C1782" i="45"/>
  <c r="B1783" i="45"/>
  <c r="C1783" i="45"/>
  <c r="B1784" i="45"/>
  <c r="C1784" i="45"/>
  <c r="B1785" i="45"/>
  <c r="C1785" i="45"/>
  <c r="B1786" i="45"/>
  <c r="C1786" i="45"/>
  <c r="B1787" i="45"/>
  <c r="C1787" i="45"/>
  <c r="B1788" i="45"/>
  <c r="C1788" i="45"/>
  <c r="B1789" i="45"/>
  <c r="C1789" i="45"/>
  <c r="B1790" i="45"/>
  <c r="C1790" i="45"/>
  <c r="B1791" i="45"/>
  <c r="C1791" i="45"/>
  <c r="B1792" i="45"/>
  <c r="C1792" i="45"/>
  <c r="B1793" i="45"/>
  <c r="C1793" i="45"/>
  <c r="B1794" i="45"/>
  <c r="C1794" i="45"/>
  <c r="B1795" i="45"/>
  <c r="C1795" i="45"/>
  <c r="B1796" i="45"/>
  <c r="C1796" i="45"/>
  <c r="B1797" i="45"/>
  <c r="C1797" i="45"/>
  <c r="B1798" i="45"/>
  <c r="C1798" i="45"/>
  <c r="B1799" i="45"/>
  <c r="C1799" i="45"/>
  <c r="B1800" i="45"/>
  <c r="C1800" i="45"/>
  <c r="B1801" i="45"/>
  <c r="C1801" i="45"/>
  <c r="B1802" i="45"/>
  <c r="C1802" i="45"/>
  <c r="B1803" i="45"/>
  <c r="C1803" i="45"/>
  <c r="B1804" i="45"/>
  <c r="C1804" i="45"/>
  <c r="B1805" i="45"/>
  <c r="C1805" i="45"/>
  <c r="B1806" i="45"/>
  <c r="C1806" i="45"/>
  <c r="B1807" i="45"/>
  <c r="C1807" i="45"/>
  <c r="B1808" i="45"/>
  <c r="C1808" i="45"/>
  <c r="B1809" i="45"/>
  <c r="C1809" i="45"/>
  <c r="B1810" i="45"/>
  <c r="C1810" i="45"/>
  <c r="B1811" i="45"/>
  <c r="C1811" i="45"/>
  <c r="B1812" i="45"/>
  <c r="C1812" i="45"/>
  <c r="B1813" i="45"/>
  <c r="C1813" i="45"/>
  <c r="B1814" i="45"/>
  <c r="C1814" i="45"/>
  <c r="B1815" i="45"/>
  <c r="C1815" i="45"/>
  <c r="B1816" i="45"/>
  <c r="C1816" i="45"/>
  <c r="B1817" i="45"/>
  <c r="C1817" i="45"/>
  <c r="B1818" i="45"/>
  <c r="C1818" i="45"/>
  <c r="B1819" i="45"/>
  <c r="C1819" i="45"/>
  <c r="B1820" i="45"/>
  <c r="C1820" i="45"/>
  <c r="B1821" i="45"/>
  <c r="C1821" i="45"/>
  <c r="B1822" i="45"/>
  <c r="C1822" i="45"/>
  <c r="B1823" i="45"/>
  <c r="C1823" i="45"/>
  <c r="B1824" i="45"/>
  <c r="C1824" i="45"/>
  <c r="B1825" i="45"/>
  <c r="C1825" i="45"/>
  <c r="B1826" i="45"/>
  <c r="C1826" i="45"/>
  <c r="B1827" i="45"/>
  <c r="C1827" i="45"/>
  <c r="B1828" i="45"/>
  <c r="C1828" i="45"/>
  <c r="B1829" i="45"/>
  <c r="C1829" i="45"/>
  <c r="B1830" i="45"/>
  <c r="C1830" i="45"/>
  <c r="B1831" i="45"/>
  <c r="C1831" i="45"/>
  <c r="B1832" i="45"/>
  <c r="C1832" i="45"/>
  <c r="B1833" i="45"/>
  <c r="C1833" i="45"/>
  <c r="B1834" i="45"/>
  <c r="C1834" i="45"/>
  <c r="B1835" i="45"/>
  <c r="C1835" i="45"/>
  <c r="B1836" i="45"/>
  <c r="C1836" i="45"/>
  <c r="B1837" i="45"/>
  <c r="C1837" i="45"/>
  <c r="B1838" i="45"/>
  <c r="C1838" i="45"/>
  <c r="B1839" i="45"/>
  <c r="C1839" i="45"/>
  <c r="B1840" i="45"/>
  <c r="C1840" i="45"/>
  <c r="B1841" i="45"/>
  <c r="C1841" i="45"/>
  <c r="B1842" i="45"/>
  <c r="C1842" i="45"/>
  <c r="B1843" i="45"/>
  <c r="C1843" i="45"/>
  <c r="B1844" i="45"/>
  <c r="C1844" i="45"/>
  <c r="B1845" i="45"/>
  <c r="C1845" i="45"/>
  <c r="B1846" i="45"/>
  <c r="C1846" i="45"/>
  <c r="B1847" i="45"/>
  <c r="C1847" i="45"/>
  <c r="B1848" i="45"/>
  <c r="C1848" i="45"/>
  <c r="B1849" i="45"/>
  <c r="C1849" i="45"/>
  <c r="B1850" i="45"/>
  <c r="C1850" i="45"/>
  <c r="B1851" i="45"/>
  <c r="C1851" i="45"/>
  <c r="B1852" i="45"/>
  <c r="C1852" i="45"/>
  <c r="B1853" i="45"/>
  <c r="C1853" i="45"/>
  <c r="B1854" i="45"/>
  <c r="C1854" i="45"/>
  <c r="B1855" i="45"/>
  <c r="C1855" i="45"/>
  <c r="B1856" i="45"/>
  <c r="C1856" i="45"/>
  <c r="B1857" i="45"/>
  <c r="C1857" i="45"/>
  <c r="B1858" i="45"/>
  <c r="C1858" i="45"/>
  <c r="B1859" i="45"/>
  <c r="C1859" i="45"/>
  <c r="B1860" i="45"/>
  <c r="C1860" i="45"/>
  <c r="B1861" i="45"/>
  <c r="C1861" i="45"/>
  <c r="B1862" i="45"/>
  <c r="C1862" i="45"/>
  <c r="B1863" i="45"/>
  <c r="C1863" i="45"/>
  <c r="B1864" i="45"/>
  <c r="C1864" i="45"/>
  <c r="B1865" i="45"/>
  <c r="C1865" i="45"/>
  <c r="B1866" i="45"/>
  <c r="C1866" i="45"/>
  <c r="B1867" i="45"/>
  <c r="C1867" i="45"/>
  <c r="B1868" i="45"/>
  <c r="C1868" i="45"/>
  <c r="B1869" i="45"/>
  <c r="C1869" i="45"/>
  <c r="B1870" i="45"/>
  <c r="C1870" i="45"/>
  <c r="B1871" i="45"/>
  <c r="C1871" i="45"/>
  <c r="B1872" i="45"/>
  <c r="C1872" i="45"/>
  <c r="B1873" i="45"/>
  <c r="C1873" i="45"/>
  <c r="B1874" i="45"/>
  <c r="C1874" i="45"/>
  <c r="B1875" i="45"/>
  <c r="C1875" i="45"/>
  <c r="B1876" i="45"/>
  <c r="C1876" i="45"/>
  <c r="B1877" i="45"/>
  <c r="C1877" i="45"/>
  <c r="B1878" i="45"/>
  <c r="C1878" i="45"/>
  <c r="B1879" i="45"/>
  <c r="C1879" i="45"/>
  <c r="B1880" i="45"/>
  <c r="C1880" i="45"/>
  <c r="B1881" i="45"/>
  <c r="C1881" i="45"/>
  <c r="B1882" i="45"/>
  <c r="C1882" i="45"/>
  <c r="B1883" i="45"/>
  <c r="C1883" i="45"/>
  <c r="B1884" i="45"/>
  <c r="C1884" i="45"/>
  <c r="B1885" i="45"/>
  <c r="C1885" i="45"/>
  <c r="B1886" i="45"/>
  <c r="C1886" i="45"/>
  <c r="B1887" i="45"/>
  <c r="C1887" i="45"/>
  <c r="B1888" i="45"/>
  <c r="C1888" i="45"/>
  <c r="B1889" i="45"/>
  <c r="C1889" i="45"/>
  <c r="B1890" i="45"/>
  <c r="C1890" i="45"/>
  <c r="B1891" i="45"/>
  <c r="C1891" i="45"/>
  <c r="B1892" i="45"/>
  <c r="C1892" i="45"/>
  <c r="B1893" i="45"/>
  <c r="C1893" i="45"/>
  <c r="B1894" i="45"/>
  <c r="C1894" i="45"/>
  <c r="B1895" i="45"/>
  <c r="C1895" i="45"/>
  <c r="B1896" i="45"/>
  <c r="C1896" i="45"/>
  <c r="B1897" i="45"/>
  <c r="C1897" i="45"/>
  <c r="B1898" i="45"/>
  <c r="C1898" i="45"/>
  <c r="B1899" i="45"/>
  <c r="C1899" i="45"/>
  <c r="B1900" i="45"/>
  <c r="C1900" i="45"/>
  <c r="B1901" i="45"/>
  <c r="C1901" i="45"/>
  <c r="B1902" i="45"/>
  <c r="C1902" i="45"/>
  <c r="B1903" i="45"/>
  <c r="C1903" i="45"/>
  <c r="B1904" i="45"/>
  <c r="C1904" i="45"/>
  <c r="B1905" i="45"/>
  <c r="C1905" i="45"/>
  <c r="B1906" i="45"/>
  <c r="C1906" i="45"/>
  <c r="B1907" i="45"/>
  <c r="C1907" i="45"/>
  <c r="B1908" i="45"/>
  <c r="C1908" i="45"/>
  <c r="B1909" i="45"/>
  <c r="C1909" i="45"/>
  <c r="B1910" i="45"/>
  <c r="C1910" i="45"/>
  <c r="B1911" i="45"/>
  <c r="C1911" i="45"/>
  <c r="B1912" i="45"/>
  <c r="C1912" i="45"/>
  <c r="B1913" i="45"/>
  <c r="C1913" i="45"/>
  <c r="B1914" i="45"/>
  <c r="C1914" i="45"/>
  <c r="B1915" i="45"/>
  <c r="C1915" i="45"/>
  <c r="B1916" i="45"/>
  <c r="C1916" i="45"/>
  <c r="B1917" i="45"/>
  <c r="C1917" i="45"/>
  <c r="B1918" i="45"/>
  <c r="C1918" i="45"/>
  <c r="B1919" i="45"/>
  <c r="C1919" i="45"/>
  <c r="B1920" i="45"/>
  <c r="C1920" i="45"/>
  <c r="B1921" i="45"/>
  <c r="C1921" i="45"/>
  <c r="B1922" i="45"/>
  <c r="C1922" i="45"/>
  <c r="B1923" i="45"/>
  <c r="C1923" i="45"/>
  <c r="B1924" i="45"/>
  <c r="C1924" i="45"/>
  <c r="B1925" i="45"/>
  <c r="C1925" i="45"/>
  <c r="B1926" i="45"/>
  <c r="C1926" i="45"/>
  <c r="B1927" i="45"/>
  <c r="C1927" i="45"/>
  <c r="B1928" i="45"/>
  <c r="C1928" i="45"/>
  <c r="B1929" i="45"/>
  <c r="C1929" i="45"/>
  <c r="B1930" i="45"/>
  <c r="C1930" i="45"/>
  <c r="B1931" i="45"/>
  <c r="C1931" i="45"/>
  <c r="B1932" i="45"/>
  <c r="C1932" i="45"/>
  <c r="B1933" i="45"/>
  <c r="C1933" i="45"/>
  <c r="B1934" i="45"/>
  <c r="C1934" i="45"/>
  <c r="B1935" i="45"/>
  <c r="C1935" i="45"/>
  <c r="B1936" i="45"/>
  <c r="C1936" i="45"/>
  <c r="B1937" i="45"/>
  <c r="C1937" i="45"/>
  <c r="B1938" i="45"/>
  <c r="C1938" i="45"/>
  <c r="B1939" i="45"/>
  <c r="C1939" i="45"/>
  <c r="B1940" i="45"/>
  <c r="C1940" i="45"/>
  <c r="B1941" i="45"/>
  <c r="C1941" i="45"/>
  <c r="B1942" i="45"/>
  <c r="C1942" i="45"/>
  <c r="B1943" i="45"/>
  <c r="C1943" i="45"/>
  <c r="B1944" i="45"/>
  <c r="C1944" i="45"/>
  <c r="B1945" i="45"/>
  <c r="C1945" i="45"/>
  <c r="B1946" i="45"/>
  <c r="C1946" i="45"/>
  <c r="B1947" i="45"/>
  <c r="C1947" i="45"/>
  <c r="B1948" i="45"/>
  <c r="C1948" i="45"/>
  <c r="B1949" i="45"/>
  <c r="C1949" i="45"/>
  <c r="B1950" i="45"/>
  <c r="C1950" i="45"/>
  <c r="B1951" i="45"/>
  <c r="C1951" i="45"/>
  <c r="B1952" i="45"/>
  <c r="C1952" i="45"/>
  <c r="B1953" i="45"/>
  <c r="C1953" i="45"/>
  <c r="B1954" i="45"/>
  <c r="C1954" i="45"/>
  <c r="B1955" i="45"/>
  <c r="C1955" i="45"/>
  <c r="B1956" i="45"/>
  <c r="C1956" i="45"/>
  <c r="B1957" i="45"/>
  <c r="C1957" i="45"/>
  <c r="B1958" i="45"/>
  <c r="C1958" i="45"/>
  <c r="B1959" i="45"/>
  <c r="C1959" i="45"/>
  <c r="B1960" i="45"/>
  <c r="C1960" i="45"/>
  <c r="B1961" i="45"/>
  <c r="C1961" i="45"/>
  <c r="B1962" i="45"/>
  <c r="C1962" i="45"/>
  <c r="B1963" i="45"/>
  <c r="C1963" i="45"/>
  <c r="B1964" i="45"/>
  <c r="C1964" i="45"/>
  <c r="B1965" i="45"/>
  <c r="C1965" i="45"/>
  <c r="B1966" i="45"/>
  <c r="C1966" i="45"/>
  <c r="B1967" i="45"/>
  <c r="C1967" i="45"/>
  <c r="B1968" i="45"/>
  <c r="C1968" i="45"/>
  <c r="B1969" i="45"/>
  <c r="C1969" i="45"/>
  <c r="B1970" i="45"/>
  <c r="C1970" i="45"/>
  <c r="B1971" i="45"/>
  <c r="C1971" i="45"/>
  <c r="B1972" i="45"/>
  <c r="C1972" i="45"/>
  <c r="B1973" i="45"/>
  <c r="C1973" i="45"/>
  <c r="B1974" i="45"/>
  <c r="C1974" i="45"/>
  <c r="B1975" i="45"/>
  <c r="C1975" i="45"/>
  <c r="B1976" i="45"/>
  <c r="C1976" i="45"/>
  <c r="B1977" i="45"/>
  <c r="C1977" i="45"/>
  <c r="B1978" i="45"/>
  <c r="C1978" i="45"/>
  <c r="B1979" i="45"/>
  <c r="C1979" i="45"/>
  <c r="B1980" i="45"/>
  <c r="C1980" i="45"/>
  <c r="B1981" i="45"/>
  <c r="C1981" i="45"/>
  <c r="B1982" i="45"/>
  <c r="C1982" i="45"/>
  <c r="B1983" i="45"/>
  <c r="C1983" i="45"/>
  <c r="B1984" i="45"/>
  <c r="C1984" i="45"/>
  <c r="B1985" i="45"/>
  <c r="C1985" i="45"/>
  <c r="B1986" i="45"/>
  <c r="C1986" i="45"/>
  <c r="B1987" i="45"/>
  <c r="C1987" i="45"/>
  <c r="B1988" i="45"/>
  <c r="C1988" i="45"/>
  <c r="B1989" i="45"/>
  <c r="C1989" i="45"/>
  <c r="B1990" i="45"/>
  <c r="C1990" i="45"/>
  <c r="B1991" i="45"/>
  <c r="C1991" i="45"/>
  <c r="B1992" i="45"/>
  <c r="C1992" i="45"/>
  <c r="B1993" i="45"/>
  <c r="C1993" i="45"/>
  <c r="B1994" i="45"/>
  <c r="C1994" i="45"/>
  <c r="B1995" i="45"/>
  <c r="C1995" i="45"/>
  <c r="B1996" i="45"/>
  <c r="C1996" i="45"/>
  <c r="B1997" i="45"/>
  <c r="C1997" i="45"/>
  <c r="B1998" i="45"/>
  <c r="C1998" i="45"/>
  <c r="B1999" i="45"/>
  <c r="C1999" i="45"/>
  <c r="B2000" i="45"/>
  <c r="C2000" i="45"/>
  <c r="B2001" i="45"/>
  <c r="C2001" i="45"/>
  <c r="B2002" i="45"/>
  <c r="C2002" i="45"/>
  <c r="B2003" i="45"/>
  <c r="C2003" i="45"/>
  <c r="B2004" i="45"/>
  <c r="C2004" i="45"/>
  <c r="B2005" i="45"/>
  <c r="C2005" i="45"/>
  <c r="B2006" i="45"/>
  <c r="C2006" i="45"/>
  <c r="B2007" i="45"/>
  <c r="C2007" i="45"/>
  <c r="B2008" i="45"/>
  <c r="C2008" i="45"/>
  <c r="B2009" i="45"/>
  <c r="C2009" i="45"/>
  <c r="B2010" i="45"/>
  <c r="C2010" i="45"/>
  <c r="B2011" i="45"/>
  <c r="C2011" i="45"/>
  <c r="B2012" i="45"/>
  <c r="C2012" i="45"/>
  <c r="B2013" i="45"/>
  <c r="C2013" i="45"/>
  <c r="B2014" i="45"/>
  <c r="C2014" i="45"/>
  <c r="B2015" i="45"/>
  <c r="C2015" i="45"/>
  <c r="B2016" i="45"/>
  <c r="C2016" i="45"/>
  <c r="B2017" i="45"/>
  <c r="C2017" i="45"/>
  <c r="B2018" i="45"/>
  <c r="C2018" i="45"/>
  <c r="B2019" i="45"/>
  <c r="C2019" i="45"/>
  <c r="B2020" i="45"/>
  <c r="C2020" i="45"/>
  <c r="B2021" i="45"/>
  <c r="C2021" i="45"/>
  <c r="B2022" i="45"/>
  <c r="C2022" i="45"/>
  <c r="B2023" i="45"/>
  <c r="C2023" i="45"/>
  <c r="B2024" i="45"/>
  <c r="C2024" i="45"/>
  <c r="B2025" i="45"/>
  <c r="C2025" i="45"/>
  <c r="B2026" i="45"/>
  <c r="C2026" i="45"/>
  <c r="B2027" i="45"/>
  <c r="C2027" i="45"/>
  <c r="B2028" i="45"/>
  <c r="C2028" i="45"/>
  <c r="B2029" i="45"/>
  <c r="C2029" i="45"/>
  <c r="B2030" i="45"/>
  <c r="C2030" i="45"/>
  <c r="B2031" i="45"/>
  <c r="C2031" i="45"/>
  <c r="B2032" i="45"/>
  <c r="C2032" i="45"/>
  <c r="B2033" i="45"/>
  <c r="C2033" i="45"/>
  <c r="B2034" i="45"/>
  <c r="C2034" i="45"/>
  <c r="B2035" i="45"/>
  <c r="C2035" i="45"/>
  <c r="B2036" i="45"/>
  <c r="C2036" i="45"/>
  <c r="B2037" i="45"/>
  <c r="C2037" i="45"/>
  <c r="B2038" i="45"/>
  <c r="C2038" i="45"/>
  <c r="B2039" i="45"/>
  <c r="C2039" i="45"/>
  <c r="B2040" i="45"/>
  <c r="C2040" i="45"/>
  <c r="B2041" i="45"/>
  <c r="C2041" i="45"/>
  <c r="B2042" i="45"/>
  <c r="C2042" i="45"/>
  <c r="B2043" i="45"/>
  <c r="C2043" i="45"/>
  <c r="B2044" i="45"/>
  <c r="C2044" i="45"/>
  <c r="B2045" i="45"/>
  <c r="C2045" i="45"/>
  <c r="B2046" i="45"/>
  <c r="C2046" i="45"/>
  <c r="B2047" i="45"/>
  <c r="C2047" i="45"/>
  <c r="B2048" i="45"/>
  <c r="C2048" i="45"/>
  <c r="B2049" i="45"/>
  <c r="C2049" i="45"/>
  <c r="B2050" i="45"/>
  <c r="C2050" i="45"/>
  <c r="B2051" i="45"/>
  <c r="C2051" i="45"/>
  <c r="B2052" i="45"/>
  <c r="C2052" i="45"/>
  <c r="B2053" i="45"/>
  <c r="C2053" i="45"/>
  <c r="B2054" i="45"/>
  <c r="C2054" i="45"/>
  <c r="B2055" i="45"/>
  <c r="C2055" i="45"/>
  <c r="B2056" i="45"/>
  <c r="C2056" i="45"/>
  <c r="B2057" i="45"/>
  <c r="C2057" i="45"/>
  <c r="B2058" i="45"/>
  <c r="C2058" i="45"/>
  <c r="B2059" i="45"/>
  <c r="C2059" i="45"/>
  <c r="B2060" i="45"/>
  <c r="C2060" i="45"/>
  <c r="B2061" i="45"/>
  <c r="C2061" i="45"/>
  <c r="B2062" i="45"/>
  <c r="C2062" i="45"/>
  <c r="B2063" i="45"/>
  <c r="C2063" i="45"/>
  <c r="B2064" i="45"/>
  <c r="C2064" i="45"/>
  <c r="B2065" i="45"/>
  <c r="C2065" i="45"/>
  <c r="B2066" i="45"/>
  <c r="C2066" i="45"/>
  <c r="B2067" i="45"/>
  <c r="C2067" i="45"/>
  <c r="B2068" i="45"/>
  <c r="C2068" i="45"/>
  <c r="B2069" i="45"/>
  <c r="C2069" i="45"/>
  <c r="B2070" i="45"/>
  <c r="C2070" i="45"/>
  <c r="B2071" i="45"/>
  <c r="C2071" i="45"/>
  <c r="B2072" i="45"/>
  <c r="C2072" i="45"/>
  <c r="B2073" i="45"/>
  <c r="C2073" i="45"/>
  <c r="B2074" i="45"/>
  <c r="C2074" i="45"/>
  <c r="B2075" i="45"/>
  <c r="C2075" i="45"/>
  <c r="B2076" i="45"/>
  <c r="C2076" i="45"/>
  <c r="B2077" i="45"/>
  <c r="C2077" i="45"/>
  <c r="B2078" i="45"/>
  <c r="C2078" i="45"/>
  <c r="B2079" i="45"/>
  <c r="C2079" i="45"/>
  <c r="B2080" i="45"/>
  <c r="C2080" i="45"/>
  <c r="B2081" i="45"/>
  <c r="C2081" i="45"/>
  <c r="B2082" i="45"/>
  <c r="C2082" i="45"/>
  <c r="B2083" i="45"/>
  <c r="C2083" i="45"/>
  <c r="B2084" i="45"/>
  <c r="C2084" i="45"/>
  <c r="B2085" i="45"/>
  <c r="C2085" i="45"/>
  <c r="B2086" i="45"/>
  <c r="C2086" i="45"/>
  <c r="B2087" i="45"/>
  <c r="C2087" i="45"/>
  <c r="B2088" i="45"/>
  <c r="C2088" i="45"/>
  <c r="B2089" i="45"/>
  <c r="C2089" i="45"/>
  <c r="B2090" i="45"/>
  <c r="C2090" i="45"/>
  <c r="B2091" i="45"/>
  <c r="C2091" i="45"/>
  <c r="B2092" i="45"/>
  <c r="C2092" i="45"/>
  <c r="B2093" i="45"/>
  <c r="C2093" i="45"/>
  <c r="B2094" i="45"/>
  <c r="C2094" i="45"/>
  <c r="B2095" i="45"/>
  <c r="C2095" i="45"/>
  <c r="B2096" i="45"/>
  <c r="C2096" i="45"/>
  <c r="B2097" i="45"/>
  <c r="C2097" i="45"/>
  <c r="B2098" i="45"/>
  <c r="C2098" i="45"/>
  <c r="B2099" i="45"/>
  <c r="C2099" i="45"/>
  <c r="B2100" i="45"/>
  <c r="C2100" i="45"/>
  <c r="B2101" i="45"/>
  <c r="C2101" i="45"/>
  <c r="B2102" i="45"/>
  <c r="C2102" i="45"/>
  <c r="B2103" i="45"/>
  <c r="C2103" i="45"/>
  <c r="B2104" i="45"/>
  <c r="C2104" i="45"/>
  <c r="B2105" i="45"/>
  <c r="C2105" i="45"/>
  <c r="B2106" i="45"/>
  <c r="C2106" i="45"/>
  <c r="B2107" i="45"/>
  <c r="C2107" i="45"/>
  <c r="B2108" i="45"/>
  <c r="C2108" i="45"/>
  <c r="B2109" i="45"/>
  <c r="C2109" i="45"/>
  <c r="B2110" i="45"/>
  <c r="C2110" i="45"/>
  <c r="B2111" i="45"/>
  <c r="C2111" i="45"/>
  <c r="B2112" i="45"/>
  <c r="C2112" i="45"/>
  <c r="B2113" i="45"/>
  <c r="C2113" i="45"/>
  <c r="B2114" i="45"/>
  <c r="C2114" i="45"/>
  <c r="B2115" i="45"/>
  <c r="C2115" i="45"/>
  <c r="B2116" i="45"/>
  <c r="C2116" i="45"/>
  <c r="B2117" i="45"/>
  <c r="C2117" i="45"/>
  <c r="B2118" i="45"/>
  <c r="C2118" i="45"/>
  <c r="B2119" i="45"/>
  <c r="C2119" i="45"/>
  <c r="B2120" i="45"/>
  <c r="C2120" i="45"/>
  <c r="B2121" i="45"/>
  <c r="C2121" i="45"/>
  <c r="B2122" i="45"/>
  <c r="C2122" i="45"/>
  <c r="B2123" i="45"/>
  <c r="C2123" i="45"/>
  <c r="B2124" i="45"/>
  <c r="C2124" i="45"/>
  <c r="B2125" i="45"/>
  <c r="C2125" i="45"/>
  <c r="B2126" i="45"/>
  <c r="C2126" i="45"/>
  <c r="B2127" i="45"/>
  <c r="C2127" i="45"/>
  <c r="B2128" i="45"/>
  <c r="C2128" i="45"/>
  <c r="B2129" i="45"/>
  <c r="C2129" i="45"/>
  <c r="B2130" i="45"/>
  <c r="C2130" i="45"/>
  <c r="B2131" i="45"/>
  <c r="C2131" i="45"/>
  <c r="B2132" i="45"/>
  <c r="C2132" i="45"/>
  <c r="B2133" i="45"/>
  <c r="C2133" i="45"/>
  <c r="B2134" i="45"/>
  <c r="C2134" i="45"/>
  <c r="B2135" i="45"/>
  <c r="C2135" i="45"/>
  <c r="B2136" i="45"/>
  <c r="C2136" i="45"/>
  <c r="B2137" i="45"/>
  <c r="C2137" i="45"/>
  <c r="B2138" i="45"/>
  <c r="C2138" i="45"/>
  <c r="B2139" i="45"/>
  <c r="C2139" i="45"/>
  <c r="B2140" i="45"/>
  <c r="C2140" i="45"/>
  <c r="B2141" i="45"/>
  <c r="C2141" i="45"/>
  <c r="B2142" i="45"/>
  <c r="C2142" i="45"/>
  <c r="B2143" i="45"/>
  <c r="C2143" i="45"/>
  <c r="B2144" i="45"/>
  <c r="C2144" i="45"/>
  <c r="B2145" i="45"/>
  <c r="C2145" i="45"/>
  <c r="B2146" i="45"/>
  <c r="C2146" i="45"/>
  <c r="B2147" i="45"/>
  <c r="C2147" i="45"/>
  <c r="B2148" i="45"/>
  <c r="C2148" i="45"/>
  <c r="B2149" i="45"/>
  <c r="C2149" i="45"/>
  <c r="B2150" i="45"/>
  <c r="C2150" i="45"/>
  <c r="B2151" i="45"/>
  <c r="C2151" i="45"/>
  <c r="B2152" i="45"/>
  <c r="C2152" i="45"/>
  <c r="B2153" i="45"/>
  <c r="C2153" i="45"/>
  <c r="B2154" i="45"/>
  <c r="C2154" i="45"/>
  <c r="B2155" i="45"/>
  <c r="C2155" i="45"/>
  <c r="B2156" i="45"/>
  <c r="C2156" i="45"/>
  <c r="B2157" i="45"/>
  <c r="C2157" i="45"/>
  <c r="B2158" i="45"/>
  <c r="C2158" i="45"/>
  <c r="B2159" i="45"/>
  <c r="C2159" i="45"/>
  <c r="B2160" i="45"/>
  <c r="C2160" i="45"/>
  <c r="B2161" i="45"/>
  <c r="C2161" i="45"/>
  <c r="B2162" i="45"/>
  <c r="C2162" i="45"/>
  <c r="B2163" i="45"/>
  <c r="C2163" i="45"/>
  <c r="B2164" i="45"/>
  <c r="C2164" i="45"/>
  <c r="B2165" i="45"/>
  <c r="C2165" i="45"/>
  <c r="B2166" i="45"/>
  <c r="C2166" i="45"/>
  <c r="B2167" i="45"/>
  <c r="C2167" i="45"/>
  <c r="B2168" i="45"/>
  <c r="C2168" i="45"/>
  <c r="B2169" i="45"/>
  <c r="C2169" i="45"/>
  <c r="B2170" i="45"/>
  <c r="C2170" i="45"/>
  <c r="B2171" i="45"/>
  <c r="C2171" i="45"/>
  <c r="B2172" i="45"/>
  <c r="C2172" i="45"/>
  <c r="B2173" i="45"/>
  <c r="C2173" i="45"/>
  <c r="B2174" i="45"/>
  <c r="C2174" i="45"/>
  <c r="B2175" i="45"/>
  <c r="C2175" i="45"/>
  <c r="B2176" i="45"/>
  <c r="C2176" i="45"/>
  <c r="B2177" i="45"/>
  <c r="C2177" i="45"/>
  <c r="B2178" i="45"/>
  <c r="C2178" i="45"/>
  <c r="B2179" i="45"/>
  <c r="C2179" i="45"/>
  <c r="B2180" i="45"/>
  <c r="C2180" i="45"/>
  <c r="B2181" i="45"/>
  <c r="C2181" i="45"/>
  <c r="B2182" i="45"/>
  <c r="C2182" i="45"/>
  <c r="B2183" i="45"/>
  <c r="C2183" i="45"/>
  <c r="B2184" i="45"/>
  <c r="C2184" i="45"/>
  <c r="B2185" i="45"/>
  <c r="C2185" i="45"/>
  <c r="B2186" i="45"/>
  <c r="C2186" i="45"/>
  <c r="B2187" i="45"/>
  <c r="C2187" i="45"/>
  <c r="B2188" i="45"/>
  <c r="C2188" i="45"/>
  <c r="B2189" i="45"/>
  <c r="C2189" i="45"/>
  <c r="B2190" i="45"/>
  <c r="C2190" i="45"/>
  <c r="B2191" i="45"/>
  <c r="C2191" i="45"/>
  <c r="B2192" i="45"/>
  <c r="C2192" i="45"/>
  <c r="B2193" i="45"/>
  <c r="C2193" i="45"/>
  <c r="B2194" i="45"/>
  <c r="C2194" i="45"/>
  <c r="B2195" i="45"/>
  <c r="C2195" i="45"/>
  <c r="B2196" i="45"/>
  <c r="C2196" i="45"/>
  <c r="B2197" i="45"/>
  <c r="C2197" i="45"/>
  <c r="B2198" i="45"/>
  <c r="C2198" i="45"/>
  <c r="B2199" i="45"/>
  <c r="C2199" i="45"/>
  <c r="B2200" i="45"/>
  <c r="C2200" i="45"/>
  <c r="B2201" i="45"/>
  <c r="C2201" i="45"/>
  <c r="B2202" i="45"/>
  <c r="C2202" i="45"/>
  <c r="B2203" i="45"/>
  <c r="C2203" i="45"/>
  <c r="B2204" i="45"/>
  <c r="C2204" i="45"/>
  <c r="B2205" i="45"/>
  <c r="C2205" i="45"/>
  <c r="B2206" i="45"/>
  <c r="C2206" i="45"/>
  <c r="B2207" i="45"/>
  <c r="C2207" i="45"/>
  <c r="B2208" i="45"/>
  <c r="C2208" i="45"/>
  <c r="B2209" i="45"/>
  <c r="C2209" i="45"/>
  <c r="B2210" i="45"/>
  <c r="C2210" i="45"/>
  <c r="B2211" i="45"/>
  <c r="C2211" i="45"/>
  <c r="B2212" i="45"/>
  <c r="C2212" i="45"/>
  <c r="B2213" i="45"/>
  <c r="C2213" i="45"/>
  <c r="B2214" i="45"/>
  <c r="C2214" i="45"/>
  <c r="B2215" i="45"/>
  <c r="C2215" i="45"/>
  <c r="B2216" i="45"/>
  <c r="C2216" i="45"/>
  <c r="B2217" i="45"/>
  <c r="C2217" i="45"/>
  <c r="B2218" i="45"/>
  <c r="C2218" i="45"/>
  <c r="B2219" i="45"/>
  <c r="C2219" i="45"/>
  <c r="B2220" i="45"/>
  <c r="C2220" i="45"/>
  <c r="B2221" i="45"/>
  <c r="C2221" i="45"/>
  <c r="B2222" i="45"/>
  <c r="C2222" i="45"/>
  <c r="B2223" i="45"/>
  <c r="C2223" i="45"/>
  <c r="B2224" i="45"/>
  <c r="C2224" i="45"/>
  <c r="B2225" i="45"/>
  <c r="C2225" i="45"/>
  <c r="B2226" i="45"/>
  <c r="C2226" i="45"/>
  <c r="B2227" i="45"/>
  <c r="C2227" i="45"/>
  <c r="B2228" i="45"/>
  <c r="C2228" i="45"/>
  <c r="B2229" i="45"/>
  <c r="C2229" i="45"/>
  <c r="B2230" i="45"/>
  <c r="C2230" i="45"/>
  <c r="B2231" i="45"/>
  <c r="C2231" i="45"/>
  <c r="B2232" i="45"/>
  <c r="C2232" i="45"/>
  <c r="B2233" i="45"/>
  <c r="C2233" i="45"/>
  <c r="B2234" i="45"/>
  <c r="C2234" i="45"/>
  <c r="B2235" i="45"/>
  <c r="C2235" i="45"/>
  <c r="B2236" i="45"/>
  <c r="C2236" i="45"/>
  <c r="B2237" i="45"/>
  <c r="C2237" i="45"/>
  <c r="B2238" i="45"/>
  <c r="C2238" i="45"/>
  <c r="B2239" i="45"/>
  <c r="C2239" i="45"/>
  <c r="B2240" i="45"/>
  <c r="C2240" i="45"/>
  <c r="B2241" i="45"/>
  <c r="C2241" i="45"/>
  <c r="B2242" i="45"/>
  <c r="C2242" i="45"/>
  <c r="B2243" i="45"/>
  <c r="C2243" i="45"/>
  <c r="B2244" i="45"/>
  <c r="C2244" i="45"/>
  <c r="B2245" i="45"/>
  <c r="C2245" i="45"/>
  <c r="B2246" i="45"/>
  <c r="C2246" i="45"/>
  <c r="B2247" i="45"/>
  <c r="C2247" i="45"/>
  <c r="B2248" i="45"/>
  <c r="C2248" i="45"/>
  <c r="B2249" i="45"/>
  <c r="C2249" i="45"/>
  <c r="B2250" i="45"/>
  <c r="C2250" i="45"/>
  <c r="B2251" i="45"/>
  <c r="C2251" i="45"/>
  <c r="B2252" i="45"/>
  <c r="C2252" i="45"/>
  <c r="B2253" i="45"/>
  <c r="C2253" i="45"/>
  <c r="B2254" i="45"/>
  <c r="C2254" i="45"/>
  <c r="B2255" i="45"/>
  <c r="C2255" i="45"/>
  <c r="B2256" i="45"/>
  <c r="C2256" i="45"/>
  <c r="B2257" i="45"/>
  <c r="C2257" i="45"/>
  <c r="B2258" i="45"/>
  <c r="C2258" i="45"/>
  <c r="B2259" i="45"/>
  <c r="C2259" i="45"/>
  <c r="B2260" i="45"/>
  <c r="C2260" i="45"/>
  <c r="B2261" i="45"/>
  <c r="C2261" i="45"/>
  <c r="B2262" i="45"/>
  <c r="C2262" i="45"/>
  <c r="B2263" i="45"/>
  <c r="C2263" i="45"/>
  <c r="B2264" i="45"/>
  <c r="C2264" i="45"/>
  <c r="B2265" i="45"/>
  <c r="C2265" i="45"/>
  <c r="B2266" i="45"/>
  <c r="C2266" i="45"/>
  <c r="B2267" i="45"/>
  <c r="C2267" i="45"/>
  <c r="B2268" i="45"/>
  <c r="C2268" i="45"/>
  <c r="B2269" i="45"/>
  <c r="C2269" i="45"/>
  <c r="B2270" i="45"/>
  <c r="C2270" i="45"/>
  <c r="B2271" i="45"/>
  <c r="C2271" i="45"/>
  <c r="B2272" i="45"/>
  <c r="C2272" i="45"/>
  <c r="B2273" i="45"/>
  <c r="C2273" i="45"/>
  <c r="B2274" i="45"/>
  <c r="C2274" i="45"/>
  <c r="B2275" i="45"/>
  <c r="C2275" i="45"/>
  <c r="B2276" i="45"/>
  <c r="C2276" i="45"/>
  <c r="B2277" i="45"/>
  <c r="C2277" i="45"/>
  <c r="B2278" i="45"/>
  <c r="C2278" i="45"/>
  <c r="B2279" i="45"/>
  <c r="C2279" i="45"/>
  <c r="B2280" i="45"/>
  <c r="C2280" i="45"/>
  <c r="B2281" i="45"/>
  <c r="C2281" i="45"/>
  <c r="B2282" i="45"/>
  <c r="C2282" i="45"/>
  <c r="B2283" i="45"/>
  <c r="C2283" i="45"/>
  <c r="B2284" i="45"/>
  <c r="C2284" i="45"/>
  <c r="B2285" i="45"/>
  <c r="C2285" i="45"/>
  <c r="B2286" i="45"/>
  <c r="C2286" i="45"/>
  <c r="B2287" i="45"/>
  <c r="C2287" i="45"/>
  <c r="B2288" i="45"/>
  <c r="C2288" i="45"/>
  <c r="B2289" i="45"/>
  <c r="C2289" i="45"/>
  <c r="B2290" i="45"/>
  <c r="C2290" i="45"/>
  <c r="B2291" i="45"/>
  <c r="C2291" i="45"/>
  <c r="B2292" i="45"/>
  <c r="C2292" i="45"/>
  <c r="B2293" i="45"/>
  <c r="C2293" i="45"/>
  <c r="B2294" i="45"/>
  <c r="C2294" i="45"/>
  <c r="B2295" i="45"/>
  <c r="C2295" i="45"/>
  <c r="B2296" i="45"/>
  <c r="C2296" i="45"/>
  <c r="B2297" i="45"/>
  <c r="C2297" i="45"/>
  <c r="B2298" i="45"/>
  <c r="C2298" i="45"/>
  <c r="B2299" i="45"/>
  <c r="C2299" i="45"/>
  <c r="B2300" i="45"/>
  <c r="C2300" i="45"/>
  <c r="B2301" i="45"/>
  <c r="C2301" i="45"/>
  <c r="B2302" i="45"/>
  <c r="C2302" i="45"/>
  <c r="B2303" i="45"/>
  <c r="C2303" i="45"/>
  <c r="B2304" i="45"/>
  <c r="C2304" i="45"/>
  <c r="B2305" i="45"/>
  <c r="C2305" i="45"/>
  <c r="B2306" i="45"/>
  <c r="C2306" i="45"/>
  <c r="B2307" i="45"/>
  <c r="C2307" i="45"/>
  <c r="B2308" i="45"/>
  <c r="C2308" i="45"/>
  <c r="B2309" i="45"/>
  <c r="C2309" i="45"/>
  <c r="B2310" i="45"/>
  <c r="C2310" i="45"/>
  <c r="B2311" i="45"/>
  <c r="C2311" i="45"/>
  <c r="B2312" i="45"/>
  <c r="C2312" i="45"/>
  <c r="B2313" i="45"/>
  <c r="C2313" i="45"/>
  <c r="B2314" i="45"/>
  <c r="C2314" i="45"/>
  <c r="B2315" i="45"/>
  <c r="C2315" i="45"/>
  <c r="B2316" i="45"/>
  <c r="C2316" i="45"/>
  <c r="B2317" i="45"/>
  <c r="C2317" i="45"/>
  <c r="B2318" i="45"/>
  <c r="C2318" i="45"/>
  <c r="B2319" i="45"/>
  <c r="C2319" i="45"/>
  <c r="B2320" i="45"/>
  <c r="C2320" i="45"/>
  <c r="B2321" i="45"/>
  <c r="C2321" i="45"/>
  <c r="B2322" i="45"/>
  <c r="C2322" i="45"/>
  <c r="B2323" i="45"/>
  <c r="C2323" i="45"/>
  <c r="B2324" i="45"/>
  <c r="C2324" i="45"/>
  <c r="B2325" i="45"/>
  <c r="C2325" i="45"/>
  <c r="B2326" i="45"/>
  <c r="C2326" i="45"/>
  <c r="B2327" i="45"/>
  <c r="C2327" i="45"/>
  <c r="B2328" i="45"/>
  <c r="C2328" i="45"/>
  <c r="B2329" i="45"/>
  <c r="C2329" i="45"/>
  <c r="B2330" i="45"/>
  <c r="C2330" i="45"/>
  <c r="B2331" i="45"/>
  <c r="C2331" i="45"/>
  <c r="B2332" i="45"/>
  <c r="C2332" i="45"/>
  <c r="B2333" i="45"/>
  <c r="C2333" i="45"/>
  <c r="B2334" i="45"/>
  <c r="C2334" i="45"/>
  <c r="B2335" i="45"/>
  <c r="C2335" i="45"/>
  <c r="B2336" i="45"/>
  <c r="C2336" i="45"/>
  <c r="B2337" i="45"/>
  <c r="C2337" i="45"/>
  <c r="B2338" i="45"/>
  <c r="C2338" i="45"/>
  <c r="B2339" i="45"/>
  <c r="C2339" i="45"/>
  <c r="B2340" i="45"/>
  <c r="C2340" i="45"/>
  <c r="B2341" i="45"/>
  <c r="C2341" i="45"/>
  <c r="B2342" i="45"/>
  <c r="C2342" i="45"/>
  <c r="B2343" i="45"/>
  <c r="C2343" i="45"/>
  <c r="B2344" i="45"/>
  <c r="C2344" i="45"/>
  <c r="B2345" i="45"/>
  <c r="C2345" i="45"/>
  <c r="B2346" i="45"/>
  <c r="C2346" i="45"/>
  <c r="B2347" i="45"/>
  <c r="C2347" i="45"/>
  <c r="B2348" i="45"/>
  <c r="C2348" i="45"/>
  <c r="B2349" i="45"/>
  <c r="C2349" i="45"/>
  <c r="B2350" i="45"/>
  <c r="C2350" i="45"/>
  <c r="B2351" i="45"/>
  <c r="C2351" i="45"/>
  <c r="B2352" i="45"/>
  <c r="C2352" i="45"/>
  <c r="B2353" i="45"/>
  <c r="C2353" i="45"/>
  <c r="B2354" i="45"/>
  <c r="C2354" i="45"/>
  <c r="B2355" i="45"/>
  <c r="C2355" i="45"/>
  <c r="B2356" i="45"/>
  <c r="C2356" i="45"/>
  <c r="B2357" i="45"/>
  <c r="C2357" i="45"/>
  <c r="B2358" i="45"/>
  <c r="C2358" i="45"/>
  <c r="B2359" i="45"/>
  <c r="C2359" i="45"/>
  <c r="B2360" i="45"/>
  <c r="C2360" i="45"/>
  <c r="B2361" i="45"/>
  <c r="C2361" i="45"/>
  <c r="B2362" i="45"/>
  <c r="C2362" i="45"/>
  <c r="B2363" i="45"/>
  <c r="C2363" i="45"/>
  <c r="B2364" i="45"/>
  <c r="C2364" i="45"/>
  <c r="B2365" i="45"/>
  <c r="C2365" i="45"/>
  <c r="B2366" i="45"/>
  <c r="C2366" i="45"/>
  <c r="B2367" i="45"/>
  <c r="C2367" i="45"/>
  <c r="B2368" i="45"/>
  <c r="C2368" i="45"/>
  <c r="B2369" i="45"/>
  <c r="C2369" i="45"/>
  <c r="B2370" i="45"/>
  <c r="C2370" i="45"/>
  <c r="B2371" i="45"/>
  <c r="C2371" i="45"/>
  <c r="B2372" i="45"/>
  <c r="C2372" i="45"/>
  <c r="B2373" i="45"/>
  <c r="C2373" i="45"/>
  <c r="B2374" i="45"/>
  <c r="C2374" i="45"/>
  <c r="B2375" i="45"/>
  <c r="C2375" i="45"/>
  <c r="B2376" i="45"/>
  <c r="C2376" i="45"/>
  <c r="B2377" i="45"/>
  <c r="C2377" i="45"/>
  <c r="B2378" i="45"/>
  <c r="C2378" i="45"/>
  <c r="B2379" i="45"/>
  <c r="C2379" i="45"/>
  <c r="B2380" i="45"/>
  <c r="C2380" i="45"/>
  <c r="B2381" i="45"/>
  <c r="C2381" i="45"/>
  <c r="B2382" i="45"/>
  <c r="C2382" i="45"/>
  <c r="B2383" i="45"/>
  <c r="C2383" i="45"/>
  <c r="B2384" i="45"/>
  <c r="C2384" i="45"/>
  <c r="B2385" i="45"/>
  <c r="C2385" i="45"/>
  <c r="B2386" i="45"/>
  <c r="C2386" i="45"/>
  <c r="B2387" i="45"/>
  <c r="C2387" i="45"/>
  <c r="B2388" i="45"/>
  <c r="C2388" i="45"/>
  <c r="B2389" i="45"/>
  <c r="C2389" i="45"/>
  <c r="B2390" i="45"/>
  <c r="C2390" i="45"/>
  <c r="B2391" i="45"/>
  <c r="C2391" i="45"/>
  <c r="B2392" i="45"/>
  <c r="C2392" i="45"/>
  <c r="B2393" i="45"/>
  <c r="C2393" i="45"/>
  <c r="B2394" i="45"/>
  <c r="C2394" i="45"/>
  <c r="B2395" i="45"/>
  <c r="C2395" i="45"/>
  <c r="B2396" i="45"/>
  <c r="C2396" i="45"/>
  <c r="B2397" i="45"/>
  <c r="C2397" i="45"/>
  <c r="B2398" i="45"/>
  <c r="C2398" i="45"/>
  <c r="B2399" i="45"/>
  <c r="C2399" i="45"/>
  <c r="B2400" i="45"/>
  <c r="C2400" i="45"/>
  <c r="B2401" i="45"/>
  <c r="C2401" i="45"/>
  <c r="B2402" i="45"/>
  <c r="C2402" i="45"/>
  <c r="B2403" i="45"/>
  <c r="C2403" i="45"/>
  <c r="B2404" i="45"/>
  <c r="C2404" i="45"/>
  <c r="B2405" i="45"/>
  <c r="C2405" i="45"/>
  <c r="B2406" i="45"/>
  <c r="C2406" i="45"/>
  <c r="B2407" i="45"/>
  <c r="C2407" i="45"/>
  <c r="B2408" i="45"/>
  <c r="C2408" i="45"/>
  <c r="B2409" i="45"/>
  <c r="C2409" i="45"/>
  <c r="B2410" i="45"/>
  <c r="C2410" i="45"/>
  <c r="B2411" i="45"/>
  <c r="C2411" i="45"/>
  <c r="B2412" i="45"/>
  <c r="C2412" i="45"/>
  <c r="B2413" i="45"/>
  <c r="C2413" i="45"/>
  <c r="B2414" i="45"/>
  <c r="C2414" i="45"/>
  <c r="B2415" i="45"/>
  <c r="C2415" i="45"/>
  <c r="B2416" i="45"/>
  <c r="C2416" i="45"/>
  <c r="B2417" i="45"/>
  <c r="C2417" i="45"/>
  <c r="B2418" i="45"/>
  <c r="C2418" i="45"/>
  <c r="B2419" i="45"/>
  <c r="C2419" i="45"/>
  <c r="B2420" i="45"/>
  <c r="C2420" i="45"/>
  <c r="B2421" i="45"/>
  <c r="C2421" i="45"/>
  <c r="B2422" i="45"/>
  <c r="C2422" i="45"/>
  <c r="B2423" i="45"/>
  <c r="C2423" i="45"/>
  <c r="B2424" i="45"/>
  <c r="C2424" i="45"/>
  <c r="B2425" i="45"/>
  <c r="C2425" i="45"/>
  <c r="B2426" i="45"/>
  <c r="C2426" i="45"/>
  <c r="B2427" i="45"/>
  <c r="C2427" i="45"/>
  <c r="B2428" i="45"/>
  <c r="C2428" i="45"/>
  <c r="B2429" i="45"/>
  <c r="C2429" i="45"/>
  <c r="B2430" i="45"/>
  <c r="C2430" i="45"/>
  <c r="B2431" i="45"/>
  <c r="C2431" i="45"/>
  <c r="B2432" i="45"/>
  <c r="C2432" i="45"/>
  <c r="B2433" i="45"/>
  <c r="C2433" i="45"/>
  <c r="B2434" i="45"/>
  <c r="C2434" i="45"/>
  <c r="B2435" i="45"/>
  <c r="C2435" i="45"/>
  <c r="B2436" i="45"/>
  <c r="C2436" i="45"/>
  <c r="B2437" i="45"/>
  <c r="C2437" i="45"/>
  <c r="B2438" i="45"/>
  <c r="C2438" i="45"/>
  <c r="B2439" i="45"/>
  <c r="C2439" i="45"/>
  <c r="B2440" i="45"/>
  <c r="C2440" i="45"/>
  <c r="B2441" i="45"/>
  <c r="C2441" i="45"/>
  <c r="B2442" i="45"/>
  <c r="C2442" i="45"/>
  <c r="B2443" i="45"/>
  <c r="C2443" i="45"/>
  <c r="B2444" i="45"/>
  <c r="C2444" i="45"/>
  <c r="B2445" i="45"/>
  <c r="C2445" i="45"/>
  <c r="B2446" i="45"/>
  <c r="C2446" i="45"/>
  <c r="B2447" i="45"/>
  <c r="C2447" i="45"/>
  <c r="B2448" i="45"/>
  <c r="C2448" i="45"/>
  <c r="B2449" i="45"/>
  <c r="C2449" i="45"/>
  <c r="B2450" i="45"/>
  <c r="C2450" i="45"/>
  <c r="B2451" i="45"/>
  <c r="C2451" i="45"/>
  <c r="B2452" i="45"/>
  <c r="C2452" i="45"/>
  <c r="B2453" i="45"/>
  <c r="C2453" i="45"/>
  <c r="B2454" i="45"/>
  <c r="C2454" i="45"/>
  <c r="B2455" i="45"/>
  <c r="C2455" i="45"/>
  <c r="B2456" i="45"/>
  <c r="C2456" i="45"/>
  <c r="B2457" i="45"/>
  <c r="C2457" i="45"/>
  <c r="B2458" i="45"/>
  <c r="C2458" i="45"/>
  <c r="B2459" i="45"/>
  <c r="C2459" i="45"/>
  <c r="B2460" i="45"/>
  <c r="C2460" i="45"/>
  <c r="B2461" i="45"/>
  <c r="C2461" i="45"/>
  <c r="B2462" i="45"/>
  <c r="C2462" i="45"/>
  <c r="B2463" i="45"/>
  <c r="C2463" i="45"/>
  <c r="B2464" i="45"/>
  <c r="C2464" i="45"/>
  <c r="B2465" i="45"/>
  <c r="C2465" i="45"/>
  <c r="B2466" i="45"/>
  <c r="C2466" i="45"/>
  <c r="B2467" i="45"/>
  <c r="C2467" i="45"/>
  <c r="B2468" i="45"/>
  <c r="C2468" i="45"/>
  <c r="B2469" i="45"/>
  <c r="C2469" i="45"/>
  <c r="B2470" i="45"/>
  <c r="C2470" i="45"/>
  <c r="B2471" i="45"/>
  <c r="C2471" i="45"/>
  <c r="B2472" i="45"/>
  <c r="C2472" i="45"/>
  <c r="B2473" i="45"/>
  <c r="C2473" i="45"/>
  <c r="B2474" i="45"/>
  <c r="C2474" i="45"/>
  <c r="B2475" i="45"/>
  <c r="C2475" i="45"/>
  <c r="B2476" i="45"/>
  <c r="C2476" i="45"/>
  <c r="B2477" i="45"/>
  <c r="C2477" i="45"/>
  <c r="B2478" i="45"/>
  <c r="C2478" i="45"/>
  <c r="B2479" i="45"/>
  <c r="C2479" i="45"/>
  <c r="B2480" i="45"/>
  <c r="C2480" i="45"/>
  <c r="B2481" i="45"/>
  <c r="C2481" i="45"/>
  <c r="B2482" i="45"/>
  <c r="C2482" i="45"/>
  <c r="B2483" i="45"/>
  <c r="C2483" i="45"/>
  <c r="B2484" i="45"/>
  <c r="C2484" i="45"/>
  <c r="B2485" i="45"/>
  <c r="C2485" i="45"/>
  <c r="B2486" i="45"/>
  <c r="C2486" i="45"/>
  <c r="B2487" i="45"/>
  <c r="C2487" i="45"/>
  <c r="B2488" i="45"/>
  <c r="C2488" i="45"/>
  <c r="B2489" i="45"/>
  <c r="C2489" i="45"/>
  <c r="B2490" i="45"/>
  <c r="C2490" i="45"/>
  <c r="B2491" i="45"/>
  <c r="C2491" i="45"/>
  <c r="B2492" i="45"/>
  <c r="C2492" i="45"/>
  <c r="B2493" i="45"/>
  <c r="C2493" i="45"/>
  <c r="B2494" i="45"/>
  <c r="C2494" i="45"/>
  <c r="B2495" i="45"/>
  <c r="C2495" i="45"/>
  <c r="B2496" i="45"/>
  <c r="C2496" i="45"/>
  <c r="B2497" i="45"/>
  <c r="C2497" i="45"/>
  <c r="B2498" i="45"/>
  <c r="C2498" i="45"/>
  <c r="B2499" i="45"/>
  <c r="C2499" i="45"/>
  <c r="B2500" i="45"/>
  <c r="C2500" i="45"/>
  <c r="B2501" i="45"/>
  <c r="C2501" i="45"/>
  <c r="B2502" i="45"/>
  <c r="C2502" i="45"/>
  <c r="B2503" i="45"/>
  <c r="C2503" i="45"/>
  <c r="B2504" i="45"/>
  <c r="C2504" i="45"/>
  <c r="B2505" i="45"/>
  <c r="C2505" i="45"/>
  <c r="B2506" i="45"/>
  <c r="C2506" i="45"/>
  <c r="B2507" i="45"/>
  <c r="C2507" i="45"/>
  <c r="B2508" i="45"/>
  <c r="C2508" i="45"/>
  <c r="B2509" i="45"/>
  <c r="C2509" i="45"/>
  <c r="B2510" i="45"/>
  <c r="C2510" i="45"/>
  <c r="B2511" i="45"/>
  <c r="C2511" i="45"/>
  <c r="B2512" i="45"/>
  <c r="C2512" i="45"/>
  <c r="B2513" i="45"/>
  <c r="C2513" i="45"/>
  <c r="B2514" i="45"/>
  <c r="C2514" i="45"/>
  <c r="B2515" i="45"/>
  <c r="C2515" i="45"/>
  <c r="B2516" i="45"/>
  <c r="C2516" i="45"/>
  <c r="B2517" i="45"/>
  <c r="C2517" i="45"/>
  <c r="B2518" i="45"/>
  <c r="C2518" i="45"/>
  <c r="B2519" i="45"/>
  <c r="C2519" i="45"/>
  <c r="B2520" i="45"/>
  <c r="C2520" i="45"/>
  <c r="B2521" i="45"/>
  <c r="C2521" i="45"/>
  <c r="B2522" i="45"/>
  <c r="C2522" i="45"/>
  <c r="B2523" i="45"/>
  <c r="C2523" i="45"/>
  <c r="B2524" i="45"/>
  <c r="C2524" i="45"/>
  <c r="B2525" i="45"/>
  <c r="C2525" i="45"/>
  <c r="B2526" i="45"/>
  <c r="C2526" i="45"/>
  <c r="B2527" i="45"/>
  <c r="C2527" i="45"/>
  <c r="B2528" i="45"/>
  <c r="C2528" i="45"/>
  <c r="B2529" i="45"/>
  <c r="C2529" i="45"/>
  <c r="B2530" i="45"/>
  <c r="C2530" i="45"/>
  <c r="B2531" i="45"/>
  <c r="C2531" i="45"/>
  <c r="B2532" i="45"/>
  <c r="C2532" i="45"/>
  <c r="B2533" i="45"/>
  <c r="C2533" i="45"/>
  <c r="B2534" i="45"/>
  <c r="C2534" i="45"/>
  <c r="B2535" i="45"/>
  <c r="C2535" i="45"/>
  <c r="B2536" i="45"/>
  <c r="C2536" i="45"/>
  <c r="B2537" i="45"/>
  <c r="C2537" i="45"/>
  <c r="B2538" i="45"/>
  <c r="C2538" i="45"/>
  <c r="B2539" i="45"/>
  <c r="C2539" i="45"/>
  <c r="B2540" i="45"/>
  <c r="C2540" i="45"/>
  <c r="B2541" i="45"/>
  <c r="C2541" i="45"/>
  <c r="B2542" i="45"/>
  <c r="C2542" i="45"/>
  <c r="B2543" i="45"/>
  <c r="C2543" i="45"/>
  <c r="B2544" i="45"/>
  <c r="C2544" i="45"/>
  <c r="B2545" i="45"/>
  <c r="C2545" i="45"/>
  <c r="B2546" i="45"/>
  <c r="C2546" i="45"/>
  <c r="B2547" i="45"/>
  <c r="C2547" i="45"/>
  <c r="B2548" i="45"/>
  <c r="C2548" i="45"/>
  <c r="B2549" i="45"/>
  <c r="C2549" i="45"/>
  <c r="B2550" i="45"/>
  <c r="C2550" i="45"/>
  <c r="B2551" i="45"/>
  <c r="C2551" i="45"/>
  <c r="B2552" i="45"/>
  <c r="C2552" i="45"/>
  <c r="B2553" i="45"/>
  <c r="C2553" i="45"/>
  <c r="B2554" i="45"/>
  <c r="C2554" i="45"/>
  <c r="B2555" i="45"/>
  <c r="C2555" i="45"/>
  <c r="B2556" i="45"/>
  <c r="C2556" i="45"/>
  <c r="B2557" i="45"/>
  <c r="C2557" i="45"/>
  <c r="B2558" i="45"/>
  <c r="C2558" i="45"/>
  <c r="B2559" i="45"/>
  <c r="C2559" i="45"/>
  <c r="B2560" i="45"/>
  <c r="C2560" i="45"/>
  <c r="B2561" i="45"/>
  <c r="C2561" i="45"/>
  <c r="B2562" i="45"/>
  <c r="C2562" i="45"/>
  <c r="B2563" i="45"/>
  <c r="C2563" i="45"/>
  <c r="B2564" i="45"/>
  <c r="C2564" i="45"/>
  <c r="B2565" i="45"/>
  <c r="C2565" i="45"/>
  <c r="B2566" i="45"/>
  <c r="C2566" i="45"/>
  <c r="B2567" i="45"/>
  <c r="C2567" i="45"/>
  <c r="B2568" i="45"/>
  <c r="C2568" i="45"/>
  <c r="B2569" i="45"/>
  <c r="C2569" i="45"/>
  <c r="B2570" i="45"/>
  <c r="C2570" i="45"/>
  <c r="B2571" i="45"/>
  <c r="C2571" i="45"/>
  <c r="B2572" i="45"/>
  <c r="C2572" i="45"/>
  <c r="B2573" i="45"/>
  <c r="C2573" i="45"/>
  <c r="B2574" i="45"/>
  <c r="C2574" i="45"/>
  <c r="B2575" i="45"/>
  <c r="C2575" i="45"/>
  <c r="B2576" i="45"/>
  <c r="C2576" i="45"/>
  <c r="B2577" i="45"/>
  <c r="C2577" i="45"/>
  <c r="B2578" i="45"/>
  <c r="C2578" i="45"/>
  <c r="B2579" i="45"/>
  <c r="C2579" i="45"/>
  <c r="B2580" i="45"/>
  <c r="C2580" i="45"/>
  <c r="B2581" i="45"/>
  <c r="C2581" i="45"/>
  <c r="B2582" i="45"/>
  <c r="C2582" i="45"/>
  <c r="B2583" i="45"/>
  <c r="C2583" i="45"/>
  <c r="B2584" i="45"/>
  <c r="C2584" i="45"/>
  <c r="B2585" i="45"/>
  <c r="C2585" i="45"/>
  <c r="B2586" i="45"/>
  <c r="C2586" i="45"/>
  <c r="B2587" i="45"/>
  <c r="C2587" i="45"/>
  <c r="B2588" i="45"/>
  <c r="C2588" i="45"/>
  <c r="B2589" i="45"/>
  <c r="C2589" i="45"/>
  <c r="B2590" i="45"/>
  <c r="C2590" i="45"/>
  <c r="B2591" i="45"/>
  <c r="C2591" i="45"/>
  <c r="B2592" i="45"/>
  <c r="C2592" i="45"/>
  <c r="B2593" i="45"/>
  <c r="C2593" i="45"/>
  <c r="B2594" i="45"/>
  <c r="C2594" i="45"/>
  <c r="B2595" i="45"/>
  <c r="C2595" i="45"/>
  <c r="B2596" i="45"/>
  <c r="C2596" i="45"/>
  <c r="B2597" i="45"/>
  <c r="C2597" i="45"/>
  <c r="B2598" i="45"/>
  <c r="C2598" i="45"/>
  <c r="B2599" i="45"/>
  <c r="C2599" i="45"/>
  <c r="B2600" i="45"/>
  <c r="C2600" i="45"/>
  <c r="B2601" i="45"/>
  <c r="C2601" i="45"/>
  <c r="B2602" i="45"/>
  <c r="C2602" i="45"/>
  <c r="B2603" i="45"/>
  <c r="C2603" i="45"/>
  <c r="B2604" i="45"/>
  <c r="C2604" i="45"/>
  <c r="B2605" i="45"/>
  <c r="C2605" i="45"/>
  <c r="B2606" i="45"/>
  <c r="C2606" i="45"/>
  <c r="B2607" i="45"/>
  <c r="C2607" i="45"/>
  <c r="B2608" i="45"/>
  <c r="C2608" i="45"/>
  <c r="B2609" i="45"/>
  <c r="C2609" i="45"/>
  <c r="B2610" i="45"/>
  <c r="C2610" i="45"/>
  <c r="B2611" i="45"/>
  <c r="C2611" i="45"/>
  <c r="B2612" i="45"/>
  <c r="C2612" i="45"/>
  <c r="B2613" i="45"/>
  <c r="C2613" i="45"/>
  <c r="B2614" i="45"/>
  <c r="C2614" i="45"/>
  <c r="B2615" i="45"/>
  <c r="C2615" i="45"/>
  <c r="B2616" i="45"/>
  <c r="C2616" i="45"/>
  <c r="B2617" i="45"/>
  <c r="C2617" i="45"/>
  <c r="B2618" i="45"/>
  <c r="C2618" i="45"/>
  <c r="B2619" i="45"/>
  <c r="C2619" i="45"/>
  <c r="B2620" i="45"/>
  <c r="C2620" i="45"/>
  <c r="B2621" i="45"/>
  <c r="C2621" i="45"/>
  <c r="B2622" i="45"/>
  <c r="C2622" i="45"/>
  <c r="B2623" i="45"/>
  <c r="C2623" i="45"/>
  <c r="B2624" i="45"/>
  <c r="C2624" i="45"/>
  <c r="B2625" i="45"/>
  <c r="C2625" i="45"/>
  <c r="B2626" i="45"/>
  <c r="C2626" i="45"/>
  <c r="B2627" i="45"/>
  <c r="C2627" i="45"/>
  <c r="B2628" i="45"/>
  <c r="C2628" i="45"/>
  <c r="B2629" i="45"/>
  <c r="C2629" i="45"/>
  <c r="B2630" i="45"/>
  <c r="C2630" i="45"/>
  <c r="B2631" i="45"/>
  <c r="C2631" i="45"/>
  <c r="B2632" i="45"/>
  <c r="C2632" i="45"/>
  <c r="B2633" i="45"/>
  <c r="C2633" i="45"/>
  <c r="B2634" i="45"/>
  <c r="C2634" i="45"/>
  <c r="B2635" i="45"/>
  <c r="C2635" i="45"/>
  <c r="B2636" i="45"/>
  <c r="C2636" i="45"/>
  <c r="B2637" i="45"/>
  <c r="C2637" i="45"/>
  <c r="B2638" i="45"/>
  <c r="C2638" i="45"/>
  <c r="B2639" i="45"/>
  <c r="C2639" i="45"/>
  <c r="B2640" i="45"/>
  <c r="C2640" i="45"/>
  <c r="B2641" i="45"/>
  <c r="C2641" i="45"/>
  <c r="B2642" i="45"/>
  <c r="C2642" i="45"/>
  <c r="B2643" i="45"/>
  <c r="C2643" i="45"/>
  <c r="B2644" i="45"/>
  <c r="C2644" i="45"/>
  <c r="B2645" i="45"/>
  <c r="C2645" i="45"/>
  <c r="B2646" i="45"/>
  <c r="C2646" i="45"/>
  <c r="B2647" i="45"/>
  <c r="C2647" i="45"/>
  <c r="B2648" i="45"/>
  <c r="C2648" i="45"/>
  <c r="B2649" i="45"/>
  <c r="C2649" i="45"/>
  <c r="B2650" i="45"/>
  <c r="C2650" i="45"/>
  <c r="B2651" i="45"/>
  <c r="C2651" i="45"/>
  <c r="B2652" i="45"/>
  <c r="C2652" i="45"/>
  <c r="B2653" i="45"/>
  <c r="C2653" i="45"/>
  <c r="B2654" i="45"/>
  <c r="C2654" i="45"/>
  <c r="B2655" i="45"/>
  <c r="C2655" i="45"/>
  <c r="B2656" i="45"/>
  <c r="C2656" i="45"/>
  <c r="B2657" i="45"/>
  <c r="C2657" i="45"/>
  <c r="B2658" i="45"/>
  <c r="C2658" i="45"/>
  <c r="B2659" i="45"/>
  <c r="C2659" i="45"/>
  <c r="B2660" i="45"/>
  <c r="C2660" i="45"/>
  <c r="B2661" i="45"/>
  <c r="C2661" i="45"/>
  <c r="B2662" i="45"/>
  <c r="C2662" i="45"/>
  <c r="B2663" i="45"/>
  <c r="C2663" i="45"/>
  <c r="B2664" i="45"/>
  <c r="C2664" i="45"/>
  <c r="B2665" i="45"/>
  <c r="C2665" i="45"/>
  <c r="B2666" i="45"/>
  <c r="C2666" i="45"/>
  <c r="B2667" i="45"/>
  <c r="C2667" i="45"/>
  <c r="B2668" i="45"/>
  <c r="C2668" i="45"/>
  <c r="B2669" i="45"/>
  <c r="C2669" i="45"/>
  <c r="B2670" i="45"/>
  <c r="C2670" i="45"/>
  <c r="B2671" i="45"/>
  <c r="C2671" i="45"/>
  <c r="B2672" i="45"/>
  <c r="C2672" i="45"/>
  <c r="B2673" i="45"/>
  <c r="C2673" i="45"/>
  <c r="B2674" i="45"/>
  <c r="C2674" i="45"/>
  <c r="B2675" i="45"/>
  <c r="C2675" i="45"/>
  <c r="B2676" i="45"/>
  <c r="C2676" i="45"/>
  <c r="B2677" i="45"/>
  <c r="C2677" i="45"/>
  <c r="B2678" i="45"/>
  <c r="C2678" i="45"/>
  <c r="B2679" i="45"/>
  <c r="C2679" i="45"/>
  <c r="B2680" i="45"/>
  <c r="C2680" i="45"/>
  <c r="B2681" i="45"/>
  <c r="C2681" i="45"/>
  <c r="B2682" i="45"/>
  <c r="C2682" i="45"/>
  <c r="B2683" i="45"/>
  <c r="C2683" i="45"/>
  <c r="B2684" i="45"/>
  <c r="C2684" i="45"/>
  <c r="B2685" i="45"/>
  <c r="C2685" i="45"/>
  <c r="B2686" i="45"/>
  <c r="C2686" i="45"/>
  <c r="B2687" i="45"/>
  <c r="C2687" i="45"/>
  <c r="B2688" i="45"/>
  <c r="C2688" i="45"/>
  <c r="B2689" i="45"/>
  <c r="C2689" i="45"/>
  <c r="B2690" i="45"/>
  <c r="C2690" i="45"/>
  <c r="B2691" i="45"/>
  <c r="C2691" i="45"/>
  <c r="B2692" i="45"/>
  <c r="C2692" i="45"/>
  <c r="B2693" i="45"/>
  <c r="C2693" i="45"/>
  <c r="B2694" i="45"/>
  <c r="C2694" i="45"/>
  <c r="B2695" i="45"/>
  <c r="C2695" i="45"/>
  <c r="B2696" i="45"/>
  <c r="C2696" i="45"/>
  <c r="B2697" i="45"/>
  <c r="C2697" i="45"/>
  <c r="B2698" i="45"/>
  <c r="C2698" i="45"/>
  <c r="B2699" i="45"/>
  <c r="C2699" i="45"/>
  <c r="B2700" i="45"/>
  <c r="C2700" i="45"/>
  <c r="B2701" i="45"/>
  <c r="C2701" i="45"/>
  <c r="B2702" i="45"/>
  <c r="C2702" i="45"/>
  <c r="B2703" i="45"/>
  <c r="C2703" i="45"/>
  <c r="B2704" i="45"/>
  <c r="C2704" i="45"/>
  <c r="B2705" i="45"/>
  <c r="C2705" i="45"/>
  <c r="B2706" i="45"/>
  <c r="C2706" i="45"/>
  <c r="B2707" i="45"/>
  <c r="C2707" i="45"/>
  <c r="B2708" i="45"/>
  <c r="C2708" i="45"/>
  <c r="B2709" i="45"/>
  <c r="C2709" i="45"/>
  <c r="B2710" i="45"/>
  <c r="C2710" i="45"/>
  <c r="B2711" i="45"/>
  <c r="C2711" i="45"/>
  <c r="B2712" i="45"/>
  <c r="C2712" i="45"/>
  <c r="B2713" i="45"/>
  <c r="C2713" i="45"/>
  <c r="B2714" i="45"/>
  <c r="C2714" i="45"/>
  <c r="B2715" i="45"/>
  <c r="C2715" i="45"/>
  <c r="B2716" i="45"/>
  <c r="C2716" i="45"/>
  <c r="B2717" i="45"/>
  <c r="C2717" i="45"/>
  <c r="B2718" i="45"/>
  <c r="C2718" i="45"/>
  <c r="B2719" i="45"/>
  <c r="C2719" i="45"/>
  <c r="B2720" i="45"/>
  <c r="C2720" i="45"/>
  <c r="B2721" i="45"/>
  <c r="C2721" i="45"/>
  <c r="B2722" i="45"/>
  <c r="C2722" i="45"/>
  <c r="B2723" i="45"/>
  <c r="C2723" i="45"/>
  <c r="B2724" i="45"/>
  <c r="C2724" i="45"/>
  <c r="B2725" i="45"/>
  <c r="C2725" i="45"/>
  <c r="B2726" i="45"/>
  <c r="C2726" i="45"/>
  <c r="B2727" i="45"/>
  <c r="C2727" i="45"/>
  <c r="B2728" i="45"/>
  <c r="C2728" i="45"/>
  <c r="B2729" i="45"/>
  <c r="C2729" i="45"/>
  <c r="B2730" i="45"/>
  <c r="C2730" i="45"/>
  <c r="B2731" i="45"/>
  <c r="C2731" i="45"/>
  <c r="B2732" i="45"/>
  <c r="C2732" i="45"/>
  <c r="B2733" i="45"/>
  <c r="C2733" i="45"/>
  <c r="B2734" i="45"/>
  <c r="C2734" i="45"/>
  <c r="B2735" i="45"/>
  <c r="C2735" i="45"/>
  <c r="B2736" i="45"/>
  <c r="C2736" i="45"/>
  <c r="B2737" i="45"/>
  <c r="C2737" i="45"/>
  <c r="B2738" i="45"/>
  <c r="C2738" i="45"/>
  <c r="B2739" i="45"/>
  <c r="C2739" i="45"/>
  <c r="B2740" i="45"/>
  <c r="C2740" i="45"/>
  <c r="B2741" i="45"/>
  <c r="C2741" i="45"/>
  <c r="B2742" i="45"/>
  <c r="C2742" i="45"/>
  <c r="B2743" i="45"/>
  <c r="C2743" i="45"/>
  <c r="B2744" i="45"/>
  <c r="C2744" i="45"/>
  <c r="B2745" i="45"/>
  <c r="C2745" i="45"/>
  <c r="B2746" i="45"/>
  <c r="C2746" i="45"/>
  <c r="B2747" i="45"/>
  <c r="C2747" i="45"/>
  <c r="B2748" i="45"/>
  <c r="C2748" i="45"/>
  <c r="B2749" i="45"/>
  <c r="C2749" i="45"/>
  <c r="B2750" i="45"/>
  <c r="C2750" i="45"/>
  <c r="B2751" i="45"/>
  <c r="C2751" i="45"/>
  <c r="B2752" i="45"/>
  <c r="C2752" i="45"/>
  <c r="B2753" i="45"/>
  <c r="C2753" i="45"/>
  <c r="B2754" i="45"/>
  <c r="C2754" i="45"/>
  <c r="B2755" i="45"/>
  <c r="C2755" i="45"/>
  <c r="B2756" i="45"/>
  <c r="C2756" i="45"/>
  <c r="B2757" i="45"/>
  <c r="C2757" i="45"/>
  <c r="B2758" i="45"/>
  <c r="C2758" i="45"/>
  <c r="B2759" i="45"/>
  <c r="C2759" i="45"/>
  <c r="B2760" i="45"/>
  <c r="C2760" i="45"/>
  <c r="B2761" i="45"/>
  <c r="C2761" i="45"/>
  <c r="B2762" i="45"/>
  <c r="C2762" i="45"/>
  <c r="B2763" i="45"/>
  <c r="C2763" i="45"/>
  <c r="B2764" i="45"/>
  <c r="C2764" i="45"/>
  <c r="B2765" i="45"/>
  <c r="C2765" i="45"/>
  <c r="B2766" i="45"/>
  <c r="C2766" i="45"/>
  <c r="B2767" i="45"/>
  <c r="C2767" i="45"/>
  <c r="B2768" i="45"/>
  <c r="C2768" i="45"/>
  <c r="B2769" i="45"/>
  <c r="C2769" i="45"/>
  <c r="B2770" i="45"/>
  <c r="C2770" i="45"/>
  <c r="B2771" i="45"/>
  <c r="C2771" i="45"/>
  <c r="B2772" i="45"/>
  <c r="C2772" i="45"/>
  <c r="B2773" i="45"/>
  <c r="C2773" i="45"/>
  <c r="B2774" i="45"/>
  <c r="C2774" i="45"/>
  <c r="B2775" i="45"/>
  <c r="C2775" i="45"/>
  <c r="B2776" i="45"/>
  <c r="C2776" i="45"/>
  <c r="B2777" i="45"/>
  <c r="C2777" i="45"/>
  <c r="B2778" i="45"/>
  <c r="C2778" i="45"/>
  <c r="B2779" i="45"/>
  <c r="C2779" i="45"/>
  <c r="B2780" i="45"/>
  <c r="C2780" i="45"/>
  <c r="B2781" i="45"/>
  <c r="C2781" i="45"/>
  <c r="B2782" i="45"/>
  <c r="C2782" i="45"/>
  <c r="B2783" i="45"/>
  <c r="C2783" i="45"/>
  <c r="B2784" i="45"/>
  <c r="C2784" i="45"/>
  <c r="B2785" i="45"/>
  <c r="C2785" i="45"/>
  <c r="B2786" i="45"/>
  <c r="C2786" i="45"/>
  <c r="B2787" i="45"/>
  <c r="C2787" i="45"/>
  <c r="B2788" i="45"/>
  <c r="C2788" i="45"/>
  <c r="B2789" i="45"/>
  <c r="C2789" i="45"/>
  <c r="B2790" i="45"/>
  <c r="C2790" i="45"/>
  <c r="B2791" i="45"/>
  <c r="C2791" i="45"/>
  <c r="B2792" i="45"/>
  <c r="C2792" i="45"/>
  <c r="B2793" i="45"/>
  <c r="C2793" i="45"/>
  <c r="B2794" i="45"/>
  <c r="C2794" i="45"/>
  <c r="B2795" i="45"/>
  <c r="C2795" i="45"/>
  <c r="B2796" i="45"/>
  <c r="C2796" i="45"/>
  <c r="B2797" i="45"/>
  <c r="C2797" i="45"/>
  <c r="B2798" i="45"/>
  <c r="C2798" i="45"/>
  <c r="B2799" i="45"/>
  <c r="C2799" i="45"/>
  <c r="B2800" i="45"/>
  <c r="C2800" i="45"/>
  <c r="B2801" i="45"/>
  <c r="C2801" i="45"/>
  <c r="B2802" i="45"/>
  <c r="C2802" i="45"/>
  <c r="B2803" i="45"/>
  <c r="C2803" i="45"/>
  <c r="B2804" i="45"/>
  <c r="C2804" i="45"/>
  <c r="B2805" i="45"/>
  <c r="C2805" i="45"/>
  <c r="B2806" i="45"/>
  <c r="C2806" i="45"/>
  <c r="B2807" i="45"/>
  <c r="C2807" i="45"/>
  <c r="B2808" i="45"/>
  <c r="C2808" i="45"/>
  <c r="B2809" i="45"/>
  <c r="C2809" i="45"/>
  <c r="B2810" i="45"/>
  <c r="C2810" i="45"/>
  <c r="B2811" i="45"/>
  <c r="C2811" i="45"/>
  <c r="B2812" i="45"/>
  <c r="C2812" i="45"/>
  <c r="B2813" i="45"/>
  <c r="C2813" i="45"/>
  <c r="B2814" i="45"/>
  <c r="C2814" i="45"/>
  <c r="B2815" i="45"/>
  <c r="C2815" i="45"/>
  <c r="B2816" i="45"/>
  <c r="C2816" i="45"/>
  <c r="B2817" i="45"/>
  <c r="C2817" i="45"/>
  <c r="B2818" i="45"/>
  <c r="C2818" i="45"/>
  <c r="B2819" i="45"/>
  <c r="C2819" i="45"/>
  <c r="B2820" i="45"/>
  <c r="C2820" i="45"/>
  <c r="B2821" i="45"/>
  <c r="C2821" i="45"/>
  <c r="B2822" i="45"/>
  <c r="C2822" i="45"/>
  <c r="B2823" i="45"/>
  <c r="C2823" i="45"/>
  <c r="B2824" i="45"/>
  <c r="C2824" i="45"/>
  <c r="B2825" i="45"/>
  <c r="C2825" i="45"/>
  <c r="B2826" i="45"/>
  <c r="C2826" i="45"/>
  <c r="B2827" i="45"/>
  <c r="C2827" i="45"/>
  <c r="B2828" i="45"/>
  <c r="C2828" i="45"/>
  <c r="B2829" i="45"/>
  <c r="C2829" i="45"/>
  <c r="B2830" i="45"/>
  <c r="C2830" i="45"/>
  <c r="B2831" i="45"/>
  <c r="C2831" i="45"/>
  <c r="B2832" i="45"/>
  <c r="C2832" i="45"/>
  <c r="B2833" i="45"/>
  <c r="C2833" i="45"/>
  <c r="B2834" i="45"/>
  <c r="C2834" i="45"/>
  <c r="B2835" i="45"/>
  <c r="C2835" i="45"/>
  <c r="B2836" i="45"/>
  <c r="C2836" i="45"/>
  <c r="B2837" i="45"/>
  <c r="C2837" i="45"/>
  <c r="B2838" i="45"/>
  <c r="C2838" i="45"/>
  <c r="B2839" i="45"/>
  <c r="C2839" i="45"/>
  <c r="B2840" i="45"/>
  <c r="C2840" i="45"/>
  <c r="B2841" i="45"/>
  <c r="C2841" i="45"/>
  <c r="B2842" i="45"/>
  <c r="C2842" i="45"/>
  <c r="B2843" i="45"/>
  <c r="C2843" i="45"/>
  <c r="B2844" i="45"/>
  <c r="C2844" i="45"/>
  <c r="B2845" i="45"/>
  <c r="C2845" i="45"/>
  <c r="B2846" i="45"/>
  <c r="C2846" i="45"/>
  <c r="B2847" i="45"/>
  <c r="C2847" i="45"/>
  <c r="B2848" i="45"/>
  <c r="C2848" i="45"/>
  <c r="B2849" i="45"/>
  <c r="C2849" i="45"/>
  <c r="B2850" i="45"/>
  <c r="C2850" i="45"/>
  <c r="B2851" i="45"/>
  <c r="C2851" i="45"/>
  <c r="B2852" i="45"/>
  <c r="C2852" i="45"/>
  <c r="B2853" i="45"/>
  <c r="C2853" i="45"/>
  <c r="B2854" i="45"/>
  <c r="C2854" i="45"/>
  <c r="B2855" i="45"/>
  <c r="C2855" i="45"/>
  <c r="B2856" i="45"/>
  <c r="C2856" i="45"/>
  <c r="B2857" i="45"/>
  <c r="C2857" i="45"/>
  <c r="B2858" i="45"/>
  <c r="C2858" i="45"/>
  <c r="B2859" i="45"/>
  <c r="C2859" i="45"/>
  <c r="B2860" i="45"/>
  <c r="C2860" i="45"/>
  <c r="B2861" i="45"/>
  <c r="C2861" i="45"/>
  <c r="B2862" i="45"/>
  <c r="C2862" i="45"/>
  <c r="B2863" i="45"/>
  <c r="C2863" i="45"/>
  <c r="B2864" i="45"/>
  <c r="C2864" i="45"/>
  <c r="B2865" i="45"/>
  <c r="C2865" i="45"/>
  <c r="B2866" i="45"/>
  <c r="C2866" i="45"/>
  <c r="B2867" i="45"/>
  <c r="C2867" i="45"/>
  <c r="B2868" i="45"/>
  <c r="C2868" i="45"/>
  <c r="B2869" i="45"/>
  <c r="C2869" i="45"/>
  <c r="B2870" i="45"/>
  <c r="C2870" i="45"/>
  <c r="B2871" i="45"/>
  <c r="C2871" i="45"/>
  <c r="B2872" i="45"/>
  <c r="C2872" i="45"/>
  <c r="B2873" i="45"/>
  <c r="C2873" i="45"/>
  <c r="B2874" i="45"/>
  <c r="C2874" i="45"/>
  <c r="B2875" i="45"/>
  <c r="C2875" i="45"/>
  <c r="B2876" i="45"/>
  <c r="C2876" i="45"/>
  <c r="B2877" i="45"/>
  <c r="C2877" i="45"/>
  <c r="B2878" i="45"/>
  <c r="C2878" i="45"/>
  <c r="B2879" i="45"/>
  <c r="C2879" i="45"/>
  <c r="B2880" i="45"/>
  <c r="C2880" i="45"/>
  <c r="B2881" i="45"/>
  <c r="C2881" i="45"/>
  <c r="B2882" i="45"/>
  <c r="C2882" i="45"/>
  <c r="B2883" i="45"/>
  <c r="C2883" i="45"/>
  <c r="B2884" i="45"/>
  <c r="C2884" i="45"/>
  <c r="B2885" i="45"/>
  <c r="C2885" i="45"/>
  <c r="B2886" i="45"/>
  <c r="C2886" i="45"/>
  <c r="B2887" i="45"/>
  <c r="C2887" i="45"/>
  <c r="B2888" i="45"/>
  <c r="C2888" i="45"/>
  <c r="B2889" i="45"/>
  <c r="C2889" i="45"/>
  <c r="B2890" i="45"/>
  <c r="C2890" i="45"/>
  <c r="B2891" i="45"/>
  <c r="C2891" i="45"/>
  <c r="B2892" i="45"/>
  <c r="C2892" i="45"/>
  <c r="B2893" i="45"/>
  <c r="C2893" i="45"/>
  <c r="B2894" i="45"/>
  <c r="C2894" i="45"/>
  <c r="B2895" i="45"/>
  <c r="C2895" i="45"/>
  <c r="B2896" i="45"/>
  <c r="C2896" i="45"/>
  <c r="B2897" i="45"/>
  <c r="C2897" i="45"/>
  <c r="B2898" i="45"/>
  <c r="C2898" i="45"/>
  <c r="B2899" i="45"/>
  <c r="C2899" i="45"/>
  <c r="B2900" i="45"/>
  <c r="C2900" i="45"/>
  <c r="B2901" i="45"/>
  <c r="C2901" i="45"/>
  <c r="B2902" i="45"/>
  <c r="C2902" i="45"/>
  <c r="B2903" i="45"/>
  <c r="C2903" i="45"/>
  <c r="B2904" i="45"/>
  <c r="C2904" i="45"/>
  <c r="B2905" i="45"/>
  <c r="C2905" i="45"/>
  <c r="B2906" i="45"/>
  <c r="C2906" i="45"/>
  <c r="B2907" i="45"/>
  <c r="C2907" i="45"/>
  <c r="B2908" i="45"/>
  <c r="C2908" i="45"/>
  <c r="B2909" i="45"/>
  <c r="C2909" i="45"/>
  <c r="B2910" i="45"/>
  <c r="C2910" i="45"/>
  <c r="B2911" i="45"/>
  <c r="C2911" i="45"/>
  <c r="B2912" i="45"/>
  <c r="C2912" i="45"/>
  <c r="B2913" i="45"/>
  <c r="C2913" i="45"/>
  <c r="B2914" i="45"/>
  <c r="C2914" i="45"/>
  <c r="B2915" i="45"/>
  <c r="C2915" i="45"/>
  <c r="B2916" i="45"/>
  <c r="C2916" i="45"/>
  <c r="B2917" i="45"/>
  <c r="C2917" i="45"/>
  <c r="B2918" i="45"/>
  <c r="C2918" i="45"/>
  <c r="B2919" i="45"/>
  <c r="C2919" i="45"/>
  <c r="B2920" i="45"/>
  <c r="C2920" i="45"/>
  <c r="B2921" i="45"/>
  <c r="C2921" i="45"/>
  <c r="B2922" i="45"/>
  <c r="C2922" i="45"/>
  <c r="B2923" i="45"/>
  <c r="C2923" i="45"/>
  <c r="B2924" i="45"/>
  <c r="C2924" i="45"/>
  <c r="B2925" i="45"/>
  <c r="C2925" i="45"/>
  <c r="B2926" i="45"/>
  <c r="C2926" i="45"/>
  <c r="B2927" i="45"/>
  <c r="C2927" i="45"/>
  <c r="B2928" i="45"/>
  <c r="C2928" i="45"/>
  <c r="B2929" i="45"/>
  <c r="C2929" i="45"/>
  <c r="B2930" i="45"/>
  <c r="C2930" i="45"/>
  <c r="B2931" i="45"/>
  <c r="C2931" i="45"/>
  <c r="B2932" i="45"/>
  <c r="C2932" i="45"/>
  <c r="B2933" i="45"/>
  <c r="C2933" i="45"/>
  <c r="B2934" i="45"/>
  <c r="C2934" i="45"/>
  <c r="B2935" i="45"/>
  <c r="C2935" i="45"/>
  <c r="B2936" i="45"/>
  <c r="C2936" i="45"/>
  <c r="B2937" i="45"/>
  <c r="C2937" i="45"/>
  <c r="B2938" i="45"/>
  <c r="C2938" i="45"/>
  <c r="B2939" i="45"/>
  <c r="C2939" i="45"/>
  <c r="B2940" i="45"/>
  <c r="C2940" i="45"/>
  <c r="B2941" i="45"/>
  <c r="C2941" i="45"/>
  <c r="B2942" i="45"/>
  <c r="C2942" i="45"/>
  <c r="B2943" i="45"/>
  <c r="C2943" i="45"/>
  <c r="B2944" i="45"/>
  <c r="C2944" i="45"/>
  <c r="B2945" i="45"/>
  <c r="C2945" i="45"/>
  <c r="B2946" i="45"/>
  <c r="C2946" i="45"/>
  <c r="B2947" i="45"/>
  <c r="C2947" i="45"/>
  <c r="B2948" i="45"/>
  <c r="C2948" i="45"/>
  <c r="B2949" i="45"/>
  <c r="C2949" i="45"/>
  <c r="B2950" i="45"/>
  <c r="C2950" i="45"/>
  <c r="B2951" i="45"/>
  <c r="C2951" i="45"/>
  <c r="B2952" i="45"/>
  <c r="C2952" i="45"/>
  <c r="B2953" i="45"/>
  <c r="C2953" i="45"/>
  <c r="B2954" i="45"/>
  <c r="C2954" i="45"/>
  <c r="B2955" i="45"/>
  <c r="C2955" i="45"/>
  <c r="B2956" i="45"/>
  <c r="C2956" i="45"/>
  <c r="B2957" i="45"/>
  <c r="C2957" i="45"/>
  <c r="B2958" i="45"/>
  <c r="C2958" i="45"/>
  <c r="B2959" i="45"/>
  <c r="C2959" i="45"/>
  <c r="B2960" i="45"/>
  <c r="C2960" i="45"/>
  <c r="B2961" i="45"/>
  <c r="C2961" i="45"/>
  <c r="B2962" i="45"/>
  <c r="C2962" i="45"/>
  <c r="B2963" i="45"/>
  <c r="C2963" i="45"/>
  <c r="B2964" i="45"/>
  <c r="C2964" i="45"/>
  <c r="B2965" i="45"/>
  <c r="C2965" i="45"/>
  <c r="B2966" i="45"/>
  <c r="C2966" i="45"/>
  <c r="B2967" i="45"/>
  <c r="C2967" i="45"/>
  <c r="B2968" i="45"/>
  <c r="C2968" i="45"/>
  <c r="B2969" i="45"/>
  <c r="C2969" i="45"/>
  <c r="B2970" i="45"/>
  <c r="C2970" i="45"/>
  <c r="B2971" i="45"/>
  <c r="C2971" i="45"/>
  <c r="B2972" i="45"/>
  <c r="C2972" i="45"/>
  <c r="B2973" i="45"/>
  <c r="C2973" i="45"/>
  <c r="B2974" i="45"/>
  <c r="C2974" i="45"/>
  <c r="B2975" i="45"/>
  <c r="C2975" i="45"/>
  <c r="B2976" i="45"/>
  <c r="C2976" i="45"/>
  <c r="B2977" i="45"/>
  <c r="C2977" i="45"/>
  <c r="B2978" i="45"/>
  <c r="C2978" i="45"/>
  <c r="B2979" i="45"/>
  <c r="C2979" i="45"/>
  <c r="B2980" i="45"/>
  <c r="C2980" i="45"/>
  <c r="B2981" i="45"/>
  <c r="C2981" i="45"/>
  <c r="B2982" i="45"/>
  <c r="C2982" i="45"/>
  <c r="B2983" i="45"/>
  <c r="C2983" i="45"/>
  <c r="B2984" i="45"/>
  <c r="C2984" i="45"/>
  <c r="B2985" i="45"/>
  <c r="C2985" i="45"/>
  <c r="B2986" i="45"/>
  <c r="C2986" i="45"/>
  <c r="B2987" i="45"/>
  <c r="C2987" i="45"/>
  <c r="B2988" i="45"/>
  <c r="C2988" i="45"/>
  <c r="B2989" i="45"/>
  <c r="C2989" i="45"/>
  <c r="B2990" i="45"/>
  <c r="C2990" i="45"/>
  <c r="B2991" i="45"/>
  <c r="C2991" i="45"/>
  <c r="B2992" i="45"/>
  <c r="C2992" i="45"/>
  <c r="B2993" i="45"/>
  <c r="C2993" i="45"/>
  <c r="B2994" i="45"/>
  <c r="C2994" i="45"/>
  <c r="B2995" i="45"/>
  <c r="C2995" i="45"/>
  <c r="B2996" i="45"/>
  <c r="C2996" i="45"/>
  <c r="B2997" i="45"/>
  <c r="C2997" i="45"/>
  <c r="B2998" i="45"/>
  <c r="C2998" i="45"/>
  <c r="B2999" i="45"/>
  <c r="C2999" i="45"/>
  <c r="B3000" i="45"/>
  <c r="C3000" i="45"/>
  <c r="B4" i="45"/>
  <c r="C4" i="45"/>
  <c r="B5" i="45"/>
  <c r="C5" i="45"/>
  <c r="B6" i="45"/>
  <c r="C6" i="45"/>
  <c r="B7" i="45"/>
  <c r="C7" i="45"/>
  <c r="B8" i="45"/>
  <c r="C8" i="45"/>
  <c r="B9" i="45"/>
  <c r="C9" i="45"/>
  <c r="B10" i="45"/>
  <c r="C10" i="45"/>
  <c r="B11" i="45"/>
  <c r="C11" i="45"/>
  <c r="B12" i="45"/>
  <c r="C12" i="45"/>
  <c r="B13" i="45"/>
  <c r="C13" i="45"/>
  <c r="B14" i="45"/>
  <c r="C14" i="45"/>
  <c r="C3" i="45"/>
  <c r="B3" i="45"/>
  <c r="J3" i="11" a="1"/>
  <c r="J3" i="11" s="1"/>
  <c r="L1" i="11" s="1"/>
  <c r="B3001" i="11"/>
  <c r="B1001" i="11"/>
  <c r="B1002" i="11"/>
  <c r="B1003" i="11"/>
  <c r="B1004" i="11"/>
  <c r="B1005" i="11"/>
  <c r="B1006" i="11"/>
  <c r="B1007" i="11"/>
  <c r="B1008" i="11"/>
  <c r="B1009" i="11"/>
  <c r="B1010" i="11"/>
  <c r="B1011" i="11"/>
  <c r="B1012" i="11"/>
  <c r="B1013" i="11"/>
  <c r="B1014" i="11"/>
  <c r="B1015" i="11"/>
  <c r="B1016" i="11"/>
  <c r="B1017" i="11"/>
  <c r="B1018" i="11"/>
  <c r="B1019" i="11"/>
  <c r="B1020" i="11"/>
  <c r="B1021" i="11"/>
  <c r="B1022" i="11"/>
  <c r="B1023" i="11"/>
  <c r="B1024" i="11"/>
  <c r="B1025" i="11"/>
  <c r="B1026" i="11"/>
  <c r="B1027" i="11"/>
  <c r="B1028" i="11"/>
  <c r="B1029" i="11"/>
  <c r="B1030" i="11"/>
  <c r="B1031" i="11"/>
  <c r="B1032" i="11"/>
  <c r="B1033" i="11"/>
  <c r="B1034" i="11"/>
  <c r="B1035" i="11"/>
  <c r="B1036" i="11"/>
  <c r="B1037" i="11"/>
  <c r="B1038" i="11"/>
  <c r="B1039" i="11"/>
  <c r="B1040" i="11"/>
  <c r="B1041" i="11"/>
  <c r="B1042" i="11"/>
  <c r="B1043" i="11"/>
  <c r="B1044" i="11"/>
  <c r="B1045" i="11"/>
  <c r="B1046" i="11"/>
  <c r="B1047" i="11"/>
  <c r="B1048" i="11"/>
  <c r="B1049" i="11"/>
  <c r="B1050" i="11"/>
  <c r="B1051" i="11"/>
  <c r="B1052" i="11"/>
  <c r="B1053" i="11"/>
  <c r="B1054" i="11"/>
  <c r="B1055" i="11"/>
  <c r="B1056" i="11"/>
  <c r="B1057" i="11"/>
  <c r="B1058" i="11"/>
  <c r="B1059" i="11"/>
  <c r="B1060" i="11"/>
  <c r="B1061" i="11"/>
  <c r="B1062" i="11"/>
  <c r="B1063" i="11"/>
  <c r="B1064" i="11"/>
  <c r="B1065" i="11"/>
  <c r="B1066" i="11"/>
  <c r="B1067" i="11"/>
  <c r="B1068" i="11"/>
  <c r="B1069" i="11"/>
  <c r="B1070" i="11"/>
  <c r="B1071" i="11"/>
  <c r="B1072" i="11"/>
  <c r="B1073" i="11"/>
  <c r="B1074" i="11"/>
  <c r="B1075" i="11"/>
  <c r="B1076" i="11"/>
  <c r="B1077" i="11"/>
  <c r="B1078" i="11"/>
  <c r="B1079" i="11"/>
  <c r="B1080" i="11"/>
  <c r="B1081" i="11"/>
  <c r="B1082" i="11"/>
  <c r="B1083" i="11"/>
  <c r="B1084" i="11"/>
  <c r="B1085" i="11"/>
  <c r="B1086" i="11"/>
  <c r="B1087" i="11"/>
  <c r="B1088" i="11"/>
  <c r="B1089" i="11"/>
  <c r="B1090" i="11"/>
  <c r="B1091" i="11"/>
  <c r="B1092" i="11"/>
  <c r="B1093" i="11"/>
  <c r="B1094" i="11"/>
  <c r="B1095" i="11"/>
  <c r="B1096" i="11"/>
  <c r="B1097" i="11"/>
  <c r="B1098" i="11"/>
  <c r="B1099" i="11"/>
  <c r="B1100" i="11"/>
  <c r="B1101" i="11"/>
  <c r="B1102" i="11"/>
  <c r="B1103" i="11"/>
  <c r="B1104" i="11"/>
  <c r="B1105" i="11"/>
  <c r="B1106" i="11"/>
  <c r="B1107" i="11"/>
  <c r="B1108" i="11"/>
  <c r="B1109" i="11"/>
  <c r="B1110" i="11"/>
  <c r="B1111" i="11"/>
  <c r="B1112" i="11"/>
  <c r="B1113" i="11"/>
  <c r="B1114" i="11"/>
  <c r="B1115" i="11"/>
  <c r="B1116" i="11"/>
  <c r="B1117" i="11"/>
  <c r="B1118" i="11"/>
  <c r="B1119" i="11"/>
  <c r="B1120" i="11"/>
  <c r="B1121" i="11"/>
  <c r="B1122" i="11"/>
  <c r="B1123" i="11"/>
  <c r="B1124" i="11"/>
  <c r="B1125" i="11"/>
  <c r="B1126" i="11"/>
  <c r="B1127" i="11"/>
  <c r="B1128" i="11"/>
  <c r="B1129" i="11"/>
  <c r="B1130" i="11"/>
  <c r="B1131" i="11"/>
  <c r="B1132" i="11"/>
  <c r="B1133" i="11"/>
  <c r="B1134" i="11"/>
  <c r="B1135" i="11"/>
  <c r="B1136" i="11"/>
  <c r="B1137" i="11"/>
  <c r="B1138" i="11"/>
  <c r="B1139" i="11"/>
  <c r="B1140" i="11"/>
  <c r="B1141" i="11"/>
  <c r="B1142" i="11"/>
  <c r="B1143" i="11"/>
  <c r="B1144" i="11"/>
  <c r="B1145" i="11"/>
  <c r="B1146" i="11"/>
  <c r="B1147" i="11"/>
  <c r="B1148" i="11"/>
  <c r="B1149" i="11"/>
  <c r="B1150" i="11"/>
  <c r="B1151" i="11"/>
  <c r="B1152" i="11"/>
  <c r="B1153" i="11"/>
  <c r="B1154" i="11"/>
  <c r="B1155" i="11"/>
  <c r="B1156" i="11"/>
  <c r="B1157" i="11"/>
  <c r="B1158" i="11"/>
  <c r="B1159" i="11"/>
  <c r="B1160" i="11"/>
  <c r="B1161" i="11"/>
  <c r="B1162" i="11"/>
  <c r="B1163" i="11"/>
  <c r="B1164" i="11"/>
  <c r="B1165" i="11"/>
  <c r="B1166" i="11"/>
  <c r="B1167" i="11"/>
  <c r="B1168" i="11"/>
  <c r="B1169" i="11"/>
  <c r="B1170" i="11"/>
  <c r="B1171" i="11"/>
  <c r="B1172" i="11"/>
  <c r="B1173" i="11"/>
  <c r="B1174" i="11"/>
  <c r="B1175" i="11"/>
  <c r="B1176" i="11"/>
  <c r="B1177" i="11"/>
  <c r="B1178" i="11"/>
  <c r="B1179" i="11"/>
  <c r="B1180" i="11"/>
  <c r="B1181" i="11"/>
  <c r="B1182" i="11"/>
  <c r="B1183" i="11"/>
  <c r="B1184" i="11"/>
  <c r="B1185" i="11"/>
  <c r="B1186" i="11"/>
  <c r="B1187" i="11"/>
  <c r="B1188" i="11"/>
  <c r="B1189" i="11"/>
  <c r="B1190" i="11"/>
  <c r="B1191" i="11"/>
  <c r="B1192" i="11"/>
  <c r="B1193" i="11"/>
  <c r="B1194" i="11"/>
  <c r="B1195" i="11"/>
  <c r="B1196" i="11"/>
  <c r="B1197" i="11"/>
  <c r="B1198" i="11"/>
  <c r="B1199" i="11"/>
  <c r="B1200" i="11"/>
  <c r="B1201" i="11"/>
  <c r="B1202" i="11"/>
  <c r="B1203" i="11"/>
  <c r="B1204" i="11"/>
  <c r="B1205" i="11"/>
  <c r="B1206" i="11"/>
  <c r="B1207" i="11"/>
  <c r="B1208" i="11"/>
  <c r="B1209" i="11"/>
  <c r="B1210" i="11"/>
  <c r="B1211" i="11"/>
  <c r="B1212" i="11"/>
  <c r="B1213" i="11"/>
  <c r="B1214" i="11"/>
  <c r="B1215" i="11"/>
  <c r="B1216" i="11"/>
  <c r="B1217" i="11"/>
  <c r="B1218" i="11"/>
  <c r="B1219" i="11"/>
  <c r="B1220" i="11"/>
  <c r="B1221" i="11"/>
  <c r="B1222" i="11"/>
  <c r="B1223" i="11"/>
  <c r="B1224" i="11"/>
  <c r="B1225" i="11"/>
  <c r="B1226" i="11"/>
  <c r="B1227" i="11"/>
  <c r="B1228" i="11"/>
  <c r="B1229" i="11"/>
  <c r="B1230" i="11"/>
  <c r="B1231" i="11"/>
  <c r="B1232" i="11"/>
  <c r="B1233" i="11"/>
  <c r="B1234" i="11"/>
  <c r="B1235" i="11"/>
  <c r="B1236" i="11"/>
  <c r="B1237" i="11"/>
  <c r="B1238" i="11"/>
  <c r="B1239" i="11"/>
  <c r="B1240" i="11"/>
  <c r="B1241" i="11"/>
  <c r="B1242" i="11"/>
  <c r="B1243" i="11"/>
  <c r="B1244" i="11"/>
  <c r="B1245" i="11"/>
  <c r="B1246" i="11"/>
  <c r="B1247" i="11"/>
  <c r="B1248" i="11"/>
  <c r="B1249" i="11"/>
  <c r="B1250" i="11"/>
  <c r="B1251" i="11"/>
  <c r="B1252" i="11"/>
  <c r="B1253" i="11"/>
  <c r="B1254" i="11"/>
  <c r="B1255" i="11"/>
  <c r="B1256" i="11"/>
  <c r="B1257" i="11"/>
  <c r="B1258" i="11"/>
  <c r="B1259" i="11"/>
  <c r="B1260" i="11"/>
  <c r="B1261" i="11"/>
  <c r="B1262" i="11"/>
  <c r="B1263" i="11"/>
  <c r="B1264" i="11"/>
  <c r="B1265" i="11"/>
  <c r="B1266" i="11"/>
  <c r="B1267" i="11"/>
  <c r="B1268" i="11"/>
  <c r="B1269" i="11"/>
  <c r="B1270" i="11"/>
  <c r="B1271" i="11"/>
  <c r="B1272" i="11"/>
  <c r="B1273" i="11"/>
  <c r="B1274" i="11"/>
  <c r="B1275" i="11"/>
  <c r="B1276" i="11"/>
  <c r="B1277" i="11"/>
  <c r="B1278" i="11"/>
  <c r="B1279" i="11"/>
  <c r="B1280" i="11"/>
  <c r="B1281" i="11"/>
  <c r="B1282" i="11"/>
  <c r="B1283" i="11"/>
  <c r="B1284" i="11"/>
  <c r="B1285" i="11"/>
  <c r="B1286" i="11"/>
  <c r="B1287" i="11"/>
  <c r="B1288" i="11"/>
  <c r="B1289" i="11"/>
  <c r="B1290" i="11"/>
  <c r="B1291" i="11"/>
  <c r="B1292" i="11"/>
  <c r="B1293" i="11"/>
  <c r="B1294" i="11"/>
  <c r="B1295" i="11"/>
  <c r="B1296" i="11"/>
  <c r="B1297" i="11"/>
  <c r="B1298" i="11"/>
  <c r="B1299" i="11"/>
  <c r="B1300" i="11"/>
  <c r="B1301" i="11"/>
  <c r="B1302" i="11"/>
  <c r="B1303" i="11"/>
  <c r="B1304" i="11"/>
  <c r="B1305" i="11"/>
  <c r="B1306" i="11"/>
  <c r="B1307" i="11"/>
  <c r="B1308" i="11"/>
  <c r="B1309" i="11"/>
  <c r="B1310" i="11"/>
  <c r="B1311" i="11"/>
  <c r="B1312" i="11"/>
  <c r="B1313" i="11"/>
  <c r="B1314" i="11"/>
  <c r="B1315" i="11"/>
  <c r="B1316" i="11"/>
  <c r="B1317" i="11"/>
  <c r="B1318" i="11"/>
  <c r="B1319" i="11"/>
  <c r="B1320" i="11"/>
  <c r="B1321" i="11"/>
  <c r="B1322" i="11"/>
  <c r="B1323" i="11"/>
  <c r="B1324" i="11"/>
  <c r="B1325" i="11"/>
  <c r="B1326" i="11"/>
  <c r="B1327" i="11"/>
  <c r="B1328" i="11"/>
  <c r="B1329" i="11"/>
  <c r="B1330" i="11"/>
  <c r="B1331" i="11"/>
  <c r="B1332" i="11"/>
  <c r="B1333" i="11"/>
  <c r="B1334" i="11"/>
  <c r="B1335" i="11"/>
  <c r="B1336" i="11"/>
  <c r="B1337" i="11"/>
  <c r="B1338" i="11"/>
  <c r="B1339" i="11"/>
  <c r="B1340" i="11"/>
  <c r="B1341" i="11"/>
  <c r="B1342" i="11"/>
  <c r="B1343" i="11"/>
  <c r="B1344" i="11"/>
  <c r="B1345" i="11"/>
  <c r="B1346" i="11"/>
  <c r="B1347" i="11"/>
  <c r="B1348" i="11"/>
  <c r="B1349" i="11"/>
  <c r="B1350" i="11"/>
  <c r="B1351" i="11"/>
  <c r="B1352" i="11"/>
  <c r="B1353" i="11"/>
  <c r="B1354" i="11"/>
  <c r="B1355" i="11"/>
  <c r="B1356" i="11"/>
  <c r="B1357" i="11"/>
  <c r="B1358" i="11"/>
  <c r="B1359" i="11"/>
  <c r="B1360" i="11"/>
  <c r="B1361" i="11"/>
  <c r="B1362" i="11"/>
  <c r="B1363" i="11"/>
  <c r="B1364" i="11"/>
  <c r="B1365" i="11"/>
  <c r="B1366" i="11"/>
  <c r="B1367" i="11"/>
  <c r="B1368" i="11"/>
  <c r="B1369" i="11"/>
  <c r="B1370" i="11"/>
  <c r="B1371" i="11"/>
  <c r="B1372" i="11"/>
  <c r="B1373" i="11"/>
  <c r="B1374" i="11"/>
  <c r="B1375" i="11"/>
  <c r="B1376" i="11"/>
  <c r="B1377" i="11"/>
  <c r="B1378" i="11"/>
  <c r="B1379" i="11"/>
  <c r="B1380" i="11"/>
  <c r="B1381" i="11"/>
  <c r="B1382" i="11"/>
  <c r="B1383" i="11"/>
  <c r="B1384" i="11"/>
  <c r="B1385" i="11"/>
  <c r="B1386" i="11"/>
  <c r="B1387" i="11"/>
  <c r="B1388" i="11"/>
  <c r="B1389" i="11"/>
  <c r="B1390" i="11"/>
  <c r="B1391" i="11"/>
  <c r="B1392" i="11"/>
  <c r="B1393" i="11"/>
  <c r="B1394" i="11"/>
  <c r="B1395" i="11"/>
  <c r="B1396" i="11"/>
  <c r="B1397" i="11"/>
  <c r="B1398" i="11"/>
  <c r="B1399" i="11"/>
  <c r="B1400" i="11"/>
  <c r="B1401" i="11"/>
  <c r="B1402" i="11"/>
  <c r="B1403" i="11"/>
  <c r="B1404" i="11"/>
  <c r="B1405" i="11"/>
  <c r="B1406" i="11"/>
  <c r="B1407" i="11"/>
  <c r="B1408" i="11"/>
  <c r="B1409" i="11"/>
  <c r="B1410" i="11"/>
  <c r="B1411" i="11"/>
  <c r="B1412" i="11"/>
  <c r="B1413" i="11"/>
  <c r="B1414" i="11"/>
  <c r="B1415" i="11"/>
  <c r="B1416" i="11"/>
  <c r="B1417" i="11"/>
  <c r="B1418" i="11"/>
  <c r="B1419" i="11"/>
  <c r="B1420" i="11"/>
  <c r="B1421" i="11"/>
  <c r="B1422" i="11"/>
  <c r="B1423" i="11"/>
  <c r="B1424" i="11"/>
  <c r="B1425" i="11"/>
  <c r="B1426" i="11"/>
  <c r="B1427" i="11"/>
  <c r="B1428" i="11"/>
  <c r="B1429" i="11"/>
  <c r="B1430" i="11"/>
  <c r="B1431" i="11"/>
  <c r="B1432" i="11"/>
  <c r="B1433" i="11"/>
  <c r="B1434" i="11"/>
  <c r="B1435" i="11"/>
  <c r="B1436" i="11"/>
  <c r="B1437" i="11"/>
  <c r="B1438" i="11"/>
  <c r="B1439" i="11"/>
  <c r="B1440" i="11"/>
  <c r="B1441" i="11"/>
  <c r="B1442" i="11"/>
  <c r="B1443" i="11"/>
  <c r="B1444" i="11"/>
  <c r="B1445" i="11"/>
  <c r="B1446" i="11"/>
  <c r="B1447" i="11"/>
  <c r="B1448" i="11"/>
  <c r="B1449" i="11"/>
  <c r="B1450" i="11"/>
  <c r="B1451" i="11"/>
  <c r="B1452" i="11"/>
  <c r="B1453" i="11"/>
  <c r="B1454" i="11"/>
  <c r="B1455" i="11"/>
  <c r="B1456" i="11"/>
  <c r="B1457" i="11"/>
  <c r="B1458" i="11"/>
  <c r="B1459" i="11"/>
  <c r="B1460" i="11"/>
  <c r="B1461" i="11"/>
  <c r="B1462" i="11"/>
  <c r="B1463" i="11"/>
  <c r="B1464" i="11"/>
  <c r="B1465" i="11"/>
  <c r="B1466" i="11"/>
  <c r="B1467" i="11"/>
  <c r="B1468" i="11"/>
  <c r="B1469" i="11"/>
  <c r="B1470" i="11"/>
  <c r="B1471" i="11"/>
  <c r="B1472" i="11"/>
  <c r="B1473" i="11"/>
  <c r="B1474" i="11"/>
  <c r="B1475" i="11"/>
  <c r="B1476" i="11"/>
  <c r="B1477" i="11"/>
  <c r="B1478" i="11"/>
  <c r="B1479" i="11"/>
  <c r="B1480" i="11"/>
  <c r="B1481" i="11"/>
  <c r="B1482" i="11"/>
  <c r="B1483" i="11"/>
  <c r="B1484" i="11"/>
  <c r="B1485" i="11"/>
  <c r="B1486" i="11"/>
  <c r="B1487" i="11"/>
  <c r="B1488" i="11"/>
  <c r="B1489" i="11"/>
  <c r="B1490" i="11"/>
  <c r="B1491" i="11"/>
  <c r="B1492" i="11"/>
  <c r="B1493" i="11"/>
  <c r="B1494" i="11"/>
  <c r="B1495" i="11"/>
  <c r="B1496" i="11"/>
  <c r="B1497" i="11"/>
  <c r="B1498" i="11"/>
  <c r="B1499" i="11"/>
  <c r="B1500" i="11"/>
  <c r="B1501" i="11"/>
  <c r="B1502" i="11"/>
  <c r="B1503" i="11"/>
  <c r="B1504" i="11"/>
  <c r="B1505" i="11"/>
  <c r="B1506" i="11"/>
  <c r="B1507" i="11"/>
  <c r="B1508" i="11"/>
  <c r="B1509" i="11"/>
  <c r="B1510" i="11"/>
  <c r="B1511" i="11"/>
  <c r="B1512" i="11"/>
  <c r="B1513" i="11"/>
  <c r="B1514" i="11"/>
  <c r="B1515" i="11"/>
  <c r="B1516" i="11"/>
  <c r="B1517" i="11"/>
  <c r="B1518" i="11"/>
  <c r="B1519" i="11"/>
  <c r="B1520" i="11"/>
  <c r="B1521" i="11"/>
  <c r="B1522" i="11"/>
  <c r="B1523" i="11"/>
  <c r="B1524" i="11"/>
  <c r="B1525" i="11"/>
  <c r="B1526" i="11"/>
  <c r="B1527" i="11"/>
  <c r="B1528" i="11"/>
  <c r="B1529" i="11"/>
  <c r="B1530" i="11"/>
  <c r="B1531" i="11"/>
  <c r="B1532" i="11"/>
  <c r="B1533" i="11"/>
  <c r="B1534" i="11"/>
  <c r="B1535" i="11"/>
  <c r="B1536" i="11"/>
  <c r="B1537" i="11"/>
  <c r="B1538" i="11"/>
  <c r="B1539" i="11"/>
  <c r="B1540" i="11"/>
  <c r="B1541" i="11"/>
  <c r="B1542" i="11"/>
  <c r="B1543" i="11"/>
  <c r="B1544" i="11"/>
  <c r="B1545" i="11"/>
  <c r="B1546" i="11"/>
  <c r="B1547" i="11"/>
  <c r="B1548" i="11"/>
  <c r="B1549" i="11"/>
  <c r="B1550" i="11"/>
  <c r="B1551" i="11"/>
  <c r="B1552" i="11"/>
  <c r="B1553" i="11"/>
  <c r="B1554" i="11"/>
  <c r="B1555" i="11"/>
  <c r="B1556" i="11"/>
  <c r="B1557" i="11"/>
  <c r="B1558" i="11"/>
  <c r="B1559" i="11"/>
  <c r="B1560" i="11"/>
  <c r="B1561" i="11"/>
  <c r="B1562" i="11"/>
  <c r="B1563" i="11"/>
  <c r="B1564" i="11"/>
  <c r="B1565" i="11"/>
  <c r="B1566" i="11"/>
  <c r="B1567" i="11"/>
  <c r="B1568" i="11"/>
  <c r="B1569" i="11"/>
  <c r="B1570" i="11"/>
  <c r="B1571" i="11"/>
  <c r="B1572" i="11"/>
  <c r="B1573" i="11"/>
  <c r="B1574" i="11"/>
  <c r="B1575" i="11"/>
  <c r="B1576" i="11"/>
  <c r="B1577" i="11"/>
  <c r="B1578" i="11"/>
  <c r="B1579" i="11"/>
  <c r="B1580" i="11"/>
  <c r="B1581" i="11"/>
  <c r="B1582" i="11"/>
  <c r="B1583" i="11"/>
  <c r="B1584" i="11"/>
  <c r="B1585" i="11"/>
  <c r="B1586" i="11"/>
  <c r="B1587" i="11"/>
  <c r="B1588" i="11"/>
  <c r="B1589" i="11"/>
  <c r="B1590" i="11"/>
  <c r="B1591" i="11"/>
  <c r="B1592" i="11"/>
  <c r="B1593" i="11"/>
  <c r="B1594" i="11"/>
  <c r="B1595" i="11"/>
  <c r="B1596" i="11"/>
  <c r="B1597" i="11"/>
  <c r="B1598" i="11"/>
  <c r="B1599" i="11"/>
  <c r="B1600" i="11"/>
  <c r="B1601" i="11"/>
  <c r="B1602" i="11"/>
  <c r="B1603" i="11"/>
  <c r="B1604" i="11"/>
  <c r="B1605" i="11"/>
  <c r="B1606" i="11"/>
  <c r="B1607" i="11"/>
  <c r="B1608" i="11"/>
  <c r="B1609" i="11"/>
  <c r="B1610" i="11"/>
  <c r="B1611" i="11"/>
  <c r="B1612" i="11"/>
  <c r="B1613" i="11"/>
  <c r="B1614" i="11"/>
  <c r="B1615" i="11"/>
  <c r="B1616" i="11"/>
  <c r="B1617" i="11"/>
  <c r="B1618" i="11"/>
  <c r="B1619" i="11"/>
  <c r="B1620" i="11"/>
  <c r="B1621" i="11"/>
  <c r="B1622" i="11"/>
  <c r="B1623" i="11"/>
  <c r="B1624" i="11"/>
  <c r="B1625" i="11"/>
  <c r="B1626" i="11"/>
  <c r="B1627" i="11"/>
  <c r="B1628" i="11"/>
  <c r="B1629" i="11"/>
  <c r="B1630" i="11"/>
  <c r="B1631" i="11"/>
  <c r="B1632" i="11"/>
  <c r="B1633" i="11"/>
  <c r="B1634" i="11"/>
  <c r="B1635" i="11"/>
  <c r="B1636" i="11"/>
  <c r="B1637" i="11"/>
  <c r="B1638" i="11"/>
  <c r="B1639" i="11"/>
  <c r="B1640" i="11"/>
  <c r="B1641" i="11"/>
  <c r="B1642" i="11"/>
  <c r="B1643" i="11"/>
  <c r="B1644" i="11"/>
  <c r="B1645" i="11"/>
  <c r="B1646" i="11"/>
  <c r="B1647" i="11"/>
  <c r="B1648" i="11"/>
  <c r="B1649" i="11"/>
  <c r="B1650" i="11"/>
  <c r="B1651" i="11"/>
  <c r="B1652" i="11"/>
  <c r="B1653" i="11"/>
  <c r="B1654" i="11"/>
  <c r="B1655" i="11"/>
  <c r="B1656" i="11"/>
  <c r="B1657" i="11"/>
  <c r="B1658" i="11"/>
  <c r="B1659" i="11"/>
  <c r="B1660" i="11"/>
  <c r="B1661" i="11"/>
  <c r="B1662" i="11"/>
  <c r="B1663" i="11"/>
  <c r="B1664" i="11"/>
  <c r="B1665" i="11"/>
  <c r="B1666" i="11"/>
  <c r="B1667" i="11"/>
  <c r="B1668" i="11"/>
  <c r="B1669" i="11"/>
  <c r="B1670" i="11"/>
  <c r="B1671" i="11"/>
  <c r="B1672" i="11"/>
  <c r="B1673" i="11"/>
  <c r="B1674" i="11"/>
  <c r="B1675" i="11"/>
  <c r="B1676" i="11"/>
  <c r="B1677" i="11"/>
  <c r="B1678" i="11"/>
  <c r="B1679" i="11"/>
  <c r="B1680" i="11"/>
  <c r="B1681" i="11"/>
  <c r="B1682" i="11"/>
  <c r="B1683" i="11"/>
  <c r="B1684" i="11"/>
  <c r="B1685" i="11"/>
  <c r="B1686" i="11"/>
  <c r="B1687" i="11"/>
  <c r="B1688" i="11"/>
  <c r="B1689" i="11"/>
  <c r="B1690" i="11"/>
  <c r="B1691" i="11"/>
  <c r="B1692" i="11"/>
  <c r="B1693" i="11"/>
  <c r="B1694" i="11"/>
  <c r="B1695" i="11"/>
  <c r="B1696" i="11"/>
  <c r="B1697" i="11"/>
  <c r="B1698" i="11"/>
  <c r="B1699" i="11"/>
  <c r="B1700" i="11"/>
  <c r="B1701" i="11"/>
  <c r="B1702" i="11"/>
  <c r="B1703" i="11"/>
  <c r="B1704" i="11"/>
  <c r="B1705" i="11"/>
  <c r="B1706" i="11"/>
  <c r="B1707" i="11"/>
  <c r="B1708" i="11"/>
  <c r="B1709" i="11"/>
  <c r="B1710" i="11"/>
  <c r="B1711" i="11"/>
  <c r="B1712" i="11"/>
  <c r="B1713" i="11"/>
  <c r="B1714" i="11"/>
  <c r="B1715" i="11"/>
  <c r="B1716" i="11"/>
  <c r="B1717" i="11"/>
  <c r="B1718" i="11"/>
  <c r="B1719" i="11"/>
  <c r="B1720" i="11"/>
  <c r="B1721" i="11"/>
  <c r="B1722" i="11"/>
  <c r="B1723" i="11"/>
  <c r="B1724" i="11"/>
  <c r="B1725" i="11"/>
  <c r="B1726" i="11"/>
  <c r="B1727" i="11"/>
  <c r="B1728" i="11"/>
  <c r="B1729" i="11"/>
  <c r="B1730" i="11"/>
  <c r="B1731" i="11"/>
  <c r="B1732" i="11"/>
  <c r="B1733" i="11"/>
  <c r="B1734" i="11"/>
  <c r="B1735" i="11"/>
  <c r="B1736" i="11"/>
  <c r="B1737" i="11"/>
  <c r="B1738" i="11"/>
  <c r="B1739" i="11"/>
  <c r="B1740" i="11"/>
  <c r="B1741" i="11"/>
  <c r="B1742" i="11"/>
  <c r="B1743" i="11"/>
  <c r="B1744" i="11"/>
  <c r="B1745" i="11"/>
  <c r="B1746" i="11"/>
  <c r="B1747" i="11"/>
  <c r="B1748" i="11"/>
  <c r="B1749" i="11"/>
  <c r="B1750" i="11"/>
  <c r="B1751" i="11"/>
  <c r="B1752" i="11"/>
  <c r="B1753" i="11"/>
  <c r="B1754" i="11"/>
  <c r="B1755" i="11"/>
  <c r="B1756" i="11"/>
  <c r="B1757" i="11"/>
  <c r="B1758" i="11"/>
  <c r="B1759" i="11"/>
  <c r="B1760" i="11"/>
  <c r="B1761" i="11"/>
  <c r="B1762" i="11"/>
  <c r="B1763" i="11"/>
  <c r="B1764" i="11"/>
  <c r="B1765" i="11"/>
  <c r="B1766" i="11"/>
  <c r="B1767" i="11"/>
  <c r="B1768" i="11"/>
  <c r="B1769" i="11"/>
  <c r="B1770" i="11"/>
  <c r="B1771" i="11"/>
  <c r="B1772" i="11"/>
  <c r="B1773" i="11"/>
  <c r="B1774" i="11"/>
  <c r="B1775" i="11"/>
  <c r="B1776" i="11"/>
  <c r="B1777" i="11"/>
  <c r="B1778" i="11"/>
  <c r="B1779" i="11"/>
  <c r="B1780" i="11"/>
  <c r="B1781" i="11"/>
  <c r="B1782" i="11"/>
  <c r="B1783" i="11"/>
  <c r="B1784" i="11"/>
  <c r="B1785" i="11"/>
  <c r="B1786" i="11"/>
  <c r="B1787" i="11"/>
  <c r="B1788" i="11"/>
  <c r="B1789" i="11"/>
  <c r="B1790" i="11"/>
  <c r="B1791" i="11"/>
  <c r="B1792" i="11"/>
  <c r="B1793" i="11"/>
  <c r="B1794" i="11"/>
  <c r="B1795" i="11"/>
  <c r="B1796" i="11"/>
  <c r="B1797" i="11"/>
  <c r="B1798" i="11"/>
  <c r="B1799" i="11"/>
  <c r="B1800" i="11"/>
  <c r="B1801" i="11"/>
  <c r="B1802" i="11"/>
  <c r="B1803" i="11"/>
  <c r="B1804" i="11"/>
  <c r="B1805" i="11"/>
  <c r="B1806" i="11"/>
  <c r="B1807" i="11"/>
  <c r="B1808" i="11"/>
  <c r="B1809" i="11"/>
  <c r="B1810" i="11"/>
  <c r="B1811" i="11"/>
  <c r="B1812" i="11"/>
  <c r="B1813" i="11"/>
  <c r="B1814" i="11"/>
  <c r="B1815" i="11"/>
  <c r="B1816" i="11"/>
  <c r="B1817" i="11"/>
  <c r="B1818" i="11"/>
  <c r="B1819" i="11"/>
  <c r="B1820" i="11"/>
  <c r="B1821" i="11"/>
  <c r="B1822" i="11"/>
  <c r="B1823" i="11"/>
  <c r="B1824" i="11"/>
  <c r="B1825" i="11"/>
  <c r="B1826" i="11"/>
  <c r="B1827" i="11"/>
  <c r="B1828" i="11"/>
  <c r="B1829" i="11"/>
  <c r="B1830" i="11"/>
  <c r="B1831" i="11"/>
  <c r="B1832" i="11"/>
  <c r="B1833" i="11"/>
  <c r="B1834" i="11"/>
  <c r="B1835" i="11"/>
  <c r="B1836" i="11"/>
  <c r="B1837" i="11"/>
  <c r="B1838" i="11"/>
  <c r="B1839" i="11"/>
  <c r="B1840" i="11"/>
  <c r="B1841" i="11"/>
  <c r="B1842" i="11"/>
  <c r="B1843" i="11"/>
  <c r="B1844" i="11"/>
  <c r="B1845" i="11"/>
  <c r="B1846" i="11"/>
  <c r="B1847" i="11"/>
  <c r="B1848" i="11"/>
  <c r="B1849" i="11"/>
  <c r="B1850" i="11"/>
  <c r="B1851" i="11"/>
  <c r="B1852" i="11"/>
  <c r="B1853" i="11"/>
  <c r="B1854" i="11"/>
  <c r="B1855" i="11"/>
  <c r="B1856" i="11"/>
  <c r="B1857" i="11"/>
  <c r="B1858" i="11"/>
  <c r="B1859" i="11"/>
  <c r="B1860" i="11"/>
  <c r="B1861" i="11"/>
  <c r="B1862" i="11"/>
  <c r="B1863" i="11"/>
  <c r="B1864" i="11"/>
  <c r="B1865" i="11"/>
  <c r="B1866" i="11"/>
  <c r="B1867" i="11"/>
  <c r="B1868" i="11"/>
  <c r="B1869" i="11"/>
  <c r="B1870" i="11"/>
  <c r="B1871" i="11"/>
  <c r="B1872" i="11"/>
  <c r="B1873" i="11"/>
  <c r="B1874" i="11"/>
  <c r="B1875" i="11"/>
  <c r="B1876" i="11"/>
  <c r="B1877" i="11"/>
  <c r="B1878" i="11"/>
  <c r="B1879" i="11"/>
  <c r="B1880" i="11"/>
  <c r="B1881" i="11"/>
  <c r="B1882" i="11"/>
  <c r="B1883" i="11"/>
  <c r="B1884" i="11"/>
  <c r="B1885" i="11"/>
  <c r="B1886" i="11"/>
  <c r="B1887" i="11"/>
  <c r="B1888" i="11"/>
  <c r="B1889" i="11"/>
  <c r="B1890" i="11"/>
  <c r="B1891" i="11"/>
  <c r="B1892" i="11"/>
  <c r="B1893" i="11"/>
  <c r="B1894" i="11"/>
  <c r="B1895" i="11"/>
  <c r="B1896" i="11"/>
  <c r="B1897" i="11"/>
  <c r="B1898" i="11"/>
  <c r="B1899" i="11"/>
  <c r="B1900" i="11"/>
  <c r="B1901" i="11"/>
  <c r="B1902" i="11"/>
  <c r="B1903" i="11"/>
  <c r="B1904" i="11"/>
  <c r="B1905" i="11"/>
  <c r="B1906" i="11"/>
  <c r="B1907" i="11"/>
  <c r="B1908" i="11"/>
  <c r="B1909" i="11"/>
  <c r="B1910" i="11"/>
  <c r="B1911" i="11"/>
  <c r="B1912" i="11"/>
  <c r="B1913" i="11"/>
  <c r="B1914" i="11"/>
  <c r="B1915" i="11"/>
  <c r="B1916" i="11"/>
  <c r="B1917" i="11"/>
  <c r="B1918" i="11"/>
  <c r="B1919" i="11"/>
  <c r="B1920" i="11"/>
  <c r="B1921" i="11"/>
  <c r="B1922" i="11"/>
  <c r="B1923" i="11"/>
  <c r="B1924" i="11"/>
  <c r="B1925" i="11"/>
  <c r="B1926" i="11"/>
  <c r="B1927" i="11"/>
  <c r="B1928" i="11"/>
  <c r="B1929" i="11"/>
  <c r="B1930" i="11"/>
  <c r="B1931" i="11"/>
  <c r="B1932" i="11"/>
  <c r="B1933" i="11"/>
  <c r="B1934" i="11"/>
  <c r="B1935" i="11"/>
  <c r="B1936" i="11"/>
  <c r="B1937" i="11"/>
  <c r="B1938" i="11"/>
  <c r="B1939" i="11"/>
  <c r="B1940" i="11"/>
  <c r="B1941" i="11"/>
  <c r="B1942" i="11"/>
  <c r="B1943" i="11"/>
  <c r="B1944" i="11"/>
  <c r="B1945" i="11"/>
  <c r="B1946" i="11"/>
  <c r="B1947" i="11"/>
  <c r="B1948" i="11"/>
  <c r="B1949" i="11"/>
  <c r="B1950" i="11"/>
  <c r="B1951" i="11"/>
  <c r="B1952" i="11"/>
  <c r="B1953" i="11"/>
  <c r="B1954" i="11"/>
  <c r="B1955" i="11"/>
  <c r="B1956" i="11"/>
  <c r="B1957" i="11"/>
  <c r="B1958" i="11"/>
  <c r="B1959" i="11"/>
  <c r="B1960" i="11"/>
  <c r="B1961" i="11"/>
  <c r="B1962" i="11"/>
  <c r="B1963" i="11"/>
  <c r="B1964" i="11"/>
  <c r="B1965" i="11"/>
  <c r="B1966" i="11"/>
  <c r="B1967" i="11"/>
  <c r="B1968" i="11"/>
  <c r="B1969" i="11"/>
  <c r="B1970" i="11"/>
  <c r="B1971" i="11"/>
  <c r="B1972" i="11"/>
  <c r="B1973" i="11"/>
  <c r="B1974" i="11"/>
  <c r="B1975" i="11"/>
  <c r="B1976" i="11"/>
  <c r="B1977" i="11"/>
  <c r="B1978" i="11"/>
  <c r="B1979" i="11"/>
  <c r="B1980" i="11"/>
  <c r="B1981" i="11"/>
  <c r="B1982" i="11"/>
  <c r="B1983" i="11"/>
  <c r="B1984" i="11"/>
  <c r="B1985" i="11"/>
  <c r="B1986" i="11"/>
  <c r="B1987" i="11"/>
  <c r="B1988" i="11"/>
  <c r="B1989" i="11"/>
  <c r="B1990" i="11"/>
  <c r="B1991" i="11"/>
  <c r="B1992" i="11"/>
  <c r="B1993" i="11"/>
  <c r="B1994" i="11"/>
  <c r="B1995" i="11"/>
  <c r="B1996" i="11"/>
  <c r="B1997" i="11"/>
  <c r="B1998" i="11"/>
  <c r="B1999" i="11"/>
  <c r="B2000" i="11"/>
  <c r="B2001" i="11"/>
  <c r="B2002" i="11"/>
  <c r="B2003" i="11"/>
  <c r="B2004" i="11"/>
  <c r="B2005" i="11"/>
  <c r="B2006" i="11"/>
  <c r="B2007" i="11"/>
  <c r="B2008" i="11"/>
  <c r="B2009" i="11"/>
  <c r="B2010" i="11"/>
  <c r="B2011" i="11"/>
  <c r="B2012" i="11"/>
  <c r="B2013" i="11"/>
  <c r="B2014" i="11"/>
  <c r="B2015" i="11"/>
  <c r="B2016" i="11"/>
  <c r="B2017" i="11"/>
  <c r="B2018" i="11"/>
  <c r="B2019" i="11"/>
  <c r="B2020" i="11"/>
  <c r="B2021" i="11"/>
  <c r="B2022" i="11"/>
  <c r="B2023" i="11"/>
  <c r="B2024" i="11"/>
  <c r="B2025" i="11"/>
  <c r="B2026" i="11"/>
  <c r="B2027" i="11"/>
  <c r="B2028" i="11"/>
  <c r="B2029" i="11"/>
  <c r="B2030" i="11"/>
  <c r="B2031" i="11"/>
  <c r="B2032" i="11"/>
  <c r="B2033" i="11"/>
  <c r="B2034" i="11"/>
  <c r="B2035" i="11"/>
  <c r="B2036" i="11"/>
  <c r="B2037" i="11"/>
  <c r="B2038" i="11"/>
  <c r="B2039" i="11"/>
  <c r="B2040" i="11"/>
  <c r="B2041" i="11"/>
  <c r="B2042" i="11"/>
  <c r="B2043" i="11"/>
  <c r="B2044" i="11"/>
  <c r="B2045" i="11"/>
  <c r="B2046" i="11"/>
  <c r="B2047" i="11"/>
  <c r="B2048" i="11"/>
  <c r="B2049" i="11"/>
  <c r="B2050" i="11"/>
  <c r="B2051" i="11"/>
  <c r="B2052" i="11"/>
  <c r="B2053" i="11"/>
  <c r="B2054" i="11"/>
  <c r="B2055" i="11"/>
  <c r="B2056" i="11"/>
  <c r="B2057" i="11"/>
  <c r="B2058" i="11"/>
  <c r="B2059" i="11"/>
  <c r="B2060" i="11"/>
  <c r="B2061" i="11"/>
  <c r="B2062" i="11"/>
  <c r="B2063" i="11"/>
  <c r="B2064" i="11"/>
  <c r="B2065" i="11"/>
  <c r="B2066" i="11"/>
  <c r="B2067" i="11"/>
  <c r="B2068" i="11"/>
  <c r="B2069" i="11"/>
  <c r="B2070" i="11"/>
  <c r="B2071" i="11"/>
  <c r="B2072" i="11"/>
  <c r="B2073" i="11"/>
  <c r="B2074" i="11"/>
  <c r="B2075" i="11"/>
  <c r="B2076" i="11"/>
  <c r="B2077" i="11"/>
  <c r="B2078" i="11"/>
  <c r="B2079" i="11"/>
  <c r="B2080" i="11"/>
  <c r="B2081" i="11"/>
  <c r="B2082" i="11"/>
  <c r="B2083" i="11"/>
  <c r="B2084" i="11"/>
  <c r="B2085" i="11"/>
  <c r="B2086" i="11"/>
  <c r="B2087" i="11"/>
  <c r="B2088" i="11"/>
  <c r="B2089" i="11"/>
  <c r="B2090" i="11"/>
  <c r="B2091" i="11"/>
  <c r="B2092" i="11"/>
  <c r="B2093" i="11"/>
  <c r="B2094" i="11"/>
  <c r="B2095" i="11"/>
  <c r="B2096" i="11"/>
  <c r="B2097" i="11"/>
  <c r="B2098" i="11"/>
  <c r="B2099" i="11"/>
  <c r="B2100" i="11"/>
  <c r="B2101" i="11"/>
  <c r="B2102" i="11"/>
  <c r="B2103" i="11"/>
  <c r="B2104" i="11"/>
  <c r="B2105" i="11"/>
  <c r="B2106" i="11"/>
  <c r="B2107" i="11"/>
  <c r="B2108" i="11"/>
  <c r="B2109" i="11"/>
  <c r="B2110" i="11"/>
  <c r="B2111" i="11"/>
  <c r="B2112" i="11"/>
  <c r="B2113" i="11"/>
  <c r="B2114" i="11"/>
  <c r="B2115" i="11"/>
  <c r="B2116" i="11"/>
  <c r="B2117" i="11"/>
  <c r="B2118" i="11"/>
  <c r="B2119" i="11"/>
  <c r="B2120" i="11"/>
  <c r="B2121" i="11"/>
  <c r="B2122" i="11"/>
  <c r="B2123" i="11"/>
  <c r="B2124" i="11"/>
  <c r="B2125" i="11"/>
  <c r="B2126" i="11"/>
  <c r="B2127" i="11"/>
  <c r="B2128" i="11"/>
  <c r="B2129" i="11"/>
  <c r="B2130" i="11"/>
  <c r="B2131" i="11"/>
  <c r="B2132" i="11"/>
  <c r="B2133" i="11"/>
  <c r="B2134" i="11"/>
  <c r="B2135" i="11"/>
  <c r="B2136" i="11"/>
  <c r="B2137" i="11"/>
  <c r="B2138" i="11"/>
  <c r="B2139" i="11"/>
  <c r="B2140" i="11"/>
  <c r="B2141" i="11"/>
  <c r="B2142" i="11"/>
  <c r="B2143" i="11"/>
  <c r="B2144" i="11"/>
  <c r="B2145" i="11"/>
  <c r="B2146" i="11"/>
  <c r="B2147" i="11"/>
  <c r="B2148" i="11"/>
  <c r="B2149" i="11"/>
  <c r="B2150" i="11"/>
  <c r="B2151" i="11"/>
  <c r="B2152" i="11"/>
  <c r="B2153" i="11"/>
  <c r="B2154" i="11"/>
  <c r="B2155" i="11"/>
  <c r="B2156" i="11"/>
  <c r="B2157" i="11"/>
  <c r="B2158" i="11"/>
  <c r="B2159" i="11"/>
  <c r="B2160" i="11"/>
  <c r="B2161" i="11"/>
  <c r="B2162" i="11"/>
  <c r="B2163" i="11"/>
  <c r="B2164" i="11"/>
  <c r="B2165" i="11"/>
  <c r="B2166" i="11"/>
  <c r="B2167" i="11"/>
  <c r="B2168" i="11"/>
  <c r="B2169" i="11"/>
  <c r="B2170" i="11"/>
  <c r="B2171" i="11"/>
  <c r="B2172" i="11"/>
  <c r="B2173" i="11"/>
  <c r="B2174" i="11"/>
  <c r="B2175" i="11"/>
  <c r="B2176" i="11"/>
  <c r="B2177" i="11"/>
  <c r="B2178" i="11"/>
  <c r="B2179" i="11"/>
  <c r="B2180" i="11"/>
  <c r="B2181" i="11"/>
  <c r="B2182" i="11"/>
  <c r="B2183" i="11"/>
  <c r="B2184" i="11"/>
  <c r="B2185" i="11"/>
  <c r="B2186" i="11"/>
  <c r="B2187" i="11"/>
  <c r="B2188" i="11"/>
  <c r="B2189" i="11"/>
  <c r="B2190" i="11"/>
  <c r="B2191" i="11"/>
  <c r="B2192" i="11"/>
  <c r="B2193" i="11"/>
  <c r="B2194" i="11"/>
  <c r="B2195" i="11"/>
  <c r="B2196" i="11"/>
  <c r="B2197" i="11"/>
  <c r="B2198" i="11"/>
  <c r="B2199" i="11"/>
  <c r="B2200" i="11"/>
  <c r="B2201" i="11"/>
  <c r="B2202" i="11"/>
  <c r="B2203" i="11"/>
  <c r="B2204" i="11"/>
  <c r="B2205" i="11"/>
  <c r="B2206" i="11"/>
  <c r="B2207" i="11"/>
  <c r="B2208" i="11"/>
  <c r="B2209" i="11"/>
  <c r="B2210" i="11"/>
  <c r="B2211" i="11"/>
  <c r="B2212" i="11"/>
  <c r="B2213" i="11"/>
  <c r="B2214" i="11"/>
  <c r="B2215" i="11"/>
  <c r="B2216" i="11"/>
  <c r="B2217" i="11"/>
  <c r="B2218" i="11"/>
  <c r="B2219" i="11"/>
  <c r="B2220" i="11"/>
  <c r="B2221" i="11"/>
  <c r="B2222" i="11"/>
  <c r="B2223" i="11"/>
  <c r="B2224" i="11"/>
  <c r="B2225" i="11"/>
  <c r="B2226" i="11"/>
  <c r="B2227" i="11"/>
  <c r="B2228" i="11"/>
  <c r="B2229" i="11"/>
  <c r="B2230" i="11"/>
  <c r="B2231" i="11"/>
  <c r="B2232" i="11"/>
  <c r="B2233" i="11"/>
  <c r="B2234" i="11"/>
  <c r="B2235" i="11"/>
  <c r="B2236" i="11"/>
  <c r="B2237" i="11"/>
  <c r="B2238" i="11"/>
  <c r="B2239" i="11"/>
  <c r="B2240" i="11"/>
  <c r="B2241" i="11"/>
  <c r="B2242" i="11"/>
  <c r="B2243" i="11"/>
  <c r="B2244" i="11"/>
  <c r="B2245" i="11"/>
  <c r="B2246" i="11"/>
  <c r="B2247" i="11"/>
  <c r="B2248" i="11"/>
  <c r="B2249" i="11"/>
  <c r="B2250" i="11"/>
  <c r="B2251" i="11"/>
  <c r="B2252" i="11"/>
  <c r="B2253" i="11"/>
  <c r="B2254" i="11"/>
  <c r="B2255" i="11"/>
  <c r="B2256" i="11"/>
  <c r="B2257" i="11"/>
  <c r="B2258" i="11"/>
  <c r="B2259" i="11"/>
  <c r="B2260" i="11"/>
  <c r="B2261" i="11"/>
  <c r="B2262" i="11"/>
  <c r="B2263" i="11"/>
  <c r="B2264" i="11"/>
  <c r="B2265" i="11"/>
  <c r="B2266" i="11"/>
  <c r="B2267" i="11"/>
  <c r="B2268" i="11"/>
  <c r="B2269" i="11"/>
  <c r="B2270" i="11"/>
  <c r="B2271" i="11"/>
  <c r="B2272" i="11"/>
  <c r="B2273" i="11"/>
  <c r="B2274" i="11"/>
  <c r="B2275" i="11"/>
  <c r="B2276" i="11"/>
  <c r="B2277" i="11"/>
  <c r="B2278" i="11"/>
  <c r="B2279" i="11"/>
  <c r="B2280" i="11"/>
  <c r="B2281" i="11"/>
  <c r="B2282" i="11"/>
  <c r="B2283" i="11"/>
  <c r="B2284" i="11"/>
  <c r="B2285" i="11"/>
  <c r="B2286" i="11"/>
  <c r="B2287" i="11"/>
  <c r="B2288" i="11"/>
  <c r="B2289" i="11"/>
  <c r="B2290" i="11"/>
  <c r="B2291" i="11"/>
  <c r="B2292" i="11"/>
  <c r="B2293" i="11"/>
  <c r="B2294" i="11"/>
  <c r="B2295" i="11"/>
  <c r="B2296" i="11"/>
  <c r="B2297" i="11"/>
  <c r="B2298" i="11"/>
  <c r="B2299" i="11"/>
  <c r="B2300" i="11"/>
  <c r="B2301" i="11"/>
  <c r="B2302" i="11"/>
  <c r="B2303" i="11"/>
  <c r="B2304" i="11"/>
  <c r="B2305" i="11"/>
  <c r="B2306" i="11"/>
  <c r="B2307" i="11"/>
  <c r="B2308" i="11"/>
  <c r="B2309" i="11"/>
  <c r="B2310" i="11"/>
  <c r="B2311" i="11"/>
  <c r="B2312" i="11"/>
  <c r="B2313" i="11"/>
  <c r="B2314" i="11"/>
  <c r="B2315" i="11"/>
  <c r="B2316" i="11"/>
  <c r="B2317" i="11"/>
  <c r="B2318" i="11"/>
  <c r="B2319" i="11"/>
  <c r="B2320" i="11"/>
  <c r="B2321" i="11"/>
  <c r="B2322" i="11"/>
  <c r="B2323" i="11"/>
  <c r="B2324" i="11"/>
  <c r="B2325" i="11"/>
  <c r="B2326" i="11"/>
  <c r="B2327" i="11"/>
  <c r="B2328" i="11"/>
  <c r="B2329" i="11"/>
  <c r="B2330" i="11"/>
  <c r="B2331" i="11"/>
  <c r="B2332" i="11"/>
  <c r="B2333" i="11"/>
  <c r="B2334" i="11"/>
  <c r="B2335" i="11"/>
  <c r="B2336" i="11"/>
  <c r="B2337" i="11"/>
  <c r="B2338" i="11"/>
  <c r="B2339" i="11"/>
  <c r="B2340" i="11"/>
  <c r="B2341" i="11"/>
  <c r="B2342" i="11"/>
  <c r="B2343" i="11"/>
  <c r="B2344" i="11"/>
  <c r="B2345" i="11"/>
  <c r="B2346" i="11"/>
  <c r="B2347" i="11"/>
  <c r="B2348" i="11"/>
  <c r="B2349" i="11"/>
  <c r="B2350" i="11"/>
  <c r="B2351" i="11"/>
  <c r="B2352" i="11"/>
  <c r="B2353" i="11"/>
  <c r="B2354" i="11"/>
  <c r="B2355" i="11"/>
  <c r="B2356" i="11"/>
  <c r="B2357" i="11"/>
  <c r="B2358" i="11"/>
  <c r="B2359" i="11"/>
  <c r="B2360" i="11"/>
  <c r="B2361" i="11"/>
  <c r="B2362" i="11"/>
  <c r="B2363" i="11"/>
  <c r="B2364" i="11"/>
  <c r="B2365" i="11"/>
  <c r="B2366" i="11"/>
  <c r="B2367" i="11"/>
  <c r="B2368" i="11"/>
  <c r="B2369" i="11"/>
  <c r="B2370" i="11"/>
  <c r="B2371" i="11"/>
  <c r="B2372" i="11"/>
  <c r="B2373" i="11"/>
  <c r="B2374" i="11"/>
  <c r="B2375" i="11"/>
  <c r="B2376" i="11"/>
  <c r="B2377" i="11"/>
  <c r="B2378" i="11"/>
  <c r="B2379" i="11"/>
  <c r="B2380" i="11"/>
  <c r="B2381" i="11"/>
  <c r="B2382" i="11"/>
  <c r="B2383" i="11"/>
  <c r="B2384" i="11"/>
  <c r="B2385" i="11"/>
  <c r="B2386" i="11"/>
  <c r="B2387" i="11"/>
  <c r="B2388" i="11"/>
  <c r="B2389" i="11"/>
  <c r="B2390" i="11"/>
  <c r="B2391" i="11"/>
  <c r="B2392" i="11"/>
  <c r="B2393" i="11"/>
  <c r="B2394" i="11"/>
  <c r="B2395" i="11"/>
  <c r="B2396" i="11"/>
  <c r="B2397" i="11"/>
  <c r="B2398" i="11"/>
  <c r="B2399" i="11"/>
  <c r="B2400" i="11"/>
  <c r="B2401" i="11"/>
  <c r="B2402" i="11"/>
  <c r="B2403" i="11"/>
  <c r="B2404" i="11"/>
  <c r="B2405" i="11"/>
  <c r="B2406" i="11"/>
  <c r="B2407" i="11"/>
  <c r="B2408" i="11"/>
  <c r="B2409" i="11"/>
  <c r="B2410" i="11"/>
  <c r="B2411" i="11"/>
  <c r="B2412" i="11"/>
  <c r="B2413" i="11"/>
  <c r="B2414" i="11"/>
  <c r="B2415" i="11"/>
  <c r="B2416" i="11"/>
  <c r="B2417" i="11"/>
  <c r="B2418" i="11"/>
  <c r="B2419" i="11"/>
  <c r="B2420" i="11"/>
  <c r="B2421" i="11"/>
  <c r="B2422" i="11"/>
  <c r="B2423" i="11"/>
  <c r="B2424" i="11"/>
  <c r="B2425" i="11"/>
  <c r="B2426" i="11"/>
  <c r="B2427" i="11"/>
  <c r="B2428" i="11"/>
  <c r="B2429" i="11"/>
  <c r="B2430" i="11"/>
  <c r="B2431" i="11"/>
  <c r="B2432" i="11"/>
  <c r="B2433" i="11"/>
  <c r="B2434" i="11"/>
  <c r="B2435" i="11"/>
  <c r="B2436" i="11"/>
  <c r="B2437" i="11"/>
  <c r="B2438" i="11"/>
  <c r="B2439" i="11"/>
  <c r="B2440" i="11"/>
  <c r="B2441" i="11"/>
  <c r="B2442" i="11"/>
  <c r="B2443" i="11"/>
  <c r="B2444" i="11"/>
  <c r="B2445" i="11"/>
  <c r="B2446" i="11"/>
  <c r="B2447" i="11"/>
  <c r="B2448" i="11"/>
  <c r="B2449" i="11"/>
  <c r="B2450" i="11"/>
  <c r="B2451" i="11"/>
  <c r="B2452" i="11"/>
  <c r="B2453" i="11"/>
  <c r="B2454" i="11"/>
  <c r="B2455" i="11"/>
  <c r="B2456" i="11"/>
  <c r="B2457" i="11"/>
  <c r="B2458" i="11"/>
  <c r="B2459" i="11"/>
  <c r="B2460" i="11"/>
  <c r="B2461" i="11"/>
  <c r="B2462" i="11"/>
  <c r="B2463" i="11"/>
  <c r="B2464" i="11"/>
  <c r="B2465" i="11"/>
  <c r="B2466" i="11"/>
  <c r="B2467" i="11"/>
  <c r="B2468" i="11"/>
  <c r="B2469" i="11"/>
  <c r="B2470" i="11"/>
  <c r="B2471" i="11"/>
  <c r="B2472" i="11"/>
  <c r="B2473" i="11"/>
  <c r="B2474" i="11"/>
  <c r="B2475" i="11"/>
  <c r="B2476" i="11"/>
  <c r="B2477" i="11"/>
  <c r="B2478" i="11"/>
  <c r="B2479" i="11"/>
  <c r="B2480" i="11"/>
  <c r="B2481" i="11"/>
  <c r="B2482" i="11"/>
  <c r="B2483" i="11"/>
  <c r="B2484" i="11"/>
  <c r="B2485" i="11"/>
  <c r="B2486" i="11"/>
  <c r="B2487" i="11"/>
  <c r="B2488" i="11"/>
  <c r="B2489" i="11"/>
  <c r="B2490" i="11"/>
  <c r="B2491" i="11"/>
  <c r="B2492" i="11"/>
  <c r="B2493" i="11"/>
  <c r="B2494" i="11"/>
  <c r="B2495" i="11"/>
  <c r="B2496" i="11"/>
  <c r="B2497" i="11"/>
  <c r="B2498" i="11"/>
  <c r="B2499" i="11"/>
  <c r="B2500" i="11"/>
  <c r="B2501" i="11"/>
  <c r="B2502" i="11"/>
  <c r="B2503" i="11"/>
  <c r="B2504" i="11"/>
  <c r="B2505" i="11"/>
  <c r="B2506" i="11"/>
  <c r="B2507" i="11"/>
  <c r="B2508" i="11"/>
  <c r="B2509" i="11"/>
  <c r="B2510" i="11"/>
  <c r="B2511" i="11"/>
  <c r="B2512" i="11"/>
  <c r="B2513" i="11"/>
  <c r="B2514" i="11"/>
  <c r="B2515" i="11"/>
  <c r="B2516" i="11"/>
  <c r="B2517" i="11"/>
  <c r="B2518" i="11"/>
  <c r="B2519" i="11"/>
  <c r="B2520" i="11"/>
  <c r="B2521" i="11"/>
  <c r="B2522" i="11"/>
  <c r="B2523" i="11"/>
  <c r="B2524" i="11"/>
  <c r="B2525" i="11"/>
  <c r="B2526" i="11"/>
  <c r="B2527" i="11"/>
  <c r="B2528" i="11"/>
  <c r="B2529" i="11"/>
  <c r="B2530" i="11"/>
  <c r="B2531" i="11"/>
  <c r="B2532" i="11"/>
  <c r="B2533" i="11"/>
  <c r="B2534" i="11"/>
  <c r="B2535" i="11"/>
  <c r="B2536" i="11"/>
  <c r="B2537" i="11"/>
  <c r="B2538" i="11"/>
  <c r="B2539" i="11"/>
  <c r="B2540" i="11"/>
  <c r="B2541" i="11"/>
  <c r="B2542" i="11"/>
  <c r="B2543" i="11"/>
  <c r="B2544" i="11"/>
  <c r="B2545" i="11"/>
  <c r="B2546" i="11"/>
  <c r="B2547" i="11"/>
  <c r="B2548" i="11"/>
  <c r="B2549" i="11"/>
  <c r="B2550" i="11"/>
  <c r="B2551" i="11"/>
  <c r="B2552" i="11"/>
  <c r="B2553" i="11"/>
  <c r="B2554" i="11"/>
  <c r="B2555" i="11"/>
  <c r="B2556" i="11"/>
  <c r="B2557" i="11"/>
  <c r="B2558" i="11"/>
  <c r="B2559" i="11"/>
  <c r="B2560" i="11"/>
  <c r="B2561" i="11"/>
  <c r="B2562" i="11"/>
  <c r="B2563" i="11"/>
  <c r="B2564" i="11"/>
  <c r="B2565" i="11"/>
  <c r="B2566" i="11"/>
  <c r="B2567" i="11"/>
  <c r="B2568" i="11"/>
  <c r="B2569" i="11"/>
  <c r="B2570" i="11"/>
  <c r="B2571" i="11"/>
  <c r="B2572" i="11"/>
  <c r="B2573" i="11"/>
  <c r="B2574" i="11"/>
  <c r="B2575" i="11"/>
  <c r="B2576" i="11"/>
  <c r="B2577" i="11"/>
  <c r="B2578" i="11"/>
  <c r="B2579" i="11"/>
  <c r="B2580" i="11"/>
  <c r="B2581" i="11"/>
  <c r="B2582" i="11"/>
  <c r="B2583" i="11"/>
  <c r="B2584" i="11"/>
  <c r="B2585" i="11"/>
  <c r="B2586" i="11"/>
  <c r="B2587" i="11"/>
  <c r="B2588" i="11"/>
  <c r="B2589" i="11"/>
  <c r="B2590" i="11"/>
  <c r="B2591" i="11"/>
  <c r="B2592" i="11"/>
  <c r="B2593" i="11"/>
  <c r="B2594" i="11"/>
  <c r="B2595" i="11"/>
  <c r="B2596" i="11"/>
  <c r="B2597" i="11"/>
  <c r="B2598" i="11"/>
  <c r="B2599" i="11"/>
  <c r="B2600" i="11"/>
  <c r="B2601" i="11"/>
  <c r="B2602" i="11"/>
  <c r="B2603" i="11"/>
  <c r="B2604" i="11"/>
  <c r="B2605" i="11"/>
  <c r="B2606" i="11"/>
  <c r="B2607" i="11"/>
  <c r="B2608" i="11"/>
  <c r="B2609" i="11"/>
  <c r="B2610" i="11"/>
  <c r="B2611" i="11"/>
  <c r="B2612" i="11"/>
  <c r="B2613" i="11"/>
  <c r="B2614" i="11"/>
  <c r="B2615" i="11"/>
  <c r="B2616" i="11"/>
  <c r="B2617" i="11"/>
  <c r="B2618" i="11"/>
  <c r="B2619" i="11"/>
  <c r="B2620" i="11"/>
  <c r="B2621" i="11"/>
  <c r="B2622" i="11"/>
  <c r="B2623" i="11"/>
  <c r="B2624" i="11"/>
  <c r="B2625" i="11"/>
  <c r="B2626" i="11"/>
  <c r="B2627" i="11"/>
  <c r="B2628" i="11"/>
  <c r="B2629" i="11"/>
  <c r="B2630" i="11"/>
  <c r="B2631" i="11"/>
  <c r="B2632" i="11"/>
  <c r="B2633" i="11"/>
  <c r="B2634" i="11"/>
  <c r="B2635" i="11"/>
  <c r="B2636" i="11"/>
  <c r="B2637" i="11"/>
  <c r="B2638" i="11"/>
  <c r="B2639" i="11"/>
  <c r="B2640" i="11"/>
  <c r="B2641" i="11"/>
  <c r="B2642" i="11"/>
  <c r="B2643" i="11"/>
  <c r="B2644" i="11"/>
  <c r="B2645" i="11"/>
  <c r="B2646" i="11"/>
  <c r="B2647" i="11"/>
  <c r="B2648" i="11"/>
  <c r="B2649" i="11"/>
  <c r="B2650" i="11"/>
  <c r="B2651" i="11"/>
  <c r="B2652" i="11"/>
  <c r="B2653" i="11"/>
  <c r="B2654" i="11"/>
  <c r="B2655" i="11"/>
  <c r="B2656" i="11"/>
  <c r="B2657" i="11"/>
  <c r="B2658" i="11"/>
  <c r="B2659" i="11"/>
  <c r="B2660" i="11"/>
  <c r="B2661" i="11"/>
  <c r="B2662" i="11"/>
  <c r="B2663" i="11"/>
  <c r="B2664" i="11"/>
  <c r="B2665" i="11"/>
  <c r="B2666" i="11"/>
  <c r="B2667" i="11"/>
  <c r="B2668" i="11"/>
  <c r="B2669" i="11"/>
  <c r="B2670" i="11"/>
  <c r="B2671" i="11"/>
  <c r="B2672" i="11"/>
  <c r="B2673" i="11"/>
  <c r="B2674" i="11"/>
  <c r="B2675" i="11"/>
  <c r="B2676" i="11"/>
  <c r="B2677" i="11"/>
  <c r="B2678" i="11"/>
  <c r="B2679" i="11"/>
  <c r="B2680" i="11"/>
  <c r="B2681" i="11"/>
  <c r="B2682" i="11"/>
  <c r="B2683" i="11"/>
  <c r="B2684" i="11"/>
  <c r="B2685" i="11"/>
  <c r="B2686" i="11"/>
  <c r="B2687" i="11"/>
  <c r="B2688" i="11"/>
  <c r="B2689" i="11"/>
  <c r="B2690" i="11"/>
  <c r="B2691" i="11"/>
  <c r="B2692" i="11"/>
  <c r="B2693" i="11"/>
  <c r="B2694" i="11"/>
  <c r="B2695" i="11"/>
  <c r="B2696" i="11"/>
  <c r="B2697" i="11"/>
  <c r="B2698" i="11"/>
  <c r="B2699" i="11"/>
  <c r="B2700" i="11"/>
  <c r="B2701" i="11"/>
  <c r="B2702" i="11"/>
  <c r="B2703" i="11"/>
  <c r="B2704" i="11"/>
  <c r="B2705" i="11"/>
  <c r="B2706" i="11"/>
  <c r="B2707" i="11"/>
  <c r="B2708" i="11"/>
  <c r="B2709" i="11"/>
  <c r="B2710" i="11"/>
  <c r="B2711" i="11"/>
  <c r="B2712" i="11"/>
  <c r="B2713" i="11"/>
  <c r="B2714" i="11"/>
  <c r="B2715" i="11"/>
  <c r="B2716" i="11"/>
  <c r="B2717" i="11"/>
  <c r="B2718" i="11"/>
  <c r="B2719" i="11"/>
  <c r="B2720" i="11"/>
  <c r="B2721" i="11"/>
  <c r="B2722" i="11"/>
  <c r="B2723" i="11"/>
  <c r="B2724" i="11"/>
  <c r="B2725" i="11"/>
  <c r="B2726" i="11"/>
  <c r="B2727" i="11"/>
  <c r="B2728" i="11"/>
  <c r="B2729" i="11"/>
  <c r="B2730" i="11"/>
  <c r="B2731" i="11"/>
  <c r="B2732" i="11"/>
  <c r="B2733" i="11"/>
  <c r="B2734" i="11"/>
  <c r="B2735" i="11"/>
  <c r="B2736" i="11"/>
  <c r="B2737" i="11"/>
  <c r="B2738" i="11"/>
  <c r="B2739" i="11"/>
  <c r="B2740" i="11"/>
  <c r="B2741" i="11"/>
  <c r="B2742" i="11"/>
  <c r="B2743" i="11"/>
  <c r="B2744" i="11"/>
  <c r="B2745" i="11"/>
  <c r="B2746" i="11"/>
  <c r="B2747" i="11"/>
  <c r="B2748" i="11"/>
  <c r="B2749" i="11"/>
  <c r="B2750" i="11"/>
  <c r="B2751" i="11"/>
  <c r="B2752" i="11"/>
  <c r="B2753" i="11"/>
  <c r="B2754" i="11"/>
  <c r="B2755" i="11"/>
  <c r="B2756" i="11"/>
  <c r="B2757" i="11"/>
  <c r="B2758" i="11"/>
  <c r="B2759" i="11"/>
  <c r="B2760" i="11"/>
  <c r="B2761" i="11"/>
  <c r="B2762" i="11"/>
  <c r="B2763" i="11"/>
  <c r="B2764" i="11"/>
  <c r="B2765" i="11"/>
  <c r="B2766" i="11"/>
  <c r="B2767" i="11"/>
  <c r="B2768" i="11"/>
  <c r="B2769" i="11"/>
  <c r="B2770" i="11"/>
  <c r="B2771" i="11"/>
  <c r="B2772" i="11"/>
  <c r="B2773" i="11"/>
  <c r="B2774" i="11"/>
  <c r="B2775" i="11"/>
  <c r="B2776" i="11"/>
  <c r="B2777" i="11"/>
  <c r="B2778" i="11"/>
  <c r="B2779" i="11"/>
  <c r="B2780" i="11"/>
  <c r="B2781" i="11"/>
  <c r="B2782" i="11"/>
  <c r="B2783" i="11"/>
  <c r="B2784" i="11"/>
  <c r="B2785" i="11"/>
  <c r="B2786" i="11"/>
  <c r="B2787" i="11"/>
  <c r="B2788" i="11"/>
  <c r="B2789" i="11"/>
  <c r="B2790" i="11"/>
  <c r="B2791" i="11"/>
  <c r="B2792" i="11"/>
  <c r="B2793" i="11"/>
  <c r="B2794" i="11"/>
  <c r="B2795" i="11"/>
  <c r="B2796" i="11"/>
  <c r="B2797" i="11"/>
  <c r="B2798" i="11"/>
  <c r="B2799" i="11"/>
  <c r="B2800" i="11"/>
  <c r="B2801" i="11"/>
  <c r="B2802" i="11"/>
  <c r="B2803" i="11"/>
  <c r="B2804" i="11"/>
  <c r="B2805" i="11"/>
  <c r="B2806" i="11"/>
  <c r="B2807" i="11"/>
  <c r="B2808" i="11"/>
  <c r="B2809" i="11"/>
  <c r="B2810" i="11"/>
  <c r="B2811" i="11"/>
  <c r="B2812" i="11"/>
  <c r="B2813" i="11"/>
  <c r="B2814" i="11"/>
  <c r="B2815" i="11"/>
  <c r="B2816" i="11"/>
  <c r="B2817" i="11"/>
  <c r="B2818" i="11"/>
  <c r="B2819" i="11"/>
  <c r="B2820" i="11"/>
  <c r="B2821" i="11"/>
  <c r="B2822" i="11"/>
  <c r="B2823" i="11"/>
  <c r="B2824" i="11"/>
  <c r="B2825" i="11"/>
  <c r="B2826" i="11"/>
  <c r="B2827" i="11"/>
  <c r="B2828" i="11"/>
  <c r="B2829" i="11"/>
  <c r="B2830" i="11"/>
  <c r="B2831" i="11"/>
  <c r="B2832" i="11"/>
  <c r="B2833" i="11"/>
  <c r="B2834" i="11"/>
  <c r="B2835" i="11"/>
  <c r="B2836" i="11"/>
  <c r="B2837" i="11"/>
  <c r="B2838" i="11"/>
  <c r="B2839" i="11"/>
  <c r="B2840" i="11"/>
  <c r="B2841" i="11"/>
  <c r="B2842" i="11"/>
  <c r="B2843" i="11"/>
  <c r="B2844" i="11"/>
  <c r="B2845" i="11"/>
  <c r="B2846" i="11"/>
  <c r="B2847" i="11"/>
  <c r="B2848" i="11"/>
  <c r="B2849" i="11"/>
  <c r="B2850" i="11"/>
  <c r="B2851" i="11"/>
  <c r="B2852" i="11"/>
  <c r="B2853" i="11"/>
  <c r="B2854" i="11"/>
  <c r="B2855" i="11"/>
  <c r="B2856" i="11"/>
  <c r="B2857" i="11"/>
  <c r="B2858" i="11"/>
  <c r="B2859" i="11"/>
  <c r="B2860" i="11"/>
  <c r="B2861" i="11"/>
  <c r="B2862" i="11"/>
  <c r="B2863" i="11"/>
  <c r="B2864" i="11"/>
  <c r="B2865" i="11"/>
  <c r="B2866" i="11"/>
  <c r="B2867" i="11"/>
  <c r="B2868" i="11"/>
  <c r="B2869" i="11"/>
  <c r="B2870" i="11"/>
  <c r="B2871" i="11"/>
  <c r="B2872" i="11"/>
  <c r="B2873" i="11"/>
  <c r="B2874" i="11"/>
  <c r="B2875" i="11"/>
  <c r="B2876" i="11"/>
  <c r="B2877" i="11"/>
  <c r="B2878" i="11"/>
  <c r="B2879" i="11"/>
  <c r="B2880" i="11"/>
  <c r="B2881" i="11"/>
  <c r="B2882" i="11"/>
  <c r="B2883" i="11"/>
  <c r="B2884" i="11"/>
  <c r="B2885" i="11"/>
  <c r="B2886" i="11"/>
  <c r="B2887" i="11"/>
  <c r="B2888" i="11"/>
  <c r="B2889" i="11"/>
  <c r="B2890" i="11"/>
  <c r="B2891" i="11"/>
  <c r="B2892" i="11"/>
  <c r="B2893" i="11"/>
  <c r="B2894" i="11"/>
  <c r="B2895" i="11"/>
  <c r="B2896" i="11"/>
  <c r="B2897" i="11"/>
  <c r="B2898" i="11"/>
  <c r="B2899" i="11"/>
  <c r="B2900" i="11"/>
  <c r="B2901" i="11"/>
  <c r="B2902" i="11"/>
  <c r="B2903" i="11"/>
  <c r="B2904" i="11"/>
  <c r="B2905" i="11"/>
  <c r="B2906" i="11"/>
  <c r="B2907" i="11"/>
  <c r="B2908" i="11"/>
  <c r="B2909" i="11"/>
  <c r="B2910" i="11"/>
  <c r="B2911" i="11"/>
  <c r="B2912" i="11"/>
  <c r="B2913" i="11"/>
  <c r="B2914" i="11"/>
  <c r="B2915" i="11"/>
  <c r="B2916" i="11"/>
  <c r="B2917" i="11"/>
  <c r="B2918" i="11"/>
  <c r="B2919" i="11"/>
  <c r="B2920" i="11"/>
  <c r="B2921" i="11"/>
  <c r="B2922" i="11"/>
  <c r="B2923" i="11"/>
  <c r="B2924" i="11"/>
  <c r="B2925" i="11"/>
  <c r="B2926" i="11"/>
  <c r="B2927" i="11"/>
  <c r="B2928" i="11"/>
  <c r="B2929" i="11"/>
  <c r="B2930" i="11"/>
  <c r="B2931" i="11"/>
  <c r="B2932" i="11"/>
  <c r="B2933" i="11"/>
  <c r="B2934" i="11"/>
  <c r="B2935" i="11"/>
  <c r="B2936" i="11"/>
  <c r="B2937" i="11"/>
  <c r="B2938" i="11"/>
  <c r="B2939" i="11"/>
  <c r="B2940" i="11"/>
  <c r="B2941" i="11"/>
  <c r="B2942" i="11"/>
  <c r="B2943" i="11"/>
  <c r="B2944" i="11"/>
  <c r="B2945" i="11"/>
  <c r="B2946" i="11"/>
  <c r="B2947" i="11"/>
  <c r="B2948" i="11"/>
  <c r="B2949" i="11"/>
  <c r="B2950" i="11"/>
  <c r="B2951" i="11"/>
  <c r="B2952" i="11"/>
  <c r="B2953" i="11"/>
  <c r="B2954" i="11"/>
  <c r="B2955" i="11"/>
  <c r="B2956" i="11"/>
  <c r="B2957" i="11"/>
  <c r="B2958" i="11"/>
  <c r="B2959" i="11"/>
  <c r="B2960" i="11"/>
  <c r="B2961" i="11"/>
  <c r="B2962" i="11"/>
  <c r="B2963" i="11"/>
  <c r="B2964" i="11"/>
  <c r="B2965" i="11"/>
  <c r="B2966" i="11"/>
  <c r="B2967" i="11"/>
  <c r="B2968" i="11"/>
  <c r="B2969" i="11"/>
  <c r="B2970" i="11"/>
  <c r="B2971" i="11"/>
  <c r="B2972" i="11"/>
  <c r="B2973" i="11"/>
  <c r="B2974" i="11"/>
  <c r="B2975" i="11"/>
  <c r="B2976" i="11"/>
  <c r="B2977" i="11"/>
  <c r="B2978" i="11"/>
  <c r="B2979" i="11"/>
  <c r="B2980" i="11"/>
  <c r="B2981" i="11"/>
  <c r="B2982" i="11"/>
  <c r="B2983" i="11"/>
  <c r="B2984" i="11"/>
  <c r="B2985" i="11"/>
  <c r="B2986" i="11"/>
  <c r="B2987" i="11"/>
  <c r="B2988" i="11"/>
  <c r="B2989" i="11"/>
  <c r="B2990" i="11"/>
  <c r="B2991" i="11"/>
  <c r="B2992" i="11"/>
  <c r="B2993" i="11"/>
  <c r="B2994" i="11"/>
  <c r="B2995" i="11"/>
  <c r="B2996" i="11"/>
  <c r="B2997" i="11"/>
  <c r="B2998" i="11"/>
  <c r="B2999" i="11"/>
  <c r="B3000" i="1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B216"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2" i="21"/>
  <c r="B263" i="21"/>
  <c r="B264" i="21"/>
  <c r="B265" i="21"/>
  <c r="B266" i="21"/>
  <c r="B267" i="21"/>
  <c r="B268" i="21"/>
  <c r="B269" i="21"/>
  <c r="B270" i="21"/>
  <c r="B271" i="21"/>
  <c r="B272" i="21"/>
  <c r="B273" i="21"/>
  <c r="B274" i="21"/>
  <c r="B275" i="21"/>
  <c r="B276" i="21"/>
  <c r="B277" i="21"/>
  <c r="B278" i="21"/>
  <c r="B279" i="21"/>
  <c r="B280" i="21"/>
  <c r="B281" i="21"/>
  <c r="B282" i="21"/>
  <c r="B283" i="21"/>
  <c r="B284" i="21"/>
  <c r="B285" i="21"/>
  <c r="B286" i="21"/>
  <c r="B287" i="21"/>
  <c r="B288" i="21"/>
  <c r="B289" i="21"/>
  <c r="B290" i="21"/>
  <c r="B291" i="21"/>
  <c r="B292" i="21"/>
  <c r="B293" i="21"/>
  <c r="B294" i="21"/>
  <c r="B295" i="21"/>
  <c r="B296" i="21"/>
  <c r="B297" i="21"/>
  <c r="B298" i="21"/>
  <c r="B299" i="21"/>
  <c r="B300" i="21"/>
  <c r="B301" i="21"/>
  <c r="B302" i="21"/>
  <c r="B303" i="21"/>
  <c r="B304" i="21"/>
  <c r="B305" i="21"/>
  <c r="B306" i="21"/>
  <c r="B307" i="21"/>
  <c r="B308" i="21"/>
  <c r="B309" i="21"/>
  <c r="B310" i="21"/>
  <c r="B311" i="21"/>
  <c r="B312" i="21"/>
  <c r="B313" i="21"/>
  <c r="B314" i="21"/>
  <c r="B315" i="21"/>
  <c r="B316" i="21"/>
  <c r="B317" i="21"/>
  <c r="B318" i="21"/>
  <c r="B319" i="21"/>
  <c r="B320" i="21"/>
  <c r="B321" i="21"/>
  <c r="B322" i="21"/>
  <c r="B323" i="21"/>
  <c r="B324" i="21"/>
  <c r="B325" i="21"/>
  <c r="B326" i="21"/>
  <c r="B327" i="21"/>
  <c r="B328" i="21"/>
  <c r="B329" i="21"/>
  <c r="B330" i="21"/>
  <c r="B331" i="21"/>
  <c r="B332" i="21"/>
  <c r="B333" i="21"/>
  <c r="B334" i="21"/>
  <c r="B335" i="21"/>
  <c r="B336" i="21"/>
  <c r="B337" i="21"/>
  <c r="B338" i="21"/>
  <c r="B339" i="21"/>
  <c r="B340" i="21"/>
  <c r="B341" i="21"/>
  <c r="B342" i="21"/>
  <c r="B343" i="21"/>
  <c r="B344" i="21"/>
  <c r="B345" i="21"/>
  <c r="B346" i="21"/>
  <c r="B347" i="21"/>
  <c r="B348" i="21"/>
  <c r="B349" i="21"/>
  <c r="B350" i="21"/>
  <c r="B351" i="21"/>
  <c r="B352" i="21"/>
  <c r="B353" i="21"/>
  <c r="B354" i="21"/>
  <c r="B355" i="21"/>
  <c r="B356" i="21"/>
  <c r="B357" i="21"/>
  <c r="B358" i="21"/>
  <c r="B359" i="21"/>
  <c r="B360" i="21"/>
  <c r="B361" i="21"/>
  <c r="B362" i="21"/>
  <c r="B363" i="21"/>
  <c r="B364" i="2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B435" i="21"/>
  <c r="B436" i="21"/>
  <c r="B437" i="21"/>
  <c r="B438" i="21"/>
  <c r="B439" i="21"/>
  <c r="B440" i="21"/>
  <c r="B441" i="21"/>
  <c r="B442" i="21"/>
  <c r="B443" i="21"/>
  <c r="B444" i="21"/>
  <c r="B445" i="21"/>
  <c r="B446" i="21"/>
  <c r="B447" i="21"/>
  <c r="B448" i="21"/>
  <c r="B449" i="21"/>
  <c r="B450" i="21"/>
  <c r="B451" i="21"/>
  <c r="B452" i="21"/>
  <c r="B453" i="21"/>
  <c r="B454" i="21"/>
  <c r="B455" i="21"/>
  <c r="B456" i="21"/>
  <c r="B457" i="21"/>
  <c r="B458" i="21"/>
  <c r="B459" i="21"/>
  <c r="B460" i="21"/>
  <c r="B461" i="21"/>
  <c r="B462" i="21"/>
  <c r="B463" i="21"/>
  <c r="B464" i="21"/>
  <c r="B465" i="21"/>
  <c r="B466" i="21"/>
  <c r="B467" i="21"/>
  <c r="B468" i="21"/>
  <c r="B469" i="21"/>
  <c r="B470" i="21"/>
  <c r="B471" i="21"/>
  <c r="B472" i="21"/>
  <c r="B473" i="21"/>
  <c r="B474" i="21"/>
  <c r="B475" i="21"/>
  <c r="B476" i="21"/>
  <c r="B477" i="21"/>
  <c r="B478" i="21"/>
  <c r="B479" i="21"/>
  <c r="B480" i="21"/>
  <c r="B481" i="21"/>
  <c r="B482" i="21"/>
  <c r="B483" i="21"/>
  <c r="B484" i="21"/>
  <c r="B485" i="21"/>
  <c r="B486" i="21"/>
  <c r="B487" i="21"/>
  <c r="B488" i="21"/>
  <c r="B489" i="21"/>
  <c r="B490" i="21"/>
  <c r="B491" i="21"/>
  <c r="B492" i="21"/>
  <c r="B493" i="21"/>
  <c r="B494" i="21"/>
  <c r="B495" i="21"/>
  <c r="B496" i="21"/>
  <c r="B497" i="21"/>
  <c r="B498" i="21"/>
  <c r="B499" i="21"/>
  <c r="B500" i="21"/>
  <c r="B501" i="21"/>
  <c r="B502" i="21"/>
  <c r="B503" i="21"/>
  <c r="B504" i="21"/>
  <c r="B505" i="21"/>
  <c r="B506" i="21"/>
  <c r="B507" i="21"/>
  <c r="B508" i="21"/>
  <c r="B509" i="21"/>
  <c r="B510" i="21"/>
  <c r="B511" i="21"/>
  <c r="B512" i="21"/>
  <c r="B513" i="21"/>
  <c r="B514" i="21"/>
  <c r="B515" i="21"/>
  <c r="B516" i="21"/>
  <c r="B517" i="21"/>
  <c r="B518" i="21"/>
  <c r="B519" i="21"/>
  <c r="B520" i="21"/>
  <c r="B521" i="21"/>
  <c r="B522" i="21"/>
  <c r="B523" i="21"/>
  <c r="B524" i="21"/>
  <c r="B525" i="21"/>
  <c r="B526" i="21"/>
  <c r="B527" i="21"/>
  <c r="B528" i="21"/>
  <c r="B529" i="21"/>
  <c r="B530" i="21"/>
  <c r="B531" i="21"/>
  <c r="B532" i="21"/>
  <c r="B533" i="21"/>
  <c r="B534" i="21"/>
  <c r="B535" i="21"/>
  <c r="B536" i="21"/>
  <c r="B537" i="21"/>
  <c r="B538" i="21"/>
  <c r="B539" i="21"/>
  <c r="B540" i="21"/>
  <c r="B541" i="21"/>
  <c r="B542" i="21"/>
  <c r="B543" i="21"/>
  <c r="B544" i="21"/>
  <c r="B545" i="21"/>
  <c r="B546" i="21"/>
  <c r="B547" i="21"/>
  <c r="B548" i="21"/>
  <c r="B549" i="21"/>
  <c r="B550" i="21"/>
  <c r="B551" i="21"/>
  <c r="B552" i="21"/>
  <c r="B553" i="21"/>
  <c r="B554" i="21"/>
  <c r="B555" i="21"/>
  <c r="B556" i="21"/>
  <c r="B557" i="21"/>
  <c r="B558" i="21"/>
  <c r="B559" i="21"/>
  <c r="B560" i="21"/>
  <c r="B561" i="21"/>
  <c r="B562" i="21"/>
  <c r="B563" i="21"/>
  <c r="B564" i="21"/>
  <c r="B565" i="21"/>
  <c r="B566" i="21"/>
  <c r="B567" i="21"/>
  <c r="B568" i="21"/>
  <c r="B569" i="21"/>
  <c r="B570" i="21"/>
  <c r="B571" i="21"/>
  <c r="B572" i="21"/>
  <c r="B573" i="21"/>
  <c r="B574" i="21"/>
  <c r="B575" i="21"/>
  <c r="B576" i="21"/>
  <c r="B577" i="21"/>
  <c r="B578" i="21"/>
  <c r="B579" i="21"/>
  <c r="B580" i="21"/>
  <c r="B581" i="21"/>
  <c r="B582" i="21"/>
  <c r="B583" i="21"/>
  <c r="B584" i="21"/>
  <c r="B585" i="21"/>
  <c r="B586" i="21"/>
  <c r="B587" i="21"/>
  <c r="B588" i="21"/>
  <c r="B589" i="21"/>
  <c r="B590" i="21"/>
  <c r="B591" i="21"/>
  <c r="B592" i="21"/>
  <c r="B593" i="21"/>
  <c r="B594" i="21"/>
  <c r="B595" i="21"/>
  <c r="B596" i="21"/>
  <c r="B597" i="21"/>
  <c r="B598" i="21"/>
  <c r="B599" i="21"/>
  <c r="B600" i="21"/>
  <c r="B601" i="21"/>
  <c r="B602" i="21"/>
  <c r="B603" i="21"/>
  <c r="B604" i="21"/>
  <c r="B605" i="21"/>
  <c r="B606" i="21"/>
  <c r="B607" i="21"/>
  <c r="B608" i="21"/>
  <c r="B609" i="21"/>
  <c r="B610" i="21"/>
  <c r="B611" i="21"/>
  <c r="B612" i="21"/>
  <c r="B613" i="21"/>
  <c r="B614" i="21"/>
  <c r="B615" i="21"/>
  <c r="B616" i="21"/>
  <c r="B617" i="21"/>
  <c r="B618" i="21"/>
  <c r="B619" i="21"/>
  <c r="B620" i="21"/>
  <c r="B621" i="21"/>
  <c r="B622" i="21"/>
  <c r="B623" i="21"/>
  <c r="B624" i="21"/>
  <c r="B625" i="21"/>
  <c r="B626" i="21"/>
  <c r="B627" i="21"/>
  <c r="B628" i="21"/>
  <c r="B629" i="21"/>
  <c r="B630" i="21"/>
  <c r="B631" i="21"/>
  <c r="B632" i="21"/>
  <c r="B633" i="21"/>
  <c r="B634" i="21"/>
  <c r="B635" i="21"/>
  <c r="B636" i="21"/>
  <c r="B637" i="21"/>
  <c r="B638" i="21"/>
  <c r="B639" i="21"/>
  <c r="B640" i="21"/>
  <c r="B641" i="21"/>
  <c r="B642" i="21"/>
  <c r="B643" i="21"/>
  <c r="B644" i="21"/>
  <c r="B645" i="21"/>
  <c r="B646" i="21"/>
  <c r="B647" i="21"/>
  <c r="B648" i="21"/>
  <c r="B649" i="21"/>
  <c r="B650" i="21"/>
  <c r="B651" i="21"/>
  <c r="B652" i="21"/>
  <c r="B653" i="21"/>
  <c r="B654" i="21"/>
  <c r="B655" i="21"/>
  <c r="B656" i="21"/>
  <c r="B657" i="21"/>
  <c r="B658" i="21"/>
  <c r="B659" i="21"/>
  <c r="B660" i="21"/>
  <c r="B661" i="21"/>
  <c r="B662" i="21"/>
  <c r="B663" i="21"/>
  <c r="B664" i="21"/>
  <c r="B665" i="21"/>
  <c r="B666" i="21"/>
  <c r="B667" i="21"/>
  <c r="B668" i="21"/>
  <c r="B669" i="21"/>
  <c r="B670" i="21"/>
  <c r="B671" i="21"/>
  <c r="B672" i="21"/>
  <c r="B673" i="21"/>
  <c r="B674" i="21"/>
  <c r="B675" i="21"/>
  <c r="B676" i="21"/>
  <c r="B677" i="21"/>
  <c r="B678" i="21"/>
  <c r="B679" i="21"/>
  <c r="B680" i="21"/>
  <c r="B681" i="21"/>
  <c r="B682" i="21"/>
  <c r="B683" i="21"/>
  <c r="B684" i="21"/>
  <c r="B685" i="21"/>
  <c r="B686" i="21"/>
  <c r="B687" i="21"/>
  <c r="B688" i="21"/>
  <c r="B689" i="21"/>
  <c r="B690" i="21"/>
  <c r="B691" i="21"/>
  <c r="B692" i="21"/>
  <c r="B693" i="21"/>
  <c r="B694" i="21"/>
  <c r="B695" i="21"/>
  <c r="B696" i="21"/>
  <c r="B697" i="21"/>
  <c r="B698" i="21"/>
  <c r="B699" i="21"/>
  <c r="B700" i="21"/>
  <c r="B701" i="21"/>
  <c r="B702" i="21"/>
  <c r="B703" i="21"/>
  <c r="B704" i="21"/>
  <c r="B705" i="21"/>
  <c r="B706" i="21"/>
  <c r="B707" i="21"/>
  <c r="B708" i="21"/>
  <c r="B709" i="21"/>
  <c r="B710" i="21"/>
  <c r="B711" i="21"/>
  <c r="B712" i="21"/>
  <c r="B713" i="21"/>
  <c r="B714" i="21"/>
  <c r="B715" i="21"/>
  <c r="B716" i="21"/>
  <c r="B717" i="21"/>
  <c r="B718" i="21"/>
  <c r="B719" i="21"/>
  <c r="B720" i="21"/>
  <c r="B721" i="21"/>
  <c r="B722" i="21"/>
  <c r="B723" i="21"/>
  <c r="B724" i="21"/>
  <c r="B725" i="21"/>
  <c r="B726" i="21"/>
  <c r="B727" i="21"/>
  <c r="B728" i="21"/>
  <c r="B729" i="21"/>
  <c r="B730" i="21"/>
  <c r="B731" i="21"/>
  <c r="B732" i="21"/>
  <c r="B733" i="21"/>
  <c r="B734" i="21"/>
  <c r="B735" i="21"/>
  <c r="B736" i="21"/>
  <c r="B737" i="21"/>
  <c r="B738" i="21"/>
  <c r="B739" i="21"/>
  <c r="B740" i="21"/>
  <c r="B741" i="21"/>
  <c r="B742" i="21"/>
  <c r="B743" i="21"/>
  <c r="B744" i="21"/>
  <c r="B745" i="21"/>
  <c r="B746" i="21"/>
  <c r="B747" i="21"/>
  <c r="B748" i="21"/>
  <c r="B749" i="21"/>
  <c r="B750" i="21"/>
  <c r="B751" i="21"/>
  <c r="B752" i="21"/>
  <c r="B753" i="21"/>
  <c r="B754" i="21"/>
  <c r="B755" i="21"/>
  <c r="B756" i="21"/>
  <c r="B757" i="21"/>
  <c r="B758" i="21"/>
  <c r="B759" i="21"/>
  <c r="B760" i="21"/>
  <c r="B761" i="21"/>
  <c r="B762" i="21"/>
  <c r="B763" i="21"/>
  <c r="B764" i="21"/>
  <c r="B765" i="21"/>
  <c r="B766" i="21"/>
  <c r="B767" i="21"/>
  <c r="B768" i="21"/>
  <c r="B769" i="21"/>
  <c r="B770" i="21"/>
  <c r="B771" i="21"/>
  <c r="B772" i="21"/>
  <c r="B773" i="21"/>
  <c r="B774" i="21"/>
  <c r="B775" i="21"/>
  <c r="B776" i="21"/>
  <c r="B777" i="21"/>
  <c r="B778" i="21"/>
  <c r="B779" i="21"/>
  <c r="B780" i="21"/>
  <c r="B781" i="21"/>
  <c r="B782" i="21"/>
  <c r="B783" i="21"/>
  <c r="B784" i="21"/>
  <c r="B785" i="21"/>
  <c r="B786" i="21"/>
  <c r="B787" i="21"/>
  <c r="B788" i="21"/>
  <c r="B789" i="21"/>
  <c r="B790" i="21"/>
  <c r="B791" i="21"/>
  <c r="B792" i="21"/>
  <c r="B793" i="21"/>
  <c r="B794" i="21"/>
  <c r="B795" i="21"/>
  <c r="B796" i="21"/>
  <c r="B797" i="21"/>
  <c r="B798" i="21"/>
  <c r="B799" i="21"/>
  <c r="B800" i="21"/>
  <c r="B801" i="21"/>
  <c r="B802" i="21"/>
  <c r="B803" i="21"/>
  <c r="B804" i="21"/>
  <c r="B805" i="21"/>
  <c r="B806" i="21"/>
  <c r="B807" i="21"/>
  <c r="B808" i="21"/>
  <c r="B809" i="21"/>
  <c r="B810" i="21"/>
  <c r="B811" i="21"/>
  <c r="B812" i="21"/>
  <c r="B813" i="21"/>
  <c r="B814" i="21"/>
  <c r="B815" i="21"/>
  <c r="B816" i="21"/>
  <c r="B817" i="21"/>
  <c r="B818" i="21"/>
  <c r="B819" i="21"/>
  <c r="B820" i="21"/>
  <c r="B821" i="21"/>
  <c r="B822" i="21"/>
  <c r="B823" i="21"/>
  <c r="B824" i="21"/>
  <c r="B825" i="21"/>
  <c r="B826" i="21"/>
  <c r="B827" i="21"/>
  <c r="B828" i="21"/>
  <c r="B829" i="21"/>
  <c r="B830" i="21"/>
  <c r="B831" i="21"/>
  <c r="B832" i="21"/>
  <c r="B833" i="21"/>
  <c r="B834" i="21"/>
  <c r="B835" i="21"/>
  <c r="B836" i="21"/>
  <c r="B837" i="21"/>
  <c r="B838" i="21"/>
  <c r="B839" i="21"/>
  <c r="B840" i="21"/>
  <c r="B841" i="21"/>
  <c r="B842" i="21"/>
  <c r="B843" i="21"/>
  <c r="B844" i="21"/>
  <c r="B845" i="21"/>
  <c r="B846" i="21"/>
  <c r="B847" i="21"/>
  <c r="B848" i="21"/>
  <c r="B849" i="21"/>
  <c r="B850" i="21"/>
  <c r="B851" i="21"/>
  <c r="B852" i="21"/>
  <c r="B853" i="21"/>
  <c r="B854" i="21"/>
  <c r="B855" i="21"/>
  <c r="B856" i="21"/>
  <c r="B857" i="21"/>
  <c r="B858" i="21"/>
  <c r="B859" i="21"/>
  <c r="B860" i="21"/>
  <c r="B861" i="21"/>
  <c r="B862" i="21"/>
  <c r="B863" i="21"/>
  <c r="B864" i="21"/>
  <c r="B865" i="21"/>
  <c r="B866" i="21"/>
  <c r="B867" i="21"/>
  <c r="B868" i="21"/>
  <c r="B869" i="21"/>
  <c r="B870" i="21"/>
  <c r="B871" i="21"/>
  <c r="B872" i="21"/>
  <c r="B873" i="21"/>
  <c r="B874" i="21"/>
  <c r="B875" i="21"/>
  <c r="B876" i="21"/>
  <c r="B877" i="21"/>
  <c r="B878" i="21"/>
  <c r="B879" i="21"/>
  <c r="B880" i="21"/>
  <c r="B881" i="21"/>
  <c r="B882" i="21"/>
  <c r="B883" i="21"/>
  <c r="B884" i="21"/>
  <c r="B885" i="21"/>
  <c r="B886" i="21"/>
  <c r="B887" i="21"/>
  <c r="B888" i="21"/>
  <c r="B889" i="21"/>
  <c r="B890" i="21"/>
  <c r="B891" i="21"/>
  <c r="B892" i="21"/>
  <c r="B893" i="21"/>
  <c r="B894" i="21"/>
  <c r="B895" i="21"/>
  <c r="B896" i="21"/>
  <c r="B897" i="21"/>
  <c r="B898" i="21"/>
  <c r="B899" i="21"/>
  <c r="B900" i="21"/>
  <c r="B901" i="21"/>
  <c r="B902" i="21"/>
  <c r="B903" i="21"/>
  <c r="B904" i="21"/>
  <c r="B905" i="21"/>
  <c r="B906" i="21"/>
  <c r="B907" i="21"/>
  <c r="B908" i="21"/>
  <c r="B909" i="21"/>
  <c r="B910" i="21"/>
  <c r="B911" i="21"/>
  <c r="B912" i="21"/>
  <c r="B913" i="21"/>
  <c r="B914" i="21"/>
  <c r="B915" i="21"/>
  <c r="B916" i="21"/>
  <c r="B917" i="21"/>
  <c r="B918" i="21"/>
  <c r="B919" i="21"/>
  <c r="B920" i="21"/>
  <c r="B921" i="21"/>
  <c r="B922" i="21"/>
  <c r="B923" i="21"/>
  <c r="B924" i="21"/>
  <c r="B925" i="21"/>
  <c r="B926" i="21"/>
  <c r="B927" i="21"/>
  <c r="B928" i="21"/>
  <c r="B929" i="21"/>
  <c r="B930" i="21"/>
  <c r="B931" i="21"/>
  <c r="B932" i="21"/>
  <c r="B933" i="21"/>
  <c r="B934" i="21"/>
  <c r="B935" i="21"/>
  <c r="B936" i="21"/>
  <c r="B937" i="21"/>
  <c r="B938" i="21"/>
  <c r="B939" i="21"/>
  <c r="B940" i="21"/>
  <c r="B941" i="21"/>
  <c r="B942" i="21"/>
  <c r="B943" i="21"/>
  <c r="B944" i="21"/>
  <c r="B945" i="21"/>
  <c r="B946" i="21"/>
  <c r="B947" i="21"/>
  <c r="B948" i="21"/>
  <c r="B949" i="21"/>
  <c r="B950" i="21"/>
  <c r="B951" i="21"/>
  <c r="B952" i="21"/>
  <c r="B953" i="21"/>
  <c r="B954" i="21"/>
  <c r="B955" i="21"/>
  <c r="B956" i="21"/>
  <c r="B957" i="21"/>
  <c r="B958" i="21"/>
  <c r="B959" i="21"/>
  <c r="B960" i="21"/>
  <c r="B961" i="21"/>
  <c r="B962" i="21"/>
  <c r="B963" i="21"/>
  <c r="B964" i="21"/>
  <c r="B965" i="21"/>
  <c r="B966" i="21"/>
  <c r="B967" i="21"/>
  <c r="B968" i="21"/>
  <c r="B969" i="21"/>
  <c r="B970" i="21"/>
  <c r="B971" i="21"/>
  <c r="B972" i="21"/>
  <c r="B973" i="21"/>
  <c r="B974" i="21"/>
  <c r="B975" i="21"/>
  <c r="B976" i="21"/>
  <c r="B977" i="21"/>
  <c r="B978" i="21"/>
  <c r="B979" i="21"/>
  <c r="B980" i="21"/>
  <c r="B981" i="21"/>
  <c r="B982" i="21"/>
  <c r="B983" i="21"/>
  <c r="B984" i="21"/>
  <c r="B985" i="21"/>
  <c r="B986" i="21"/>
  <c r="B987" i="21"/>
  <c r="B988" i="21"/>
  <c r="B989" i="21"/>
  <c r="B990" i="21"/>
  <c r="B991" i="21"/>
  <c r="B992" i="21"/>
  <c r="B993" i="21"/>
  <c r="B994" i="21"/>
  <c r="B995" i="21"/>
  <c r="B996" i="21"/>
  <c r="B997" i="21"/>
  <c r="B998" i="21"/>
  <c r="B999" i="21"/>
  <c r="B1000" i="21"/>
  <c r="B1001" i="21"/>
  <c r="B1002" i="21"/>
  <c r="B1003" i="21"/>
  <c r="B1004" i="21"/>
  <c r="B1005" i="21"/>
  <c r="B1006" i="21"/>
  <c r="B1007" i="21"/>
  <c r="B1008" i="21"/>
  <c r="B1009" i="21"/>
  <c r="B1010" i="21"/>
  <c r="B1011" i="21"/>
  <c r="B1012" i="21"/>
  <c r="B1013" i="21"/>
  <c r="B1014" i="21"/>
  <c r="B1015" i="21"/>
  <c r="B1016" i="21"/>
  <c r="B1017" i="21"/>
  <c r="B1018" i="21"/>
  <c r="B1019" i="21"/>
  <c r="B1020" i="21"/>
  <c r="B1021" i="21"/>
  <c r="B1022" i="21"/>
  <c r="B1023" i="21"/>
  <c r="B1024" i="21"/>
  <c r="B1025" i="21"/>
  <c r="B1026" i="21"/>
  <c r="B1027" i="21"/>
  <c r="B1028" i="21"/>
  <c r="B1029" i="21"/>
  <c r="B1030" i="21"/>
  <c r="B1031" i="21"/>
  <c r="B1032" i="21"/>
  <c r="B1033" i="21"/>
  <c r="B1034" i="21"/>
  <c r="B1035" i="21"/>
  <c r="B1036" i="21"/>
  <c r="B1037" i="21"/>
  <c r="B1038" i="21"/>
  <c r="B1039" i="21"/>
  <c r="B1040" i="21"/>
  <c r="B1041" i="21"/>
  <c r="B1042" i="21"/>
  <c r="B1043" i="21"/>
  <c r="B1044" i="21"/>
  <c r="B1045" i="21"/>
  <c r="B1046" i="21"/>
  <c r="B1047" i="21"/>
  <c r="B1048" i="21"/>
  <c r="B1049" i="21"/>
  <c r="B1050" i="21"/>
  <c r="B1051" i="21"/>
  <c r="B1052" i="21"/>
  <c r="B1053" i="21"/>
  <c r="B1054" i="21"/>
  <c r="B1055" i="21"/>
  <c r="B1056" i="21"/>
  <c r="B1057" i="21"/>
  <c r="B1058" i="21"/>
  <c r="B1059" i="21"/>
  <c r="B1060" i="21"/>
  <c r="B1061" i="21"/>
  <c r="B1062" i="21"/>
  <c r="B1063" i="21"/>
  <c r="B1064" i="21"/>
  <c r="B1065" i="21"/>
  <c r="B1066" i="21"/>
  <c r="B1067" i="21"/>
  <c r="B1068" i="21"/>
  <c r="B1069" i="21"/>
  <c r="B1070" i="21"/>
  <c r="B1071" i="21"/>
  <c r="B1072" i="21"/>
  <c r="B1073" i="21"/>
  <c r="B1074" i="21"/>
  <c r="B1075" i="21"/>
  <c r="B1076" i="21"/>
  <c r="B1077" i="21"/>
  <c r="B1078" i="21"/>
  <c r="B1079" i="21"/>
  <c r="B1080" i="21"/>
  <c r="B1081" i="21"/>
  <c r="B1082" i="21"/>
  <c r="B1083" i="21"/>
  <c r="B1084" i="21"/>
  <c r="B1085" i="21"/>
  <c r="B1086" i="21"/>
  <c r="B1087" i="21"/>
  <c r="B1088" i="21"/>
  <c r="B1089" i="21"/>
  <c r="B1090" i="21"/>
  <c r="B1091" i="21"/>
  <c r="B1092" i="21"/>
  <c r="B1093" i="21"/>
  <c r="B1094" i="21"/>
  <c r="B1095" i="21"/>
  <c r="B1096" i="21"/>
  <c r="B1097" i="21"/>
  <c r="B1098" i="21"/>
  <c r="B1099" i="21"/>
  <c r="B1100" i="21"/>
  <c r="B1101" i="21"/>
  <c r="B1102" i="21"/>
  <c r="B1103" i="21"/>
  <c r="B1104" i="21"/>
  <c r="B1105" i="21"/>
  <c r="B1106" i="21"/>
  <c r="B1107" i="21"/>
  <c r="B1108" i="21"/>
  <c r="B1109" i="21"/>
  <c r="B1110" i="21"/>
  <c r="B1111" i="21"/>
  <c r="B1112" i="21"/>
  <c r="B1113" i="21"/>
  <c r="B1114" i="21"/>
  <c r="B1115" i="21"/>
  <c r="B1116" i="21"/>
  <c r="B1117" i="21"/>
  <c r="B1118" i="21"/>
  <c r="B1119" i="21"/>
  <c r="B1120" i="21"/>
  <c r="B1121" i="21"/>
  <c r="B1122" i="21"/>
  <c r="B1123" i="21"/>
  <c r="B1124" i="21"/>
  <c r="B1125" i="21"/>
  <c r="B1126" i="21"/>
  <c r="B1127" i="21"/>
  <c r="B1128" i="21"/>
  <c r="B1129" i="21"/>
  <c r="B1130" i="21"/>
  <c r="B1131" i="21"/>
  <c r="B1132" i="21"/>
  <c r="B1133" i="21"/>
  <c r="B1134" i="21"/>
  <c r="B1135" i="21"/>
  <c r="B1136" i="21"/>
  <c r="B1137" i="21"/>
  <c r="B1138" i="21"/>
  <c r="B1139" i="21"/>
  <c r="B1140" i="21"/>
  <c r="B1141" i="21"/>
  <c r="B1142" i="21"/>
  <c r="B1143" i="21"/>
  <c r="B1144" i="21"/>
  <c r="B1145" i="21"/>
  <c r="B1146" i="21"/>
  <c r="B1147" i="21"/>
  <c r="B1148" i="21"/>
  <c r="B1149" i="21"/>
  <c r="B1150" i="21"/>
  <c r="B1151" i="21"/>
  <c r="B1152" i="21"/>
  <c r="B1153" i="21"/>
  <c r="B1154" i="21"/>
  <c r="B1155" i="21"/>
  <c r="B1156" i="21"/>
  <c r="B1157" i="21"/>
  <c r="B1158" i="21"/>
  <c r="B1159" i="21"/>
  <c r="B1160" i="21"/>
  <c r="B1161" i="21"/>
  <c r="B1162" i="21"/>
  <c r="B1163" i="21"/>
  <c r="B1164" i="21"/>
  <c r="B1165" i="21"/>
  <c r="B1166" i="21"/>
  <c r="B1167" i="21"/>
  <c r="B1168" i="21"/>
  <c r="B1169" i="21"/>
  <c r="B1170" i="21"/>
  <c r="B1171" i="21"/>
  <c r="B1172" i="21"/>
  <c r="B1173" i="21"/>
  <c r="B1174" i="21"/>
  <c r="B1175" i="21"/>
  <c r="B1176" i="21"/>
  <c r="B1177" i="21"/>
  <c r="B1178" i="21"/>
  <c r="B1179" i="21"/>
  <c r="B1180" i="21"/>
  <c r="B1181" i="21"/>
  <c r="B1182" i="21"/>
  <c r="B1183" i="21"/>
  <c r="B1184" i="21"/>
  <c r="B1185" i="21"/>
  <c r="B1186" i="21"/>
  <c r="B1187" i="21"/>
  <c r="B1188" i="21"/>
  <c r="B1189" i="21"/>
  <c r="B1190" i="21"/>
  <c r="B1191" i="21"/>
  <c r="B1192" i="21"/>
  <c r="B1193" i="21"/>
  <c r="B1194" i="21"/>
  <c r="B1195" i="21"/>
  <c r="B1196" i="21"/>
  <c r="B1197" i="21"/>
  <c r="B1198" i="21"/>
  <c r="B1199" i="21"/>
  <c r="B1200" i="21"/>
  <c r="B1201" i="21"/>
  <c r="B1202" i="21"/>
  <c r="B1203" i="21"/>
  <c r="B1204" i="21"/>
  <c r="B1205" i="21"/>
  <c r="B1206" i="21"/>
  <c r="B1207" i="21"/>
  <c r="B1208" i="21"/>
  <c r="B1209" i="21"/>
  <c r="B1210" i="21"/>
  <c r="B1211" i="21"/>
  <c r="B1212" i="21"/>
  <c r="B1213" i="21"/>
  <c r="B1214" i="21"/>
  <c r="B1215" i="21"/>
  <c r="B1216" i="21"/>
  <c r="B1217" i="21"/>
  <c r="B1218" i="21"/>
  <c r="B1219" i="21"/>
  <c r="B1220" i="21"/>
  <c r="B1221" i="21"/>
  <c r="B1222" i="21"/>
  <c r="B1223" i="21"/>
  <c r="B1224" i="21"/>
  <c r="B1225" i="21"/>
  <c r="B1226" i="21"/>
  <c r="B1227" i="21"/>
  <c r="B1228" i="21"/>
  <c r="B1229" i="21"/>
  <c r="B1230" i="21"/>
  <c r="B1231" i="21"/>
  <c r="B1232" i="21"/>
  <c r="B1233" i="21"/>
  <c r="B1234" i="21"/>
  <c r="B1235" i="21"/>
  <c r="B1236" i="21"/>
  <c r="B1237" i="21"/>
  <c r="B1238" i="21"/>
  <c r="B1239" i="21"/>
  <c r="B1240" i="21"/>
  <c r="B1241" i="21"/>
  <c r="B1242" i="21"/>
  <c r="B1243" i="21"/>
  <c r="B1244" i="21"/>
  <c r="B1245" i="21"/>
  <c r="B1246" i="21"/>
  <c r="B1247" i="21"/>
  <c r="B1248" i="21"/>
  <c r="B1249" i="21"/>
  <c r="B1250" i="21"/>
  <c r="B1251" i="21"/>
  <c r="B1252" i="21"/>
  <c r="B1253" i="21"/>
  <c r="B1254" i="21"/>
  <c r="B1255" i="21"/>
  <c r="B1256" i="21"/>
  <c r="B1257" i="21"/>
  <c r="B1258" i="21"/>
  <c r="B1259" i="21"/>
  <c r="B1260" i="21"/>
  <c r="B1261" i="21"/>
  <c r="B1262" i="21"/>
  <c r="B1263" i="21"/>
  <c r="B1264" i="21"/>
  <c r="B1265" i="21"/>
  <c r="B1266" i="21"/>
  <c r="B1267" i="21"/>
  <c r="B1268" i="21"/>
  <c r="B1269" i="21"/>
  <c r="B1270" i="21"/>
  <c r="B1271" i="21"/>
  <c r="B1272" i="21"/>
  <c r="B1273" i="21"/>
  <c r="B1274" i="21"/>
  <c r="B1275" i="21"/>
  <c r="B1276" i="21"/>
  <c r="B1277" i="21"/>
  <c r="B1278" i="21"/>
  <c r="B1279" i="21"/>
  <c r="B1280" i="21"/>
  <c r="B1281" i="21"/>
  <c r="B1282" i="21"/>
  <c r="B1283" i="21"/>
  <c r="B1284" i="21"/>
  <c r="B1285" i="21"/>
  <c r="B1286" i="21"/>
  <c r="B1287" i="21"/>
  <c r="B1288" i="21"/>
  <c r="B1289" i="21"/>
  <c r="B1290" i="21"/>
  <c r="B1291" i="21"/>
  <c r="B1292" i="21"/>
  <c r="B1293" i="21"/>
  <c r="B1294" i="21"/>
  <c r="B1295" i="21"/>
  <c r="B1296" i="21"/>
  <c r="B1297" i="21"/>
  <c r="B1298" i="21"/>
  <c r="B1299" i="21"/>
  <c r="B1300" i="21"/>
  <c r="B1301" i="21"/>
  <c r="B1302" i="21"/>
  <c r="B1303" i="21"/>
  <c r="B1304" i="21"/>
  <c r="B1305" i="21"/>
  <c r="B1306" i="21"/>
  <c r="B1307" i="21"/>
  <c r="B1308" i="21"/>
  <c r="B1309" i="21"/>
  <c r="B1310" i="21"/>
  <c r="B1311" i="21"/>
  <c r="B1312" i="21"/>
  <c r="B1313" i="21"/>
  <c r="B1314" i="21"/>
  <c r="B1315" i="21"/>
  <c r="B1316" i="21"/>
  <c r="B1317" i="21"/>
  <c r="B1318" i="21"/>
  <c r="B1319" i="21"/>
  <c r="B1320" i="21"/>
  <c r="B1321" i="21"/>
  <c r="B1322" i="21"/>
  <c r="B1323" i="21"/>
  <c r="B1324" i="21"/>
  <c r="B1325" i="21"/>
  <c r="B1326" i="21"/>
  <c r="B1327" i="21"/>
  <c r="B1328" i="21"/>
  <c r="B1329" i="21"/>
  <c r="B1330" i="21"/>
  <c r="B1331" i="21"/>
  <c r="B1332" i="21"/>
  <c r="B1333" i="21"/>
  <c r="B1334" i="21"/>
  <c r="B1335" i="21"/>
  <c r="B1336" i="21"/>
  <c r="B1337" i="21"/>
  <c r="B1338" i="21"/>
  <c r="B1339" i="21"/>
  <c r="B1340" i="21"/>
  <c r="B1341" i="21"/>
  <c r="B1342" i="21"/>
  <c r="B1343" i="21"/>
  <c r="B1344" i="21"/>
  <c r="B1345" i="21"/>
  <c r="B1346" i="21"/>
  <c r="B1347" i="21"/>
  <c r="B1348" i="21"/>
  <c r="B1349" i="21"/>
  <c r="B1350" i="21"/>
  <c r="B1351" i="21"/>
  <c r="B1352" i="21"/>
  <c r="B1353" i="21"/>
  <c r="B1354" i="21"/>
  <c r="B1355" i="21"/>
  <c r="B1356" i="21"/>
  <c r="B1357" i="21"/>
  <c r="B1358" i="21"/>
  <c r="B1359" i="21"/>
  <c r="B1360" i="21"/>
  <c r="B1361" i="21"/>
  <c r="B1362" i="21"/>
  <c r="B1363" i="21"/>
  <c r="B1364" i="21"/>
  <c r="B1365" i="21"/>
  <c r="B1366" i="21"/>
  <c r="B1367" i="21"/>
  <c r="B1368" i="21"/>
  <c r="B1369" i="21"/>
  <c r="B1370" i="21"/>
  <c r="B1371" i="21"/>
  <c r="B1372" i="21"/>
  <c r="B1373" i="21"/>
  <c r="B1374" i="21"/>
  <c r="B1375" i="21"/>
  <c r="B1376" i="21"/>
  <c r="B1377" i="21"/>
  <c r="B1378" i="21"/>
  <c r="B1379" i="21"/>
  <c r="B1380" i="21"/>
  <c r="B1381" i="21"/>
  <c r="B1382" i="21"/>
  <c r="B1383" i="21"/>
  <c r="B1384" i="21"/>
  <c r="B1385" i="21"/>
  <c r="B1386" i="21"/>
  <c r="B1387" i="21"/>
  <c r="B1388" i="21"/>
  <c r="B1389" i="21"/>
  <c r="B1390" i="21"/>
  <c r="B1391" i="21"/>
  <c r="B1392" i="21"/>
  <c r="B1393" i="21"/>
  <c r="B1394" i="21"/>
  <c r="B1395" i="21"/>
  <c r="B1396" i="21"/>
  <c r="B1397" i="21"/>
  <c r="B1398" i="21"/>
  <c r="B1399" i="21"/>
  <c r="B1400" i="21"/>
  <c r="B1401" i="21"/>
  <c r="B1402" i="21"/>
  <c r="B1403" i="21"/>
  <c r="B1404" i="21"/>
  <c r="B1405" i="21"/>
  <c r="B1406" i="21"/>
  <c r="B1407" i="21"/>
  <c r="B1408" i="21"/>
  <c r="B1409" i="21"/>
  <c r="B1410" i="21"/>
  <c r="B1411" i="21"/>
  <c r="B1412" i="21"/>
  <c r="B1413" i="21"/>
  <c r="B1414" i="21"/>
  <c r="B1415" i="21"/>
  <c r="B1416" i="21"/>
  <c r="B1417" i="21"/>
  <c r="B1418" i="21"/>
  <c r="B1419" i="21"/>
  <c r="B1420" i="21"/>
  <c r="B1421" i="21"/>
  <c r="B1422" i="21"/>
  <c r="B1423" i="21"/>
  <c r="B1424" i="21"/>
  <c r="B1425" i="21"/>
  <c r="B1426" i="21"/>
  <c r="B1427" i="21"/>
  <c r="B1428" i="21"/>
  <c r="B1429" i="21"/>
  <c r="B1430" i="21"/>
  <c r="B1431" i="21"/>
  <c r="B1432" i="21"/>
  <c r="B1433" i="21"/>
  <c r="B1434" i="21"/>
  <c r="B1435" i="21"/>
  <c r="B1436" i="21"/>
  <c r="B1437" i="21"/>
  <c r="B1438" i="21"/>
  <c r="B1439" i="21"/>
  <c r="B1440" i="21"/>
  <c r="B1441" i="21"/>
  <c r="B1442" i="21"/>
  <c r="B1443" i="21"/>
  <c r="B1444" i="21"/>
  <c r="B1445" i="21"/>
  <c r="B1446" i="21"/>
  <c r="B1447" i="21"/>
  <c r="B1448" i="21"/>
  <c r="B1449" i="21"/>
  <c r="B1450" i="21"/>
  <c r="B1451" i="21"/>
  <c r="B1452" i="21"/>
  <c r="B1453" i="21"/>
  <c r="B1454" i="21"/>
  <c r="B1455" i="21"/>
  <c r="B1456" i="21"/>
  <c r="B1457" i="21"/>
  <c r="B1458" i="21"/>
  <c r="B1459" i="21"/>
  <c r="B1460" i="21"/>
  <c r="B1461" i="21"/>
  <c r="B1462" i="21"/>
  <c r="B1463" i="21"/>
  <c r="B1464" i="21"/>
  <c r="B1465" i="21"/>
  <c r="B1466" i="21"/>
  <c r="B1467" i="21"/>
  <c r="B1468" i="21"/>
  <c r="B1469" i="21"/>
  <c r="B1470" i="21"/>
  <c r="B1471" i="21"/>
  <c r="B1472" i="21"/>
  <c r="B1473" i="21"/>
  <c r="B1474" i="21"/>
  <c r="B1475" i="21"/>
  <c r="B1476" i="21"/>
  <c r="B1477" i="21"/>
  <c r="B1478" i="21"/>
  <c r="B1479" i="21"/>
  <c r="B1480" i="21"/>
  <c r="B1481" i="21"/>
  <c r="B1482" i="21"/>
  <c r="B1483" i="21"/>
  <c r="B1484" i="21"/>
  <c r="B1485" i="21"/>
  <c r="B1486" i="21"/>
  <c r="B1487" i="21"/>
  <c r="B1488" i="21"/>
  <c r="B1489" i="21"/>
  <c r="B1490" i="21"/>
  <c r="B1491" i="21"/>
  <c r="B1492" i="21"/>
  <c r="B1493" i="21"/>
  <c r="B1494" i="21"/>
  <c r="B1495" i="21"/>
  <c r="B1496" i="21"/>
  <c r="B1497" i="21"/>
  <c r="B1498" i="21"/>
  <c r="B1499" i="21"/>
  <c r="B1500" i="21"/>
  <c r="B1501" i="21"/>
  <c r="B1502" i="21"/>
  <c r="B1503" i="21"/>
  <c r="B1504" i="21"/>
  <c r="B1505" i="21"/>
  <c r="B1506" i="21"/>
  <c r="B1507" i="21"/>
  <c r="B1508" i="21"/>
  <c r="B1509" i="21"/>
  <c r="B1510" i="21"/>
  <c r="B1511" i="21"/>
  <c r="B1512" i="21"/>
  <c r="B1513" i="21"/>
  <c r="B1514" i="21"/>
  <c r="B1515" i="21"/>
  <c r="B1516" i="21"/>
  <c r="B1517" i="21"/>
  <c r="B1518" i="21"/>
  <c r="B1519" i="21"/>
  <c r="B1520" i="21"/>
  <c r="B1521" i="21"/>
  <c r="B1522" i="21"/>
  <c r="B1523" i="21"/>
  <c r="B1524" i="21"/>
  <c r="B1525" i="21"/>
  <c r="B1526" i="21"/>
  <c r="B1527" i="21"/>
  <c r="B1528" i="21"/>
  <c r="B1529" i="21"/>
  <c r="B1530" i="21"/>
  <c r="B1531" i="21"/>
  <c r="B1532" i="21"/>
  <c r="B1533" i="21"/>
  <c r="B1534" i="21"/>
  <c r="B1535" i="21"/>
  <c r="B1536" i="21"/>
  <c r="B1537" i="21"/>
  <c r="B1538" i="21"/>
  <c r="B1539" i="21"/>
  <c r="B1540" i="21"/>
  <c r="B1541" i="21"/>
  <c r="B1542" i="21"/>
  <c r="B1543" i="21"/>
  <c r="B1544" i="21"/>
  <c r="B1545" i="21"/>
  <c r="B1546" i="21"/>
  <c r="B1547" i="21"/>
  <c r="B1548" i="21"/>
  <c r="B1549" i="21"/>
  <c r="B1550" i="21"/>
  <c r="B1551" i="21"/>
  <c r="B1552" i="21"/>
  <c r="B1553" i="21"/>
  <c r="B1554" i="21"/>
  <c r="B1555" i="21"/>
  <c r="B1556" i="21"/>
  <c r="B1557" i="21"/>
  <c r="B1558" i="21"/>
  <c r="B1559" i="21"/>
  <c r="B1560" i="21"/>
  <c r="B1561" i="21"/>
  <c r="B1562" i="21"/>
  <c r="B1563" i="21"/>
  <c r="B1564" i="21"/>
  <c r="B1565" i="21"/>
  <c r="B1566" i="21"/>
  <c r="B1567" i="21"/>
  <c r="B1568" i="21"/>
  <c r="B1569" i="21"/>
  <c r="B1570" i="21"/>
  <c r="B1571" i="21"/>
  <c r="B1572" i="21"/>
  <c r="B1573" i="21"/>
  <c r="B1574" i="21"/>
  <c r="B1575" i="21"/>
  <c r="B1576" i="21"/>
  <c r="B1577" i="21"/>
  <c r="B1578" i="21"/>
  <c r="B1579" i="21"/>
  <c r="B1580" i="21"/>
  <c r="B1581" i="21"/>
  <c r="B1582" i="21"/>
  <c r="B1583" i="21"/>
  <c r="B1584" i="21"/>
  <c r="B1585" i="21"/>
  <c r="B1586" i="21"/>
  <c r="B1587" i="21"/>
  <c r="B1588" i="21"/>
  <c r="B1589" i="21"/>
  <c r="B1590" i="21"/>
  <c r="B1591" i="21"/>
  <c r="B1592" i="21"/>
  <c r="B1593" i="21"/>
  <c r="B1594" i="21"/>
  <c r="B1595" i="21"/>
  <c r="B1596" i="21"/>
  <c r="B1597" i="21"/>
  <c r="B1598" i="21"/>
  <c r="B1599" i="21"/>
  <c r="B1600" i="21"/>
  <c r="B1601" i="21"/>
  <c r="B1602" i="21"/>
  <c r="B1603" i="21"/>
  <c r="B1604" i="21"/>
  <c r="B1605" i="21"/>
  <c r="B1606" i="21"/>
  <c r="B1607" i="21"/>
  <c r="B1608" i="21"/>
  <c r="B1609" i="21"/>
  <c r="B1610" i="21"/>
  <c r="B1611" i="21"/>
  <c r="B1612" i="21"/>
  <c r="B1613" i="21"/>
  <c r="B1614" i="21"/>
  <c r="B1615" i="21"/>
  <c r="B1616" i="21"/>
  <c r="B1617" i="21"/>
  <c r="B1618" i="21"/>
  <c r="B1619" i="21"/>
  <c r="B1620" i="21"/>
  <c r="B1621" i="21"/>
  <c r="B1622" i="21"/>
  <c r="B1623" i="21"/>
  <c r="B1624" i="21"/>
  <c r="B1625" i="21"/>
  <c r="B1626" i="21"/>
  <c r="B1627" i="21"/>
  <c r="B1628" i="21"/>
  <c r="B1629" i="21"/>
  <c r="B1630" i="21"/>
  <c r="B1631" i="21"/>
  <c r="B1632" i="21"/>
  <c r="B1633" i="21"/>
  <c r="B1634" i="21"/>
  <c r="B1635" i="21"/>
  <c r="B1636" i="21"/>
  <c r="B1637" i="21"/>
  <c r="B1638" i="21"/>
  <c r="B1639" i="21"/>
  <c r="B1640" i="21"/>
  <c r="B1641" i="21"/>
  <c r="B1642" i="21"/>
  <c r="B1643" i="21"/>
  <c r="B1644" i="21"/>
  <c r="B1645" i="21"/>
  <c r="B1646" i="21"/>
  <c r="B1647" i="21"/>
  <c r="B1648" i="21"/>
  <c r="B1649" i="21"/>
  <c r="B1650" i="21"/>
  <c r="B1651" i="21"/>
  <c r="B1652" i="21"/>
  <c r="B1653" i="21"/>
  <c r="B1654" i="21"/>
  <c r="B1655" i="21"/>
  <c r="B1656" i="21"/>
  <c r="B1657" i="21"/>
  <c r="B1658" i="21"/>
  <c r="B1659" i="21"/>
  <c r="B1660" i="21"/>
  <c r="B1661" i="21"/>
  <c r="B1662" i="21"/>
  <c r="B1663" i="21"/>
  <c r="B1664" i="21"/>
  <c r="B1665" i="21"/>
  <c r="B1666" i="21"/>
  <c r="B1667" i="21"/>
  <c r="B1668" i="21"/>
  <c r="B1669" i="21"/>
  <c r="B1670" i="21"/>
  <c r="B1671" i="21"/>
  <c r="B1672" i="21"/>
  <c r="B1673" i="21"/>
  <c r="B1674" i="21"/>
  <c r="B1675" i="21"/>
  <c r="B1676" i="21"/>
  <c r="B1677" i="21"/>
  <c r="B1678" i="21"/>
  <c r="B1679" i="21"/>
  <c r="B1680" i="21"/>
  <c r="B1681" i="21"/>
  <c r="B1682" i="21"/>
  <c r="B1683" i="21"/>
  <c r="B1684" i="21"/>
  <c r="B1685" i="21"/>
  <c r="B1686" i="21"/>
  <c r="B1687" i="21"/>
  <c r="B1688" i="21"/>
  <c r="B1689" i="21"/>
  <c r="B1690" i="21"/>
  <c r="B1691" i="21"/>
  <c r="B1692" i="21"/>
  <c r="B1693" i="21"/>
  <c r="B1694" i="21"/>
  <c r="B1695" i="21"/>
  <c r="B1696" i="21"/>
  <c r="B1697" i="21"/>
  <c r="B1698" i="21"/>
  <c r="B1699" i="21"/>
  <c r="B1700" i="21"/>
  <c r="B1701" i="21"/>
  <c r="B1702" i="21"/>
  <c r="B1703" i="21"/>
  <c r="B1704" i="21"/>
  <c r="B1705" i="21"/>
  <c r="B1706" i="21"/>
  <c r="B1707" i="21"/>
  <c r="B1708" i="21"/>
  <c r="B1709" i="21"/>
  <c r="B1710" i="21"/>
  <c r="B1711" i="21"/>
  <c r="B1712" i="21"/>
  <c r="B1713" i="21"/>
  <c r="B1714" i="21"/>
  <c r="B1715" i="21"/>
  <c r="B1716" i="21"/>
  <c r="B1717" i="21"/>
  <c r="B1718" i="21"/>
  <c r="B1719" i="21"/>
  <c r="B1720" i="21"/>
  <c r="B1721" i="21"/>
  <c r="B1722" i="21"/>
  <c r="B1723" i="21"/>
  <c r="B1724" i="21"/>
  <c r="B1725" i="21"/>
  <c r="B1726" i="21"/>
  <c r="B1727" i="21"/>
  <c r="B1728" i="21"/>
  <c r="B1729" i="21"/>
  <c r="B1730" i="21"/>
  <c r="B1731" i="21"/>
  <c r="B1732" i="21"/>
  <c r="B1733" i="21"/>
  <c r="B1734" i="21"/>
  <c r="B1735" i="21"/>
  <c r="B1736" i="21"/>
  <c r="B1737" i="21"/>
  <c r="B1738" i="21"/>
  <c r="B1739" i="21"/>
  <c r="B1740" i="21"/>
  <c r="B1741" i="21"/>
  <c r="B1742" i="21"/>
  <c r="B1743" i="21"/>
  <c r="B1744" i="21"/>
  <c r="B1745" i="21"/>
  <c r="B1746" i="21"/>
  <c r="B1747" i="21"/>
  <c r="B1748" i="21"/>
  <c r="B1749" i="21"/>
  <c r="B1750" i="21"/>
  <c r="B1751" i="21"/>
  <c r="B1752" i="21"/>
  <c r="B1753" i="21"/>
  <c r="B1754" i="21"/>
  <c r="B1755" i="21"/>
  <c r="B1756" i="21"/>
  <c r="B1757" i="21"/>
  <c r="B1758" i="21"/>
  <c r="B1759" i="21"/>
  <c r="B1760" i="21"/>
  <c r="B1761" i="21"/>
  <c r="B1762" i="21"/>
  <c r="B1763" i="21"/>
  <c r="B1764" i="21"/>
  <c r="B1765" i="21"/>
  <c r="B1766" i="21"/>
  <c r="B1767" i="21"/>
  <c r="B1768" i="21"/>
  <c r="B1769" i="21"/>
  <c r="B1770" i="21"/>
  <c r="B1771" i="21"/>
  <c r="B1772" i="21"/>
  <c r="B1773" i="21"/>
  <c r="B1774" i="21"/>
  <c r="B1775" i="21"/>
  <c r="B1776" i="21"/>
  <c r="B1777" i="21"/>
  <c r="B1778" i="21"/>
  <c r="B1779" i="21"/>
  <c r="B1780" i="21"/>
  <c r="B1781" i="21"/>
  <c r="B1782" i="21"/>
  <c r="B1783" i="21"/>
  <c r="B1784" i="21"/>
  <c r="B1785" i="21"/>
  <c r="B1786" i="21"/>
  <c r="B1787" i="21"/>
  <c r="B1788" i="21"/>
  <c r="B1789" i="21"/>
  <c r="B1790" i="21"/>
  <c r="B1791" i="21"/>
  <c r="B1792" i="21"/>
  <c r="B1793" i="21"/>
  <c r="B1794" i="21"/>
  <c r="B1795" i="21"/>
  <c r="B1796" i="21"/>
  <c r="B1797" i="21"/>
  <c r="B1798" i="21"/>
  <c r="B1799" i="21"/>
  <c r="B1800" i="21"/>
  <c r="B1801" i="21"/>
  <c r="B1802" i="21"/>
  <c r="B1803" i="21"/>
  <c r="B1804" i="21"/>
  <c r="B1805" i="21"/>
  <c r="B1806" i="21"/>
  <c r="B1807" i="21"/>
  <c r="B1808" i="21"/>
  <c r="B1809" i="21"/>
  <c r="B1810" i="21"/>
  <c r="B1811" i="21"/>
  <c r="B1812" i="21"/>
  <c r="B1813" i="21"/>
  <c r="B1814" i="21"/>
  <c r="B1815" i="21"/>
  <c r="B1816" i="21"/>
  <c r="B1817" i="21"/>
  <c r="B1818" i="21"/>
  <c r="B1819" i="21"/>
  <c r="B1820" i="21"/>
  <c r="B1821" i="21"/>
  <c r="B1822" i="21"/>
  <c r="B1823" i="21"/>
  <c r="B1824" i="21"/>
  <c r="B1825" i="21"/>
  <c r="B1826" i="21"/>
  <c r="B1827" i="21"/>
  <c r="B1828" i="21"/>
  <c r="B1829" i="21"/>
  <c r="B1830" i="21"/>
  <c r="B1831" i="21"/>
  <c r="B1832" i="21"/>
  <c r="B1833" i="21"/>
  <c r="B1834" i="21"/>
  <c r="B1835" i="21"/>
  <c r="B1836" i="21"/>
  <c r="B1837" i="21"/>
  <c r="B1838" i="21"/>
  <c r="B1839" i="21"/>
  <c r="B1840" i="21"/>
  <c r="B1841" i="21"/>
  <c r="B1842" i="21"/>
  <c r="B1843" i="21"/>
  <c r="B1844" i="21"/>
  <c r="B1845" i="21"/>
  <c r="B1846" i="21"/>
  <c r="B1847" i="21"/>
  <c r="B1848" i="21"/>
  <c r="B1849" i="21"/>
  <c r="B1850" i="21"/>
  <c r="B1851" i="21"/>
  <c r="B1852" i="21"/>
  <c r="B1853" i="21"/>
  <c r="B1854" i="21"/>
  <c r="B1855" i="21"/>
  <c r="B1856" i="21"/>
  <c r="B1857" i="21"/>
  <c r="B1858" i="21"/>
  <c r="B1859" i="21"/>
  <c r="B1860" i="21"/>
  <c r="B1861" i="21"/>
  <c r="B1862" i="21"/>
  <c r="B1863" i="21"/>
  <c r="B1864" i="21"/>
  <c r="B1865" i="21"/>
  <c r="B1866" i="21"/>
  <c r="B1867" i="21"/>
  <c r="B1868" i="21"/>
  <c r="B1869" i="21"/>
  <c r="B1870" i="21"/>
  <c r="B1871" i="21"/>
  <c r="B1872" i="21"/>
  <c r="B1873" i="21"/>
  <c r="B1874" i="21"/>
  <c r="B1875" i="21"/>
  <c r="B1876" i="21"/>
  <c r="B1877" i="21"/>
  <c r="B1878" i="21"/>
  <c r="B1879" i="21"/>
  <c r="B1880" i="21"/>
  <c r="B1881" i="21"/>
  <c r="B1882" i="21"/>
  <c r="B1883" i="21"/>
  <c r="B1884" i="21"/>
  <c r="B1885" i="21"/>
  <c r="B1886" i="21"/>
  <c r="B1887" i="21"/>
  <c r="B1888" i="21"/>
  <c r="B1889" i="21"/>
  <c r="B1890" i="21"/>
  <c r="B1891" i="21"/>
  <c r="B1892" i="21"/>
  <c r="B1893" i="21"/>
  <c r="B1894" i="21"/>
  <c r="B1895" i="21"/>
  <c r="B1896" i="21"/>
  <c r="B1897" i="21"/>
  <c r="B1898" i="21"/>
  <c r="B1899" i="21"/>
  <c r="B1900" i="21"/>
  <c r="B1901" i="21"/>
  <c r="B1902" i="21"/>
  <c r="B1903" i="21"/>
  <c r="B1904" i="21"/>
  <c r="B1905" i="21"/>
  <c r="B1906" i="21"/>
  <c r="B1907" i="21"/>
  <c r="B1908" i="21"/>
  <c r="B1909" i="21"/>
  <c r="B1910" i="21"/>
  <c r="B1911" i="21"/>
  <c r="B1912" i="21"/>
  <c r="B1913" i="21"/>
  <c r="B1914" i="21"/>
  <c r="B1915" i="21"/>
  <c r="B1916" i="21"/>
  <c r="B1917" i="21"/>
  <c r="B1918" i="21"/>
  <c r="B1919" i="21"/>
  <c r="B1920" i="21"/>
  <c r="B1921" i="21"/>
  <c r="B1922" i="21"/>
  <c r="B1923" i="21"/>
  <c r="B1924" i="21"/>
  <c r="B1925" i="21"/>
  <c r="B1926" i="21"/>
  <c r="B1927" i="21"/>
  <c r="B1928" i="21"/>
  <c r="B1929" i="21"/>
  <c r="B1930" i="21"/>
  <c r="B1931" i="21"/>
  <c r="B1932" i="21"/>
  <c r="B1933" i="21"/>
  <c r="B1934" i="21"/>
  <c r="B1935" i="21"/>
  <c r="B1936" i="21"/>
  <c r="B1937" i="21"/>
  <c r="B1938" i="21"/>
  <c r="B1939" i="21"/>
  <c r="B1940" i="21"/>
  <c r="B1941" i="21"/>
  <c r="B1942" i="21"/>
  <c r="B1943" i="21"/>
  <c r="B1944" i="21"/>
  <c r="B1945" i="21"/>
  <c r="B1946" i="21"/>
  <c r="B1947" i="21"/>
  <c r="B1948" i="21"/>
  <c r="B1949" i="21"/>
  <c r="B1950" i="21"/>
  <c r="B1951" i="21"/>
  <c r="B1952" i="21"/>
  <c r="B1953" i="21"/>
  <c r="B1954" i="21"/>
  <c r="B1955" i="21"/>
  <c r="B1956" i="21"/>
  <c r="B1957" i="21"/>
  <c r="B1958" i="21"/>
  <c r="B1959" i="21"/>
  <c r="B1960" i="21"/>
  <c r="B1961" i="21"/>
  <c r="B1962" i="21"/>
  <c r="B1963" i="21"/>
  <c r="B1964" i="21"/>
  <c r="B1965" i="21"/>
  <c r="B1966" i="21"/>
  <c r="B1967" i="21"/>
  <c r="B1968" i="21"/>
  <c r="B1969" i="21"/>
  <c r="B1970" i="21"/>
  <c r="B1971" i="21"/>
  <c r="B1972" i="21"/>
  <c r="B1973" i="21"/>
  <c r="B1974" i="21"/>
  <c r="B1975" i="21"/>
  <c r="B1976" i="21"/>
  <c r="B1977" i="21"/>
  <c r="B1978" i="21"/>
  <c r="B1979" i="21"/>
  <c r="B1980" i="21"/>
  <c r="B1981" i="21"/>
  <c r="B1982" i="21"/>
  <c r="B1983" i="21"/>
  <c r="B1984" i="21"/>
  <c r="B1985" i="21"/>
  <c r="B1986" i="21"/>
  <c r="B1987" i="21"/>
  <c r="B1988" i="21"/>
  <c r="B1989" i="21"/>
  <c r="B1990" i="21"/>
  <c r="B1991" i="21"/>
  <c r="B1992" i="21"/>
  <c r="B1993" i="21"/>
  <c r="B1994" i="21"/>
  <c r="B1995" i="21"/>
  <c r="B1996" i="21"/>
  <c r="B1997" i="21"/>
  <c r="B1998" i="21"/>
  <c r="B1999" i="21"/>
  <c r="B2000" i="21"/>
  <c r="B2001" i="21"/>
  <c r="B2002" i="21"/>
  <c r="B2003" i="21"/>
  <c r="B2004" i="21"/>
  <c r="B2005" i="21"/>
  <c r="B2006" i="21"/>
  <c r="B2007" i="21"/>
  <c r="B2008" i="21"/>
  <c r="B2009" i="21"/>
  <c r="B2010" i="21"/>
  <c r="B2011" i="21"/>
  <c r="B2012" i="21"/>
  <c r="B2013" i="21"/>
  <c r="B2014" i="21"/>
  <c r="B2015" i="21"/>
  <c r="B2016" i="21"/>
  <c r="B2017" i="21"/>
  <c r="B2018" i="21"/>
  <c r="B2019" i="21"/>
  <c r="B2020" i="21"/>
  <c r="B2021" i="21"/>
  <c r="B2022" i="21"/>
  <c r="B2023" i="21"/>
  <c r="B2024" i="21"/>
  <c r="B2025" i="21"/>
  <c r="B2026" i="21"/>
  <c r="B2027" i="21"/>
  <c r="B2028" i="21"/>
  <c r="B2029" i="21"/>
  <c r="B2030" i="21"/>
  <c r="B2031" i="21"/>
  <c r="B2032" i="21"/>
  <c r="B2033" i="21"/>
  <c r="B2034" i="21"/>
  <c r="B2035" i="21"/>
  <c r="B2036" i="21"/>
  <c r="B2037" i="21"/>
  <c r="B2038" i="21"/>
  <c r="B2039" i="21"/>
  <c r="B2040" i="21"/>
  <c r="B2041" i="21"/>
  <c r="B2042" i="21"/>
  <c r="B2043" i="21"/>
  <c r="B2044" i="21"/>
  <c r="B2045" i="21"/>
  <c r="B2046" i="21"/>
  <c r="B2047" i="21"/>
  <c r="B2048" i="21"/>
  <c r="B2049" i="21"/>
  <c r="B2050" i="21"/>
  <c r="B2051" i="21"/>
  <c r="B2052" i="21"/>
  <c r="B2053" i="21"/>
  <c r="B2054" i="21"/>
  <c r="B2055" i="21"/>
  <c r="B2056" i="21"/>
  <c r="B2057" i="21"/>
  <c r="B2058" i="21"/>
  <c r="B2059" i="21"/>
  <c r="B2060" i="21"/>
  <c r="B2061" i="21"/>
  <c r="B2062" i="21"/>
  <c r="B2063" i="21"/>
  <c r="B2064" i="21"/>
  <c r="B2065" i="21"/>
  <c r="B2066" i="21"/>
  <c r="B2067" i="21"/>
  <c r="B2068" i="21"/>
  <c r="B2069" i="21"/>
  <c r="B2070" i="21"/>
  <c r="B2071" i="21"/>
  <c r="B2072" i="21"/>
  <c r="B2073" i="21"/>
  <c r="B2074" i="21"/>
  <c r="B2075" i="21"/>
  <c r="B2076" i="21"/>
  <c r="B2077" i="21"/>
  <c r="B2078" i="21"/>
  <c r="B2079" i="21"/>
  <c r="B2080" i="21"/>
  <c r="B2081" i="21"/>
  <c r="B2082" i="21"/>
  <c r="B2083" i="21"/>
  <c r="B2084" i="21"/>
  <c r="B2085" i="21"/>
  <c r="B2086" i="21"/>
  <c r="B2087" i="21"/>
  <c r="B2088" i="21"/>
  <c r="B2089" i="21"/>
  <c r="B2090" i="21"/>
  <c r="B2091" i="21"/>
  <c r="B2092" i="21"/>
  <c r="B2093" i="21"/>
  <c r="B2094" i="21"/>
  <c r="B2095" i="21"/>
  <c r="B2096" i="21"/>
  <c r="B2097" i="21"/>
  <c r="B2098" i="21"/>
  <c r="B2099" i="21"/>
  <c r="B2100" i="21"/>
  <c r="B2101" i="21"/>
  <c r="B2102" i="21"/>
  <c r="B2103" i="21"/>
  <c r="B2104" i="21"/>
  <c r="B2105" i="21"/>
  <c r="B2106" i="21"/>
  <c r="B2107" i="21"/>
  <c r="B2108" i="21"/>
  <c r="B2109" i="21"/>
  <c r="B2110" i="21"/>
  <c r="B2111" i="21"/>
  <c r="B2112" i="21"/>
  <c r="B2113" i="21"/>
  <c r="B2114" i="21"/>
  <c r="B2115" i="21"/>
  <c r="B2116" i="21"/>
  <c r="B2117" i="21"/>
  <c r="B2118" i="21"/>
  <c r="B2119" i="21"/>
  <c r="B2120" i="21"/>
  <c r="B2121" i="21"/>
  <c r="B2122" i="21"/>
  <c r="B2123" i="21"/>
  <c r="B2124" i="21"/>
  <c r="B2125" i="21"/>
  <c r="B2126" i="21"/>
  <c r="B2127" i="21"/>
  <c r="B2128" i="21"/>
  <c r="B2129" i="21"/>
  <c r="B2130" i="21"/>
  <c r="B2131" i="21"/>
  <c r="B2132" i="21"/>
  <c r="B2133" i="21"/>
  <c r="B2134" i="21"/>
  <c r="B2135" i="21"/>
  <c r="B2136" i="21"/>
  <c r="B2137" i="21"/>
  <c r="B2138" i="21"/>
  <c r="B2139" i="21"/>
  <c r="B2140" i="21"/>
  <c r="B2141" i="21"/>
  <c r="B2142" i="21"/>
  <c r="B2143" i="21"/>
  <c r="B2144" i="21"/>
  <c r="B2145" i="21"/>
  <c r="B2146" i="21"/>
  <c r="B2147" i="21"/>
  <c r="B2148" i="21"/>
  <c r="B2149" i="21"/>
  <c r="B2150" i="21"/>
  <c r="B2151" i="21"/>
  <c r="B2152" i="21"/>
  <c r="B2153" i="21"/>
  <c r="B2154" i="21"/>
  <c r="B2155" i="21"/>
  <c r="B2156" i="21"/>
  <c r="B2157" i="21"/>
  <c r="B2158" i="21"/>
  <c r="B2159" i="21"/>
  <c r="B2160" i="21"/>
  <c r="B2161" i="21"/>
  <c r="B2162" i="21"/>
  <c r="B2163" i="21"/>
  <c r="B2164" i="21"/>
  <c r="B2165" i="21"/>
  <c r="B2166" i="21"/>
  <c r="B2167" i="21"/>
  <c r="B2168" i="21"/>
  <c r="B2169" i="21"/>
  <c r="B2170" i="21"/>
  <c r="B2171" i="21"/>
  <c r="B2172" i="21"/>
  <c r="B2173" i="21"/>
  <c r="B2174" i="21"/>
  <c r="B2175" i="21"/>
  <c r="B2176" i="21"/>
  <c r="B2177" i="21"/>
  <c r="B2178" i="21"/>
  <c r="B2179" i="21"/>
  <c r="B2180" i="21"/>
  <c r="B2181" i="21"/>
  <c r="B2182" i="21"/>
  <c r="B2183" i="21"/>
  <c r="B2184" i="21"/>
  <c r="B2185" i="21"/>
  <c r="B2186" i="21"/>
  <c r="B2187" i="21"/>
  <c r="B2188" i="21"/>
  <c r="B2189" i="21"/>
  <c r="B2190" i="21"/>
  <c r="B2191" i="21"/>
  <c r="B2192" i="21"/>
  <c r="B2193" i="21"/>
  <c r="B2194" i="21"/>
  <c r="B2195" i="21"/>
  <c r="B2196" i="21"/>
  <c r="B2197" i="21"/>
  <c r="B2198" i="21"/>
  <c r="B2199" i="21"/>
  <c r="B2200" i="21"/>
  <c r="B2201" i="21"/>
  <c r="B2202" i="21"/>
  <c r="B2203" i="21"/>
  <c r="B2204" i="21"/>
  <c r="B2205" i="21"/>
  <c r="B2206" i="21"/>
  <c r="B2207" i="21"/>
  <c r="B2208" i="21"/>
  <c r="B2209" i="21"/>
  <c r="B2210" i="21"/>
  <c r="B2211" i="21"/>
  <c r="B2212" i="21"/>
  <c r="B2213" i="21"/>
  <c r="B2214" i="21"/>
  <c r="B2215" i="21"/>
  <c r="B2216" i="21"/>
  <c r="B2217" i="21"/>
  <c r="B2218" i="21"/>
  <c r="B2219" i="21"/>
  <c r="B2220" i="21"/>
  <c r="B2221" i="21"/>
  <c r="B2222" i="21"/>
  <c r="B2223" i="21"/>
  <c r="B2224" i="21"/>
  <c r="B2225" i="21"/>
  <c r="B2226" i="21"/>
  <c r="B2227" i="21"/>
  <c r="B2228" i="21"/>
  <c r="B2229" i="21"/>
  <c r="B2230" i="21"/>
  <c r="B2231" i="21"/>
  <c r="B2232" i="21"/>
  <c r="B2233" i="21"/>
  <c r="B2234" i="21"/>
  <c r="B2235" i="21"/>
  <c r="B2236" i="21"/>
  <c r="B2237" i="21"/>
  <c r="B2238" i="21"/>
  <c r="B2239" i="21"/>
  <c r="B2240" i="21"/>
  <c r="B2241" i="21"/>
  <c r="B2242" i="21"/>
  <c r="B2243" i="21"/>
  <c r="B2244" i="21"/>
  <c r="B2245" i="21"/>
  <c r="B2246" i="21"/>
  <c r="B2247" i="21"/>
  <c r="B2248" i="21"/>
  <c r="B2249" i="21"/>
  <c r="B2250" i="21"/>
  <c r="B2251" i="21"/>
  <c r="B2252" i="21"/>
  <c r="B2253" i="21"/>
  <c r="B2254" i="21"/>
  <c r="B2255" i="21"/>
  <c r="B2256" i="21"/>
  <c r="B2257" i="21"/>
  <c r="B2258" i="21"/>
  <c r="B2259" i="21"/>
  <c r="B2260" i="21"/>
  <c r="B2261" i="21"/>
  <c r="B2262" i="21"/>
  <c r="B2263" i="21"/>
  <c r="B2264" i="21"/>
  <c r="B2265" i="21"/>
  <c r="B2266" i="21"/>
  <c r="B2267" i="21"/>
  <c r="B2268" i="21"/>
  <c r="B2269" i="21"/>
  <c r="B2270" i="21"/>
  <c r="B2271" i="21"/>
  <c r="B2272" i="21"/>
  <c r="B2273" i="21"/>
  <c r="B2274" i="21"/>
  <c r="B2275" i="21"/>
  <c r="B2276" i="21"/>
  <c r="B2277" i="21"/>
  <c r="B2278" i="21"/>
  <c r="B2279" i="21"/>
  <c r="B2280" i="21"/>
  <c r="B2281" i="21"/>
  <c r="B2282" i="21"/>
  <c r="B2283" i="21"/>
  <c r="B2284" i="21"/>
  <c r="B2285" i="21"/>
  <c r="B2286" i="21"/>
  <c r="B2287" i="21"/>
  <c r="B2288" i="21"/>
  <c r="B2289" i="21"/>
  <c r="B2290" i="21"/>
  <c r="B2291" i="21"/>
  <c r="B2292" i="21"/>
  <c r="B2293" i="21"/>
  <c r="B2294" i="21"/>
  <c r="B2295" i="21"/>
  <c r="B2296" i="21"/>
  <c r="B2297" i="21"/>
  <c r="B2298" i="21"/>
  <c r="B2299" i="21"/>
  <c r="B2300" i="21"/>
  <c r="B2301" i="21"/>
  <c r="B2302" i="21"/>
  <c r="B2303" i="21"/>
  <c r="B2304" i="21"/>
  <c r="B2305" i="21"/>
  <c r="B2306" i="21"/>
  <c r="B2307" i="21"/>
  <c r="B2308" i="21"/>
  <c r="B2309" i="21"/>
  <c r="B2310" i="21"/>
  <c r="B2311" i="21"/>
  <c r="B2312" i="21"/>
  <c r="B2313" i="21"/>
  <c r="B2314" i="21"/>
  <c r="B2315" i="21"/>
  <c r="B2316" i="21"/>
  <c r="B2317" i="21"/>
  <c r="B2318" i="21"/>
  <c r="B2319" i="21"/>
  <c r="B2320" i="21"/>
  <c r="B2321" i="21"/>
  <c r="B2322" i="21"/>
  <c r="B2323" i="21"/>
  <c r="B2324" i="21"/>
  <c r="B2325" i="21"/>
  <c r="B2326" i="21"/>
  <c r="B2327" i="21"/>
  <c r="B2328" i="21"/>
  <c r="B2329" i="21"/>
  <c r="B2330" i="21"/>
  <c r="B2331" i="21"/>
  <c r="B2332" i="21"/>
  <c r="B2333" i="21"/>
  <c r="B2334" i="21"/>
  <c r="B2335" i="21"/>
  <c r="B2336" i="21"/>
  <c r="B2337" i="21"/>
  <c r="B2338" i="21"/>
  <c r="B2339" i="21"/>
  <c r="B2340" i="21"/>
  <c r="B2341" i="21"/>
  <c r="B2342" i="21"/>
  <c r="B2343" i="21"/>
  <c r="B2344" i="21"/>
  <c r="B2345" i="21"/>
  <c r="B2346" i="21"/>
  <c r="B2347" i="21"/>
  <c r="B2348" i="21"/>
  <c r="B2349" i="21"/>
  <c r="B2350" i="21"/>
  <c r="B2351" i="21"/>
  <c r="B2352" i="21"/>
  <c r="B2353" i="21"/>
  <c r="B2354" i="21"/>
  <c r="B2355" i="21"/>
  <c r="B2356" i="21"/>
  <c r="B2357" i="21"/>
  <c r="B2358" i="21"/>
  <c r="B2359" i="21"/>
  <c r="B2360" i="21"/>
  <c r="B2361" i="21"/>
  <c r="B2362" i="21"/>
  <c r="B2363" i="21"/>
  <c r="B2364" i="21"/>
  <c r="B2365" i="21"/>
  <c r="B2366" i="21"/>
  <c r="B2367" i="21"/>
  <c r="B2368" i="21"/>
  <c r="B2369" i="21"/>
  <c r="B2370" i="21"/>
  <c r="B2371" i="21"/>
  <c r="B2372" i="21"/>
  <c r="B2373" i="21"/>
  <c r="B2374" i="21"/>
  <c r="B2375" i="21"/>
  <c r="B2376" i="21"/>
  <c r="B2377" i="21"/>
  <c r="B2378" i="21"/>
  <c r="B2379" i="21"/>
  <c r="B2380" i="21"/>
  <c r="B2381" i="21"/>
  <c r="B2382" i="21"/>
  <c r="B2383" i="21"/>
  <c r="B2384" i="21"/>
  <c r="B2385" i="21"/>
  <c r="B2386" i="21"/>
  <c r="B2387" i="21"/>
  <c r="B2388" i="21"/>
  <c r="B2389" i="21"/>
  <c r="B2390" i="21"/>
  <c r="B2391" i="21"/>
  <c r="B2392" i="21"/>
  <c r="B2393" i="21"/>
  <c r="B2394" i="21"/>
  <c r="B2395" i="21"/>
  <c r="B2396" i="21"/>
  <c r="B2397" i="21"/>
  <c r="B2398" i="21"/>
  <c r="B2399" i="21"/>
  <c r="B2400" i="21"/>
  <c r="B2401" i="21"/>
  <c r="B2402" i="21"/>
  <c r="B2403" i="21"/>
  <c r="B2404" i="21"/>
  <c r="B2405" i="21"/>
  <c r="B2406" i="21"/>
  <c r="B2407" i="21"/>
  <c r="B2408" i="21"/>
  <c r="B2409" i="21"/>
  <c r="B2410" i="21"/>
  <c r="B2411" i="21"/>
  <c r="B2412" i="21"/>
  <c r="B2413" i="21"/>
  <c r="B2414" i="21"/>
  <c r="B2415" i="21"/>
  <c r="B2416" i="21"/>
  <c r="B2417" i="21"/>
  <c r="B2418" i="21"/>
  <c r="B2419" i="21"/>
  <c r="B2420" i="21"/>
  <c r="B2421" i="21"/>
  <c r="B2422" i="21"/>
  <c r="B2423" i="21"/>
  <c r="B2424" i="21"/>
  <c r="B2425" i="21"/>
  <c r="B2426" i="21"/>
  <c r="B2427" i="21"/>
  <c r="B2428" i="21"/>
  <c r="B2429" i="21"/>
  <c r="B2430" i="21"/>
  <c r="B2431" i="21"/>
  <c r="B2432" i="21"/>
  <c r="B2433" i="21"/>
  <c r="B2434" i="21"/>
  <c r="B2435" i="21"/>
  <c r="B2436" i="21"/>
  <c r="B2437" i="21"/>
  <c r="B2438" i="21"/>
  <c r="B2439" i="21"/>
  <c r="B2440" i="21"/>
  <c r="B2441" i="21"/>
  <c r="B2442" i="21"/>
  <c r="B2443" i="21"/>
  <c r="B2444" i="21"/>
  <c r="B2445" i="21"/>
  <c r="B2446" i="21"/>
  <c r="B2447" i="21"/>
  <c r="B2448" i="21"/>
  <c r="B2449" i="21"/>
  <c r="B2450" i="21"/>
  <c r="B2451" i="21"/>
  <c r="B2452" i="21"/>
  <c r="B2453" i="21"/>
  <c r="B2454" i="21"/>
  <c r="B2455" i="21"/>
  <c r="B2456" i="21"/>
  <c r="B2457" i="21"/>
  <c r="B2458" i="21"/>
  <c r="B2459" i="21"/>
  <c r="B2460" i="21"/>
  <c r="B2461" i="21"/>
  <c r="B2462" i="21"/>
  <c r="B2463" i="21"/>
  <c r="B2464" i="21"/>
  <c r="B2465" i="21"/>
  <c r="B2466" i="21"/>
  <c r="B2467" i="21"/>
  <c r="B2468" i="21"/>
  <c r="B2469" i="21"/>
  <c r="B2470" i="21"/>
  <c r="B2471" i="21"/>
  <c r="B2472" i="21"/>
  <c r="B2473" i="21"/>
  <c r="B2474" i="21"/>
  <c r="B2475" i="21"/>
  <c r="B2476" i="21"/>
  <c r="B2477" i="21"/>
  <c r="B2478" i="21"/>
  <c r="B2479" i="21"/>
  <c r="B2480" i="21"/>
  <c r="B2481" i="21"/>
  <c r="B2482" i="21"/>
  <c r="B2483" i="21"/>
  <c r="B2484" i="21"/>
  <c r="B2485" i="21"/>
  <c r="B2486" i="21"/>
  <c r="B2487" i="21"/>
  <c r="B2488" i="21"/>
  <c r="B2489" i="21"/>
  <c r="B2490" i="21"/>
  <c r="B2491" i="21"/>
  <c r="B2492" i="21"/>
  <c r="B2493" i="21"/>
  <c r="B2494" i="21"/>
  <c r="B2495" i="21"/>
  <c r="B2496" i="21"/>
  <c r="B2497" i="21"/>
  <c r="B2498" i="21"/>
  <c r="B2499" i="21"/>
  <c r="B2500" i="21"/>
  <c r="B2501" i="21"/>
  <c r="B2502" i="21"/>
  <c r="B2503" i="21"/>
  <c r="B2504" i="21"/>
  <c r="B2505" i="21"/>
  <c r="B2506" i="21"/>
  <c r="B2507" i="21"/>
  <c r="B2508" i="21"/>
  <c r="B2509" i="21"/>
  <c r="B2510" i="21"/>
  <c r="B2511" i="21"/>
  <c r="B2512" i="21"/>
  <c r="B2513" i="21"/>
  <c r="B2514" i="21"/>
  <c r="B2515" i="21"/>
  <c r="B2516" i="21"/>
  <c r="B2517" i="21"/>
  <c r="B2518" i="21"/>
  <c r="B2519" i="21"/>
  <c r="B2520" i="21"/>
  <c r="B2521" i="21"/>
  <c r="B2522" i="21"/>
  <c r="B2523" i="21"/>
  <c r="B2524" i="21"/>
  <c r="B2525" i="21"/>
  <c r="B2526" i="21"/>
  <c r="B2527" i="21"/>
  <c r="B2528" i="21"/>
  <c r="B2529" i="21"/>
  <c r="B2530" i="21"/>
  <c r="B2531" i="21"/>
  <c r="B2532" i="21"/>
  <c r="B2533" i="21"/>
  <c r="B2534" i="21"/>
  <c r="B2535" i="21"/>
  <c r="B2536" i="21"/>
  <c r="B2537" i="21"/>
  <c r="B2538" i="21"/>
  <c r="B2539" i="21"/>
  <c r="B2540" i="21"/>
  <c r="B2541" i="21"/>
  <c r="B2542" i="21"/>
  <c r="B2543" i="21"/>
  <c r="B2544" i="21"/>
  <c r="B2545" i="21"/>
  <c r="B2546" i="21"/>
  <c r="B2547" i="21"/>
  <c r="B2548" i="21"/>
  <c r="B2549" i="21"/>
  <c r="B2550" i="21"/>
  <c r="B2551" i="21"/>
  <c r="B2552" i="21"/>
  <c r="B2553" i="21"/>
  <c r="B2554" i="21"/>
  <c r="B2555" i="21"/>
  <c r="B2556" i="21"/>
  <c r="B2557" i="21"/>
  <c r="B2558" i="21"/>
  <c r="B2559" i="21"/>
  <c r="B2560" i="21"/>
  <c r="B2561" i="21"/>
  <c r="B2562" i="21"/>
  <c r="B2563" i="21"/>
  <c r="B2564" i="21"/>
  <c r="B2565" i="21"/>
  <c r="B2566" i="21"/>
  <c r="B2567" i="21"/>
  <c r="B2568" i="21"/>
  <c r="B2569" i="21"/>
  <c r="B2570" i="21"/>
  <c r="B2571" i="21"/>
  <c r="B2572" i="21"/>
  <c r="B2573" i="21"/>
  <c r="B2574" i="21"/>
  <c r="B2575" i="21"/>
  <c r="B2576" i="21"/>
  <c r="B2577" i="21"/>
  <c r="B2578" i="21"/>
  <c r="B2579" i="21"/>
  <c r="B2580" i="21"/>
  <c r="B2581" i="21"/>
  <c r="B2582" i="21"/>
  <c r="B2583" i="21"/>
  <c r="B2584" i="21"/>
  <c r="B2585" i="21"/>
  <c r="B2586" i="21"/>
  <c r="B2587" i="21"/>
  <c r="B2588" i="21"/>
  <c r="B2589" i="21"/>
  <c r="B2590" i="21"/>
  <c r="B2591" i="21"/>
  <c r="B2592" i="21"/>
  <c r="B2593" i="21"/>
  <c r="B2594" i="21"/>
  <c r="B2595" i="21"/>
  <c r="B2596" i="21"/>
  <c r="B2597" i="21"/>
  <c r="B2598" i="21"/>
  <c r="B2599" i="21"/>
  <c r="B2600" i="21"/>
  <c r="B2601" i="21"/>
  <c r="B2602" i="21"/>
  <c r="B2603" i="21"/>
  <c r="B2604" i="21"/>
  <c r="B2605" i="21"/>
  <c r="B2606" i="21"/>
  <c r="B2607" i="21"/>
  <c r="B2608" i="21"/>
  <c r="B2609" i="21"/>
  <c r="B2610" i="21"/>
  <c r="B2611" i="21"/>
  <c r="B2612" i="21"/>
  <c r="B2613" i="21"/>
  <c r="B2614" i="21"/>
  <c r="B2615" i="21"/>
  <c r="B2616" i="21"/>
  <c r="B2617" i="21"/>
  <c r="B2618" i="21"/>
  <c r="B2619" i="21"/>
  <c r="B2620" i="21"/>
  <c r="B2621" i="21"/>
  <c r="B2622" i="21"/>
  <c r="B2623" i="21"/>
  <c r="B2624" i="21"/>
  <c r="B2625" i="21"/>
  <c r="B2626" i="21"/>
  <c r="B2627" i="21"/>
  <c r="B2628" i="21"/>
  <c r="B2629" i="21"/>
  <c r="B2630" i="21"/>
  <c r="B2631" i="21"/>
  <c r="B2632" i="21"/>
  <c r="B2633" i="21"/>
  <c r="B2634" i="21"/>
  <c r="B2635" i="21"/>
  <c r="B2636" i="21"/>
  <c r="B2637" i="21"/>
  <c r="B2638" i="21"/>
  <c r="B2639" i="21"/>
  <c r="B2640" i="21"/>
  <c r="B2641" i="21"/>
  <c r="B2642" i="21"/>
  <c r="B2643" i="21"/>
  <c r="B2644" i="21"/>
  <c r="B2645" i="21"/>
  <c r="B2646" i="21"/>
  <c r="B2647" i="21"/>
  <c r="B2648" i="21"/>
  <c r="B2649" i="21"/>
  <c r="B2650" i="21"/>
  <c r="B2651" i="21"/>
  <c r="B2652" i="21"/>
  <c r="B2653" i="21"/>
  <c r="B2654" i="21"/>
  <c r="B2655" i="21"/>
  <c r="B2656" i="21"/>
  <c r="B2657" i="21"/>
  <c r="B2658" i="21"/>
  <c r="B2659" i="21"/>
  <c r="B2660" i="21"/>
  <c r="B2661" i="21"/>
  <c r="B2662" i="21"/>
  <c r="B2663" i="21"/>
  <c r="B2664" i="21"/>
  <c r="B2665" i="21"/>
  <c r="B2666" i="21"/>
  <c r="B2667" i="21"/>
  <c r="B2668" i="21"/>
  <c r="B2669" i="21"/>
  <c r="B2670" i="21"/>
  <c r="B2671" i="21"/>
  <c r="B2672" i="21"/>
  <c r="B2673" i="21"/>
  <c r="B2674" i="21"/>
  <c r="B2675" i="21"/>
  <c r="B2676" i="21"/>
  <c r="B2677" i="21"/>
  <c r="B2678" i="21"/>
  <c r="B2679" i="21"/>
  <c r="B2680" i="21"/>
  <c r="B2681" i="21"/>
  <c r="B2682" i="21"/>
  <c r="B2683" i="21"/>
  <c r="B2684" i="21"/>
  <c r="B2685" i="21"/>
  <c r="B2686" i="21"/>
  <c r="B2687" i="21"/>
  <c r="B2688" i="21"/>
  <c r="B2689" i="21"/>
  <c r="B2690" i="21"/>
  <c r="B2691" i="21"/>
  <c r="B2692" i="21"/>
  <c r="B2693" i="21"/>
  <c r="B2694" i="21"/>
  <c r="B2695" i="21"/>
  <c r="B2696" i="21"/>
  <c r="B2697" i="21"/>
  <c r="B2698" i="21"/>
  <c r="B2699" i="21"/>
  <c r="B2700" i="21"/>
  <c r="B2701" i="21"/>
  <c r="B2702" i="21"/>
  <c r="B2703" i="21"/>
  <c r="B2704" i="21"/>
  <c r="B2705" i="21"/>
  <c r="B2706" i="21"/>
  <c r="B2707" i="21"/>
  <c r="B2708" i="21"/>
  <c r="B2709" i="21"/>
  <c r="B2710" i="21"/>
  <c r="B2711" i="21"/>
  <c r="B2712" i="21"/>
  <c r="B2713" i="21"/>
  <c r="B2714" i="21"/>
  <c r="B2715" i="21"/>
  <c r="B2716" i="21"/>
  <c r="B2717" i="21"/>
  <c r="B2718" i="21"/>
  <c r="B2719" i="21"/>
  <c r="B2720" i="21"/>
  <c r="B2721" i="21"/>
  <c r="B2722" i="21"/>
  <c r="B2723" i="21"/>
  <c r="B2724" i="21"/>
  <c r="B2725" i="21"/>
  <c r="B2726" i="21"/>
  <c r="B2727" i="21"/>
  <c r="B2728" i="21"/>
  <c r="B2729" i="21"/>
  <c r="B2730" i="21"/>
  <c r="B2731" i="21"/>
  <c r="B2732" i="21"/>
  <c r="B2733" i="21"/>
  <c r="B2734" i="21"/>
  <c r="B2735" i="21"/>
  <c r="B2736" i="21"/>
  <c r="B2737" i="21"/>
  <c r="B2738" i="21"/>
  <c r="B2739" i="21"/>
  <c r="B2740" i="21"/>
  <c r="B2741" i="21"/>
  <c r="B2742" i="21"/>
  <c r="B2743" i="21"/>
  <c r="B2744" i="21"/>
  <c r="B2745" i="21"/>
  <c r="B2746" i="21"/>
  <c r="B2747" i="21"/>
  <c r="B2748" i="21"/>
  <c r="B2749" i="21"/>
  <c r="B2750" i="21"/>
  <c r="B2751" i="21"/>
  <c r="B2752" i="21"/>
  <c r="B2753" i="21"/>
  <c r="B2754" i="21"/>
  <c r="B2755" i="21"/>
  <c r="B2756" i="21"/>
  <c r="B2757" i="21"/>
  <c r="B2758" i="21"/>
  <c r="B2759" i="21"/>
  <c r="B2760" i="21"/>
  <c r="B2761" i="21"/>
  <c r="B2762" i="21"/>
  <c r="B2763" i="21"/>
  <c r="B2764" i="21"/>
  <c r="B2765" i="21"/>
  <c r="B2766" i="21"/>
  <c r="B2767" i="21"/>
  <c r="B2768" i="21"/>
  <c r="B2769" i="21"/>
  <c r="B2770" i="21"/>
  <c r="B2771" i="21"/>
  <c r="B2772" i="21"/>
  <c r="B2773" i="21"/>
  <c r="B2774" i="21"/>
  <c r="B2775" i="21"/>
  <c r="B2776" i="21"/>
  <c r="B2777" i="21"/>
  <c r="B2778" i="21"/>
  <c r="B2779" i="21"/>
  <c r="B2780" i="21"/>
  <c r="B2781" i="21"/>
  <c r="B2782" i="21"/>
  <c r="B2783" i="21"/>
  <c r="B2784" i="21"/>
  <c r="B2785" i="21"/>
  <c r="B2786" i="21"/>
  <c r="B2787" i="21"/>
  <c r="B2788" i="21"/>
  <c r="B2789" i="21"/>
  <c r="B2790" i="21"/>
  <c r="B2791" i="21"/>
  <c r="B2792" i="21"/>
  <c r="B2793" i="21"/>
  <c r="B2794" i="21"/>
  <c r="B2795" i="21"/>
  <c r="B2796" i="21"/>
  <c r="B2797" i="21"/>
  <c r="B2798" i="21"/>
  <c r="B2799" i="21"/>
  <c r="B2800" i="21"/>
  <c r="B2801" i="21"/>
  <c r="B2802" i="21"/>
  <c r="B2803" i="21"/>
  <c r="B2804" i="21"/>
  <c r="B2805" i="21"/>
  <c r="B2806" i="21"/>
  <c r="B2807" i="21"/>
  <c r="B2808" i="21"/>
  <c r="B2809" i="21"/>
  <c r="B2810" i="21"/>
  <c r="B2811" i="21"/>
  <c r="B2812" i="21"/>
  <c r="B2813" i="21"/>
  <c r="B2814" i="21"/>
  <c r="B2815" i="21"/>
  <c r="B2816" i="21"/>
  <c r="B2817" i="21"/>
  <c r="B2818" i="21"/>
  <c r="B2819" i="21"/>
  <c r="B2820" i="21"/>
  <c r="B2821" i="21"/>
  <c r="B2822" i="21"/>
  <c r="B2823" i="21"/>
  <c r="B2824" i="21"/>
  <c r="B2825" i="21"/>
  <c r="B2826" i="21"/>
  <c r="B2827" i="21"/>
  <c r="B2828" i="21"/>
  <c r="B2829" i="21"/>
  <c r="B2830" i="21"/>
  <c r="B2831" i="21"/>
  <c r="B2832" i="21"/>
  <c r="B2833" i="21"/>
  <c r="B2834" i="21"/>
  <c r="B2835" i="21"/>
  <c r="B2836" i="21"/>
  <c r="B2837" i="21"/>
  <c r="B2838" i="21"/>
  <c r="B2839" i="21"/>
  <c r="B2840" i="21"/>
  <c r="B2841" i="21"/>
  <c r="B2842" i="21"/>
  <c r="B2843" i="21"/>
  <c r="B2844" i="21"/>
  <c r="B2845" i="21"/>
  <c r="B2846" i="21"/>
  <c r="B2847" i="21"/>
  <c r="B2848" i="21"/>
  <c r="B2849" i="21"/>
  <c r="B2850" i="21"/>
  <c r="B2851" i="21"/>
  <c r="B2852" i="21"/>
  <c r="B2853" i="21"/>
  <c r="B2854" i="21"/>
  <c r="B2855" i="21"/>
  <c r="B2856" i="21"/>
  <c r="B2857" i="21"/>
  <c r="B2858" i="21"/>
  <c r="B2859" i="21"/>
  <c r="B2860" i="21"/>
  <c r="B2861" i="21"/>
  <c r="B2862" i="21"/>
  <c r="B2863" i="21"/>
  <c r="B2864" i="21"/>
  <c r="B2865" i="21"/>
  <c r="B2866" i="21"/>
  <c r="B2867" i="21"/>
  <c r="B2868" i="21"/>
  <c r="B2869" i="21"/>
  <c r="B2870" i="21"/>
  <c r="B2871" i="21"/>
  <c r="B2872" i="21"/>
  <c r="B2873" i="21"/>
  <c r="B2874" i="21"/>
  <c r="B2875" i="21"/>
  <c r="B2876" i="21"/>
  <c r="B2877" i="21"/>
  <c r="B2878" i="21"/>
  <c r="B2879" i="21"/>
  <c r="B2880" i="21"/>
  <c r="B2881" i="21"/>
  <c r="B2882" i="21"/>
  <c r="B2883" i="21"/>
  <c r="B2884" i="21"/>
  <c r="B2885" i="21"/>
  <c r="B2886" i="21"/>
  <c r="B2887" i="21"/>
  <c r="B2888" i="21"/>
  <c r="B2889" i="21"/>
  <c r="B2890" i="21"/>
  <c r="B2891" i="21"/>
  <c r="B2892" i="21"/>
  <c r="B2893" i="21"/>
  <c r="B2894" i="21"/>
  <c r="B2895" i="21"/>
  <c r="B2896" i="21"/>
  <c r="B2897" i="21"/>
  <c r="B2898" i="21"/>
  <c r="B2899" i="21"/>
  <c r="B2900" i="21"/>
  <c r="B2901" i="21"/>
  <c r="B2902" i="21"/>
  <c r="B2903" i="21"/>
  <c r="B2904" i="21"/>
  <c r="B2905" i="21"/>
  <c r="B2906" i="21"/>
  <c r="B2907" i="21"/>
  <c r="B2908" i="21"/>
  <c r="B2909" i="21"/>
  <c r="B2910" i="21"/>
  <c r="B2911" i="21"/>
  <c r="B2912" i="21"/>
  <c r="B2913" i="21"/>
  <c r="B2914" i="21"/>
  <c r="B2915" i="21"/>
  <c r="B2916" i="21"/>
  <c r="B2917" i="21"/>
  <c r="B2918" i="21"/>
  <c r="B2919" i="21"/>
  <c r="B2920" i="21"/>
  <c r="B2921" i="21"/>
  <c r="B2922" i="21"/>
  <c r="B2923" i="21"/>
  <c r="B2924" i="21"/>
  <c r="B2925" i="21"/>
  <c r="B2926" i="21"/>
  <c r="B2927" i="21"/>
  <c r="B2928" i="21"/>
  <c r="B2929" i="21"/>
  <c r="B2930" i="21"/>
  <c r="B2931" i="21"/>
  <c r="B2932" i="21"/>
  <c r="B2933" i="21"/>
  <c r="B2934" i="21"/>
  <c r="B2935" i="21"/>
  <c r="B2936" i="21"/>
  <c r="B2937" i="21"/>
  <c r="B2938" i="21"/>
  <c r="B2939" i="21"/>
  <c r="B2940" i="21"/>
  <c r="B2941" i="21"/>
  <c r="B2942" i="21"/>
  <c r="B2943" i="21"/>
  <c r="B2944" i="21"/>
  <c r="B2945" i="21"/>
  <c r="B2946" i="21"/>
  <c r="B2947" i="21"/>
  <c r="B2948" i="21"/>
  <c r="B2949" i="21"/>
  <c r="B2950" i="21"/>
  <c r="B2951" i="21"/>
  <c r="B2952" i="21"/>
  <c r="B2953" i="21"/>
  <c r="B2954" i="21"/>
  <c r="B2955" i="21"/>
  <c r="B2956" i="21"/>
  <c r="B2957" i="21"/>
  <c r="B2958" i="21"/>
  <c r="B2959" i="21"/>
  <c r="B2960" i="21"/>
  <c r="B2961" i="21"/>
  <c r="B2962" i="21"/>
  <c r="B2963" i="21"/>
  <c r="B2964" i="21"/>
  <c r="B2965" i="21"/>
  <c r="B2966" i="21"/>
  <c r="B2967" i="21"/>
  <c r="B2968" i="21"/>
  <c r="B2969" i="21"/>
  <c r="B2970" i="21"/>
  <c r="B2971" i="21"/>
  <c r="B2972" i="21"/>
  <c r="B2973" i="21"/>
  <c r="B2974" i="21"/>
  <c r="B2975" i="21"/>
  <c r="B2976" i="21"/>
  <c r="B2977" i="21"/>
  <c r="B2978" i="21"/>
  <c r="B2979" i="21"/>
  <c r="B2980" i="21"/>
  <c r="B2981" i="21"/>
  <c r="B2982" i="21"/>
  <c r="B2983" i="21"/>
  <c r="B2984" i="21"/>
  <c r="B2985" i="21"/>
  <c r="B2986" i="21"/>
  <c r="B2987" i="21"/>
  <c r="B2988" i="21"/>
  <c r="B2989" i="21"/>
  <c r="B2990" i="21"/>
  <c r="B2991" i="21"/>
  <c r="B2992" i="21"/>
  <c r="B2993" i="21"/>
  <c r="B2994" i="21"/>
  <c r="B2995" i="21"/>
  <c r="B2996" i="21"/>
  <c r="B2997" i="21"/>
  <c r="B2998" i="21"/>
  <c r="B2999" i="21"/>
  <c r="B3000" i="21"/>
  <c r="B3001" i="21"/>
  <c r="D3" i="41" l="1"/>
  <c r="P3" i="42"/>
  <c r="G3" i="42"/>
  <c r="M3" i="42" l="1"/>
  <c r="Q3" i="42"/>
  <c r="S3" i="42"/>
  <c r="E3" i="40"/>
  <c r="J3" i="42"/>
  <c r="E3" i="41"/>
  <c r="K3" i="42"/>
  <c r="H3" i="41"/>
  <c r="O3" i="42"/>
  <c r="C3" i="41"/>
  <c r="L3" i="42"/>
  <c r="F3" i="42"/>
  <c r="E3" i="42"/>
  <c r="O3" i="39"/>
  <c r="C3" i="42"/>
  <c r="D3" i="40"/>
  <c r="C3" i="40"/>
  <c r="C3" i="39"/>
  <c r="T3" i="42"/>
  <c r="N3" i="42"/>
  <c r="I3" i="42"/>
  <c r="F3" i="41"/>
  <c r="G3" i="41"/>
  <c r="J3" i="40"/>
  <c r="I3" i="40"/>
  <c r="H3" i="40"/>
  <c r="A3" i="47" l="1"/>
  <c r="A4" i="47"/>
  <c r="A5" i="47"/>
  <c r="A6" i="47" s="1"/>
  <c r="A7" i="47" s="1"/>
  <c r="A8" i="47" s="1"/>
  <c r="A9" i="47" s="1"/>
  <c r="A10" i="47" s="1"/>
  <c r="A11" i="47" s="1"/>
  <c r="A12" i="47" s="1"/>
  <c r="A13" i="47"/>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c r="A37" i="47"/>
  <c r="A38" i="47"/>
  <c r="A39" i="47"/>
  <c r="A40" i="47" s="1"/>
  <c r="A41" i="47" s="1"/>
  <c r="A42" i="47" s="1"/>
  <c r="A43" i="47" s="1"/>
  <c r="A44" i="47"/>
  <c r="A45" i="47"/>
  <c r="A46" i="47"/>
  <c r="A47" i="47"/>
  <c r="A48" i="47"/>
  <c r="A49" i="47"/>
  <c r="A50" i="47"/>
  <c r="A51" i="47" s="1"/>
  <c r="A52" i="47" s="1"/>
  <c r="A53" i="47" s="1"/>
  <c r="A54" i="47" s="1"/>
  <c r="A55" i="47" s="1"/>
  <c r="A56" i="47" s="1"/>
  <c r="A57" i="47" s="1"/>
  <c r="A58" i="47" s="1"/>
  <c r="A59" i="47" s="1"/>
  <c r="A60" i="47" s="1"/>
  <c r="A61" i="47" s="1"/>
  <c r="A62" i="47" s="1"/>
  <c r="A63" i="47" s="1"/>
  <c r="A64" i="47" s="1"/>
  <c r="A65" i="47" s="1"/>
  <c r="A66" i="47" s="1"/>
  <c r="A67" i="47" s="1"/>
  <c r="A68" i="47" s="1"/>
  <c r="A69" i="47"/>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c r="A103" i="47" s="1"/>
  <c r="A104" i="47" s="1"/>
  <c r="A105" i="47" s="1"/>
  <c r="A106" i="47" s="1"/>
  <c r="A107" i="47" s="1"/>
  <c r="A108" i="47" s="1"/>
  <c r="A109" i="47"/>
  <c r="A110" i="47"/>
  <c r="A111" i="47"/>
  <c r="A112" i="47" s="1"/>
  <c r="A113" i="47" s="1"/>
  <c r="A114" i="47" s="1"/>
  <c r="A115" i="47" s="1"/>
  <c r="A116" i="47" s="1"/>
  <c r="A117" i="47" s="1"/>
  <c r="A118" i="47" s="1"/>
  <c r="A119" i="47" s="1"/>
  <c r="A120" i="47" s="1"/>
  <c r="A121" i="47" s="1"/>
  <c r="A122" i="47" s="1"/>
  <c r="A123" i="47" s="1"/>
  <c r="A124" i="47" s="1"/>
  <c r="A125" i="47" s="1"/>
  <c r="A126" i="47" s="1"/>
  <c r="A127" i="47" s="1"/>
  <c r="A128" i="47" s="1"/>
  <c r="A129" i="47" s="1"/>
  <c r="A130" i="47" s="1"/>
  <c r="A131" i="47" s="1"/>
  <c r="A132" i="47" s="1"/>
  <c r="A133" i="47" s="1"/>
  <c r="A134" i="47" s="1"/>
  <c r="A135" i="47"/>
  <c r="A136" i="47" s="1"/>
  <c r="A137" i="47" s="1"/>
  <c r="A138" i="47" s="1"/>
  <c r="A139" i="47" s="1"/>
  <c r="A140" i="47"/>
  <c r="A141" i="47"/>
  <c r="A142" i="47"/>
  <c r="A143" i="47" s="1"/>
  <c r="A144" i="47" s="1"/>
  <c r="A145" i="47" s="1"/>
  <c r="A146" i="47" s="1"/>
  <c r="A147" i="47" s="1"/>
  <c r="A148" i="47" s="1"/>
  <c r="A149" i="47" s="1"/>
  <c r="A150" i="47" s="1"/>
  <c r="A151" i="47" s="1"/>
  <c r="A152" i="47" s="1"/>
  <c r="A153" i="47" s="1"/>
  <c r="A154" i="47" s="1"/>
  <c r="A155" i="47" s="1"/>
  <c r="A156" i="47" s="1"/>
  <c r="A157" i="47" s="1"/>
  <c r="A158" i="47" s="1"/>
  <c r="A159" i="47" s="1"/>
  <c r="A160" i="47" s="1"/>
  <c r="A161" i="47" s="1"/>
  <c r="A162" i="47" s="1"/>
  <c r="A163" i="47" s="1"/>
  <c r="A164" i="47" s="1"/>
  <c r="A165" i="47" s="1"/>
  <c r="A166" i="47" s="1"/>
  <c r="A167" i="47" s="1"/>
  <c r="A168" i="47"/>
  <c r="A169" i="47"/>
  <c r="A170" i="47"/>
  <c r="A171" i="47" s="1"/>
  <c r="A172" i="47" s="1"/>
  <c r="A173" i="47" s="1"/>
  <c r="A174" i="47" s="1"/>
  <c r="A175" i="47" s="1"/>
  <c r="A176" i="47" s="1"/>
  <c r="A177" i="47" s="1"/>
  <c r="A178" i="47" s="1"/>
  <c r="A179" i="47" s="1"/>
  <c r="A180" i="47" s="1"/>
  <c r="A181" i="47"/>
  <c r="A182" i="47"/>
  <c r="A183" i="47" s="1"/>
  <c r="A184" i="47" s="1"/>
  <c r="A185" i="47" s="1"/>
  <c r="A186" i="47" s="1"/>
  <c r="A187" i="47" s="1"/>
  <c r="A188" i="47" s="1"/>
  <c r="A189" i="47" s="1"/>
  <c r="A190" i="47" s="1"/>
  <c r="A191" i="47" s="1"/>
  <c r="A192" i="47" s="1"/>
  <c r="A193" i="47" s="1"/>
  <c r="A194" i="47" s="1"/>
  <c r="A195" i="47" s="1"/>
  <c r="A196" i="47" s="1"/>
  <c r="A197" i="47" s="1"/>
  <c r="A198" i="47" s="1"/>
  <c r="A199" i="47" s="1"/>
  <c r="A200" i="47" s="1"/>
  <c r="A201" i="47"/>
  <c r="A202" i="47" s="1"/>
  <c r="A203" i="47" s="1"/>
  <c r="A204" i="47" s="1"/>
  <c r="A205" i="47"/>
  <c r="A206" i="47"/>
  <c r="A207" i="47"/>
  <c r="A208" i="47" s="1"/>
  <c r="A209" i="47" s="1"/>
  <c r="A210" i="47" s="1"/>
  <c r="A211" i="47" s="1"/>
  <c r="A212" i="47"/>
  <c r="A213" i="47"/>
  <c r="A214" i="47"/>
  <c r="A215" i="47"/>
  <c r="A216" i="47"/>
  <c r="A217" i="47"/>
  <c r="A218" i="47"/>
  <c r="A219" i="47" s="1"/>
  <c r="A220" i="47" s="1"/>
  <c r="A221" i="47" s="1"/>
  <c r="A222" i="47" s="1"/>
  <c r="A223" i="47" s="1"/>
  <c r="A224" i="47" s="1"/>
  <c r="A225" i="47" s="1"/>
  <c r="A226" i="47" s="1"/>
  <c r="A227" i="47" s="1"/>
  <c r="A228" i="47" s="1"/>
  <c r="A229" i="47" s="1"/>
  <c r="A230" i="47" s="1"/>
  <c r="A231" i="47" s="1"/>
  <c r="A232" i="47" s="1"/>
  <c r="A233" i="47" s="1"/>
  <c r="A234" i="47"/>
  <c r="A235" i="47"/>
  <c r="A236" i="47"/>
  <c r="A237" i="47"/>
  <c r="A238" i="47" s="1"/>
  <c r="A239" i="47" s="1"/>
  <c r="A240" i="47" s="1"/>
  <c r="A241" i="47" s="1"/>
  <c r="A242" i="47" s="1"/>
  <c r="A243" i="47" s="1"/>
  <c r="A244" i="47" s="1"/>
  <c r="A245" i="47" s="1"/>
  <c r="A246" i="47" s="1"/>
  <c r="A247" i="47" s="1"/>
  <c r="A248" i="47" s="1"/>
  <c r="A249" i="47" s="1"/>
  <c r="A250" i="47" s="1"/>
  <c r="A251" i="47" s="1"/>
  <c r="A252" i="47" s="1"/>
  <c r="A253" i="47" s="1"/>
  <c r="A254" i="47" s="1"/>
  <c r="A255" i="47" s="1"/>
  <c r="A256" i="47" s="1"/>
  <c r="A257" i="47" s="1"/>
  <c r="A258" i="47" s="1"/>
  <c r="A259" i="47" s="1"/>
  <c r="A260" i="47" s="1"/>
  <c r="A261" i="47" s="1"/>
  <c r="A262" i="47" s="1"/>
  <c r="A263" i="47" s="1"/>
  <c r="A264" i="47" s="1"/>
  <c r="A265" i="47" s="1"/>
  <c r="A266" i="47" s="1"/>
  <c r="A267" i="47"/>
  <c r="A268" i="47"/>
  <c r="A269" i="47"/>
  <c r="A270" i="47"/>
  <c r="A271" i="47" s="1"/>
  <c r="A272" i="47" s="1"/>
  <c r="A273" i="47" s="1"/>
  <c r="A274" i="47" s="1"/>
  <c r="A275" i="47" s="1"/>
  <c r="A276" i="47" s="1"/>
  <c r="A277" i="47"/>
  <c r="A278" i="47"/>
  <c r="A279" i="47"/>
  <c r="A280" i="47" s="1"/>
  <c r="A281" i="47" s="1"/>
  <c r="A282" i="47" s="1"/>
  <c r="A283" i="47" s="1"/>
  <c r="A284" i="47" s="1"/>
  <c r="A285" i="47" s="1"/>
  <c r="A286" i="47" s="1"/>
  <c r="A287" i="47" s="1"/>
  <c r="A288" i="47" s="1"/>
  <c r="A289" i="47" s="1"/>
  <c r="A290" i="47" s="1"/>
  <c r="A291" i="47" s="1"/>
  <c r="A292" i="47" s="1"/>
  <c r="A293" i="47" s="1"/>
  <c r="A294" i="47" s="1"/>
  <c r="A295" i="47" s="1"/>
  <c r="A296" i="47" s="1"/>
  <c r="A297" i="47" s="1"/>
  <c r="A298" i="47" s="1"/>
  <c r="A299" i="47" s="1"/>
  <c r="A300" i="47"/>
  <c r="A301" i="47"/>
  <c r="A302" i="47"/>
  <c r="A303" i="47"/>
  <c r="A304" i="47" s="1"/>
  <c r="A305" i="47" s="1"/>
  <c r="A306" i="47" s="1"/>
  <c r="A307" i="47" s="1"/>
  <c r="A308" i="47"/>
  <c r="A309" i="47"/>
  <c r="A310" i="47"/>
  <c r="A311" i="47"/>
  <c r="A312" i="47"/>
  <c r="A313" i="47"/>
  <c r="A314" i="47"/>
  <c r="A315" i="47" s="1"/>
  <c r="A316" i="47" s="1"/>
  <c r="A317" i="47" s="1"/>
  <c r="A318" i="47" s="1"/>
  <c r="A319" i="47" s="1"/>
  <c r="A320" i="47" s="1"/>
  <c r="A321" i="47" s="1"/>
  <c r="A322" i="47" s="1"/>
  <c r="A323" i="47" s="1"/>
  <c r="A324" i="47" s="1"/>
  <c r="A325" i="47"/>
  <c r="A326" i="47" s="1"/>
  <c r="A327" i="47" s="1"/>
  <c r="A328" i="47" s="1"/>
  <c r="A329" i="47" s="1"/>
  <c r="A330" i="47" s="1"/>
  <c r="A331" i="47" s="1"/>
  <c r="A332" i="47" s="1"/>
  <c r="A333" i="47"/>
  <c r="A334" i="47"/>
  <c r="A335" i="47" s="1"/>
  <c r="A336" i="47" s="1"/>
  <c r="A337" i="47" s="1"/>
  <c r="A338" i="47" s="1"/>
  <c r="A339" i="47" s="1"/>
  <c r="A340" i="47" s="1"/>
  <c r="A341" i="47" s="1"/>
  <c r="A342" i="47" s="1"/>
  <c r="A343" i="47" s="1"/>
  <c r="A344" i="47" s="1"/>
  <c r="A345" i="47" s="1"/>
  <c r="A346" i="47" s="1"/>
  <c r="A347" i="47" s="1"/>
  <c r="A348" i="47" s="1"/>
  <c r="A349" i="47" s="1"/>
  <c r="A350" i="47" s="1"/>
  <c r="A351" i="47" s="1"/>
  <c r="A352" i="47" s="1"/>
  <c r="A353" i="47" s="1"/>
  <c r="A354" i="47" s="1"/>
  <c r="A355" i="47" s="1"/>
  <c r="A356" i="47" s="1"/>
  <c r="A357" i="47" s="1"/>
  <c r="A358" i="47" s="1"/>
  <c r="A359" i="47" s="1"/>
  <c r="A360" i="47" s="1"/>
  <c r="A361" i="47" s="1"/>
  <c r="A362" i="47" s="1"/>
  <c r="A363" i="47" s="1"/>
  <c r="A364" i="47" s="1"/>
  <c r="A365" i="47" s="1"/>
  <c r="A366" i="47"/>
  <c r="A367" i="47" s="1"/>
  <c r="A368" i="47" s="1"/>
  <c r="A369" i="47" s="1"/>
  <c r="A370" i="47" s="1"/>
  <c r="A371" i="47" s="1"/>
  <c r="A372" i="47" s="1"/>
  <c r="A373" i="47" s="1"/>
  <c r="A374" i="47" s="1"/>
  <c r="A375" i="47" s="1"/>
  <c r="A376" i="47" s="1"/>
  <c r="A377" i="47" s="1"/>
  <c r="A378" i="47" s="1"/>
  <c r="A379" i="47" s="1"/>
  <c r="A380" i="47" s="1"/>
  <c r="A381" i="47" s="1"/>
  <c r="A382" i="47" s="1"/>
  <c r="A383" i="47" s="1"/>
  <c r="A384" i="47" s="1"/>
  <c r="A385" i="47" s="1"/>
  <c r="A386" i="47" s="1"/>
  <c r="A387" i="47" s="1"/>
  <c r="A388" i="47" s="1"/>
  <c r="A389" i="47" s="1"/>
  <c r="A390" i="47" s="1"/>
  <c r="A391" i="47" s="1"/>
  <c r="A392" i="47" s="1"/>
  <c r="A393" i="47" s="1"/>
  <c r="A394" i="47" s="1"/>
  <c r="A395" i="47" s="1"/>
  <c r="A396" i="47" s="1"/>
  <c r="A397" i="47" s="1"/>
  <c r="A398" i="47" s="1"/>
  <c r="A399" i="47"/>
  <c r="A400" i="47" s="1"/>
  <c r="A401" i="47" s="1"/>
  <c r="A402" i="47" s="1"/>
  <c r="A403" i="47" s="1"/>
  <c r="A404" i="47"/>
  <c r="A405" i="47"/>
  <c r="A406" i="47"/>
  <c r="A407" i="47"/>
  <c r="A408" i="47" s="1"/>
  <c r="A409" i="47" s="1"/>
  <c r="A410" i="47" s="1"/>
  <c r="A411" i="47" s="1"/>
  <c r="A412" i="47" s="1"/>
  <c r="A413" i="47" s="1"/>
  <c r="A414" i="47" s="1"/>
  <c r="A415" i="47" s="1"/>
  <c r="A416" i="47" s="1"/>
  <c r="A417" i="47" s="1"/>
  <c r="A418" i="47" s="1"/>
  <c r="A419" i="47" s="1"/>
  <c r="A420" i="47" s="1"/>
  <c r="A421" i="47" s="1"/>
  <c r="A422" i="47" s="1"/>
  <c r="A423" i="47" s="1"/>
  <c r="A424" i="47" s="1"/>
  <c r="A425" i="47" s="1"/>
  <c r="A426" i="47" s="1"/>
  <c r="A427" i="47" s="1"/>
  <c r="A428" i="47" s="1"/>
  <c r="A429" i="47" s="1"/>
  <c r="A430" i="47" s="1"/>
  <c r="A431" i="47" s="1"/>
  <c r="A432" i="47"/>
  <c r="A433" i="47" s="1"/>
  <c r="A434" i="47" s="1"/>
  <c r="A435" i="47" s="1"/>
  <c r="A436" i="47" s="1"/>
  <c r="A437" i="47" s="1"/>
  <c r="A438" i="47" s="1"/>
  <c r="A439" i="47" s="1"/>
  <c r="A440" i="47" s="1"/>
  <c r="A441" i="47" s="1"/>
  <c r="A442" i="47" s="1"/>
  <c r="A443" i="47" s="1"/>
  <c r="A444" i="47" s="1"/>
  <c r="A445" i="47" s="1"/>
  <c r="A446" i="47" s="1"/>
  <c r="A447" i="47" s="1"/>
  <c r="A448" i="47" s="1"/>
  <c r="A449" i="47" s="1"/>
  <c r="A450" i="47" s="1"/>
  <c r="A451" i="47" s="1"/>
  <c r="A452" i="47" s="1"/>
  <c r="A453" i="47" s="1"/>
  <c r="A454" i="47" s="1"/>
  <c r="A455" i="47" s="1"/>
  <c r="A456" i="47" s="1"/>
  <c r="A457" i="47" s="1"/>
  <c r="A458" i="47" s="1"/>
  <c r="A459" i="47" s="1"/>
  <c r="A460" i="47" s="1"/>
  <c r="A461" i="47" s="1"/>
  <c r="A462" i="47" s="1"/>
  <c r="A463" i="47" s="1"/>
  <c r="A464" i="47" s="1"/>
  <c r="A465" i="47"/>
  <c r="A466" i="47" s="1"/>
  <c r="A467" i="47" s="1"/>
  <c r="A468" i="47" s="1"/>
  <c r="A469" i="47" s="1"/>
  <c r="A470" i="47" s="1"/>
  <c r="A471" i="47" s="1"/>
  <c r="A472" i="47" s="1"/>
  <c r="A473" i="47" s="1"/>
  <c r="A474" i="47" s="1"/>
  <c r="A475" i="47" s="1"/>
  <c r="A476" i="47" s="1"/>
  <c r="A477" i="47" s="1"/>
  <c r="A478" i="47" s="1"/>
  <c r="A479" i="47" s="1"/>
  <c r="A480" i="47" s="1"/>
  <c r="A481" i="47" s="1"/>
  <c r="A482" i="47" s="1"/>
  <c r="A483" i="47" s="1"/>
  <c r="A484" i="47" s="1"/>
  <c r="A485" i="47" s="1"/>
  <c r="A486" i="47" s="1"/>
  <c r="A487" i="47" s="1"/>
  <c r="A488" i="47" s="1"/>
  <c r="A489" i="47" s="1"/>
  <c r="A490" i="47" s="1"/>
  <c r="A491" i="47" s="1"/>
  <c r="A492" i="47" s="1"/>
  <c r="A493" i="47" s="1"/>
  <c r="A494" i="47" s="1"/>
  <c r="A495" i="47" s="1"/>
  <c r="A496" i="47" s="1"/>
  <c r="A497" i="47" s="1"/>
  <c r="A498" i="47"/>
  <c r="A499" i="47"/>
  <c r="A500" i="47" s="1"/>
  <c r="A501" i="47" s="1"/>
  <c r="A502" i="47" s="1"/>
  <c r="A503" i="47" s="1"/>
  <c r="A504" i="47" s="1"/>
  <c r="A505" i="47" s="1"/>
  <c r="A506" i="47" s="1"/>
  <c r="A507" i="47" s="1"/>
  <c r="A508" i="47" s="1"/>
  <c r="A509" i="47" s="1"/>
  <c r="A510" i="47" s="1"/>
  <c r="A511" i="47" s="1"/>
  <c r="A512" i="47" s="1"/>
  <c r="A513" i="47" s="1"/>
  <c r="A514" i="47" s="1"/>
  <c r="A515" i="47" s="1"/>
  <c r="A516" i="47" s="1"/>
  <c r="A517" i="47" s="1"/>
  <c r="A518" i="47" s="1"/>
  <c r="A519" i="47" s="1"/>
  <c r="A520" i="47" s="1"/>
  <c r="A521" i="47" s="1"/>
  <c r="A522" i="47" s="1"/>
  <c r="A523" i="47" s="1"/>
  <c r="A524" i="47" s="1"/>
  <c r="A525" i="47" s="1"/>
  <c r="A526" i="47" s="1"/>
  <c r="A527" i="47" s="1"/>
  <c r="A528" i="47" s="1"/>
  <c r="A529" i="47" s="1"/>
  <c r="A530" i="47" s="1"/>
  <c r="A531" i="47"/>
  <c r="A532" i="47"/>
  <c r="A533" i="47"/>
  <c r="A534" i="47"/>
  <c r="A535" i="47" s="1"/>
  <c r="A536" i="47" s="1"/>
  <c r="A537" i="47" s="1"/>
  <c r="A538" i="47" s="1"/>
  <c r="A539" i="47" s="1"/>
  <c r="A540" i="47" s="1"/>
  <c r="A541" i="47"/>
  <c r="A542" i="47"/>
  <c r="A543" i="47" s="1"/>
  <c r="A544" i="47" s="1"/>
  <c r="A545" i="47" s="1"/>
  <c r="A546" i="47" s="1"/>
  <c r="A547" i="47" s="1"/>
  <c r="A548" i="47" s="1"/>
  <c r="A549" i="47" s="1"/>
  <c r="A550" i="47" s="1"/>
  <c r="A551" i="47" s="1"/>
  <c r="A552" i="47" s="1"/>
  <c r="A553" i="47" s="1"/>
  <c r="A554" i="47" s="1"/>
  <c r="A555" i="47" s="1"/>
  <c r="A556" i="47" s="1"/>
  <c r="A557" i="47" s="1"/>
  <c r="A558" i="47" s="1"/>
  <c r="A559" i="47" s="1"/>
  <c r="A560" i="47" s="1"/>
  <c r="A561" i="47" s="1"/>
  <c r="A562" i="47" s="1"/>
  <c r="A563" i="47" s="1"/>
  <c r="A564" i="47"/>
  <c r="A565" i="47"/>
  <c r="A566" i="47"/>
  <c r="A567" i="47"/>
  <c r="A568" i="47"/>
  <c r="A569" i="47"/>
  <c r="A570" i="47"/>
  <c r="A571" i="47"/>
  <c r="A572" i="47"/>
  <c r="A573" i="47"/>
  <c r="A574" i="47"/>
  <c r="A575" i="47"/>
  <c r="A576" i="47"/>
  <c r="A577" i="47"/>
  <c r="A578" i="47"/>
  <c r="A579" i="47"/>
  <c r="A580" i="47"/>
  <c r="A581" i="47"/>
  <c r="A582" i="47"/>
  <c r="A583" i="47"/>
  <c r="A584" i="47"/>
  <c r="A585" i="47"/>
  <c r="A586" i="47"/>
  <c r="A587" i="47"/>
  <c r="A588" i="47"/>
  <c r="A589" i="47"/>
  <c r="A590" i="47"/>
  <c r="A591" i="47"/>
  <c r="A592" i="47"/>
  <c r="A593" i="47"/>
  <c r="A594" i="47"/>
  <c r="A595" i="47"/>
  <c r="A596" i="47"/>
  <c r="A597" i="47"/>
  <c r="A598" i="47"/>
  <c r="A599" i="47"/>
  <c r="A600" i="47"/>
  <c r="A601" i="47"/>
  <c r="A602" i="47"/>
  <c r="A603" i="47"/>
  <c r="A604" i="47"/>
  <c r="A605" i="47"/>
  <c r="A606" i="47"/>
  <c r="A607" i="47"/>
  <c r="A608" i="47"/>
  <c r="A609" i="47"/>
  <c r="A610" i="47"/>
  <c r="A611" i="47"/>
  <c r="A612" i="47"/>
  <c r="A613" i="47"/>
  <c r="A614" i="47"/>
  <c r="A615" i="47"/>
  <c r="A616" i="47"/>
  <c r="A617" i="47"/>
  <c r="A618" i="47"/>
  <c r="A619" i="47"/>
  <c r="A620" i="47"/>
  <c r="A621" i="47"/>
  <c r="A622" i="47"/>
  <c r="A623" i="47"/>
  <c r="A624" i="47"/>
  <c r="A625" i="47"/>
  <c r="A626" i="47"/>
  <c r="A627" i="47"/>
  <c r="A628" i="47"/>
  <c r="A629" i="47"/>
  <c r="A630" i="47"/>
  <c r="A631" i="47"/>
  <c r="A632" i="47"/>
  <c r="A633" i="47"/>
  <c r="A634" i="47"/>
  <c r="A635" i="47"/>
  <c r="A636" i="47"/>
  <c r="A637" i="47"/>
  <c r="A638" i="47"/>
  <c r="A639" i="47"/>
  <c r="A640" i="47"/>
  <c r="A641" i="47"/>
  <c r="A642" i="47"/>
  <c r="A643" i="47"/>
  <c r="A644" i="47"/>
  <c r="A645" i="47"/>
  <c r="A646" i="47"/>
  <c r="A647" i="47"/>
  <c r="A648" i="47"/>
  <c r="A649" i="47"/>
  <c r="A650" i="47"/>
  <c r="A651" i="47"/>
  <c r="A652" i="47"/>
  <c r="A653" i="47"/>
  <c r="A654" i="47"/>
  <c r="A655" i="47"/>
  <c r="A656" i="47"/>
  <c r="A657" i="47"/>
  <c r="A658" i="47"/>
  <c r="A659" i="47"/>
  <c r="A660" i="47"/>
  <c r="A661" i="47"/>
  <c r="A662" i="47"/>
  <c r="A663" i="47"/>
  <c r="A664" i="47"/>
  <c r="A665" i="47"/>
  <c r="A666" i="47"/>
  <c r="A667" i="47"/>
  <c r="A668" i="47"/>
  <c r="A669" i="47"/>
  <c r="A670" i="47"/>
  <c r="A671" i="47"/>
  <c r="A672" i="47"/>
  <c r="A673" i="47"/>
  <c r="A674" i="47"/>
  <c r="A675" i="47"/>
  <c r="A676" i="47"/>
  <c r="A677" i="47"/>
  <c r="A678" i="47"/>
  <c r="A679" i="47"/>
  <c r="A680" i="47"/>
  <c r="A681" i="47"/>
  <c r="A682" i="47"/>
  <c r="A683" i="47"/>
  <c r="A684" i="47"/>
  <c r="A685" i="47"/>
  <c r="A686" i="47"/>
  <c r="A687" i="47"/>
  <c r="A688" i="47"/>
  <c r="A689" i="47"/>
  <c r="A690" i="47"/>
  <c r="A691" i="47"/>
  <c r="A692" i="47"/>
  <c r="A693" i="47"/>
  <c r="A694" i="47"/>
  <c r="A695" i="47"/>
  <c r="A696" i="47"/>
  <c r="A697" i="47"/>
  <c r="A698" i="47"/>
  <c r="A699" i="47"/>
  <c r="A700" i="47"/>
  <c r="A701" i="47"/>
  <c r="A702" i="47"/>
  <c r="A703" i="47"/>
  <c r="A704" i="47"/>
  <c r="A705" i="47"/>
  <c r="A706" i="47"/>
  <c r="A707" i="47"/>
  <c r="A708" i="47"/>
  <c r="A709" i="47"/>
  <c r="A710" i="47"/>
  <c r="A711" i="47"/>
  <c r="A712" i="47"/>
  <c r="A713" i="47"/>
  <c r="A714" i="47"/>
  <c r="A715" i="47"/>
  <c r="A716" i="47"/>
  <c r="A717" i="47"/>
  <c r="A718" i="47"/>
  <c r="A719" i="47"/>
  <c r="A720" i="47"/>
  <c r="A721" i="47"/>
  <c r="A722" i="47"/>
  <c r="A723" i="47"/>
  <c r="A724" i="47"/>
  <c r="A725" i="47"/>
  <c r="A726" i="47"/>
  <c r="A727" i="47"/>
  <c r="A728" i="47"/>
  <c r="A729" i="47"/>
  <c r="A730" i="47"/>
  <c r="A731" i="47"/>
  <c r="A732" i="47"/>
  <c r="A733" i="47"/>
  <c r="A734" i="47"/>
  <c r="A735" i="47"/>
  <c r="A736" i="47"/>
  <c r="A737" i="47"/>
  <c r="A738" i="47"/>
  <c r="A739" i="47"/>
  <c r="A740" i="47"/>
  <c r="A741" i="47"/>
  <c r="A742" i="47"/>
  <c r="A743" i="47"/>
  <c r="A744" i="47"/>
  <c r="A745" i="47"/>
  <c r="A746" i="47"/>
  <c r="A747" i="47"/>
  <c r="A748" i="47"/>
  <c r="A749" i="47"/>
  <c r="A750" i="47"/>
  <c r="A751" i="47"/>
  <c r="A752" i="47"/>
  <c r="A753" i="47"/>
  <c r="A754" i="47"/>
  <c r="A755" i="47"/>
  <c r="A756" i="47"/>
  <c r="A757" i="47"/>
  <c r="A758" i="47"/>
  <c r="A759" i="47"/>
  <c r="A760" i="47"/>
  <c r="A761" i="47"/>
  <c r="A762" i="47"/>
  <c r="A763" i="47"/>
  <c r="A764" i="47"/>
  <c r="A765" i="47"/>
  <c r="A766" i="47"/>
  <c r="A767" i="47"/>
  <c r="A768" i="47"/>
  <c r="A769" i="47"/>
  <c r="A770" i="47"/>
  <c r="A771" i="47"/>
  <c r="A772" i="47"/>
  <c r="A773" i="47"/>
  <c r="A774" i="47"/>
  <c r="A775" i="47"/>
  <c r="A776" i="47"/>
  <c r="A777" i="47"/>
  <c r="A778" i="47"/>
  <c r="A779" i="47"/>
  <c r="A780" i="47"/>
  <c r="A781" i="47"/>
  <c r="A782" i="47"/>
  <c r="A783" i="47"/>
  <c r="A784" i="47"/>
  <c r="A785" i="47"/>
  <c r="A786" i="47"/>
  <c r="A787" i="47"/>
  <c r="A788" i="47"/>
  <c r="A789" i="47"/>
  <c r="A790" i="47"/>
  <c r="A791" i="47"/>
  <c r="A792" i="47"/>
  <c r="A793" i="47"/>
  <c r="A794" i="47"/>
  <c r="A795" i="47"/>
  <c r="A796" i="47"/>
  <c r="A797" i="47"/>
  <c r="A798" i="47"/>
  <c r="A799" i="47"/>
  <c r="A800" i="47"/>
  <c r="A801" i="47"/>
  <c r="A802" i="47"/>
  <c r="A803" i="47"/>
  <c r="A804" i="47"/>
  <c r="A805" i="47"/>
  <c r="A806" i="47"/>
  <c r="A807" i="47"/>
  <c r="A808" i="47"/>
  <c r="A809" i="47"/>
  <c r="A810" i="47"/>
  <c r="A811" i="47"/>
  <c r="A812" i="47"/>
  <c r="A813" i="47"/>
  <c r="A814" i="47"/>
  <c r="A815" i="47"/>
  <c r="A816" i="47"/>
  <c r="A817" i="47"/>
  <c r="A818" i="47"/>
  <c r="A819" i="47"/>
  <c r="A820" i="47"/>
  <c r="A821" i="47"/>
  <c r="A822" i="47"/>
  <c r="A823" i="47"/>
  <c r="A824" i="47"/>
  <c r="A825" i="47"/>
  <c r="A826" i="47"/>
  <c r="A827" i="47"/>
  <c r="A828" i="47"/>
  <c r="A829" i="47"/>
  <c r="A830" i="47"/>
  <c r="A831" i="47"/>
  <c r="A832" i="47"/>
  <c r="A833" i="47"/>
  <c r="A834" i="47"/>
  <c r="A835" i="47"/>
  <c r="A836" i="47"/>
  <c r="A837" i="47"/>
  <c r="A838" i="47"/>
  <c r="A839" i="47"/>
  <c r="A840" i="47"/>
  <c r="A841" i="47"/>
  <c r="A842" i="47"/>
  <c r="A843" i="47"/>
  <c r="A844" i="47"/>
  <c r="A845" i="47"/>
  <c r="A846" i="47"/>
  <c r="A847" i="47"/>
  <c r="A848" i="47"/>
  <c r="A849" i="47"/>
  <c r="A850" i="47"/>
  <c r="A851" i="47"/>
  <c r="A852" i="47"/>
  <c r="A853" i="47"/>
  <c r="A854" i="47"/>
  <c r="A855" i="47"/>
  <c r="A856" i="47"/>
  <c r="A857" i="47"/>
  <c r="A858" i="47"/>
  <c r="A859" i="47"/>
  <c r="A860" i="47"/>
  <c r="A861" i="47"/>
  <c r="A862" i="47"/>
  <c r="A863" i="47"/>
  <c r="A864" i="47"/>
  <c r="A865" i="47"/>
  <c r="A866" i="47"/>
  <c r="A867" i="47"/>
  <c r="A868" i="47"/>
  <c r="A869" i="47"/>
  <c r="A870" i="47"/>
  <c r="A871" i="47"/>
  <c r="A872" i="47"/>
  <c r="A873" i="47"/>
  <c r="A874" i="47"/>
  <c r="A875" i="47"/>
  <c r="A876" i="47"/>
  <c r="A877" i="47"/>
  <c r="A878" i="47"/>
  <c r="A879" i="47"/>
  <c r="A880" i="47"/>
  <c r="A881" i="47"/>
  <c r="A882" i="47"/>
  <c r="A883" i="47"/>
  <c r="A884" i="47"/>
  <c r="A885" i="47"/>
  <c r="A886" i="47"/>
  <c r="A887" i="47"/>
  <c r="A888" i="47"/>
  <c r="A889" i="47"/>
  <c r="A890" i="47"/>
  <c r="A891" i="47"/>
  <c r="A892" i="47"/>
  <c r="A893" i="47"/>
  <c r="A894" i="47"/>
  <c r="A895" i="47"/>
  <c r="A896" i="47"/>
  <c r="A897" i="47"/>
  <c r="A898" i="47"/>
  <c r="A899" i="47"/>
  <c r="A900" i="47"/>
  <c r="A901" i="47"/>
  <c r="A902" i="47"/>
  <c r="A903" i="47"/>
  <c r="A904" i="47"/>
  <c r="A905" i="47"/>
  <c r="A906" i="47"/>
  <c r="A907" i="47"/>
  <c r="A908" i="47"/>
  <c r="A909" i="47"/>
  <c r="A910" i="47"/>
  <c r="A911" i="47"/>
  <c r="A912" i="47"/>
  <c r="A913" i="47"/>
  <c r="A914" i="47"/>
  <c r="A915" i="47"/>
  <c r="A916" i="47"/>
  <c r="A917" i="47"/>
  <c r="A918" i="47"/>
  <c r="A919" i="47"/>
  <c r="A920" i="47"/>
  <c r="A921" i="47"/>
  <c r="A922" i="47"/>
  <c r="A923" i="47"/>
  <c r="A924" i="47"/>
  <c r="A925" i="47"/>
  <c r="A926" i="47"/>
  <c r="A927" i="47"/>
  <c r="A928" i="47"/>
  <c r="A929" i="47"/>
  <c r="A930" i="47"/>
  <c r="A931" i="47"/>
  <c r="A932" i="47"/>
  <c r="A933" i="47"/>
  <c r="A934" i="47"/>
  <c r="A935" i="47"/>
  <c r="A936" i="47"/>
  <c r="A937" i="47"/>
  <c r="A938" i="47"/>
  <c r="A939" i="47"/>
  <c r="A940" i="47"/>
  <c r="A941" i="47"/>
  <c r="A942" i="47"/>
  <c r="A943" i="47"/>
  <c r="A944" i="47"/>
  <c r="A945" i="47"/>
  <c r="A946" i="47"/>
  <c r="A947" i="47"/>
  <c r="A948" i="47"/>
  <c r="A949" i="47"/>
  <c r="A950" i="47"/>
  <c r="A951" i="47"/>
  <c r="A952" i="47"/>
  <c r="A953" i="47"/>
  <c r="A954" i="47"/>
  <c r="A955" i="47"/>
  <c r="A956" i="47"/>
  <c r="A957" i="47"/>
  <c r="A958" i="47"/>
  <c r="A959" i="47"/>
  <c r="A960" i="47"/>
  <c r="A961" i="47"/>
  <c r="A962" i="47"/>
  <c r="A963" i="47"/>
  <c r="A964" i="47"/>
  <c r="A965" i="47"/>
  <c r="A966" i="47"/>
  <c r="A967" i="47"/>
  <c r="A968" i="47"/>
  <c r="A969" i="47"/>
  <c r="A970" i="47"/>
  <c r="A971" i="47"/>
  <c r="A972" i="47"/>
  <c r="A973" i="47"/>
  <c r="A974" i="47"/>
  <c r="A975" i="47"/>
  <c r="A976" i="47"/>
  <c r="A977" i="47"/>
  <c r="A978" i="47"/>
  <c r="A979" i="47"/>
  <c r="A980" i="47"/>
  <c r="A981" i="47"/>
  <c r="A982" i="47"/>
  <c r="A983" i="47"/>
  <c r="A984" i="47"/>
  <c r="A985" i="47"/>
  <c r="A986" i="47"/>
  <c r="A987" i="47"/>
  <c r="A988" i="47"/>
  <c r="A989" i="47"/>
  <c r="A990" i="47"/>
  <c r="A991" i="47"/>
  <c r="A992" i="47"/>
  <c r="A993" i="47"/>
  <c r="A994" i="47"/>
  <c r="A995" i="47"/>
  <c r="A996" i="47"/>
  <c r="A997" i="47"/>
  <c r="A998" i="47"/>
  <c r="A999" i="47"/>
  <c r="A1000" i="47"/>
  <c r="B31" i="37"/>
  <c r="B30" i="37"/>
  <c r="B30" i="18"/>
  <c r="B31" i="18"/>
  <c r="B32" i="18"/>
  <c r="B33" i="18"/>
  <c r="B34" i="18"/>
  <c r="B28" i="12"/>
  <c r="B29" i="12"/>
  <c r="B30" i="12"/>
  <c r="E38" i="18"/>
  <c r="F38" i="18" s="1"/>
  <c r="G38" i="18"/>
  <c r="E39" i="18"/>
  <c r="M39" i="18" s="1"/>
  <c r="G39" i="18"/>
  <c r="E40" i="18"/>
  <c r="I40" i="18" s="1"/>
  <c r="G40" i="18"/>
  <c r="E41" i="18"/>
  <c r="F41" i="18" s="1"/>
  <c r="G41" i="18"/>
  <c r="E42" i="18"/>
  <c r="M42" i="18" s="1"/>
  <c r="G42" i="18"/>
  <c r="E43" i="18"/>
  <c r="I43" i="18" s="1"/>
  <c r="G43" i="18"/>
  <c r="G37" i="18"/>
  <c r="E37" i="18"/>
  <c r="T37" i="18" s="1"/>
  <c r="B21" i="18"/>
  <c r="B22" i="18"/>
  <c r="B23" i="18"/>
  <c r="B24" i="18"/>
  <c r="B25" i="18"/>
  <c r="B26" i="18"/>
  <c r="B27" i="18"/>
  <c r="B28" i="18"/>
  <c r="B29" i="18"/>
  <c r="E31" i="18"/>
  <c r="S31" i="18" s="1"/>
  <c r="G31" i="18"/>
  <c r="E32" i="18"/>
  <c r="M32" i="18" s="1"/>
  <c r="G32" i="18"/>
  <c r="E33" i="18"/>
  <c r="T33" i="18" s="1"/>
  <c r="G33" i="18"/>
  <c r="E34" i="18"/>
  <c r="F34" i="18" s="1"/>
  <c r="G34" i="18"/>
  <c r="E39" i="37"/>
  <c r="E40" i="37"/>
  <c r="E32" i="37"/>
  <c r="E31" i="37"/>
  <c r="B28" i="37"/>
  <c r="B29" i="37"/>
  <c r="B17" i="12"/>
  <c r="B18" i="12"/>
  <c r="B19" i="12"/>
  <c r="B20" i="12"/>
  <c r="B21" i="12"/>
  <c r="B22" i="12"/>
  <c r="B23" i="12"/>
  <c r="B24" i="12"/>
  <c r="B25" i="12"/>
  <c r="B26" i="12"/>
  <c r="B27" i="12"/>
  <c r="G31" i="12"/>
  <c r="B20" i="37"/>
  <c r="B21" i="37"/>
  <c r="B22" i="37"/>
  <c r="B23" i="37"/>
  <c r="B24" i="37"/>
  <c r="B25" i="37"/>
  <c r="B26" i="37"/>
  <c r="B27" i="37"/>
  <c r="J33" i="37" a="1"/>
  <c r="J33" i="37" s="1"/>
  <c r="K33" i="37" a="1"/>
  <c r="K33" i="37" s="1"/>
  <c r="L33" i="37" a="1"/>
  <c r="L33" i="37" s="1"/>
  <c r="M33" i="37"/>
  <c r="N33" i="37" s="1"/>
  <c r="B19" i="37"/>
  <c r="B18" i="37"/>
  <c r="B17" i="37"/>
  <c r="B16" i="37"/>
  <c r="B15" i="37"/>
  <c r="B14" i="37"/>
  <c r="A3" i="46"/>
  <c r="A3" i="45"/>
  <c r="A4" i="45" s="1"/>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A1922" i="45" s="1"/>
  <c r="A1923" i="45" s="1"/>
  <c r="A1924" i="45" s="1"/>
  <c r="A1925" i="45" s="1"/>
  <c r="A1926" i="45" s="1"/>
  <c r="A1927" i="45" s="1"/>
  <c r="A1928" i="45" s="1"/>
  <c r="A1929" i="45" s="1"/>
  <c r="A1930" i="45" s="1"/>
  <c r="A1931" i="45" s="1"/>
  <c r="A1932" i="45" s="1"/>
  <c r="A1933" i="45" s="1"/>
  <c r="A1934" i="45" s="1"/>
  <c r="A1935" i="45" s="1"/>
  <c r="A1936" i="45" s="1"/>
  <c r="A1937" i="45" s="1"/>
  <c r="A1938" i="45" s="1"/>
  <c r="A1939" i="45" s="1"/>
  <c r="A1940" i="45" s="1"/>
  <c r="A1941" i="45" s="1"/>
  <c r="A1942" i="45" s="1"/>
  <c r="A1943" i="45" s="1"/>
  <c r="A1944" i="45" s="1"/>
  <c r="A1945" i="45" s="1"/>
  <c r="A1946" i="45" s="1"/>
  <c r="A1947" i="45" s="1"/>
  <c r="A1948" i="45" s="1"/>
  <c r="A1949" i="45" s="1"/>
  <c r="A1950" i="45" s="1"/>
  <c r="A1951" i="45" s="1"/>
  <c r="A1952" i="45" s="1"/>
  <c r="A1953" i="45" s="1"/>
  <c r="A1954" i="45" s="1"/>
  <c r="A1955" i="45" s="1"/>
  <c r="A1956" i="45" s="1"/>
  <c r="A1957" i="45" s="1"/>
  <c r="A1958" i="45" s="1"/>
  <c r="A1959" i="45" s="1"/>
  <c r="A1960" i="45" s="1"/>
  <c r="A1961" i="45" s="1"/>
  <c r="A1962" i="45" s="1"/>
  <c r="A1963" i="45" s="1"/>
  <c r="A1964" i="45" s="1"/>
  <c r="A1965" i="45" s="1"/>
  <c r="A1966" i="45" s="1"/>
  <c r="A1967" i="45" s="1"/>
  <c r="A1968" i="45" s="1"/>
  <c r="A1969" i="45" s="1"/>
  <c r="A1970" i="45" s="1"/>
  <c r="A1971" i="45" s="1"/>
  <c r="A1972" i="45" s="1"/>
  <c r="A1973" i="45" s="1"/>
  <c r="A1974" i="45" s="1"/>
  <c r="A1975" i="45" s="1"/>
  <c r="A1976" i="45" s="1"/>
  <c r="A1977" i="45" s="1"/>
  <c r="A1978" i="45" s="1"/>
  <c r="A1979" i="45" s="1"/>
  <c r="A1980" i="45" s="1"/>
  <c r="A1981" i="45" s="1"/>
  <c r="A1982" i="45" s="1"/>
  <c r="A1983" i="45" s="1"/>
  <c r="A1984" i="45" s="1"/>
  <c r="A1985" i="45" s="1"/>
  <c r="A1986" i="45" s="1"/>
  <c r="A1987" i="45" s="1"/>
  <c r="A1988" i="45" s="1"/>
  <c r="A1989" i="45" s="1"/>
  <c r="A1990" i="45" s="1"/>
  <c r="A1991" i="45" s="1"/>
  <c r="A1992" i="45" s="1"/>
  <c r="A1993" i="45" s="1"/>
  <c r="A1994" i="45" s="1"/>
  <c r="A1995" i="45" s="1"/>
  <c r="A1996" i="45" s="1"/>
  <c r="A1997" i="45" s="1"/>
  <c r="A1998" i="45" s="1"/>
  <c r="A1999" i="45" s="1"/>
  <c r="A2000" i="45" s="1"/>
  <c r="A2001" i="45" s="1"/>
  <c r="A2002" i="45" s="1"/>
  <c r="A2003" i="45" s="1"/>
  <c r="A2004" i="45" s="1"/>
  <c r="A2005" i="45" s="1"/>
  <c r="A2006" i="45" s="1"/>
  <c r="A2007" i="45" s="1"/>
  <c r="A2008" i="45" s="1"/>
  <c r="A2009" i="45" s="1"/>
  <c r="A2010" i="45" s="1"/>
  <c r="A2011" i="45" s="1"/>
  <c r="A2012" i="45" s="1"/>
  <c r="A2013" i="45" s="1"/>
  <c r="A2014" i="45" s="1"/>
  <c r="A2015" i="45" s="1"/>
  <c r="A2016" i="45" s="1"/>
  <c r="A2017" i="45" s="1"/>
  <c r="A2018" i="45" s="1"/>
  <c r="A2019" i="45" s="1"/>
  <c r="A2020" i="45" s="1"/>
  <c r="A2021" i="45" s="1"/>
  <c r="A2022" i="45" s="1"/>
  <c r="A2023" i="45" s="1"/>
  <c r="A2024" i="45" s="1"/>
  <c r="A2025" i="45" s="1"/>
  <c r="A2026" i="45" s="1"/>
  <c r="A2027" i="45" s="1"/>
  <c r="A2028" i="45" s="1"/>
  <c r="A2029" i="45" s="1"/>
  <c r="A2030" i="45" s="1"/>
  <c r="A2031" i="45" s="1"/>
  <c r="A2032" i="45" s="1"/>
  <c r="A2033" i="45" s="1"/>
  <c r="A2034" i="45" s="1"/>
  <c r="A2035" i="45" s="1"/>
  <c r="A2036" i="45" s="1"/>
  <c r="A2037" i="45" s="1"/>
  <c r="A2038" i="45" s="1"/>
  <c r="A2039" i="45" s="1"/>
  <c r="A2040" i="45" s="1"/>
  <c r="A2041" i="45" s="1"/>
  <c r="A2042" i="45" s="1"/>
  <c r="A2043" i="45" s="1"/>
  <c r="A2044" i="45" s="1"/>
  <c r="A2045" i="45" s="1"/>
  <c r="A2046" i="45" s="1"/>
  <c r="A2047" i="45" s="1"/>
  <c r="A2048" i="45" s="1"/>
  <c r="A2049" i="45" s="1"/>
  <c r="A2050" i="45" s="1"/>
  <c r="A2051" i="45" s="1"/>
  <c r="A2052" i="45" s="1"/>
  <c r="A2053" i="45" s="1"/>
  <c r="A2054" i="45" s="1"/>
  <c r="A2055" i="45" s="1"/>
  <c r="A2056" i="45" s="1"/>
  <c r="A2057" i="45" s="1"/>
  <c r="A2058" i="45" s="1"/>
  <c r="A2059" i="45" s="1"/>
  <c r="A2060" i="45" s="1"/>
  <c r="A2061" i="45" s="1"/>
  <c r="A2062" i="45" s="1"/>
  <c r="A2063" i="45" s="1"/>
  <c r="A2064" i="45" s="1"/>
  <c r="A2065" i="45" s="1"/>
  <c r="A2066" i="45" s="1"/>
  <c r="A2067" i="45" s="1"/>
  <c r="A2068" i="45" s="1"/>
  <c r="A2069" i="45" s="1"/>
  <c r="A2070" i="45" s="1"/>
  <c r="A2071" i="45" s="1"/>
  <c r="A2072" i="45" s="1"/>
  <c r="A2073" i="45" s="1"/>
  <c r="A2074" i="45" s="1"/>
  <c r="A2075" i="45" s="1"/>
  <c r="A2076" i="45" s="1"/>
  <c r="A2077" i="45" s="1"/>
  <c r="A2078" i="45" s="1"/>
  <c r="A2079" i="45" s="1"/>
  <c r="A2080" i="45" s="1"/>
  <c r="A2081" i="45" s="1"/>
  <c r="A2082" i="45" s="1"/>
  <c r="A2083" i="45" s="1"/>
  <c r="A2084" i="45" s="1"/>
  <c r="A2085" i="45" s="1"/>
  <c r="A2086" i="45" s="1"/>
  <c r="A2087" i="45" s="1"/>
  <c r="A2088" i="45" s="1"/>
  <c r="A2089" i="45" s="1"/>
  <c r="A2090" i="45" s="1"/>
  <c r="A2091" i="45" s="1"/>
  <c r="A2092" i="45" s="1"/>
  <c r="A2093" i="45" s="1"/>
  <c r="A2094" i="45" s="1"/>
  <c r="A2095" i="45" s="1"/>
  <c r="A2096" i="45" s="1"/>
  <c r="A2097" i="45" s="1"/>
  <c r="A2098" i="45" s="1"/>
  <c r="A2099" i="45" s="1"/>
  <c r="A2100" i="45" s="1"/>
  <c r="A2101" i="45" s="1"/>
  <c r="A2102" i="45" s="1"/>
  <c r="A2103" i="45" s="1"/>
  <c r="A2104" i="45" s="1"/>
  <c r="A2105" i="45" s="1"/>
  <c r="A2106" i="45" s="1"/>
  <c r="A2107" i="45" s="1"/>
  <c r="A2108" i="45" s="1"/>
  <c r="A2109" i="45" s="1"/>
  <c r="A2110" i="45" s="1"/>
  <c r="A2111" i="45" s="1"/>
  <c r="A2112" i="45" s="1"/>
  <c r="A2113" i="45" s="1"/>
  <c r="A2114" i="45" s="1"/>
  <c r="A2115" i="45" s="1"/>
  <c r="A2116" i="45" s="1"/>
  <c r="A2117" i="45" s="1"/>
  <c r="A2118" i="45" s="1"/>
  <c r="A2119" i="45" s="1"/>
  <c r="A2120" i="45" s="1"/>
  <c r="A2121" i="45" s="1"/>
  <c r="A2122" i="45" s="1"/>
  <c r="A2123" i="45" s="1"/>
  <c r="A2124" i="45" s="1"/>
  <c r="A2125" i="45" s="1"/>
  <c r="A2126" i="45" s="1"/>
  <c r="A2127" i="45" s="1"/>
  <c r="A2128" i="45" s="1"/>
  <c r="A2129" i="45" s="1"/>
  <c r="A2130" i="45" s="1"/>
  <c r="A2131" i="45" s="1"/>
  <c r="A2132" i="45" s="1"/>
  <c r="A2133" i="45" s="1"/>
  <c r="A2134" i="45" s="1"/>
  <c r="A2135" i="45" s="1"/>
  <c r="A2136" i="45" s="1"/>
  <c r="A2137" i="45" s="1"/>
  <c r="A2138" i="45" s="1"/>
  <c r="A2139" i="45" s="1"/>
  <c r="A2140" i="45" s="1"/>
  <c r="A2141" i="45" s="1"/>
  <c r="A2142" i="45" s="1"/>
  <c r="A2143" i="45" s="1"/>
  <c r="A2144" i="45" s="1"/>
  <c r="A2145" i="45" s="1"/>
  <c r="A2146" i="45" s="1"/>
  <c r="A2147" i="45" s="1"/>
  <c r="A2148" i="45" s="1"/>
  <c r="A2149" i="45" s="1"/>
  <c r="A2150" i="45" s="1"/>
  <c r="A2151" i="45" s="1"/>
  <c r="A2152" i="45" s="1"/>
  <c r="A2153" i="45" s="1"/>
  <c r="A2154" i="45" s="1"/>
  <c r="A2155" i="45" s="1"/>
  <c r="A2156" i="45" s="1"/>
  <c r="A2157" i="45" s="1"/>
  <c r="A2158" i="45" s="1"/>
  <c r="A2159" i="45" s="1"/>
  <c r="A2160" i="45" s="1"/>
  <c r="A2161" i="45" s="1"/>
  <c r="A2162" i="45" s="1"/>
  <c r="A2163" i="45" s="1"/>
  <c r="A2164" i="45" s="1"/>
  <c r="A2165" i="45" s="1"/>
  <c r="A2166" i="45" s="1"/>
  <c r="A2167" i="45" s="1"/>
  <c r="A2168" i="45" s="1"/>
  <c r="A2169" i="45" s="1"/>
  <c r="A2170" i="45" s="1"/>
  <c r="A2171" i="45" s="1"/>
  <c r="A2172" i="45" s="1"/>
  <c r="A2173" i="45" s="1"/>
  <c r="A2174" i="45" s="1"/>
  <c r="A2175" i="45" s="1"/>
  <c r="A2176" i="45" s="1"/>
  <c r="A2177" i="45" s="1"/>
  <c r="A2178" i="45" s="1"/>
  <c r="A2179" i="45" s="1"/>
  <c r="A2180" i="45" s="1"/>
  <c r="A2181" i="45" s="1"/>
  <c r="A2182" i="45" s="1"/>
  <c r="A2183" i="45" s="1"/>
  <c r="A2184" i="45" s="1"/>
  <c r="A2185" i="45" s="1"/>
  <c r="A2186" i="45" s="1"/>
  <c r="A2187" i="45" s="1"/>
  <c r="A2188" i="45" s="1"/>
  <c r="A2189" i="45" s="1"/>
  <c r="A2190" i="45" s="1"/>
  <c r="A2191" i="45" s="1"/>
  <c r="A2192" i="45" s="1"/>
  <c r="A2193" i="45" s="1"/>
  <c r="A2194" i="45" s="1"/>
  <c r="A2195" i="45" s="1"/>
  <c r="A2196" i="45" s="1"/>
  <c r="A2197" i="45" s="1"/>
  <c r="A2198" i="45" s="1"/>
  <c r="A2199" i="45" s="1"/>
  <c r="A2200" i="45" s="1"/>
  <c r="A2201" i="45" s="1"/>
  <c r="A2202" i="45" s="1"/>
  <c r="A2203" i="45" s="1"/>
  <c r="A2204" i="45" s="1"/>
  <c r="A2205" i="45" s="1"/>
  <c r="A2206" i="45" s="1"/>
  <c r="A2207" i="45" s="1"/>
  <c r="A2208" i="45" s="1"/>
  <c r="A2209" i="45" s="1"/>
  <c r="A2210" i="45" s="1"/>
  <c r="A2211" i="45" s="1"/>
  <c r="A2212" i="45" s="1"/>
  <c r="A2213" i="45" s="1"/>
  <c r="A2214" i="45" s="1"/>
  <c r="A2215" i="45" s="1"/>
  <c r="A2216" i="45" s="1"/>
  <c r="A2217" i="45" s="1"/>
  <c r="A2218" i="45" s="1"/>
  <c r="A2219" i="45" s="1"/>
  <c r="A2220" i="45" s="1"/>
  <c r="A2221" i="45" s="1"/>
  <c r="A2222" i="45" s="1"/>
  <c r="A2223" i="45" s="1"/>
  <c r="A2224" i="45" s="1"/>
  <c r="A2225" i="45" s="1"/>
  <c r="A2226" i="45" s="1"/>
  <c r="A2227" i="45" s="1"/>
  <c r="A2228" i="45" s="1"/>
  <c r="A2229" i="45" s="1"/>
  <c r="A2230" i="45" s="1"/>
  <c r="A2231" i="45" s="1"/>
  <c r="A2232" i="45" s="1"/>
  <c r="A2233" i="45" s="1"/>
  <c r="A2234" i="45" s="1"/>
  <c r="A2235" i="45" s="1"/>
  <c r="A2236" i="45" s="1"/>
  <c r="A2237" i="45" s="1"/>
  <c r="A2238" i="45" s="1"/>
  <c r="A2239" i="45" s="1"/>
  <c r="A2240" i="45" s="1"/>
  <c r="A2241" i="45" s="1"/>
  <c r="A2242" i="45" s="1"/>
  <c r="A2243" i="45" s="1"/>
  <c r="A2244" i="45" s="1"/>
  <c r="A2245" i="45" s="1"/>
  <c r="A2246" i="45" s="1"/>
  <c r="A2247" i="45" s="1"/>
  <c r="A2248" i="45" s="1"/>
  <c r="A2249" i="45" s="1"/>
  <c r="A2250" i="45" s="1"/>
  <c r="A2251" i="45" s="1"/>
  <c r="A2252" i="45" s="1"/>
  <c r="A2253" i="45" s="1"/>
  <c r="A2254" i="45" s="1"/>
  <c r="A2255" i="45" s="1"/>
  <c r="A2256" i="45" s="1"/>
  <c r="A2257" i="45" s="1"/>
  <c r="A2258" i="45" s="1"/>
  <c r="A2259" i="45" s="1"/>
  <c r="A2260" i="45" s="1"/>
  <c r="A2261" i="45" s="1"/>
  <c r="A2262" i="45" s="1"/>
  <c r="A2263" i="45" s="1"/>
  <c r="A2264" i="45" s="1"/>
  <c r="A2265" i="45" s="1"/>
  <c r="A2266" i="45" s="1"/>
  <c r="A2267" i="45" s="1"/>
  <c r="A2268" i="45" s="1"/>
  <c r="A2269" i="45" s="1"/>
  <c r="A2270" i="45" s="1"/>
  <c r="A2271" i="45" s="1"/>
  <c r="A2272" i="45" s="1"/>
  <c r="A2273" i="45" s="1"/>
  <c r="A2274" i="45" s="1"/>
  <c r="A2275" i="45" s="1"/>
  <c r="A2276" i="45" s="1"/>
  <c r="A2277" i="45" s="1"/>
  <c r="A2278" i="45" s="1"/>
  <c r="A2279" i="45" s="1"/>
  <c r="A2280" i="45" s="1"/>
  <c r="A2281" i="45" s="1"/>
  <c r="A2282" i="45" s="1"/>
  <c r="A2283" i="45" s="1"/>
  <c r="A2284" i="45" s="1"/>
  <c r="A2285" i="45" s="1"/>
  <c r="A2286" i="45" s="1"/>
  <c r="A2287" i="45" s="1"/>
  <c r="A2288" i="45" s="1"/>
  <c r="A2289" i="45" s="1"/>
  <c r="A2290" i="45" s="1"/>
  <c r="A2291" i="45" s="1"/>
  <c r="A2292" i="45" s="1"/>
  <c r="A2293" i="45" s="1"/>
  <c r="A2294" i="45" s="1"/>
  <c r="A2295" i="45" s="1"/>
  <c r="A2296" i="45" s="1"/>
  <c r="A2297" i="45" s="1"/>
  <c r="A2298" i="45" s="1"/>
  <c r="A2299" i="45" s="1"/>
  <c r="A2300" i="45" s="1"/>
  <c r="A2301" i="45" s="1"/>
  <c r="A2302" i="45" s="1"/>
  <c r="A2303" i="45" s="1"/>
  <c r="A2304" i="45" s="1"/>
  <c r="A2305" i="45" s="1"/>
  <c r="A2306" i="45" s="1"/>
  <c r="A2307" i="45" s="1"/>
  <c r="A2308" i="45" s="1"/>
  <c r="A2309" i="45" s="1"/>
  <c r="A2310" i="45" s="1"/>
  <c r="A2311" i="45" s="1"/>
  <c r="A2312" i="45" s="1"/>
  <c r="A2313" i="45" s="1"/>
  <c r="A2314" i="45" s="1"/>
  <c r="A2315" i="45" s="1"/>
  <c r="A2316" i="45" s="1"/>
  <c r="A2317" i="45" s="1"/>
  <c r="A2318" i="45" s="1"/>
  <c r="A2319" i="45" s="1"/>
  <c r="A2320" i="45" s="1"/>
  <c r="A2321" i="45" s="1"/>
  <c r="A2322" i="45" s="1"/>
  <c r="A2323" i="45" s="1"/>
  <c r="A2324" i="45" s="1"/>
  <c r="A2325" i="45" s="1"/>
  <c r="A2326" i="45" s="1"/>
  <c r="A2327" i="45" s="1"/>
  <c r="A2328" i="45" s="1"/>
  <c r="A2329" i="45" s="1"/>
  <c r="A2330" i="45" s="1"/>
  <c r="A2331" i="45" s="1"/>
  <c r="A2332" i="45" s="1"/>
  <c r="A2333" i="45" s="1"/>
  <c r="A2334" i="45" s="1"/>
  <c r="A2335" i="45" s="1"/>
  <c r="A2336" i="45" s="1"/>
  <c r="A2337" i="45" s="1"/>
  <c r="A2338" i="45" s="1"/>
  <c r="A2339" i="45" s="1"/>
  <c r="A2340" i="45" s="1"/>
  <c r="A2341" i="45" s="1"/>
  <c r="A2342" i="45" s="1"/>
  <c r="A2343" i="45" s="1"/>
  <c r="A2344" i="45" s="1"/>
  <c r="A2345" i="45" s="1"/>
  <c r="A2346" i="45" s="1"/>
  <c r="A2347" i="45" s="1"/>
  <c r="A2348" i="45" s="1"/>
  <c r="A2349" i="45" s="1"/>
  <c r="A2350" i="45" s="1"/>
  <c r="A2351" i="45" s="1"/>
  <c r="A2352" i="45" s="1"/>
  <c r="A2353" i="45" s="1"/>
  <c r="A2354" i="45" s="1"/>
  <c r="A2355" i="45" s="1"/>
  <c r="A2356" i="45" s="1"/>
  <c r="A2357" i="45" s="1"/>
  <c r="A2358" i="45" s="1"/>
  <c r="A2359" i="45" s="1"/>
  <c r="A2360" i="45" s="1"/>
  <c r="A2361" i="45" s="1"/>
  <c r="A2362" i="45" s="1"/>
  <c r="A2363" i="45" s="1"/>
  <c r="A2364" i="45" s="1"/>
  <c r="A2365" i="45" s="1"/>
  <c r="A2366" i="45" s="1"/>
  <c r="A2367" i="45" s="1"/>
  <c r="A2368" i="45" s="1"/>
  <c r="A2369" i="45" s="1"/>
  <c r="A2370" i="45" s="1"/>
  <c r="A2371" i="45" s="1"/>
  <c r="A2372" i="45" s="1"/>
  <c r="A2373" i="45" s="1"/>
  <c r="A2374" i="45" s="1"/>
  <c r="A2375" i="45" s="1"/>
  <c r="A2376" i="45" s="1"/>
  <c r="A2377" i="45" s="1"/>
  <c r="A2378" i="45" s="1"/>
  <c r="A2379" i="45" s="1"/>
  <c r="A2380" i="45" s="1"/>
  <c r="A2381" i="45" s="1"/>
  <c r="A2382" i="45" s="1"/>
  <c r="A2383" i="45" s="1"/>
  <c r="A2384" i="45" s="1"/>
  <c r="A2385" i="45" s="1"/>
  <c r="A2386" i="45" s="1"/>
  <c r="A2387" i="45" s="1"/>
  <c r="A2388" i="45" s="1"/>
  <c r="A2389" i="45" s="1"/>
  <c r="A2390" i="45" s="1"/>
  <c r="A2391" i="45" s="1"/>
  <c r="A2392" i="45" s="1"/>
  <c r="A2393" i="45" s="1"/>
  <c r="A2394" i="45" s="1"/>
  <c r="A2395" i="45" s="1"/>
  <c r="A2396" i="45" s="1"/>
  <c r="A2397" i="45" s="1"/>
  <c r="A2398" i="45" s="1"/>
  <c r="A2399" i="45" s="1"/>
  <c r="A2400" i="45" s="1"/>
  <c r="A2401" i="45" s="1"/>
  <c r="A2402" i="45" s="1"/>
  <c r="A2403" i="45" s="1"/>
  <c r="A2404" i="45" s="1"/>
  <c r="A2405" i="45" s="1"/>
  <c r="A2406" i="45" s="1"/>
  <c r="A2407" i="45" s="1"/>
  <c r="A2408" i="45" s="1"/>
  <c r="A2409" i="45" s="1"/>
  <c r="A2410" i="45" s="1"/>
  <c r="A2411" i="45" s="1"/>
  <c r="A2412" i="45" s="1"/>
  <c r="A2413" i="45" s="1"/>
  <c r="A2414" i="45" s="1"/>
  <c r="A2415" i="45" s="1"/>
  <c r="A2416" i="45" s="1"/>
  <c r="A2417" i="45" s="1"/>
  <c r="A2418" i="45" s="1"/>
  <c r="A2419" i="45" s="1"/>
  <c r="A2420" i="45" s="1"/>
  <c r="A2421" i="45" s="1"/>
  <c r="A2422" i="45" s="1"/>
  <c r="A2423" i="45" s="1"/>
  <c r="A2424" i="45" s="1"/>
  <c r="A2425" i="45" s="1"/>
  <c r="A2426" i="45" s="1"/>
  <c r="A2427" i="45" s="1"/>
  <c r="A2428" i="45" s="1"/>
  <c r="A2429" i="45" s="1"/>
  <c r="A2430" i="45" s="1"/>
  <c r="A2431" i="45" s="1"/>
  <c r="A2432" i="45" s="1"/>
  <c r="A2433" i="45" s="1"/>
  <c r="A2434" i="45" s="1"/>
  <c r="A2435" i="45" s="1"/>
  <c r="A2436" i="45" s="1"/>
  <c r="A2437" i="45" s="1"/>
  <c r="A2438" i="45" s="1"/>
  <c r="A2439" i="45" s="1"/>
  <c r="A2440" i="45" s="1"/>
  <c r="A2441" i="45" s="1"/>
  <c r="A2442" i="45" s="1"/>
  <c r="A2443" i="45" s="1"/>
  <c r="A2444" i="45" s="1"/>
  <c r="A2445" i="45" s="1"/>
  <c r="A2446" i="45" s="1"/>
  <c r="A2447" i="45" s="1"/>
  <c r="A2448" i="45" s="1"/>
  <c r="A2449" i="45" s="1"/>
  <c r="A2450" i="45" s="1"/>
  <c r="A2451" i="45" s="1"/>
  <c r="A2452" i="45" s="1"/>
  <c r="A2453" i="45" s="1"/>
  <c r="A2454" i="45" s="1"/>
  <c r="A2455" i="45" s="1"/>
  <c r="A2456" i="45" s="1"/>
  <c r="A2457" i="45" s="1"/>
  <c r="A2458" i="45" s="1"/>
  <c r="A2459" i="45" s="1"/>
  <c r="A2460" i="45" s="1"/>
  <c r="A2461" i="45" s="1"/>
  <c r="A2462" i="45" s="1"/>
  <c r="A2463" i="45" s="1"/>
  <c r="A2464" i="45" s="1"/>
  <c r="A2465" i="45" s="1"/>
  <c r="A2466" i="45" s="1"/>
  <c r="A2467" i="45" s="1"/>
  <c r="A2468" i="45" s="1"/>
  <c r="A2469" i="45" s="1"/>
  <c r="A2470" i="45" s="1"/>
  <c r="A2471" i="45" s="1"/>
  <c r="A2472" i="45" s="1"/>
  <c r="A2473" i="45" s="1"/>
  <c r="A2474" i="45" s="1"/>
  <c r="A2475" i="45" s="1"/>
  <c r="A2476" i="45" s="1"/>
  <c r="A2477" i="45" s="1"/>
  <c r="A2478" i="45" s="1"/>
  <c r="A2479" i="45" s="1"/>
  <c r="A2480" i="45" s="1"/>
  <c r="A2481" i="45" s="1"/>
  <c r="A2482" i="45" s="1"/>
  <c r="A2483" i="45" s="1"/>
  <c r="A2484" i="45" s="1"/>
  <c r="A2485" i="45" s="1"/>
  <c r="A2486" i="45" s="1"/>
  <c r="A2487" i="45" s="1"/>
  <c r="A2488" i="45" s="1"/>
  <c r="A2489" i="45" s="1"/>
  <c r="A2490" i="45" s="1"/>
  <c r="A2491" i="45" s="1"/>
  <c r="A2492" i="45" s="1"/>
  <c r="A2493" i="45" s="1"/>
  <c r="A2494" i="45" s="1"/>
  <c r="A2495" i="45" s="1"/>
  <c r="A2496" i="45" s="1"/>
  <c r="A2497" i="45" s="1"/>
  <c r="A2498" i="45" s="1"/>
  <c r="A2499" i="45" s="1"/>
  <c r="A2500" i="45" s="1"/>
  <c r="A2501" i="45" s="1"/>
  <c r="A2502" i="45" s="1"/>
  <c r="A2503" i="45" s="1"/>
  <c r="A2504" i="45" s="1"/>
  <c r="A2505" i="45" s="1"/>
  <c r="A2506" i="45" s="1"/>
  <c r="A2507" i="45" s="1"/>
  <c r="A2508" i="45" s="1"/>
  <c r="A2509" i="45" s="1"/>
  <c r="A2510" i="45" s="1"/>
  <c r="A2511" i="45" s="1"/>
  <c r="A2512" i="45" s="1"/>
  <c r="A2513" i="45" s="1"/>
  <c r="A2514" i="45" s="1"/>
  <c r="A2515" i="45" s="1"/>
  <c r="A2516" i="45" s="1"/>
  <c r="A2517" i="45" s="1"/>
  <c r="A2518" i="45" s="1"/>
  <c r="A2519" i="45" s="1"/>
  <c r="A2520" i="45" s="1"/>
  <c r="A2521" i="45" s="1"/>
  <c r="A2522" i="45" s="1"/>
  <c r="A2523" i="45" s="1"/>
  <c r="A2524" i="45" s="1"/>
  <c r="A2525" i="45" s="1"/>
  <c r="A2526" i="45" s="1"/>
  <c r="A2527" i="45" s="1"/>
  <c r="A2528" i="45" s="1"/>
  <c r="A2529" i="45" s="1"/>
  <c r="A2530" i="45" s="1"/>
  <c r="A2531" i="45" s="1"/>
  <c r="A2532" i="45" s="1"/>
  <c r="A2533" i="45" s="1"/>
  <c r="A2534" i="45" s="1"/>
  <c r="A2535" i="45" s="1"/>
  <c r="A2536" i="45" s="1"/>
  <c r="A2537" i="45" s="1"/>
  <c r="A2538" i="45" s="1"/>
  <c r="A2539" i="45" s="1"/>
  <c r="A2540" i="45" s="1"/>
  <c r="A2541" i="45" s="1"/>
  <c r="A2542" i="45" s="1"/>
  <c r="A2543" i="45" s="1"/>
  <c r="A2544" i="45" s="1"/>
  <c r="A2545" i="45" s="1"/>
  <c r="A2546" i="45" s="1"/>
  <c r="A2547" i="45" s="1"/>
  <c r="A2548" i="45" s="1"/>
  <c r="A2549" i="45" s="1"/>
  <c r="A2550" i="45" s="1"/>
  <c r="A2551" i="45" s="1"/>
  <c r="A2552" i="45" s="1"/>
  <c r="A2553" i="45" s="1"/>
  <c r="A2554" i="45" s="1"/>
  <c r="A2555" i="45" s="1"/>
  <c r="A2556" i="45" s="1"/>
  <c r="A2557" i="45" s="1"/>
  <c r="A2558" i="45" s="1"/>
  <c r="A2559" i="45" s="1"/>
  <c r="A2560" i="45" s="1"/>
  <c r="A2561" i="45" s="1"/>
  <c r="A2562" i="45" s="1"/>
  <c r="A2563" i="45" s="1"/>
  <c r="A2564" i="45" s="1"/>
  <c r="A2565" i="45" s="1"/>
  <c r="A2566" i="45" s="1"/>
  <c r="A2567" i="45" s="1"/>
  <c r="A2568" i="45" s="1"/>
  <c r="A2569" i="45" s="1"/>
  <c r="A2570" i="45" s="1"/>
  <c r="A2571" i="45" s="1"/>
  <c r="A2572" i="45" s="1"/>
  <c r="A2573" i="45" s="1"/>
  <c r="A2574" i="45" s="1"/>
  <c r="A2575" i="45" s="1"/>
  <c r="A2576" i="45" s="1"/>
  <c r="A2577" i="45" s="1"/>
  <c r="A2578" i="45" s="1"/>
  <c r="A2579" i="45" s="1"/>
  <c r="A2580" i="45" s="1"/>
  <c r="A2581" i="45" s="1"/>
  <c r="A2582" i="45" s="1"/>
  <c r="A2583" i="45" s="1"/>
  <c r="A2584" i="45" s="1"/>
  <c r="A2585" i="45" s="1"/>
  <c r="A2586" i="45" s="1"/>
  <c r="A2587" i="45" s="1"/>
  <c r="A2588" i="45" s="1"/>
  <c r="A2589" i="45" s="1"/>
  <c r="A2590" i="45" s="1"/>
  <c r="A2591" i="45" s="1"/>
  <c r="A2592" i="45" s="1"/>
  <c r="A2593" i="45" s="1"/>
  <c r="A2594" i="45" s="1"/>
  <c r="A2595" i="45" s="1"/>
  <c r="A2596" i="45" s="1"/>
  <c r="A2597" i="45" s="1"/>
  <c r="A2598" i="45" s="1"/>
  <c r="A2599" i="45" s="1"/>
  <c r="A2600" i="45" s="1"/>
  <c r="A2601" i="45" s="1"/>
  <c r="A2602" i="45" s="1"/>
  <c r="A2603" i="45" s="1"/>
  <c r="A2604" i="45" s="1"/>
  <c r="A2605" i="45" s="1"/>
  <c r="A2606" i="45" s="1"/>
  <c r="A2607" i="45" s="1"/>
  <c r="A2608" i="45" s="1"/>
  <c r="A2609" i="45" s="1"/>
  <c r="A2610" i="45" s="1"/>
  <c r="A2611" i="45" s="1"/>
  <c r="A2612" i="45" s="1"/>
  <c r="A2613" i="45" s="1"/>
  <c r="A2614" i="45" s="1"/>
  <c r="A2615" i="45" s="1"/>
  <c r="A2616" i="45" s="1"/>
  <c r="A2617" i="45" s="1"/>
  <c r="A2618" i="45" s="1"/>
  <c r="A2619" i="45" s="1"/>
  <c r="A2620" i="45" s="1"/>
  <c r="A2621" i="45" s="1"/>
  <c r="A2622" i="45" s="1"/>
  <c r="A2623" i="45" s="1"/>
  <c r="A2624" i="45" s="1"/>
  <c r="A2625" i="45" s="1"/>
  <c r="A2626" i="45" s="1"/>
  <c r="A2627" i="45" s="1"/>
  <c r="A2628" i="45" s="1"/>
  <c r="A2629" i="45" s="1"/>
  <c r="A2630" i="45" s="1"/>
  <c r="A2631" i="45" s="1"/>
  <c r="A2632" i="45" s="1"/>
  <c r="A2633" i="45" s="1"/>
  <c r="A2634" i="45" s="1"/>
  <c r="A2635" i="45" s="1"/>
  <c r="A2636" i="45" s="1"/>
  <c r="A2637" i="45" s="1"/>
  <c r="A2638" i="45" s="1"/>
  <c r="A2639" i="45" s="1"/>
  <c r="A2640" i="45" s="1"/>
  <c r="A2641" i="45" s="1"/>
  <c r="A2642" i="45" s="1"/>
  <c r="A2643" i="45" s="1"/>
  <c r="A2644" i="45" s="1"/>
  <c r="A2645" i="45" s="1"/>
  <c r="A2646" i="45" s="1"/>
  <c r="A2647" i="45" s="1"/>
  <c r="A2648" i="45" s="1"/>
  <c r="A2649" i="45" s="1"/>
  <c r="A2650" i="45" s="1"/>
  <c r="A2651" i="45" s="1"/>
  <c r="A2652" i="45" s="1"/>
  <c r="A2653" i="45" s="1"/>
  <c r="A2654" i="45" s="1"/>
  <c r="A2655" i="45" s="1"/>
  <c r="A2656" i="45" s="1"/>
  <c r="A2657" i="45" s="1"/>
  <c r="A2658" i="45" s="1"/>
  <c r="A2659" i="45" s="1"/>
  <c r="A2660" i="45" s="1"/>
  <c r="A2661" i="45" s="1"/>
  <c r="A2662" i="45" s="1"/>
  <c r="A2663" i="45" s="1"/>
  <c r="A2664" i="45" s="1"/>
  <c r="A2665" i="45" s="1"/>
  <c r="A2666" i="45" s="1"/>
  <c r="A2667" i="45" s="1"/>
  <c r="A2668" i="45" s="1"/>
  <c r="A2669" i="45" s="1"/>
  <c r="A2670" i="45" s="1"/>
  <c r="A2671" i="45" s="1"/>
  <c r="A2672" i="45" s="1"/>
  <c r="A2673" i="45" s="1"/>
  <c r="A2674" i="45" s="1"/>
  <c r="A2675" i="45" s="1"/>
  <c r="A2676" i="45" s="1"/>
  <c r="A2677" i="45" s="1"/>
  <c r="A2678" i="45" s="1"/>
  <c r="A2679" i="45" s="1"/>
  <c r="A2680" i="45" s="1"/>
  <c r="A2681" i="45" s="1"/>
  <c r="A2682" i="45" s="1"/>
  <c r="A2683" i="45" s="1"/>
  <c r="A2684" i="45" s="1"/>
  <c r="A2685" i="45" s="1"/>
  <c r="A2686" i="45" s="1"/>
  <c r="A2687" i="45" s="1"/>
  <c r="A2688" i="45" s="1"/>
  <c r="A2689" i="45" s="1"/>
  <c r="A2690" i="45" s="1"/>
  <c r="A2691" i="45" s="1"/>
  <c r="A2692" i="45" s="1"/>
  <c r="A2693" i="45" s="1"/>
  <c r="A2694" i="45" s="1"/>
  <c r="A2695" i="45" s="1"/>
  <c r="A2696" i="45" s="1"/>
  <c r="A2697" i="45" s="1"/>
  <c r="A2698" i="45" s="1"/>
  <c r="A2699" i="45" s="1"/>
  <c r="A2700" i="45" s="1"/>
  <c r="A2701" i="45" s="1"/>
  <c r="A2702" i="45" s="1"/>
  <c r="A2703" i="45" s="1"/>
  <c r="A2704" i="45" s="1"/>
  <c r="A2705" i="45" s="1"/>
  <c r="A2706" i="45" s="1"/>
  <c r="A2707" i="45" s="1"/>
  <c r="A2708" i="45" s="1"/>
  <c r="A2709" i="45" s="1"/>
  <c r="A2710" i="45" s="1"/>
  <c r="A2711" i="45" s="1"/>
  <c r="A2712" i="45" s="1"/>
  <c r="A2713" i="45" s="1"/>
  <c r="A2714" i="45" s="1"/>
  <c r="A2715" i="45" s="1"/>
  <c r="A2716" i="45" s="1"/>
  <c r="A2717" i="45" s="1"/>
  <c r="A2718" i="45" s="1"/>
  <c r="A2719" i="45" s="1"/>
  <c r="A2720" i="45" s="1"/>
  <c r="A2721" i="45" s="1"/>
  <c r="A2722" i="45" s="1"/>
  <c r="A2723" i="45" s="1"/>
  <c r="A2724" i="45" s="1"/>
  <c r="A2725" i="45" s="1"/>
  <c r="A2726" i="45" s="1"/>
  <c r="A2727" i="45" s="1"/>
  <c r="A2728" i="45" s="1"/>
  <c r="A2729" i="45" s="1"/>
  <c r="A2730" i="45" s="1"/>
  <c r="A2731" i="45" s="1"/>
  <c r="A2732" i="45" s="1"/>
  <c r="A2733" i="45" s="1"/>
  <c r="A2734" i="45" s="1"/>
  <c r="A2735" i="45" s="1"/>
  <c r="A2736" i="45" s="1"/>
  <c r="A2737" i="45" s="1"/>
  <c r="A2738" i="45" s="1"/>
  <c r="A2739" i="45" s="1"/>
  <c r="A2740" i="45" s="1"/>
  <c r="A2741" i="45" s="1"/>
  <c r="A2742" i="45" s="1"/>
  <c r="A2743" i="45" s="1"/>
  <c r="A2744" i="45" s="1"/>
  <c r="A2745" i="45" s="1"/>
  <c r="A2746" i="45" s="1"/>
  <c r="A2747" i="45" s="1"/>
  <c r="A2748" i="45" s="1"/>
  <c r="A2749" i="45" s="1"/>
  <c r="A2750" i="45" s="1"/>
  <c r="A2751" i="45" s="1"/>
  <c r="A2752" i="45" s="1"/>
  <c r="A2753" i="45" s="1"/>
  <c r="A2754" i="45" s="1"/>
  <c r="A2755" i="45" s="1"/>
  <c r="A2756" i="45" s="1"/>
  <c r="A2757" i="45" s="1"/>
  <c r="A2758" i="45" s="1"/>
  <c r="A2759" i="45" s="1"/>
  <c r="A2760" i="45" s="1"/>
  <c r="A2761" i="45" s="1"/>
  <c r="A2762" i="45" s="1"/>
  <c r="A2763" i="45" s="1"/>
  <c r="A2764" i="45" s="1"/>
  <c r="A2765" i="45" s="1"/>
  <c r="A2766" i="45" s="1"/>
  <c r="A2767" i="45" s="1"/>
  <c r="A2768" i="45" s="1"/>
  <c r="A2769" i="45" s="1"/>
  <c r="A2770" i="45" s="1"/>
  <c r="A2771" i="45" s="1"/>
  <c r="A2772" i="45" s="1"/>
  <c r="A2773" i="45" s="1"/>
  <c r="A2774" i="45" s="1"/>
  <c r="A2775" i="45" s="1"/>
  <c r="A2776" i="45" s="1"/>
  <c r="A2777" i="45" s="1"/>
  <c r="A2778" i="45" s="1"/>
  <c r="A2779" i="45" s="1"/>
  <c r="A2780" i="45" s="1"/>
  <c r="A2781" i="45" s="1"/>
  <c r="A2782" i="45" s="1"/>
  <c r="A2783" i="45" s="1"/>
  <c r="A2784" i="45" s="1"/>
  <c r="A2785" i="45" s="1"/>
  <c r="A2786" i="45" s="1"/>
  <c r="A2787" i="45" s="1"/>
  <c r="A2788" i="45" s="1"/>
  <c r="A2789" i="45" s="1"/>
  <c r="A2790" i="45" s="1"/>
  <c r="A2791" i="45" s="1"/>
  <c r="A2792" i="45" s="1"/>
  <c r="A2793" i="45" s="1"/>
  <c r="A2794" i="45" s="1"/>
  <c r="A2795" i="45" s="1"/>
  <c r="A2796" i="45" s="1"/>
  <c r="A2797" i="45" s="1"/>
  <c r="A2798" i="45" s="1"/>
  <c r="A2799" i="45" s="1"/>
  <c r="A2800" i="45" s="1"/>
  <c r="A2801" i="45" s="1"/>
  <c r="A2802" i="45" s="1"/>
  <c r="A2803" i="45" s="1"/>
  <c r="A2804" i="45" s="1"/>
  <c r="A2805" i="45" s="1"/>
  <c r="A2806" i="45" s="1"/>
  <c r="A2807" i="45" s="1"/>
  <c r="A2808" i="45" s="1"/>
  <c r="A2809" i="45" s="1"/>
  <c r="A2810" i="45" s="1"/>
  <c r="A2811" i="45" s="1"/>
  <c r="A2812" i="45" s="1"/>
  <c r="A2813" i="45" s="1"/>
  <c r="A2814" i="45" s="1"/>
  <c r="A2815" i="45" s="1"/>
  <c r="A2816" i="45" s="1"/>
  <c r="A2817" i="45" s="1"/>
  <c r="A2818" i="45" s="1"/>
  <c r="A2819" i="45" s="1"/>
  <c r="A2820" i="45" s="1"/>
  <c r="A2821" i="45" s="1"/>
  <c r="A2822" i="45" s="1"/>
  <c r="A2823" i="45" s="1"/>
  <c r="A2824" i="45" s="1"/>
  <c r="A2825" i="45" s="1"/>
  <c r="A2826" i="45" s="1"/>
  <c r="A2827" i="45" s="1"/>
  <c r="A2828" i="45" s="1"/>
  <c r="A2829" i="45" s="1"/>
  <c r="A2830" i="45" s="1"/>
  <c r="A2831" i="45" s="1"/>
  <c r="A2832" i="45" s="1"/>
  <c r="A2833" i="45" s="1"/>
  <c r="A2834" i="45" s="1"/>
  <c r="A2835" i="45" s="1"/>
  <c r="A2836" i="45" s="1"/>
  <c r="A2837" i="45" s="1"/>
  <c r="A2838" i="45" s="1"/>
  <c r="A2839" i="45" s="1"/>
  <c r="A2840" i="45" s="1"/>
  <c r="A2841" i="45" s="1"/>
  <c r="A2842" i="45" s="1"/>
  <c r="A2843" i="45" s="1"/>
  <c r="A2844" i="45" s="1"/>
  <c r="A2845" i="45" s="1"/>
  <c r="A2846" i="45" s="1"/>
  <c r="A2847" i="45" s="1"/>
  <c r="A2848" i="45" s="1"/>
  <c r="A2849" i="45" s="1"/>
  <c r="A2850" i="45" s="1"/>
  <c r="A2851" i="45" s="1"/>
  <c r="A2852" i="45" s="1"/>
  <c r="A2853" i="45" s="1"/>
  <c r="A2854" i="45" s="1"/>
  <c r="A2855" i="45" s="1"/>
  <c r="A2856" i="45" s="1"/>
  <c r="A2857" i="45" s="1"/>
  <c r="A2858" i="45" s="1"/>
  <c r="A2859" i="45" s="1"/>
  <c r="A2860" i="45" s="1"/>
  <c r="A2861" i="45" s="1"/>
  <c r="A2862" i="45" s="1"/>
  <c r="A2863" i="45" s="1"/>
  <c r="A2864" i="45" s="1"/>
  <c r="A2865" i="45" s="1"/>
  <c r="A2866" i="45" s="1"/>
  <c r="A2867" i="45" s="1"/>
  <c r="A2868" i="45" s="1"/>
  <c r="A2869" i="45" s="1"/>
  <c r="A2870" i="45" s="1"/>
  <c r="A2871" i="45" s="1"/>
  <c r="A2872" i="45" s="1"/>
  <c r="A2873" i="45" s="1"/>
  <c r="A2874" i="45" s="1"/>
  <c r="A2875" i="45" s="1"/>
  <c r="A2876" i="45" s="1"/>
  <c r="A2877" i="45" s="1"/>
  <c r="A2878" i="45" s="1"/>
  <c r="A2879" i="45" s="1"/>
  <c r="A2880" i="45" s="1"/>
  <c r="A2881" i="45" s="1"/>
  <c r="A2882" i="45" s="1"/>
  <c r="A2883" i="45" s="1"/>
  <c r="A2884" i="45" s="1"/>
  <c r="A2885" i="45" s="1"/>
  <c r="A2886" i="45" s="1"/>
  <c r="A2887" i="45" s="1"/>
  <c r="A2888" i="45" s="1"/>
  <c r="A2889" i="45" s="1"/>
  <c r="A2890" i="45" s="1"/>
  <c r="A2891" i="45" s="1"/>
  <c r="A2892" i="45" s="1"/>
  <c r="A2893" i="45" s="1"/>
  <c r="A2894" i="45" s="1"/>
  <c r="A2895" i="45" s="1"/>
  <c r="A2896" i="45" s="1"/>
  <c r="A2897" i="45" s="1"/>
  <c r="A2898" i="45" s="1"/>
  <c r="A2899" i="45" s="1"/>
  <c r="A2900" i="45" s="1"/>
  <c r="A2901" i="45" s="1"/>
  <c r="A2902" i="45" s="1"/>
  <c r="A2903" i="45" s="1"/>
  <c r="A2904" i="45" s="1"/>
  <c r="A2905" i="45" s="1"/>
  <c r="A2906" i="45" s="1"/>
  <c r="A2907" i="45" s="1"/>
  <c r="A2908" i="45" s="1"/>
  <c r="A2909" i="45" s="1"/>
  <c r="A2910" i="45" s="1"/>
  <c r="A2911" i="45" s="1"/>
  <c r="A2912" i="45" s="1"/>
  <c r="A2913" i="45" s="1"/>
  <c r="A2914" i="45" s="1"/>
  <c r="A2915" i="45" s="1"/>
  <c r="A2916" i="45" s="1"/>
  <c r="A2917" i="45" s="1"/>
  <c r="A2918" i="45" s="1"/>
  <c r="A2919" i="45" s="1"/>
  <c r="A2920" i="45" s="1"/>
  <c r="A2921" i="45" s="1"/>
  <c r="A2922" i="45" s="1"/>
  <c r="A2923" i="45" s="1"/>
  <c r="A2924" i="45" s="1"/>
  <c r="A2925" i="45" s="1"/>
  <c r="A2926" i="45" s="1"/>
  <c r="A2927" i="45" s="1"/>
  <c r="A2928" i="45" s="1"/>
  <c r="A2929" i="45" s="1"/>
  <c r="A2930" i="45" s="1"/>
  <c r="A2931" i="45" s="1"/>
  <c r="A2932" i="45" s="1"/>
  <c r="A2933" i="45" s="1"/>
  <c r="A2934" i="45" s="1"/>
  <c r="A2935" i="45" s="1"/>
  <c r="A2936" i="45" s="1"/>
  <c r="A2937" i="45" s="1"/>
  <c r="A2938" i="45" s="1"/>
  <c r="A2939" i="45" s="1"/>
  <c r="A2940" i="45" s="1"/>
  <c r="A2941" i="45" s="1"/>
  <c r="A2942" i="45" s="1"/>
  <c r="A2943" i="45" s="1"/>
  <c r="A2944" i="45" s="1"/>
  <c r="A2945" i="45" s="1"/>
  <c r="A2946" i="45" s="1"/>
  <c r="A2947" i="45" s="1"/>
  <c r="A2948" i="45" s="1"/>
  <c r="A2949" i="45" s="1"/>
  <c r="A2950" i="45" s="1"/>
  <c r="A2951" i="45" s="1"/>
  <c r="A2952" i="45" s="1"/>
  <c r="A2953" i="45" s="1"/>
  <c r="A2954" i="45" s="1"/>
  <c r="A2955" i="45" s="1"/>
  <c r="A2956" i="45" s="1"/>
  <c r="A2957" i="45" s="1"/>
  <c r="A2958" i="45" s="1"/>
  <c r="A2959" i="45" s="1"/>
  <c r="A2960" i="45" s="1"/>
  <c r="A2961" i="45" s="1"/>
  <c r="A2962" i="45" s="1"/>
  <c r="A2963" i="45" s="1"/>
  <c r="A2964" i="45" s="1"/>
  <c r="A2965" i="45" s="1"/>
  <c r="A2966" i="45" s="1"/>
  <c r="A2967" i="45" s="1"/>
  <c r="A2968" i="45" s="1"/>
  <c r="A2969" i="45" s="1"/>
  <c r="A2970" i="45" s="1"/>
  <c r="A2971" i="45" s="1"/>
  <c r="A2972" i="45" s="1"/>
  <c r="A2973" i="45" s="1"/>
  <c r="A2974" i="45" s="1"/>
  <c r="A2975" i="45" s="1"/>
  <c r="A2976" i="45" s="1"/>
  <c r="A2977" i="45" s="1"/>
  <c r="A2978" i="45" s="1"/>
  <c r="A2979" i="45" s="1"/>
  <c r="A2980" i="45" s="1"/>
  <c r="A2981" i="45" s="1"/>
  <c r="A2982" i="45" s="1"/>
  <c r="A2983" i="45" s="1"/>
  <c r="A2984" i="45" s="1"/>
  <c r="A2985" i="45" s="1"/>
  <c r="A2986" i="45" s="1"/>
  <c r="A2987" i="45" s="1"/>
  <c r="A2988" i="45" s="1"/>
  <c r="A2989" i="45" s="1"/>
  <c r="A2990" i="45" s="1"/>
  <c r="A2991" i="45" s="1"/>
  <c r="A2992" i="45" s="1"/>
  <c r="A2993" i="45" s="1"/>
  <c r="A2994" i="45" s="1"/>
  <c r="A2995" i="45" s="1"/>
  <c r="A2996" i="45" s="1"/>
  <c r="A2997" i="45" s="1"/>
  <c r="A2998" i="45" s="1"/>
  <c r="A2999" i="45" s="1"/>
  <c r="A3000" i="45" s="1"/>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C3" i="46"/>
  <c r="B3" i="46"/>
  <c r="E38" i="37"/>
  <c r="E37" i="37"/>
  <c r="E36" i="37"/>
  <c r="E35" i="37"/>
  <c r="E34" i="37"/>
  <c r="E22" i="18"/>
  <c r="E25" i="18"/>
  <c r="E28" i="18"/>
  <c r="G22" i="18"/>
  <c r="G25" i="18"/>
  <c r="G28" i="18"/>
  <c r="E24" i="18"/>
  <c r="E27" i="18"/>
  <c r="E30" i="18"/>
  <c r="G24" i="18"/>
  <c r="G27" i="18"/>
  <c r="G30" i="18"/>
  <c r="E23" i="18"/>
  <c r="E26" i="18"/>
  <c r="E29" i="18"/>
  <c r="G23" i="18"/>
  <c r="G26" i="18"/>
  <c r="G29" i="18"/>
  <c r="G28" i="37"/>
  <c r="G30" i="37"/>
  <c r="G29" i="37"/>
  <c r="E30" i="37"/>
  <c r="E29" i="37"/>
  <c r="G28" i="12"/>
  <c r="G30" i="12"/>
  <c r="G29" i="12"/>
  <c r="E31" i="12"/>
  <c r="E30" i="12"/>
  <c r="E29" i="12"/>
  <c r="E28" i="12"/>
  <c r="E27" i="12"/>
  <c r="E28" i="37"/>
  <c r="D4" i="11" l="1" a="1"/>
  <c r="D4" i="11" s="1"/>
  <c r="K3" i="31"/>
  <c r="F42" i="18"/>
  <c r="F39" i="18"/>
  <c r="F40" i="18"/>
  <c r="F34" i="37"/>
  <c r="L39" i="18"/>
  <c r="S38" i="18"/>
  <c r="K39" i="18"/>
  <c r="I39" i="18"/>
  <c r="H39" i="18"/>
  <c r="O43" i="18"/>
  <c r="J39" i="18"/>
  <c r="O38" i="18"/>
  <c r="S43" i="18"/>
  <c r="R43" i="18"/>
  <c r="Q43" i="18"/>
  <c r="K42" i="18"/>
  <c r="I42" i="18"/>
  <c r="N43" i="18"/>
  <c r="F43" i="18"/>
  <c r="R38" i="18"/>
  <c r="J42" i="18"/>
  <c r="P38" i="18"/>
  <c r="H42" i="18"/>
  <c r="N38" i="18"/>
  <c r="M38" i="18"/>
  <c r="L38" i="18"/>
  <c r="K38" i="18"/>
  <c r="T41" i="18"/>
  <c r="N40" i="18"/>
  <c r="H40" i="18"/>
  <c r="T38" i="18"/>
  <c r="S41" i="18"/>
  <c r="R41" i="18"/>
  <c r="P41" i="18"/>
  <c r="O41" i="18"/>
  <c r="T43" i="18"/>
  <c r="N41" i="18"/>
  <c r="M41" i="18"/>
  <c r="L41" i="18"/>
  <c r="K41" i="18"/>
  <c r="P43" i="18"/>
  <c r="T40" i="18"/>
  <c r="F31" i="18"/>
  <c r="H43" i="18"/>
  <c r="S40" i="18"/>
  <c r="R40" i="18"/>
  <c r="Q40" i="18"/>
  <c r="P40" i="18"/>
  <c r="L42" i="18"/>
  <c r="O40" i="18"/>
  <c r="M43" i="18"/>
  <c r="M40" i="18"/>
  <c r="L43" i="18"/>
  <c r="L40" i="18"/>
  <c r="K43" i="18"/>
  <c r="K40" i="18"/>
  <c r="J43" i="18"/>
  <c r="J40" i="18"/>
  <c r="Q41" i="18"/>
  <c r="Q38" i="18"/>
  <c r="R42" i="18"/>
  <c r="J41" i="18"/>
  <c r="R39" i="18"/>
  <c r="J38" i="18"/>
  <c r="Q42" i="18"/>
  <c r="I41" i="18"/>
  <c r="Q39" i="18"/>
  <c r="I38" i="18"/>
  <c r="T42" i="18"/>
  <c r="P42" i="18"/>
  <c r="H41" i="18"/>
  <c r="P39" i="18"/>
  <c r="H38" i="18"/>
  <c r="T39" i="18"/>
  <c r="S42" i="18"/>
  <c r="S39" i="18"/>
  <c r="O42" i="18"/>
  <c r="N42" i="18"/>
  <c r="N39" i="18"/>
  <c r="O39" i="18"/>
  <c r="S37" i="18"/>
  <c r="R37" i="18"/>
  <c r="P37" i="18"/>
  <c r="Q37" i="18"/>
  <c r="O37" i="18"/>
  <c r="N37" i="18"/>
  <c r="K37" i="18"/>
  <c r="L37" i="18"/>
  <c r="M37" i="18"/>
  <c r="J37" i="18"/>
  <c r="I37" i="18"/>
  <c r="H37" i="18"/>
  <c r="K31" i="18"/>
  <c r="I31" i="18"/>
  <c r="H31" i="18"/>
  <c r="F37" i="18"/>
  <c r="J31" i="18"/>
  <c r="S34" i="18"/>
  <c r="P33" i="18"/>
  <c r="O33" i="18"/>
  <c r="N33" i="18"/>
  <c r="M33" i="18"/>
  <c r="L33" i="18"/>
  <c r="Q34" i="18"/>
  <c r="R34" i="18"/>
  <c r="P34" i="18"/>
  <c r="O34" i="18"/>
  <c r="M34" i="18"/>
  <c r="L32" i="18"/>
  <c r="J32" i="18"/>
  <c r="K32" i="18"/>
  <c r="I32" i="18"/>
  <c r="H32" i="18"/>
  <c r="M31" i="18"/>
  <c r="T34" i="18"/>
  <c r="L31" i="18"/>
  <c r="K33" i="18"/>
  <c r="J33" i="18"/>
  <c r="I33" i="18"/>
  <c r="H33" i="18"/>
  <c r="F33" i="18"/>
  <c r="N34" i="18"/>
  <c r="Q31" i="18"/>
  <c r="S33" i="18"/>
  <c r="P31" i="18"/>
  <c r="R31" i="18"/>
  <c r="R33" i="18"/>
  <c r="O31" i="18"/>
  <c r="Q33" i="18"/>
  <c r="N31" i="18"/>
  <c r="L34" i="18"/>
  <c r="K34" i="18"/>
  <c r="J34" i="18"/>
  <c r="I34" i="18"/>
  <c r="H34" i="18"/>
  <c r="T31" i="18"/>
  <c r="F29" i="18"/>
  <c r="F26" i="18"/>
  <c r="F23" i="18"/>
  <c r="F30" i="18"/>
  <c r="F27" i="18"/>
  <c r="F24" i="18"/>
  <c r="F28" i="18"/>
  <c r="F25" i="18"/>
  <c r="F22" i="18"/>
  <c r="F32" i="18"/>
  <c r="T32" i="18"/>
  <c r="S32" i="18"/>
  <c r="R32" i="18"/>
  <c r="Q32" i="18"/>
  <c r="P32" i="18"/>
  <c r="O32" i="18"/>
  <c r="N32" i="18"/>
  <c r="F28" i="37"/>
  <c r="F29" i="37"/>
  <c r="F30" i="37"/>
  <c r="J29" i="37" a="1"/>
  <c r="J29" i="37" s="1"/>
  <c r="L29" i="37" a="1"/>
  <c r="L29" i="37" s="1"/>
  <c r="K29" i="37" a="1"/>
  <c r="K29" i="37" s="1"/>
  <c r="J30" i="37" a="1"/>
  <c r="J30" i="37" s="1"/>
  <c r="K30" i="37" a="1"/>
  <c r="K30" i="37" s="1"/>
  <c r="L30" i="37" a="1"/>
  <c r="L30" i="37" s="1"/>
  <c r="J28" i="37" a="1"/>
  <c r="J28" i="37" s="1"/>
  <c r="K28" i="37" a="1"/>
  <c r="K28" i="37" s="1"/>
  <c r="L28" i="37" a="1"/>
  <c r="L28" i="37" s="1"/>
  <c r="F31" i="37"/>
  <c r="P31" i="12"/>
  <c r="Q31" i="12"/>
  <c r="N31" i="12"/>
  <c r="O31" i="12"/>
  <c r="R31" i="12"/>
  <c r="S31" i="12"/>
  <c r="M31" i="12"/>
  <c r="I31" i="12"/>
  <c r="J31" i="12"/>
  <c r="L31" i="12"/>
  <c r="K31" i="12"/>
  <c r="H31" i="12"/>
  <c r="F31" i="12"/>
  <c r="F30" i="12"/>
  <c r="F29" i="12"/>
  <c r="F28" i="12"/>
  <c r="F27" i="12"/>
  <c r="B11" i="42"/>
  <c r="B11" i="41"/>
  <c r="B10" i="40"/>
  <c r="B11" i="39"/>
  <c r="B11" i="31"/>
  <c r="B10" i="34"/>
  <c r="B11" i="29"/>
  <c r="B11" i="8"/>
  <c r="B4" i="21"/>
  <c r="B5" i="21"/>
  <c r="B6" i="21"/>
  <c r="B7" i="21"/>
  <c r="B8" i="21"/>
  <c r="B9" i="21"/>
  <c r="B10" i="21"/>
  <c r="B11" i="21"/>
  <c r="B12" i="21"/>
  <c r="B13" i="21"/>
  <c r="B14" i="21"/>
  <c r="B15" i="21"/>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3" i="21"/>
  <c r="AN7" i="39"/>
  <c r="Q7" i="39"/>
  <c r="H7" i="39"/>
  <c r="E7" i="39"/>
  <c r="AN7" i="8"/>
  <c r="Q7" i="8"/>
  <c r="H7" i="8"/>
  <c r="E7" i="8"/>
  <c r="M29" i="18"/>
  <c r="H26" i="18"/>
  <c r="J30" i="18"/>
  <c r="R24" i="18"/>
  <c r="S28" i="18"/>
  <c r="M22" i="18"/>
  <c r="N29" i="18"/>
  <c r="J26" i="18"/>
  <c r="K30" i="18"/>
  <c r="T28" i="18"/>
  <c r="N22" i="18"/>
  <c r="L29" i="18"/>
  <c r="L30" i="18"/>
  <c r="H24" i="18"/>
  <c r="O22" i="18"/>
  <c r="I29" i="18"/>
  <c r="I26" i="18"/>
  <c r="M30" i="18"/>
  <c r="I24" i="18"/>
  <c r="H25" i="18"/>
  <c r="R22" i="18"/>
  <c r="O29" i="18"/>
  <c r="M23" i="18"/>
  <c r="P30" i="18"/>
  <c r="S24" i="18"/>
  <c r="I25" i="18"/>
  <c r="S22" i="18"/>
  <c r="P29" i="18"/>
  <c r="N23" i="18"/>
  <c r="Q30" i="18"/>
  <c r="T24" i="18"/>
  <c r="J25" i="18"/>
  <c r="T22" i="18"/>
  <c r="R29" i="18"/>
  <c r="K23" i="18"/>
  <c r="O30" i="18"/>
  <c r="K24" i="18"/>
  <c r="P25" i="18"/>
  <c r="Q24" i="18"/>
  <c r="Q29" i="18"/>
  <c r="P23" i="18"/>
  <c r="N30" i="18"/>
  <c r="J24" i="18"/>
  <c r="K25" i="18"/>
  <c r="S29" i="18"/>
  <c r="L23" i="18"/>
  <c r="T27" i="18"/>
  <c r="L24" i="18"/>
  <c r="L25" i="18"/>
  <c r="I27" i="18"/>
  <c r="O27" i="18"/>
  <c r="O28" i="18"/>
  <c r="K29" i="18"/>
  <c r="O23" i="18"/>
  <c r="M24" i="18"/>
  <c r="Q25" i="18"/>
  <c r="S30" i="18"/>
  <c r="S26" i="18"/>
  <c r="P24" i="18"/>
  <c r="L22" i="18"/>
  <c r="T26" i="18"/>
  <c r="R30" i="18"/>
  <c r="R28" i="18"/>
  <c r="P22" i="18"/>
  <c r="T29" i="18"/>
  <c r="H23" i="18"/>
  <c r="P27" i="18"/>
  <c r="N24" i="18"/>
  <c r="M25" i="18"/>
  <c r="J29" i="18"/>
  <c r="Q23" i="18"/>
  <c r="Q27" i="18"/>
  <c r="O24" i="18"/>
  <c r="N25" i="18"/>
  <c r="R23" i="18"/>
  <c r="H27" i="18"/>
  <c r="O25" i="18"/>
  <c r="H29" i="18"/>
  <c r="S23" i="18"/>
  <c r="S27" i="18"/>
  <c r="Q28" i="18"/>
  <c r="R25" i="18"/>
  <c r="M26" i="18"/>
  <c r="T23" i="18"/>
  <c r="H28" i="18"/>
  <c r="S25" i="18"/>
  <c r="N26" i="18"/>
  <c r="I23" i="18"/>
  <c r="R27" i="18"/>
  <c r="I28" i="18"/>
  <c r="T25" i="18"/>
  <c r="O26" i="18"/>
  <c r="J23" i="18"/>
  <c r="J27" i="18"/>
  <c r="J28" i="18"/>
  <c r="P26" i="18"/>
  <c r="K27" i="18"/>
  <c r="P28" i="18"/>
  <c r="Q22" i="18"/>
  <c r="L26" i="18"/>
  <c r="H30" i="18"/>
  <c r="L27" i="18"/>
  <c r="K28" i="18"/>
  <c r="H22" i="18"/>
  <c r="Q26" i="18"/>
  <c r="I30" i="18"/>
  <c r="M27" i="18"/>
  <c r="L28" i="18"/>
  <c r="I22" i="18"/>
  <c r="R26" i="18"/>
  <c r="T30" i="18"/>
  <c r="N27" i="18"/>
  <c r="M28" i="18"/>
  <c r="J22" i="18"/>
  <c r="K26" i="18"/>
  <c r="N28" i="18"/>
  <c r="K22" i="18"/>
  <c r="H28" i="37"/>
  <c r="H29" i="37"/>
  <c r="H30" i="37"/>
  <c r="H28" i="12"/>
  <c r="H30" i="12"/>
  <c r="I28" i="12"/>
  <c r="I30" i="12"/>
  <c r="J28" i="12"/>
  <c r="J30" i="12"/>
  <c r="K28" i="12"/>
  <c r="M30" i="12"/>
  <c r="L28" i="12"/>
  <c r="S30" i="12"/>
  <c r="K30" i="12"/>
  <c r="P28" i="12"/>
  <c r="Q28" i="12"/>
  <c r="M29" i="12"/>
  <c r="H29" i="12"/>
  <c r="J29" i="12"/>
  <c r="S29" i="12"/>
  <c r="L29" i="12"/>
  <c r="N29" i="12"/>
  <c r="O30" i="12"/>
  <c r="Q29" i="12"/>
  <c r="M28" i="12"/>
  <c r="L30" i="12"/>
  <c r="O28" i="12"/>
  <c r="N30" i="12"/>
  <c r="N28" i="12"/>
  <c r="R30" i="12"/>
  <c r="P29" i="12"/>
  <c r="R28" i="12"/>
  <c r="P30" i="12"/>
  <c r="S28" i="12"/>
  <c r="Q30" i="12"/>
  <c r="R29" i="12"/>
  <c r="K29" i="12"/>
  <c r="O29" i="12"/>
  <c r="I29" i="12"/>
  <c r="G27" i="12"/>
  <c r="P3" i="31" l="1"/>
  <c r="O3" i="31"/>
  <c r="Q3" i="31"/>
  <c r="H3" i="29"/>
  <c r="D3" i="29"/>
  <c r="M3" i="31"/>
  <c r="L3" i="31"/>
  <c r="I3" i="34"/>
  <c r="F3" i="29"/>
  <c r="C3" i="31"/>
  <c r="H3" i="34"/>
  <c r="J3" i="34"/>
  <c r="G3" i="29"/>
  <c r="E3" i="29"/>
  <c r="J3" i="31"/>
  <c r="G3" i="31"/>
  <c r="C3" i="29"/>
  <c r="F3" i="31"/>
  <c r="T3" i="31"/>
  <c r="I3" i="31"/>
  <c r="S3" i="31"/>
  <c r="N3" i="31"/>
  <c r="E3" i="31"/>
  <c r="C3" i="8"/>
  <c r="O3" i="8"/>
  <c r="D5" i="11" a="1"/>
  <c r="D5" i="11" s="1"/>
  <c r="E3" i="34"/>
  <c r="C3" i="34"/>
  <c r="D3" i="34"/>
  <c r="D4" i="21" a="1"/>
  <c r="D4" i="21" s="1"/>
  <c r="M30" i="37"/>
  <c r="N30" i="37" s="1"/>
  <c r="M29" i="37"/>
  <c r="N29" i="37" s="1"/>
  <c r="M28" i="37"/>
  <c r="N28" i="37" s="1"/>
  <c r="I29" i="37"/>
  <c r="I28" i="37"/>
  <c r="I30" i="37"/>
  <c r="D6" i="11" l="1" a="1"/>
  <c r="D6" i="11" s="1"/>
  <c r="D5" i="21" a="1"/>
  <c r="D5" i="21" s="1"/>
  <c r="B13" i="8"/>
  <c r="B13" i="31"/>
  <c r="B12" i="34"/>
  <c r="E12" i="34" s="1"/>
  <c r="B13" i="29"/>
  <c r="B12" i="8"/>
  <c r="B12" i="31"/>
  <c r="B11" i="34"/>
  <c r="C11" i="34" s="1"/>
  <c r="B12" i="29"/>
  <c r="C12" i="29" s="1"/>
  <c r="B12" i="42"/>
  <c r="B12" i="41"/>
  <c r="B11" i="40"/>
  <c r="B12" i="39"/>
  <c r="B14" i="31" l="1"/>
  <c r="B14" i="8"/>
  <c r="L14" i="8" s="1"/>
  <c r="D7" i="11" a="1"/>
  <c r="D7" i="11" s="1"/>
  <c r="B14" i="29"/>
  <c r="D14" i="29" s="1"/>
  <c r="B13" i="34"/>
  <c r="H13" i="34" s="1"/>
  <c r="B13" i="39"/>
  <c r="B12" i="40"/>
  <c r="D6" i="21" a="1"/>
  <c r="D6" i="21" s="1"/>
  <c r="B13" i="41"/>
  <c r="C13" i="41" s="1"/>
  <c r="B13" i="42"/>
  <c r="I13" i="42" s="1"/>
  <c r="AD13" i="39"/>
  <c r="AE13" i="39"/>
  <c r="AF13" i="39"/>
  <c r="AG13" i="39"/>
  <c r="AH13" i="39"/>
  <c r="AH12" i="39"/>
  <c r="AD12" i="39"/>
  <c r="AE12" i="39"/>
  <c r="AF12" i="39"/>
  <c r="AG12" i="39"/>
  <c r="AG14" i="8"/>
  <c r="AH14" i="8"/>
  <c r="AE13" i="8"/>
  <c r="AF13" i="8"/>
  <c r="AG13" i="8"/>
  <c r="AH13" i="8"/>
  <c r="AD13" i="8"/>
  <c r="AH12" i="8"/>
  <c r="AD12" i="8"/>
  <c r="AE12" i="8"/>
  <c r="AF12" i="8"/>
  <c r="AG12" i="8"/>
  <c r="W13" i="39"/>
  <c r="AC13" i="39"/>
  <c r="L13" i="39"/>
  <c r="S13" i="39"/>
  <c r="I13" i="39"/>
  <c r="C13" i="39"/>
  <c r="U13" i="39"/>
  <c r="V13" i="39"/>
  <c r="O13" i="39"/>
  <c r="AL13" i="39" s="1"/>
  <c r="X13" i="39"/>
  <c r="N13" i="42"/>
  <c r="G13" i="42"/>
  <c r="E12" i="40"/>
  <c r="I12" i="40"/>
  <c r="J12" i="40"/>
  <c r="H12" i="40"/>
  <c r="D12" i="40"/>
  <c r="W12" i="39"/>
  <c r="C12" i="39"/>
  <c r="I12" i="39"/>
  <c r="U12" i="39"/>
  <c r="V12" i="39"/>
  <c r="S12" i="39"/>
  <c r="O12" i="39"/>
  <c r="AC12" i="39"/>
  <c r="L12" i="39"/>
  <c r="X12" i="39"/>
  <c r="D12" i="41"/>
  <c r="E12" i="41"/>
  <c r="F12" i="41"/>
  <c r="H12" i="41"/>
  <c r="C12" i="41"/>
  <c r="I12" i="41" s="1" a="1"/>
  <c r="I12" i="41" s="1"/>
  <c r="G12" i="39" s="1"/>
  <c r="G12" i="41"/>
  <c r="T12" i="42"/>
  <c r="M12" i="42"/>
  <c r="R12" i="42" s="1"/>
  <c r="Y12" i="39" s="1"/>
  <c r="F12" i="42"/>
  <c r="E12" i="42"/>
  <c r="S12" i="42"/>
  <c r="U12" i="42" s="1"/>
  <c r="Z12" i="39" s="1"/>
  <c r="L12" i="42"/>
  <c r="Q12" i="42"/>
  <c r="K12" i="42"/>
  <c r="C12" i="42"/>
  <c r="D12" i="42" s="1"/>
  <c r="P12" i="42"/>
  <c r="O12" i="42"/>
  <c r="I12" i="42"/>
  <c r="J12" i="42"/>
  <c r="G12" i="42"/>
  <c r="H12" i="42" s="1"/>
  <c r="T12" i="39" s="1"/>
  <c r="N12" i="42"/>
  <c r="J11" i="40"/>
  <c r="I11" i="40"/>
  <c r="AB12" i="39" s="1"/>
  <c r="H11" i="40"/>
  <c r="E11" i="40"/>
  <c r="D11" i="40"/>
  <c r="C11" i="40"/>
  <c r="C12" i="40"/>
  <c r="D12" i="29"/>
  <c r="E12" i="29"/>
  <c r="F12" i="29"/>
  <c r="G12" i="29"/>
  <c r="H12" i="29"/>
  <c r="D11" i="34"/>
  <c r="E11" i="34"/>
  <c r="G11" i="34" s="1"/>
  <c r="J11" i="34"/>
  <c r="H11" i="34"/>
  <c r="I11" i="34"/>
  <c r="T12" i="31"/>
  <c r="M12" i="31"/>
  <c r="F12" i="31"/>
  <c r="S12" i="31"/>
  <c r="L12" i="31"/>
  <c r="E12" i="31"/>
  <c r="Q12" i="31"/>
  <c r="K12" i="31"/>
  <c r="C12" i="31"/>
  <c r="D12" i="31" s="1"/>
  <c r="G12" i="31"/>
  <c r="P12" i="31"/>
  <c r="J12" i="31"/>
  <c r="N12" i="31"/>
  <c r="O12" i="31"/>
  <c r="I12" i="31"/>
  <c r="X12" i="8"/>
  <c r="I12" i="8"/>
  <c r="W12" i="8"/>
  <c r="C12" i="8"/>
  <c r="V12" i="8"/>
  <c r="U12" i="8"/>
  <c r="S12" i="8"/>
  <c r="AC12" i="8"/>
  <c r="O12" i="8"/>
  <c r="AL12" i="8" s="1"/>
  <c r="L12" i="8"/>
  <c r="H13" i="29"/>
  <c r="C13" i="29"/>
  <c r="D13" i="29"/>
  <c r="E13" i="29"/>
  <c r="G13" i="29"/>
  <c r="F13" i="29"/>
  <c r="C12" i="34"/>
  <c r="D12" i="34"/>
  <c r="H12" i="34"/>
  <c r="I12" i="34"/>
  <c r="J12" i="34"/>
  <c r="T13" i="31"/>
  <c r="M13" i="31"/>
  <c r="F13" i="31"/>
  <c r="S13" i="31"/>
  <c r="L13" i="31"/>
  <c r="E13" i="31"/>
  <c r="Q13" i="31"/>
  <c r="K13" i="31"/>
  <c r="C13" i="31"/>
  <c r="D13" i="31" s="1"/>
  <c r="P13" i="31"/>
  <c r="J13" i="31"/>
  <c r="O13" i="31"/>
  <c r="I13" i="31"/>
  <c r="N13" i="31"/>
  <c r="G13" i="31"/>
  <c r="C13" i="8"/>
  <c r="X13" i="8"/>
  <c r="S13" i="8"/>
  <c r="AC13" i="8"/>
  <c r="O13" i="8"/>
  <c r="AL13" i="8" s="1"/>
  <c r="U13" i="8"/>
  <c r="L13" i="8"/>
  <c r="W13" i="8"/>
  <c r="I13" i="8"/>
  <c r="V13" i="8"/>
  <c r="T14" i="31"/>
  <c r="O14" i="31"/>
  <c r="K14" i="31"/>
  <c r="F14" i="31"/>
  <c r="C14" i="31"/>
  <c r="D14" i="31" s="1"/>
  <c r="S14" i="31"/>
  <c r="N14" i="31"/>
  <c r="J14" i="31"/>
  <c r="E14" i="31"/>
  <c r="G14" i="31"/>
  <c r="L14" i="31"/>
  <c r="Q14" i="31"/>
  <c r="M14" i="31"/>
  <c r="I14" i="31"/>
  <c r="P14" i="31"/>
  <c r="S14" i="8"/>
  <c r="U14" i="8"/>
  <c r="O14" i="8"/>
  <c r="I14" i="8"/>
  <c r="W14" i="8"/>
  <c r="X14" i="8"/>
  <c r="AC14" i="8"/>
  <c r="I13" i="41" a="1"/>
  <c r="I13" i="41" s="1"/>
  <c r="M12" i="39"/>
  <c r="K12" i="39"/>
  <c r="AL12" i="39"/>
  <c r="G13" i="39"/>
  <c r="M13" i="39"/>
  <c r="M12" i="8"/>
  <c r="M13" i="8"/>
  <c r="M14" i="8"/>
  <c r="S32" i="12"/>
  <c r="R32" i="12"/>
  <c r="P32" i="12"/>
  <c r="O32" i="12"/>
  <c r="N32" i="12"/>
  <c r="M32" i="12"/>
  <c r="J32" i="12"/>
  <c r="I32" i="12"/>
  <c r="T35" i="18"/>
  <c r="S35" i="18"/>
  <c r="R35" i="18"/>
  <c r="Q35" i="18"/>
  <c r="P35" i="18"/>
  <c r="O35" i="18"/>
  <c r="N35" i="18"/>
  <c r="M35" i="18"/>
  <c r="J35" i="18"/>
  <c r="I35" i="18"/>
  <c r="M27" i="12"/>
  <c r="N27" i="12"/>
  <c r="I27" i="12"/>
  <c r="R27" i="12"/>
  <c r="O27" i="12"/>
  <c r="J27" i="12"/>
  <c r="S27" i="12"/>
  <c r="P27" i="12"/>
  <c r="F11" i="34" l="1"/>
  <c r="AD14" i="8"/>
  <c r="V14" i="8"/>
  <c r="C14" i="29"/>
  <c r="G14" i="29"/>
  <c r="H14" i="29"/>
  <c r="AE14" i="8"/>
  <c r="C14" i="8"/>
  <c r="AF14" i="8"/>
  <c r="D8" i="11" a="1"/>
  <c r="D8" i="11" s="1"/>
  <c r="E13" i="34"/>
  <c r="J13" i="34"/>
  <c r="L13" i="34" s="1"/>
  <c r="AB14" i="8" s="1"/>
  <c r="D13" i="34"/>
  <c r="I13" i="34"/>
  <c r="B15" i="8"/>
  <c r="B15" i="29"/>
  <c r="I15" i="29" s="1" a="1"/>
  <c r="I15" i="29" s="1"/>
  <c r="B15" i="31"/>
  <c r="B14" i="34"/>
  <c r="C13" i="34"/>
  <c r="F14" i="29"/>
  <c r="E14" i="29"/>
  <c r="P13" i="42"/>
  <c r="R13" i="42" s="1"/>
  <c r="Y13" i="39" s="1"/>
  <c r="S13" i="42"/>
  <c r="U13" i="42" s="1"/>
  <c r="Z13" i="39" s="1"/>
  <c r="F13" i="42"/>
  <c r="B13" i="40"/>
  <c r="B14" i="39"/>
  <c r="B14" i="42"/>
  <c r="B14" i="41"/>
  <c r="D7" i="21" a="1"/>
  <c r="D7" i="21" s="1"/>
  <c r="L13" i="42"/>
  <c r="T13" i="42"/>
  <c r="E13" i="42"/>
  <c r="H13" i="42" s="1"/>
  <c r="T13" i="39" s="1"/>
  <c r="F13" i="41"/>
  <c r="O13" i="42"/>
  <c r="K13" i="42"/>
  <c r="J13" i="42"/>
  <c r="H13" i="41"/>
  <c r="D13" i="42"/>
  <c r="C13" i="42"/>
  <c r="G13" i="41"/>
  <c r="Q13" i="42"/>
  <c r="E13" i="41"/>
  <c r="M13" i="42"/>
  <c r="D13" i="41"/>
  <c r="L11" i="34"/>
  <c r="F12" i="40"/>
  <c r="J13" i="39" s="1"/>
  <c r="G12" i="40"/>
  <c r="F11" i="40"/>
  <c r="J12" i="39" s="1"/>
  <c r="D12" i="39" s="1"/>
  <c r="G11" i="40"/>
  <c r="K11" i="40"/>
  <c r="L11" i="40"/>
  <c r="K12" i="40"/>
  <c r="K13" i="39" s="1"/>
  <c r="L12" i="40"/>
  <c r="L12" i="34"/>
  <c r="AB13" i="8" s="1"/>
  <c r="G12" i="34"/>
  <c r="AA13" i="8" s="1"/>
  <c r="F12" i="34"/>
  <c r="J13" i="8" s="1"/>
  <c r="K12" i="34"/>
  <c r="K13" i="8" s="1"/>
  <c r="F14" i="39"/>
  <c r="N14" i="39" s="1"/>
  <c r="AJ14" i="39" s="1"/>
  <c r="D13" i="39"/>
  <c r="AI12" i="39"/>
  <c r="F12" i="39"/>
  <c r="N12" i="39" s="1"/>
  <c r="AJ12" i="39" s="1"/>
  <c r="AI13" i="39"/>
  <c r="AB13" i="39"/>
  <c r="P13" i="39" s="1"/>
  <c r="AA12" i="39"/>
  <c r="P12" i="39" s="1"/>
  <c r="AA13" i="39"/>
  <c r="U14" i="31"/>
  <c r="Z14" i="8" s="1"/>
  <c r="H14" i="31"/>
  <c r="T14" i="8" s="1"/>
  <c r="H15" i="31"/>
  <c r="R15" i="31"/>
  <c r="R14" i="31"/>
  <c r="Y14" i="8" s="1"/>
  <c r="H12" i="31"/>
  <c r="H13" i="31"/>
  <c r="T13" i="8" s="1"/>
  <c r="U12" i="31"/>
  <c r="I13" i="29" a="1"/>
  <c r="I13" i="29" s="1"/>
  <c r="G13" i="8" s="1"/>
  <c r="R12" i="31"/>
  <c r="R13" i="31"/>
  <c r="Y13" i="8" s="1"/>
  <c r="U13" i="31"/>
  <c r="Z13" i="8" s="1"/>
  <c r="AL14" i="8"/>
  <c r="I12" i="29" a="1"/>
  <c r="I12" i="29" s="1"/>
  <c r="B15" i="12"/>
  <c r="B16" i="12"/>
  <c r="B15" i="18"/>
  <c r="B16" i="18"/>
  <c r="B17" i="18"/>
  <c r="B18" i="18"/>
  <c r="B19" i="18"/>
  <c r="T15" i="8" l="1"/>
  <c r="K13" i="34"/>
  <c r="K14" i="8" s="1"/>
  <c r="G13" i="34"/>
  <c r="AA14" i="8" s="1"/>
  <c r="P14" i="8" s="1"/>
  <c r="I14" i="29" a="1"/>
  <c r="I14" i="29" s="1"/>
  <c r="G14" i="8" s="1"/>
  <c r="F13" i="34"/>
  <c r="J14" i="8" s="1"/>
  <c r="Y15" i="8"/>
  <c r="D14" i="34"/>
  <c r="J14" i="34"/>
  <c r="I14" i="34"/>
  <c r="H14" i="34"/>
  <c r="C14" i="34"/>
  <c r="E14" i="34"/>
  <c r="G15" i="8"/>
  <c r="P15" i="31"/>
  <c r="M15" i="31"/>
  <c r="Q15" i="31"/>
  <c r="N15" i="31"/>
  <c r="S15" i="31"/>
  <c r="U15" i="31" s="1"/>
  <c r="Z15" i="8" s="1"/>
  <c r="E15" i="31"/>
  <c r="J15" i="31"/>
  <c r="I15" i="31"/>
  <c r="C15" i="31"/>
  <c r="D15" i="31" s="1"/>
  <c r="G15" i="31"/>
  <c r="O15" i="31"/>
  <c r="L15" i="31"/>
  <c r="T15" i="31"/>
  <c r="K15" i="31"/>
  <c r="F15" i="31"/>
  <c r="D15" i="29"/>
  <c r="H15" i="29"/>
  <c r="G15" i="29"/>
  <c r="F15" i="29"/>
  <c r="E15" i="29"/>
  <c r="C15" i="29"/>
  <c r="D13" i="8"/>
  <c r="F13" i="8" s="1"/>
  <c r="N13" i="8" s="1"/>
  <c r="B16" i="8"/>
  <c r="B16" i="31"/>
  <c r="B15" i="34"/>
  <c r="B16" i="29"/>
  <c r="M15" i="8"/>
  <c r="AL15" i="8"/>
  <c r="C15" i="8"/>
  <c r="AH15" i="8"/>
  <c r="S15" i="8"/>
  <c r="U15" i="8"/>
  <c r="V15" i="8"/>
  <c r="AC15" i="8"/>
  <c r="O15" i="8"/>
  <c r="AE15" i="8"/>
  <c r="L15" i="8"/>
  <c r="AF15" i="8"/>
  <c r="I15" i="8"/>
  <c r="X15" i="8"/>
  <c r="AG15" i="8"/>
  <c r="W15" i="8"/>
  <c r="AD15" i="8"/>
  <c r="AB15" i="8"/>
  <c r="AA15" i="8"/>
  <c r="D9" i="11" a="1"/>
  <c r="D9" i="11" s="1"/>
  <c r="H14" i="41"/>
  <c r="C14" i="41"/>
  <c r="D14" i="41"/>
  <c r="E14" i="41"/>
  <c r="F14" i="41"/>
  <c r="I14" i="41" s="1" a="1"/>
  <c r="I14" i="41" s="1"/>
  <c r="G14" i="39" s="1"/>
  <c r="G14" i="41"/>
  <c r="C14" i="42"/>
  <c r="D14" i="42" s="1"/>
  <c r="T14" i="42"/>
  <c r="K14" i="42"/>
  <c r="L14" i="42"/>
  <c r="O14" i="42"/>
  <c r="S14" i="42"/>
  <c r="I14" i="42"/>
  <c r="G14" i="42"/>
  <c r="N14" i="42"/>
  <c r="M14" i="42"/>
  <c r="U14" i="42"/>
  <c r="F14" i="42"/>
  <c r="P14" i="42"/>
  <c r="Q14" i="42"/>
  <c r="R14" i="42" s="1"/>
  <c r="Y14" i="39" s="1"/>
  <c r="E14" i="42"/>
  <c r="H14" i="42" s="1"/>
  <c r="T14" i="39" s="1"/>
  <c r="AI14" i="39" s="1"/>
  <c r="J14" i="42"/>
  <c r="O14" i="39"/>
  <c r="M14" i="39"/>
  <c r="X14" i="39"/>
  <c r="AL14" i="39"/>
  <c r="W14" i="39"/>
  <c r="AC14" i="39"/>
  <c r="Z14" i="39"/>
  <c r="AD14" i="39"/>
  <c r="K14" i="39"/>
  <c r="AG14" i="39"/>
  <c r="AB14" i="39"/>
  <c r="AH14" i="39"/>
  <c r="L14" i="39"/>
  <c r="V14" i="39"/>
  <c r="AE14" i="39"/>
  <c r="S14" i="39"/>
  <c r="AF14" i="39"/>
  <c r="I14" i="39"/>
  <c r="J14" i="39"/>
  <c r="D14" i="39" s="1"/>
  <c r="R14" i="39" s="1"/>
  <c r="U14" i="39"/>
  <c r="AA14" i="39"/>
  <c r="P14" i="39" s="1"/>
  <c r="C14" i="39"/>
  <c r="E13" i="40"/>
  <c r="J13" i="40"/>
  <c r="H13" i="40"/>
  <c r="I13" i="40"/>
  <c r="D13" i="40"/>
  <c r="C13" i="40"/>
  <c r="B14" i="40"/>
  <c r="B15" i="39"/>
  <c r="B15" i="42"/>
  <c r="B15" i="41"/>
  <c r="D8" i="21" a="1"/>
  <c r="D8" i="21" s="1"/>
  <c r="U16" i="31"/>
  <c r="Z16" i="8" s="1"/>
  <c r="H16" i="31"/>
  <c r="T16" i="8" s="1"/>
  <c r="D15" i="8"/>
  <c r="R15" i="8" s="1"/>
  <c r="R16" i="31"/>
  <c r="Y16" i="8" s="1"/>
  <c r="AI16" i="8"/>
  <c r="AA16" i="8"/>
  <c r="P16" i="8" s="1"/>
  <c r="AP12" i="39"/>
  <c r="AM12" i="39"/>
  <c r="AO12" i="39" s="1"/>
  <c r="AK12" i="39"/>
  <c r="R12" i="39"/>
  <c r="R13" i="39"/>
  <c r="F13" i="39"/>
  <c r="N13" i="39" s="1"/>
  <c r="AJ13" i="39" s="1"/>
  <c r="AP14" i="39"/>
  <c r="AM14" i="39"/>
  <c r="AO14" i="39" s="1"/>
  <c r="AK14" i="39"/>
  <c r="AI14" i="8"/>
  <c r="Z12" i="8"/>
  <c r="T12" i="8"/>
  <c r="Y12" i="8"/>
  <c r="AI15" i="8"/>
  <c r="AI13" i="8"/>
  <c r="P13" i="8"/>
  <c r="G12" i="8"/>
  <c r="P15" i="8"/>
  <c r="R13" i="8"/>
  <c r="F15" i="8"/>
  <c r="N15" i="8" s="1"/>
  <c r="B15" i="38"/>
  <c r="B16" i="38"/>
  <c r="B17" i="38"/>
  <c r="B18" i="38"/>
  <c r="B19" i="38"/>
  <c r="B20" i="38"/>
  <c r="B21" i="38"/>
  <c r="B22" i="38"/>
  <c r="B23" i="38"/>
  <c r="B24" i="38"/>
  <c r="B25" i="38"/>
  <c r="B26" i="38"/>
  <c r="R43" i="37"/>
  <c r="D14" i="8" l="1"/>
  <c r="R14" i="8" s="1"/>
  <c r="B17" i="29"/>
  <c r="B16" i="34"/>
  <c r="B17" i="31"/>
  <c r="R17" i="31" s="1"/>
  <c r="B17" i="8"/>
  <c r="AB17" i="8" s="1"/>
  <c r="D16" i="29"/>
  <c r="G16" i="29"/>
  <c r="E16" i="29"/>
  <c r="F16" i="29"/>
  <c r="C16" i="29"/>
  <c r="I16" i="29" a="1"/>
  <c r="I16" i="29" s="1"/>
  <c r="G16" i="8" s="1"/>
  <c r="H16" i="29"/>
  <c r="D10" i="11" a="1"/>
  <c r="D10" i="11" s="1"/>
  <c r="I15" i="34"/>
  <c r="E15" i="34"/>
  <c r="D15" i="34"/>
  <c r="C15" i="34"/>
  <c r="J15" i="34"/>
  <c r="H15" i="34"/>
  <c r="P16" i="31"/>
  <c r="F16" i="31"/>
  <c r="M16" i="31"/>
  <c r="J16" i="31"/>
  <c r="I16" i="31"/>
  <c r="E16" i="31"/>
  <c r="K16" i="31"/>
  <c r="T16" i="31"/>
  <c r="C16" i="31"/>
  <c r="D16" i="31" s="1"/>
  <c r="N16" i="31"/>
  <c r="L16" i="31"/>
  <c r="G16" i="31"/>
  <c r="S16" i="31"/>
  <c r="Q16" i="31"/>
  <c r="O16" i="31"/>
  <c r="U16" i="8"/>
  <c r="AC16" i="8"/>
  <c r="AF16" i="8"/>
  <c r="L16" i="8"/>
  <c r="V16" i="8"/>
  <c r="C16" i="8"/>
  <c r="AH16" i="8"/>
  <c r="I16" i="8"/>
  <c r="M16" i="8"/>
  <c r="AD16" i="8"/>
  <c r="W16" i="8"/>
  <c r="AG16" i="8"/>
  <c r="O16" i="8"/>
  <c r="AL16" i="8" s="1"/>
  <c r="AE16" i="8"/>
  <c r="X16" i="8"/>
  <c r="S16" i="8"/>
  <c r="AB16" i="8"/>
  <c r="G14" i="34"/>
  <c r="F14" i="34"/>
  <c r="J15" i="8" s="1"/>
  <c r="L14" i="34"/>
  <c r="K14" i="34"/>
  <c r="K15" i="8" s="1"/>
  <c r="B16" i="39"/>
  <c r="B15" i="40"/>
  <c r="B16" i="42"/>
  <c r="B16" i="41"/>
  <c r="I15" i="42"/>
  <c r="K15" i="42"/>
  <c r="M15" i="42"/>
  <c r="L15" i="42"/>
  <c r="F15" i="42"/>
  <c r="C15" i="42"/>
  <c r="D15" i="42" s="1"/>
  <c r="S15" i="42"/>
  <c r="N15" i="42"/>
  <c r="U15" i="42"/>
  <c r="J15" i="42"/>
  <c r="O15" i="42"/>
  <c r="E15" i="42"/>
  <c r="H15" i="42" s="1"/>
  <c r="G15" i="42"/>
  <c r="P15" i="42"/>
  <c r="T15" i="42"/>
  <c r="Q15" i="42"/>
  <c r="R15" i="42" s="1"/>
  <c r="I15" i="39"/>
  <c r="M15" i="39"/>
  <c r="D15" i="39"/>
  <c r="R15" i="39" s="1"/>
  <c r="AH15" i="39"/>
  <c r="J15" i="39"/>
  <c r="AC15" i="39"/>
  <c r="S15" i="39"/>
  <c r="W15" i="39"/>
  <c r="Y15" i="39"/>
  <c r="O15" i="39"/>
  <c r="AL15" i="39"/>
  <c r="AI15" i="39"/>
  <c r="K15" i="39"/>
  <c r="V15" i="39"/>
  <c r="AD15" i="39"/>
  <c r="Z15" i="39"/>
  <c r="AA15" i="39"/>
  <c r="P15" i="39" s="1"/>
  <c r="AG15" i="39"/>
  <c r="G15" i="39"/>
  <c r="L15" i="39"/>
  <c r="X15" i="39"/>
  <c r="AE15" i="39"/>
  <c r="U15" i="39"/>
  <c r="AB15" i="39"/>
  <c r="AF15" i="39"/>
  <c r="T15" i="39"/>
  <c r="C15" i="39"/>
  <c r="I14" i="40"/>
  <c r="D14" i="40"/>
  <c r="E14" i="40"/>
  <c r="C14" i="40"/>
  <c r="J14" i="40"/>
  <c r="H14" i="40"/>
  <c r="C15" i="41"/>
  <c r="F15" i="41"/>
  <c r="E15" i="41"/>
  <c r="H15" i="41"/>
  <c r="D15" i="41"/>
  <c r="G15" i="41"/>
  <c r="I15" i="41" s="1" a="1"/>
  <c r="I15" i="41" s="1"/>
  <c r="G13" i="40"/>
  <c r="F13" i="40"/>
  <c r="F15" i="39"/>
  <c r="N15" i="39" s="1"/>
  <c r="AJ15" i="39" s="1"/>
  <c r="AP15" i="39" s="1"/>
  <c r="K13" i="40"/>
  <c r="L13" i="40"/>
  <c r="D9" i="21" a="1"/>
  <c r="D9" i="21" s="1"/>
  <c r="AJ16" i="8"/>
  <c r="AM16" i="8" s="1"/>
  <c r="AO16" i="8" s="1"/>
  <c r="AI12" i="8"/>
  <c r="AP13" i="39"/>
  <c r="AK13" i="39"/>
  <c r="AM13" i="39"/>
  <c r="AO13" i="39" s="1"/>
  <c r="AK15" i="39"/>
  <c r="AM15" i="39"/>
  <c r="AO15" i="39" s="1"/>
  <c r="AI16" i="39"/>
  <c r="AB16" i="39"/>
  <c r="AA16" i="39"/>
  <c r="P16" i="39" s="1"/>
  <c r="AJ15" i="8"/>
  <c r="AM15" i="8" s="1"/>
  <c r="AO15" i="8" s="1"/>
  <c r="AK16" i="8"/>
  <c r="AJ13" i="8"/>
  <c r="AK13" i="8" s="1"/>
  <c r="E27" i="37"/>
  <c r="G27" i="37"/>
  <c r="G26" i="37"/>
  <c r="E26" i="37"/>
  <c r="E25" i="37"/>
  <c r="G25" i="37"/>
  <c r="G24" i="37"/>
  <c r="E24" i="37"/>
  <c r="G23" i="37"/>
  <c r="E23" i="37"/>
  <c r="E22" i="37"/>
  <c r="G22" i="37"/>
  <c r="E21" i="37"/>
  <c r="G21" i="37"/>
  <c r="G20" i="37"/>
  <c r="E20" i="37"/>
  <c r="G19" i="37"/>
  <c r="E19" i="37"/>
  <c r="G18" i="37"/>
  <c r="E18" i="37"/>
  <c r="E17" i="37"/>
  <c r="G17" i="37"/>
  <c r="E16" i="37"/>
  <c r="G16" i="37"/>
  <c r="Y17" i="8" l="1"/>
  <c r="AI17" i="8" s="1"/>
  <c r="AA17" i="8"/>
  <c r="F14" i="8"/>
  <c r="N14" i="8" s="1"/>
  <c r="AJ14" i="8" s="1"/>
  <c r="AP14" i="8" s="1"/>
  <c r="L15" i="34"/>
  <c r="K15" i="34"/>
  <c r="K16" i="8" s="1"/>
  <c r="F15" i="34"/>
  <c r="J16" i="8" s="1"/>
  <c r="D16" i="8" s="1"/>
  <c r="G15" i="34"/>
  <c r="G17" i="31"/>
  <c r="K17" i="31"/>
  <c r="N17" i="31"/>
  <c r="M17" i="31"/>
  <c r="T17" i="31"/>
  <c r="C17" i="31"/>
  <c r="D17" i="31" s="1"/>
  <c r="F17" i="31"/>
  <c r="O17" i="31"/>
  <c r="J17" i="31"/>
  <c r="L17" i="31"/>
  <c r="P17" i="31"/>
  <c r="S17" i="31"/>
  <c r="U17" i="31" s="1"/>
  <c r="Z17" i="8" s="1"/>
  <c r="Q17" i="31"/>
  <c r="I17" i="31"/>
  <c r="E17" i="31"/>
  <c r="H17" i="31" s="1"/>
  <c r="T17" i="8" s="1"/>
  <c r="D11" i="11" a="1"/>
  <c r="D11" i="11" s="1"/>
  <c r="B18" i="31"/>
  <c r="B18" i="29"/>
  <c r="I18" i="29" s="1" a="1"/>
  <c r="I18" i="29" s="1"/>
  <c r="B17" i="34"/>
  <c r="B18" i="8"/>
  <c r="AA18" i="8" s="1"/>
  <c r="H16" i="34"/>
  <c r="C16" i="34"/>
  <c r="I16" i="34"/>
  <c r="D16" i="34"/>
  <c r="J16" i="34"/>
  <c r="E16" i="34"/>
  <c r="W17" i="8"/>
  <c r="AC17" i="8"/>
  <c r="AE17" i="8"/>
  <c r="AF17" i="8"/>
  <c r="AD17" i="8"/>
  <c r="AG17" i="8"/>
  <c r="X17" i="8"/>
  <c r="AH17" i="8"/>
  <c r="M17" i="8"/>
  <c r="O17" i="8"/>
  <c r="AL17" i="8" s="1"/>
  <c r="S17" i="8"/>
  <c r="L17" i="8"/>
  <c r="U17" i="8"/>
  <c r="I17" i="8"/>
  <c r="V17" i="8"/>
  <c r="C17" i="8"/>
  <c r="D17" i="29"/>
  <c r="G17" i="29"/>
  <c r="H17" i="29"/>
  <c r="F17" i="29"/>
  <c r="E17" i="29"/>
  <c r="C17" i="29"/>
  <c r="I17" i="29" a="1"/>
  <c r="I17" i="29" s="1"/>
  <c r="G17" i="8" s="1"/>
  <c r="B17" i="41"/>
  <c r="B17" i="39"/>
  <c r="B17" i="42"/>
  <c r="D10" i="21" a="1"/>
  <c r="D10" i="21" s="1"/>
  <c r="B16" i="40"/>
  <c r="K14" i="40"/>
  <c r="L14" i="40"/>
  <c r="H16" i="41"/>
  <c r="C16" i="41"/>
  <c r="G16" i="41"/>
  <c r="D16" i="41"/>
  <c r="I16" i="41" s="1" a="1"/>
  <c r="I16" i="41" s="1"/>
  <c r="G16" i="39" s="1"/>
  <c r="E16" i="41"/>
  <c r="F16" i="41"/>
  <c r="F14" i="40"/>
  <c r="G14" i="40"/>
  <c r="K16" i="42"/>
  <c r="G16" i="42"/>
  <c r="O16" i="42"/>
  <c r="E16" i="42"/>
  <c r="H16" i="42" s="1"/>
  <c r="T16" i="39" s="1"/>
  <c r="J16" i="42"/>
  <c r="I16" i="42"/>
  <c r="C16" i="42"/>
  <c r="D16" i="42" s="1"/>
  <c r="L16" i="42"/>
  <c r="Q16" i="42"/>
  <c r="T16" i="42"/>
  <c r="P16" i="42"/>
  <c r="M16" i="42"/>
  <c r="R16" i="42" s="1"/>
  <c r="Y16" i="39" s="1"/>
  <c r="N16" i="42"/>
  <c r="S16" i="42"/>
  <c r="U16" i="42" s="1"/>
  <c r="Z16" i="39" s="1"/>
  <c r="F16" i="42"/>
  <c r="C15" i="40"/>
  <c r="I15" i="40"/>
  <c r="J15" i="40"/>
  <c r="D15" i="40"/>
  <c r="E15" i="40"/>
  <c r="H15" i="40"/>
  <c r="AE16" i="39"/>
  <c r="U16" i="39"/>
  <c r="AF16" i="39"/>
  <c r="O16" i="39"/>
  <c r="AG16" i="39"/>
  <c r="AH16" i="39"/>
  <c r="X16" i="39"/>
  <c r="C16" i="39"/>
  <c r="W16" i="39"/>
  <c r="AD16" i="39"/>
  <c r="S16" i="39"/>
  <c r="V16" i="39"/>
  <c r="I16" i="39"/>
  <c r="AL16" i="39"/>
  <c r="M16" i="39"/>
  <c r="AC16" i="39"/>
  <c r="L16" i="39"/>
  <c r="AP16" i="8"/>
  <c r="P17" i="8"/>
  <c r="J21" i="37" a="1"/>
  <c r="J21" i="37" s="1"/>
  <c r="K21" i="37" a="1"/>
  <c r="K21" i="37" s="1"/>
  <c r="L21" i="37" a="1"/>
  <c r="L21" i="37" s="1"/>
  <c r="J23" i="37" a="1"/>
  <c r="J23" i="37" s="1"/>
  <c r="L23" i="37" a="1"/>
  <c r="L23" i="37" s="1"/>
  <c r="K23" i="37" a="1"/>
  <c r="K23" i="37" s="1"/>
  <c r="K24" i="37" a="1"/>
  <c r="K24" i="37" s="1"/>
  <c r="J24" i="37" a="1"/>
  <c r="J24" i="37" s="1"/>
  <c r="L24" i="37" a="1"/>
  <c r="L24" i="37" s="1"/>
  <c r="J25" i="37" a="1"/>
  <c r="J25" i="37" s="1"/>
  <c r="K25" i="37" a="1"/>
  <c r="K25" i="37" s="1"/>
  <c r="L25" i="37" a="1"/>
  <c r="L25" i="37" s="1"/>
  <c r="J27" i="37" a="1"/>
  <c r="J27" i="37" s="1"/>
  <c r="K27" i="37" a="1"/>
  <c r="K27" i="37" s="1"/>
  <c r="L27" i="37" a="1"/>
  <c r="L27" i="37" s="1"/>
  <c r="J22" i="37" a="1"/>
  <c r="J22" i="37" s="1"/>
  <c r="K22" i="37" a="1"/>
  <c r="K22" i="37" s="1"/>
  <c r="L22" i="37" a="1"/>
  <c r="L22" i="37" s="1"/>
  <c r="J26" i="37" a="1"/>
  <c r="J26" i="37" s="1"/>
  <c r="K26" i="37" a="1"/>
  <c r="K26" i="37" s="1"/>
  <c r="L26" i="37" a="1"/>
  <c r="L26" i="37" s="1"/>
  <c r="D17" i="8"/>
  <c r="R17" i="8" s="1"/>
  <c r="AI17" i="39"/>
  <c r="F17" i="39"/>
  <c r="N17" i="39" s="1"/>
  <c r="AM16" i="39"/>
  <c r="AO16" i="39" s="1"/>
  <c r="AK16" i="39"/>
  <c r="AA17" i="39"/>
  <c r="AB17" i="39"/>
  <c r="AP15" i="8"/>
  <c r="AK15" i="8"/>
  <c r="AM13" i="8"/>
  <c r="AO13" i="8" s="1"/>
  <c r="AP13" i="8"/>
  <c r="F26" i="37"/>
  <c r="F22" i="37"/>
  <c r="F20" i="37"/>
  <c r="F24" i="37"/>
  <c r="F23" i="37"/>
  <c r="F18" i="37"/>
  <c r="F17" i="37"/>
  <c r="F27" i="37"/>
  <c r="F16" i="37"/>
  <c r="F21" i="37"/>
  <c r="F19" i="37"/>
  <c r="F25" i="37"/>
  <c r="H27" i="12"/>
  <c r="K27" i="12"/>
  <c r="L27" i="12"/>
  <c r="Q27" i="12"/>
  <c r="H27" i="37"/>
  <c r="H26" i="37"/>
  <c r="H25" i="37"/>
  <c r="H24" i="37"/>
  <c r="H23" i="37"/>
  <c r="H22" i="37"/>
  <c r="H21" i="37"/>
  <c r="H19" i="37"/>
  <c r="H18" i="37"/>
  <c r="H17" i="37"/>
  <c r="H16" i="37"/>
  <c r="G18" i="8" l="1"/>
  <c r="AK14" i="8"/>
  <c r="AM14" i="8"/>
  <c r="AO14" i="8" s="1"/>
  <c r="B19" i="31"/>
  <c r="B18" i="34"/>
  <c r="B19" i="8"/>
  <c r="P19" i="8" s="1"/>
  <c r="B19" i="29"/>
  <c r="Y18" i="8"/>
  <c r="D12" i="11" a="1"/>
  <c r="D12" i="11" s="1"/>
  <c r="AF18" i="8"/>
  <c r="O18" i="8"/>
  <c r="AL18" i="8" s="1"/>
  <c r="C18" i="8"/>
  <c r="S18" i="8"/>
  <c r="W18" i="8"/>
  <c r="I18" i="8"/>
  <c r="AE18" i="8"/>
  <c r="AC18" i="8"/>
  <c r="V18" i="8"/>
  <c r="AD18" i="8"/>
  <c r="AG18" i="8"/>
  <c r="U18" i="8"/>
  <c r="AH18" i="8"/>
  <c r="M18" i="8"/>
  <c r="X18" i="8"/>
  <c r="L18" i="8"/>
  <c r="J17" i="34"/>
  <c r="E17" i="34"/>
  <c r="D17" i="34"/>
  <c r="C17" i="34"/>
  <c r="H17" i="34"/>
  <c r="I17" i="34"/>
  <c r="G18" i="29"/>
  <c r="F18" i="29"/>
  <c r="E18" i="29"/>
  <c r="C18" i="29"/>
  <c r="H18" i="29"/>
  <c r="D18" i="29"/>
  <c r="E18" i="31"/>
  <c r="S18" i="31"/>
  <c r="N18" i="31"/>
  <c r="I18" i="31"/>
  <c r="J18" i="31"/>
  <c r="T18" i="31"/>
  <c r="U18" i="31" s="1"/>
  <c r="C18" i="31"/>
  <c r="D18" i="31" s="1"/>
  <c r="Q18" i="31"/>
  <c r="M18" i="31"/>
  <c r="L18" i="31"/>
  <c r="F18" i="31"/>
  <c r="P18" i="31"/>
  <c r="O18" i="31"/>
  <c r="G18" i="31"/>
  <c r="K18" i="31"/>
  <c r="H18" i="31"/>
  <c r="T18" i="8" s="1"/>
  <c r="Z18" i="8"/>
  <c r="R18" i="31"/>
  <c r="F16" i="8"/>
  <c r="N16" i="8" s="1"/>
  <c r="R16" i="8"/>
  <c r="AB18" i="8"/>
  <c r="F16" i="34"/>
  <c r="J17" i="8" s="1"/>
  <c r="G16" i="34"/>
  <c r="K16" i="34"/>
  <c r="K17" i="8" s="1"/>
  <c r="L16" i="34"/>
  <c r="F15" i="40"/>
  <c r="J16" i="39" s="1"/>
  <c r="D16" i="39" s="1"/>
  <c r="G15" i="40"/>
  <c r="E16" i="40"/>
  <c r="I16" i="40"/>
  <c r="D16" i="40"/>
  <c r="J16" i="40"/>
  <c r="H16" i="40"/>
  <c r="C16" i="40"/>
  <c r="B18" i="39"/>
  <c r="B18" i="41"/>
  <c r="B17" i="40"/>
  <c r="B18" i="42"/>
  <c r="D11" i="21" a="1"/>
  <c r="D11" i="21" s="1"/>
  <c r="P17" i="42"/>
  <c r="E17" i="42"/>
  <c r="H17" i="42"/>
  <c r="G17" i="42"/>
  <c r="I17" i="42"/>
  <c r="K17" i="42"/>
  <c r="J17" i="42"/>
  <c r="O17" i="42"/>
  <c r="C17" i="42"/>
  <c r="D17" i="42" s="1"/>
  <c r="T17" i="42"/>
  <c r="M17" i="42"/>
  <c r="R17" i="42" s="1"/>
  <c r="Y17" i="39" s="1"/>
  <c r="S17" i="42"/>
  <c r="U17" i="42" s="1"/>
  <c r="Z17" i="39" s="1"/>
  <c r="N17" i="42"/>
  <c r="Q17" i="42"/>
  <c r="L17" i="42"/>
  <c r="F17" i="42"/>
  <c r="K15" i="40"/>
  <c r="K16" i="39" s="1"/>
  <c r="L15" i="40"/>
  <c r="AG17" i="39"/>
  <c r="AC17" i="39"/>
  <c r="AD17" i="39"/>
  <c r="S17" i="39"/>
  <c r="AE17" i="39"/>
  <c r="AL17" i="39"/>
  <c r="AH17" i="39"/>
  <c r="C17" i="39"/>
  <c r="X17" i="39"/>
  <c r="L17" i="39"/>
  <c r="V17" i="39"/>
  <c r="I17" i="39"/>
  <c r="U17" i="39"/>
  <c r="W17" i="39"/>
  <c r="O17" i="39"/>
  <c r="AF17" i="39"/>
  <c r="M17" i="39"/>
  <c r="T17" i="39"/>
  <c r="E17" i="41"/>
  <c r="D17" i="41"/>
  <c r="F17" i="41"/>
  <c r="G17" i="41"/>
  <c r="H17" i="41"/>
  <c r="C17" i="41"/>
  <c r="I17" i="41" a="1"/>
  <c r="I17" i="41" s="1"/>
  <c r="G17" i="39" s="1"/>
  <c r="M26" i="37"/>
  <c r="N26" i="37" s="1"/>
  <c r="M27" i="37"/>
  <c r="N27" i="37" s="1"/>
  <c r="M25" i="37"/>
  <c r="N25" i="37" s="1"/>
  <c r="M23" i="37"/>
  <c r="N23" i="37" s="1"/>
  <c r="M24" i="37"/>
  <c r="N24" i="37" s="1"/>
  <c r="M22" i="37"/>
  <c r="N22" i="37" s="1"/>
  <c r="M21" i="37"/>
  <c r="N21" i="37" s="1"/>
  <c r="P18" i="8"/>
  <c r="F17" i="8"/>
  <c r="N17" i="8" s="1"/>
  <c r="AJ17" i="8" s="1"/>
  <c r="AP17" i="8" s="1"/>
  <c r="AI18" i="8"/>
  <c r="AM17" i="8"/>
  <c r="AO17" i="8" s="1"/>
  <c r="AK17" i="8"/>
  <c r="F18" i="8"/>
  <c r="N18" i="8" s="1"/>
  <c r="AI18" i="39"/>
  <c r="P17" i="39"/>
  <c r="AJ17" i="39"/>
  <c r="AB18" i="39"/>
  <c r="P18" i="39" s="1"/>
  <c r="B20" i="18"/>
  <c r="H35" i="18"/>
  <c r="K35" i="18"/>
  <c r="L35" i="18"/>
  <c r="B14" i="12"/>
  <c r="B54" i="38"/>
  <c r="B53" i="38"/>
  <c r="B40" i="38"/>
  <c r="B39" i="38"/>
  <c r="B38" i="38"/>
  <c r="G37" i="38"/>
  <c r="E37" i="38"/>
  <c r="B37" i="38"/>
  <c r="G36" i="38"/>
  <c r="E36" i="38"/>
  <c r="H36" i="38" s="1"/>
  <c r="B36" i="38"/>
  <c r="G35" i="38"/>
  <c r="E35" i="38"/>
  <c r="H35" i="38" s="1"/>
  <c r="B35" i="38"/>
  <c r="G34" i="38"/>
  <c r="E34" i="38"/>
  <c r="H34" i="38" s="1"/>
  <c r="B34" i="38"/>
  <c r="G33" i="38"/>
  <c r="E33" i="38"/>
  <c r="H33" i="38" s="1"/>
  <c r="B33" i="38"/>
  <c r="G32" i="38"/>
  <c r="E32" i="38"/>
  <c r="H32" i="38" s="1"/>
  <c r="B32" i="38"/>
  <c r="G31" i="38"/>
  <c r="E31" i="38"/>
  <c r="H31" i="38" s="1"/>
  <c r="B31" i="38"/>
  <c r="G30" i="38"/>
  <c r="E30" i="38"/>
  <c r="H30" i="38" s="1"/>
  <c r="B30" i="38"/>
  <c r="B29" i="38"/>
  <c r="B14" i="38"/>
  <c r="B58" i="37"/>
  <c r="B57" i="37"/>
  <c r="B44" i="37"/>
  <c r="B43" i="37"/>
  <c r="B42" i="37"/>
  <c r="B41" i="37"/>
  <c r="G40" i="37"/>
  <c r="B40" i="37"/>
  <c r="G39" i="37"/>
  <c r="B39" i="37"/>
  <c r="B38" i="37"/>
  <c r="B37" i="37"/>
  <c r="B36" i="37"/>
  <c r="B35" i="37"/>
  <c r="B34" i="37"/>
  <c r="E27" i="38"/>
  <c r="H27" i="38" s="1"/>
  <c r="E25" i="38"/>
  <c r="H25" i="38" s="1"/>
  <c r="E23" i="38"/>
  <c r="H23" i="38" s="1"/>
  <c r="E21" i="38"/>
  <c r="H21" i="38" s="1"/>
  <c r="E19" i="38"/>
  <c r="H19" i="38" s="1"/>
  <c r="E17" i="38"/>
  <c r="H17" i="38" s="1"/>
  <c r="G26" i="38"/>
  <c r="G24" i="38"/>
  <c r="G22" i="38"/>
  <c r="G20" i="38"/>
  <c r="G18" i="38"/>
  <c r="G16" i="38"/>
  <c r="E26" i="38"/>
  <c r="H26" i="38" s="1"/>
  <c r="E24" i="38"/>
  <c r="H24" i="38" s="1"/>
  <c r="E22" i="38"/>
  <c r="H22" i="38" s="1"/>
  <c r="E20" i="38"/>
  <c r="H20" i="38" s="1"/>
  <c r="E18" i="38"/>
  <c r="H18" i="38" s="1"/>
  <c r="E16" i="38"/>
  <c r="H16" i="38" s="1"/>
  <c r="G23" i="38"/>
  <c r="G27" i="38"/>
  <c r="G21" i="38"/>
  <c r="G25" i="38"/>
  <c r="G17" i="38"/>
  <c r="G19" i="38"/>
  <c r="E14" i="38"/>
  <c r="G38" i="37"/>
  <c r="G37" i="37"/>
  <c r="I34" i="37"/>
  <c r="H34" i="37"/>
  <c r="G36" i="37"/>
  <c r="G34" i="37"/>
  <c r="L34" i="37" s="1" a="1"/>
  <c r="L34" i="37" s="1"/>
  <c r="G35" i="37"/>
  <c r="I27" i="37"/>
  <c r="I26" i="37"/>
  <c r="I25" i="37"/>
  <c r="I24" i="37"/>
  <c r="I23" i="37"/>
  <c r="I22" i="37"/>
  <c r="I21" i="37"/>
  <c r="I19" i="37"/>
  <c r="I18" i="37"/>
  <c r="I17" i="37"/>
  <c r="I16" i="37"/>
  <c r="E14" i="37"/>
  <c r="J36" i="37" l="1" a="1"/>
  <c r="J36" i="37" s="1"/>
  <c r="K36" i="37" a="1"/>
  <c r="K36" i="37" s="1"/>
  <c r="L36" i="37" a="1"/>
  <c r="L36" i="37" s="1"/>
  <c r="J39" i="37" a="1"/>
  <c r="J39" i="37" s="1"/>
  <c r="K39" i="37" a="1"/>
  <c r="K39" i="37" s="1"/>
  <c r="L39" i="37" a="1"/>
  <c r="L39" i="37" s="1"/>
  <c r="J37" i="37" a="1"/>
  <c r="J37" i="37" s="1"/>
  <c r="K37" i="37" a="1"/>
  <c r="K37" i="37" s="1"/>
  <c r="L37" i="37" a="1"/>
  <c r="L37" i="37" s="1"/>
  <c r="J40" i="37" a="1"/>
  <c r="J40" i="37" s="1"/>
  <c r="K40" i="37" a="1"/>
  <c r="K40" i="37" s="1"/>
  <c r="L40" i="37" a="1"/>
  <c r="L40" i="37" s="1"/>
  <c r="J38" i="37" a="1"/>
  <c r="J38" i="37" s="1"/>
  <c r="K38" i="37" a="1"/>
  <c r="K38" i="37" s="1"/>
  <c r="L38" i="37" a="1"/>
  <c r="L38" i="37" s="1"/>
  <c r="J35" i="37" a="1"/>
  <c r="J35" i="37" s="1"/>
  <c r="K35" i="37" a="1"/>
  <c r="K35" i="37" s="1"/>
  <c r="L35" i="37" a="1"/>
  <c r="L35" i="37" s="1"/>
  <c r="J34" i="37" a="1"/>
  <c r="J34" i="37" s="1"/>
  <c r="K34" i="37" a="1"/>
  <c r="K34" i="37" s="1"/>
  <c r="D19" i="8"/>
  <c r="R19" i="8" s="1"/>
  <c r="K17" i="34"/>
  <c r="K18" i="8" s="1"/>
  <c r="L17" i="34"/>
  <c r="F17" i="34"/>
  <c r="J18" i="8" s="1"/>
  <c r="D18" i="8" s="1"/>
  <c r="R18" i="8" s="1"/>
  <c r="G17" i="34"/>
  <c r="F19" i="29"/>
  <c r="D19" i="29"/>
  <c r="H19" i="29"/>
  <c r="G19" i="29"/>
  <c r="C19" i="29"/>
  <c r="E19" i="29"/>
  <c r="I19" i="29" a="1"/>
  <c r="I19" i="29" s="1"/>
  <c r="U19" i="8"/>
  <c r="AG19" i="8"/>
  <c r="AE19" i="8"/>
  <c r="S19" i="8"/>
  <c r="V19" i="8"/>
  <c r="AF19" i="8"/>
  <c r="AH19" i="8"/>
  <c r="AD19" i="8"/>
  <c r="X19" i="8"/>
  <c r="L19" i="8"/>
  <c r="W19" i="8"/>
  <c r="I19" i="8"/>
  <c r="C19" i="8"/>
  <c r="O19" i="8"/>
  <c r="AL19" i="8" s="1"/>
  <c r="M19" i="8"/>
  <c r="AC19" i="8"/>
  <c r="AA19" i="8"/>
  <c r="T19" i="8"/>
  <c r="AI19" i="8" s="1"/>
  <c r="AB19" i="8"/>
  <c r="G19" i="8"/>
  <c r="D13" i="11" a="1"/>
  <c r="D13" i="11" s="1"/>
  <c r="B20" i="8"/>
  <c r="D20" i="8" s="1"/>
  <c r="R20" i="8" s="1"/>
  <c r="B19" i="34"/>
  <c r="B20" i="29"/>
  <c r="B20" i="31"/>
  <c r="J18" i="34"/>
  <c r="E18" i="34"/>
  <c r="H18" i="34"/>
  <c r="D18" i="34"/>
  <c r="I18" i="34"/>
  <c r="C18" i="34"/>
  <c r="C19" i="31"/>
  <c r="D19" i="31" s="1"/>
  <c r="P19" i="31"/>
  <c r="G19" i="31"/>
  <c r="O19" i="31"/>
  <c r="T19" i="31"/>
  <c r="Q19" i="31"/>
  <c r="M19" i="31"/>
  <c r="F19" i="31"/>
  <c r="K19" i="31"/>
  <c r="J19" i="31"/>
  <c r="N19" i="31"/>
  <c r="I19" i="31"/>
  <c r="L19" i="31"/>
  <c r="E19" i="31"/>
  <c r="S19" i="31"/>
  <c r="U19" i="31"/>
  <c r="Z19" i="8" s="1"/>
  <c r="H19" i="31"/>
  <c r="R19" i="31"/>
  <c r="Y19" i="8" s="1"/>
  <c r="X18" i="39"/>
  <c r="I18" i="39"/>
  <c r="AD18" i="39"/>
  <c r="AE18" i="39"/>
  <c r="U18" i="39"/>
  <c r="AF18" i="39"/>
  <c r="C18" i="39"/>
  <c r="M18" i="39"/>
  <c r="L18" i="39"/>
  <c r="O18" i="39"/>
  <c r="AC18" i="39"/>
  <c r="AH18" i="39"/>
  <c r="S18" i="39"/>
  <c r="W18" i="39"/>
  <c r="V18" i="39"/>
  <c r="AG18" i="39"/>
  <c r="F16" i="40"/>
  <c r="J17" i="39" s="1"/>
  <c r="D17" i="39" s="1"/>
  <c r="R17" i="39" s="1"/>
  <c r="G16" i="40"/>
  <c r="G18" i="41"/>
  <c r="D18" i="41"/>
  <c r="C18" i="41"/>
  <c r="E18" i="41"/>
  <c r="F18" i="41"/>
  <c r="I18" i="41" a="1"/>
  <c r="I18" i="41" s="1"/>
  <c r="G18" i="39" s="1"/>
  <c r="H18" i="41"/>
  <c r="K16" i="40"/>
  <c r="K17" i="39" s="1"/>
  <c r="L16" i="40"/>
  <c r="H17" i="40"/>
  <c r="E17" i="40"/>
  <c r="D17" i="40"/>
  <c r="AA18" i="39" s="1"/>
  <c r="C17" i="40"/>
  <c r="I17" i="40"/>
  <c r="J17" i="40"/>
  <c r="AL18" i="39"/>
  <c r="D12" i="21" a="1"/>
  <c r="D12" i="21" s="1"/>
  <c r="B19" i="39"/>
  <c r="B19" i="42"/>
  <c r="B19" i="41"/>
  <c r="B18" i="40"/>
  <c r="O18" i="42"/>
  <c r="M18" i="42"/>
  <c r="R18" i="42" s="1"/>
  <c r="Y18" i="39" s="1"/>
  <c r="E18" i="42"/>
  <c r="H18" i="42" s="1"/>
  <c r="T18" i="39" s="1"/>
  <c r="Q18" i="42"/>
  <c r="I18" i="42"/>
  <c r="K18" i="42"/>
  <c r="T18" i="42"/>
  <c r="L18" i="42"/>
  <c r="G18" i="42"/>
  <c r="J18" i="42"/>
  <c r="C18" i="42"/>
  <c r="D18" i="42" s="1"/>
  <c r="N18" i="42"/>
  <c r="F18" i="42"/>
  <c r="S18" i="42"/>
  <c r="U18" i="42" s="1"/>
  <c r="Z18" i="39" s="1"/>
  <c r="P18" i="42"/>
  <c r="F16" i="39"/>
  <c r="N16" i="39" s="1"/>
  <c r="AJ16" i="39" s="1"/>
  <c r="AP16" i="39" s="1"/>
  <c r="R16" i="39"/>
  <c r="F19" i="8"/>
  <c r="N19" i="8" s="1"/>
  <c r="AJ19" i="8" s="1"/>
  <c r="AM19" i="8" s="1"/>
  <c r="AO19" i="8" s="1"/>
  <c r="AJ18" i="8"/>
  <c r="AM18" i="8" s="1"/>
  <c r="AO18" i="8" s="1"/>
  <c r="AK18" i="8"/>
  <c r="F18" i="39"/>
  <c r="N18" i="39" s="1"/>
  <c r="AJ18" i="39" s="1"/>
  <c r="AP17" i="39"/>
  <c r="AK17" i="39"/>
  <c r="AM17" i="39"/>
  <c r="AO17" i="39" s="1"/>
  <c r="F19" i="39"/>
  <c r="N19" i="39" s="1"/>
  <c r="AJ19" i="39" s="1"/>
  <c r="AA19" i="39"/>
  <c r="P19" i="39" s="1"/>
  <c r="H40" i="37"/>
  <c r="F34" i="38"/>
  <c r="I34" i="38" s="1"/>
  <c r="F36" i="37"/>
  <c r="F38" i="37"/>
  <c r="M38" i="37" s="1"/>
  <c r="N38" i="37" s="1"/>
  <c r="F40" i="37"/>
  <c r="M40" i="37" s="1"/>
  <c r="N40" i="37" s="1"/>
  <c r="H39" i="37"/>
  <c r="F30" i="38"/>
  <c r="I30" i="38" s="1"/>
  <c r="F36" i="38"/>
  <c r="I36" i="38" s="1"/>
  <c r="F32" i="38"/>
  <c r="I32" i="38" s="1"/>
  <c r="F14" i="37"/>
  <c r="F14" i="38"/>
  <c r="F16" i="38"/>
  <c r="I16" i="38" s="1"/>
  <c r="F18" i="38"/>
  <c r="I18" i="38" s="1"/>
  <c r="F20" i="38"/>
  <c r="I20" i="38" s="1"/>
  <c r="F22" i="38"/>
  <c r="I22" i="38" s="1"/>
  <c r="F24" i="38"/>
  <c r="I24" i="38" s="1"/>
  <c r="F26" i="38"/>
  <c r="I26" i="38" s="1"/>
  <c r="F17" i="38"/>
  <c r="I17" i="38" s="1"/>
  <c r="F19" i="38"/>
  <c r="I19" i="38" s="1"/>
  <c r="F21" i="38"/>
  <c r="I21" i="38" s="1"/>
  <c r="F23" i="38"/>
  <c r="I23" i="38" s="1"/>
  <c r="F25" i="38"/>
  <c r="I25" i="38" s="1"/>
  <c r="F27" i="38"/>
  <c r="I27" i="38" s="1"/>
  <c r="H37" i="38"/>
  <c r="F37" i="38"/>
  <c r="F31" i="38"/>
  <c r="I31" i="38" s="1"/>
  <c r="F33" i="38"/>
  <c r="I33" i="38" s="1"/>
  <c r="F35" i="38"/>
  <c r="I35" i="38" s="1"/>
  <c r="F35" i="37"/>
  <c r="F37" i="37"/>
  <c r="F39" i="37"/>
  <c r="M39" i="37" s="1"/>
  <c r="N39" i="37" s="1"/>
  <c r="H38" i="37"/>
  <c r="H37" i="37"/>
  <c r="H36" i="37"/>
  <c r="H35" i="37"/>
  <c r="F20" i="8" l="1"/>
  <c r="N20" i="8" s="1"/>
  <c r="AJ20" i="8" s="1"/>
  <c r="AM20" i="8" s="1"/>
  <c r="AO20" i="8" s="1"/>
  <c r="F18" i="34"/>
  <c r="J19" i="8" s="1"/>
  <c r="G18" i="34"/>
  <c r="K18" i="34"/>
  <c r="K19" i="8" s="1"/>
  <c r="L18" i="34"/>
  <c r="Q20" i="31"/>
  <c r="C20" i="31"/>
  <c r="M20" i="31"/>
  <c r="U20" i="31"/>
  <c r="Z20" i="8" s="1"/>
  <c r="O20" i="31"/>
  <c r="R20" i="31" s="1"/>
  <c r="Y20" i="8" s="1"/>
  <c r="L20" i="31"/>
  <c r="G20" i="31"/>
  <c r="H20" i="31" s="1"/>
  <c r="T20" i="8" s="1"/>
  <c r="E20" i="31"/>
  <c r="T20" i="31"/>
  <c r="I20" i="31"/>
  <c r="F20" i="31"/>
  <c r="N20" i="31"/>
  <c r="S20" i="31"/>
  <c r="J20" i="31"/>
  <c r="P20" i="31"/>
  <c r="K20" i="31"/>
  <c r="D20" i="31"/>
  <c r="H20" i="29"/>
  <c r="C20" i="29"/>
  <c r="F20" i="29"/>
  <c r="G20" i="29"/>
  <c r="E20" i="29"/>
  <c r="D20" i="29"/>
  <c r="I20" i="29" a="1"/>
  <c r="I20" i="29" s="1"/>
  <c r="G20" i="8" s="1"/>
  <c r="J19" i="34"/>
  <c r="C19" i="34"/>
  <c r="H19" i="34"/>
  <c r="I19" i="34"/>
  <c r="AB20" i="8" s="1"/>
  <c r="D19" i="34"/>
  <c r="E19" i="34"/>
  <c r="X20" i="8"/>
  <c r="U20" i="8"/>
  <c r="S20" i="8"/>
  <c r="AG20" i="8"/>
  <c r="AH20" i="8"/>
  <c r="I20" i="8"/>
  <c r="AD20" i="8"/>
  <c r="C20" i="8"/>
  <c r="AE20" i="8"/>
  <c r="L20" i="8"/>
  <c r="V20" i="8"/>
  <c r="W20" i="8"/>
  <c r="O20" i="8"/>
  <c r="AL20" i="8" s="1"/>
  <c r="AC20" i="8"/>
  <c r="M20" i="8"/>
  <c r="AF20" i="8"/>
  <c r="AI20" i="8"/>
  <c r="AA20" i="8"/>
  <c r="P20" i="8" s="1"/>
  <c r="D14" i="11" a="1"/>
  <c r="D14" i="11" s="1"/>
  <c r="B21" i="29"/>
  <c r="B21" i="8"/>
  <c r="AI21" i="8" s="1"/>
  <c r="B21" i="31"/>
  <c r="B20" i="34"/>
  <c r="B20" i="42"/>
  <c r="B19" i="40"/>
  <c r="D13" i="21" a="1"/>
  <c r="D13" i="21" s="1"/>
  <c r="B20" i="39"/>
  <c r="AM20" i="39" s="1"/>
  <c r="AO20" i="39" s="1"/>
  <c r="B20" i="41"/>
  <c r="I19" i="39"/>
  <c r="J19" i="39"/>
  <c r="AG19" i="39"/>
  <c r="AC19" i="39"/>
  <c r="W19" i="39"/>
  <c r="AH19" i="39"/>
  <c r="S19" i="39"/>
  <c r="M19" i="39"/>
  <c r="D19" i="39"/>
  <c r="R19" i="39" s="1"/>
  <c r="O19" i="39"/>
  <c r="AL19" i="39"/>
  <c r="AD19" i="39"/>
  <c r="K19" i="39"/>
  <c r="L19" i="39"/>
  <c r="AE19" i="39"/>
  <c r="G19" i="39"/>
  <c r="C19" i="39"/>
  <c r="AF19" i="39"/>
  <c r="X19" i="39"/>
  <c r="V19" i="39"/>
  <c r="U19" i="39"/>
  <c r="AI19" i="39"/>
  <c r="H18" i="40"/>
  <c r="J18" i="40"/>
  <c r="C18" i="40"/>
  <c r="D18" i="40"/>
  <c r="I18" i="40"/>
  <c r="AB19" i="39" s="1"/>
  <c r="E18" i="40"/>
  <c r="F17" i="40"/>
  <c r="J18" i="39" s="1"/>
  <c r="D18" i="39" s="1"/>
  <c r="R18" i="39" s="1"/>
  <c r="G17" i="40"/>
  <c r="C19" i="41"/>
  <c r="D19" i="41"/>
  <c r="E19" i="41"/>
  <c r="H19" i="41"/>
  <c r="F19" i="41"/>
  <c r="I19" i="41" a="1"/>
  <c r="I19" i="41" s="1"/>
  <c r="G19" i="41"/>
  <c r="C19" i="42"/>
  <c r="L19" i="42"/>
  <c r="M19" i="42"/>
  <c r="R19" i="42" s="1"/>
  <c r="Y19" i="39" s="1"/>
  <c r="N19" i="42"/>
  <c r="S19" i="42"/>
  <c r="U19" i="42" s="1"/>
  <c r="Z19" i="39" s="1"/>
  <c r="I19" i="42"/>
  <c r="E19" i="42"/>
  <c r="H19" i="42" s="1"/>
  <c r="T19" i="39" s="1"/>
  <c r="D19" i="42"/>
  <c r="J19" i="42"/>
  <c r="T19" i="42"/>
  <c r="G19" i="42"/>
  <c r="P19" i="42"/>
  <c r="F19" i="42"/>
  <c r="Q19" i="42"/>
  <c r="K19" i="42"/>
  <c r="O19" i="42"/>
  <c r="L17" i="40"/>
  <c r="K17" i="40"/>
  <c r="K18" i="39" s="1"/>
  <c r="AP19" i="8"/>
  <c r="M36" i="37"/>
  <c r="N36" i="37" s="1"/>
  <c r="M37" i="37"/>
  <c r="N37" i="37" s="1"/>
  <c r="M35" i="37"/>
  <c r="N35" i="37" s="1"/>
  <c r="M34" i="37"/>
  <c r="N34" i="37" s="1"/>
  <c r="AK20" i="8"/>
  <c r="AK19" i="8"/>
  <c r="AP18" i="8"/>
  <c r="AP19" i="39"/>
  <c r="AM19" i="39"/>
  <c r="AO19" i="39" s="1"/>
  <c r="AK19" i="39"/>
  <c r="P20" i="39"/>
  <c r="AM18" i="39"/>
  <c r="AO18" i="39" s="1"/>
  <c r="AK18" i="39"/>
  <c r="AP18" i="39"/>
  <c r="I40" i="37"/>
  <c r="I39" i="37"/>
  <c r="I37" i="38"/>
  <c r="I38" i="37"/>
  <c r="I37" i="37"/>
  <c r="I36" i="37"/>
  <c r="I35" i="37"/>
  <c r="D21" i="8" l="1"/>
  <c r="AP20" i="8"/>
  <c r="P21" i="8"/>
  <c r="D15" i="11" a="1"/>
  <c r="D15" i="11" s="1"/>
  <c r="B22" i="8"/>
  <c r="F22" i="8" s="1"/>
  <c r="N22" i="8" s="1"/>
  <c r="AJ22" i="8" s="1"/>
  <c r="B22" i="31"/>
  <c r="B22" i="29"/>
  <c r="B21" i="34"/>
  <c r="K19" i="34"/>
  <c r="K20" i="8" s="1"/>
  <c r="L19" i="34"/>
  <c r="D21" i="29"/>
  <c r="H21" i="29"/>
  <c r="C21" i="29"/>
  <c r="G21" i="29"/>
  <c r="F21" i="29"/>
  <c r="E21" i="29"/>
  <c r="I21" i="29" a="1"/>
  <c r="I21" i="29" s="1"/>
  <c r="G21" i="8" s="1"/>
  <c r="E20" i="34"/>
  <c r="I20" i="34"/>
  <c r="H20" i="34"/>
  <c r="C20" i="34"/>
  <c r="J20" i="34"/>
  <c r="D20" i="34"/>
  <c r="L21" i="31"/>
  <c r="G21" i="31"/>
  <c r="F21" i="31"/>
  <c r="S21" i="31"/>
  <c r="M21" i="31"/>
  <c r="Q21" i="31"/>
  <c r="T21" i="31"/>
  <c r="N21" i="31"/>
  <c r="C21" i="31"/>
  <c r="D21" i="31" s="1"/>
  <c r="P21" i="31"/>
  <c r="I21" i="31"/>
  <c r="J21" i="31"/>
  <c r="O21" i="31"/>
  <c r="K21" i="31"/>
  <c r="E21" i="31"/>
  <c r="R21" i="31"/>
  <c r="Y21" i="8" s="1"/>
  <c r="U21" i="31"/>
  <c r="Z21" i="8" s="1"/>
  <c r="H21" i="31"/>
  <c r="T21" i="8" s="1"/>
  <c r="AD21" i="8"/>
  <c r="AE21" i="8"/>
  <c r="U21" i="8"/>
  <c r="V21" i="8"/>
  <c r="O21" i="8"/>
  <c r="S21" i="8"/>
  <c r="C21" i="8"/>
  <c r="X21" i="8"/>
  <c r="I21" i="8"/>
  <c r="M21" i="8"/>
  <c r="AH21" i="8"/>
  <c r="AF21" i="8"/>
  <c r="AG21" i="8"/>
  <c r="W21" i="8"/>
  <c r="L21" i="8"/>
  <c r="AC21" i="8"/>
  <c r="AA21" i="8"/>
  <c r="AB21" i="8"/>
  <c r="AL21" i="8"/>
  <c r="F19" i="34"/>
  <c r="J20" i="8" s="1"/>
  <c r="G19" i="34"/>
  <c r="AK20" i="39"/>
  <c r="K18" i="40"/>
  <c r="L18" i="40"/>
  <c r="F18" i="40"/>
  <c r="G18" i="40"/>
  <c r="E20" i="41"/>
  <c r="C20" i="41"/>
  <c r="H20" i="41"/>
  <c r="D20" i="41"/>
  <c r="I20" i="41" s="1" a="1"/>
  <c r="I20" i="41" s="1"/>
  <c r="G20" i="39" s="1"/>
  <c r="G20" i="41"/>
  <c r="F20" i="41"/>
  <c r="O20" i="39"/>
  <c r="AC20" i="39"/>
  <c r="X20" i="39"/>
  <c r="C20" i="39"/>
  <c r="D20" i="39" s="1"/>
  <c r="S20" i="39"/>
  <c r="AL20" i="39"/>
  <c r="U20" i="39"/>
  <c r="I20" i="39"/>
  <c r="AD20" i="39"/>
  <c r="V20" i="39"/>
  <c r="AH20" i="39"/>
  <c r="AE20" i="39"/>
  <c r="M20" i="39"/>
  <c r="AF20" i="39"/>
  <c r="W20" i="39"/>
  <c r="AG20" i="39"/>
  <c r="L20" i="39"/>
  <c r="F20" i="39"/>
  <c r="N20" i="39" s="1"/>
  <c r="AJ20" i="39" s="1"/>
  <c r="AP20" i="39" s="1"/>
  <c r="AB20" i="39"/>
  <c r="AA20" i="39"/>
  <c r="D14" i="21" a="1"/>
  <c r="D14" i="21" s="1"/>
  <c r="B21" i="39"/>
  <c r="B21" i="41"/>
  <c r="B20" i="40"/>
  <c r="B21" i="42"/>
  <c r="I19" i="40"/>
  <c r="E19" i="40"/>
  <c r="H19" i="40"/>
  <c r="D19" i="40"/>
  <c r="J19" i="40"/>
  <c r="C19" i="40"/>
  <c r="O20" i="42"/>
  <c r="S20" i="42"/>
  <c r="P20" i="42"/>
  <c r="E20" i="42"/>
  <c r="T20" i="42"/>
  <c r="M20" i="42"/>
  <c r="R20" i="42" s="1"/>
  <c r="Y20" i="39" s="1"/>
  <c r="N20" i="42"/>
  <c r="L20" i="42"/>
  <c r="K20" i="42"/>
  <c r="U20" i="42"/>
  <c r="Z20" i="39" s="1"/>
  <c r="C20" i="42"/>
  <c r="D20" i="42" s="1"/>
  <c r="J20" i="42"/>
  <c r="G20" i="42"/>
  <c r="I20" i="42"/>
  <c r="F20" i="42"/>
  <c r="H20" i="42" s="1"/>
  <c r="T20" i="39" s="1"/>
  <c r="AI20" i="39" s="1"/>
  <c r="Q20" i="42"/>
  <c r="R21" i="8"/>
  <c r="F21" i="8"/>
  <c r="N21" i="8" s="1"/>
  <c r="AJ21" i="8" s="1"/>
  <c r="AP21" i="8" s="1"/>
  <c r="F21" i="39"/>
  <c r="N21" i="39" s="1"/>
  <c r="AJ21" i="39" s="1"/>
  <c r="B34" i="12"/>
  <c r="G26" i="12"/>
  <c r="E26" i="12"/>
  <c r="L20" i="34" l="1"/>
  <c r="K20" i="34"/>
  <c r="K21" i="8" s="1"/>
  <c r="D21" i="34"/>
  <c r="I21" i="34"/>
  <c r="E21" i="34"/>
  <c r="H21" i="34"/>
  <c r="C21" i="34"/>
  <c r="J21" i="34"/>
  <c r="E22" i="29"/>
  <c r="H22" i="29"/>
  <c r="F22" i="29"/>
  <c r="D22" i="29"/>
  <c r="C22" i="29"/>
  <c r="G22" i="29"/>
  <c r="I22" i="29" a="1"/>
  <c r="I22" i="29" s="1"/>
  <c r="G22" i="8" s="1"/>
  <c r="L22" i="31"/>
  <c r="C22" i="31"/>
  <c r="D22" i="31" s="1"/>
  <c r="N22" i="31"/>
  <c r="O22" i="31"/>
  <c r="E22" i="31"/>
  <c r="K22" i="31"/>
  <c r="I22" i="31"/>
  <c r="J22" i="31"/>
  <c r="P22" i="31"/>
  <c r="T22" i="31"/>
  <c r="Q22" i="31"/>
  <c r="S22" i="31"/>
  <c r="U22" i="31" s="1"/>
  <c r="Z22" i="8" s="1"/>
  <c r="F22" i="31"/>
  <c r="H22" i="31" s="1"/>
  <c r="T22" i="8" s="1"/>
  <c r="G22" i="31"/>
  <c r="M22" i="31"/>
  <c r="R22" i="31"/>
  <c r="Y22" i="8" s="1"/>
  <c r="AI22" i="8" s="1"/>
  <c r="F20" i="34"/>
  <c r="J21" i="8" s="1"/>
  <c r="G20" i="34"/>
  <c r="AF22" i="8"/>
  <c r="AC22" i="8"/>
  <c r="AG22" i="8"/>
  <c r="U22" i="8"/>
  <c r="I22" i="8"/>
  <c r="X22" i="8"/>
  <c r="M22" i="8"/>
  <c r="C22" i="8"/>
  <c r="L22" i="8"/>
  <c r="V22" i="8"/>
  <c r="O22" i="8"/>
  <c r="AL22" i="8" s="1"/>
  <c r="S22" i="8"/>
  <c r="W22" i="8"/>
  <c r="AH22" i="8"/>
  <c r="AD22" i="8"/>
  <c r="AE22" i="8"/>
  <c r="AA22" i="8"/>
  <c r="P22" i="8" s="1"/>
  <c r="AB22" i="8"/>
  <c r="D16" i="11" a="1"/>
  <c r="D16" i="11" s="1"/>
  <c r="B23" i="31"/>
  <c r="B23" i="29"/>
  <c r="B23" i="8"/>
  <c r="D23" i="8" s="1"/>
  <c r="R23" i="8" s="1"/>
  <c r="B22" i="34"/>
  <c r="M21" i="42"/>
  <c r="N21" i="42"/>
  <c r="F21" i="42"/>
  <c r="T21" i="42"/>
  <c r="I21" i="42"/>
  <c r="C21" i="42"/>
  <c r="G21" i="42"/>
  <c r="K21" i="42"/>
  <c r="P21" i="42"/>
  <c r="Q21" i="42"/>
  <c r="J21" i="42"/>
  <c r="O21" i="42"/>
  <c r="R21" i="42" s="1"/>
  <c r="Y21" i="39" s="1"/>
  <c r="E21" i="42"/>
  <c r="H21" i="42" s="1"/>
  <c r="T21" i="39" s="1"/>
  <c r="L21" i="42"/>
  <c r="D21" i="42"/>
  <c r="S21" i="42"/>
  <c r="U21" i="42" s="1"/>
  <c r="Z21" i="39" s="1"/>
  <c r="H20" i="40"/>
  <c r="D20" i="40"/>
  <c r="E20" i="40"/>
  <c r="C20" i="40"/>
  <c r="I20" i="40"/>
  <c r="J20" i="40"/>
  <c r="E21" i="41"/>
  <c r="D21" i="41"/>
  <c r="H21" i="41"/>
  <c r="F21" i="41"/>
  <c r="C21" i="41"/>
  <c r="I21" i="41" a="1"/>
  <c r="I21" i="41" s="1"/>
  <c r="G21" i="39" s="1"/>
  <c r="G21" i="41"/>
  <c r="U21" i="39"/>
  <c r="O21" i="39"/>
  <c r="V21" i="39"/>
  <c r="W21" i="39"/>
  <c r="M21" i="39"/>
  <c r="L21" i="39"/>
  <c r="AH21" i="39"/>
  <c r="AE21" i="39"/>
  <c r="X21" i="39"/>
  <c r="AD21" i="39"/>
  <c r="AC21" i="39"/>
  <c r="AG21" i="39"/>
  <c r="I21" i="39"/>
  <c r="C21" i="39"/>
  <c r="AF21" i="39"/>
  <c r="S21" i="39"/>
  <c r="AA21" i="39"/>
  <c r="P21" i="39" s="1"/>
  <c r="AI21" i="39"/>
  <c r="AL21" i="39"/>
  <c r="AB21" i="39"/>
  <c r="D15" i="21" a="1"/>
  <c r="D15" i="21" s="1"/>
  <c r="B22" i="41"/>
  <c r="B22" i="39"/>
  <c r="B21" i="40"/>
  <c r="B22" i="42"/>
  <c r="F19" i="40"/>
  <c r="J20" i="39" s="1"/>
  <c r="G19" i="40"/>
  <c r="R20" i="39"/>
  <c r="K19" i="40"/>
  <c r="K20" i="39" s="1"/>
  <c r="L19" i="40"/>
  <c r="AM21" i="8"/>
  <c r="AO21" i="8" s="1"/>
  <c r="AK21" i="8"/>
  <c r="AP22" i="8"/>
  <c r="AK22" i="8"/>
  <c r="AM22" i="8"/>
  <c r="AO22" i="8" s="1"/>
  <c r="AK21" i="39"/>
  <c r="AM21" i="39"/>
  <c r="AO21" i="39" s="1"/>
  <c r="AP21" i="39"/>
  <c r="F26" i="12"/>
  <c r="J26" i="12"/>
  <c r="I26" i="12"/>
  <c r="H26" i="12"/>
  <c r="K26" i="12"/>
  <c r="L26" i="12"/>
  <c r="Q26" i="12"/>
  <c r="R26" i="12"/>
  <c r="P26" i="12"/>
  <c r="N26" i="12"/>
  <c r="S26" i="12"/>
  <c r="O26" i="12"/>
  <c r="M26" i="12"/>
  <c r="F23" i="8" l="1"/>
  <c r="N23" i="8" s="1"/>
  <c r="AJ23" i="8" s="1"/>
  <c r="AP23" i="8" s="1"/>
  <c r="D17" i="11" a="1"/>
  <c r="D17" i="11" s="1"/>
  <c r="B23" i="34"/>
  <c r="B24" i="29"/>
  <c r="B24" i="8"/>
  <c r="F24" i="8" s="1"/>
  <c r="N24" i="8" s="1"/>
  <c r="AJ24" i="8" s="1"/>
  <c r="B24" i="31"/>
  <c r="H22" i="34"/>
  <c r="D22" i="34"/>
  <c r="I22" i="34"/>
  <c r="AB23" i="8" s="1"/>
  <c r="J22" i="34"/>
  <c r="C22" i="34"/>
  <c r="E22" i="34"/>
  <c r="M23" i="8"/>
  <c r="AD23" i="8"/>
  <c r="AG23" i="8"/>
  <c r="AH23" i="8"/>
  <c r="S23" i="8"/>
  <c r="C23" i="8"/>
  <c r="AC23" i="8"/>
  <c r="V23" i="8"/>
  <c r="X23" i="8"/>
  <c r="O23" i="8"/>
  <c r="L23" i="8"/>
  <c r="W23" i="8"/>
  <c r="AE23" i="8"/>
  <c r="AF23" i="8"/>
  <c r="I23" i="8"/>
  <c r="U23" i="8"/>
  <c r="AA23" i="8"/>
  <c r="P23" i="8" s="1"/>
  <c r="AL23" i="8"/>
  <c r="G21" i="34"/>
  <c r="F21" i="34"/>
  <c r="J22" i="8" s="1"/>
  <c r="G23" i="29"/>
  <c r="E23" i="29"/>
  <c r="D23" i="29"/>
  <c r="F23" i="29"/>
  <c r="H23" i="29"/>
  <c r="C23" i="29"/>
  <c r="I23" i="29" a="1"/>
  <c r="I23" i="29" s="1"/>
  <c r="G23" i="8" s="1"/>
  <c r="L21" i="34"/>
  <c r="K21" i="34"/>
  <c r="K22" i="8" s="1"/>
  <c r="D22" i="8" s="1"/>
  <c r="R22" i="8" s="1"/>
  <c r="K23" i="31"/>
  <c r="T23" i="31"/>
  <c r="U23" i="31" s="1"/>
  <c r="Z23" i="8" s="1"/>
  <c r="P23" i="31"/>
  <c r="G23" i="31"/>
  <c r="F23" i="31"/>
  <c r="J23" i="31"/>
  <c r="N23" i="31"/>
  <c r="S23" i="31"/>
  <c r="Q23" i="31"/>
  <c r="M23" i="31"/>
  <c r="C23" i="31"/>
  <c r="D23" i="31" s="1"/>
  <c r="E23" i="31"/>
  <c r="O23" i="31"/>
  <c r="L23" i="31"/>
  <c r="I23" i="31"/>
  <c r="H23" i="31"/>
  <c r="T23" i="8" s="1"/>
  <c r="R23" i="31"/>
  <c r="Y23" i="8" s="1"/>
  <c r="AI23" i="8"/>
  <c r="F22" i="41"/>
  <c r="G22" i="41"/>
  <c r="H22" i="41"/>
  <c r="C22" i="41"/>
  <c r="D22" i="41"/>
  <c r="E22" i="41"/>
  <c r="I22" i="41" a="1"/>
  <c r="I22" i="41" s="1"/>
  <c r="F20" i="40"/>
  <c r="J21" i="39" s="1"/>
  <c r="G20" i="40"/>
  <c r="Q22" i="42"/>
  <c r="F22" i="42"/>
  <c r="I22" i="42"/>
  <c r="K22" i="42"/>
  <c r="U22" i="42"/>
  <c r="E22" i="42"/>
  <c r="P22" i="42"/>
  <c r="H22" i="42"/>
  <c r="D22" i="42"/>
  <c r="T22" i="42"/>
  <c r="N22" i="42"/>
  <c r="O22" i="42"/>
  <c r="M22" i="42"/>
  <c r="J22" i="42"/>
  <c r="R22" i="42"/>
  <c r="S22" i="42"/>
  <c r="C22" i="42"/>
  <c r="G22" i="42"/>
  <c r="L22" i="42"/>
  <c r="J21" i="40"/>
  <c r="D21" i="40"/>
  <c r="I21" i="40"/>
  <c r="C21" i="40"/>
  <c r="E21" i="40"/>
  <c r="H21" i="40"/>
  <c r="L20" i="40"/>
  <c r="K20" i="40"/>
  <c r="K21" i="39" s="1"/>
  <c r="D21" i="39" s="1"/>
  <c r="R21" i="39" s="1"/>
  <c r="V22" i="39"/>
  <c r="T22" i="39"/>
  <c r="W22" i="39"/>
  <c r="G22" i="39"/>
  <c r="AG22" i="39"/>
  <c r="M22" i="39"/>
  <c r="J22" i="39"/>
  <c r="AO22" i="39"/>
  <c r="Z22" i="39"/>
  <c r="AM22" i="39"/>
  <c r="AI22" i="39"/>
  <c r="AH22" i="39"/>
  <c r="AC22" i="39"/>
  <c r="AB22" i="39"/>
  <c r="F22" i="39"/>
  <c r="L22" i="39"/>
  <c r="AA22" i="39"/>
  <c r="X22" i="39"/>
  <c r="O22" i="39"/>
  <c r="AJ22" i="39"/>
  <c r="AP22" i="39" s="1"/>
  <c r="P22" i="39"/>
  <c r="AD22" i="39"/>
  <c r="K22" i="39"/>
  <c r="AF22" i="39"/>
  <c r="D22" i="39"/>
  <c r="R22" i="39" s="1"/>
  <c r="AK22" i="39"/>
  <c r="AL22" i="39"/>
  <c r="S22" i="39"/>
  <c r="U22" i="39"/>
  <c r="C22" i="39"/>
  <c r="AE22" i="39"/>
  <c r="I22" i="39"/>
  <c r="N22" i="39"/>
  <c r="Y22" i="39"/>
  <c r="D16" i="21" a="1"/>
  <c r="D16" i="21" s="1"/>
  <c r="B23" i="41"/>
  <c r="B22" i="40"/>
  <c r="B23" i="39"/>
  <c r="B23" i="42"/>
  <c r="AK23" i="8"/>
  <c r="AM23" i="8"/>
  <c r="AO23" i="8" s="1"/>
  <c r="D18" i="11" l="1" a="1"/>
  <c r="D18" i="11" s="1"/>
  <c r="B25" i="8"/>
  <c r="AI25" i="8" s="1"/>
  <c r="B25" i="31"/>
  <c r="B24" i="34"/>
  <c r="B25" i="29"/>
  <c r="K22" i="34"/>
  <c r="K23" i="8" s="1"/>
  <c r="L22" i="34"/>
  <c r="O24" i="31"/>
  <c r="P24" i="31"/>
  <c r="I24" i="31"/>
  <c r="N24" i="31"/>
  <c r="G24" i="31"/>
  <c r="K24" i="31"/>
  <c r="M24" i="31"/>
  <c r="F24" i="31"/>
  <c r="Q24" i="31"/>
  <c r="C24" i="31"/>
  <c r="D24" i="31" s="1"/>
  <c r="E24" i="31"/>
  <c r="T24" i="31"/>
  <c r="L24" i="31"/>
  <c r="S24" i="31"/>
  <c r="U24" i="31" s="1"/>
  <c r="Z24" i="8" s="1"/>
  <c r="J24" i="31"/>
  <c r="R24" i="31"/>
  <c r="Y24" i="8" s="1"/>
  <c r="H24" i="31"/>
  <c r="T24" i="8" s="1"/>
  <c r="AI24" i="8" s="1"/>
  <c r="F22" i="34"/>
  <c r="J23" i="8" s="1"/>
  <c r="G22" i="34"/>
  <c r="AF24" i="8"/>
  <c r="V24" i="8"/>
  <c r="AC24" i="8"/>
  <c r="I24" i="8"/>
  <c r="AE24" i="8"/>
  <c r="AG24" i="8"/>
  <c r="AH24" i="8"/>
  <c r="C24" i="8"/>
  <c r="S24" i="8"/>
  <c r="X24" i="8"/>
  <c r="O24" i="8"/>
  <c r="AL24" i="8" s="1"/>
  <c r="L24" i="8"/>
  <c r="U24" i="8"/>
  <c r="W24" i="8"/>
  <c r="AD24" i="8"/>
  <c r="M24" i="8"/>
  <c r="AB24" i="8"/>
  <c r="AA24" i="8"/>
  <c r="P24" i="8" s="1"/>
  <c r="C24" i="29"/>
  <c r="E24" i="29"/>
  <c r="H24" i="29"/>
  <c r="D24" i="29"/>
  <c r="G24" i="29"/>
  <c r="F24" i="29"/>
  <c r="I24" i="29" a="1"/>
  <c r="I24" i="29" s="1"/>
  <c r="G24" i="8" s="1"/>
  <c r="D23" i="34"/>
  <c r="I23" i="34"/>
  <c r="C23" i="34"/>
  <c r="E23" i="34"/>
  <c r="H23" i="34"/>
  <c r="J23" i="34"/>
  <c r="E23" i="41"/>
  <c r="C23" i="41"/>
  <c r="F23" i="41"/>
  <c r="H23" i="41"/>
  <c r="I23" i="41" a="1"/>
  <c r="I23" i="41" s="1"/>
  <c r="D23" i="41"/>
  <c r="G23" i="41"/>
  <c r="D17" i="21" a="1"/>
  <c r="D17" i="21" s="1"/>
  <c r="B23" i="40"/>
  <c r="B24" i="41"/>
  <c r="B24" i="39"/>
  <c r="B24" i="42"/>
  <c r="K21" i="40"/>
  <c r="L21" i="40"/>
  <c r="F21" i="40"/>
  <c r="G21" i="40"/>
  <c r="G23" i="42"/>
  <c r="P23" i="42"/>
  <c r="Q23" i="42"/>
  <c r="C23" i="42"/>
  <c r="U23" i="42"/>
  <c r="T23" i="42"/>
  <c r="J23" i="42"/>
  <c r="S23" i="42"/>
  <c r="D23" i="42"/>
  <c r="O23" i="42"/>
  <c r="E23" i="42"/>
  <c r="R23" i="42"/>
  <c r="M23" i="42"/>
  <c r="F23" i="42"/>
  <c r="H23" i="42"/>
  <c r="I23" i="42"/>
  <c r="K23" i="42"/>
  <c r="N23" i="42"/>
  <c r="L23" i="42"/>
  <c r="W23" i="39"/>
  <c r="J23" i="39"/>
  <c r="AG23" i="39"/>
  <c r="K23" i="39"/>
  <c r="AM23" i="39"/>
  <c r="AH23" i="39"/>
  <c r="D23" i="39"/>
  <c r="R23" i="39" s="1"/>
  <c r="U23" i="39"/>
  <c r="AO23" i="39"/>
  <c r="L23" i="39"/>
  <c r="AB23" i="39"/>
  <c r="AA23" i="39"/>
  <c r="T23" i="39"/>
  <c r="AE23" i="39"/>
  <c r="C23" i="39"/>
  <c r="AJ23" i="39"/>
  <c r="AP23" i="39" s="1"/>
  <c r="N23" i="39"/>
  <c r="AL23" i="39"/>
  <c r="V23" i="39"/>
  <c r="P23" i="39"/>
  <c r="AK23" i="39"/>
  <c r="F23" i="39"/>
  <c r="I23" i="39"/>
  <c r="AC23" i="39"/>
  <c r="AD23" i="39"/>
  <c r="Z23" i="39"/>
  <c r="AF23" i="39"/>
  <c r="X23" i="39"/>
  <c r="Y23" i="39"/>
  <c r="AI23" i="39"/>
  <c r="S23" i="39"/>
  <c r="G23" i="39"/>
  <c r="M23" i="39"/>
  <c r="O23" i="39"/>
  <c r="I22" i="40"/>
  <c r="C22" i="40"/>
  <c r="E22" i="40"/>
  <c r="J22" i="40"/>
  <c r="D22" i="40"/>
  <c r="H22" i="40"/>
  <c r="AP24" i="8"/>
  <c r="AM24" i="8"/>
  <c r="AO24" i="8" s="1"/>
  <c r="AK24" i="8"/>
  <c r="K11" i="34"/>
  <c r="F25" i="8" l="1"/>
  <c r="N25" i="8" s="1"/>
  <c r="P25" i="8"/>
  <c r="L23" i="34"/>
  <c r="K23" i="34"/>
  <c r="K24" i="8" s="1"/>
  <c r="F23" i="34"/>
  <c r="J24" i="8" s="1"/>
  <c r="D24" i="8" s="1"/>
  <c r="R24" i="8" s="1"/>
  <c r="G23" i="34"/>
  <c r="D19" i="11" a="1"/>
  <c r="D19" i="11" s="1"/>
  <c r="B26" i="8"/>
  <c r="F26" i="8" s="1"/>
  <c r="N26" i="8" s="1"/>
  <c r="AJ26" i="8" s="1"/>
  <c r="B25" i="34"/>
  <c r="B26" i="29"/>
  <c r="B26" i="31"/>
  <c r="D25" i="29"/>
  <c r="C25" i="29"/>
  <c r="F25" i="29"/>
  <c r="E25" i="29"/>
  <c r="H25" i="29"/>
  <c r="G25" i="29"/>
  <c r="I25" i="29" a="1"/>
  <c r="I25" i="29" s="1"/>
  <c r="G25" i="8" s="1"/>
  <c r="D24" i="34"/>
  <c r="I24" i="34"/>
  <c r="H24" i="34"/>
  <c r="C24" i="34"/>
  <c r="J24" i="34"/>
  <c r="E24" i="34"/>
  <c r="K25" i="31"/>
  <c r="T25" i="31"/>
  <c r="L25" i="31"/>
  <c r="M25" i="31"/>
  <c r="E25" i="31"/>
  <c r="J25" i="31"/>
  <c r="G25" i="31"/>
  <c r="P25" i="31"/>
  <c r="Q25" i="31"/>
  <c r="S25" i="31"/>
  <c r="C25" i="31"/>
  <c r="D25" i="31" s="1"/>
  <c r="I25" i="31"/>
  <c r="N25" i="31"/>
  <c r="O25" i="31"/>
  <c r="F25" i="31"/>
  <c r="R25" i="31"/>
  <c r="Y25" i="8" s="1"/>
  <c r="U25" i="31"/>
  <c r="Z25" i="8" s="1"/>
  <c r="H25" i="31"/>
  <c r="T25" i="8" s="1"/>
  <c r="AH25" i="8"/>
  <c r="C25" i="8"/>
  <c r="AD25" i="8"/>
  <c r="V25" i="8"/>
  <c r="S25" i="8"/>
  <c r="U25" i="8"/>
  <c r="O25" i="8"/>
  <c r="I25" i="8"/>
  <c r="M25" i="8"/>
  <c r="L25" i="8"/>
  <c r="AC25" i="8"/>
  <c r="W25" i="8"/>
  <c r="AE25" i="8"/>
  <c r="AF25" i="8"/>
  <c r="X25" i="8"/>
  <c r="AG25" i="8"/>
  <c r="AA25" i="8"/>
  <c r="AL25" i="8"/>
  <c r="AB25" i="8"/>
  <c r="D18" i="21" a="1"/>
  <c r="D18" i="21" s="1"/>
  <c r="B25" i="41"/>
  <c r="B24" i="40"/>
  <c r="B25" i="42"/>
  <c r="B25" i="39"/>
  <c r="L22" i="40"/>
  <c r="K22" i="40"/>
  <c r="G24" i="42"/>
  <c r="D24" i="42"/>
  <c r="L24" i="42"/>
  <c r="H24" i="42"/>
  <c r="I24" i="42"/>
  <c r="T24" i="42"/>
  <c r="P24" i="42"/>
  <c r="R24" i="42"/>
  <c r="Q24" i="42"/>
  <c r="U24" i="42"/>
  <c r="N24" i="42"/>
  <c r="F24" i="42"/>
  <c r="J24" i="42"/>
  <c r="E24" i="42"/>
  <c r="M24" i="42"/>
  <c r="S24" i="42"/>
  <c r="O24" i="42"/>
  <c r="C24" i="42"/>
  <c r="K24" i="42"/>
  <c r="F22" i="40"/>
  <c r="G22" i="40"/>
  <c r="N24" i="39"/>
  <c r="J24" i="39"/>
  <c r="U24" i="39"/>
  <c r="AK24" i="39"/>
  <c r="AJ24" i="39"/>
  <c r="AP24" i="39" s="1"/>
  <c r="X24" i="39"/>
  <c r="AF24" i="39"/>
  <c r="AG24" i="39"/>
  <c r="L24" i="39"/>
  <c r="AL24" i="39"/>
  <c r="AO24" i="39"/>
  <c r="AH24" i="39"/>
  <c r="O24" i="39"/>
  <c r="M24" i="39"/>
  <c r="T24" i="39"/>
  <c r="S24" i="39"/>
  <c r="AD24" i="39"/>
  <c r="C24" i="39"/>
  <c r="AC24" i="39"/>
  <c r="Y24" i="39"/>
  <c r="AA24" i="39"/>
  <c r="G24" i="39"/>
  <c r="AM24" i="39"/>
  <c r="F24" i="39"/>
  <c r="I24" i="39"/>
  <c r="W24" i="39"/>
  <c r="K24" i="39"/>
  <c r="V24" i="39"/>
  <c r="Z24" i="39"/>
  <c r="D24" i="39"/>
  <c r="R24" i="39" s="1"/>
  <c r="AE24" i="39"/>
  <c r="AI24" i="39"/>
  <c r="AB24" i="39"/>
  <c r="P24" i="39"/>
  <c r="F24" i="41"/>
  <c r="G24" i="41"/>
  <c r="I24" i="41" a="1"/>
  <c r="I24" i="41" s="1"/>
  <c r="H24" i="41"/>
  <c r="E24" i="41"/>
  <c r="D24" i="41"/>
  <c r="C24" i="41"/>
  <c r="H23" i="40"/>
  <c r="E23" i="40"/>
  <c r="J23" i="40"/>
  <c r="I23" i="40"/>
  <c r="C23" i="40"/>
  <c r="D23" i="40"/>
  <c r="AJ25" i="8"/>
  <c r="AP25" i="8" s="1"/>
  <c r="AM25" i="8"/>
  <c r="AO25" i="8" s="1"/>
  <c r="AK25" i="8"/>
  <c r="K12" i="8"/>
  <c r="AA12" i="8"/>
  <c r="J12" i="8"/>
  <c r="AB12" i="8"/>
  <c r="D52" i="27"/>
  <c r="D51" i="27"/>
  <c r="D26" i="27"/>
  <c r="D6" i="27"/>
  <c r="D26" i="26"/>
  <c r="D6" i="26"/>
  <c r="P26" i="8" l="1"/>
  <c r="D20" i="11" a="1"/>
  <c r="D20" i="11" s="1"/>
  <c r="B27" i="8"/>
  <c r="AJ27" i="8" s="1"/>
  <c r="B27" i="31"/>
  <c r="B26" i="34"/>
  <c r="B27" i="29"/>
  <c r="K24" i="34"/>
  <c r="K25" i="8" s="1"/>
  <c r="D25" i="8" s="1"/>
  <c r="R25" i="8" s="1"/>
  <c r="L24" i="34"/>
  <c r="G26" i="29"/>
  <c r="C26" i="29"/>
  <c r="D26" i="29"/>
  <c r="E26" i="29"/>
  <c r="F26" i="29"/>
  <c r="H26" i="29"/>
  <c r="I26" i="29" a="1"/>
  <c r="I26" i="29" s="1"/>
  <c r="G26" i="8" s="1"/>
  <c r="D25" i="34"/>
  <c r="J25" i="34"/>
  <c r="E25" i="34"/>
  <c r="I25" i="34"/>
  <c r="H25" i="34"/>
  <c r="C25" i="34"/>
  <c r="F24" i="34"/>
  <c r="J25" i="8" s="1"/>
  <c r="G24" i="34"/>
  <c r="S26" i="31"/>
  <c r="O26" i="31"/>
  <c r="N26" i="31"/>
  <c r="T26" i="31"/>
  <c r="F26" i="31"/>
  <c r="L26" i="31"/>
  <c r="Q26" i="31"/>
  <c r="I26" i="31"/>
  <c r="M26" i="31"/>
  <c r="C26" i="31"/>
  <c r="D26" i="31" s="1"/>
  <c r="G26" i="31"/>
  <c r="K26" i="31"/>
  <c r="E26" i="31"/>
  <c r="P26" i="31"/>
  <c r="J26" i="31"/>
  <c r="H26" i="31"/>
  <c r="T26" i="8" s="1"/>
  <c r="AI26" i="8" s="1"/>
  <c r="U26" i="31"/>
  <c r="Z26" i="8" s="1"/>
  <c r="R26" i="31"/>
  <c r="Y26" i="8" s="1"/>
  <c r="C26" i="8"/>
  <c r="W26" i="8"/>
  <c r="AH26" i="8"/>
  <c r="AC26" i="8"/>
  <c r="O26" i="8"/>
  <c r="AE26" i="8"/>
  <c r="AF26" i="8"/>
  <c r="X26" i="8"/>
  <c r="AD26" i="8"/>
  <c r="AG26" i="8"/>
  <c r="U26" i="8"/>
  <c r="M26" i="8"/>
  <c r="S26" i="8"/>
  <c r="V26" i="8"/>
  <c r="I26" i="8"/>
  <c r="L26" i="8"/>
  <c r="AL26" i="8"/>
  <c r="AA26" i="8"/>
  <c r="AB26" i="8"/>
  <c r="D19" i="21" a="1"/>
  <c r="D19" i="21" s="1"/>
  <c r="B26" i="39"/>
  <c r="B26" i="41"/>
  <c r="B26" i="42"/>
  <c r="B25" i="40"/>
  <c r="K23" i="40"/>
  <c r="L23" i="40"/>
  <c r="AH25" i="39"/>
  <c r="S25" i="39"/>
  <c r="M25" i="39"/>
  <c r="AA25" i="39"/>
  <c r="AK25" i="39"/>
  <c r="X25" i="39"/>
  <c r="K25" i="39"/>
  <c r="I25" i="39"/>
  <c r="T25" i="39"/>
  <c r="AC25" i="39"/>
  <c r="P25" i="39"/>
  <c r="D25" i="39"/>
  <c r="R25" i="39" s="1"/>
  <c r="O25" i="39"/>
  <c r="AB25" i="39"/>
  <c r="AO25" i="39"/>
  <c r="AL25" i="39"/>
  <c r="AJ25" i="39"/>
  <c r="AP25" i="39" s="1"/>
  <c r="V25" i="39"/>
  <c r="U25" i="39"/>
  <c r="AI25" i="39"/>
  <c r="N25" i="39"/>
  <c r="AD25" i="39"/>
  <c r="W25" i="39"/>
  <c r="L25" i="39"/>
  <c r="F25" i="39"/>
  <c r="G25" i="39"/>
  <c r="J25" i="39"/>
  <c r="AE25" i="39"/>
  <c r="Z25" i="39"/>
  <c r="AF25" i="39"/>
  <c r="AM25" i="39"/>
  <c r="AG25" i="39"/>
  <c r="C25" i="39"/>
  <c r="Y25" i="39"/>
  <c r="M25" i="42"/>
  <c r="Q25" i="42"/>
  <c r="P25" i="42"/>
  <c r="K25" i="42"/>
  <c r="L25" i="42"/>
  <c r="U25" i="42"/>
  <c r="D25" i="42"/>
  <c r="R25" i="42"/>
  <c r="S25" i="42"/>
  <c r="G25" i="42"/>
  <c r="H25" i="42"/>
  <c r="I25" i="42"/>
  <c r="C25" i="42"/>
  <c r="O25" i="42"/>
  <c r="J25" i="42"/>
  <c r="E25" i="42"/>
  <c r="T25" i="42"/>
  <c r="N25" i="42"/>
  <c r="F25" i="42"/>
  <c r="H24" i="40"/>
  <c r="J24" i="40"/>
  <c r="D24" i="40"/>
  <c r="I24" i="40"/>
  <c r="E24" i="40"/>
  <c r="C24" i="40"/>
  <c r="F23" i="40"/>
  <c r="G23" i="40"/>
  <c r="I25" i="41" a="1"/>
  <c r="I25" i="41" s="1"/>
  <c r="C25" i="41"/>
  <c r="D25" i="41"/>
  <c r="F25" i="41"/>
  <c r="H25" i="41"/>
  <c r="E25" i="41"/>
  <c r="G25" i="41"/>
  <c r="AP26" i="8"/>
  <c r="AK26" i="8"/>
  <c r="AM26" i="8"/>
  <c r="AO26" i="8" s="1"/>
  <c r="D12" i="8"/>
  <c r="P12" i="8"/>
  <c r="F25" i="34" l="1"/>
  <c r="J26" i="8" s="1"/>
  <c r="D26" i="8" s="1"/>
  <c r="R26" i="8" s="1"/>
  <c r="G25" i="34"/>
  <c r="D21" i="11" a="1"/>
  <c r="D21" i="11" s="1"/>
  <c r="B28" i="29"/>
  <c r="B27" i="34"/>
  <c r="B28" i="31"/>
  <c r="B28" i="8"/>
  <c r="P28" i="8" s="1"/>
  <c r="F27" i="29"/>
  <c r="E27" i="29"/>
  <c r="C27" i="29"/>
  <c r="G27" i="29"/>
  <c r="D27" i="29"/>
  <c r="H27" i="29"/>
  <c r="I27" i="29" a="1"/>
  <c r="I27" i="29" s="1"/>
  <c r="G27" i="8" s="1"/>
  <c r="F27" i="31"/>
  <c r="Q27" i="31"/>
  <c r="K27" i="31"/>
  <c r="I27" i="31"/>
  <c r="P27" i="31"/>
  <c r="J27" i="31"/>
  <c r="E27" i="31"/>
  <c r="H27" i="31" s="1"/>
  <c r="T27" i="8" s="1"/>
  <c r="L27" i="31"/>
  <c r="S27" i="31"/>
  <c r="U27" i="31" s="1"/>
  <c r="Z27" i="8" s="1"/>
  <c r="N27" i="31"/>
  <c r="T27" i="31"/>
  <c r="O27" i="31"/>
  <c r="C27" i="31"/>
  <c r="D27" i="31" s="1"/>
  <c r="G27" i="31"/>
  <c r="M27" i="31"/>
  <c r="R27" i="31"/>
  <c r="Y27" i="8" s="1"/>
  <c r="L25" i="34"/>
  <c r="K25" i="34"/>
  <c r="K26" i="8" s="1"/>
  <c r="J26" i="34"/>
  <c r="H26" i="34"/>
  <c r="D26" i="34"/>
  <c r="I26" i="34"/>
  <c r="E26" i="34"/>
  <c r="C26" i="34"/>
  <c r="I27" i="8"/>
  <c r="X27" i="8"/>
  <c r="L27" i="8"/>
  <c r="AG27" i="8"/>
  <c r="AF27" i="8"/>
  <c r="W27" i="8"/>
  <c r="V27" i="8"/>
  <c r="O27" i="8"/>
  <c r="AL27" i="8" s="1"/>
  <c r="S27" i="8"/>
  <c r="M27" i="8"/>
  <c r="AH27" i="8"/>
  <c r="AD27" i="8"/>
  <c r="AE27" i="8"/>
  <c r="U27" i="8"/>
  <c r="C27" i="8"/>
  <c r="AC27" i="8"/>
  <c r="AA27" i="8"/>
  <c r="AB27" i="8"/>
  <c r="P27" i="8" s="1"/>
  <c r="AI27" i="8"/>
  <c r="L24" i="40"/>
  <c r="K24" i="40"/>
  <c r="D20" i="21" a="1"/>
  <c r="D20" i="21" s="1"/>
  <c r="B27" i="42"/>
  <c r="B27" i="41"/>
  <c r="B27" i="39"/>
  <c r="B26" i="40"/>
  <c r="I25" i="40"/>
  <c r="J25" i="40"/>
  <c r="E25" i="40"/>
  <c r="H25" i="40"/>
  <c r="C25" i="40"/>
  <c r="D25" i="40"/>
  <c r="F24" i="40"/>
  <c r="G24" i="40"/>
  <c r="K26" i="42"/>
  <c r="S26" i="42"/>
  <c r="N26" i="42"/>
  <c r="E26" i="42"/>
  <c r="F26" i="42"/>
  <c r="I26" i="42"/>
  <c r="G26" i="42"/>
  <c r="J26" i="42"/>
  <c r="D26" i="42"/>
  <c r="O26" i="42"/>
  <c r="Q26" i="42"/>
  <c r="T26" i="42"/>
  <c r="P26" i="42"/>
  <c r="R26" i="42"/>
  <c r="U26" i="42"/>
  <c r="L26" i="42"/>
  <c r="C26" i="42"/>
  <c r="M26" i="42"/>
  <c r="H26" i="42"/>
  <c r="E26" i="41"/>
  <c r="H26" i="41"/>
  <c r="F26" i="41"/>
  <c r="C26" i="41"/>
  <c r="I26" i="41" a="1"/>
  <c r="I26" i="41" s="1"/>
  <c r="G26" i="41"/>
  <c r="D26" i="41"/>
  <c r="AO26" i="39"/>
  <c r="U26" i="39"/>
  <c r="K26" i="39"/>
  <c r="D26" i="39"/>
  <c r="R26" i="39" s="1"/>
  <c r="V26" i="39"/>
  <c r="AL26" i="39"/>
  <c r="I26" i="39"/>
  <c r="M26" i="39"/>
  <c r="N26" i="39"/>
  <c r="G26" i="39"/>
  <c r="AK26" i="39"/>
  <c r="Y26" i="39"/>
  <c r="C26" i="39"/>
  <c r="Z26" i="39"/>
  <c r="AC26" i="39"/>
  <c r="AH26" i="39"/>
  <c r="AI26" i="39"/>
  <c r="AB26" i="39"/>
  <c r="AA26" i="39"/>
  <c r="AG26" i="39"/>
  <c r="AD26" i="39"/>
  <c r="F26" i="39"/>
  <c r="S26" i="39"/>
  <c r="L26" i="39"/>
  <c r="W26" i="39"/>
  <c r="T26" i="39"/>
  <c r="X26" i="39"/>
  <c r="AE26" i="39"/>
  <c r="AM26" i="39"/>
  <c r="O26" i="39"/>
  <c r="AF26" i="39"/>
  <c r="J26" i="39"/>
  <c r="AJ26" i="39"/>
  <c r="AP26" i="39" s="1"/>
  <c r="P26" i="39"/>
  <c r="AP27" i="8"/>
  <c r="AK27" i="8"/>
  <c r="AM27" i="8"/>
  <c r="AO27" i="8" s="1"/>
  <c r="F12" i="8"/>
  <c r="R12" i="8"/>
  <c r="G15" i="38"/>
  <c r="G14" i="38"/>
  <c r="E15" i="38"/>
  <c r="G25" i="12"/>
  <c r="E25" i="12"/>
  <c r="E24" i="12"/>
  <c r="G24" i="12"/>
  <c r="E23" i="12"/>
  <c r="G23" i="12"/>
  <c r="G14" i="37"/>
  <c r="G15" i="37"/>
  <c r="E15" i="37"/>
  <c r="F28" i="8" l="1"/>
  <c r="N28" i="8" s="1"/>
  <c r="AJ28" i="8" s="1"/>
  <c r="AP28" i="8" s="1"/>
  <c r="G28" i="31"/>
  <c r="K28" i="31"/>
  <c r="C28" i="31"/>
  <c r="D28" i="31" s="1"/>
  <c r="M28" i="31"/>
  <c r="I28" i="31"/>
  <c r="E28" i="31"/>
  <c r="L28" i="31"/>
  <c r="O28" i="31"/>
  <c r="Q28" i="31"/>
  <c r="P28" i="31"/>
  <c r="S28" i="31"/>
  <c r="U28" i="31" s="1"/>
  <c r="Z28" i="8" s="1"/>
  <c r="N28" i="31"/>
  <c r="T28" i="31"/>
  <c r="J28" i="31"/>
  <c r="F28" i="31"/>
  <c r="R28" i="31"/>
  <c r="Y28" i="8" s="1"/>
  <c r="H28" i="31"/>
  <c r="T28" i="8" s="1"/>
  <c r="AI28" i="8" s="1"/>
  <c r="D27" i="34"/>
  <c r="I27" i="34"/>
  <c r="C27" i="34"/>
  <c r="H27" i="34"/>
  <c r="J27" i="34"/>
  <c r="E27" i="34"/>
  <c r="G28" i="29"/>
  <c r="F28" i="29"/>
  <c r="E28" i="29"/>
  <c r="C28" i="29"/>
  <c r="H28" i="29"/>
  <c r="D28" i="29"/>
  <c r="I28" i="29" a="1"/>
  <c r="I28" i="29" s="1"/>
  <c r="G28" i="8" s="1"/>
  <c r="F26" i="34"/>
  <c r="J27" i="8" s="1"/>
  <c r="G26" i="34"/>
  <c r="K26" i="34"/>
  <c r="K27" i="8" s="1"/>
  <c r="D27" i="8" s="1"/>
  <c r="L26" i="34"/>
  <c r="M28" i="8"/>
  <c r="W28" i="8"/>
  <c r="AC28" i="8"/>
  <c r="AD28" i="8"/>
  <c r="V28" i="8"/>
  <c r="AF28" i="8"/>
  <c r="U28" i="8"/>
  <c r="AH28" i="8"/>
  <c r="L28" i="8"/>
  <c r="I28" i="8"/>
  <c r="S28" i="8"/>
  <c r="AE28" i="8"/>
  <c r="C28" i="8"/>
  <c r="AG28" i="8"/>
  <c r="X28" i="8"/>
  <c r="O28" i="8"/>
  <c r="AA28" i="8"/>
  <c r="AB28" i="8"/>
  <c r="AL28" i="8"/>
  <c r="D22" i="11" a="1"/>
  <c r="D22" i="11" s="1"/>
  <c r="B29" i="29"/>
  <c r="B29" i="31"/>
  <c r="B28" i="34"/>
  <c r="B29" i="8"/>
  <c r="F25" i="40"/>
  <c r="G25" i="40"/>
  <c r="K25" i="40"/>
  <c r="L25" i="40"/>
  <c r="D26" i="40"/>
  <c r="I26" i="40"/>
  <c r="E26" i="40"/>
  <c r="C26" i="40"/>
  <c r="J26" i="40"/>
  <c r="H26" i="40"/>
  <c r="J27" i="39"/>
  <c r="X27" i="39"/>
  <c r="AI27" i="39"/>
  <c r="AA27" i="39"/>
  <c r="G27" i="39"/>
  <c r="AK27" i="39"/>
  <c r="U27" i="39"/>
  <c r="P27" i="39"/>
  <c r="M27" i="39"/>
  <c r="AM27" i="39"/>
  <c r="C27" i="39"/>
  <c r="I27" i="39"/>
  <c r="AJ27" i="39"/>
  <c r="AP27" i="39" s="1"/>
  <c r="AF27" i="39"/>
  <c r="T27" i="39"/>
  <c r="D27" i="39"/>
  <c r="R27" i="39" s="1"/>
  <c r="AL27" i="39"/>
  <c r="AC27" i="39"/>
  <c r="S27" i="39"/>
  <c r="F27" i="39"/>
  <c r="AD27" i="39"/>
  <c r="Y27" i="39"/>
  <c r="AB27" i="39"/>
  <c r="W27" i="39"/>
  <c r="V27" i="39"/>
  <c r="AG27" i="39"/>
  <c r="AH27" i="39"/>
  <c r="K27" i="39"/>
  <c r="Z27" i="39"/>
  <c r="AE27" i="39"/>
  <c r="O27" i="39"/>
  <c r="AO27" i="39"/>
  <c r="L27" i="39"/>
  <c r="N27" i="39"/>
  <c r="D27" i="41"/>
  <c r="F27" i="41"/>
  <c r="G27" i="41"/>
  <c r="I27" i="41" a="1"/>
  <c r="I27" i="41" s="1"/>
  <c r="E27" i="41"/>
  <c r="C27" i="41"/>
  <c r="H27" i="41"/>
  <c r="K27" i="42"/>
  <c r="H27" i="42"/>
  <c r="Q27" i="42"/>
  <c r="S27" i="42"/>
  <c r="G27" i="42"/>
  <c r="M27" i="42"/>
  <c r="I27" i="42"/>
  <c r="L27" i="42"/>
  <c r="D27" i="42"/>
  <c r="T27" i="42"/>
  <c r="P27" i="42"/>
  <c r="U27" i="42"/>
  <c r="F27" i="42"/>
  <c r="N27" i="42"/>
  <c r="C27" i="42"/>
  <c r="R27" i="42"/>
  <c r="O27" i="42"/>
  <c r="E27" i="42"/>
  <c r="J27" i="42"/>
  <c r="D21" i="21" a="1"/>
  <c r="D21" i="21" s="1"/>
  <c r="B28" i="42"/>
  <c r="B28" i="41"/>
  <c r="B27" i="40"/>
  <c r="B28" i="39"/>
  <c r="AM28" i="8"/>
  <c r="AO28" i="8" s="1"/>
  <c r="AK28" i="8"/>
  <c r="N12" i="8"/>
  <c r="D51" i="17"/>
  <c r="D51" i="10"/>
  <c r="F15" i="38"/>
  <c r="I15" i="38" s="1"/>
  <c r="F15" i="37"/>
  <c r="I15" i="37" s="1"/>
  <c r="F25" i="12"/>
  <c r="F24" i="12"/>
  <c r="F23" i="12"/>
  <c r="D30" i="26"/>
  <c r="D30" i="27"/>
  <c r="D33" i="26"/>
  <c r="D33" i="27"/>
  <c r="D32" i="26"/>
  <c r="D32" i="27"/>
  <c r="D38" i="27"/>
  <c r="D38" i="26"/>
  <c r="D36" i="26"/>
  <c r="D36" i="27"/>
  <c r="D34" i="26"/>
  <c r="D34" i="27"/>
  <c r="D37" i="26"/>
  <c r="D37" i="27"/>
  <c r="D31" i="26"/>
  <c r="D31" i="27"/>
  <c r="D35" i="26"/>
  <c r="D35" i="27"/>
  <c r="H14" i="38"/>
  <c r="H15" i="38"/>
  <c r="I14" i="38"/>
  <c r="S25" i="12"/>
  <c r="P25" i="12"/>
  <c r="O25" i="12"/>
  <c r="M25" i="12"/>
  <c r="I25" i="12"/>
  <c r="N25" i="12"/>
  <c r="J25" i="12"/>
  <c r="Q25" i="12"/>
  <c r="R25" i="12"/>
  <c r="H25" i="12"/>
  <c r="K25" i="12"/>
  <c r="L25" i="12"/>
  <c r="R24" i="12"/>
  <c r="N24" i="12"/>
  <c r="I24" i="12"/>
  <c r="H24" i="12"/>
  <c r="K24" i="12"/>
  <c r="L24" i="12"/>
  <c r="Q24" i="12"/>
  <c r="P24" i="12"/>
  <c r="O24" i="12"/>
  <c r="M24" i="12"/>
  <c r="J24" i="12"/>
  <c r="S24" i="12"/>
  <c r="H23" i="12"/>
  <c r="N23" i="12"/>
  <c r="J23" i="12"/>
  <c r="P23" i="12"/>
  <c r="S23" i="12"/>
  <c r="M23" i="12"/>
  <c r="R23" i="12"/>
  <c r="I23" i="12"/>
  <c r="Q23" i="12"/>
  <c r="K23" i="12"/>
  <c r="L23" i="12"/>
  <c r="O23" i="12"/>
  <c r="I14" i="37"/>
  <c r="H14" i="37"/>
  <c r="H15" i="37"/>
  <c r="F27" i="34" l="1"/>
  <c r="J28" i="8" s="1"/>
  <c r="G27" i="34"/>
  <c r="K27" i="34"/>
  <c r="K28" i="8" s="1"/>
  <c r="D28" i="8" s="1"/>
  <c r="R28" i="8" s="1"/>
  <c r="L27" i="34"/>
  <c r="C29" i="8"/>
  <c r="I29" i="8"/>
  <c r="W29" i="8"/>
  <c r="AA29" i="8"/>
  <c r="AC29" i="8"/>
  <c r="X29" i="8"/>
  <c r="K29" i="8"/>
  <c r="O29" i="8"/>
  <c r="Y29" i="8"/>
  <c r="D29" i="8"/>
  <c r="R29" i="8" s="1"/>
  <c r="T29" i="8"/>
  <c r="AD29" i="8"/>
  <c r="AG29" i="8"/>
  <c r="V29" i="8"/>
  <c r="AJ29" i="8"/>
  <c r="AP29" i="8" s="1"/>
  <c r="M29" i="8"/>
  <c r="Z29" i="8"/>
  <c r="N29" i="8"/>
  <c r="U29" i="8"/>
  <c r="J29" i="8"/>
  <c r="AM29" i="8"/>
  <c r="AI29" i="8"/>
  <c r="P29" i="8"/>
  <c r="F29" i="8"/>
  <c r="AB29" i="8"/>
  <c r="AE29" i="8"/>
  <c r="L29" i="8"/>
  <c r="AL29" i="8"/>
  <c r="AH29" i="8"/>
  <c r="G29" i="8"/>
  <c r="AF29" i="8"/>
  <c r="AO29" i="8"/>
  <c r="S29" i="8"/>
  <c r="AK29" i="8"/>
  <c r="D28" i="34"/>
  <c r="H28" i="34"/>
  <c r="E28" i="34"/>
  <c r="I28" i="34"/>
  <c r="J28" i="34"/>
  <c r="C28" i="34"/>
  <c r="F27" i="8"/>
  <c r="N27" i="8" s="1"/>
  <c r="R27" i="8"/>
  <c r="U29" i="31"/>
  <c r="Q29" i="31"/>
  <c r="N29" i="31"/>
  <c r="M29" i="31"/>
  <c r="S29" i="31"/>
  <c r="D29" i="31"/>
  <c r="R29" i="31"/>
  <c r="H29" i="31"/>
  <c r="I29" i="31"/>
  <c r="G29" i="31"/>
  <c r="E29" i="31"/>
  <c r="T29" i="31"/>
  <c r="C29" i="31"/>
  <c r="P29" i="31"/>
  <c r="O29" i="31"/>
  <c r="F29" i="31"/>
  <c r="K29" i="31"/>
  <c r="J29" i="31"/>
  <c r="L29" i="31"/>
  <c r="C29" i="29"/>
  <c r="H29" i="29"/>
  <c r="I29" i="29" a="1"/>
  <c r="I29" i="29" s="1"/>
  <c r="G29" i="29"/>
  <c r="F29" i="29"/>
  <c r="D29" i="29"/>
  <c r="E29" i="29"/>
  <c r="D23" i="11" a="1"/>
  <c r="D23" i="11" s="1"/>
  <c r="B30" i="8"/>
  <c r="B29" i="34"/>
  <c r="B30" i="29"/>
  <c r="B30" i="31"/>
  <c r="D22" i="21" a="1"/>
  <c r="D22" i="21" s="1"/>
  <c r="B28" i="40"/>
  <c r="B29" i="42"/>
  <c r="B29" i="39"/>
  <c r="B29" i="41"/>
  <c r="L26" i="40"/>
  <c r="K26" i="40"/>
  <c r="F26" i="40"/>
  <c r="G26" i="40"/>
  <c r="G28" i="42"/>
  <c r="P28" i="42"/>
  <c r="T28" i="42"/>
  <c r="Q28" i="42"/>
  <c r="F28" i="42"/>
  <c r="M28" i="42"/>
  <c r="J28" i="42"/>
  <c r="S28" i="42"/>
  <c r="C28" i="42"/>
  <c r="L28" i="42"/>
  <c r="U28" i="42"/>
  <c r="N28" i="42"/>
  <c r="D28" i="42"/>
  <c r="E28" i="42"/>
  <c r="K28" i="42"/>
  <c r="H28" i="42"/>
  <c r="I28" i="42"/>
  <c r="R28" i="42"/>
  <c r="O28" i="42"/>
  <c r="Y28" i="39"/>
  <c r="N28" i="39"/>
  <c r="D28" i="39"/>
  <c r="R28" i="39" s="1"/>
  <c r="U28" i="39"/>
  <c r="AB28" i="39"/>
  <c r="M28" i="39"/>
  <c r="AI28" i="39"/>
  <c r="T28" i="39"/>
  <c r="Z28" i="39"/>
  <c r="I28" i="39"/>
  <c r="AH28" i="39"/>
  <c r="AL28" i="39"/>
  <c r="AO28" i="39"/>
  <c r="AC28" i="39"/>
  <c r="AM28" i="39"/>
  <c r="F28" i="39"/>
  <c r="AF28" i="39"/>
  <c r="C28" i="39"/>
  <c r="L28" i="39"/>
  <c r="AG28" i="39"/>
  <c r="AA28" i="39"/>
  <c r="P28" i="39"/>
  <c r="W28" i="39"/>
  <c r="AK28" i="39"/>
  <c r="J28" i="39"/>
  <c r="S28" i="39"/>
  <c r="AD28" i="39"/>
  <c r="V28" i="39"/>
  <c r="O28" i="39"/>
  <c r="AE28" i="39"/>
  <c r="K28" i="39"/>
  <c r="G28" i="39"/>
  <c r="AJ28" i="39"/>
  <c r="AP28" i="39" s="1"/>
  <c r="X28" i="39"/>
  <c r="I27" i="40"/>
  <c r="D27" i="40"/>
  <c r="J27" i="40"/>
  <c r="H27" i="40"/>
  <c r="E27" i="40"/>
  <c r="C27" i="40"/>
  <c r="H28" i="41"/>
  <c r="I28" i="41" a="1"/>
  <c r="I28" i="41" s="1"/>
  <c r="E28" i="41"/>
  <c r="C28" i="41"/>
  <c r="G28" i="41"/>
  <c r="D28" i="41"/>
  <c r="F28" i="41"/>
  <c r="AJ12" i="8"/>
  <c r="I38" i="38"/>
  <c r="H38" i="38"/>
  <c r="D25" i="27"/>
  <c r="D25" i="26"/>
  <c r="F28" i="34" l="1"/>
  <c r="G28" i="34"/>
  <c r="K28" i="34"/>
  <c r="L28" i="34"/>
  <c r="E30" i="29"/>
  <c r="I30" i="29" a="1"/>
  <c r="I30" i="29" s="1"/>
  <c r="F30" i="29"/>
  <c r="C30" i="29"/>
  <c r="D30" i="29"/>
  <c r="H30" i="29"/>
  <c r="G30" i="29"/>
  <c r="D24" i="11" a="1"/>
  <c r="D24" i="11" s="1"/>
  <c r="B31" i="8"/>
  <c r="B30" i="34"/>
  <c r="B31" i="29"/>
  <c r="B31" i="31"/>
  <c r="O30" i="31"/>
  <c r="G30" i="31"/>
  <c r="T30" i="31"/>
  <c r="U30" i="31"/>
  <c r="R30" i="31"/>
  <c r="L30" i="31"/>
  <c r="C30" i="31"/>
  <c r="P30" i="31"/>
  <c r="J30" i="31"/>
  <c r="S30" i="31"/>
  <c r="E30" i="31"/>
  <c r="Q30" i="31"/>
  <c r="N30" i="31"/>
  <c r="K30" i="31"/>
  <c r="D30" i="31"/>
  <c r="M30" i="31"/>
  <c r="H30" i="31"/>
  <c r="I30" i="31"/>
  <c r="F30" i="31"/>
  <c r="C29" i="34"/>
  <c r="J29" i="34"/>
  <c r="H29" i="34"/>
  <c r="I29" i="34"/>
  <c r="E29" i="34"/>
  <c r="D29" i="34"/>
  <c r="W30" i="8"/>
  <c r="M30" i="8"/>
  <c r="Z30" i="8"/>
  <c r="F30" i="8"/>
  <c r="K30" i="8"/>
  <c r="G30" i="8"/>
  <c r="AA30" i="8"/>
  <c r="AL30" i="8"/>
  <c r="D30" i="8"/>
  <c r="R30" i="8" s="1"/>
  <c r="AI30" i="8"/>
  <c r="V30" i="8"/>
  <c r="X30" i="8"/>
  <c r="T30" i="8"/>
  <c r="L30" i="8"/>
  <c r="N30" i="8"/>
  <c r="I30" i="8"/>
  <c r="AO30" i="8"/>
  <c r="S30" i="8"/>
  <c r="P30" i="8"/>
  <c r="AD30" i="8"/>
  <c r="C30" i="8"/>
  <c r="AE30" i="8"/>
  <c r="O30" i="8"/>
  <c r="AF30" i="8"/>
  <c r="U30" i="8"/>
  <c r="AG30" i="8"/>
  <c r="AJ30" i="8"/>
  <c r="AP30" i="8" s="1"/>
  <c r="AH30" i="8"/>
  <c r="J30" i="8"/>
  <c r="AB30" i="8"/>
  <c r="AK30" i="8"/>
  <c r="Y30" i="8"/>
  <c r="AM30" i="8"/>
  <c r="AC30" i="8"/>
  <c r="E29" i="41"/>
  <c r="I29" i="41" a="1"/>
  <c r="I29" i="41" s="1"/>
  <c r="D29" i="41"/>
  <c r="F29" i="41"/>
  <c r="C29" i="41"/>
  <c r="G29" i="41"/>
  <c r="H29" i="41"/>
  <c r="F27" i="40"/>
  <c r="G27" i="40"/>
  <c r="L27" i="40"/>
  <c r="K27" i="40"/>
  <c r="M29" i="39"/>
  <c r="G29" i="39"/>
  <c r="T29" i="39"/>
  <c r="X29" i="39"/>
  <c r="W29" i="39"/>
  <c r="P29" i="39"/>
  <c r="Y29" i="39"/>
  <c r="I29" i="39"/>
  <c r="AL29" i="39"/>
  <c r="K29" i="39"/>
  <c r="S29" i="39"/>
  <c r="AB29" i="39"/>
  <c r="N29" i="39"/>
  <c r="U29" i="39"/>
  <c r="AO29" i="39"/>
  <c r="AI29" i="39"/>
  <c r="AA29" i="39"/>
  <c r="C29" i="39"/>
  <c r="AD29" i="39"/>
  <c r="AJ29" i="39"/>
  <c r="AP29" i="39" s="1"/>
  <c r="O29" i="39"/>
  <c r="AG29" i="39"/>
  <c r="J29" i="39"/>
  <c r="Z29" i="39"/>
  <c r="AH29" i="39"/>
  <c r="F29" i="39"/>
  <c r="AE29" i="39"/>
  <c r="V29" i="39"/>
  <c r="AK29" i="39"/>
  <c r="D29" i="39"/>
  <c r="R29" i="39" s="1"/>
  <c r="AM29" i="39"/>
  <c r="AF29" i="39"/>
  <c r="AC29" i="39"/>
  <c r="L29" i="39"/>
  <c r="M29" i="42"/>
  <c r="L29" i="42"/>
  <c r="Q29" i="42"/>
  <c r="U29" i="42"/>
  <c r="J29" i="42"/>
  <c r="S29" i="42"/>
  <c r="O29" i="42"/>
  <c r="K29" i="42"/>
  <c r="C29" i="42"/>
  <c r="I29" i="42"/>
  <c r="G29" i="42"/>
  <c r="R29" i="42"/>
  <c r="N29" i="42"/>
  <c r="F29" i="42"/>
  <c r="P29" i="42"/>
  <c r="T29" i="42"/>
  <c r="D29" i="42"/>
  <c r="H29" i="42"/>
  <c r="E29" i="42"/>
  <c r="D28" i="40"/>
  <c r="H28" i="40"/>
  <c r="I28" i="40"/>
  <c r="C28" i="40"/>
  <c r="J28" i="40"/>
  <c r="E28" i="40"/>
  <c r="D23" i="21" a="1"/>
  <c r="D23" i="21" s="1"/>
  <c r="B29" i="40"/>
  <c r="B30" i="41"/>
  <c r="B30" i="39"/>
  <c r="B30" i="42"/>
  <c r="AP12" i="8"/>
  <c r="AM12" i="8"/>
  <c r="AK12" i="8"/>
  <c r="D39" i="27"/>
  <c r="D39" i="26"/>
  <c r="D27" i="26"/>
  <c r="D27" i="27"/>
  <c r="D25" i="11" l="1" a="1"/>
  <c r="D25" i="11" s="1"/>
  <c r="B32" i="31"/>
  <c r="B32" i="29"/>
  <c r="B32" i="8"/>
  <c r="B31" i="34"/>
  <c r="D31" i="29"/>
  <c r="G31" i="29"/>
  <c r="E31" i="29"/>
  <c r="F31" i="29"/>
  <c r="C31" i="29"/>
  <c r="H31" i="29"/>
  <c r="I31" i="29" a="1"/>
  <c r="I31" i="29" s="1"/>
  <c r="P31" i="8"/>
  <c r="D31" i="8"/>
  <c r="R31" i="8" s="1"/>
  <c r="J31" i="8"/>
  <c r="K31" i="8"/>
  <c r="V31" i="8"/>
  <c r="S31" i="8"/>
  <c r="M31" i="8"/>
  <c r="Y31" i="8"/>
  <c r="W31" i="8"/>
  <c r="X31" i="8"/>
  <c r="I31" i="8"/>
  <c r="AG31" i="8"/>
  <c r="AK31" i="8"/>
  <c r="AB31" i="8"/>
  <c r="AE31" i="8"/>
  <c r="AO31" i="8"/>
  <c r="AF31" i="8"/>
  <c r="N31" i="8"/>
  <c r="L31" i="8"/>
  <c r="C31" i="8"/>
  <c r="AL31" i="8"/>
  <c r="O31" i="8"/>
  <c r="F31" i="8"/>
  <c r="U31" i="8"/>
  <c r="Z31" i="8"/>
  <c r="AA31" i="8"/>
  <c r="AC31" i="8"/>
  <c r="AH31" i="8"/>
  <c r="T31" i="8"/>
  <c r="AD31" i="8"/>
  <c r="G31" i="8"/>
  <c r="AM31" i="8"/>
  <c r="AI31" i="8"/>
  <c r="AJ31" i="8"/>
  <c r="AP31" i="8" s="1"/>
  <c r="T31" i="31"/>
  <c r="E31" i="31"/>
  <c r="P31" i="31"/>
  <c r="K31" i="31"/>
  <c r="I31" i="31"/>
  <c r="L31" i="31"/>
  <c r="C31" i="31"/>
  <c r="F31" i="31"/>
  <c r="J31" i="31"/>
  <c r="Q31" i="31"/>
  <c r="N31" i="31"/>
  <c r="R31" i="31"/>
  <c r="M31" i="31"/>
  <c r="H31" i="31"/>
  <c r="O31" i="31"/>
  <c r="G31" i="31"/>
  <c r="U31" i="31"/>
  <c r="D31" i="31"/>
  <c r="S31" i="31"/>
  <c r="K29" i="34"/>
  <c r="L29" i="34"/>
  <c r="F29" i="34"/>
  <c r="G29" i="34"/>
  <c r="I30" i="34"/>
  <c r="H30" i="34"/>
  <c r="E30" i="34"/>
  <c r="D30" i="34"/>
  <c r="C30" i="34"/>
  <c r="J30" i="34"/>
  <c r="D24" i="21" a="1"/>
  <c r="D24" i="21" s="1"/>
  <c r="B31" i="42"/>
  <c r="B31" i="41"/>
  <c r="B31" i="39"/>
  <c r="B30" i="40"/>
  <c r="N30" i="42"/>
  <c r="R30" i="42"/>
  <c r="O30" i="42"/>
  <c r="D30" i="42"/>
  <c r="Q30" i="42"/>
  <c r="K30" i="42"/>
  <c r="I30" i="42"/>
  <c r="L30" i="42"/>
  <c r="G30" i="42"/>
  <c r="H30" i="42"/>
  <c r="T30" i="42"/>
  <c r="J30" i="42"/>
  <c r="F30" i="42"/>
  <c r="M30" i="42"/>
  <c r="P30" i="42"/>
  <c r="C30" i="42"/>
  <c r="U30" i="42"/>
  <c r="E30" i="42"/>
  <c r="S30" i="42"/>
  <c r="D29" i="40"/>
  <c r="C29" i="40"/>
  <c r="E29" i="40"/>
  <c r="I29" i="40"/>
  <c r="H29" i="40"/>
  <c r="J29" i="40"/>
  <c r="G28" i="40"/>
  <c r="F28" i="40"/>
  <c r="K28" i="40"/>
  <c r="L28" i="40"/>
  <c r="AO30" i="39"/>
  <c r="D30" i="39"/>
  <c r="R30" i="39" s="1"/>
  <c r="K30" i="39"/>
  <c r="J30" i="39"/>
  <c r="AM30" i="39"/>
  <c r="U30" i="39"/>
  <c r="I30" i="39"/>
  <c r="AC30" i="39"/>
  <c r="AB30" i="39"/>
  <c r="AL30" i="39"/>
  <c r="C30" i="39"/>
  <c r="G30" i="39"/>
  <c r="P30" i="39"/>
  <c r="O30" i="39"/>
  <c r="Z30" i="39"/>
  <c r="Y30" i="39"/>
  <c r="M30" i="39"/>
  <c r="S30" i="39"/>
  <c r="AD30" i="39"/>
  <c r="AE30" i="39"/>
  <c r="X30" i="39"/>
  <c r="W30" i="39"/>
  <c r="V30" i="39"/>
  <c r="AH30" i="39"/>
  <c r="AI30" i="39"/>
  <c r="L30" i="39"/>
  <c r="AF30" i="39"/>
  <c r="T30" i="39"/>
  <c r="AJ30" i="39"/>
  <c r="AP30" i="39" s="1"/>
  <c r="N30" i="39"/>
  <c r="AG30" i="39"/>
  <c r="F30" i="39"/>
  <c r="AK30" i="39"/>
  <c r="AA30" i="39"/>
  <c r="G30" i="41"/>
  <c r="I30" i="41" a="1"/>
  <c r="I30" i="41" s="1"/>
  <c r="H30" i="41"/>
  <c r="D30" i="41"/>
  <c r="C30" i="41"/>
  <c r="E30" i="41"/>
  <c r="F30" i="41"/>
  <c r="AO12" i="8"/>
  <c r="D43" i="26"/>
  <c r="D47" i="27"/>
  <c r="D43" i="27"/>
  <c r="F30" i="34" l="1"/>
  <c r="G30" i="34"/>
  <c r="F32" i="31"/>
  <c r="D32" i="31"/>
  <c r="P32" i="31"/>
  <c r="R32" i="31"/>
  <c r="L32" i="31"/>
  <c r="C32" i="31"/>
  <c r="G32" i="31"/>
  <c r="U32" i="31"/>
  <c r="K32" i="31"/>
  <c r="E32" i="31"/>
  <c r="H32" i="31"/>
  <c r="N32" i="31"/>
  <c r="J32" i="31"/>
  <c r="M32" i="31"/>
  <c r="Q32" i="31"/>
  <c r="O32" i="31"/>
  <c r="I32" i="31"/>
  <c r="S32" i="31"/>
  <c r="T32" i="31"/>
  <c r="L30" i="34"/>
  <c r="K30" i="34"/>
  <c r="D26" i="11" a="1"/>
  <c r="D26" i="11" s="1"/>
  <c r="B33" i="31"/>
  <c r="B32" i="34"/>
  <c r="B33" i="29"/>
  <c r="B33" i="8"/>
  <c r="E31" i="34"/>
  <c r="H31" i="34"/>
  <c r="J31" i="34"/>
  <c r="C31" i="34"/>
  <c r="D31" i="34"/>
  <c r="I31" i="34"/>
  <c r="AL32" i="8"/>
  <c r="C32" i="8"/>
  <c r="U32" i="8"/>
  <c r="AG32" i="8"/>
  <c r="AO32" i="8"/>
  <c r="P32" i="8"/>
  <c r="AI32" i="8"/>
  <c r="G32" i="8"/>
  <c r="O32" i="8"/>
  <c r="X32" i="8"/>
  <c r="AM32" i="8"/>
  <c r="V32" i="8"/>
  <c r="AK32" i="8"/>
  <c r="Z32" i="8"/>
  <c r="AE32" i="8"/>
  <c r="L32" i="8"/>
  <c r="AA32" i="8"/>
  <c r="J32" i="8"/>
  <c r="I32" i="8"/>
  <c r="S32" i="8"/>
  <c r="K32" i="8"/>
  <c r="T32" i="8"/>
  <c r="AD32" i="8"/>
  <c r="AJ32" i="8"/>
  <c r="AP32" i="8" s="1"/>
  <c r="Y32" i="8"/>
  <c r="AC32" i="8"/>
  <c r="D32" i="8"/>
  <c r="R32" i="8" s="1"/>
  <c r="M32" i="8"/>
  <c r="F32" i="8"/>
  <c r="AF32" i="8"/>
  <c r="N32" i="8"/>
  <c r="AH32" i="8"/>
  <c r="AB32" i="8"/>
  <c r="W32" i="8"/>
  <c r="H32" i="29"/>
  <c r="C32" i="29"/>
  <c r="D32" i="29"/>
  <c r="E32" i="29"/>
  <c r="I32" i="29" a="1"/>
  <c r="I32" i="29" s="1"/>
  <c r="G32" i="29"/>
  <c r="F32" i="29"/>
  <c r="K29" i="40"/>
  <c r="L29" i="40"/>
  <c r="D30" i="40"/>
  <c r="E30" i="40"/>
  <c r="I30" i="40"/>
  <c r="H30" i="40"/>
  <c r="C30" i="40"/>
  <c r="J30" i="40"/>
  <c r="AC31" i="39"/>
  <c r="P31" i="39"/>
  <c r="K31" i="39"/>
  <c r="N31" i="39"/>
  <c r="O31" i="39"/>
  <c r="T31" i="39"/>
  <c r="AL31" i="39"/>
  <c r="W31" i="39"/>
  <c r="I31" i="39"/>
  <c r="AK31" i="39"/>
  <c r="U31" i="39"/>
  <c r="L31" i="39"/>
  <c r="F31" i="39"/>
  <c r="C31" i="39"/>
  <c r="G31" i="39"/>
  <c r="AF31" i="39"/>
  <c r="Y31" i="39"/>
  <c r="AB31" i="39"/>
  <c r="J31" i="39"/>
  <c r="AG31" i="39"/>
  <c r="AI31" i="39"/>
  <c r="M31" i="39"/>
  <c r="AM31" i="39"/>
  <c r="AH31" i="39"/>
  <c r="AA31" i="39"/>
  <c r="X31" i="39"/>
  <c r="D31" i="39"/>
  <c r="R31" i="39" s="1"/>
  <c r="AO31" i="39"/>
  <c r="AE31" i="39"/>
  <c r="S31" i="39"/>
  <c r="Z31" i="39"/>
  <c r="AD31" i="39"/>
  <c r="V31" i="39"/>
  <c r="AJ31" i="39"/>
  <c r="AP31" i="39" s="1"/>
  <c r="E31" i="41"/>
  <c r="F31" i="41"/>
  <c r="H31" i="41"/>
  <c r="G31" i="41"/>
  <c r="C31" i="41"/>
  <c r="D31" i="41"/>
  <c r="I31" i="41" a="1"/>
  <c r="I31" i="41" s="1"/>
  <c r="G29" i="40"/>
  <c r="F29" i="40"/>
  <c r="T31" i="42"/>
  <c r="G31" i="42"/>
  <c r="N31" i="42"/>
  <c r="K31" i="42"/>
  <c r="D31" i="42"/>
  <c r="L31" i="42"/>
  <c r="R31" i="42"/>
  <c r="F31" i="42"/>
  <c r="Q31" i="42"/>
  <c r="H31" i="42"/>
  <c r="P31" i="42"/>
  <c r="U31" i="42"/>
  <c r="O31" i="42"/>
  <c r="E31" i="42"/>
  <c r="M31" i="42"/>
  <c r="C31" i="42"/>
  <c r="J31" i="42"/>
  <c r="I31" i="42"/>
  <c r="S31" i="42"/>
  <c r="D25" i="21" a="1"/>
  <c r="D25" i="21" s="1"/>
  <c r="B32" i="42"/>
  <c r="B32" i="41"/>
  <c r="B32" i="39"/>
  <c r="B31" i="40"/>
  <c r="D26" i="10"/>
  <c r="D26" i="17"/>
  <c r="E35" i="12"/>
  <c r="G35" i="12"/>
  <c r="E36" i="12"/>
  <c r="G36" i="12"/>
  <c r="E37" i="12"/>
  <c r="G37" i="12"/>
  <c r="E38" i="12"/>
  <c r="G38" i="12"/>
  <c r="E39" i="12"/>
  <c r="G39" i="12"/>
  <c r="E40" i="12"/>
  <c r="G40" i="12"/>
  <c r="G34" i="12"/>
  <c r="E34" i="12"/>
  <c r="H33" i="31" l="1"/>
  <c r="P33" i="31"/>
  <c r="M33" i="31"/>
  <c r="N33" i="31"/>
  <c r="E33" i="31"/>
  <c r="T33" i="31"/>
  <c r="S33" i="31"/>
  <c r="I33" i="31"/>
  <c r="U33" i="31"/>
  <c r="K33" i="31"/>
  <c r="G33" i="31"/>
  <c r="R33" i="31"/>
  <c r="J33" i="31"/>
  <c r="F33" i="31"/>
  <c r="Q33" i="31"/>
  <c r="C33" i="31"/>
  <c r="O33" i="31"/>
  <c r="D33" i="31"/>
  <c r="L33" i="31"/>
  <c r="G31" i="34"/>
  <c r="F31" i="34"/>
  <c r="M33" i="8"/>
  <c r="I33" i="8"/>
  <c r="AM33" i="8"/>
  <c r="L33" i="8"/>
  <c r="AL33" i="8"/>
  <c r="V33" i="8"/>
  <c r="AB33" i="8"/>
  <c r="Z33" i="8"/>
  <c r="X33" i="8"/>
  <c r="S33" i="8"/>
  <c r="T33" i="8"/>
  <c r="K33" i="8"/>
  <c r="U33" i="8"/>
  <c r="AI33" i="8"/>
  <c r="C33" i="8"/>
  <c r="AJ33" i="8"/>
  <c r="AP33" i="8" s="1"/>
  <c r="G33" i="8"/>
  <c r="N33" i="8"/>
  <c r="W33" i="8"/>
  <c r="AA33" i="8"/>
  <c r="AH33" i="8"/>
  <c r="AF33" i="8"/>
  <c r="O33" i="8"/>
  <c r="AG33" i="8"/>
  <c r="AK33" i="8"/>
  <c r="AD33" i="8"/>
  <c r="AC33" i="8"/>
  <c r="P33" i="8"/>
  <c r="F33" i="8"/>
  <c r="AE33" i="8"/>
  <c r="J33" i="8"/>
  <c r="Y33" i="8"/>
  <c r="D33" i="8"/>
  <c r="R33" i="8" s="1"/>
  <c r="AO33" i="8"/>
  <c r="I33" i="29" a="1"/>
  <c r="I33" i="29" s="1"/>
  <c r="D33" i="29"/>
  <c r="H33" i="29"/>
  <c r="E33" i="29"/>
  <c r="C33" i="29"/>
  <c r="G33" i="29"/>
  <c r="F33" i="29"/>
  <c r="D27" i="11" a="1"/>
  <c r="D27" i="11" s="1"/>
  <c r="B34" i="8"/>
  <c r="B34" i="29"/>
  <c r="B34" i="31"/>
  <c r="B33" i="34"/>
  <c r="L31" i="34"/>
  <c r="K31" i="34"/>
  <c r="E32" i="34"/>
  <c r="C32" i="34"/>
  <c r="D32" i="34"/>
  <c r="I32" i="34"/>
  <c r="J32" i="34"/>
  <c r="H32" i="34"/>
  <c r="D26" i="21" a="1"/>
  <c r="D26" i="21" s="1"/>
  <c r="B33" i="41"/>
  <c r="B32" i="40"/>
  <c r="B33" i="42"/>
  <c r="B33" i="39"/>
  <c r="AH32" i="39"/>
  <c r="C32" i="39"/>
  <c r="AJ32" i="39"/>
  <c r="AP32" i="39" s="1"/>
  <c r="V32" i="39"/>
  <c r="D32" i="39"/>
  <c r="R32" i="39" s="1"/>
  <c r="X32" i="39"/>
  <c r="J32" i="39"/>
  <c r="AM32" i="39"/>
  <c r="I32" i="39"/>
  <c r="AO32" i="39"/>
  <c r="AC32" i="39"/>
  <c r="AL32" i="39"/>
  <c r="F32" i="39"/>
  <c r="P32" i="39"/>
  <c r="U32" i="39"/>
  <c r="AA32" i="39"/>
  <c r="AB32" i="39"/>
  <c r="M32" i="39"/>
  <c r="S32" i="39"/>
  <c r="L32" i="39"/>
  <c r="AD32" i="39"/>
  <c r="AE32" i="39"/>
  <c r="G32" i="39"/>
  <c r="AK32" i="39"/>
  <c r="Y32" i="39"/>
  <c r="AF32" i="39"/>
  <c r="N32" i="39"/>
  <c r="O32" i="39"/>
  <c r="T32" i="39"/>
  <c r="AG32" i="39"/>
  <c r="W32" i="39"/>
  <c r="Z32" i="39"/>
  <c r="K32" i="39"/>
  <c r="AI32" i="39"/>
  <c r="E32" i="41"/>
  <c r="C32" i="41"/>
  <c r="H32" i="41"/>
  <c r="G32" i="41"/>
  <c r="D32" i="41"/>
  <c r="I32" i="41" a="1"/>
  <c r="I32" i="41" s="1"/>
  <c r="F32" i="41"/>
  <c r="L32" i="42"/>
  <c r="C32" i="42"/>
  <c r="J32" i="42"/>
  <c r="F32" i="42"/>
  <c r="U32" i="42"/>
  <c r="N32" i="42"/>
  <c r="K32" i="42"/>
  <c r="T32" i="42"/>
  <c r="E32" i="42"/>
  <c r="O32" i="42"/>
  <c r="P32" i="42"/>
  <c r="M32" i="42"/>
  <c r="R32" i="42"/>
  <c r="H32" i="42"/>
  <c r="D32" i="42"/>
  <c r="S32" i="42"/>
  <c r="G32" i="42"/>
  <c r="Q32" i="42"/>
  <c r="I32" i="42"/>
  <c r="E31" i="40"/>
  <c r="H31" i="40"/>
  <c r="J31" i="40"/>
  <c r="I31" i="40"/>
  <c r="C31" i="40"/>
  <c r="D31" i="40"/>
  <c r="F30" i="40"/>
  <c r="G30" i="40"/>
  <c r="K30" i="40"/>
  <c r="L30" i="40"/>
  <c r="R38" i="12"/>
  <c r="S38" i="12"/>
  <c r="R36" i="12"/>
  <c r="S36" i="12"/>
  <c r="R35" i="12"/>
  <c r="S35" i="12"/>
  <c r="R37" i="12"/>
  <c r="S37" i="12"/>
  <c r="R39" i="12"/>
  <c r="S39" i="12"/>
  <c r="R40" i="12"/>
  <c r="S40" i="12"/>
  <c r="O37" i="12"/>
  <c r="P37" i="12"/>
  <c r="O38" i="12"/>
  <c r="P38" i="12"/>
  <c r="O35" i="12"/>
  <c r="P35" i="12"/>
  <c r="O40" i="12"/>
  <c r="P40" i="12"/>
  <c r="O39" i="12"/>
  <c r="P39" i="12"/>
  <c r="O36" i="12"/>
  <c r="P36" i="12"/>
  <c r="M37" i="12"/>
  <c r="N37" i="12"/>
  <c r="M38" i="12"/>
  <c r="N38" i="12"/>
  <c r="M35" i="12"/>
  <c r="N35" i="12"/>
  <c r="M39" i="12"/>
  <c r="N39" i="12"/>
  <c r="M36" i="12"/>
  <c r="N36" i="12"/>
  <c r="M40" i="12"/>
  <c r="N40" i="12"/>
  <c r="I38" i="12"/>
  <c r="J38" i="12"/>
  <c r="I37" i="12"/>
  <c r="J37" i="12"/>
  <c r="I35" i="12"/>
  <c r="J35" i="12"/>
  <c r="I39" i="12"/>
  <c r="J39" i="12"/>
  <c r="I36" i="12"/>
  <c r="J36" i="12"/>
  <c r="I40" i="12"/>
  <c r="J40" i="12"/>
  <c r="K37" i="12"/>
  <c r="L37" i="12"/>
  <c r="Q37" i="12"/>
  <c r="H37" i="12"/>
  <c r="K39" i="12"/>
  <c r="L39" i="12"/>
  <c r="Q39" i="12"/>
  <c r="H39" i="12"/>
  <c r="K38" i="12"/>
  <c r="L38" i="12"/>
  <c r="Q38" i="12"/>
  <c r="H38" i="12"/>
  <c r="K35" i="12"/>
  <c r="L35" i="12"/>
  <c r="Q35" i="12"/>
  <c r="H35" i="12"/>
  <c r="K36" i="12"/>
  <c r="L36" i="12"/>
  <c r="Q36" i="12"/>
  <c r="H36" i="12"/>
  <c r="K40" i="12"/>
  <c r="L40" i="12"/>
  <c r="H40" i="12"/>
  <c r="Q40" i="12"/>
  <c r="F37" i="12"/>
  <c r="F36" i="12"/>
  <c r="F35" i="12"/>
  <c r="F39" i="12"/>
  <c r="F40" i="12"/>
  <c r="F38" i="12"/>
  <c r="N34" i="12"/>
  <c r="I34" i="12"/>
  <c r="H34" i="12"/>
  <c r="P34" i="12"/>
  <c r="Q34" i="12"/>
  <c r="S34" i="12"/>
  <c r="M34" i="12"/>
  <c r="K34" i="12"/>
  <c r="L34" i="12"/>
  <c r="O34" i="12"/>
  <c r="R34" i="12"/>
  <c r="J34" i="12"/>
  <c r="F32" i="34" l="1"/>
  <c r="G32" i="34"/>
  <c r="I34" i="29" a="1"/>
  <c r="I34" i="29" s="1"/>
  <c r="E34" i="29"/>
  <c r="H34" i="29"/>
  <c r="D34" i="29"/>
  <c r="G34" i="29"/>
  <c r="F34" i="29"/>
  <c r="C34" i="29"/>
  <c r="D28" i="11" a="1"/>
  <c r="D28" i="11" s="1"/>
  <c r="B34" i="34"/>
  <c r="B35" i="29"/>
  <c r="B35" i="8"/>
  <c r="B35" i="31"/>
  <c r="C33" i="34"/>
  <c r="J33" i="34"/>
  <c r="H33" i="34"/>
  <c r="I33" i="34"/>
  <c r="D33" i="34"/>
  <c r="E33" i="34"/>
  <c r="O34" i="31"/>
  <c r="F34" i="31"/>
  <c r="M34" i="31"/>
  <c r="Q34" i="31"/>
  <c r="J34" i="31"/>
  <c r="E34" i="31"/>
  <c r="G34" i="31"/>
  <c r="T34" i="31"/>
  <c r="K34" i="31"/>
  <c r="P34" i="31"/>
  <c r="S34" i="31"/>
  <c r="N34" i="31"/>
  <c r="C34" i="31"/>
  <c r="U34" i="31"/>
  <c r="I34" i="31"/>
  <c r="R34" i="31"/>
  <c r="L34" i="31"/>
  <c r="H34" i="31"/>
  <c r="D34" i="31"/>
  <c r="AJ34" i="8"/>
  <c r="AP34" i="8" s="1"/>
  <c r="AC34" i="8"/>
  <c r="Z34" i="8"/>
  <c r="I34" i="8"/>
  <c r="P34" i="8"/>
  <c r="W34" i="8"/>
  <c r="G34" i="8"/>
  <c r="C34" i="8"/>
  <c r="AA34" i="8"/>
  <c r="U34" i="8"/>
  <c r="K34" i="8"/>
  <c r="V34" i="8"/>
  <c r="S34" i="8"/>
  <c r="AH34" i="8"/>
  <c r="AK34" i="8"/>
  <c r="AD34" i="8"/>
  <c r="AE34" i="8"/>
  <c r="L34" i="8"/>
  <c r="AF34" i="8"/>
  <c r="X34" i="8"/>
  <c r="AG34" i="8"/>
  <c r="Y34" i="8"/>
  <c r="D34" i="8"/>
  <c r="R34" i="8" s="1"/>
  <c r="AB34" i="8"/>
  <c r="AI34" i="8"/>
  <c r="J34" i="8"/>
  <c r="AM34" i="8"/>
  <c r="N34" i="8"/>
  <c r="AO34" i="8"/>
  <c r="T34" i="8"/>
  <c r="O34" i="8"/>
  <c r="AL34" i="8"/>
  <c r="F34" i="8"/>
  <c r="M34" i="8"/>
  <c r="K32" i="34"/>
  <c r="L32" i="34"/>
  <c r="F31" i="40"/>
  <c r="G31" i="40"/>
  <c r="X33" i="39"/>
  <c r="AK33" i="39"/>
  <c r="U33" i="39"/>
  <c r="C33" i="39"/>
  <c r="G33" i="39"/>
  <c r="O33" i="39"/>
  <c r="AB33" i="39"/>
  <c r="AI33" i="39"/>
  <c r="L33" i="39"/>
  <c r="N33" i="39"/>
  <c r="AH33" i="39"/>
  <c r="V33" i="39"/>
  <c r="AG33" i="39"/>
  <c r="AC33" i="39"/>
  <c r="Y33" i="39"/>
  <c r="AA33" i="39"/>
  <c r="M33" i="39"/>
  <c r="K33" i="39"/>
  <c r="J33" i="39"/>
  <c r="P33" i="39"/>
  <c r="AD33" i="39"/>
  <c r="I33" i="39"/>
  <c r="Z33" i="39"/>
  <c r="AE33" i="39"/>
  <c r="T33" i="39"/>
  <c r="AO33" i="39"/>
  <c r="AJ33" i="39"/>
  <c r="AP33" i="39" s="1"/>
  <c r="S33" i="39"/>
  <c r="AM33" i="39"/>
  <c r="W33" i="39"/>
  <c r="AL33" i="39"/>
  <c r="AF33" i="39"/>
  <c r="F33" i="39"/>
  <c r="D33" i="39"/>
  <c r="R33" i="39" s="1"/>
  <c r="K31" i="40"/>
  <c r="L31" i="40"/>
  <c r="J33" i="42"/>
  <c r="M33" i="42"/>
  <c r="E33" i="42"/>
  <c r="S33" i="42"/>
  <c r="L33" i="42"/>
  <c r="D33" i="42"/>
  <c r="N33" i="42"/>
  <c r="F33" i="42"/>
  <c r="P33" i="42"/>
  <c r="H33" i="42"/>
  <c r="U33" i="42"/>
  <c r="G33" i="42"/>
  <c r="C33" i="42"/>
  <c r="I33" i="42"/>
  <c r="O33" i="42"/>
  <c r="R33" i="42"/>
  <c r="Q33" i="42"/>
  <c r="K33" i="42"/>
  <c r="T33" i="42"/>
  <c r="C32" i="40"/>
  <c r="D32" i="40"/>
  <c r="H32" i="40"/>
  <c r="J32" i="40"/>
  <c r="I32" i="40"/>
  <c r="E32" i="40"/>
  <c r="H33" i="41"/>
  <c r="I33" i="41" a="1"/>
  <c r="I33" i="41" s="1"/>
  <c r="E33" i="41"/>
  <c r="F33" i="41"/>
  <c r="C33" i="41"/>
  <c r="D33" i="41"/>
  <c r="G33" i="41"/>
  <c r="D27" i="21" a="1"/>
  <c r="D27" i="21" s="1"/>
  <c r="B34" i="42"/>
  <c r="B34" i="39"/>
  <c r="B34" i="41"/>
  <c r="B33" i="40"/>
  <c r="L33" i="34" l="1"/>
  <c r="K33" i="34"/>
  <c r="F33" i="34"/>
  <c r="G33" i="34"/>
  <c r="F35" i="31"/>
  <c r="R35" i="31"/>
  <c r="D35" i="31"/>
  <c r="E35" i="31"/>
  <c r="M35" i="31"/>
  <c r="G35" i="31"/>
  <c r="J35" i="31"/>
  <c r="P35" i="31"/>
  <c r="U35" i="31"/>
  <c r="S35" i="31"/>
  <c r="T35" i="31"/>
  <c r="C35" i="31"/>
  <c r="O35" i="31"/>
  <c r="H35" i="31"/>
  <c r="K35" i="31"/>
  <c r="I35" i="31"/>
  <c r="Q35" i="31"/>
  <c r="N35" i="31"/>
  <c r="L35" i="31"/>
  <c r="C35" i="8"/>
  <c r="D35" i="8"/>
  <c r="R35" i="8" s="1"/>
  <c r="AJ35" i="8"/>
  <c r="AP35" i="8" s="1"/>
  <c r="AG35" i="8"/>
  <c r="AC35" i="8"/>
  <c r="Y35" i="8"/>
  <c r="F35" i="8"/>
  <c r="W35" i="8"/>
  <c r="AI35" i="8"/>
  <c r="AK35" i="8"/>
  <c r="AO35" i="8"/>
  <c r="AB35" i="8"/>
  <c r="AM35" i="8"/>
  <c r="V35" i="8"/>
  <c r="T35" i="8"/>
  <c r="J35" i="8"/>
  <c r="I35" i="8"/>
  <c r="AA35" i="8"/>
  <c r="K35" i="8"/>
  <c r="AD35" i="8"/>
  <c r="AE35" i="8"/>
  <c r="N35" i="8"/>
  <c r="G35" i="8"/>
  <c r="X35" i="8"/>
  <c r="AF35" i="8"/>
  <c r="M35" i="8"/>
  <c r="S35" i="8"/>
  <c r="AH35" i="8"/>
  <c r="P35" i="8"/>
  <c r="AL35" i="8"/>
  <c r="O35" i="8"/>
  <c r="U35" i="8"/>
  <c r="Z35" i="8"/>
  <c r="L35" i="8"/>
  <c r="F35" i="29"/>
  <c r="C35" i="29"/>
  <c r="G35" i="29"/>
  <c r="H35" i="29"/>
  <c r="I35" i="29" a="1"/>
  <c r="I35" i="29" s="1"/>
  <c r="D35" i="29"/>
  <c r="E35" i="29"/>
  <c r="H34" i="34"/>
  <c r="D34" i="34"/>
  <c r="E34" i="34"/>
  <c r="I34" i="34"/>
  <c r="J34" i="34"/>
  <c r="C34" i="34"/>
  <c r="D29" i="11" a="1"/>
  <c r="D29" i="11" s="1"/>
  <c r="B36" i="8"/>
  <c r="B36" i="31"/>
  <c r="B35" i="34"/>
  <c r="B36" i="29"/>
  <c r="D28" i="21" a="1"/>
  <c r="D28" i="21" s="1"/>
  <c r="B35" i="41"/>
  <c r="B34" i="40"/>
  <c r="B35" i="39"/>
  <c r="B35" i="42"/>
  <c r="G32" i="40"/>
  <c r="F32" i="40"/>
  <c r="P34" i="42"/>
  <c r="O34" i="42"/>
  <c r="C34" i="42"/>
  <c r="I34" i="42"/>
  <c r="T34" i="42"/>
  <c r="M34" i="42"/>
  <c r="D34" i="42"/>
  <c r="E34" i="42"/>
  <c r="J34" i="42"/>
  <c r="G34" i="42"/>
  <c r="S34" i="42"/>
  <c r="N34" i="42"/>
  <c r="K34" i="42"/>
  <c r="H34" i="42"/>
  <c r="Q34" i="42"/>
  <c r="U34" i="42"/>
  <c r="R34" i="42"/>
  <c r="F34" i="42"/>
  <c r="L34" i="42"/>
  <c r="K32" i="40"/>
  <c r="L32" i="40"/>
  <c r="C33" i="40"/>
  <c r="D33" i="40"/>
  <c r="J33" i="40"/>
  <c r="E33" i="40"/>
  <c r="H33" i="40"/>
  <c r="I33" i="40"/>
  <c r="H34" i="41"/>
  <c r="C34" i="41"/>
  <c r="I34" i="41" a="1"/>
  <c r="I34" i="41" s="1"/>
  <c r="G34" i="41"/>
  <c r="E34" i="41"/>
  <c r="D34" i="41"/>
  <c r="F34" i="41"/>
  <c r="L34" i="39"/>
  <c r="K34" i="39"/>
  <c r="AC34" i="39"/>
  <c r="F34" i="39"/>
  <c r="J34" i="39"/>
  <c r="N34" i="39"/>
  <c r="V34" i="39"/>
  <c r="AK34" i="39"/>
  <c r="AL34" i="39"/>
  <c r="M34" i="39"/>
  <c r="Y34" i="39"/>
  <c r="I34" i="39"/>
  <c r="U34" i="39"/>
  <c r="D34" i="39"/>
  <c r="R34" i="39" s="1"/>
  <c r="AD34" i="39"/>
  <c r="AO34" i="39"/>
  <c r="W34" i="39"/>
  <c r="G34" i="39"/>
  <c r="AF34" i="39"/>
  <c r="P34" i="39"/>
  <c r="AG34" i="39"/>
  <c r="AI34" i="39"/>
  <c r="T34" i="39"/>
  <c r="AH34" i="39"/>
  <c r="AB34" i="39"/>
  <c r="AE34" i="39"/>
  <c r="O34" i="39"/>
  <c r="C34" i="39"/>
  <c r="AJ34" i="39"/>
  <c r="AP34" i="39" s="1"/>
  <c r="X34" i="39"/>
  <c r="AM34" i="39"/>
  <c r="Z34" i="39"/>
  <c r="AA34" i="39"/>
  <c r="S34" i="39"/>
  <c r="B36" i="18"/>
  <c r="B37" i="18"/>
  <c r="B38" i="18"/>
  <c r="B39" i="18"/>
  <c r="B40" i="18"/>
  <c r="B41" i="18"/>
  <c r="B42" i="18"/>
  <c r="B43" i="18"/>
  <c r="B44" i="18"/>
  <c r="T36" i="31" l="1"/>
  <c r="K36" i="31"/>
  <c r="I36" i="31"/>
  <c r="L36" i="31"/>
  <c r="G36" i="31"/>
  <c r="C36" i="31"/>
  <c r="N36" i="31"/>
  <c r="D36" i="31"/>
  <c r="R36" i="31"/>
  <c r="U36" i="31"/>
  <c r="E36" i="31"/>
  <c r="J36" i="31"/>
  <c r="O36" i="31"/>
  <c r="M36" i="31"/>
  <c r="Q36" i="31"/>
  <c r="S36" i="31"/>
  <c r="P36" i="31"/>
  <c r="F36" i="31"/>
  <c r="H36" i="31"/>
  <c r="AB36" i="8"/>
  <c r="M36" i="8"/>
  <c r="T36" i="8"/>
  <c r="O36" i="8"/>
  <c r="AF36" i="8"/>
  <c r="Z36" i="8"/>
  <c r="K36" i="8"/>
  <c r="W36" i="8"/>
  <c r="X36" i="8"/>
  <c r="F36" i="8"/>
  <c r="AJ36" i="8"/>
  <c r="AP36" i="8" s="1"/>
  <c r="J36" i="8"/>
  <c r="I36" i="8"/>
  <c r="G36" i="8"/>
  <c r="U36" i="8"/>
  <c r="AL36" i="8"/>
  <c r="AM36" i="8"/>
  <c r="V36" i="8"/>
  <c r="AK36" i="8"/>
  <c r="AC36" i="8"/>
  <c r="D36" i="8"/>
  <c r="R36" i="8" s="1"/>
  <c r="AE36" i="8"/>
  <c r="C36" i="8"/>
  <c r="P36" i="8"/>
  <c r="AG36" i="8"/>
  <c r="S36" i="8"/>
  <c r="AD36" i="8"/>
  <c r="L36" i="8"/>
  <c r="AH36" i="8"/>
  <c r="AA36" i="8"/>
  <c r="AI36" i="8"/>
  <c r="AO36" i="8"/>
  <c r="N36" i="8"/>
  <c r="Y36" i="8"/>
  <c r="L34" i="34"/>
  <c r="K34" i="34"/>
  <c r="D30" i="11" a="1"/>
  <c r="D30" i="11" s="1"/>
  <c r="B37" i="8"/>
  <c r="B37" i="29"/>
  <c r="B36" i="34"/>
  <c r="B37" i="31"/>
  <c r="F34" i="34"/>
  <c r="G34" i="34"/>
  <c r="F36" i="29"/>
  <c r="G36" i="29"/>
  <c r="I36" i="29" a="1"/>
  <c r="I36" i="29" s="1"/>
  <c r="D36" i="29"/>
  <c r="H36" i="29"/>
  <c r="C36" i="29"/>
  <c r="E36" i="29"/>
  <c r="D35" i="34"/>
  <c r="J35" i="34"/>
  <c r="C35" i="34"/>
  <c r="H35" i="34"/>
  <c r="I35" i="34"/>
  <c r="E35" i="34"/>
  <c r="D34" i="40"/>
  <c r="E34" i="40"/>
  <c r="H34" i="40"/>
  <c r="C34" i="40"/>
  <c r="J34" i="40"/>
  <c r="I34" i="40"/>
  <c r="K33" i="40"/>
  <c r="L33" i="40"/>
  <c r="G33" i="40"/>
  <c r="F33" i="40"/>
  <c r="H35" i="42"/>
  <c r="P35" i="42"/>
  <c r="J35" i="42"/>
  <c r="R35" i="42"/>
  <c r="K35" i="42"/>
  <c r="I35" i="42"/>
  <c r="L35" i="42"/>
  <c r="T35" i="42"/>
  <c r="F35" i="42"/>
  <c r="D35" i="42"/>
  <c r="U35" i="42"/>
  <c r="O35" i="42"/>
  <c r="C35" i="42"/>
  <c r="S35" i="42"/>
  <c r="Q35" i="42"/>
  <c r="N35" i="42"/>
  <c r="E35" i="42"/>
  <c r="G35" i="42"/>
  <c r="M35" i="42"/>
  <c r="U35" i="39"/>
  <c r="K35" i="39"/>
  <c r="D35" i="39"/>
  <c r="R35" i="39" s="1"/>
  <c r="AA35" i="39"/>
  <c r="L35" i="39"/>
  <c r="Z35" i="39"/>
  <c r="S35" i="39"/>
  <c r="V35" i="39"/>
  <c r="AC35" i="39"/>
  <c r="AK35" i="39"/>
  <c r="AB35" i="39"/>
  <c r="AJ35" i="39"/>
  <c r="AP35" i="39" s="1"/>
  <c r="N35" i="39"/>
  <c r="X35" i="39"/>
  <c r="AL35" i="39"/>
  <c r="T35" i="39"/>
  <c r="W35" i="39"/>
  <c r="M35" i="39"/>
  <c r="AM35" i="39"/>
  <c r="AD35" i="39"/>
  <c r="AI35" i="39"/>
  <c r="J35" i="39"/>
  <c r="AE35" i="39"/>
  <c r="F35" i="39"/>
  <c r="Y35" i="39"/>
  <c r="AH35" i="39"/>
  <c r="G35" i="39"/>
  <c r="AO35" i="39"/>
  <c r="AF35" i="39"/>
  <c r="P35" i="39"/>
  <c r="I35" i="39"/>
  <c r="AG35" i="39"/>
  <c r="O35" i="39"/>
  <c r="C35" i="39"/>
  <c r="I35" i="41" a="1"/>
  <c r="I35" i="41" s="1"/>
  <c r="D35" i="41"/>
  <c r="E35" i="41"/>
  <c r="G35" i="41"/>
  <c r="F35" i="41"/>
  <c r="C35" i="41"/>
  <c r="H35" i="41"/>
  <c r="D29" i="21" a="1"/>
  <c r="D29" i="21" s="1"/>
  <c r="B35" i="40"/>
  <c r="B36" i="41"/>
  <c r="B36" i="39"/>
  <c r="B36" i="42"/>
  <c r="B14" i="18"/>
  <c r="F35" i="34" l="1"/>
  <c r="G35" i="34"/>
  <c r="R37" i="31"/>
  <c r="D37" i="31"/>
  <c r="S37" i="31"/>
  <c r="K37" i="31"/>
  <c r="F37" i="31"/>
  <c r="L37" i="31"/>
  <c r="M37" i="31"/>
  <c r="C37" i="31"/>
  <c r="J37" i="31"/>
  <c r="T37" i="31"/>
  <c r="O37" i="31"/>
  <c r="G37" i="31"/>
  <c r="H37" i="31"/>
  <c r="I37" i="31"/>
  <c r="P37" i="31"/>
  <c r="U37" i="31"/>
  <c r="E37" i="31"/>
  <c r="Q37" i="31"/>
  <c r="N37" i="31"/>
  <c r="L35" i="34"/>
  <c r="K35" i="34"/>
  <c r="I36" i="34"/>
  <c r="D36" i="34"/>
  <c r="E36" i="34"/>
  <c r="H36" i="34"/>
  <c r="C36" i="34"/>
  <c r="J36" i="34"/>
  <c r="I37" i="29" a="1"/>
  <c r="I37" i="29" s="1"/>
  <c r="F37" i="29"/>
  <c r="D37" i="29"/>
  <c r="C37" i="29"/>
  <c r="G37" i="29"/>
  <c r="H37" i="29"/>
  <c r="E37" i="29"/>
  <c r="AO37" i="8"/>
  <c r="AL37" i="8"/>
  <c r="I37" i="8"/>
  <c r="Y37" i="8"/>
  <c r="J37" i="8"/>
  <c r="F37" i="8"/>
  <c r="N37" i="8"/>
  <c r="X37" i="8"/>
  <c r="L37" i="8"/>
  <c r="U37" i="8"/>
  <c r="S37" i="8"/>
  <c r="P37" i="8"/>
  <c r="C37" i="8"/>
  <c r="AC37" i="8"/>
  <c r="AE37" i="8"/>
  <c r="AJ37" i="8"/>
  <c r="AP37" i="8" s="1"/>
  <c r="AF37" i="8"/>
  <c r="AM37" i="8"/>
  <c r="AG37" i="8"/>
  <c r="AA37" i="8"/>
  <c r="G37" i="8"/>
  <c r="K37" i="8"/>
  <c r="AK37" i="8"/>
  <c r="V37" i="8"/>
  <c r="AH37" i="8"/>
  <c r="O37" i="8"/>
  <c r="AD37" i="8"/>
  <c r="W37" i="8"/>
  <c r="AI37" i="8"/>
  <c r="T37" i="8"/>
  <c r="M37" i="8"/>
  <c r="AB37" i="8"/>
  <c r="Z37" i="8"/>
  <c r="D37" i="8"/>
  <c r="R37" i="8" s="1"/>
  <c r="D31" i="11" a="1"/>
  <c r="D31" i="11" s="1"/>
  <c r="B37" i="34"/>
  <c r="B38" i="8"/>
  <c r="B38" i="31"/>
  <c r="B38" i="29"/>
  <c r="C35" i="40"/>
  <c r="J35" i="40"/>
  <c r="H35" i="40"/>
  <c r="E35" i="40"/>
  <c r="I35" i="40"/>
  <c r="D35" i="40"/>
  <c r="D30" i="21" a="1"/>
  <c r="D30" i="21" s="1"/>
  <c r="B37" i="39"/>
  <c r="B36" i="40"/>
  <c r="B37" i="42"/>
  <c r="B37" i="41"/>
  <c r="M36" i="42"/>
  <c r="T36" i="42"/>
  <c r="K36" i="42"/>
  <c r="U36" i="42"/>
  <c r="N36" i="42"/>
  <c r="D36" i="42"/>
  <c r="C36" i="42"/>
  <c r="J36" i="42"/>
  <c r="I36" i="42"/>
  <c r="O36" i="42"/>
  <c r="E36" i="42"/>
  <c r="R36" i="42"/>
  <c r="G36" i="42"/>
  <c r="F36" i="42"/>
  <c r="S36" i="42"/>
  <c r="H36" i="42"/>
  <c r="P36" i="42"/>
  <c r="L36" i="42"/>
  <c r="Q36" i="42"/>
  <c r="L34" i="40"/>
  <c r="K34" i="40"/>
  <c r="G34" i="40"/>
  <c r="F34" i="40"/>
  <c r="O36" i="39"/>
  <c r="L36" i="39"/>
  <c r="G36" i="39"/>
  <c r="AM36" i="39"/>
  <c r="F36" i="39"/>
  <c r="X36" i="39"/>
  <c r="AK36" i="39"/>
  <c r="AB36" i="39"/>
  <c r="Z36" i="39"/>
  <c r="AA36" i="39"/>
  <c r="Y36" i="39"/>
  <c r="P36" i="39"/>
  <c r="AE36" i="39"/>
  <c r="AO36" i="39"/>
  <c r="C36" i="39"/>
  <c r="AF36" i="39"/>
  <c r="W36" i="39"/>
  <c r="V36" i="39"/>
  <c r="U36" i="39"/>
  <c r="D36" i="39"/>
  <c r="R36" i="39" s="1"/>
  <c r="AD36" i="39"/>
  <c r="M36" i="39"/>
  <c r="AJ36" i="39"/>
  <c r="AP36" i="39" s="1"/>
  <c r="AG36" i="39"/>
  <c r="K36" i="39"/>
  <c r="S36" i="39"/>
  <c r="AH36" i="39"/>
  <c r="I36" i="39"/>
  <c r="AC36" i="39"/>
  <c r="AL36" i="39"/>
  <c r="AI36" i="39"/>
  <c r="J36" i="39"/>
  <c r="T36" i="39"/>
  <c r="N36" i="39"/>
  <c r="E36" i="41"/>
  <c r="H36" i="41"/>
  <c r="I36" i="41" a="1"/>
  <c r="I36" i="41" s="1"/>
  <c r="G36" i="41"/>
  <c r="D36" i="41"/>
  <c r="F36" i="41"/>
  <c r="C36" i="41"/>
  <c r="E20" i="18"/>
  <c r="G16" i="18"/>
  <c r="E15" i="18"/>
  <c r="G21" i="18"/>
  <c r="G20" i="18"/>
  <c r="E19" i="18"/>
  <c r="G19" i="18"/>
  <c r="G18" i="18"/>
  <c r="E18" i="18"/>
  <c r="E17" i="18"/>
  <c r="E16" i="18"/>
  <c r="E14" i="18"/>
  <c r="G14" i="18"/>
  <c r="G17" i="18"/>
  <c r="G15" i="18"/>
  <c r="E21" i="18"/>
  <c r="AK38" i="8" l="1"/>
  <c r="AO38" i="8"/>
  <c r="C38" i="8"/>
  <c r="U38" i="8"/>
  <c r="Z38" i="8"/>
  <c r="L38" i="8"/>
  <c r="K38" i="8"/>
  <c r="AC38" i="8"/>
  <c r="V38" i="8"/>
  <c r="P38" i="8"/>
  <c r="I38" i="8"/>
  <c r="AG38" i="8"/>
  <c r="S38" i="8"/>
  <c r="AL38" i="8"/>
  <c r="Y38" i="8"/>
  <c r="AJ38" i="8"/>
  <c r="AP38" i="8" s="1"/>
  <c r="J38" i="8"/>
  <c r="X38" i="8"/>
  <c r="O38" i="8"/>
  <c r="AH38" i="8"/>
  <c r="W38" i="8"/>
  <c r="AD38" i="8"/>
  <c r="AE38" i="8"/>
  <c r="AA38" i="8"/>
  <c r="F38" i="8"/>
  <c r="AM38" i="8"/>
  <c r="T38" i="8"/>
  <c r="AF38" i="8"/>
  <c r="G38" i="8"/>
  <c r="M38" i="8"/>
  <c r="AB38" i="8"/>
  <c r="AI38" i="8"/>
  <c r="N38" i="8"/>
  <c r="D38" i="8"/>
  <c r="R38" i="8" s="1"/>
  <c r="H37" i="34"/>
  <c r="C37" i="34"/>
  <c r="D37" i="34"/>
  <c r="E37" i="34"/>
  <c r="J37" i="34"/>
  <c r="I37" i="34"/>
  <c r="D32" i="11" a="1"/>
  <c r="D32" i="11" s="1"/>
  <c r="B39" i="31"/>
  <c r="B39" i="29"/>
  <c r="B39" i="8"/>
  <c r="B38" i="34"/>
  <c r="F36" i="34"/>
  <c r="G36" i="34"/>
  <c r="F38" i="29"/>
  <c r="I38" i="29" a="1"/>
  <c r="I38" i="29" s="1"/>
  <c r="D38" i="29"/>
  <c r="G38" i="29"/>
  <c r="C38" i="29"/>
  <c r="H38" i="29"/>
  <c r="E38" i="29"/>
  <c r="L36" i="34"/>
  <c r="K36" i="34"/>
  <c r="R38" i="31"/>
  <c r="O38" i="31"/>
  <c r="I38" i="31"/>
  <c r="S38" i="31"/>
  <c r="U38" i="31"/>
  <c r="K38" i="31"/>
  <c r="Q38" i="31"/>
  <c r="G38" i="31"/>
  <c r="C38" i="31"/>
  <c r="J38" i="31"/>
  <c r="D38" i="31"/>
  <c r="H38" i="31"/>
  <c r="M38" i="31"/>
  <c r="E38" i="31"/>
  <c r="N38" i="31"/>
  <c r="T38" i="31"/>
  <c r="L38" i="31"/>
  <c r="F38" i="31"/>
  <c r="P38" i="31"/>
  <c r="C37" i="41"/>
  <c r="E37" i="41"/>
  <c r="G37" i="41"/>
  <c r="D37" i="41"/>
  <c r="I37" i="41" a="1"/>
  <c r="I37" i="41" s="1"/>
  <c r="H37" i="41"/>
  <c r="F37" i="41"/>
  <c r="J37" i="42"/>
  <c r="H37" i="42"/>
  <c r="P37" i="42"/>
  <c r="C37" i="42"/>
  <c r="L37" i="42"/>
  <c r="E37" i="42"/>
  <c r="S37" i="42"/>
  <c r="F37" i="42"/>
  <c r="K37" i="42"/>
  <c r="N37" i="42"/>
  <c r="O37" i="42"/>
  <c r="U37" i="42"/>
  <c r="Q37" i="42"/>
  <c r="I37" i="42"/>
  <c r="G37" i="42"/>
  <c r="D37" i="42"/>
  <c r="T37" i="42"/>
  <c r="R37" i="42"/>
  <c r="M37" i="42"/>
  <c r="C36" i="40"/>
  <c r="E36" i="40"/>
  <c r="J36" i="40"/>
  <c r="I36" i="40"/>
  <c r="H36" i="40"/>
  <c r="D36" i="40"/>
  <c r="I37" i="39"/>
  <c r="AM37" i="39"/>
  <c r="AC37" i="39"/>
  <c r="W37" i="39"/>
  <c r="X37" i="39"/>
  <c r="AL37" i="39"/>
  <c r="S37" i="39"/>
  <c r="AK37" i="39"/>
  <c r="F37" i="39"/>
  <c r="AD37" i="39"/>
  <c r="P37" i="39"/>
  <c r="D37" i="39"/>
  <c r="R37" i="39" s="1"/>
  <c r="AI37" i="39"/>
  <c r="AE37" i="39"/>
  <c r="AJ37" i="39"/>
  <c r="AP37" i="39" s="1"/>
  <c r="AB37" i="39"/>
  <c r="T37" i="39"/>
  <c r="C37" i="39"/>
  <c r="AH37" i="39"/>
  <c r="AO37" i="39"/>
  <c r="G37" i="39"/>
  <c r="AA37" i="39"/>
  <c r="L37" i="39"/>
  <c r="N37" i="39"/>
  <c r="AF37" i="39"/>
  <c r="K37" i="39"/>
  <c r="Z37" i="39"/>
  <c r="O37" i="39"/>
  <c r="AG37" i="39"/>
  <c r="V37" i="39"/>
  <c r="M37" i="39"/>
  <c r="J37" i="39"/>
  <c r="Y37" i="39"/>
  <c r="U37" i="39"/>
  <c r="D31" i="21" a="1"/>
  <c r="D31" i="21" s="1"/>
  <c r="B37" i="40"/>
  <c r="B38" i="42"/>
  <c r="B38" i="41"/>
  <c r="B38" i="39"/>
  <c r="K35" i="40"/>
  <c r="L35" i="40"/>
  <c r="F35" i="40"/>
  <c r="G35" i="40"/>
  <c r="F18" i="18"/>
  <c r="F17" i="18"/>
  <c r="F16" i="18"/>
  <c r="F14" i="18"/>
  <c r="F15" i="18"/>
  <c r="F21" i="18"/>
  <c r="F20" i="18"/>
  <c r="F19" i="18"/>
  <c r="T20" i="18"/>
  <c r="Q18" i="18"/>
  <c r="O16" i="18"/>
  <c r="I19" i="18"/>
  <c r="K19" i="18"/>
  <c r="Q20" i="18"/>
  <c r="J19" i="18"/>
  <c r="L19" i="18"/>
  <c r="Q16" i="18"/>
  <c r="I20" i="18"/>
  <c r="Q21" i="18"/>
  <c r="N17" i="18"/>
  <c r="L18" i="18"/>
  <c r="Q14" i="18"/>
  <c r="I14" i="18"/>
  <c r="M17" i="18"/>
  <c r="L17" i="18"/>
  <c r="H19" i="18"/>
  <c r="K14" i="18"/>
  <c r="M15" i="18"/>
  <c r="S20" i="18"/>
  <c r="H21" i="18"/>
  <c r="L15" i="18"/>
  <c r="L14" i="18"/>
  <c r="I15" i="18"/>
  <c r="J15" i="18"/>
  <c r="R16" i="18"/>
  <c r="N18" i="18"/>
  <c r="R19" i="18"/>
  <c r="N20" i="18"/>
  <c r="K20" i="18"/>
  <c r="Q19" i="18"/>
  <c r="T21" i="18"/>
  <c r="N21" i="18"/>
  <c r="O21" i="18"/>
  <c r="K18" i="18"/>
  <c r="J20" i="18"/>
  <c r="O17" i="18"/>
  <c r="K17" i="18"/>
  <c r="R14" i="18"/>
  <c r="P16" i="18"/>
  <c r="H16" i="18"/>
  <c r="P18" i="18"/>
  <c r="H20" i="18"/>
  <c r="P15" i="18"/>
  <c r="K15" i="18"/>
  <c r="M21" i="18"/>
  <c r="M14" i="18"/>
  <c r="T14" i="18"/>
  <c r="R20" i="18"/>
  <c r="O19" i="18"/>
  <c r="J17" i="18"/>
  <c r="I21" i="18"/>
  <c r="L21" i="18"/>
  <c r="J18" i="18"/>
  <c r="T15" i="18"/>
  <c r="S19" i="18"/>
  <c r="S15" i="18"/>
  <c r="S16" i="18"/>
  <c r="M16" i="18"/>
  <c r="S21" i="18"/>
  <c r="S17" i="18"/>
  <c r="S14" i="18"/>
  <c r="R18" i="18"/>
  <c r="J21" i="18"/>
  <c r="O18" i="18"/>
  <c r="J16" i="18"/>
  <c r="Q17" i="18"/>
  <c r="N16" i="18"/>
  <c r="T17" i="18"/>
  <c r="J14" i="18"/>
  <c r="M19" i="18"/>
  <c r="M20" i="18"/>
  <c r="H15" i="18"/>
  <c r="H18" i="18"/>
  <c r="M18" i="18"/>
  <c r="P19" i="18"/>
  <c r="P20" i="18"/>
  <c r="N14" i="18"/>
  <c r="R15" i="18"/>
  <c r="N15" i="18"/>
  <c r="R17" i="18"/>
  <c r="Q15" i="18"/>
  <c r="O20" i="18"/>
  <c r="L20" i="18"/>
  <c r="T18" i="18"/>
  <c r="H17" i="18"/>
  <c r="P21" i="18"/>
  <c r="H14" i="18"/>
  <c r="P17" i="18"/>
  <c r="P14" i="18"/>
  <c r="N19" i="18"/>
  <c r="I17" i="18"/>
  <c r="R21" i="18"/>
  <c r="O15" i="18"/>
  <c r="K21" i="18"/>
  <c r="T19" i="18"/>
  <c r="T16" i="18"/>
  <c r="S18" i="18"/>
  <c r="I16" i="18"/>
  <c r="I18" i="18"/>
  <c r="O14" i="18"/>
  <c r="I39" i="8" l="1"/>
  <c r="C39" i="8"/>
  <c r="O39" i="8"/>
  <c r="AK39" i="8"/>
  <c r="D39" i="8"/>
  <c r="R39" i="8" s="1"/>
  <c r="AC39" i="8"/>
  <c r="F39" i="8"/>
  <c r="AB39" i="8"/>
  <c r="AG39" i="8"/>
  <c r="AM39" i="8"/>
  <c r="AH39" i="8"/>
  <c r="AE39" i="8"/>
  <c r="AA39" i="8"/>
  <c r="J39" i="8"/>
  <c r="AJ39" i="8"/>
  <c r="AP39" i="8" s="1"/>
  <c r="W39" i="8"/>
  <c r="Z39" i="8"/>
  <c r="Y39" i="8"/>
  <c r="G39" i="8"/>
  <c r="AL39" i="8"/>
  <c r="U39" i="8"/>
  <c r="M39" i="8"/>
  <c r="AI39" i="8"/>
  <c r="AD39" i="8"/>
  <c r="AF39" i="8"/>
  <c r="N39" i="8"/>
  <c r="AO39" i="8"/>
  <c r="X39" i="8"/>
  <c r="K39" i="8"/>
  <c r="S39" i="8"/>
  <c r="P39" i="8"/>
  <c r="V39" i="8"/>
  <c r="T39" i="8"/>
  <c r="L39" i="8"/>
  <c r="C39" i="29"/>
  <c r="D39" i="29"/>
  <c r="E39" i="29"/>
  <c r="G39" i="29"/>
  <c r="F39" i="29"/>
  <c r="H39" i="29"/>
  <c r="I39" i="29" a="1"/>
  <c r="I39" i="29" s="1"/>
  <c r="F39" i="31"/>
  <c r="P39" i="31"/>
  <c r="R39" i="31"/>
  <c r="M39" i="31"/>
  <c r="U39" i="31"/>
  <c r="H39" i="31"/>
  <c r="D39" i="31"/>
  <c r="Q39" i="31"/>
  <c r="N39" i="31"/>
  <c r="J39" i="31"/>
  <c r="O39" i="31"/>
  <c r="I39" i="31"/>
  <c r="C39" i="31"/>
  <c r="E39" i="31"/>
  <c r="T39" i="31"/>
  <c r="L39" i="31"/>
  <c r="S39" i="31"/>
  <c r="G39" i="31"/>
  <c r="K39" i="31"/>
  <c r="F37" i="34"/>
  <c r="G37" i="34"/>
  <c r="D33" i="11" a="1"/>
  <c r="D33" i="11" s="1"/>
  <c r="B40" i="31"/>
  <c r="B39" i="34"/>
  <c r="B40" i="8"/>
  <c r="B40" i="29"/>
  <c r="D38" i="34"/>
  <c r="I38" i="34"/>
  <c r="C38" i="34"/>
  <c r="H38" i="34"/>
  <c r="J38" i="34"/>
  <c r="E38" i="34"/>
  <c r="K37" i="34"/>
  <c r="L37" i="34"/>
  <c r="V38" i="39"/>
  <c r="S38" i="39"/>
  <c r="F38" i="39"/>
  <c r="M38" i="39"/>
  <c r="D38" i="39"/>
  <c r="R38" i="39" s="1"/>
  <c r="U38" i="39"/>
  <c r="AF38" i="39"/>
  <c r="T38" i="39"/>
  <c r="J38" i="39"/>
  <c r="L38" i="39"/>
  <c r="N38" i="39"/>
  <c r="AO38" i="39"/>
  <c r="AC38" i="39"/>
  <c r="W38" i="39"/>
  <c r="O38" i="39"/>
  <c r="AL38" i="39"/>
  <c r="AB38" i="39"/>
  <c r="AE38" i="39"/>
  <c r="X38" i="39"/>
  <c r="AJ38" i="39"/>
  <c r="AP38" i="39" s="1"/>
  <c r="Z38" i="39"/>
  <c r="I38" i="39"/>
  <c r="G38" i="39"/>
  <c r="AI38" i="39"/>
  <c r="C38" i="39"/>
  <c r="AG38" i="39"/>
  <c r="AK38" i="39"/>
  <c r="K38" i="39"/>
  <c r="AH38" i="39"/>
  <c r="AM38" i="39"/>
  <c r="AA38" i="39"/>
  <c r="AD38" i="39"/>
  <c r="P38" i="39"/>
  <c r="Y38" i="39"/>
  <c r="G38" i="41"/>
  <c r="F38" i="41"/>
  <c r="D38" i="41"/>
  <c r="H38" i="41"/>
  <c r="C38" i="41"/>
  <c r="I38" i="41" a="1"/>
  <c r="I38" i="41" s="1"/>
  <c r="E38" i="41"/>
  <c r="F38" i="42"/>
  <c r="T38" i="42"/>
  <c r="P38" i="42"/>
  <c r="M38" i="42"/>
  <c r="U38" i="42"/>
  <c r="G38" i="42"/>
  <c r="N38" i="42"/>
  <c r="C38" i="42"/>
  <c r="D38" i="42"/>
  <c r="L38" i="42"/>
  <c r="E38" i="42"/>
  <c r="K38" i="42"/>
  <c r="Q38" i="42"/>
  <c r="R38" i="42"/>
  <c r="O38" i="42"/>
  <c r="J38" i="42"/>
  <c r="H38" i="42"/>
  <c r="S38" i="42"/>
  <c r="I38" i="42"/>
  <c r="D37" i="40"/>
  <c r="J37" i="40"/>
  <c r="C37" i="40"/>
  <c r="I37" i="40"/>
  <c r="E37" i="40"/>
  <c r="H37" i="40"/>
  <c r="D32" i="21" a="1"/>
  <c r="D32" i="21" s="1"/>
  <c r="B39" i="41"/>
  <c r="B38" i="40"/>
  <c r="B39" i="42"/>
  <c r="B39" i="39"/>
  <c r="L36" i="40"/>
  <c r="K36" i="40"/>
  <c r="F36" i="40"/>
  <c r="G36" i="40"/>
  <c r="T45" i="18"/>
  <c r="H45" i="18"/>
  <c r="Q45" i="18"/>
  <c r="B35" i="12"/>
  <c r="B36" i="12"/>
  <c r="B37" i="12"/>
  <c r="B38" i="12"/>
  <c r="B39" i="12"/>
  <c r="B40" i="12"/>
  <c r="B41" i="12"/>
  <c r="K16" i="18"/>
  <c r="L16" i="18"/>
  <c r="L38" i="34" l="1"/>
  <c r="K38" i="34"/>
  <c r="G38" i="34"/>
  <c r="F38" i="34"/>
  <c r="H40" i="29"/>
  <c r="E40" i="29"/>
  <c r="C40" i="29"/>
  <c r="I40" i="29" a="1"/>
  <c r="I40" i="29" s="1"/>
  <c r="G40" i="29"/>
  <c r="F40" i="29"/>
  <c r="D40" i="29"/>
  <c r="O40" i="8"/>
  <c r="AI40" i="8"/>
  <c r="AC40" i="8"/>
  <c r="N40" i="8"/>
  <c r="S40" i="8"/>
  <c r="G40" i="8"/>
  <c r="V40" i="8"/>
  <c r="P40" i="8"/>
  <c r="K40" i="8"/>
  <c r="L40" i="8"/>
  <c r="Z40" i="8"/>
  <c r="AB40" i="8"/>
  <c r="AD40" i="8"/>
  <c r="AJ40" i="8"/>
  <c r="AP40" i="8" s="1"/>
  <c r="AG40" i="8"/>
  <c r="AL40" i="8"/>
  <c r="AA40" i="8"/>
  <c r="F40" i="8"/>
  <c r="AK40" i="8"/>
  <c r="U40" i="8"/>
  <c r="C40" i="8"/>
  <c r="Y40" i="8"/>
  <c r="D40" i="8"/>
  <c r="R40" i="8" s="1"/>
  <c r="J40" i="8"/>
  <c r="T40" i="8"/>
  <c r="AO40" i="8"/>
  <c r="AE40" i="8"/>
  <c r="AM40" i="8"/>
  <c r="AF40" i="8"/>
  <c r="AH40" i="8"/>
  <c r="M40" i="8"/>
  <c r="I40" i="8"/>
  <c r="W40" i="8"/>
  <c r="X40" i="8"/>
  <c r="E39" i="34"/>
  <c r="J39" i="34"/>
  <c r="H39" i="34"/>
  <c r="I39" i="34"/>
  <c r="D39" i="34"/>
  <c r="C39" i="34"/>
  <c r="M40" i="31"/>
  <c r="H40" i="31"/>
  <c r="C40" i="31"/>
  <c r="E40" i="31"/>
  <c r="R40" i="31"/>
  <c r="D40" i="31"/>
  <c r="J40" i="31"/>
  <c r="O40" i="31"/>
  <c r="K40" i="31"/>
  <c r="U40" i="31"/>
  <c r="T40" i="31"/>
  <c r="Q40" i="31"/>
  <c r="I40" i="31"/>
  <c r="L40" i="31"/>
  <c r="P40" i="31"/>
  <c r="G40" i="31"/>
  <c r="S40" i="31"/>
  <c r="F40" i="31"/>
  <c r="N40" i="31"/>
  <c r="D34" i="11" a="1"/>
  <c r="D34" i="11" s="1"/>
  <c r="B41" i="31"/>
  <c r="B40" i="34"/>
  <c r="B41" i="29"/>
  <c r="B41" i="8"/>
  <c r="AK39" i="39"/>
  <c r="C39" i="39"/>
  <c r="Y39" i="39"/>
  <c r="Z39" i="39"/>
  <c r="L39" i="39"/>
  <c r="M39" i="39"/>
  <c r="I39" i="39"/>
  <c r="G39" i="39"/>
  <c r="W39" i="39"/>
  <c r="T39" i="39"/>
  <c r="AO39" i="39"/>
  <c r="N39" i="39"/>
  <c r="AL39" i="39"/>
  <c r="F39" i="39"/>
  <c r="AA39" i="39"/>
  <c r="AD39" i="39"/>
  <c r="AJ39" i="39"/>
  <c r="AP39" i="39" s="1"/>
  <c r="P39" i="39"/>
  <c r="AE39" i="39"/>
  <c r="O39" i="39"/>
  <c r="D39" i="39"/>
  <c r="R39" i="39" s="1"/>
  <c r="AG39" i="39"/>
  <c r="AI39" i="39"/>
  <c r="AB39" i="39"/>
  <c r="J39" i="39"/>
  <c r="AH39" i="39"/>
  <c r="AM39" i="39"/>
  <c r="V39" i="39"/>
  <c r="AC39" i="39"/>
  <c r="AF39" i="39"/>
  <c r="K39" i="39"/>
  <c r="X39" i="39"/>
  <c r="S39" i="39"/>
  <c r="U39" i="39"/>
  <c r="J39" i="42"/>
  <c r="H39" i="42"/>
  <c r="C39" i="42"/>
  <c r="N39" i="42"/>
  <c r="Q39" i="42"/>
  <c r="M39" i="42"/>
  <c r="O39" i="42"/>
  <c r="I39" i="42"/>
  <c r="R39" i="42"/>
  <c r="G39" i="42"/>
  <c r="D39" i="42"/>
  <c r="L39" i="42"/>
  <c r="S39" i="42"/>
  <c r="K39" i="42"/>
  <c r="P39" i="42"/>
  <c r="U39" i="42"/>
  <c r="E39" i="42"/>
  <c r="T39" i="42"/>
  <c r="F39" i="42"/>
  <c r="H38" i="40"/>
  <c r="I38" i="40"/>
  <c r="J38" i="40"/>
  <c r="D38" i="40"/>
  <c r="E38" i="40"/>
  <c r="C38" i="40"/>
  <c r="D33" i="21" a="1"/>
  <c r="D33" i="21" s="1"/>
  <c r="B40" i="39"/>
  <c r="B40" i="41"/>
  <c r="B39" i="40"/>
  <c r="B40" i="42"/>
  <c r="K37" i="40"/>
  <c r="L37" i="40"/>
  <c r="G37" i="40"/>
  <c r="F37" i="40"/>
  <c r="D39" i="41"/>
  <c r="I39" i="41" a="1"/>
  <c r="I39" i="41" s="1"/>
  <c r="F39" i="41"/>
  <c r="C39" i="41"/>
  <c r="H39" i="41"/>
  <c r="G39" i="41"/>
  <c r="E39" i="41"/>
  <c r="T46" i="18"/>
  <c r="D11" i="17"/>
  <c r="D11" i="10"/>
  <c r="D6" i="17"/>
  <c r="D6" i="10"/>
  <c r="I45" i="18"/>
  <c r="O45" i="18"/>
  <c r="F34" i="12"/>
  <c r="E22" i="12"/>
  <c r="G22" i="12"/>
  <c r="E21" i="12"/>
  <c r="G21" i="12"/>
  <c r="G20" i="12"/>
  <c r="E20" i="12"/>
  <c r="E19" i="12"/>
  <c r="G19" i="12"/>
  <c r="E18" i="12"/>
  <c r="G18" i="12"/>
  <c r="G17" i="12"/>
  <c r="E17" i="12"/>
  <c r="E16" i="12"/>
  <c r="G16" i="12"/>
  <c r="E15" i="12"/>
  <c r="G15" i="12"/>
  <c r="E14" i="12"/>
  <c r="G14" i="12"/>
  <c r="D35" i="11" l="1" a="1"/>
  <c r="D35" i="11" s="1"/>
  <c r="B42" i="8"/>
  <c r="B41" i="34"/>
  <c r="B42" i="29"/>
  <c r="B42" i="31"/>
  <c r="N41" i="31"/>
  <c r="K41" i="31"/>
  <c r="L41" i="31"/>
  <c r="F41" i="31"/>
  <c r="O41" i="31"/>
  <c r="R41" i="31"/>
  <c r="D41" i="31"/>
  <c r="J41" i="31"/>
  <c r="E41" i="31"/>
  <c r="C41" i="31"/>
  <c r="G41" i="31"/>
  <c r="Q41" i="31"/>
  <c r="P41" i="31"/>
  <c r="S41" i="31"/>
  <c r="M41" i="31"/>
  <c r="T41" i="31"/>
  <c r="U41" i="31"/>
  <c r="I41" i="31"/>
  <c r="H41" i="31"/>
  <c r="T41" i="8"/>
  <c r="AK41" i="8"/>
  <c r="P41" i="8"/>
  <c r="AA41" i="8"/>
  <c r="L41" i="8"/>
  <c r="AL41" i="8"/>
  <c r="O41" i="8"/>
  <c r="N41" i="8"/>
  <c r="M41" i="8"/>
  <c r="X41" i="8"/>
  <c r="I41" i="8"/>
  <c r="AE41" i="8"/>
  <c r="AI41" i="8"/>
  <c r="AB41" i="8"/>
  <c r="F41" i="8"/>
  <c r="AO41" i="8"/>
  <c r="AJ41" i="8"/>
  <c r="AP41" i="8" s="1"/>
  <c r="V41" i="8"/>
  <c r="C41" i="8"/>
  <c r="AH41" i="8"/>
  <c r="S41" i="8"/>
  <c r="W41" i="8"/>
  <c r="Z41" i="8"/>
  <c r="AM41" i="8"/>
  <c r="AF41" i="8"/>
  <c r="D41" i="8"/>
  <c r="R41" i="8" s="1"/>
  <c r="AD41" i="8"/>
  <c r="U41" i="8"/>
  <c r="AG41" i="8"/>
  <c r="AC41" i="8"/>
  <c r="K41" i="8"/>
  <c r="J41" i="8"/>
  <c r="Y41" i="8"/>
  <c r="G41" i="8"/>
  <c r="G39" i="34"/>
  <c r="F39" i="34"/>
  <c r="L39" i="34"/>
  <c r="K39" i="34"/>
  <c r="E41" i="29"/>
  <c r="D41" i="29"/>
  <c r="F41" i="29"/>
  <c r="C41" i="29"/>
  <c r="G41" i="29"/>
  <c r="H41" i="29"/>
  <c r="I41" i="29" a="1"/>
  <c r="I41" i="29" s="1"/>
  <c r="I40" i="34"/>
  <c r="J40" i="34"/>
  <c r="H40" i="34"/>
  <c r="C40" i="34"/>
  <c r="D40" i="34"/>
  <c r="E40" i="34"/>
  <c r="D34" i="21" a="1"/>
  <c r="D34" i="21" s="1"/>
  <c r="B41" i="42"/>
  <c r="B41" i="39"/>
  <c r="B41" i="41"/>
  <c r="B40" i="40"/>
  <c r="F38" i="40"/>
  <c r="G38" i="40"/>
  <c r="K38" i="40"/>
  <c r="L38" i="40"/>
  <c r="P40" i="42"/>
  <c r="C40" i="42"/>
  <c r="I40" i="42"/>
  <c r="N40" i="42"/>
  <c r="E40" i="42"/>
  <c r="S40" i="42"/>
  <c r="L40" i="42"/>
  <c r="G40" i="42"/>
  <c r="O40" i="42"/>
  <c r="D40" i="42"/>
  <c r="J40" i="42"/>
  <c r="T40" i="42"/>
  <c r="U40" i="42"/>
  <c r="K40" i="42"/>
  <c r="M40" i="42"/>
  <c r="H40" i="42"/>
  <c r="Q40" i="42"/>
  <c r="R40" i="42"/>
  <c r="F40" i="42"/>
  <c r="E40" i="41"/>
  <c r="F40" i="41"/>
  <c r="H40" i="41"/>
  <c r="I40" i="41" a="1"/>
  <c r="I40" i="41" s="1"/>
  <c r="D40" i="41"/>
  <c r="G40" i="41"/>
  <c r="C40" i="41"/>
  <c r="H39" i="40"/>
  <c r="C39" i="40"/>
  <c r="J39" i="40"/>
  <c r="E39" i="40"/>
  <c r="I39" i="40"/>
  <c r="D39" i="40"/>
  <c r="U40" i="39"/>
  <c r="M40" i="39"/>
  <c r="W40" i="39"/>
  <c r="Y40" i="39"/>
  <c r="L40" i="39"/>
  <c r="Z40" i="39"/>
  <c r="K40" i="39"/>
  <c r="N40" i="39"/>
  <c r="AI40" i="39"/>
  <c r="P40" i="39"/>
  <c r="AB40" i="39"/>
  <c r="AL40" i="39"/>
  <c r="AM40" i="39"/>
  <c r="X40" i="39"/>
  <c r="AC40" i="39"/>
  <c r="AD40" i="39"/>
  <c r="AE40" i="39"/>
  <c r="S40" i="39"/>
  <c r="AJ40" i="39"/>
  <c r="AP40" i="39" s="1"/>
  <c r="T40" i="39"/>
  <c r="AF40" i="39"/>
  <c r="I40" i="39"/>
  <c r="V40" i="39"/>
  <c r="AG40" i="39"/>
  <c r="AA40" i="39"/>
  <c r="D40" i="39"/>
  <c r="R40" i="39" s="1"/>
  <c r="AO40" i="39"/>
  <c r="J40" i="39"/>
  <c r="C40" i="39"/>
  <c r="F40" i="39"/>
  <c r="O40" i="39"/>
  <c r="G40" i="39"/>
  <c r="AK40" i="39"/>
  <c r="AH40" i="39"/>
  <c r="J45" i="18"/>
  <c r="K45" i="18"/>
  <c r="F19" i="12"/>
  <c r="F22" i="12"/>
  <c r="F18" i="12"/>
  <c r="F21" i="12"/>
  <c r="F17" i="12"/>
  <c r="F20" i="12"/>
  <c r="F15" i="12"/>
  <c r="F16" i="12"/>
  <c r="F14" i="12"/>
  <c r="P22" i="12"/>
  <c r="R22" i="12"/>
  <c r="Q22" i="12"/>
  <c r="J22" i="12"/>
  <c r="I22" i="12"/>
  <c r="O22" i="12"/>
  <c r="N22" i="12"/>
  <c r="H22" i="12"/>
  <c r="S22" i="12"/>
  <c r="M22" i="12"/>
  <c r="K22" i="12"/>
  <c r="L22" i="12"/>
  <c r="L21" i="12"/>
  <c r="O21" i="12"/>
  <c r="N21" i="12"/>
  <c r="J21" i="12"/>
  <c r="H21" i="12"/>
  <c r="S21" i="12"/>
  <c r="P21" i="12"/>
  <c r="R21" i="12"/>
  <c r="I21" i="12"/>
  <c r="Q21" i="12"/>
  <c r="M21" i="12"/>
  <c r="K21" i="12"/>
  <c r="I20" i="12"/>
  <c r="P20" i="12"/>
  <c r="S20" i="12"/>
  <c r="O20" i="12"/>
  <c r="N20" i="12"/>
  <c r="M20" i="12"/>
  <c r="J20" i="12"/>
  <c r="H20" i="12"/>
  <c r="R20" i="12"/>
  <c r="R19" i="12"/>
  <c r="L19" i="12"/>
  <c r="J19" i="12"/>
  <c r="Q19" i="12"/>
  <c r="S19" i="12"/>
  <c r="K19" i="12"/>
  <c r="N19" i="12"/>
  <c r="O19" i="12"/>
  <c r="M19" i="12"/>
  <c r="H19" i="12"/>
  <c r="I19" i="12"/>
  <c r="P19" i="12"/>
  <c r="S18" i="12"/>
  <c r="H18" i="12"/>
  <c r="N18" i="12"/>
  <c r="R18" i="12"/>
  <c r="J18" i="12"/>
  <c r="L18" i="12"/>
  <c r="P18" i="12"/>
  <c r="Q18" i="12"/>
  <c r="M18" i="12"/>
  <c r="K18" i="12"/>
  <c r="O18" i="12"/>
  <c r="I18" i="12"/>
  <c r="M17" i="12"/>
  <c r="N17" i="12"/>
  <c r="K17" i="12"/>
  <c r="H17" i="12"/>
  <c r="L17" i="12"/>
  <c r="S17" i="12"/>
  <c r="R17" i="12"/>
  <c r="P17" i="12"/>
  <c r="I17" i="12"/>
  <c r="Q17" i="12"/>
  <c r="J17" i="12"/>
  <c r="O17" i="12"/>
  <c r="N16" i="12"/>
  <c r="R16" i="12"/>
  <c r="O16" i="12"/>
  <c r="H16" i="12"/>
  <c r="P16" i="12"/>
  <c r="I16" i="12"/>
  <c r="K16" i="12"/>
  <c r="M16" i="12"/>
  <c r="L16" i="12"/>
  <c r="J16" i="12"/>
  <c r="S16" i="12"/>
  <c r="S15" i="12"/>
  <c r="M15" i="12"/>
  <c r="L15" i="12"/>
  <c r="J15" i="12"/>
  <c r="O15" i="12"/>
  <c r="N15" i="12"/>
  <c r="P15" i="12"/>
  <c r="I15" i="12"/>
  <c r="R15" i="12"/>
  <c r="H15" i="12"/>
  <c r="Q15" i="12"/>
  <c r="K15" i="12"/>
  <c r="N14" i="12"/>
  <c r="R14" i="12"/>
  <c r="O14" i="12"/>
  <c r="S14" i="12"/>
  <c r="K14" i="12"/>
  <c r="H14" i="12"/>
  <c r="M14" i="12"/>
  <c r="I14" i="12"/>
  <c r="P14" i="12"/>
  <c r="J14" i="12"/>
  <c r="Q14" i="12"/>
  <c r="L14" i="12"/>
  <c r="F40" i="34" l="1"/>
  <c r="G40" i="34"/>
  <c r="K40" i="34"/>
  <c r="L40" i="34"/>
  <c r="H42" i="31"/>
  <c r="R42" i="31"/>
  <c r="D42" i="31"/>
  <c r="T42" i="31"/>
  <c r="F42" i="31"/>
  <c r="K42" i="31"/>
  <c r="U42" i="31"/>
  <c r="S42" i="31"/>
  <c r="L42" i="31"/>
  <c r="N42" i="31"/>
  <c r="P42" i="31"/>
  <c r="G42" i="31"/>
  <c r="J42" i="31"/>
  <c r="I42" i="31"/>
  <c r="O42" i="31"/>
  <c r="M42" i="31"/>
  <c r="C42" i="31"/>
  <c r="Q42" i="31"/>
  <c r="E42" i="31"/>
  <c r="J41" i="34"/>
  <c r="H41" i="34"/>
  <c r="E41" i="34"/>
  <c r="D41" i="34"/>
  <c r="C41" i="34"/>
  <c r="I41" i="34"/>
  <c r="D36" i="11" a="1"/>
  <c r="D36" i="11" s="1"/>
  <c r="B43" i="8"/>
  <c r="B42" i="34"/>
  <c r="B43" i="29"/>
  <c r="B43" i="31"/>
  <c r="I42" i="29" a="1"/>
  <c r="I42" i="29" s="1"/>
  <c r="E42" i="29"/>
  <c r="G42" i="29"/>
  <c r="D42" i="29"/>
  <c r="C42" i="29"/>
  <c r="H42" i="29"/>
  <c r="F42" i="29"/>
  <c r="F42" i="8"/>
  <c r="D42" i="8"/>
  <c r="R42" i="8" s="1"/>
  <c r="L42" i="8"/>
  <c r="K42" i="8"/>
  <c r="U42" i="8"/>
  <c r="Y42" i="8"/>
  <c r="X42" i="8"/>
  <c r="G42" i="8"/>
  <c r="O42" i="8"/>
  <c r="AL42" i="8"/>
  <c r="S42" i="8"/>
  <c r="AJ42" i="8"/>
  <c r="AP42" i="8" s="1"/>
  <c r="M42" i="8"/>
  <c r="I42" i="8"/>
  <c r="AD42" i="8"/>
  <c r="C42" i="8"/>
  <c r="W42" i="8"/>
  <c r="AG42" i="8"/>
  <c r="AO42" i="8"/>
  <c r="J42" i="8"/>
  <c r="AE42" i="8"/>
  <c r="AC42" i="8"/>
  <c r="AF42" i="8"/>
  <c r="AH42" i="8"/>
  <c r="AB42" i="8"/>
  <c r="V42" i="8"/>
  <c r="AM42" i="8"/>
  <c r="AK42" i="8"/>
  <c r="P42" i="8"/>
  <c r="AI42" i="8"/>
  <c r="Z42" i="8"/>
  <c r="AA42" i="8"/>
  <c r="N42" i="8"/>
  <c r="T42" i="8"/>
  <c r="L39" i="40"/>
  <c r="K39" i="40"/>
  <c r="F39" i="40"/>
  <c r="G39" i="40"/>
  <c r="I40" i="40"/>
  <c r="D40" i="40"/>
  <c r="E40" i="40"/>
  <c r="J40" i="40"/>
  <c r="H40" i="40"/>
  <c r="C40" i="40"/>
  <c r="I41" i="41" a="1"/>
  <c r="I41" i="41" s="1"/>
  <c r="G41" i="41"/>
  <c r="D41" i="41"/>
  <c r="E41" i="41"/>
  <c r="H41" i="41"/>
  <c r="F41" i="41"/>
  <c r="C41" i="41"/>
  <c r="W41" i="39"/>
  <c r="M41" i="39"/>
  <c r="AB41" i="39"/>
  <c r="Y41" i="39"/>
  <c r="AC41" i="39"/>
  <c r="AJ41" i="39"/>
  <c r="AP41" i="39" s="1"/>
  <c r="AI41" i="39"/>
  <c r="AH41" i="39"/>
  <c r="G41" i="39"/>
  <c r="S41" i="39"/>
  <c r="AK41" i="39"/>
  <c r="D41" i="39"/>
  <c r="R41" i="39" s="1"/>
  <c r="AD41" i="39"/>
  <c r="AL41" i="39"/>
  <c r="T41" i="39"/>
  <c r="AG41" i="39"/>
  <c r="U41" i="39"/>
  <c r="J41" i="39"/>
  <c r="L41" i="39"/>
  <c r="AO41" i="39"/>
  <c r="I41" i="39"/>
  <c r="AA41" i="39"/>
  <c r="V41" i="39"/>
  <c r="C41" i="39"/>
  <c r="K41" i="39"/>
  <c r="AE41" i="39"/>
  <c r="F41" i="39"/>
  <c r="Z41" i="39"/>
  <c r="P41" i="39"/>
  <c r="AF41" i="39"/>
  <c r="X41" i="39"/>
  <c r="N41" i="39"/>
  <c r="AM41" i="39"/>
  <c r="O41" i="39"/>
  <c r="O41" i="42"/>
  <c r="H41" i="42"/>
  <c r="E41" i="42"/>
  <c r="J41" i="42"/>
  <c r="M41" i="42"/>
  <c r="R41" i="42"/>
  <c r="U41" i="42"/>
  <c r="L41" i="42"/>
  <c r="D41" i="42"/>
  <c r="C41" i="42"/>
  <c r="T41" i="42"/>
  <c r="N41" i="42"/>
  <c r="F41" i="42"/>
  <c r="G41" i="42"/>
  <c r="I41" i="42"/>
  <c r="K41" i="42"/>
  <c r="Q41" i="42"/>
  <c r="P41" i="42"/>
  <c r="S41" i="42"/>
  <c r="D35" i="21" a="1"/>
  <c r="D35" i="21" s="1"/>
  <c r="B42" i="41"/>
  <c r="B42" i="42"/>
  <c r="B42" i="39"/>
  <c r="B41" i="40"/>
  <c r="S42" i="12"/>
  <c r="S43" i="12" s="1"/>
  <c r="P45" i="18"/>
  <c r="H42" i="12"/>
  <c r="I43" i="31" l="1"/>
  <c r="T43" i="31"/>
  <c r="E43" i="31"/>
  <c r="L43" i="31"/>
  <c r="S43" i="31"/>
  <c r="R43" i="31"/>
  <c r="O43" i="31"/>
  <c r="M43" i="31"/>
  <c r="F43" i="31"/>
  <c r="K43" i="31"/>
  <c r="J43" i="31"/>
  <c r="N43" i="31"/>
  <c r="G43" i="31"/>
  <c r="P43" i="31"/>
  <c r="D43" i="31"/>
  <c r="U43" i="31"/>
  <c r="H43" i="31"/>
  <c r="C43" i="31"/>
  <c r="Q43" i="31"/>
  <c r="G43" i="29"/>
  <c r="D43" i="29"/>
  <c r="E43" i="29"/>
  <c r="F43" i="29"/>
  <c r="I43" i="29" a="1"/>
  <c r="I43" i="29" s="1"/>
  <c r="C43" i="29"/>
  <c r="H43" i="29"/>
  <c r="J42" i="34"/>
  <c r="D42" i="34"/>
  <c r="H42" i="34"/>
  <c r="I42" i="34"/>
  <c r="C42" i="34"/>
  <c r="E42" i="34"/>
  <c r="AL43" i="8"/>
  <c r="AJ43" i="8"/>
  <c r="AP43" i="8" s="1"/>
  <c r="U43" i="8"/>
  <c r="T43" i="8"/>
  <c r="AM43" i="8"/>
  <c r="J43" i="8"/>
  <c r="AF43" i="8"/>
  <c r="D43" i="8"/>
  <c r="R43" i="8" s="1"/>
  <c r="P43" i="8"/>
  <c r="AB43" i="8"/>
  <c r="W43" i="8"/>
  <c r="F43" i="8"/>
  <c r="AC43" i="8"/>
  <c r="AO43" i="8"/>
  <c r="Z43" i="8"/>
  <c r="X43" i="8"/>
  <c r="V43" i="8"/>
  <c r="K43" i="8"/>
  <c r="AI43" i="8"/>
  <c r="AG43" i="8"/>
  <c r="I43" i="8"/>
  <c r="L43" i="8"/>
  <c r="S43" i="8"/>
  <c r="Y43" i="8"/>
  <c r="AK43" i="8"/>
  <c r="AH43" i="8"/>
  <c r="C43" i="8"/>
  <c r="AD43" i="8"/>
  <c r="O43" i="8"/>
  <c r="AE43" i="8"/>
  <c r="AA43" i="8"/>
  <c r="G43" i="8"/>
  <c r="M43" i="8"/>
  <c r="N43" i="8"/>
  <c r="K41" i="34"/>
  <c r="L41" i="34"/>
  <c r="D37" i="11" a="1"/>
  <c r="D37" i="11" s="1"/>
  <c r="B43" i="34"/>
  <c r="B44" i="8"/>
  <c r="B44" i="29"/>
  <c r="B44" i="31"/>
  <c r="F41" i="34"/>
  <c r="G41" i="34"/>
  <c r="C42" i="41"/>
  <c r="I42" i="41" a="1"/>
  <c r="I42" i="41" s="1"/>
  <c r="D42" i="41"/>
  <c r="G42" i="41"/>
  <c r="F42" i="41"/>
  <c r="E42" i="41"/>
  <c r="H42" i="41"/>
  <c r="D36" i="21" a="1"/>
  <c r="D36" i="21" s="1"/>
  <c r="B43" i="41"/>
  <c r="B42" i="40"/>
  <c r="B43" i="39"/>
  <c r="B43" i="42"/>
  <c r="F40" i="40"/>
  <c r="G40" i="40"/>
  <c r="K40" i="40"/>
  <c r="L40" i="40"/>
  <c r="L42" i="39"/>
  <c r="AJ42" i="39"/>
  <c r="AP42" i="39" s="1"/>
  <c r="K42" i="39"/>
  <c r="O42" i="39"/>
  <c r="G42" i="39"/>
  <c r="W42" i="39"/>
  <c r="T42" i="39"/>
  <c r="AM42" i="39"/>
  <c r="Z42" i="39"/>
  <c r="AB42" i="39"/>
  <c r="V42" i="39"/>
  <c r="AA42" i="39"/>
  <c r="C42" i="39"/>
  <c r="N42" i="39"/>
  <c r="Y42" i="39"/>
  <c r="AC42" i="39"/>
  <c r="F42" i="39"/>
  <c r="P42" i="39"/>
  <c r="AD42" i="39"/>
  <c r="U42" i="39"/>
  <c r="I42" i="39"/>
  <c r="AE42" i="39"/>
  <c r="AO42" i="39"/>
  <c r="AL42" i="39"/>
  <c r="AF42" i="39"/>
  <c r="S42" i="39"/>
  <c r="AK42" i="39"/>
  <c r="D42" i="39"/>
  <c r="R42" i="39" s="1"/>
  <c r="AH42" i="39"/>
  <c r="AI42" i="39"/>
  <c r="AG42" i="39"/>
  <c r="X42" i="39"/>
  <c r="J42" i="39"/>
  <c r="M42" i="39"/>
  <c r="I42" i="42"/>
  <c r="G42" i="42"/>
  <c r="U42" i="42"/>
  <c r="M42" i="42"/>
  <c r="S42" i="42"/>
  <c r="N42" i="42"/>
  <c r="C42" i="42"/>
  <c r="L42" i="42"/>
  <c r="F42" i="42"/>
  <c r="Q42" i="42"/>
  <c r="E42" i="42"/>
  <c r="H42" i="42"/>
  <c r="K42" i="42"/>
  <c r="R42" i="42"/>
  <c r="P42" i="42"/>
  <c r="D42" i="42"/>
  <c r="T42" i="42"/>
  <c r="O42" i="42"/>
  <c r="J42" i="42"/>
  <c r="D41" i="40"/>
  <c r="C41" i="40"/>
  <c r="H41" i="40"/>
  <c r="J41" i="40"/>
  <c r="I41" i="40"/>
  <c r="E41" i="40"/>
  <c r="N45" i="18"/>
  <c r="N42" i="12"/>
  <c r="L45" i="18"/>
  <c r="J42" i="12"/>
  <c r="I42" i="12"/>
  <c r="P42" i="12"/>
  <c r="O42" i="12"/>
  <c r="Q16" i="12"/>
  <c r="E44" i="31" l="1"/>
  <c r="K44" i="31"/>
  <c r="D44" i="31"/>
  <c r="H44" i="31"/>
  <c r="I44" i="31"/>
  <c r="Q44" i="31"/>
  <c r="T44" i="31"/>
  <c r="N44" i="31"/>
  <c r="L44" i="31"/>
  <c r="R44" i="31"/>
  <c r="S44" i="31"/>
  <c r="F44" i="31"/>
  <c r="G44" i="31"/>
  <c r="P44" i="31"/>
  <c r="C44" i="31"/>
  <c r="U44" i="31"/>
  <c r="J44" i="31"/>
  <c r="M44" i="31"/>
  <c r="O44" i="31"/>
  <c r="C44" i="29"/>
  <c r="G44" i="29"/>
  <c r="E44" i="29"/>
  <c r="D44" i="29"/>
  <c r="H44" i="29"/>
  <c r="F44" i="29"/>
  <c r="I44" i="29" a="1"/>
  <c r="I44" i="29" s="1"/>
  <c r="D43" i="34"/>
  <c r="I43" i="34"/>
  <c r="J43" i="34"/>
  <c r="H43" i="34"/>
  <c r="C43" i="34"/>
  <c r="E43" i="34"/>
  <c r="F42" i="34"/>
  <c r="G42" i="34"/>
  <c r="L42" i="34"/>
  <c r="K42" i="34"/>
  <c r="V44" i="8"/>
  <c r="Z44" i="8"/>
  <c r="I44" i="8"/>
  <c r="AI44" i="8"/>
  <c r="T44" i="8"/>
  <c r="P44" i="8"/>
  <c r="AF44" i="8"/>
  <c r="X44" i="8"/>
  <c r="J44" i="8"/>
  <c r="AO44" i="8"/>
  <c r="AM44" i="8"/>
  <c r="K44" i="8"/>
  <c r="Y44" i="8"/>
  <c r="C44" i="8"/>
  <c r="L44" i="8"/>
  <c r="AD44" i="8"/>
  <c r="W44" i="8"/>
  <c r="G44" i="8"/>
  <c r="O44" i="8"/>
  <c r="M44" i="8"/>
  <c r="AC44" i="8"/>
  <c r="AL44" i="8"/>
  <c r="N44" i="8"/>
  <c r="U44" i="8"/>
  <c r="AH44" i="8"/>
  <c r="AE44" i="8"/>
  <c r="AJ44" i="8"/>
  <c r="AP44" i="8" s="1"/>
  <c r="AG44" i="8"/>
  <c r="S44" i="8"/>
  <c r="AK44" i="8"/>
  <c r="F44" i="8"/>
  <c r="D44" i="8"/>
  <c r="R44" i="8" s="1"/>
  <c r="AB44" i="8"/>
  <c r="AA44" i="8"/>
  <c r="D38" i="11" a="1"/>
  <c r="D38" i="11" s="1"/>
  <c r="B45" i="31"/>
  <c r="B44" i="34"/>
  <c r="B45" i="29"/>
  <c r="B45" i="8"/>
  <c r="K41" i="40"/>
  <c r="L41" i="40"/>
  <c r="C43" i="42"/>
  <c r="F43" i="42"/>
  <c r="G43" i="42"/>
  <c r="S43" i="42"/>
  <c r="M43" i="42"/>
  <c r="Q43" i="42"/>
  <c r="D43" i="42"/>
  <c r="E43" i="42"/>
  <c r="I43" i="42"/>
  <c r="J43" i="42"/>
  <c r="U43" i="42"/>
  <c r="O43" i="42"/>
  <c r="T43" i="42"/>
  <c r="L43" i="42"/>
  <c r="N43" i="42"/>
  <c r="K43" i="42"/>
  <c r="R43" i="42"/>
  <c r="H43" i="42"/>
  <c r="P43" i="42"/>
  <c r="F41" i="40"/>
  <c r="G41" i="40"/>
  <c r="X43" i="39"/>
  <c r="K43" i="39"/>
  <c r="J43" i="39"/>
  <c r="I43" i="39"/>
  <c r="F43" i="39"/>
  <c r="AO43" i="39"/>
  <c r="D43" i="39"/>
  <c r="R43" i="39" s="1"/>
  <c r="M43" i="39"/>
  <c r="AI43" i="39"/>
  <c r="P43" i="39"/>
  <c r="AK43" i="39"/>
  <c r="Y43" i="39"/>
  <c r="AF43" i="39"/>
  <c r="N43" i="39"/>
  <c r="AL43" i="39"/>
  <c r="U43" i="39"/>
  <c r="AG43" i="39"/>
  <c r="Z43" i="39"/>
  <c r="AC43" i="39"/>
  <c r="W43" i="39"/>
  <c r="AB43" i="39"/>
  <c r="AA43" i="39"/>
  <c r="AH43" i="39"/>
  <c r="L43" i="39"/>
  <c r="O43" i="39"/>
  <c r="G43" i="39"/>
  <c r="AD43" i="39"/>
  <c r="V43" i="39"/>
  <c r="AM43" i="39"/>
  <c r="T43" i="39"/>
  <c r="AE43" i="39"/>
  <c r="C43" i="39"/>
  <c r="S43" i="39"/>
  <c r="AJ43" i="39"/>
  <c r="AP43" i="39" s="1"/>
  <c r="E42" i="40"/>
  <c r="J42" i="40"/>
  <c r="C42" i="40"/>
  <c r="I42" i="40"/>
  <c r="H42" i="40"/>
  <c r="D42" i="40"/>
  <c r="F43" i="41"/>
  <c r="E43" i="41"/>
  <c r="G43" i="41"/>
  <c r="H43" i="41"/>
  <c r="D43" i="41"/>
  <c r="C43" i="41"/>
  <c r="I43" i="41" a="1"/>
  <c r="I43" i="41" s="1"/>
  <c r="D37" i="21" a="1"/>
  <c r="D37" i="21" s="1"/>
  <c r="B44" i="39"/>
  <c r="B43" i="40"/>
  <c r="B44" i="42"/>
  <c r="B44" i="41"/>
  <c r="S45" i="18"/>
  <c r="R42" i="12"/>
  <c r="I44" i="34" l="1"/>
  <c r="H44" i="34"/>
  <c r="J44" i="34"/>
  <c r="C44" i="34"/>
  <c r="D44" i="34"/>
  <c r="E44" i="34"/>
  <c r="D39" i="11" a="1"/>
  <c r="D39" i="11" s="1"/>
  <c r="B46" i="31"/>
  <c r="B45" i="34"/>
  <c r="B46" i="29"/>
  <c r="B46" i="8"/>
  <c r="Q45" i="31"/>
  <c r="E45" i="31"/>
  <c r="T45" i="31"/>
  <c r="S45" i="31"/>
  <c r="N45" i="31"/>
  <c r="M45" i="31"/>
  <c r="C45" i="31"/>
  <c r="L45" i="31"/>
  <c r="K45" i="31"/>
  <c r="U45" i="31"/>
  <c r="J45" i="31"/>
  <c r="O45" i="31"/>
  <c r="G45" i="31"/>
  <c r="F45" i="31"/>
  <c r="R45" i="31"/>
  <c r="I45" i="31"/>
  <c r="P45" i="31"/>
  <c r="D45" i="31"/>
  <c r="H45" i="31"/>
  <c r="F43" i="34"/>
  <c r="G43" i="34"/>
  <c r="K43" i="34"/>
  <c r="L43" i="34"/>
  <c r="I45" i="8"/>
  <c r="G45" i="8"/>
  <c r="T45" i="8"/>
  <c r="U45" i="8"/>
  <c r="AG45" i="8"/>
  <c r="AM45" i="8"/>
  <c r="AE45" i="8"/>
  <c r="AA45" i="8"/>
  <c r="AF45" i="8"/>
  <c r="AI45" i="8"/>
  <c r="AH45" i="8"/>
  <c r="O45" i="8"/>
  <c r="Z45" i="8"/>
  <c r="M45" i="8"/>
  <c r="N45" i="8"/>
  <c r="F45" i="8"/>
  <c r="AJ45" i="8"/>
  <c r="AP45" i="8" s="1"/>
  <c r="S45" i="8"/>
  <c r="AK45" i="8"/>
  <c r="W45" i="8"/>
  <c r="D45" i="8"/>
  <c r="R45" i="8" s="1"/>
  <c r="Y45" i="8"/>
  <c r="AL45" i="8"/>
  <c r="X45" i="8"/>
  <c r="AC45" i="8"/>
  <c r="L45" i="8"/>
  <c r="V45" i="8"/>
  <c r="AO45" i="8"/>
  <c r="J45" i="8"/>
  <c r="C45" i="8"/>
  <c r="P45" i="8"/>
  <c r="AB45" i="8"/>
  <c r="AD45" i="8"/>
  <c r="K45" i="8"/>
  <c r="H45" i="29"/>
  <c r="F45" i="29"/>
  <c r="C45" i="29"/>
  <c r="D45" i="29"/>
  <c r="E45" i="29"/>
  <c r="I45" i="29" a="1"/>
  <c r="I45" i="29" s="1"/>
  <c r="G45" i="29"/>
  <c r="D38" i="21" a="1"/>
  <c r="D38" i="21" s="1"/>
  <c r="B45" i="42"/>
  <c r="B45" i="41"/>
  <c r="B45" i="39"/>
  <c r="B44" i="40"/>
  <c r="F42" i="40"/>
  <c r="G42" i="40"/>
  <c r="D44" i="39"/>
  <c r="R44" i="39" s="1"/>
  <c r="AJ44" i="39"/>
  <c r="AP44" i="39" s="1"/>
  <c r="AM44" i="39"/>
  <c r="N44" i="39"/>
  <c r="C44" i="39"/>
  <c r="AO44" i="39"/>
  <c r="P44" i="39"/>
  <c r="T44" i="39"/>
  <c r="L44" i="39"/>
  <c r="AK44" i="39"/>
  <c r="AF44" i="39"/>
  <c r="W44" i="39"/>
  <c r="AC44" i="39"/>
  <c r="U44" i="39"/>
  <c r="Y44" i="39"/>
  <c r="AH44" i="39"/>
  <c r="F44" i="39"/>
  <c r="AD44" i="39"/>
  <c r="Z44" i="39"/>
  <c r="O44" i="39"/>
  <c r="AG44" i="39"/>
  <c r="J44" i="39"/>
  <c r="AA44" i="39"/>
  <c r="S44" i="39"/>
  <c r="V44" i="39"/>
  <c r="AI44" i="39"/>
  <c r="AB44" i="39"/>
  <c r="K44" i="39"/>
  <c r="AE44" i="39"/>
  <c r="AL44" i="39"/>
  <c r="G44" i="39"/>
  <c r="I44" i="39"/>
  <c r="M44" i="39"/>
  <c r="X44" i="39"/>
  <c r="D44" i="41"/>
  <c r="F44" i="41"/>
  <c r="H44" i="41"/>
  <c r="E44" i="41"/>
  <c r="C44" i="41"/>
  <c r="I44" i="41" a="1"/>
  <c r="I44" i="41" s="1"/>
  <c r="G44" i="41"/>
  <c r="N44" i="42"/>
  <c r="K44" i="42"/>
  <c r="O44" i="42"/>
  <c r="T44" i="42"/>
  <c r="F44" i="42"/>
  <c r="P44" i="42"/>
  <c r="E44" i="42"/>
  <c r="M44" i="42"/>
  <c r="G44" i="42"/>
  <c r="Q44" i="42"/>
  <c r="H44" i="42"/>
  <c r="D44" i="42"/>
  <c r="R44" i="42"/>
  <c r="S44" i="42"/>
  <c r="L44" i="42"/>
  <c r="U44" i="42"/>
  <c r="J44" i="42"/>
  <c r="I44" i="42"/>
  <c r="C44" i="42"/>
  <c r="K42" i="40"/>
  <c r="L42" i="40"/>
  <c r="I43" i="40"/>
  <c r="H43" i="40"/>
  <c r="D43" i="40"/>
  <c r="E43" i="40"/>
  <c r="J43" i="40"/>
  <c r="C43" i="40"/>
  <c r="AK46" i="8" l="1"/>
  <c r="C46" i="8"/>
  <c r="AH46" i="8"/>
  <c r="AD46" i="8"/>
  <c r="Y46" i="8"/>
  <c r="AO46" i="8"/>
  <c r="V46" i="8"/>
  <c r="AE46" i="8"/>
  <c r="O46" i="8"/>
  <c r="T46" i="8"/>
  <c r="AA46" i="8"/>
  <c r="L46" i="8"/>
  <c r="X46" i="8"/>
  <c r="W46" i="8"/>
  <c r="AM46" i="8"/>
  <c r="AL46" i="8"/>
  <c r="P46" i="8"/>
  <c r="J46" i="8"/>
  <c r="N46" i="8"/>
  <c r="D46" i="8"/>
  <c r="R46" i="8" s="1"/>
  <c r="AB46" i="8"/>
  <c r="AI46" i="8"/>
  <c r="AF46" i="8"/>
  <c r="AG46" i="8"/>
  <c r="Z46" i="8"/>
  <c r="K46" i="8"/>
  <c r="I46" i="8"/>
  <c r="U46" i="8"/>
  <c r="AC46" i="8"/>
  <c r="G46" i="8"/>
  <c r="F46" i="8"/>
  <c r="M46" i="8"/>
  <c r="AJ46" i="8"/>
  <c r="AP46" i="8" s="1"/>
  <c r="S46" i="8"/>
  <c r="D46" i="29"/>
  <c r="F46" i="29"/>
  <c r="G46" i="29"/>
  <c r="H46" i="29"/>
  <c r="C46" i="29"/>
  <c r="E46" i="29"/>
  <c r="I46" i="29" a="1"/>
  <c r="I46" i="29" s="1"/>
  <c r="H45" i="34"/>
  <c r="J45" i="34"/>
  <c r="E45" i="34"/>
  <c r="D45" i="34"/>
  <c r="I45" i="34"/>
  <c r="C45" i="34"/>
  <c r="O46" i="31"/>
  <c r="S46" i="31"/>
  <c r="M46" i="31"/>
  <c r="E46" i="31"/>
  <c r="N46" i="31"/>
  <c r="K46" i="31"/>
  <c r="J46" i="31"/>
  <c r="U46" i="31"/>
  <c r="D46" i="31"/>
  <c r="R46" i="31"/>
  <c r="G46" i="31"/>
  <c r="I46" i="31"/>
  <c r="L46" i="31"/>
  <c r="T46" i="31"/>
  <c r="P46" i="31"/>
  <c r="C46" i="31"/>
  <c r="F46" i="31"/>
  <c r="H46" i="31"/>
  <c r="Q46" i="31"/>
  <c r="D40" i="11" a="1"/>
  <c r="D40" i="11" s="1"/>
  <c r="B47" i="8"/>
  <c r="B47" i="31"/>
  <c r="B47" i="29"/>
  <c r="B46" i="34"/>
  <c r="G44" i="34"/>
  <c r="F44" i="34"/>
  <c r="K44" i="34"/>
  <c r="L44" i="34"/>
  <c r="D39" i="21" a="1"/>
  <c r="D39" i="21" s="1"/>
  <c r="B46" i="41"/>
  <c r="B45" i="40"/>
  <c r="B46" i="42"/>
  <c r="B46" i="39"/>
  <c r="K43" i="40"/>
  <c r="L43" i="40"/>
  <c r="F45" i="39"/>
  <c r="Y45" i="39"/>
  <c r="K45" i="39"/>
  <c r="L45" i="39"/>
  <c r="AB45" i="39"/>
  <c r="P45" i="39"/>
  <c r="AO45" i="39"/>
  <c r="AM45" i="39"/>
  <c r="AI45" i="39"/>
  <c r="W45" i="39"/>
  <c r="T45" i="39"/>
  <c r="AA45" i="39"/>
  <c r="AH45" i="39"/>
  <c r="U45" i="39"/>
  <c r="AC45" i="39"/>
  <c r="AJ45" i="39"/>
  <c r="AP45" i="39" s="1"/>
  <c r="O45" i="39"/>
  <c r="C45" i="39"/>
  <c r="Z45" i="39"/>
  <c r="M45" i="39"/>
  <c r="AL45" i="39"/>
  <c r="AD45" i="39"/>
  <c r="AK45" i="39"/>
  <c r="AE45" i="39"/>
  <c r="S45" i="39"/>
  <c r="AF45" i="39"/>
  <c r="D45" i="39"/>
  <c r="R45" i="39" s="1"/>
  <c r="V45" i="39"/>
  <c r="J45" i="39"/>
  <c r="AG45" i="39"/>
  <c r="N45" i="39"/>
  <c r="I45" i="39"/>
  <c r="G45" i="39"/>
  <c r="X45" i="39"/>
  <c r="K45" i="42"/>
  <c r="P45" i="42"/>
  <c r="T45" i="42"/>
  <c r="O45" i="42"/>
  <c r="J45" i="42"/>
  <c r="N45" i="42"/>
  <c r="C45" i="42"/>
  <c r="S45" i="42"/>
  <c r="M45" i="42"/>
  <c r="I45" i="42"/>
  <c r="E45" i="42"/>
  <c r="D45" i="42"/>
  <c r="U45" i="42"/>
  <c r="R45" i="42"/>
  <c r="L45" i="42"/>
  <c r="F45" i="42"/>
  <c r="G45" i="42"/>
  <c r="Q45" i="42"/>
  <c r="H45" i="42"/>
  <c r="J44" i="40"/>
  <c r="H44" i="40"/>
  <c r="I44" i="40"/>
  <c r="E44" i="40"/>
  <c r="C44" i="40"/>
  <c r="D44" i="40"/>
  <c r="F43" i="40"/>
  <c r="G43" i="40"/>
  <c r="H45" i="41"/>
  <c r="I45" i="41" a="1"/>
  <c r="I45" i="41" s="1"/>
  <c r="C45" i="41"/>
  <c r="G45" i="41"/>
  <c r="E45" i="41"/>
  <c r="F45" i="41"/>
  <c r="D45" i="41"/>
  <c r="D41" i="11" l="1" a="1"/>
  <c r="D41" i="11" s="1"/>
  <c r="B48" i="31"/>
  <c r="B48" i="29"/>
  <c r="B48" i="8"/>
  <c r="B47" i="34"/>
  <c r="K45" i="34"/>
  <c r="L45" i="34"/>
  <c r="I46" i="34"/>
  <c r="J46" i="34"/>
  <c r="H46" i="34"/>
  <c r="E46" i="34"/>
  <c r="C46" i="34"/>
  <c r="D46" i="34"/>
  <c r="F45" i="34"/>
  <c r="G45" i="34"/>
  <c r="E47" i="29"/>
  <c r="G47" i="29"/>
  <c r="D47" i="29"/>
  <c r="F47" i="29"/>
  <c r="H47" i="29"/>
  <c r="C47" i="29"/>
  <c r="I47" i="29" a="1"/>
  <c r="I47" i="29" s="1"/>
  <c r="F47" i="31"/>
  <c r="E47" i="31"/>
  <c r="I47" i="31"/>
  <c r="G47" i="31"/>
  <c r="H47" i="31"/>
  <c r="D47" i="31"/>
  <c r="U47" i="31"/>
  <c r="C47" i="31"/>
  <c r="T47" i="31"/>
  <c r="S47" i="31"/>
  <c r="M47" i="31"/>
  <c r="L47" i="31"/>
  <c r="Q47" i="31"/>
  <c r="P47" i="31"/>
  <c r="R47" i="31"/>
  <c r="J47" i="31"/>
  <c r="K47" i="31"/>
  <c r="O47" i="31"/>
  <c r="N47" i="31"/>
  <c r="S47" i="8"/>
  <c r="O47" i="8"/>
  <c r="I47" i="8"/>
  <c r="U47" i="8"/>
  <c r="T47" i="8"/>
  <c r="AO47" i="8"/>
  <c r="G47" i="8"/>
  <c r="AG47" i="8"/>
  <c r="J47" i="8"/>
  <c r="AH47" i="8"/>
  <c r="AC47" i="8"/>
  <c r="L47" i="8"/>
  <c r="W47" i="8"/>
  <c r="AB47" i="8"/>
  <c r="AD47" i="8"/>
  <c r="F47" i="8"/>
  <c r="V47" i="8"/>
  <c r="AF47" i="8"/>
  <c r="AM47" i="8"/>
  <c r="P47" i="8"/>
  <c r="AL47" i="8"/>
  <c r="Y47" i="8"/>
  <c r="AK47" i="8"/>
  <c r="K47" i="8"/>
  <c r="M47" i="8"/>
  <c r="Z47" i="8"/>
  <c r="AJ47" i="8"/>
  <c r="AP47" i="8" s="1"/>
  <c r="AI47" i="8"/>
  <c r="AE47" i="8"/>
  <c r="D47" i="8"/>
  <c r="R47" i="8" s="1"/>
  <c r="X47" i="8"/>
  <c r="AA47" i="8"/>
  <c r="C47" i="8"/>
  <c r="N47" i="8"/>
  <c r="F44" i="40"/>
  <c r="G44" i="40"/>
  <c r="C46" i="39"/>
  <c r="D46" i="39"/>
  <c r="R46" i="39" s="1"/>
  <c r="U46" i="39"/>
  <c r="AI46" i="39"/>
  <c r="Y46" i="39"/>
  <c r="P46" i="39"/>
  <c r="S46" i="39"/>
  <c r="O46" i="39"/>
  <c r="AB46" i="39"/>
  <c r="V46" i="39"/>
  <c r="M46" i="39"/>
  <c r="AM46" i="39"/>
  <c r="AK46" i="39"/>
  <c r="AJ46" i="39"/>
  <c r="AP46" i="39" s="1"/>
  <c r="N46" i="39"/>
  <c r="G46" i="39"/>
  <c r="J46" i="39"/>
  <c r="W46" i="39"/>
  <c r="Z46" i="39"/>
  <c r="AH46" i="39"/>
  <c r="AD46" i="39"/>
  <c r="AC46" i="39"/>
  <c r="AG46" i="39"/>
  <c r="X46" i="39"/>
  <c r="AA46" i="39"/>
  <c r="F46" i="39"/>
  <c r="L46" i="39"/>
  <c r="AO46" i="39"/>
  <c r="AF46" i="39"/>
  <c r="T46" i="39"/>
  <c r="AE46" i="39"/>
  <c r="AL46" i="39"/>
  <c r="I46" i="39"/>
  <c r="K46" i="39"/>
  <c r="M46" i="42"/>
  <c r="S46" i="42"/>
  <c r="T46" i="42"/>
  <c r="C46" i="42"/>
  <c r="E46" i="42"/>
  <c r="R46" i="42"/>
  <c r="L46" i="42"/>
  <c r="D46" i="42"/>
  <c r="K46" i="42"/>
  <c r="Q46" i="42"/>
  <c r="F46" i="42"/>
  <c r="J46" i="42"/>
  <c r="N46" i="42"/>
  <c r="U46" i="42"/>
  <c r="G46" i="42"/>
  <c r="I46" i="42"/>
  <c r="H46" i="42"/>
  <c r="P46" i="42"/>
  <c r="O46" i="42"/>
  <c r="J45" i="40"/>
  <c r="I45" i="40"/>
  <c r="D45" i="40"/>
  <c r="E45" i="40"/>
  <c r="H45" i="40"/>
  <c r="C45" i="40"/>
  <c r="K44" i="40"/>
  <c r="L44" i="40"/>
  <c r="F46" i="41"/>
  <c r="G46" i="41"/>
  <c r="D46" i="41"/>
  <c r="E46" i="41"/>
  <c r="H46" i="41"/>
  <c r="I46" i="41" a="1"/>
  <c r="I46" i="41" s="1"/>
  <c r="C46" i="41"/>
  <c r="D40" i="21" a="1"/>
  <c r="D40" i="21" s="1"/>
  <c r="B47" i="42"/>
  <c r="B46" i="40"/>
  <c r="B47" i="41"/>
  <c r="B47" i="39"/>
  <c r="R45" i="18"/>
  <c r="C48" i="29" l="1"/>
  <c r="E48" i="29"/>
  <c r="D48" i="29"/>
  <c r="F48" i="29"/>
  <c r="H48" i="29"/>
  <c r="G48" i="29"/>
  <c r="I48" i="29" a="1"/>
  <c r="I48" i="29" s="1"/>
  <c r="T48" i="31"/>
  <c r="S48" i="31"/>
  <c r="N48" i="31"/>
  <c r="H48" i="31"/>
  <c r="D48" i="31"/>
  <c r="J48" i="31"/>
  <c r="I48" i="31"/>
  <c r="G48" i="31"/>
  <c r="C48" i="31"/>
  <c r="Q48" i="31"/>
  <c r="L48" i="31"/>
  <c r="M48" i="31"/>
  <c r="F48" i="31"/>
  <c r="O48" i="31"/>
  <c r="E48" i="31"/>
  <c r="K48" i="31"/>
  <c r="U48" i="31"/>
  <c r="R48" i="31"/>
  <c r="P48" i="31"/>
  <c r="F46" i="34"/>
  <c r="G46" i="34"/>
  <c r="K46" i="34"/>
  <c r="L46" i="34"/>
  <c r="I47" i="34"/>
  <c r="D47" i="34"/>
  <c r="H47" i="34"/>
  <c r="C47" i="34"/>
  <c r="E47" i="34"/>
  <c r="J47" i="34"/>
  <c r="U48" i="8"/>
  <c r="C48" i="8"/>
  <c r="AI48" i="8"/>
  <c r="K48" i="8"/>
  <c r="I48" i="8"/>
  <c r="AF48" i="8"/>
  <c r="N48" i="8"/>
  <c r="AG48" i="8"/>
  <c r="AA48" i="8"/>
  <c r="AD48" i="8"/>
  <c r="AC48" i="8"/>
  <c r="AH48" i="8"/>
  <c r="AL48" i="8"/>
  <c r="AB48" i="8"/>
  <c r="AJ48" i="8"/>
  <c r="AP48" i="8" s="1"/>
  <c r="J48" i="8"/>
  <c r="T48" i="8"/>
  <c r="S48" i="8"/>
  <c r="G48" i="8"/>
  <c r="V48" i="8"/>
  <c r="Z48" i="8"/>
  <c r="L48" i="8"/>
  <c r="AK48" i="8"/>
  <c r="O48" i="8"/>
  <c r="P48" i="8"/>
  <c r="W48" i="8"/>
  <c r="D48" i="8"/>
  <c r="R48" i="8" s="1"/>
  <c r="X48" i="8"/>
  <c r="M48" i="8"/>
  <c r="AO48" i="8"/>
  <c r="Y48" i="8"/>
  <c r="F48" i="8"/>
  <c r="AE48" i="8"/>
  <c r="AM48" i="8"/>
  <c r="D42" i="11" a="1"/>
  <c r="D42" i="11" s="1"/>
  <c r="B48" i="34"/>
  <c r="B49" i="29"/>
  <c r="B49" i="8"/>
  <c r="B49" i="31"/>
  <c r="D41" i="21" a="1"/>
  <c r="D41" i="21" s="1"/>
  <c r="B47" i="40"/>
  <c r="B48" i="41"/>
  <c r="B48" i="39"/>
  <c r="B48" i="42"/>
  <c r="J46" i="40"/>
  <c r="H46" i="40"/>
  <c r="E46" i="40"/>
  <c r="I46" i="40"/>
  <c r="D46" i="40"/>
  <c r="C46" i="40"/>
  <c r="K45" i="40"/>
  <c r="L45" i="40"/>
  <c r="F45" i="40"/>
  <c r="G45" i="40"/>
  <c r="D47" i="42"/>
  <c r="F47" i="42"/>
  <c r="E47" i="42"/>
  <c r="H47" i="42"/>
  <c r="L47" i="42"/>
  <c r="O47" i="42"/>
  <c r="C47" i="42"/>
  <c r="Q47" i="42"/>
  <c r="G47" i="42"/>
  <c r="P47" i="42"/>
  <c r="M47" i="42"/>
  <c r="T47" i="42"/>
  <c r="S47" i="42"/>
  <c r="N47" i="42"/>
  <c r="I47" i="42"/>
  <c r="K47" i="42"/>
  <c r="U47" i="42"/>
  <c r="R47" i="42"/>
  <c r="J47" i="42"/>
  <c r="L47" i="39"/>
  <c r="G47" i="39"/>
  <c r="X47" i="39"/>
  <c r="M47" i="39"/>
  <c r="U47" i="39"/>
  <c r="K47" i="39"/>
  <c r="J47" i="39"/>
  <c r="I47" i="39"/>
  <c r="F47" i="39"/>
  <c r="Y47" i="39"/>
  <c r="AB47" i="39"/>
  <c r="AE47" i="39"/>
  <c r="N47" i="39"/>
  <c r="AF47" i="39"/>
  <c r="O47" i="39"/>
  <c r="AA47" i="39"/>
  <c r="AJ47" i="39"/>
  <c r="AP47" i="39" s="1"/>
  <c r="W47" i="39"/>
  <c r="D47" i="39"/>
  <c r="R47" i="39" s="1"/>
  <c r="Z47" i="39"/>
  <c r="P47" i="39"/>
  <c r="V47" i="39"/>
  <c r="AL47" i="39"/>
  <c r="AD47" i="39"/>
  <c r="AI47" i="39"/>
  <c r="AO47" i="39"/>
  <c r="S47" i="39"/>
  <c r="AG47" i="39"/>
  <c r="T47" i="39"/>
  <c r="AM47" i="39"/>
  <c r="AH47" i="39"/>
  <c r="AC47" i="39"/>
  <c r="C47" i="39"/>
  <c r="AK47" i="39"/>
  <c r="E47" i="41"/>
  <c r="D47" i="41"/>
  <c r="H47" i="41"/>
  <c r="F47" i="41"/>
  <c r="C47" i="41"/>
  <c r="G47" i="41"/>
  <c r="I47" i="41" a="1"/>
  <c r="I47" i="41" s="1"/>
  <c r="D10" i="26"/>
  <c r="D10" i="27"/>
  <c r="C49" i="29" l="1"/>
  <c r="I49" i="29" a="1"/>
  <c r="I49" i="29" s="1"/>
  <c r="H49" i="29"/>
  <c r="F49" i="29"/>
  <c r="G49" i="29"/>
  <c r="D49" i="29"/>
  <c r="E49" i="29"/>
  <c r="C48" i="34"/>
  <c r="D48" i="34"/>
  <c r="I48" i="34"/>
  <c r="H48" i="34"/>
  <c r="E48" i="34"/>
  <c r="J48" i="34"/>
  <c r="F47" i="34"/>
  <c r="G47" i="34"/>
  <c r="D43" i="11" a="1"/>
  <c r="D43" i="11" s="1"/>
  <c r="B50" i="8"/>
  <c r="B50" i="31"/>
  <c r="B49" i="34"/>
  <c r="B50" i="29"/>
  <c r="K47" i="34"/>
  <c r="L47" i="34"/>
  <c r="P49" i="31"/>
  <c r="M49" i="31"/>
  <c r="N49" i="31"/>
  <c r="R49" i="31"/>
  <c r="T49" i="31"/>
  <c r="L49" i="31"/>
  <c r="E49" i="31"/>
  <c r="O49" i="31"/>
  <c r="J49" i="31"/>
  <c r="I49" i="31"/>
  <c r="Q49" i="31"/>
  <c r="D49" i="31"/>
  <c r="H49" i="31"/>
  <c r="K49" i="31"/>
  <c r="G49" i="31"/>
  <c r="U49" i="31"/>
  <c r="C49" i="31"/>
  <c r="F49" i="31"/>
  <c r="S49" i="31"/>
  <c r="AA49" i="8"/>
  <c r="M49" i="8"/>
  <c r="D49" i="8"/>
  <c r="R49" i="8" s="1"/>
  <c r="AL49" i="8"/>
  <c r="Z49" i="8"/>
  <c r="AB49" i="8"/>
  <c r="K49" i="8"/>
  <c r="AK49" i="8"/>
  <c r="N49" i="8"/>
  <c r="T49" i="8"/>
  <c r="AE49" i="8"/>
  <c r="S49" i="8"/>
  <c r="U49" i="8"/>
  <c r="AJ49" i="8"/>
  <c r="AP49" i="8" s="1"/>
  <c r="V49" i="8"/>
  <c r="O49" i="8"/>
  <c r="AC49" i="8"/>
  <c r="L49" i="8"/>
  <c r="F49" i="8"/>
  <c r="AF49" i="8"/>
  <c r="P49" i="8"/>
  <c r="AG49" i="8"/>
  <c r="Y49" i="8"/>
  <c r="AH49" i="8"/>
  <c r="AM49" i="8"/>
  <c r="AD49" i="8"/>
  <c r="X49" i="8"/>
  <c r="G49" i="8"/>
  <c r="W49" i="8"/>
  <c r="AI49" i="8"/>
  <c r="I49" i="8"/>
  <c r="AO49" i="8"/>
  <c r="C49" i="8"/>
  <c r="J49" i="8"/>
  <c r="F46" i="40"/>
  <c r="G46" i="40"/>
  <c r="L46" i="40"/>
  <c r="K46" i="40"/>
  <c r="S48" i="42"/>
  <c r="R48" i="42"/>
  <c r="L48" i="42"/>
  <c r="P48" i="42"/>
  <c r="F48" i="42"/>
  <c r="I48" i="42"/>
  <c r="D48" i="42"/>
  <c r="N48" i="42"/>
  <c r="U48" i="42"/>
  <c r="T48" i="42"/>
  <c r="C48" i="42"/>
  <c r="G48" i="42"/>
  <c r="O48" i="42"/>
  <c r="M48" i="42"/>
  <c r="E48" i="42"/>
  <c r="K48" i="42"/>
  <c r="J48" i="42"/>
  <c r="Q48" i="42"/>
  <c r="H48" i="42"/>
  <c r="S48" i="39"/>
  <c r="D48" i="39"/>
  <c r="R48" i="39" s="1"/>
  <c r="AI48" i="39"/>
  <c r="AO48" i="39"/>
  <c r="AJ48" i="39"/>
  <c r="AP48" i="39" s="1"/>
  <c r="G48" i="39"/>
  <c r="J48" i="39"/>
  <c r="AC48" i="39"/>
  <c r="AM48" i="39"/>
  <c r="AE48" i="39"/>
  <c r="U48" i="39"/>
  <c r="AL48" i="39"/>
  <c r="N48" i="39"/>
  <c r="AF48" i="39"/>
  <c r="V48" i="39"/>
  <c r="I48" i="39"/>
  <c r="M48" i="39"/>
  <c r="O48" i="39"/>
  <c r="C48" i="39"/>
  <c r="K48" i="39"/>
  <c r="W48" i="39"/>
  <c r="AG48" i="39"/>
  <c r="P48" i="39"/>
  <c r="F48" i="39"/>
  <c r="AB48" i="39"/>
  <c r="AK48" i="39"/>
  <c r="Z48" i="39"/>
  <c r="Y48" i="39"/>
  <c r="AH48" i="39"/>
  <c r="L48" i="39"/>
  <c r="T48" i="39"/>
  <c r="AD48" i="39"/>
  <c r="AA48" i="39"/>
  <c r="X48" i="39"/>
  <c r="E48" i="41"/>
  <c r="H48" i="41"/>
  <c r="F48" i="41"/>
  <c r="G48" i="41"/>
  <c r="D48" i="41"/>
  <c r="C48" i="41"/>
  <c r="I48" i="41" a="1"/>
  <c r="I48" i="41" s="1"/>
  <c r="E47" i="40"/>
  <c r="J47" i="40"/>
  <c r="H47" i="40"/>
  <c r="C47" i="40"/>
  <c r="I47" i="40"/>
  <c r="D47" i="40"/>
  <c r="D42" i="21" a="1"/>
  <c r="D42" i="21" s="1"/>
  <c r="B49" i="42"/>
  <c r="B49" i="41"/>
  <c r="B49" i="39"/>
  <c r="B48" i="40"/>
  <c r="D11" i="26"/>
  <c r="D11" i="27"/>
  <c r="I50" i="29" l="1" a="1"/>
  <c r="I50" i="29" s="1"/>
  <c r="F50" i="29"/>
  <c r="C50" i="29"/>
  <c r="H50" i="29"/>
  <c r="D50" i="29"/>
  <c r="E50" i="29"/>
  <c r="G50" i="29"/>
  <c r="V50" i="8"/>
  <c r="AL50" i="8"/>
  <c r="I50" i="8"/>
  <c r="AO50" i="8"/>
  <c r="U50" i="8"/>
  <c r="AA50" i="8"/>
  <c r="Z50" i="8"/>
  <c r="AH50" i="8"/>
  <c r="D50" i="8"/>
  <c r="R50" i="8" s="1"/>
  <c r="AM50" i="8"/>
  <c r="G50" i="8"/>
  <c r="Y50" i="8"/>
  <c r="M50" i="8"/>
  <c r="S50" i="8"/>
  <c r="P50" i="8"/>
  <c r="AD50" i="8"/>
  <c r="AJ50" i="8"/>
  <c r="AP50" i="8" s="1"/>
  <c r="AE50" i="8"/>
  <c r="AK50" i="8"/>
  <c r="AF50" i="8"/>
  <c r="AI50" i="8"/>
  <c r="AG50" i="8"/>
  <c r="F50" i="8"/>
  <c r="X50" i="8"/>
  <c r="J50" i="8"/>
  <c r="O50" i="8"/>
  <c r="AC50" i="8"/>
  <c r="AB50" i="8"/>
  <c r="K50" i="8"/>
  <c r="N50" i="8"/>
  <c r="C50" i="8"/>
  <c r="L50" i="8"/>
  <c r="W50" i="8"/>
  <c r="T50" i="8"/>
  <c r="H49" i="34"/>
  <c r="C49" i="34"/>
  <c r="J49" i="34"/>
  <c r="D49" i="34"/>
  <c r="I49" i="34"/>
  <c r="E49" i="34"/>
  <c r="F50" i="31"/>
  <c r="K50" i="31"/>
  <c r="L50" i="31"/>
  <c r="S50" i="31"/>
  <c r="T50" i="31"/>
  <c r="D50" i="31"/>
  <c r="O50" i="31"/>
  <c r="H50" i="31"/>
  <c r="R50" i="31"/>
  <c r="I50" i="31"/>
  <c r="U50" i="31"/>
  <c r="G50" i="31"/>
  <c r="M50" i="31"/>
  <c r="J50" i="31"/>
  <c r="C50" i="31"/>
  <c r="Q50" i="31"/>
  <c r="N50" i="31"/>
  <c r="P50" i="31"/>
  <c r="E50" i="31"/>
  <c r="F48" i="34"/>
  <c r="G48" i="34"/>
  <c r="D44" i="11" a="1"/>
  <c r="D44" i="11" s="1"/>
  <c r="B51" i="8"/>
  <c r="B51" i="29"/>
  <c r="B51" i="31"/>
  <c r="B50" i="34"/>
  <c r="K48" i="34"/>
  <c r="L48" i="34"/>
  <c r="T49" i="42"/>
  <c r="D49" i="42"/>
  <c r="L49" i="42"/>
  <c r="S49" i="42"/>
  <c r="O49" i="42"/>
  <c r="Q49" i="42"/>
  <c r="G49" i="42"/>
  <c r="N49" i="42"/>
  <c r="I49" i="42"/>
  <c r="F49" i="42"/>
  <c r="P49" i="42"/>
  <c r="M49" i="42"/>
  <c r="E49" i="42"/>
  <c r="U49" i="42"/>
  <c r="R49" i="42"/>
  <c r="J49" i="42"/>
  <c r="C49" i="42"/>
  <c r="H49" i="42"/>
  <c r="K49" i="42"/>
  <c r="D43" i="21" a="1"/>
  <c r="D43" i="21" s="1"/>
  <c r="B50" i="39"/>
  <c r="B49" i="40"/>
  <c r="B50" i="41"/>
  <c r="B50" i="42"/>
  <c r="F47" i="40"/>
  <c r="G47" i="40"/>
  <c r="K47" i="40"/>
  <c r="L47" i="40"/>
  <c r="I48" i="40"/>
  <c r="E48" i="40"/>
  <c r="J48" i="40"/>
  <c r="H48" i="40"/>
  <c r="D48" i="40"/>
  <c r="C48" i="40"/>
  <c r="V49" i="39"/>
  <c r="AJ49" i="39"/>
  <c r="AP49" i="39" s="1"/>
  <c r="N49" i="39"/>
  <c r="AK49" i="39"/>
  <c r="Z49" i="39"/>
  <c r="I49" i="39"/>
  <c r="AH49" i="39"/>
  <c r="L49" i="39"/>
  <c r="K49" i="39"/>
  <c r="AA49" i="39"/>
  <c r="P49" i="39"/>
  <c r="AE49" i="39"/>
  <c r="G49" i="39"/>
  <c r="AF49" i="39"/>
  <c r="C49" i="39"/>
  <c r="T49" i="39"/>
  <c r="J49" i="39"/>
  <c r="W49" i="39"/>
  <c r="D49" i="39"/>
  <c r="R49" i="39" s="1"/>
  <c r="F49" i="39"/>
  <c r="AB49" i="39"/>
  <c r="AO49" i="39"/>
  <c r="O49" i="39"/>
  <c r="X49" i="39"/>
  <c r="U49" i="39"/>
  <c r="AI49" i="39"/>
  <c r="S49" i="39"/>
  <c r="AD49" i="39"/>
  <c r="Y49" i="39"/>
  <c r="AC49" i="39"/>
  <c r="AL49" i="39"/>
  <c r="AG49" i="39"/>
  <c r="AM49" i="39"/>
  <c r="M49" i="39"/>
  <c r="C49" i="41"/>
  <c r="E49" i="41"/>
  <c r="G49" i="41"/>
  <c r="F49" i="41"/>
  <c r="H49" i="41"/>
  <c r="I49" i="41" a="1"/>
  <c r="I49" i="41" s="1"/>
  <c r="D49" i="41"/>
  <c r="D12" i="26"/>
  <c r="D13" i="26" s="1"/>
  <c r="D12" i="27"/>
  <c r="D13" i="27" s="1"/>
  <c r="F51" i="31" l="1"/>
  <c r="H51" i="31"/>
  <c r="Q51" i="31"/>
  <c r="L51" i="31"/>
  <c r="P51" i="31"/>
  <c r="J51" i="31"/>
  <c r="S51" i="31"/>
  <c r="T51" i="31"/>
  <c r="E51" i="31"/>
  <c r="D51" i="31"/>
  <c r="N51" i="31"/>
  <c r="R51" i="31"/>
  <c r="K51" i="31"/>
  <c r="I51" i="31"/>
  <c r="C51" i="31"/>
  <c r="O51" i="31"/>
  <c r="M51" i="31"/>
  <c r="U51" i="31"/>
  <c r="G51" i="31"/>
  <c r="E51" i="29"/>
  <c r="F51" i="29"/>
  <c r="G51" i="29"/>
  <c r="C51" i="29"/>
  <c r="I51" i="29" a="1"/>
  <c r="I51" i="29" s="1"/>
  <c r="D51" i="29"/>
  <c r="H51" i="29"/>
  <c r="E50" i="34"/>
  <c r="D50" i="34"/>
  <c r="C50" i="34"/>
  <c r="H50" i="34"/>
  <c r="I50" i="34"/>
  <c r="J50" i="34"/>
  <c r="V51" i="8"/>
  <c r="N51" i="8"/>
  <c r="AA51" i="8"/>
  <c r="T51" i="8"/>
  <c r="I51" i="8"/>
  <c r="AL51" i="8"/>
  <c r="AG51" i="8"/>
  <c r="L51" i="8"/>
  <c r="Y51" i="8"/>
  <c r="D51" i="8"/>
  <c r="R51" i="8" s="1"/>
  <c r="J51" i="8"/>
  <c r="AC51" i="8"/>
  <c r="U51" i="8"/>
  <c r="G51" i="8"/>
  <c r="P51" i="8"/>
  <c r="F51" i="8"/>
  <c r="AK51" i="8"/>
  <c r="AF51" i="8"/>
  <c r="AB51" i="8"/>
  <c r="M51" i="8"/>
  <c r="W51" i="8"/>
  <c r="O51" i="8"/>
  <c r="AO51" i="8"/>
  <c r="AH51" i="8"/>
  <c r="AM51" i="8"/>
  <c r="AD51" i="8"/>
  <c r="AI51" i="8"/>
  <c r="AE51" i="8"/>
  <c r="AJ51" i="8"/>
  <c r="AP51" i="8" s="1"/>
  <c r="Z51" i="8"/>
  <c r="K51" i="8"/>
  <c r="X51" i="8"/>
  <c r="C51" i="8"/>
  <c r="S51" i="8"/>
  <c r="F49" i="34"/>
  <c r="G49" i="34"/>
  <c r="D45" i="11" a="1"/>
  <c r="D45" i="11" s="1"/>
  <c r="B51" i="34"/>
  <c r="B52" i="29"/>
  <c r="B52" i="31"/>
  <c r="B52" i="8"/>
  <c r="K49" i="34"/>
  <c r="L49" i="34"/>
  <c r="K50" i="42"/>
  <c r="G50" i="42"/>
  <c r="T50" i="42"/>
  <c r="M50" i="42"/>
  <c r="S50" i="42"/>
  <c r="Q50" i="42"/>
  <c r="R50" i="42"/>
  <c r="J50" i="42"/>
  <c r="C50" i="42"/>
  <c r="O50" i="42"/>
  <c r="D50" i="42"/>
  <c r="P50" i="42"/>
  <c r="N50" i="42"/>
  <c r="F50" i="42"/>
  <c r="U50" i="42"/>
  <c r="E50" i="42"/>
  <c r="I50" i="42"/>
  <c r="H50" i="42"/>
  <c r="L50" i="42"/>
  <c r="E50" i="41"/>
  <c r="H50" i="41"/>
  <c r="D50" i="41"/>
  <c r="G50" i="41"/>
  <c r="C50" i="41"/>
  <c r="F50" i="41"/>
  <c r="I50" i="41" a="1"/>
  <c r="I50" i="41" s="1"/>
  <c r="F48" i="40"/>
  <c r="G48" i="40"/>
  <c r="I49" i="40"/>
  <c r="E49" i="40"/>
  <c r="C49" i="40"/>
  <c r="D49" i="40"/>
  <c r="J49" i="40"/>
  <c r="H49" i="40"/>
  <c r="P50" i="39"/>
  <c r="K50" i="39"/>
  <c r="AK50" i="39"/>
  <c r="S50" i="39"/>
  <c r="AB50" i="39"/>
  <c r="AJ50" i="39"/>
  <c r="AP50" i="39" s="1"/>
  <c r="AO50" i="39"/>
  <c r="Y50" i="39"/>
  <c r="U50" i="39"/>
  <c r="G50" i="39"/>
  <c r="I50" i="39"/>
  <c r="F50" i="39"/>
  <c r="N50" i="39"/>
  <c r="T50" i="39"/>
  <c r="M50" i="39"/>
  <c r="AA50" i="39"/>
  <c r="AH50" i="39"/>
  <c r="J50" i="39"/>
  <c r="AI50" i="39"/>
  <c r="X50" i="39"/>
  <c r="C50" i="39"/>
  <c r="AD50" i="39"/>
  <c r="AC50" i="39"/>
  <c r="AL50" i="39"/>
  <c r="AG50" i="39"/>
  <c r="L50" i="39"/>
  <c r="Z50" i="39"/>
  <c r="O50" i="39"/>
  <c r="V50" i="39"/>
  <c r="AM50" i="39"/>
  <c r="AF50" i="39"/>
  <c r="AE50" i="39"/>
  <c r="D50" i="39"/>
  <c r="R50" i="39" s="1"/>
  <c r="W50" i="39"/>
  <c r="D44" i="21" a="1"/>
  <c r="D44" i="21" s="1"/>
  <c r="B51" i="41"/>
  <c r="B51" i="42"/>
  <c r="B51" i="39"/>
  <c r="B50" i="40"/>
  <c r="K48" i="40"/>
  <c r="L48" i="40"/>
  <c r="D16" i="26"/>
  <c r="D16" i="27"/>
  <c r="C51" i="34" l="1"/>
  <c r="J51" i="34"/>
  <c r="H51" i="34"/>
  <c r="D51" i="34"/>
  <c r="E51" i="34"/>
  <c r="I51" i="34"/>
  <c r="F52" i="8"/>
  <c r="AB52" i="8"/>
  <c r="T52" i="8"/>
  <c r="AA52" i="8"/>
  <c r="AJ52" i="8"/>
  <c r="AP52" i="8" s="1"/>
  <c r="G52" i="8"/>
  <c r="Y52" i="8"/>
  <c r="M52" i="8"/>
  <c r="AH52" i="8"/>
  <c r="P52" i="8"/>
  <c r="AI52" i="8"/>
  <c r="J52" i="8"/>
  <c r="AM52" i="8"/>
  <c r="AK52" i="8"/>
  <c r="U52" i="8"/>
  <c r="C52" i="8"/>
  <c r="AD52" i="8"/>
  <c r="AL52" i="8"/>
  <c r="AE52" i="8"/>
  <c r="AF52" i="8"/>
  <c r="V52" i="8"/>
  <c r="AG52" i="8"/>
  <c r="S52" i="8"/>
  <c r="D52" i="8"/>
  <c r="R52" i="8" s="1"/>
  <c r="I52" i="8"/>
  <c r="X52" i="8"/>
  <c r="AC52" i="8"/>
  <c r="W52" i="8"/>
  <c r="L52" i="8"/>
  <c r="K52" i="8"/>
  <c r="AO52" i="8"/>
  <c r="N52" i="8"/>
  <c r="O52" i="8"/>
  <c r="Z52" i="8"/>
  <c r="K52" i="31"/>
  <c r="J52" i="31"/>
  <c r="Q52" i="31"/>
  <c r="F52" i="31"/>
  <c r="E52" i="31"/>
  <c r="P52" i="31"/>
  <c r="G52" i="31"/>
  <c r="T52" i="31"/>
  <c r="I52" i="31"/>
  <c r="S52" i="31"/>
  <c r="H52" i="31"/>
  <c r="O52" i="31"/>
  <c r="M52" i="31"/>
  <c r="L52" i="31"/>
  <c r="C52" i="31"/>
  <c r="U52" i="31"/>
  <c r="D52" i="31"/>
  <c r="N52" i="31"/>
  <c r="R52" i="31"/>
  <c r="I52" i="29" a="1"/>
  <c r="I52" i="29" s="1"/>
  <c r="F52" i="29"/>
  <c r="H52" i="29"/>
  <c r="E52" i="29"/>
  <c r="G52" i="29"/>
  <c r="D52" i="29"/>
  <c r="C52" i="29"/>
  <c r="F50" i="34"/>
  <c r="G50" i="34"/>
  <c r="D46" i="11" a="1"/>
  <c r="D46" i="11" s="1"/>
  <c r="B53" i="29"/>
  <c r="B53" i="8"/>
  <c r="B53" i="31"/>
  <c r="B52" i="34"/>
  <c r="L50" i="34"/>
  <c r="K50" i="34"/>
  <c r="C51" i="39"/>
  <c r="M51" i="39"/>
  <c r="N51" i="39"/>
  <c r="L51" i="39"/>
  <c r="W51" i="39"/>
  <c r="V51" i="39"/>
  <c r="O51" i="39"/>
  <c r="X51" i="39"/>
  <c r="AA51" i="39"/>
  <c r="AI51" i="39"/>
  <c r="P51" i="39"/>
  <c r="U51" i="39"/>
  <c r="J51" i="39"/>
  <c r="AD51" i="39"/>
  <c r="D51" i="39"/>
  <c r="R51" i="39" s="1"/>
  <c r="I51" i="39"/>
  <c r="AJ51" i="39"/>
  <c r="AP51" i="39" s="1"/>
  <c r="AG51" i="39"/>
  <c r="Z51" i="39"/>
  <c r="AC51" i="39"/>
  <c r="AE51" i="39"/>
  <c r="F51" i="39"/>
  <c r="AL51" i="39"/>
  <c r="AO51" i="39"/>
  <c r="AK51" i="39"/>
  <c r="AF51" i="39"/>
  <c r="AB51" i="39"/>
  <c r="T51" i="39"/>
  <c r="AM51" i="39"/>
  <c r="G51" i="39"/>
  <c r="AH51" i="39"/>
  <c r="Y51" i="39"/>
  <c r="S51" i="39"/>
  <c r="K51" i="39"/>
  <c r="H51" i="42"/>
  <c r="G51" i="42"/>
  <c r="N51" i="42"/>
  <c r="Q51" i="42"/>
  <c r="M51" i="42"/>
  <c r="F51" i="42"/>
  <c r="D51" i="42"/>
  <c r="J51" i="42"/>
  <c r="K51" i="42"/>
  <c r="P51" i="42"/>
  <c r="L51" i="42"/>
  <c r="O51" i="42"/>
  <c r="U51" i="42"/>
  <c r="I51" i="42"/>
  <c r="C51" i="42"/>
  <c r="R51" i="42"/>
  <c r="T51" i="42"/>
  <c r="S51" i="42"/>
  <c r="E51" i="42"/>
  <c r="G51" i="41"/>
  <c r="I51" i="41" a="1"/>
  <c r="I51" i="41" s="1"/>
  <c r="H51" i="41"/>
  <c r="E51" i="41"/>
  <c r="F51" i="41"/>
  <c r="D51" i="41"/>
  <c r="C51" i="41"/>
  <c r="K49" i="40"/>
  <c r="L49" i="40"/>
  <c r="D45" i="21" a="1"/>
  <c r="D45" i="21" s="1"/>
  <c r="B51" i="40"/>
  <c r="B52" i="42"/>
  <c r="B52" i="39"/>
  <c r="B52" i="41"/>
  <c r="G49" i="40"/>
  <c r="F49" i="40"/>
  <c r="E50" i="40"/>
  <c r="D50" i="40"/>
  <c r="J50" i="40"/>
  <c r="H50" i="40"/>
  <c r="I50" i="40"/>
  <c r="C50" i="40"/>
  <c r="D18" i="27"/>
  <c r="D18" i="26"/>
  <c r="D17" i="26"/>
  <c r="D17" i="27"/>
  <c r="D5" i="26"/>
  <c r="D7" i="26" s="1"/>
  <c r="D5" i="27"/>
  <c r="D7" i="27" s="1"/>
  <c r="C52" i="34" l="1"/>
  <c r="H52" i="34"/>
  <c r="D52" i="34"/>
  <c r="I52" i="34"/>
  <c r="E52" i="34"/>
  <c r="J52" i="34"/>
  <c r="F51" i="34"/>
  <c r="G51" i="34"/>
  <c r="K53" i="31"/>
  <c r="C53" i="31"/>
  <c r="R53" i="31"/>
  <c r="N53" i="31"/>
  <c r="D53" i="31"/>
  <c r="P53" i="31"/>
  <c r="I53" i="31"/>
  <c r="H53" i="31"/>
  <c r="Q53" i="31"/>
  <c r="F53" i="31"/>
  <c r="S53" i="31"/>
  <c r="E53" i="31"/>
  <c r="U53" i="31"/>
  <c r="J53" i="31"/>
  <c r="T53" i="31"/>
  <c r="L53" i="31"/>
  <c r="O53" i="31"/>
  <c r="M53" i="31"/>
  <c r="G53" i="31"/>
  <c r="F53" i="8"/>
  <c r="AB53" i="8"/>
  <c r="P53" i="8"/>
  <c r="AA53" i="8"/>
  <c r="AO53" i="8"/>
  <c r="AK53" i="8"/>
  <c r="AD53" i="8"/>
  <c r="AI53" i="8"/>
  <c r="AE53" i="8"/>
  <c r="M53" i="8"/>
  <c r="J53" i="8"/>
  <c r="I53" i="8"/>
  <c r="L53" i="8"/>
  <c r="K53" i="8"/>
  <c r="Z53" i="8"/>
  <c r="D53" i="8"/>
  <c r="R53" i="8" s="1"/>
  <c r="AF53" i="8"/>
  <c r="AG53" i="8"/>
  <c r="AC53" i="8"/>
  <c r="G53" i="8"/>
  <c r="S53" i="8"/>
  <c r="AJ53" i="8"/>
  <c r="AP53" i="8" s="1"/>
  <c r="N53" i="8"/>
  <c r="Y53" i="8"/>
  <c r="AH53" i="8"/>
  <c r="AL53" i="8"/>
  <c r="V53" i="8"/>
  <c r="U53" i="8"/>
  <c r="C53" i="8"/>
  <c r="W53" i="8"/>
  <c r="O53" i="8"/>
  <c r="AM53" i="8"/>
  <c r="X53" i="8"/>
  <c r="T53" i="8"/>
  <c r="D53" i="29"/>
  <c r="F53" i="29"/>
  <c r="C53" i="29"/>
  <c r="H53" i="29"/>
  <c r="I53" i="29" a="1"/>
  <c r="I53" i="29" s="1"/>
  <c r="E53" i="29"/>
  <c r="G53" i="29"/>
  <c r="D47" i="11" a="1"/>
  <c r="D47" i="11" s="1"/>
  <c r="B53" i="34"/>
  <c r="B54" i="8"/>
  <c r="B54" i="29"/>
  <c r="B54" i="31"/>
  <c r="K51" i="34"/>
  <c r="L51" i="34"/>
  <c r="K50" i="40"/>
  <c r="L50" i="40"/>
  <c r="G50" i="40"/>
  <c r="F50" i="40"/>
  <c r="D46" i="21" a="1"/>
  <c r="D46" i="21" s="1"/>
  <c r="B53" i="42"/>
  <c r="B53" i="39"/>
  <c r="B52" i="40"/>
  <c r="B53" i="41"/>
  <c r="C52" i="41"/>
  <c r="I52" i="41" a="1"/>
  <c r="I52" i="41" s="1"/>
  <c r="D52" i="41"/>
  <c r="G52" i="41"/>
  <c r="E52" i="41"/>
  <c r="H52" i="41"/>
  <c r="F52" i="41"/>
  <c r="M52" i="39"/>
  <c r="P52" i="39"/>
  <c r="T52" i="39"/>
  <c r="Y52" i="39"/>
  <c r="AB52" i="39"/>
  <c r="Z52" i="39"/>
  <c r="X52" i="39"/>
  <c r="K52" i="39"/>
  <c r="AI52" i="39"/>
  <c r="N52" i="39"/>
  <c r="AC52" i="39"/>
  <c r="I52" i="39"/>
  <c r="AJ52" i="39"/>
  <c r="AP52" i="39" s="1"/>
  <c r="AD52" i="39"/>
  <c r="S52" i="39"/>
  <c r="AA52" i="39"/>
  <c r="AL52" i="39"/>
  <c r="AK52" i="39"/>
  <c r="C52" i="39"/>
  <c r="F52" i="39"/>
  <c r="D52" i="39"/>
  <c r="R52" i="39" s="1"/>
  <c r="O52" i="39"/>
  <c r="AG52" i="39"/>
  <c r="J52" i="39"/>
  <c r="U52" i="39"/>
  <c r="AH52" i="39"/>
  <c r="AO52" i="39"/>
  <c r="G52" i="39"/>
  <c r="AE52" i="39"/>
  <c r="L52" i="39"/>
  <c r="AF52" i="39"/>
  <c r="AM52" i="39"/>
  <c r="W52" i="39"/>
  <c r="V52" i="39"/>
  <c r="Q52" i="42"/>
  <c r="O52" i="42"/>
  <c r="U52" i="42"/>
  <c r="N52" i="42"/>
  <c r="D52" i="42"/>
  <c r="L52" i="42"/>
  <c r="I52" i="42"/>
  <c r="R52" i="42"/>
  <c r="F52" i="42"/>
  <c r="P52" i="42"/>
  <c r="M52" i="42"/>
  <c r="J52" i="42"/>
  <c r="T52" i="42"/>
  <c r="G52" i="42"/>
  <c r="E52" i="42"/>
  <c r="C52" i="42"/>
  <c r="K52" i="42"/>
  <c r="H52" i="42"/>
  <c r="S52" i="42"/>
  <c r="H51" i="40"/>
  <c r="I51" i="40"/>
  <c r="E51" i="40"/>
  <c r="J51" i="40"/>
  <c r="C51" i="40"/>
  <c r="D51" i="40"/>
  <c r="D19" i="26"/>
  <c r="D19" i="27"/>
  <c r="I54" i="29" l="1" a="1"/>
  <c r="I54" i="29" s="1"/>
  <c r="F54" i="29"/>
  <c r="C54" i="29"/>
  <c r="D54" i="29"/>
  <c r="G54" i="29"/>
  <c r="H54" i="29"/>
  <c r="E54" i="29"/>
  <c r="D53" i="34"/>
  <c r="I53" i="34"/>
  <c r="E53" i="34"/>
  <c r="H53" i="34"/>
  <c r="J53" i="34"/>
  <c r="C53" i="34"/>
  <c r="U54" i="8"/>
  <c r="O54" i="8"/>
  <c r="T54" i="8"/>
  <c r="D54" i="8"/>
  <c r="R54" i="8" s="1"/>
  <c r="X54" i="8"/>
  <c r="C54" i="8"/>
  <c r="W54" i="8"/>
  <c r="AD54" i="8"/>
  <c r="J54" i="8"/>
  <c r="AI54" i="8"/>
  <c r="Z54" i="8"/>
  <c r="N54" i="8"/>
  <c r="S54" i="8"/>
  <c r="AC54" i="8"/>
  <c r="F54" i="8"/>
  <c r="AL54" i="8"/>
  <c r="AH54" i="8"/>
  <c r="AB54" i="8"/>
  <c r="L54" i="8"/>
  <c r="M54" i="8"/>
  <c r="K54" i="8"/>
  <c r="AK54" i="8"/>
  <c r="AE54" i="8"/>
  <c r="AA54" i="8"/>
  <c r="AF54" i="8"/>
  <c r="AO54" i="8"/>
  <c r="AG54" i="8"/>
  <c r="Y54" i="8"/>
  <c r="P54" i="8"/>
  <c r="I54" i="8"/>
  <c r="G54" i="8"/>
  <c r="AJ54" i="8"/>
  <c r="AP54" i="8" s="1"/>
  <c r="AM54" i="8"/>
  <c r="V54" i="8"/>
  <c r="L52" i="34"/>
  <c r="K52" i="34"/>
  <c r="D48" i="11" a="1"/>
  <c r="D48" i="11" s="1"/>
  <c r="B55" i="8"/>
  <c r="B55" i="29"/>
  <c r="B54" i="34"/>
  <c r="B55" i="31"/>
  <c r="C54" i="31"/>
  <c r="O54" i="31"/>
  <c r="M54" i="31"/>
  <c r="P54" i="31"/>
  <c r="F54" i="31"/>
  <c r="I54" i="31"/>
  <c r="D54" i="31"/>
  <c r="S54" i="31"/>
  <c r="T54" i="31"/>
  <c r="E54" i="31"/>
  <c r="Q54" i="31"/>
  <c r="K54" i="31"/>
  <c r="N54" i="31"/>
  <c r="G54" i="31"/>
  <c r="J54" i="31"/>
  <c r="U54" i="31"/>
  <c r="R54" i="31"/>
  <c r="H54" i="31"/>
  <c r="L54" i="31"/>
  <c r="F52" i="34"/>
  <c r="G52" i="34"/>
  <c r="H53" i="41"/>
  <c r="F53" i="41"/>
  <c r="C53" i="41"/>
  <c r="D53" i="41"/>
  <c r="E53" i="41"/>
  <c r="I53" i="41" a="1"/>
  <c r="I53" i="41" s="1"/>
  <c r="G53" i="41"/>
  <c r="L51" i="40"/>
  <c r="K51" i="40"/>
  <c r="J52" i="40"/>
  <c r="I52" i="40"/>
  <c r="D52" i="40"/>
  <c r="E52" i="40"/>
  <c r="H52" i="40"/>
  <c r="C52" i="40"/>
  <c r="J53" i="39"/>
  <c r="C53" i="39"/>
  <c r="AB53" i="39"/>
  <c r="P53" i="39"/>
  <c r="T53" i="39"/>
  <c r="I53" i="39"/>
  <c r="AM53" i="39"/>
  <c r="Y53" i="39"/>
  <c r="N53" i="39"/>
  <c r="F53" i="39"/>
  <c r="AA53" i="39"/>
  <c r="AL53" i="39"/>
  <c r="W53" i="39"/>
  <c r="Z53" i="39"/>
  <c r="M53" i="39"/>
  <c r="AK53" i="39"/>
  <c r="G53" i="39"/>
  <c r="AO53" i="39"/>
  <c r="AE53" i="39"/>
  <c r="S53" i="39"/>
  <c r="U53" i="39"/>
  <c r="V53" i="39"/>
  <c r="AD53" i="39"/>
  <c r="AJ53" i="39"/>
  <c r="AP53" i="39" s="1"/>
  <c r="X53" i="39"/>
  <c r="L53" i="39"/>
  <c r="K53" i="39"/>
  <c r="D53" i="39"/>
  <c r="R53" i="39" s="1"/>
  <c r="AC53" i="39"/>
  <c r="AF53" i="39"/>
  <c r="AG53" i="39"/>
  <c r="O53" i="39"/>
  <c r="AH53" i="39"/>
  <c r="AI53" i="39"/>
  <c r="E53" i="42"/>
  <c r="D53" i="42"/>
  <c r="U53" i="42"/>
  <c r="Q53" i="42"/>
  <c r="J53" i="42"/>
  <c r="N53" i="42"/>
  <c r="F53" i="42"/>
  <c r="I53" i="42"/>
  <c r="C53" i="42"/>
  <c r="M53" i="42"/>
  <c r="G53" i="42"/>
  <c r="T53" i="42"/>
  <c r="P53" i="42"/>
  <c r="S53" i="42"/>
  <c r="O53" i="42"/>
  <c r="L53" i="42"/>
  <c r="R53" i="42"/>
  <c r="K53" i="42"/>
  <c r="H53" i="42"/>
  <c r="D47" i="21" a="1"/>
  <c r="D47" i="21" s="1"/>
  <c r="B53" i="40"/>
  <c r="B54" i="42"/>
  <c r="B54" i="41"/>
  <c r="B54" i="39"/>
  <c r="F51" i="40"/>
  <c r="G51" i="40"/>
  <c r="D22" i="27"/>
  <c r="D42" i="27" s="1"/>
  <c r="D44" i="27" s="1"/>
  <c r="D22" i="26"/>
  <c r="D42" i="26" s="1"/>
  <c r="D44" i="26" s="1"/>
  <c r="F53" i="34" l="1"/>
  <c r="G53" i="34"/>
  <c r="K53" i="34"/>
  <c r="L53" i="34"/>
  <c r="U55" i="31"/>
  <c r="M55" i="31"/>
  <c r="L55" i="31"/>
  <c r="K55" i="31"/>
  <c r="Q55" i="31"/>
  <c r="P55" i="31"/>
  <c r="F55" i="31"/>
  <c r="O55" i="31"/>
  <c r="J55" i="31"/>
  <c r="G55" i="31"/>
  <c r="N55" i="31"/>
  <c r="R55" i="31"/>
  <c r="I55" i="31"/>
  <c r="E55" i="31"/>
  <c r="C55" i="31"/>
  <c r="S55" i="31"/>
  <c r="T55" i="31"/>
  <c r="H55" i="31"/>
  <c r="D55" i="31"/>
  <c r="E54" i="34"/>
  <c r="C54" i="34"/>
  <c r="J54" i="34"/>
  <c r="H54" i="34"/>
  <c r="I54" i="34"/>
  <c r="D54" i="34"/>
  <c r="I55" i="29" a="1"/>
  <c r="I55" i="29" s="1"/>
  <c r="H55" i="29"/>
  <c r="G55" i="29"/>
  <c r="E55" i="29"/>
  <c r="D55" i="29"/>
  <c r="F55" i="29"/>
  <c r="C55" i="29"/>
  <c r="AL55" i="8"/>
  <c r="M55" i="8"/>
  <c r="F55" i="8"/>
  <c r="Z55" i="8"/>
  <c r="X55" i="8"/>
  <c r="AI55" i="8"/>
  <c r="U55" i="8"/>
  <c r="W55" i="8"/>
  <c r="S55" i="8"/>
  <c r="N55" i="8"/>
  <c r="V55" i="8"/>
  <c r="AO55" i="8"/>
  <c r="L55" i="8"/>
  <c r="C55" i="8"/>
  <c r="AG55" i="8"/>
  <c r="O55" i="8"/>
  <c r="AD55" i="8"/>
  <c r="I55" i="8"/>
  <c r="AE55" i="8"/>
  <c r="AB55" i="8"/>
  <c r="J55" i="8"/>
  <c r="AK55" i="8"/>
  <c r="K55" i="8"/>
  <c r="AH55" i="8"/>
  <c r="T55" i="8"/>
  <c r="AC55" i="8"/>
  <c r="AF55" i="8"/>
  <c r="AM55" i="8"/>
  <c r="Y55" i="8"/>
  <c r="P55" i="8"/>
  <c r="AJ55" i="8"/>
  <c r="AP55" i="8" s="1"/>
  <c r="D55" i="8"/>
  <c r="R55" i="8" s="1"/>
  <c r="AA55" i="8"/>
  <c r="G55" i="8"/>
  <c r="D49" i="11" a="1"/>
  <c r="D49" i="11" s="1"/>
  <c r="B55" i="34"/>
  <c r="B56" i="8"/>
  <c r="B56" i="29"/>
  <c r="B56" i="31"/>
  <c r="E54" i="41"/>
  <c r="I54" i="41" a="1"/>
  <c r="I54" i="41" s="1"/>
  <c r="F54" i="41"/>
  <c r="G54" i="41"/>
  <c r="D54" i="41"/>
  <c r="C54" i="41"/>
  <c r="H54" i="41"/>
  <c r="U54" i="42"/>
  <c r="H54" i="42"/>
  <c r="F54" i="42"/>
  <c r="N54" i="42"/>
  <c r="E54" i="42"/>
  <c r="L54" i="42"/>
  <c r="G54" i="42"/>
  <c r="Q54" i="42"/>
  <c r="C54" i="42"/>
  <c r="K54" i="42"/>
  <c r="M54" i="42"/>
  <c r="D54" i="42"/>
  <c r="R54" i="42"/>
  <c r="P54" i="42"/>
  <c r="T54" i="42"/>
  <c r="O54" i="42"/>
  <c r="S54" i="42"/>
  <c r="J54" i="42"/>
  <c r="I54" i="42"/>
  <c r="J53" i="40"/>
  <c r="I53" i="40"/>
  <c r="H53" i="40"/>
  <c r="C53" i="40"/>
  <c r="D53" i="40"/>
  <c r="E53" i="40"/>
  <c r="F52" i="40"/>
  <c r="G52" i="40"/>
  <c r="D48" i="21" a="1"/>
  <c r="D48" i="21" s="1"/>
  <c r="B55" i="41"/>
  <c r="B54" i="40"/>
  <c r="B55" i="39"/>
  <c r="B55" i="42"/>
  <c r="K52" i="40"/>
  <c r="L52" i="40"/>
  <c r="D54" i="39"/>
  <c r="R54" i="39" s="1"/>
  <c r="AA54" i="39"/>
  <c r="T54" i="39"/>
  <c r="C54" i="39"/>
  <c r="N54" i="39"/>
  <c r="AC54" i="39"/>
  <c r="F54" i="39"/>
  <c r="P54" i="39"/>
  <c r="U54" i="39"/>
  <c r="AJ54" i="39"/>
  <c r="AP54" i="39" s="1"/>
  <c r="V54" i="39"/>
  <c r="W54" i="39"/>
  <c r="AI54" i="39"/>
  <c r="S54" i="39"/>
  <c r="O54" i="39"/>
  <c r="X54" i="39"/>
  <c r="I54" i="39"/>
  <c r="AF54" i="39"/>
  <c r="K54" i="39"/>
  <c r="AD54" i="39"/>
  <c r="L54" i="39"/>
  <c r="AM54" i="39"/>
  <c r="AE54" i="39"/>
  <c r="AL54" i="39"/>
  <c r="AK54" i="39"/>
  <c r="Y54" i="39"/>
  <c r="AG54" i="39"/>
  <c r="M54" i="39"/>
  <c r="Z54" i="39"/>
  <c r="AO54" i="39"/>
  <c r="AH54" i="39"/>
  <c r="J54" i="39"/>
  <c r="AB54" i="39"/>
  <c r="G54" i="39"/>
  <c r="D47" i="26"/>
  <c r="D50" i="26"/>
  <c r="D52" i="26" s="1"/>
  <c r="D50" i="27"/>
  <c r="H55" i="34" l="1"/>
  <c r="E55" i="34"/>
  <c r="D55" i="34"/>
  <c r="I55" i="34"/>
  <c r="J55" i="34"/>
  <c r="C55" i="34"/>
  <c r="P56" i="31"/>
  <c r="T56" i="31"/>
  <c r="F56" i="31"/>
  <c r="N56" i="31"/>
  <c r="O56" i="31"/>
  <c r="M56" i="31"/>
  <c r="L56" i="31"/>
  <c r="R56" i="31"/>
  <c r="G56" i="31"/>
  <c r="H56" i="31"/>
  <c r="K56" i="31"/>
  <c r="U56" i="31"/>
  <c r="I56" i="31"/>
  <c r="S56" i="31"/>
  <c r="Q56" i="31"/>
  <c r="J56" i="31"/>
  <c r="E56" i="31"/>
  <c r="C56" i="31"/>
  <c r="D56" i="31"/>
  <c r="K54" i="34"/>
  <c r="L54" i="34"/>
  <c r="D50" i="11" a="1"/>
  <c r="D50" i="11" s="1"/>
  <c r="B57" i="31"/>
  <c r="B56" i="34"/>
  <c r="B57" i="29"/>
  <c r="B57" i="8"/>
  <c r="C56" i="29"/>
  <c r="H56" i="29"/>
  <c r="G56" i="29"/>
  <c r="F56" i="29"/>
  <c r="E56" i="29"/>
  <c r="I56" i="29" a="1"/>
  <c r="I56" i="29" s="1"/>
  <c r="D56" i="29"/>
  <c r="W56" i="8"/>
  <c r="N56" i="8"/>
  <c r="AB56" i="8"/>
  <c r="Z56" i="8"/>
  <c r="V56" i="8"/>
  <c r="AH56" i="8"/>
  <c r="C56" i="8"/>
  <c r="AO56" i="8"/>
  <c r="AJ56" i="8"/>
  <c r="AP56" i="8" s="1"/>
  <c r="AK56" i="8"/>
  <c r="D56" i="8"/>
  <c r="R56" i="8" s="1"/>
  <c r="M56" i="8"/>
  <c r="AM56" i="8"/>
  <c r="AL56" i="8"/>
  <c r="S56" i="8"/>
  <c r="J56" i="8"/>
  <c r="F56" i="8"/>
  <c r="AD56" i="8"/>
  <c r="K56" i="8"/>
  <c r="AF56" i="8"/>
  <c r="U56" i="8"/>
  <c r="Y56" i="8"/>
  <c r="AC56" i="8"/>
  <c r="T56" i="8"/>
  <c r="AG56" i="8"/>
  <c r="P56" i="8"/>
  <c r="AI56" i="8"/>
  <c r="AE56" i="8"/>
  <c r="I56" i="8"/>
  <c r="O56" i="8"/>
  <c r="L56" i="8"/>
  <c r="X56" i="8"/>
  <c r="G56" i="8"/>
  <c r="AA56" i="8"/>
  <c r="F54" i="34"/>
  <c r="G54" i="34"/>
  <c r="D49" i="21" a="1"/>
  <c r="D49" i="21" s="1"/>
  <c r="B56" i="41"/>
  <c r="B55" i="40"/>
  <c r="B56" i="39"/>
  <c r="B56" i="42"/>
  <c r="I55" i="41" a="1"/>
  <c r="I55" i="41" s="1"/>
  <c r="H55" i="41"/>
  <c r="E55" i="41"/>
  <c r="C55" i="41"/>
  <c r="D55" i="41"/>
  <c r="F55" i="41"/>
  <c r="G55" i="41"/>
  <c r="G53" i="40"/>
  <c r="F53" i="40"/>
  <c r="K53" i="40"/>
  <c r="L53" i="40"/>
  <c r="C55" i="42"/>
  <c r="D55" i="42"/>
  <c r="T55" i="42"/>
  <c r="U55" i="42"/>
  <c r="P55" i="42"/>
  <c r="L55" i="42"/>
  <c r="I55" i="42"/>
  <c r="J55" i="42"/>
  <c r="E55" i="42"/>
  <c r="F55" i="42"/>
  <c r="S55" i="42"/>
  <c r="K55" i="42"/>
  <c r="N55" i="42"/>
  <c r="O55" i="42"/>
  <c r="H55" i="42"/>
  <c r="M55" i="42"/>
  <c r="G55" i="42"/>
  <c r="Q55" i="42"/>
  <c r="R55" i="42"/>
  <c r="C55" i="39"/>
  <c r="V55" i="39"/>
  <c r="T55" i="39"/>
  <c r="AM55" i="39"/>
  <c r="W55" i="39"/>
  <c r="X55" i="39"/>
  <c r="O55" i="39"/>
  <c r="Z55" i="39"/>
  <c r="AC55" i="39"/>
  <c r="AO55" i="39"/>
  <c r="I55" i="39"/>
  <c r="L55" i="39"/>
  <c r="AI55" i="39"/>
  <c r="AB55" i="39"/>
  <c r="K55" i="39"/>
  <c r="U55" i="39"/>
  <c r="AA55" i="39"/>
  <c r="M55" i="39"/>
  <c r="AG55" i="39"/>
  <c r="AH55" i="39"/>
  <c r="AD55" i="39"/>
  <c r="J55" i="39"/>
  <c r="S55" i="39"/>
  <c r="Y55" i="39"/>
  <c r="AF55" i="39"/>
  <c r="P55" i="39"/>
  <c r="D55" i="39"/>
  <c r="R55" i="39" s="1"/>
  <c r="N55" i="39"/>
  <c r="F55" i="39"/>
  <c r="G55" i="39"/>
  <c r="AE55" i="39"/>
  <c r="AK55" i="39"/>
  <c r="AL55" i="39"/>
  <c r="AJ55" i="39"/>
  <c r="AP55" i="39" s="1"/>
  <c r="C54" i="40"/>
  <c r="D54" i="40"/>
  <c r="H54" i="40"/>
  <c r="J54" i="40"/>
  <c r="I54" i="40"/>
  <c r="E54" i="40"/>
  <c r="K57" i="31" l="1"/>
  <c r="S57" i="31"/>
  <c r="E57" i="31"/>
  <c r="N57" i="31"/>
  <c r="T57" i="31"/>
  <c r="U57" i="31"/>
  <c r="L57" i="31"/>
  <c r="F57" i="31"/>
  <c r="M57" i="31"/>
  <c r="R57" i="31"/>
  <c r="D57" i="31"/>
  <c r="G57" i="31"/>
  <c r="C57" i="31"/>
  <c r="Q57" i="31"/>
  <c r="H57" i="31"/>
  <c r="I57" i="31"/>
  <c r="P57" i="31"/>
  <c r="O57" i="31"/>
  <c r="J57" i="31"/>
  <c r="D51" i="11" a="1"/>
  <c r="D51" i="11" s="1"/>
  <c r="B58" i="8"/>
  <c r="B58" i="31"/>
  <c r="B57" i="34"/>
  <c r="B58" i="29"/>
  <c r="K55" i="34"/>
  <c r="L55" i="34"/>
  <c r="K57" i="8"/>
  <c r="AJ57" i="8"/>
  <c r="AP57" i="8" s="1"/>
  <c r="L57" i="8"/>
  <c r="C57" i="8"/>
  <c r="AC57" i="8"/>
  <c r="W57" i="8"/>
  <c r="Y57" i="8"/>
  <c r="X57" i="8"/>
  <c r="AA57" i="8"/>
  <c r="AM57" i="8"/>
  <c r="S57" i="8"/>
  <c r="AD57" i="8"/>
  <c r="Z57" i="8"/>
  <c r="F57" i="8"/>
  <c r="AB57" i="8"/>
  <c r="G57" i="8"/>
  <c r="V57" i="8"/>
  <c r="AL57" i="8"/>
  <c r="I57" i="8"/>
  <c r="N57" i="8"/>
  <c r="AH57" i="8"/>
  <c r="D57" i="8"/>
  <c r="R57" i="8" s="1"/>
  <c r="AE57" i="8"/>
  <c r="M57" i="8"/>
  <c r="AF57" i="8"/>
  <c r="AG57" i="8"/>
  <c r="AO57" i="8"/>
  <c r="T57" i="8"/>
  <c r="AI57" i="8"/>
  <c r="O57" i="8"/>
  <c r="P57" i="8"/>
  <c r="J57" i="8"/>
  <c r="U57" i="8"/>
  <c r="AK57" i="8"/>
  <c r="E57" i="29"/>
  <c r="D57" i="29"/>
  <c r="H57" i="29"/>
  <c r="I57" i="29" a="1"/>
  <c r="I57" i="29" s="1"/>
  <c r="C57" i="29"/>
  <c r="G57" i="29"/>
  <c r="F57" i="29"/>
  <c r="F55" i="34"/>
  <c r="G55" i="34"/>
  <c r="I56" i="34"/>
  <c r="D56" i="34"/>
  <c r="C56" i="34"/>
  <c r="H56" i="34"/>
  <c r="J56" i="34"/>
  <c r="E56" i="34"/>
  <c r="D55" i="40"/>
  <c r="C55" i="40"/>
  <c r="J55" i="40"/>
  <c r="I55" i="40"/>
  <c r="H55" i="40"/>
  <c r="E55" i="40"/>
  <c r="H56" i="41"/>
  <c r="F56" i="41"/>
  <c r="C56" i="41"/>
  <c r="D56" i="41"/>
  <c r="G56" i="41"/>
  <c r="I56" i="41" a="1"/>
  <c r="I56" i="41" s="1"/>
  <c r="E56" i="41"/>
  <c r="F54" i="40"/>
  <c r="G54" i="40"/>
  <c r="K54" i="40"/>
  <c r="L54" i="40"/>
  <c r="E56" i="42"/>
  <c r="C56" i="42"/>
  <c r="J56" i="42"/>
  <c r="M56" i="42"/>
  <c r="O56" i="42"/>
  <c r="T56" i="42"/>
  <c r="U56" i="42"/>
  <c r="H56" i="42"/>
  <c r="F56" i="42"/>
  <c r="N56" i="42"/>
  <c r="D56" i="42"/>
  <c r="S56" i="42"/>
  <c r="G56" i="42"/>
  <c r="I56" i="42"/>
  <c r="P56" i="42"/>
  <c r="L56" i="42"/>
  <c r="R56" i="42"/>
  <c r="K56" i="42"/>
  <c r="Q56" i="42"/>
  <c r="AL56" i="39"/>
  <c r="AB56" i="39"/>
  <c r="Z56" i="39"/>
  <c r="P56" i="39"/>
  <c r="F56" i="39"/>
  <c r="M56" i="39"/>
  <c r="U56" i="39"/>
  <c r="G56" i="39"/>
  <c r="K56" i="39"/>
  <c r="L56" i="39"/>
  <c r="AM56" i="39"/>
  <c r="AD56" i="39"/>
  <c r="I56" i="39"/>
  <c r="Y56" i="39"/>
  <c r="S56" i="39"/>
  <c r="AE56" i="39"/>
  <c r="V56" i="39"/>
  <c r="D56" i="39"/>
  <c r="R56" i="39" s="1"/>
  <c r="AF56" i="39"/>
  <c r="AJ56" i="39"/>
  <c r="AP56" i="39" s="1"/>
  <c r="O56" i="39"/>
  <c r="AG56" i="39"/>
  <c r="AK56" i="39"/>
  <c r="W56" i="39"/>
  <c r="X56" i="39"/>
  <c r="AI56" i="39"/>
  <c r="AO56" i="39"/>
  <c r="C56" i="39"/>
  <c r="AH56" i="39"/>
  <c r="AC56" i="39"/>
  <c r="AA56" i="39"/>
  <c r="J56" i="39"/>
  <c r="N56" i="39"/>
  <c r="T56" i="39"/>
  <c r="D50" i="21" a="1"/>
  <c r="D50" i="21" s="1"/>
  <c r="B57" i="39"/>
  <c r="B56" i="40"/>
  <c r="B57" i="42"/>
  <c r="B57" i="41"/>
  <c r="C58" i="29" l="1"/>
  <c r="I58" i="29" a="1"/>
  <c r="I58" i="29" s="1"/>
  <c r="G58" i="29"/>
  <c r="H58" i="29"/>
  <c r="D58" i="29"/>
  <c r="E58" i="29"/>
  <c r="F58" i="29"/>
  <c r="F58" i="31"/>
  <c r="G58" i="31"/>
  <c r="K58" i="31"/>
  <c r="O58" i="31"/>
  <c r="Q58" i="31"/>
  <c r="L58" i="31"/>
  <c r="H58" i="31"/>
  <c r="S58" i="31"/>
  <c r="E58" i="31"/>
  <c r="N58" i="31"/>
  <c r="T58" i="31"/>
  <c r="U58" i="31"/>
  <c r="C58" i="31"/>
  <c r="M58" i="31"/>
  <c r="J58" i="31"/>
  <c r="R58" i="31"/>
  <c r="I58" i="31"/>
  <c r="D58" i="31"/>
  <c r="P58" i="31"/>
  <c r="K56" i="34"/>
  <c r="L56" i="34"/>
  <c r="F56" i="34"/>
  <c r="G56" i="34"/>
  <c r="E57" i="34"/>
  <c r="I57" i="34"/>
  <c r="C57" i="34"/>
  <c r="H57" i="34"/>
  <c r="D57" i="34"/>
  <c r="J57" i="34"/>
  <c r="M58" i="8"/>
  <c r="AA58" i="8"/>
  <c r="Z58" i="8"/>
  <c r="L58" i="8"/>
  <c r="D58" i="8"/>
  <c r="R58" i="8" s="1"/>
  <c r="T58" i="8"/>
  <c r="K58" i="8"/>
  <c r="Y58" i="8"/>
  <c r="I58" i="8"/>
  <c r="AM58" i="8"/>
  <c r="AG58" i="8"/>
  <c r="AB58" i="8"/>
  <c r="O58" i="8"/>
  <c r="AL58" i="8"/>
  <c r="X58" i="8"/>
  <c r="AJ58" i="8"/>
  <c r="AP58" i="8" s="1"/>
  <c r="AH58" i="8"/>
  <c r="AD58" i="8"/>
  <c r="AE58" i="8"/>
  <c r="P58" i="8"/>
  <c r="V58" i="8"/>
  <c r="U58" i="8"/>
  <c r="W58" i="8"/>
  <c r="C58" i="8"/>
  <c r="AC58" i="8"/>
  <c r="AO58" i="8"/>
  <c r="S58" i="8"/>
  <c r="G58" i="8"/>
  <c r="AF58" i="8"/>
  <c r="AI58" i="8"/>
  <c r="J58" i="8"/>
  <c r="N58" i="8"/>
  <c r="F58" i="8"/>
  <c r="AK58" i="8"/>
  <c r="D52" i="11" a="1"/>
  <c r="D52" i="11" s="1"/>
  <c r="B59" i="31"/>
  <c r="B59" i="8"/>
  <c r="B58" i="34"/>
  <c r="B59" i="29"/>
  <c r="E56" i="40"/>
  <c r="I56" i="40"/>
  <c r="H56" i="40"/>
  <c r="D56" i="40"/>
  <c r="C56" i="40"/>
  <c r="J56" i="40"/>
  <c r="V57" i="39"/>
  <c r="I57" i="39"/>
  <c r="N57" i="39"/>
  <c r="AL57" i="39"/>
  <c r="AK57" i="39"/>
  <c r="AA57" i="39"/>
  <c r="X57" i="39"/>
  <c r="AC57" i="39"/>
  <c r="M57" i="39"/>
  <c r="AJ57" i="39"/>
  <c r="AP57" i="39" s="1"/>
  <c r="O57" i="39"/>
  <c r="Z57" i="39"/>
  <c r="D57" i="39"/>
  <c r="R57" i="39" s="1"/>
  <c r="L57" i="39"/>
  <c r="AM57" i="39"/>
  <c r="AD57" i="39"/>
  <c r="AO57" i="39"/>
  <c r="AE57" i="39"/>
  <c r="K57" i="39"/>
  <c r="AF57" i="39"/>
  <c r="S57" i="39"/>
  <c r="W57" i="39"/>
  <c r="Y57" i="39"/>
  <c r="AB57" i="39"/>
  <c r="G57" i="39"/>
  <c r="AH57" i="39"/>
  <c r="P57" i="39"/>
  <c r="C57" i="39"/>
  <c r="T57" i="39"/>
  <c r="F57" i="39"/>
  <c r="AI57" i="39"/>
  <c r="J57" i="39"/>
  <c r="AG57" i="39"/>
  <c r="U57" i="39"/>
  <c r="D51" i="21" a="1"/>
  <c r="D51" i="21" s="1"/>
  <c r="B58" i="39"/>
  <c r="B58" i="41"/>
  <c r="B58" i="42"/>
  <c r="B57" i="40"/>
  <c r="L55" i="40"/>
  <c r="K55" i="40"/>
  <c r="C57" i="41"/>
  <c r="H57" i="41"/>
  <c r="I57" i="41" a="1"/>
  <c r="I57" i="41" s="1"/>
  <c r="E57" i="41"/>
  <c r="D57" i="41"/>
  <c r="G57" i="41"/>
  <c r="F57" i="41"/>
  <c r="H57" i="42"/>
  <c r="S57" i="42"/>
  <c r="C57" i="42"/>
  <c r="R57" i="42"/>
  <c r="F57" i="42"/>
  <c r="U57" i="42"/>
  <c r="Q57" i="42"/>
  <c r="K57" i="42"/>
  <c r="G57" i="42"/>
  <c r="I57" i="42"/>
  <c r="T57" i="42"/>
  <c r="N57" i="42"/>
  <c r="D57" i="42"/>
  <c r="J57" i="42"/>
  <c r="M57" i="42"/>
  <c r="P57" i="42"/>
  <c r="L57" i="42"/>
  <c r="O57" i="42"/>
  <c r="E57" i="42"/>
  <c r="F55" i="40"/>
  <c r="G55" i="40"/>
  <c r="Q20" i="12"/>
  <c r="I20" i="37"/>
  <c r="H20" i="37"/>
  <c r="K20" i="12"/>
  <c r="L20" i="12"/>
  <c r="D53" i="11" l="1" a="1"/>
  <c r="D53" i="11" s="1"/>
  <c r="B60" i="31"/>
  <c r="B60" i="29"/>
  <c r="B60" i="8"/>
  <c r="B59" i="34"/>
  <c r="F57" i="34"/>
  <c r="G57" i="34"/>
  <c r="I59" i="29" a="1"/>
  <c r="I59" i="29" s="1"/>
  <c r="G59" i="29"/>
  <c r="H59" i="29"/>
  <c r="D59" i="29"/>
  <c r="E59" i="29"/>
  <c r="F59" i="29"/>
  <c r="C59" i="29"/>
  <c r="L57" i="34"/>
  <c r="K57" i="34"/>
  <c r="H58" i="34"/>
  <c r="J58" i="34"/>
  <c r="C58" i="34"/>
  <c r="E58" i="34"/>
  <c r="D58" i="34"/>
  <c r="I58" i="34"/>
  <c r="U59" i="31"/>
  <c r="J59" i="31"/>
  <c r="T59" i="31"/>
  <c r="C59" i="31"/>
  <c r="H59" i="31"/>
  <c r="I59" i="31"/>
  <c r="N59" i="31"/>
  <c r="G59" i="31"/>
  <c r="F59" i="31"/>
  <c r="D59" i="31"/>
  <c r="P59" i="31"/>
  <c r="M59" i="31"/>
  <c r="Q59" i="31"/>
  <c r="E59" i="31"/>
  <c r="K59" i="31"/>
  <c r="O59" i="31"/>
  <c r="L59" i="31"/>
  <c r="S59" i="31"/>
  <c r="R59" i="31"/>
  <c r="AI59" i="8"/>
  <c r="AL59" i="8"/>
  <c r="AK59" i="8"/>
  <c r="AA59" i="8"/>
  <c r="K59" i="8"/>
  <c r="W59" i="8"/>
  <c r="AC59" i="8"/>
  <c r="AE59" i="8"/>
  <c r="L59" i="8"/>
  <c r="P59" i="8"/>
  <c r="G59" i="8"/>
  <c r="AO59" i="8"/>
  <c r="T59" i="8"/>
  <c r="X59" i="8"/>
  <c r="V59" i="8"/>
  <c r="C59" i="8"/>
  <c r="AF59" i="8"/>
  <c r="AG59" i="8"/>
  <c r="AH59" i="8"/>
  <c r="J59" i="8"/>
  <c r="Y59" i="8"/>
  <c r="I59" i="8"/>
  <c r="U59" i="8"/>
  <c r="N59" i="8"/>
  <c r="O59" i="8"/>
  <c r="S59" i="8"/>
  <c r="AD59" i="8"/>
  <c r="AJ59" i="8"/>
  <c r="AP59" i="8" s="1"/>
  <c r="M59" i="8"/>
  <c r="AM59" i="8"/>
  <c r="Z59" i="8"/>
  <c r="AB59" i="8"/>
  <c r="D59" i="8"/>
  <c r="R59" i="8" s="1"/>
  <c r="F59" i="8"/>
  <c r="J57" i="40"/>
  <c r="H57" i="40"/>
  <c r="I57" i="40"/>
  <c r="D57" i="40"/>
  <c r="C57" i="40"/>
  <c r="E57" i="40"/>
  <c r="C58" i="41"/>
  <c r="D58" i="41"/>
  <c r="E58" i="41"/>
  <c r="H58" i="41"/>
  <c r="I58" i="41" a="1"/>
  <c r="I58" i="41" s="1"/>
  <c r="G58" i="41"/>
  <c r="F58" i="41"/>
  <c r="AK58" i="39"/>
  <c r="O58" i="39"/>
  <c r="AO58" i="39"/>
  <c r="AL58" i="39"/>
  <c r="L58" i="39"/>
  <c r="AJ58" i="39"/>
  <c r="AP58" i="39" s="1"/>
  <c r="G58" i="39"/>
  <c r="AI58" i="39"/>
  <c r="U58" i="39"/>
  <c r="T58" i="39"/>
  <c r="AM58" i="39"/>
  <c r="W58" i="39"/>
  <c r="AD58" i="39"/>
  <c r="AC58" i="39"/>
  <c r="P58" i="39"/>
  <c r="AE58" i="39"/>
  <c r="J58" i="39"/>
  <c r="S58" i="39"/>
  <c r="AA58" i="39"/>
  <c r="F58" i="39"/>
  <c r="AF58" i="39"/>
  <c r="AB58" i="39"/>
  <c r="C58" i="39"/>
  <c r="D58" i="39"/>
  <c r="R58" i="39" s="1"/>
  <c r="Y58" i="39"/>
  <c r="V58" i="39"/>
  <c r="Z58" i="39"/>
  <c r="AG58" i="39"/>
  <c r="X58" i="39"/>
  <c r="M58" i="39"/>
  <c r="AH58" i="39"/>
  <c r="N58" i="39"/>
  <c r="I58" i="39"/>
  <c r="K58" i="39"/>
  <c r="D52" i="21" a="1"/>
  <c r="D52" i="21" s="1"/>
  <c r="B59" i="39"/>
  <c r="B58" i="40"/>
  <c r="B59" i="42"/>
  <c r="B59" i="41"/>
  <c r="F56" i="40"/>
  <c r="G56" i="40"/>
  <c r="K56" i="40"/>
  <c r="L56" i="40"/>
  <c r="O58" i="42"/>
  <c r="J58" i="42"/>
  <c r="F58" i="42"/>
  <c r="D58" i="42"/>
  <c r="C58" i="42"/>
  <c r="T58" i="42"/>
  <c r="P58" i="42"/>
  <c r="I58" i="42"/>
  <c r="L58" i="42"/>
  <c r="U58" i="42"/>
  <c r="N58" i="42"/>
  <c r="S58" i="42"/>
  <c r="G58" i="42"/>
  <c r="R58" i="42"/>
  <c r="M58" i="42"/>
  <c r="K58" i="42"/>
  <c r="Q58" i="42"/>
  <c r="E58" i="42"/>
  <c r="H58" i="42"/>
  <c r="L42" i="12"/>
  <c r="K42" i="12"/>
  <c r="H42" i="37"/>
  <c r="I42" i="37"/>
  <c r="Q42" i="12"/>
  <c r="K58" i="34" l="1"/>
  <c r="L58" i="34"/>
  <c r="F58" i="34"/>
  <c r="G58" i="34"/>
  <c r="E60" i="29"/>
  <c r="H60" i="29"/>
  <c r="C60" i="29"/>
  <c r="F60" i="29"/>
  <c r="I60" i="29" a="1"/>
  <c r="I60" i="29" s="1"/>
  <c r="D60" i="29"/>
  <c r="G60" i="29"/>
  <c r="E59" i="34"/>
  <c r="C59" i="34"/>
  <c r="D59" i="34"/>
  <c r="J59" i="34"/>
  <c r="H59" i="34"/>
  <c r="I59" i="34"/>
  <c r="V60" i="8"/>
  <c r="G60" i="8"/>
  <c r="O60" i="8"/>
  <c r="L60" i="8"/>
  <c r="W60" i="8"/>
  <c r="K60" i="8"/>
  <c r="AA60" i="8"/>
  <c r="AO60" i="8"/>
  <c r="AJ60" i="8"/>
  <c r="AP60" i="8" s="1"/>
  <c r="AI60" i="8"/>
  <c r="S60" i="8"/>
  <c r="T60" i="8"/>
  <c r="F60" i="8"/>
  <c r="Y60" i="8"/>
  <c r="AD60" i="8"/>
  <c r="AF60" i="8"/>
  <c r="AE60" i="8"/>
  <c r="AH60" i="8"/>
  <c r="P60" i="8"/>
  <c r="Z60" i="8"/>
  <c r="J60" i="8"/>
  <c r="C60" i="8"/>
  <c r="I60" i="8"/>
  <c r="AL60" i="8"/>
  <c r="AM60" i="8"/>
  <c r="D60" i="8"/>
  <c r="AG60" i="8"/>
  <c r="AB60" i="8"/>
  <c r="AC60" i="8"/>
  <c r="AK60" i="8"/>
  <c r="U60" i="8"/>
  <c r="X60" i="8"/>
  <c r="M60" i="8"/>
  <c r="N60" i="8"/>
  <c r="G60" i="31"/>
  <c r="I60" i="31"/>
  <c r="J60" i="31"/>
  <c r="D60" i="31"/>
  <c r="E60" i="31"/>
  <c r="S60" i="31"/>
  <c r="U60" i="31"/>
  <c r="P60" i="31"/>
  <c r="Q60" i="31"/>
  <c r="H60" i="31"/>
  <c r="O60" i="31"/>
  <c r="K60" i="31"/>
  <c r="F60" i="31"/>
  <c r="R60" i="31"/>
  <c r="T60" i="31"/>
  <c r="N60" i="31"/>
  <c r="L60" i="31"/>
  <c r="M60" i="31"/>
  <c r="C60" i="31"/>
  <c r="D54" i="11" a="1"/>
  <c r="D54" i="11" s="1"/>
  <c r="D55" i="11" s="1" a="1"/>
  <c r="D55" i="11" s="1"/>
  <c r="D56" i="11" s="1" a="1"/>
  <c r="D56" i="11" s="1"/>
  <c r="D57" i="11" s="1" a="1"/>
  <c r="D57" i="11" s="1"/>
  <c r="D58" i="11" s="1" a="1"/>
  <c r="D58" i="11" s="1"/>
  <c r="D59" i="11" s="1" a="1"/>
  <c r="D59" i="11" s="1"/>
  <c r="D60" i="11" s="1" a="1"/>
  <c r="D60" i="11" s="1"/>
  <c r="D61" i="11" s="1" a="1"/>
  <c r="D61" i="11" s="1"/>
  <c r="D62" i="11" s="1" a="1"/>
  <c r="D62" i="11" s="1"/>
  <c r="D63" i="11" s="1" a="1"/>
  <c r="D63" i="11" s="1"/>
  <c r="D64" i="11" s="1" a="1"/>
  <c r="D64" i="11" s="1"/>
  <c r="D65" i="11" s="1" a="1"/>
  <c r="D65" i="11" s="1"/>
  <c r="D66" i="11" s="1" a="1"/>
  <c r="D66" i="11" s="1"/>
  <c r="D67" i="11" s="1" a="1"/>
  <c r="D67" i="11" s="1"/>
  <c r="D68" i="11" s="1" a="1"/>
  <c r="D68" i="11" s="1"/>
  <c r="D69" i="11" s="1" a="1"/>
  <c r="D69" i="11" s="1"/>
  <c r="D70" i="11" s="1" a="1"/>
  <c r="D70" i="11" s="1"/>
  <c r="D71" i="11" s="1" a="1"/>
  <c r="D71" i="11" s="1"/>
  <c r="D72" i="11" s="1" a="1"/>
  <c r="D72" i="11" s="1"/>
  <c r="D73" i="11" s="1" a="1"/>
  <c r="D73" i="11" s="1"/>
  <c r="D74" i="11" s="1" a="1"/>
  <c r="D74" i="11" s="1"/>
  <c r="D75" i="11" s="1" a="1"/>
  <c r="D75" i="11" s="1"/>
  <c r="D76" i="11" s="1" a="1"/>
  <c r="D76" i="11" s="1"/>
  <c r="D77" i="11" s="1" a="1"/>
  <c r="D77" i="11" s="1"/>
  <c r="D78" i="11" s="1" a="1"/>
  <c r="D78" i="11" s="1"/>
  <c r="D79" i="11" s="1" a="1"/>
  <c r="D79" i="11" s="1"/>
  <c r="D80" i="11" s="1" a="1"/>
  <c r="D80" i="11" s="1"/>
  <c r="D81" i="11" s="1" a="1"/>
  <c r="D81" i="11" s="1"/>
  <c r="D82" i="11" s="1" a="1"/>
  <c r="D82" i="11" s="1"/>
  <c r="D83" i="11" s="1" a="1"/>
  <c r="D83" i="11" s="1"/>
  <c r="D84" i="11" s="1" a="1"/>
  <c r="D84" i="11" s="1"/>
  <c r="D85" i="11" s="1" a="1"/>
  <c r="D85" i="11" s="1"/>
  <c r="D86" i="11" s="1" a="1"/>
  <c r="D86" i="11" s="1"/>
  <c r="D87" i="11" s="1" a="1"/>
  <c r="D87" i="11" s="1"/>
  <c r="D88" i="11" s="1" a="1"/>
  <c r="D88" i="11" s="1"/>
  <c r="D89" i="11" s="1" a="1"/>
  <c r="D89" i="11" s="1"/>
  <c r="D90" i="11" s="1" a="1"/>
  <c r="D90" i="11" s="1"/>
  <c r="D91" i="11" s="1" a="1"/>
  <c r="D91" i="11" s="1"/>
  <c r="D92" i="11" s="1" a="1"/>
  <c r="D92" i="11" s="1"/>
  <c r="D93" i="11" s="1" a="1"/>
  <c r="D93" i="11" s="1"/>
  <c r="D94" i="11" s="1" a="1"/>
  <c r="D94" i="11" s="1"/>
  <c r="D95" i="11" s="1" a="1"/>
  <c r="D95" i="11" s="1"/>
  <c r="D96" i="11" s="1" a="1"/>
  <c r="D96" i="11" s="1"/>
  <c r="D97" i="11" s="1" a="1"/>
  <c r="D97" i="11" s="1"/>
  <c r="D98" i="11" s="1" a="1"/>
  <c r="D98" i="11" s="1"/>
  <c r="D99" i="11" s="1" a="1"/>
  <c r="D99" i="11" s="1"/>
  <c r="D100" i="11" s="1" a="1"/>
  <c r="D100" i="11" s="1"/>
  <c r="D101" i="11" s="1" a="1"/>
  <c r="D101" i="11" s="1"/>
  <c r="D102" i="11" s="1" a="1"/>
  <c r="D102" i="11" s="1"/>
  <c r="D103" i="11" s="1" a="1"/>
  <c r="D103" i="11" s="1"/>
  <c r="D104" i="11" s="1" a="1"/>
  <c r="D104" i="11" s="1"/>
  <c r="D105" i="11" s="1" a="1"/>
  <c r="D105" i="11" s="1"/>
  <c r="D106" i="11" s="1" a="1"/>
  <c r="D106" i="11" s="1"/>
  <c r="D107" i="11" s="1" a="1"/>
  <c r="D107" i="11" s="1"/>
  <c r="D108" i="11" s="1" a="1"/>
  <c r="D108" i="11" s="1"/>
  <c r="D109" i="11" s="1" a="1"/>
  <c r="D109" i="11" s="1"/>
  <c r="D110" i="11" s="1" a="1"/>
  <c r="D110" i="11" s="1"/>
  <c r="D111" i="11" s="1" a="1"/>
  <c r="D111" i="11" s="1"/>
  <c r="D112" i="11" s="1" a="1"/>
  <c r="D112" i="11" s="1"/>
  <c r="D113" i="11" s="1" a="1"/>
  <c r="D113" i="11" s="1"/>
  <c r="D114" i="11" s="1" a="1"/>
  <c r="D114" i="11" s="1"/>
  <c r="D115" i="11" s="1" a="1"/>
  <c r="D115" i="11" s="1"/>
  <c r="D116" i="11" s="1" a="1"/>
  <c r="D116" i="11" s="1"/>
  <c r="D117" i="11" s="1" a="1"/>
  <c r="D117" i="11" s="1"/>
  <c r="D118" i="11" s="1" a="1"/>
  <c r="D118" i="11" s="1"/>
  <c r="D119" i="11" s="1" a="1"/>
  <c r="D119" i="11" s="1"/>
  <c r="D120" i="11" s="1" a="1"/>
  <c r="D120" i="11" s="1"/>
  <c r="D121" i="11" s="1" a="1"/>
  <c r="D121" i="11" s="1"/>
  <c r="D122" i="11" s="1" a="1"/>
  <c r="D122" i="11" s="1"/>
  <c r="D123" i="11" s="1" a="1"/>
  <c r="D123" i="11" s="1"/>
  <c r="D124" i="11" s="1" a="1"/>
  <c r="D124" i="11" s="1"/>
  <c r="D125" i="11" s="1" a="1"/>
  <c r="D125" i="11" s="1"/>
  <c r="D126" i="11" s="1" a="1"/>
  <c r="D126" i="11" s="1"/>
  <c r="D127" i="11" s="1" a="1"/>
  <c r="D127" i="11" s="1"/>
  <c r="D128" i="11" s="1" a="1"/>
  <c r="D128" i="11" s="1"/>
  <c r="D129" i="11" s="1" a="1"/>
  <c r="D129" i="11" s="1"/>
  <c r="D130" i="11" s="1" a="1"/>
  <c r="D130" i="11" s="1"/>
  <c r="D131" i="11" s="1" a="1"/>
  <c r="D131" i="11" s="1"/>
  <c r="D132" i="11" s="1" a="1"/>
  <c r="D132" i="11" s="1"/>
  <c r="D133" i="11" s="1" a="1"/>
  <c r="D133" i="11" s="1"/>
  <c r="D134" i="11" s="1" a="1"/>
  <c r="D134" i="11" s="1"/>
  <c r="D135" i="11" s="1" a="1"/>
  <c r="D135" i="11" s="1"/>
  <c r="D136" i="11" s="1" a="1"/>
  <c r="D136" i="11" s="1"/>
  <c r="D137" i="11" s="1" a="1"/>
  <c r="D137" i="11" s="1"/>
  <c r="D138" i="11" s="1" a="1"/>
  <c r="D138" i="11" s="1"/>
  <c r="D139" i="11" s="1" a="1"/>
  <c r="D139" i="11" s="1"/>
  <c r="D140" i="11" s="1" a="1"/>
  <c r="D140" i="11" s="1"/>
  <c r="D141" i="11" s="1" a="1"/>
  <c r="D141" i="11" s="1"/>
  <c r="D142" i="11" s="1" a="1"/>
  <c r="D142" i="11" s="1"/>
  <c r="D143" i="11" s="1" a="1"/>
  <c r="D143" i="11" s="1"/>
  <c r="D144" i="11" s="1" a="1"/>
  <c r="D144" i="11" s="1"/>
  <c r="D145" i="11" s="1" a="1"/>
  <c r="D145" i="11" s="1"/>
  <c r="D146" i="11" s="1" a="1"/>
  <c r="D146" i="11" s="1"/>
  <c r="D147" i="11" s="1" a="1"/>
  <c r="D147" i="11" s="1"/>
  <c r="D148" i="11" s="1" a="1"/>
  <c r="D148" i="11" s="1"/>
  <c r="D149" i="11" s="1" a="1"/>
  <c r="D149" i="11" s="1"/>
  <c r="D150" i="11" s="1" a="1"/>
  <c r="D150" i="11" s="1"/>
  <c r="D151" i="11" s="1" a="1"/>
  <c r="D151" i="11" s="1"/>
  <c r="B60" i="34"/>
  <c r="B61" i="29"/>
  <c r="B61" i="8"/>
  <c r="B61" i="31"/>
  <c r="D53" i="21" a="1"/>
  <c r="D53" i="21" s="1"/>
  <c r="B60" i="41"/>
  <c r="B59" i="40"/>
  <c r="B60" i="42"/>
  <c r="B60" i="39"/>
  <c r="F57" i="40"/>
  <c r="G57" i="40"/>
  <c r="F59" i="41"/>
  <c r="H59" i="41"/>
  <c r="I59" i="41" a="1"/>
  <c r="I59" i="41" s="1"/>
  <c r="D59" i="41"/>
  <c r="C59" i="41"/>
  <c r="G59" i="41"/>
  <c r="E59" i="41"/>
  <c r="L59" i="42"/>
  <c r="F59" i="42"/>
  <c r="Q59" i="42"/>
  <c r="E59" i="42"/>
  <c r="N59" i="42"/>
  <c r="J59" i="42"/>
  <c r="C59" i="42"/>
  <c r="G59" i="42"/>
  <c r="I59" i="42"/>
  <c r="O59" i="42"/>
  <c r="R59" i="42"/>
  <c r="K59" i="42"/>
  <c r="D59" i="42"/>
  <c r="U59" i="42"/>
  <c r="M59" i="42"/>
  <c r="H59" i="42"/>
  <c r="P59" i="42"/>
  <c r="T59" i="42"/>
  <c r="S59" i="42"/>
  <c r="D58" i="40"/>
  <c r="E58" i="40"/>
  <c r="H58" i="40"/>
  <c r="I58" i="40"/>
  <c r="J58" i="40"/>
  <c r="C58" i="40"/>
  <c r="K57" i="40"/>
  <c r="L57" i="40"/>
  <c r="X59" i="39"/>
  <c r="Z59" i="39"/>
  <c r="AA59" i="39"/>
  <c r="AL59" i="39"/>
  <c r="O59" i="39"/>
  <c r="L59" i="39"/>
  <c r="AK59" i="39"/>
  <c r="T59" i="39"/>
  <c r="AM59" i="39"/>
  <c r="AO59" i="39"/>
  <c r="W59" i="39"/>
  <c r="M59" i="39"/>
  <c r="S59" i="39"/>
  <c r="AD59" i="39"/>
  <c r="C59" i="39"/>
  <c r="AJ59" i="39"/>
  <c r="AP59" i="39" s="1"/>
  <c r="AE59" i="39"/>
  <c r="AB59" i="39"/>
  <c r="AG59" i="39"/>
  <c r="P59" i="39"/>
  <c r="N59" i="39"/>
  <c r="AI59" i="39"/>
  <c r="D59" i="39"/>
  <c r="R59" i="39" s="1"/>
  <c r="AF59" i="39"/>
  <c r="G59" i="39"/>
  <c r="V59" i="39"/>
  <c r="F59" i="39"/>
  <c r="I59" i="39"/>
  <c r="AC59" i="39"/>
  <c r="AH59" i="39"/>
  <c r="J59" i="39"/>
  <c r="U59" i="39"/>
  <c r="Y59" i="39"/>
  <c r="K59" i="39"/>
  <c r="R60" i="8" l="1"/>
  <c r="F59" i="34"/>
  <c r="G59" i="34"/>
  <c r="L59" i="34"/>
  <c r="K59" i="34"/>
  <c r="O61" i="31"/>
  <c r="O7" i="31" s="1"/>
  <c r="O4" i="31" s="1"/>
  <c r="O5" i="31" s="1"/>
  <c r="F61" i="31"/>
  <c r="F7" i="31" s="1"/>
  <c r="F4" i="31" s="1"/>
  <c r="F5" i="31" s="1"/>
  <c r="D61" i="31"/>
  <c r="D7" i="31" s="1"/>
  <c r="C61" i="31"/>
  <c r="C7" i="31" s="1"/>
  <c r="C4" i="31" s="1"/>
  <c r="C5" i="31" s="1"/>
  <c r="N61" i="31"/>
  <c r="N7" i="31" s="1"/>
  <c r="N4" i="31" s="1"/>
  <c r="N5" i="31" s="1"/>
  <c r="H61" i="31"/>
  <c r="H7" i="31" s="1"/>
  <c r="E61" i="31"/>
  <c r="E7" i="31" s="1"/>
  <c r="E4" i="31" s="1"/>
  <c r="E5" i="31" s="1"/>
  <c r="L61" i="31"/>
  <c r="L7" i="31" s="1"/>
  <c r="L4" i="31" s="1"/>
  <c r="L5" i="31" s="1"/>
  <c r="S61" i="31"/>
  <c r="S7" i="31" s="1"/>
  <c r="S4" i="31" s="1"/>
  <c r="S5" i="31" s="1"/>
  <c r="R61" i="31"/>
  <c r="R7" i="31" s="1"/>
  <c r="U61" i="31"/>
  <c r="U7" i="31" s="1"/>
  <c r="T61" i="31"/>
  <c r="T7" i="31" s="1"/>
  <c r="T4" i="31" s="1"/>
  <c r="T5" i="31" s="1"/>
  <c r="I61" i="31"/>
  <c r="I7" i="31" s="1"/>
  <c r="I4" i="31" s="1"/>
  <c r="I5" i="31" s="1"/>
  <c r="K61" i="31"/>
  <c r="K7" i="31" s="1"/>
  <c r="K4" i="31" s="1"/>
  <c r="K5" i="31" s="1"/>
  <c r="M61" i="31"/>
  <c r="M7" i="31" s="1"/>
  <c r="M4" i="31" s="1"/>
  <c r="M5" i="31" s="1"/>
  <c r="Q61" i="31"/>
  <c r="Q7" i="31" s="1"/>
  <c r="Q4" i="31" s="1"/>
  <c r="Q5" i="31" s="1"/>
  <c r="J61" i="31"/>
  <c r="J7" i="31" s="1"/>
  <c r="J4" i="31" s="1"/>
  <c r="J5" i="31" s="1"/>
  <c r="P61" i="31"/>
  <c r="P7" i="31" s="1"/>
  <c r="P4" i="31" s="1"/>
  <c r="P5" i="31" s="1"/>
  <c r="G61" i="31"/>
  <c r="G7" i="31" s="1"/>
  <c r="G4" i="31" s="1"/>
  <c r="G5" i="31" s="1"/>
  <c r="D61" i="8"/>
  <c r="R61" i="8" s="1"/>
  <c r="AO61" i="8"/>
  <c r="AO7" i="8" s="1"/>
  <c r="T61" i="8"/>
  <c r="T7" i="8" s="1"/>
  <c r="O61" i="8"/>
  <c r="O7" i="8" s="1"/>
  <c r="O4" i="8" s="1"/>
  <c r="O5" i="8" s="1"/>
  <c r="V61" i="8"/>
  <c r="V7" i="8" s="1"/>
  <c r="AA61" i="8"/>
  <c r="AA7" i="8" s="1"/>
  <c r="J61" i="8"/>
  <c r="J7" i="8" s="1"/>
  <c r="AE61" i="8"/>
  <c r="AE7" i="8" s="1"/>
  <c r="N61" i="8"/>
  <c r="N7" i="8" s="1"/>
  <c r="M61" i="8"/>
  <c r="AK61" i="8"/>
  <c r="AK7" i="8" s="1"/>
  <c r="X61" i="8"/>
  <c r="X7" i="8" s="1"/>
  <c r="AC61" i="8"/>
  <c r="AC7" i="8" s="1"/>
  <c r="C61" i="8"/>
  <c r="C7" i="8" s="1"/>
  <c r="C4" i="8" s="1"/>
  <c r="C5" i="8" s="1"/>
  <c r="K61" i="8"/>
  <c r="K7" i="8" s="1"/>
  <c r="I61" i="8"/>
  <c r="I7" i="8" s="1"/>
  <c r="F61" i="8"/>
  <c r="F7" i="8" s="1"/>
  <c r="L61" i="8"/>
  <c r="L7" i="8" s="1"/>
  <c r="U61" i="8"/>
  <c r="U7" i="8" s="1"/>
  <c r="AF61" i="8"/>
  <c r="AF7" i="8" s="1"/>
  <c r="Y61" i="8"/>
  <c r="Y7" i="8" s="1"/>
  <c r="AG61" i="8"/>
  <c r="AG7" i="8" s="1"/>
  <c r="P61" i="8"/>
  <c r="P7" i="8" s="1"/>
  <c r="AI61" i="8"/>
  <c r="AI7" i="8" s="1"/>
  <c r="AM61" i="8"/>
  <c r="AM7" i="8" s="1"/>
  <c r="AL61" i="8"/>
  <c r="AL7" i="8" s="1"/>
  <c r="G61" i="8"/>
  <c r="G7" i="8" s="1"/>
  <c r="AJ61" i="8"/>
  <c r="AP61" i="8" s="1"/>
  <c r="AH61" i="8"/>
  <c r="AH7" i="8" s="1"/>
  <c r="S61" i="8"/>
  <c r="S7" i="8" s="1"/>
  <c r="AD61" i="8"/>
  <c r="AD7" i="8" s="1"/>
  <c r="Z61" i="8"/>
  <c r="Z7" i="8" s="1"/>
  <c r="AB61" i="8"/>
  <c r="AB7" i="8" s="1"/>
  <c r="W61" i="8"/>
  <c r="W7" i="8" s="1"/>
  <c r="H61" i="29"/>
  <c r="H7" i="29" s="1"/>
  <c r="H4" i="29" s="1"/>
  <c r="H5" i="29" s="1"/>
  <c r="G61" i="29"/>
  <c r="G7" i="29" s="1"/>
  <c r="G4" i="29" s="1"/>
  <c r="G5" i="29" s="1"/>
  <c r="D61" i="29"/>
  <c r="D7" i="29" s="1"/>
  <c r="D4" i="29" s="1"/>
  <c r="D5" i="29" s="1"/>
  <c r="I61" i="29" a="1"/>
  <c r="I61" i="29" s="1"/>
  <c r="I7" i="29" s="1"/>
  <c r="C61" i="29"/>
  <c r="C7" i="29" s="1"/>
  <c r="C4" i="29" s="1"/>
  <c r="C5" i="29" s="1"/>
  <c r="E61" i="29"/>
  <c r="E7" i="29" s="1"/>
  <c r="E4" i="29" s="1"/>
  <c r="E5" i="29" s="1"/>
  <c r="F61" i="29"/>
  <c r="F7" i="29" s="1"/>
  <c r="F4" i="29" s="1"/>
  <c r="F5" i="29" s="1"/>
  <c r="I60" i="34"/>
  <c r="I7" i="34" s="1"/>
  <c r="I4" i="34" s="1"/>
  <c r="I5" i="34" s="1"/>
  <c r="E60" i="34"/>
  <c r="E7" i="34" s="1"/>
  <c r="E4" i="34" s="1"/>
  <c r="E5" i="34" s="1"/>
  <c r="C60" i="34"/>
  <c r="C7" i="34" s="1"/>
  <c r="C4" i="34" s="1"/>
  <c r="C5" i="34" s="1"/>
  <c r="J60" i="34"/>
  <c r="J7" i="34" s="1"/>
  <c r="J4" i="34" s="1"/>
  <c r="J5" i="34" s="1"/>
  <c r="D60" i="34"/>
  <c r="D7" i="34" s="1"/>
  <c r="D4" i="34" s="1"/>
  <c r="D5" i="34" s="1"/>
  <c r="H60" i="34"/>
  <c r="K58" i="40"/>
  <c r="L58" i="40"/>
  <c r="N60" i="39"/>
  <c r="C60" i="39"/>
  <c r="L60" i="39"/>
  <c r="D60" i="39"/>
  <c r="Y60" i="39"/>
  <c r="AE60" i="39"/>
  <c r="U60" i="39"/>
  <c r="AJ60" i="39"/>
  <c r="K60" i="39"/>
  <c r="P60" i="39"/>
  <c r="G60" i="39"/>
  <c r="AF60" i="39"/>
  <c r="V60" i="39"/>
  <c r="AM60" i="39"/>
  <c r="AG60" i="39"/>
  <c r="I60" i="39"/>
  <c r="AK60" i="39"/>
  <c r="Z60" i="39"/>
  <c r="AA60" i="39"/>
  <c r="O60" i="39"/>
  <c r="T60" i="39"/>
  <c r="AB60" i="39"/>
  <c r="F60" i="39"/>
  <c r="AC60" i="39"/>
  <c r="AI60" i="39"/>
  <c r="AO60" i="39"/>
  <c r="AL60" i="39"/>
  <c r="AH60" i="39"/>
  <c r="X60" i="39"/>
  <c r="S60" i="39"/>
  <c r="J60" i="39"/>
  <c r="AD60" i="39"/>
  <c r="M60" i="39"/>
  <c r="W60" i="39"/>
  <c r="E60" i="42"/>
  <c r="J60" i="42"/>
  <c r="O60" i="42"/>
  <c r="L60" i="42"/>
  <c r="F60" i="42"/>
  <c r="U60" i="42"/>
  <c r="I60" i="42"/>
  <c r="N60" i="42"/>
  <c r="Q60" i="42"/>
  <c r="R60" i="42"/>
  <c r="H60" i="42"/>
  <c r="S60" i="42"/>
  <c r="P60" i="42"/>
  <c r="C60" i="42"/>
  <c r="D60" i="42"/>
  <c r="G60" i="42"/>
  <c r="M60" i="42"/>
  <c r="K60" i="42"/>
  <c r="T60" i="42"/>
  <c r="F58" i="40"/>
  <c r="G58" i="40"/>
  <c r="E59" i="40"/>
  <c r="H59" i="40"/>
  <c r="D59" i="40"/>
  <c r="I59" i="40"/>
  <c r="C59" i="40"/>
  <c r="J59" i="40"/>
  <c r="G60" i="41"/>
  <c r="F60" i="41"/>
  <c r="I60" i="41" a="1"/>
  <c r="I60" i="41" s="1"/>
  <c r="C60" i="41"/>
  <c r="D60" i="41"/>
  <c r="H60" i="41"/>
  <c r="E60" i="41"/>
  <c r="D54" i="21" a="1"/>
  <c r="D54" i="21" s="1"/>
  <c r="D55" i="21" s="1" a="1"/>
  <c r="D55" i="21" s="1"/>
  <c r="D56" i="21" s="1" a="1"/>
  <c r="D56" i="21" s="1"/>
  <c r="D57" i="21" s="1" a="1"/>
  <c r="D57" i="21" s="1"/>
  <c r="D58" i="21" s="1" a="1"/>
  <c r="D58" i="21" s="1"/>
  <c r="D59" i="21" s="1" a="1"/>
  <c r="D59" i="21" s="1"/>
  <c r="D60" i="21" s="1" a="1"/>
  <c r="D60" i="21" s="1"/>
  <c r="D61" i="21" s="1" a="1"/>
  <c r="D61" i="21" s="1"/>
  <c r="D62" i="21" s="1" a="1"/>
  <c r="D62" i="21" s="1"/>
  <c r="D63" i="21" s="1" a="1"/>
  <c r="D63" i="21" s="1"/>
  <c r="D64" i="21" s="1" a="1"/>
  <c r="D64" i="21" s="1"/>
  <c r="D65" i="21" s="1" a="1"/>
  <c r="D65" i="21" s="1"/>
  <c r="D66" i="21" s="1" a="1"/>
  <c r="D66" i="21" s="1"/>
  <c r="D67" i="21" s="1" a="1"/>
  <c r="D67" i="21" s="1"/>
  <c r="D68" i="21" s="1" a="1"/>
  <c r="D68" i="21" s="1"/>
  <c r="D69" i="21" s="1" a="1"/>
  <c r="D69" i="21" s="1"/>
  <c r="D70" i="21" s="1" a="1"/>
  <c r="D70" i="21" s="1"/>
  <c r="D71" i="21" s="1" a="1"/>
  <c r="D71" i="21" s="1"/>
  <c r="D72" i="21" s="1" a="1"/>
  <c r="D72" i="21" s="1"/>
  <c r="D73" i="21" s="1" a="1"/>
  <c r="D73" i="21" s="1"/>
  <c r="D74" i="21" s="1" a="1"/>
  <c r="D74" i="21" s="1"/>
  <c r="D75" i="21" s="1" a="1"/>
  <c r="D75" i="21" s="1"/>
  <c r="D76" i="21" s="1" a="1"/>
  <c r="D76" i="21" s="1"/>
  <c r="D77" i="21" s="1" a="1"/>
  <c r="D77" i="21" s="1"/>
  <c r="D78" i="21" s="1" a="1"/>
  <c r="D78" i="21" s="1"/>
  <c r="D79" i="21" s="1" a="1"/>
  <c r="D79" i="21" s="1"/>
  <c r="D80" i="21" s="1" a="1"/>
  <c r="D80" i="21" s="1"/>
  <c r="D81" i="21" s="1" a="1"/>
  <c r="D81" i="21" s="1"/>
  <c r="D82" i="21" s="1" a="1"/>
  <c r="D82" i="21" s="1"/>
  <c r="D83" i="21" s="1" a="1"/>
  <c r="D83" i="21" s="1"/>
  <c r="D84" i="21" s="1" a="1"/>
  <c r="D84" i="21" s="1"/>
  <c r="D85" i="21" s="1" a="1"/>
  <c r="D85" i="21" s="1"/>
  <c r="D86" i="21" s="1" a="1"/>
  <c r="D86" i="21" s="1"/>
  <c r="D87" i="21" s="1" a="1"/>
  <c r="D87" i="21" s="1"/>
  <c r="D88" i="21" s="1" a="1"/>
  <c r="D88" i="21" s="1"/>
  <c r="D89" i="21" s="1" a="1"/>
  <c r="D89" i="21" s="1"/>
  <c r="D90" i="21" s="1" a="1"/>
  <c r="D90" i="21" s="1"/>
  <c r="D91" i="21" s="1" a="1"/>
  <c r="D91" i="21" s="1"/>
  <c r="D92" i="21" s="1" a="1"/>
  <c r="D92" i="21" s="1"/>
  <c r="D93" i="21" s="1" a="1"/>
  <c r="D93" i="21" s="1"/>
  <c r="D94" i="21" s="1" a="1"/>
  <c r="D94" i="21" s="1"/>
  <c r="D95" i="21" s="1" a="1"/>
  <c r="D95" i="21" s="1"/>
  <c r="D96" i="21" s="1" a="1"/>
  <c r="D96" i="21" s="1"/>
  <c r="D97" i="21" s="1" a="1"/>
  <c r="D97" i="21" s="1"/>
  <c r="D98" i="21" s="1" a="1"/>
  <c r="D98" i="21" s="1"/>
  <c r="D99" i="21" s="1" a="1"/>
  <c r="D99" i="21" s="1"/>
  <c r="D100" i="21" s="1" a="1"/>
  <c r="D100" i="21" s="1"/>
  <c r="D101" i="21" s="1" a="1"/>
  <c r="D101" i="21" s="1"/>
  <c r="D102" i="21" s="1" a="1"/>
  <c r="D102" i="21" s="1"/>
  <c r="D103" i="21" s="1" a="1"/>
  <c r="D103" i="21" s="1"/>
  <c r="D104" i="21" s="1" a="1"/>
  <c r="D104" i="21" s="1"/>
  <c r="D105" i="21" s="1" a="1"/>
  <c r="D105" i="21" s="1"/>
  <c r="D106" i="21" s="1" a="1"/>
  <c r="D106" i="21" s="1"/>
  <c r="D107" i="21" s="1" a="1"/>
  <c r="D107" i="21" s="1"/>
  <c r="D108" i="21" s="1" a="1"/>
  <c r="D108" i="21" s="1"/>
  <c r="D109" i="21" s="1" a="1"/>
  <c r="D109" i="21" s="1"/>
  <c r="D110" i="21" s="1" a="1"/>
  <c r="D110" i="21" s="1"/>
  <c r="D111" i="21" s="1" a="1"/>
  <c r="D111" i="21" s="1"/>
  <c r="D112" i="21" s="1" a="1"/>
  <c r="D112" i="21" s="1"/>
  <c r="D113" i="21" s="1" a="1"/>
  <c r="D113" i="21" s="1"/>
  <c r="D114" i="21" s="1" a="1"/>
  <c r="D114" i="21" s="1"/>
  <c r="D115" i="21" s="1" a="1"/>
  <c r="D115" i="21" s="1"/>
  <c r="D116" i="21" s="1" a="1"/>
  <c r="D116" i="21" s="1"/>
  <c r="D117" i="21" s="1" a="1"/>
  <c r="D117" i="21" s="1"/>
  <c r="D118" i="21" s="1" a="1"/>
  <c r="D118" i="21" s="1"/>
  <c r="D119" i="21" s="1" a="1"/>
  <c r="D119" i="21" s="1"/>
  <c r="D120" i="21" s="1" a="1"/>
  <c r="D120" i="21" s="1"/>
  <c r="D121" i="21" s="1" a="1"/>
  <c r="D121" i="21" s="1"/>
  <c r="D122" i="21" s="1" a="1"/>
  <c r="D122" i="21" s="1"/>
  <c r="D123" i="21" s="1" a="1"/>
  <c r="D123" i="21" s="1"/>
  <c r="D124" i="21" s="1" a="1"/>
  <c r="D124" i="21" s="1"/>
  <c r="D125" i="21" s="1" a="1"/>
  <c r="D125" i="21" s="1"/>
  <c r="D126" i="21" s="1" a="1"/>
  <c r="D126" i="21" s="1"/>
  <c r="D127" i="21" s="1" a="1"/>
  <c r="D127" i="21" s="1"/>
  <c r="D128" i="21" s="1" a="1"/>
  <c r="D128" i="21" s="1"/>
  <c r="D129" i="21" s="1" a="1"/>
  <c r="D129" i="21" s="1"/>
  <c r="D130" i="21" s="1" a="1"/>
  <c r="D130" i="21" s="1"/>
  <c r="D131" i="21" s="1" a="1"/>
  <c r="D131" i="21" s="1"/>
  <c r="D132" i="21" s="1" a="1"/>
  <c r="D132" i="21" s="1"/>
  <c r="D133" i="21" s="1" a="1"/>
  <c r="D133" i="21" s="1"/>
  <c r="D134" i="21" s="1" a="1"/>
  <c r="D134" i="21" s="1"/>
  <c r="D135" i="21" s="1" a="1"/>
  <c r="D135" i="21" s="1"/>
  <c r="D136" i="21" s="1" a="1"/>
  <c r="D136" i="21" s="1"/>
  <c r="D137" i="21" s="1" a="1"/>
  <c r="D137" i="21" s="1"/>
  <c r="D138" i="21" s="1" a="1"/>
  <c r="D138" i="21" s="1"/>
  <c r="D139" i="21" s="1" a="1"/>
  <c r="D139" i="21" s="1"/>
  <c r="D140" i="21" s="1" a="1"/>
  <c r="D140" i="21" s="1"/>
  <c r="D141" i="21" s="1" a="1"/>
  <c r="D141" i="21" s="1"/>
  <c r="D142" i="21" s="1" a="1"/>
  <c r="D142" i="21" s="1"/>
  <c r="D143" i="21" s="1" a="1"/>
  <c r="D143" i="21" s="1"/>
  <c r="D144" i="21" s="1" a="1"/>
  <c r="D144" i="21" s="1"/>
  <c r="D145" i="21" s="1" a="1"/>
  <c r="D145" i="21" s="1"/>
  <c r="D146" i="21" s="1" a="1"/>
  <c r="D146" i="21" s="1"/>
  <c r="D147" i="21" s="1" a="1"/>
  <c r="D147" i="21" s="1"/>
  <c r="D148" i="21" s="1" a="1"/>
  <c r="D148" i="21" s="1"/>
  <c r="D149" i="21" s="1" a="1"/>
  <c r="D149" i="21" s="1"/>
  <c r="D150" i="21" s="1" a="1"/>
  <c r="D150" i="21" s="1"/>
  <c r="D151" i="21" s="1" a="1"/>
  <c r="D151" i="21" s="1"/>
  <c r="B61" i="41"/>
  <c r="B61" i="42"/>
  <c r="B60" i="40"/>
  <c r="B61" i="39"/>
  <c r="AJ7" i="8" l="1"/>
  <c r="D7" i="8"/>
  <c r="K60" i="34"/>
  <c r="K7" i="34" s="1"/>
  <c r="L60" i="34"/>
  <c r="L7" i="34" s="1"/>
  <c r="G60" i="34"/>
  <c r="G7" i="34" s="1"/>
  <c r="F60" i="34"/>
  <c r="F7" i="34" s="1"/>
  <c r="H7" i="34"/>
  <c r="H4" i="34" s="1"/>
  <c r="H5" i="34" s="1"/>
  <c r="R7" i="8"/>
  <c r="AP60" i="39"/>
  <c r="R60" i="39"/>
  <c r="F59" i="40"/>
  <c r="G59" i="40"/>
  <c r="AH61" i="39"/>
  <c r="AH7" i="39" s="1"/>
  <c r="K61" i="39"/>
  <c r="K7" i="39" s="1"/>
  <c r="I61" i="39"/>
  <c r="I7" i="39" s="1"/>
  <c r="L61" i="39"/>
  <c r="L7" i="39" s="1"/>
  <c r="AJ61" i="39"/>
  <c r="AP61" i="39" s="1"/>
  <c r="O61" i="39"/>
  <c r="O7" i="39" s="1"/>
  <c r="O4" i="39" s="1"/>
  <c r="O5" i="39" s="1"/>
  <c r="AA61" i="39"/>
  <c r="AA7" i="39" s="1"/>
  <c r="G61" i="39"/>
  <c r="G7" i="39" s="1"/>
  <c r="N61" i="39"/>
  <c r="N7" i="39" s="1"/>
  <c r="Z61" i="39"/>
  <c r="Z7" i="39" s="1"/>
  <c r="V61" i="39"/>
  <c r="V7" i="39" s="1"/>
  <c r="U61" i="39"/>
  <c r="U7" i="39" s="1"/>
  <c r="X61" i="39"/>
  <c r="X7" i="39" s="1"/>
  <c r="AI61" i="39"/>
  <c r="AI7" i="39" s="1"/>
  <c r="C61" i="39"/>
  <c r="C7" i="39" s="1"/>
  <c r="C4" i="39" s="1"/>
  <c r="C5" i="39" s="1"/>
  <c r="AB61" i="39"/>
  <c r="AB7" i="39" s="1"/>
  <c r="S61" i="39"/>
  <c r="S7" i="39" s="1"/>
  <c r="W61" i="39"/>
  <c r="W7" i="39" s="1"/>
  <c r="AD61" i="39"/>
  <c r="AD7" i="39" s="1"/>
  <c r="M61" i="39"/>
  <c r="AL61" i="39"/>
  <c r="AL7" i="39" s="1"/>
  <c r="D61" i="39"/>
  <c r="R61" i="39" s="1"/>
  <c r="R7" i="39" s="1"/>
  <c r="AM61" i="39"/>
  <c r="AM7" i="39" s="1"/>
  <c r="AO61" i="39"/>
  <c r="AO7" i="39" s="1"/>
  <c r="F61" i="39"/>
  <c r="F7" i="39" s="1"/>
  <c r="Y61" i="39"/>
  <c r="Y7" i="39" s="1"/>
  <c r="AC61" i="39"/>
  <c r="AC7" i="39" s="1"/>
  <c r="AE61" i="39"/>
  <c r="AE7" i="39" s="1"/>
  <c r="AK61" i="39"/>
  <c r="AK7" i="39" s="1"/>
  <c r="AF61" i="39"/>
  <c r="AF7" i="39" s="1"/>
  <c r="J61" i="39"/>
  <c r="J7" i="39" s="1"/>
  <c r="T61" i="39"/>
  <c r="T7" i="39" s="1"/>
  <c r="P61" i="39"/>
  <c r="P7" i="39" s="1"/>
  <c r="AG61" i="39"/>
  <c r="AG7" i="39" s="1"/>
  <c r="G61" i="42"/>
  <c r="G7" i="42" s="1"/>
  <c r="G4" i="42" s="1"/>
  <c r="G5" i="42" s="1"/>
  <c r="E61" i="42"/>
  <c r="E7" i="42" s="1"/>
  <c r="E4" i="42" s="1"/>
  <c r="E5" i="42" s="1"/>
  <c r="O61" i="42"/>
  <c r="O7" i="42" s="1"/>
  <c r="O4" i="42" s="1"/>
  <c r="O5" i="42" s="1"/>
  <c r="C61" i="42"/>
  <c r="C7" i="42" s="1"/>
  <c r="C4" i="42" s="1"/>
  <c r="C5" i="42" s="1"/>
  <c r="D61" i="42"/>
  <c r="D7" i="42" s="1"/>
  <c r="L61" i="42"/>
  <c r="L7" i="42" s="1"/>
  <c r="L4" i="42" s="1"/>
  <c r="L5" i="42" s="1"/>
  <c r="J61" i="42"/>
  <c r="J7" i="42" s="1"/>
  <c r="J4" i="42" s="1"/>
  <c r="J5" i="42" s="1"/>
  <c r="H61" i="42"/>
  <c r="H7" i="42" s="1"/>
  <c r="P61" i="42"/>
  <c r="P7" i="42" s="1"/>
  <c r="P4" i="42" s="1"/>
  <c r="P5" i="42" s="1"/>
  <c r="M61" i="42"/>
  <c r="M7" i="42" s="1"/>
  <c r="M4" i="42" s="1"/>
  <c r="M5" i="42" s="1"/>
  <c r="Q61" i="42"/>
  <c r="Q7" i="42" s="1"/>
  <c r="Q4" i="42" s="1"/>
  <c r="Q5" i="42" s="1"/>
  <c r="R61" i="42"/>
  <c r="R7" i="42" s="1"/>
  <c r="U61" i="42"/>
  <c r="U7" i="42" s="1"/>
  <c r="S61" i="42"/>
  <c r="S7" i="42" s="1"/>
  <c r="S4" i="42" s="1"/>
  <c r="S5" i="42" s="1"/>
  <c r="F61" i="42"/>
  <c r="F7" i="42" s="1"/>
  <c r="F4" i="42" s="1"/>
  <c r="F5" i="42" s="1"/>
  <c r="T61" i="42"/>
  <c r="T7" i="42" s="1"/>
  <c r="T4" i="42" s="1"/>
  <c r="T5" i="42" s="1"/>
  <c r="I61" i="42"/>
  <c r="I7" i="42" s="1"/>
  <c r="I4" i="42" s="1"/>
  <c r="I5" i="42" s="1"/>
  <c r="N61" i="42"/>
  <c r="N7" i="42" s="1"/>
  <c r="N4" i="42" s="1"/>
  <c r="N5" i="42" s="1"/>
  <c r="K61" i="42"/>
  <c r="K7" i="42" s="1"/>
  <c r="K4" i="42" s="1"/>
  <c r="K5" i="42" s="1"/>
  <c r="F61" i="41"/>
  <c r="F7" i="41" s="1"/>
  <c r="F4" i="41" s="1"/>
  <c r="F5" i="41" s="1"/>
  <c r="I61" i="41" a="1"/>
  <c r="I61" i="41" s="1"/>
  <c r="I7" i="41" s="1"/>
  <c r="H61" i="41"/>
  <c r="H7" i="41" s="1"/>
  <c r="H4" i="41" s="1"/>
  <c r="H5" i="41" s="1"/>
  <c r="G61" i="41"/>
  <c r="G7" i="41" s="1"/>
  <c r="G4" i="41" s="1"/>
  <c r="G5" i="41" s="1"/>
  <c r="C61" i="41"/>
  <c r="C7" i="41" s="1"/>
  <c r="C4" i="41" s="1"/>
  <c r="C5" i="41" s="1"/>
  <c r="D61" i="41"/>
  <c r="D7" i="41" s="1"/>
  <c r="D4" i="41" s="1"/>
  <c r="D5" i="41" s="1"/>
  <c r="E61" i="41"/>
  <c r="E7" i="41" s="1"/>
  <c r="E4" i="41" s="1"/>
  <c r="E5" i="41" s="1"/>
  <c r="D60" i="40"/>
  <c r="D7" i="40" s="1"/>
  <c r="D4" i="40" s="1"/>
  <c r="D5" i="40" s="1"/>
  <c r="C60" i="40"/>
  <c r="I60" i="40"/>
  <c r="I7" i="40" s="1"/>
  <c r="I4" i="40" s="1"/>
  <c r="I5" i="40" s="1"/>
  <c r="J60" i="40"/>
  <c r="J7" i="40" s="1"/>
  <c r="J4" i="40" s="1"/>
  <c r="J5" i="40" s="1"/>
  <c r="H60" i="40"/>
  <c r="E60" i="40"/>
  <c r="E7" i="40" s="1"/>
  <c r="E4" i="40" s="1"/>
  <c r="E5" i="40" s="1"/>
  <c r="K59" i="40"/>
  <c r="L59" i="40"/>
  <c r="AJ7" i="39" l="1"/>
  <c r="D17" i="17"/>
  <c r="D17" i="10"/>
  <c r="D37" i="10"/>
  <c r="D37" i="17"/>
  <c r="G60" i="40"/>
  <c r="G7" i="40" s="1"/>
  <c r="F60" i="40"/>
  <c r="F7" i="40" s="1"/>
  <c r="D10" i="17"/>
  <c r="D10" i="10"/>
  <c r="D16" i="10"/>
  <c r="D16" i="17"/>
  <c r="D38" i="10"/>
  <c r="D38" i="17"/>
  <c r="D31" i="10"/>
  <c r="D31" i="17"/>
  <c r="D34" i="17"/>
  <c r="D34" i="10"/>
  <c r="L60" i="40"/>
  <c r="L7" i="40" s="1"/>
  <c r="K60" i="40"/>
  <c r="K7" i="40" s="1"/>
  <c r="D30" i="17"/>
  <c r="D30" i="10"/>
  <c r="D33" i="17"/>
  <c r="D33" i="10"/>
  <c r="D32" i="17"/>
  <c r="D32" i="10"/>
  <c r="D18" i="17"/>
  <c r="D18" i="10"/>
  <c r="H7" i="40"/>
  <c r="H4" i="40" s="1"/>
  <c r="H5" i="40" s="1"/>
  <c r="C7" i="40"/>
  <c r="C4" i="40" s="1"/>
  <c r="C5" i="40" s="1"/>
  <c r="D35" i="10"/>
  <c r="D35" i="17"/>
  <c r="D25" i="10"/>
  <c r="D27" i="10" s="1"/>
  <c r="D25" i="17"/>
  <c r="D27" i="17" s="1"/>
  <c r="D47" i="17" s="1"/>
  <c r="Q46" i="18" s="1"/>
  <c r="D22" i="10"/>
  <c r="D42" i="10" s="1"/>
  <c r="D22" i="17"/>
  <c r="D42" i="17" s="1"/>
  <c r="D7" i="39"/>
  <c r="D36" i="10"/>
  <c r="D36" i="17"/>
  <c r="D12" i="17"/>
  <c r="D12" i="10"/>
  <c r="J16" i="37" a="1"/>
  <c r="J16" i="37" s="1"/>
  <c r="K14" i="37" a="1"/>
  <c r="K14" i="37" s="1"/>
  <c r="J15" i="37" a="1"/>
  <c r="J15" i="37" s="1"/>
  <c r="J20" i="37" a="1"/>
  <c r="J20" i="37" s="1"/>
  <c r="J17" i="37" a="1"/>
  <c r="J17" i="37" s="1"/>
  <c r="L14" i="37" a="1"/>
  <c r="L14" i="37" s="1"/>
  <c r="J18" i="37" a="1"/>
  <c r="J18" i="37" s="1"/>
  <c r="J14" i="37" a="1"/>
  <c r="J14" i="37" s="1"/>
  <c r="L20" i="37" a="1"/>
  <c r="L20" i="37" s="1"/>
  <c r="K17" i="37" a="1"/>
  <c r="K17" i="37" s="1"/>
  <c r="L18" i="37" a="1"/>
  <c r="L18" i="37" s="1"/>
  <c r="K16" i="37" a="1"/>
  <c r="K16" i="37" s="1"/>
  <c r="L15" i="37" a="1"/>
  <c r="L15" i="37" s="1"/>
  <c r="L19" i="37" a="1"/>
  <c r="L19" i="37" s="1"/>
  <c r="L16" i="37" a="1"/>
  <c r="L16" i="37" s="1"/>
  <c r="L17" i="37" a="1"/>
  <c r="L17" i="37" s="1"/>
  <c r="K19" i="37" a="1"/>
  <c r="K19" i="37" s="1"/>
  <c r="K18" i="37" a="1"/>
  <c r="K18" i="37" s="1"/>
  <c r="K20" i="37" a="1"/>
  <c r="K20" i="37" s="1"/>
  <c r="K15" i="37" a="1"/>
  <c r="K15" i="37" s="1"/>
  <c r="J19" i="37" a="1"/>
  <c r="J19" i="37" s="1"/>
  <c r="D19" i="10" l="1"/>
  <c r="D19" i="17"/>
  <c r="D13" i="10"/>
  <c r="D13" i="17"/>
  <c r="D5" i="10"/>
  <c r="D7" i="10" s="1"/>
  <c r="J43" i="12" s="1"/>
  <c r="D5" i="17"/>
  <c r="D7" i="17" s="1"/>
  <c r="J46" i="18" s="1"/>
  <c r="D39" i="10"/>
  <c r="D43" i="10" s="1"/>
  <c r="R43" i="12" s="1"/>
  <c r="D39" i="17"/>
  <c r="D43" i="17" s="1"/>
  <c r="D44" i="17" s="1"/>
  <c r="M15" i="37"/>
  <c r="N15" i="37" s="1"/>
  <c r="J42" i="37"/>
  <c r="M14" i="37"/>
  <c r="M18" i="37"/>
  <c r="N18" i="37" s="1"/>
  <c r="L42" i="37"/>
  <c r="M17" i="37"/>
  <c r="N17" i="37" s="1"/>
  <c r="M20" i="37"/>
  <c r="N20" i="37" s="1"/>
  <c r="K42" i="37"/>
  <c r="M16" i="37"/>
  <c r="N16" i="37" s="1"/>
  <c r="M19" i="37"/>
  <c r="N19" i="37" s="1"/>
  <c r="D44" i="10" l="1"/>
  <c r="D55" i="17"/>
  <c r="D52" i="17"/>
  <c r="D50" i="17"/>
  <c r="M42" i="37"/>
  <c r="N14" i="37"/>
  <c r="N42" i="37" s="1"/>
  <c r="U45" i="18" l="1"/>
  <c r="U46" i="18" s="1"/>
  <c r="U8" i="18"/>
  <c r="G54" i="18"/>
  <c r="D52" i="10"/>
  <c r="D50" i="10"/>
  <c r="D47" i="10"/>
  <c r="T8" i="12" l="1"/>
  <c r="G51" i="12"/>
  <c r="T42" i="12"/>
  <c r="T43" i="1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quantities report_secondary" description="Connection to the 'quantities report' query in the workbook." type="5" refreshedVersion="0" background="1" saveData="1">
    <dbPr connection="Provider=Microsoft.Mashup.OleDb.1;Data Source=$Workbook$;Location=quantities report_secondary;Extended Properties=&quot;&quot;" command="SELECT * FROM [quantities report_secondary]"/>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<sst xmlns="http://schemas.openxmlformats.org/spreadsheetml/2006/main" count="916" uniqueCount="307">
  <si>
    <t>TOTALS</t>
  </si>
  <si>
    <t>EARTHWORK SUMMARY
USING ROADWAY EXCAVATION AND EITHER BORROW OR WASTE PAY ITEMS</t>
  </si>
  <si>
    <t>EXCAVATION (unadjusted volumes)</t>
  </si>
  <si>
    <t>Total Roadway Prism Excavation =</t>
  </si>
  <si>
    <t>CUYD</t>
  </si>
  <si>
    <t>Total Approach Road Prism Excavation =</t>
  </si>
  <si>
    <r>
      <t xml:space="preserve">Total </t>
    </r>
    <r>
      <rPr>
        <b/>
        <sz val="10"/>
        <rFont val="Arial"/>
        <family val="2"/>
      </rPr>
      <t>Pay Item 20401-0000 Roadway Excavation</t>
    </r>
    <r>
      <rPr>
        <sz val="11"/>
        <color rgb="FF000000"/>
        <rFont val="Calibri"/>
        <family val="2"/>
        <scheme val="minor"/>
      </rPr>
      <t xml:space="preserve"> =</t>
    </r>
  </si>
  <si>
    <r>
      <t xml:space="preserve">EXCAVATION MATERIAL </t>
    </r>
    <r>
      <rPr>
        <b/>
        <i/>
        <sz val="10"/>
        <rFont val="Arial"/>
        <family val="2"/>
      </rPr>
      <t>AVAILABLE</t>
    </r>
    <r>
      <rPr>
        <b/>
        <sz val="10"/>
        <rFont val="Arial"/>
        <family val="2"/>
      </rPr>
      <t xml:space="preserve"> FOR FILL (unadjusted volumes)</t>
    </r>
  </si>
  <si>
    <t>Total Structure Excavation (walls) =</t>
  </si>
  <si>
    <t xml:space="preserve">Total Excavation from Roadway Obliteration = </t>
  </si>
  <si>
    <t>Total Subexcavation =</t>
  </si>
  <si>
    <t>Total =</t>
  </si>
  <si>
    <r>
      <t xml:space="preserve">EXCAVATION MATERIAL </t>
    </r>
    <r>
      <rPr>
        <b/>
        <i/>
        <sz val="10"/>
        <rFont val="Arial"/>
        <family val="2"/>
      </rPr>
      <t>UNAVAILABLE</t>
    </r>
    <r>
      <rPr>
        <b/>
        <sz val="10"/>
        <rFont val="Arial"/>
        <family val="2"/>
      </rPr>
      <t xml:space="preserve"> FOR FILL (unadjusted volumes)</t>
    </r>
  </si>
  <si>
    <t>Total Pavement Removal in Cuts =</t>
  </si>
  <si>
    <t>Total Topsoil Stripping in Cuts =</t>
  </si>
  <si>
    <t>Total Waste Subexcavation =</t>
  </si>
  <si>
    <t>TOTAL EXCAVATION AVAILABLE FOR FILLS (adjusted volume)</t>
  </si>
  <si>
    <t>Total Volume After Adjustments Applied (Including Shrink/Swell) =</t>
  </si>
  <si>
    <t>EMBANKMENT (unadjusted volumes)</t>
  </si>
  <si>
    <t>Total Roadway Prism Fill =</t>
  </si>
  <si>
    <t>Total Approach Road Prism Fill =</t>
  </si>
  <si>
    <t>VARIOUS BACKFILL MATERIAL GENERATED ONSITE</t>
  </si>
  <si>
    <t>Total Various Types of Wall Backfill Material =</t>
  </si>
  <si>
    <t>Total Backfill for Pavement Removal Under Fill =</t>
  </si>
  <si>
    <t>Total Topsoil Replacement Under Fill =</t>
  </si>
  <si>
    <t>Total Volume for Riprap =</t>
  </si>
  <si>
    <t>Total Volume for Special Rock Embankment =</t>
  </si>
  <si>
    <t>Total Embankment for Roadway Obliteration =</t>
  </si>
  <si>
    <t>Total Volume for Topping or Select Topping =</t>
  </si>
  <si>
    <t>Total Volume for Aggregate Base =</t>
  </si>
  <si>
    <t>EXCAVATION MINUS EMBANKMENT</t>
  </si>
  <si>
    <t>Total Estimated Excavation Available for Fills =</t>
  </si>
  <si>
    <t>Total Estimated Fill Material Required =</t>
  </si>
  <si>
    <t xml:space="preserve">Excavation - Embankment = </t>
  </si>
  <si>
    <t>WASTE</t>
  </si>
  <si>
    <r>
      <t xml:space="preserve">Estimated Total </t>
    </r>
    <r>
      <rPr>
        <b/>
        <sz val="10"/>
        <rFont val="Arial"/>
        <family val="2"/>
      </rPr>
      <t>Pay Item 20441-0000 Waste</t>
    </r>
    <r>
      <rPr>
        <sz val="11"/>
        <color rgb="FF000000"/>
        <rFont val="Calibri"/>
        <family val="2"/>
        <scheme val="minor"/>
      </rPr>
      <t xml:space="preserve"> =</t>
    </r>
  </si>
  <si>
    <t>BORROW</t>
  </si>
  <si>
    <t>Estimated Unadjusted Volume of Unclassified Borrow Required =</t>
  </si>
  <si>
    <t>Estimated Shrink / Swell at Borrow Pit Site =</t>
  </si>
  <si>
    <r>
      <t xml:space="preserve">Estimated Total </t>
    </r>
    <r>
      <rPr>
        <b/>
        <sz val="10"/>
        <rFont val="Arial"/>
        <family val="2"/>
      </rPr>
      <t>Pay Item 20403-0000 Unclassified Borrow</t>
    </r>
    <r>
      <rPr>
        <sz val="11"/>
        <color rgb="FF000000"/>
        <rFont val="Calibri"/>
        <family val="2"/>
        <scheme val="minor"/>
      </rPr>
      <t xml:space="preserve">  =</t>
    </r>
  </si>
  <si>
    <t>Total</t>
  </si>
  <si>
    <t>Shrink/Swell Factor Summary</t>
  </si>
  <si>
    <t>Begin Station</t>
  </si>
  <si>
    <t>End Station</t>
  </si>
  <si>
    <t>Factor</t>
  </si>
  <si>
    <t>GFMSE Wall</t>
  </si>
  <si>
    <t>&lt;---Type Beginning Row Number</t>
  </si>
  <si>
    <t>&lt;---Automatic calculates except for last row</t>
  </si>
  <si>
    <t>NOTE TO DESIGNER:  Adjust the Notes below the Grading Summary to fit your project.</t>
  </si>
  <si>
    <t>GRADING SUMMARY</t>
  </si>
  <si>
    <t>Roadway Excavation</t>
  </si>
  <si>
    <t>Pay Item
20401-0000</t>
  </si>
  <si>
    <t>Additional Excavation
For info only</t>
  </si>
  <si>
    <t>Embankment
For info only</t>
  </si>
  <si>
    <t>For info only</t>
  </si>
  <si>
    <t>Station to Station</t>
  </si>
  <si>
    <t>Approach
Roads</t>
  </si>
  <si>
    <t>ROADWAY EXCAVATION</t>
  </si>
  <si>
    <t>Rows from</t>
  </si>
  <si>
    <t>BCY</t>
  </si>
  <si>
    <t>CCY</t>
  </si>
  <si>
    <t>NOTE:</t>
  </si>
  <si>
    <t>NOTES TO DESIGNER:</t>
  </si>
  <si>
    <t>The quantities shown herein are approximations.  Payment will be made for the actual quantities of work performed.</t>
  </si>
  <si>
    <t>BCY = Bank cubic yard - one cubic yard of material as it lies in the natural state.
CCY = Compacted cubic yard - one cubic yard of material after it has been compacted to specification density.</t>
  </si>
  <si>
    <t>Grading</t>
  </si>
  <si>
    <t>Total Embankment</t>
  </si>
  <si>
    <t>Waste</t>
  </si>
  <si>
    <t>Embankment Construction</t>
  </si>
  <si>
    <t>Mass Ordinate</t>
  </si>
  <si>
    <t>Number of Rows</t>
  </si>
  <si>
    <t>EARTHWORK SUMMARY
USING EMBANKMENT CONSTRUCTION PAY ITEM</t>
  </si>
  <si>
    <t>EMBANKMENT CONSTRUCTION</t>
  </si>
  <si>
    <r>
      <t xml:space="preserve">Estimated Total </t>
    </r>
    <r>
      <rPr>
        <b/>
        <sz val="10"/>
        <rFont val="Arial"/>
        <family val="2"/>
      </rPr>
      <t>Pay Item 20420-0000 Embankment Construction</t>
    </r>
    <r>
      <rPr>
        <sz val="11"/>
        <color rgb="FF000000"/>
        <rFont val="Calibri"/>
        <family val="2"/>
        <scheme val="minor"/>
      </rPr>
      <t xml:space="preserve"> =</t>
    </r>
  </si>
  <si>
    <t>UNCLASSIFIED BORROW</t>
  </si>
  <si>
    <t>Estimated Quantity of Unclassified Borrow Required =</t>
  </si>
  <si>
    <t>Embankment</t>
  </si>
  <si>
    <t>Pay Item
20420-0000</t>
  </si>
  <si>
    <t>Roadway
Excavation</t>
  </si>
  <si>
    <t>Instructions:</t>
  </si>
  <si>
    <t>Add cut and fill volumes to the corridor</t>
  </si>
  <si>
    <t>The report should be in the following format:</t>
  </si>
  <si>
    <t>Paste data in the quantities report tab in the grading summary spreadsheet.</t>
  </si>
  <si>
    <t>Determine if it is an excavation or embankment job and fill out the appropriate table.</t>
  </si>
  <si>
    <t xml:space="preserve"> </t>
  </si>
  <si>
    <t>Shrink/Swell Factor</t>
  </si>
  <si>
    <t>Total Excavation Avaliable For Fills</t>
  </si>
  <si>
    <t>Excavation-Embankment</t>
  </si>
  <si>
    <t>Total Excavation Available For Fills</t>
  </si>
  <si>
    <t>Excavation - Embankment</t>
  </si>
  <si>
    <t>Grading_Secondary</t>
  </si>
  <si>
    <t>Secondary Alignment</t>
  </si>
  <si>
    <t>Grading_secondary</t>
  </si>
  <si>
    <t>Total Excavation for Pay</t>
  </si>
  <si>
    <t>Approach Road</t>
  </si>
  <si>
    <t>Excavation</t>
  </si>
  <si>
    <t>Excavation Material Available for Fill</t>
  </si>
  <si>
    <t>(+)
Structure Excavation (Walls)</t>
  </si>
  <si>
    <t>(+)
Excavation
From
Roadway
Obliteration</t>
  </si>
  <si>
    <t>(+)
Subexcavation</t>
  </si>
  <si>
    <t>Excavation Material Unavailable for Fills</t>
  </si>
  <si>
    <t>(-)
Pavement Removal in Cuts</t>
  </si>
  <si>
    <t>(-)
Topsoil Stripping in Cuts</t>
  </si>
  <si>
    <t>(-)
Disposal of Subexcavation Material</t>
  </si>
  <si>
    <t>Total Excavation Available for Fills</t>
  </si>
  <si>
    <t>(+)
Foundation
Fill</t>
  </si>
  <si>
    <t>(+)
Rock</t>
  </si>
  <si>
    <t>(+)
Granular
Rock Backdrain</t>
  </si>
  <si>
    <t>(+)
Structural Backfill</t>
  </si>
  <si>
    <t>(+)
Granular
Backfill</t>
  </si>
  <si>
    <t>Pay Column</t>
  </si>
  <si>
    <t>Roadway prism minus topsoil and pavement</t>
  </si>
  <si>
    <t xml:space="preserve">Roadway Prism (Embankment) plus backfill for topsoil in fills and existing pavment in fills
</t>
  </si>
  <si>
    <t xml:space="preserve">
Backfill for Pavement Removal Under Fill</t>
  </si>
  <si>
    <t>(+)
Sub-excavation</t>
  </si>
  <si>
    <t>(+)
Aggregate Base</t>
  </si>
  <si>
    <t>(+)
Riprap</t>
  </si>
  <si>
    <t>(+)
Special Rock Embankment</t>
  </si>
  <si>
    <t>(+)
Embankment For Roadway Obliteration</t>
  </si>
  <si>
    <t>Excavation 
-
Embankment</t>
  </si>
  <si>
    <t>Unclassified Borrow Shrink/Swell</t>
  </si>
  <si>
    <t xml:space="preserve">Volumes_Cut: </t>
  </si>
  <si>
    <t xml:space="preserve">Volumes_Fill: </t>
  </si>
  <si>
    <t>Total Roadway Prism Fill</t>
  </si>
  <si>
    <t>Select the volumes report</t>
  </si>
  <si>
    <t>For major secondary roads use the secondary report tabs.</t>
  </si>
  <si>
    <t>ORD Component Name</t>
  </si>
  <si>
    <t>Total Embankment for Pay</t>
  </si>
  <si>
    <t>Structure Excavation</t>
  </si>
  <si>
    <t>Soil Nail</t>
  </si>
  <si>
    <t>MSE Wall</t>
  </si>
  <si>
    <t>Rockery Wall</t>
  </si>
  <si>
    <t>Guardwall</t>
  </si>
  <si>
    <t>Concrete Walls</t>
  </si>
  <si>
    <t>--</t>
  </si>
  <si>
    <t>Total Foundation Fill (+)</t>
  </si>
  <si>
    <r>
      <t xml:space="preserve">Conserve </t>
    </r>
    <r>
      <rPr>
        <sz val="8"/>
        <color rgb="FFFF0000"/>
        <rFont val="Verdana"/>
        <family val="2"/>
      </rPr>
      <t>&lt;&lt;XXX&gt;&gt;</t>
    </r>
    <r>
      <rPr>
        <sz val="8"/>
        <rFont val="Verdana"/>
        <family val="2"/>
      </rPr>
      <t xml:space="preserve"> inches of topsoil in cut and fill slope areas.  </t>
    </r>
  </si>
  <si>
    <t>(-)
Unavailable
Material
(see note 4)</t>
  </si>
  <si>
    <t>(+)
Available
Material
(see note 3)</t>
  </si>
  <si>
    <t>Station</t>
  </si>
  <si>
    <t>Topsoil Removed</t>
  </si>
  <si>
    <t>Pavement Removed</t>
  </si>
  <si>
    <t>Pavement Removed/Replaced</t>
  </si>
  <si>
    <t>Topsoil Removed/Replaced</t>
  </si>
  <si>
    <t>CONSERVED TOPSOIL SUMMARY</t>
  </si>
  <si>
    <t>62406-0300</t>
  </si>
  <si>
    <t>Topsoil conserved in cuts</t>
  </si>
  <si>
    <t>Topsoil conserved in fills</t>
  </si>
  <si>
    <t>PLACING CONSERVED TOPSOIL, 4-INCH DEPTH</t>
  </si>
  <si>
    <t>ACRE</t>
  </si>
  <si>
    <t>CONSERVED EXISTING PAVEMENT SUMMARY</t>
  </si>
  <si>
    <t>Existing pavement conserved in cuts</t>
  </si>
  <si>
    <t>Existing pavement conserved in fills</t>
  </si>
  <si>
    <t xml:space="preserve">Note: </t>
  </si>
  <si>
    <t>Prismoidal Volume</t>
  </si>
  <si>
    <t>Quantities based on prismoidal (surface to surface) volumes.</t>
  </si>
  <si>
    <t>(+)
Topping</t>
  </si>
  <si>
    <t>Column F</t>
  </si>
  <si>
    <t>Column D</t>
  </si>
  <si>
    <t>Column E</t>
  </si>
  <si>
    <t>Columns G,H,I</t>
  </si>
  <si>
    <t>Columns J,K,L</t>
  </si>
  <si>
    <t>Column M</t>
  </si>
  <si>
    <t>Column N</t>
  </si>
  <si>
    <t>Column P</t>
  </si>
  <si>
    <t>Column Q</t>
  </si>
  <si>
    <t>Column AI</t>
  </si>
  <si>
    <t>Total Excavation</t>
  </si>
  <si>
    <t>Total Roadway Prism Fill for Pay</t>
  </si>
  <si>
    <t>Column R</t>
  </si>
  <si>
    <t>Columns S-AH</t>
  </si>
  <si>
    <t>Column AJ</t>
  </si>
  <si>
    <t>Column AO</t>
  </si>
  <si>
    <t>Column AK or AO</t>
  </si>
  <si>
    <t>For Info Only</t>
  </si>
  <si>
    <t xml:space="preserve">Exist Topsoil (removed): </t>
  </si>
  <si>
    <t xml:space="preserve">Total Exist Topsoil: </t>
  </si>
  <si>
    <t xml:space="preserve">Exist Pvmt Layer 1 (removed): </t>
  </si>
  <si>
    <t xml:space="preserve">Total Exist Pvmt Layer 1: </t>
  </si>
  <si>
    <t xml:space="preserve">Exist Pvmt Layer 1 (removed and replaced): </t>
  </si>
  <si>
    <t>Exist Topsoil (removed and replaced):</t>
  </si>
  <si>
    <t xml:space="preserve">MSE Wall Backfill 2: </t>
  </si>
  <si>
    <t xml:space="preserve">Rockery Wall Backfill 2: </t>
  </si>
  <si>
    <t xml:space="preserve">Subex_Backfill1: </t>
  </si>
  <si>
    <t xml:space="preserve">Subex_Exc2: </t>
  </si>
  <si>
    <t xml:space="preserve">Soil Nail Wall Excavation: </t>
  </si>
  <si>
    <t xml:space="preserve">MSE Wall Excavation: </t>
  </si>
  <si>
    <t xml:space="preserve">GFMSE Wall Excavation: </t>
  </si>
  <si>
    <t xml:space="preserve">Rockery Wall Excavation: </t>
  </si>
  <si>
    <t xml:space="preserve">Wall Excavation: </t>
  </si>
  <si>
    <t>Guard Wall Excavation:</t>
  </si>
  <si>
    <t xml:space="preserve">Wall Foundation: </t>
  </si>
  <si>
    <t xml:space="preserve">MSE Wall Foundation: </t>
  </si>
  <si>
    <t xml:space="preserve">Soil Nail Wall Backfill: </t>
  </si>
  <si>
    <t xml:space="preserve">Wall Backfill 2: </t>
  </si>
  <si>
    <t xml:space="preserve">Guard Wall Backfill 1: </t>
  </si>
  <si>
    <t xml:space="preserve">Wall backfill: </t>
  </si>
  <si>
    <t xml:space="preserve">MSE Wall Backfill 1: </t>
  </si>
  <si>
    <t>Parapet
(+)
Foundation
Fill</t>
  </si>
  <si>
    <t>MSE
(+)
Foundation
Fill</t>
  </si>
  <si>
    <t>Rockery
(+)
Foundation
Fill</t>
  </si>
  <si>
    <t xml:space="preserve">Rockery Wall Foundation Backfill: </t>
  </si>
  <si>
    <t xml:space="preserve">Rockery Wall Backfill: </t>
  </si>
  <si>
    <t>Parapet
(+)
Structural Backfill</t>
  </si>
  <si>
    <t xml:space="preserve">Wall Backfill Top: </t>
  </si>
  <si>
    <t>MSE Wall Front:</t>
  </si>
  <si>
    <t>MSE Wall Backfill 3:</t>
  </si>
  <si>
    <t>Total Granular Backfill (+)</t>
  </si>
  <si>
    <t>TOTAL Topsoil Being Conserved</t>
  </si>
  <si>
    <t>sqft/acre</t>
  </si>
  <si>
    <t>SQFT</t>
  </si>
  <si>
    <t>Total Area</t>
  </si>
  <si>
    <t>To use the component quantites for this table run a Named Boundary Report, Export to Excel and Paste in the Named Boundary Report Tab</t>
  </si>
  <si>
    <t>Hide Columns before Printing</t>
  </si>
  <si>
    <t>(+)
Common Backfill</t>
  </si>
  <si>
    <t>(+)
Select Granular
Backfill</t>
  </si>
  <si>
    <t>(+)
Common
Backfill</t>
  </si>
  <si>
    <t xml:space="preserve">Parapet
(+)
Common Backfill </t>
  </si>
  <si>
    <t>Total Common Backfill (+)</t>
  </si>
  <si>
    <t>MSE
(+)
Common Backfill</t>
  </si>
  <si>
    <t>Parapet
(+)
Common Backfill</t>
  </si>
  <si>
    <r>
      <t xml:space="preserve">Available material includes </t>
    </r>
    <r>
      <rPr>
        <sz val="8"/>
        <color rgb="FFC00000"/>
        <rFont val="Verdana"/>
        <family val="2"/>
      </rPr>
      <t>&lt;&lt;INSERT PROJECT SPECIFIC INFORMATION-</t>
    </r>
    <r>
      <rPr>
        <b/>
        <sz val="8"/>
        <color rgb="FFC00000"/>
        <rFont val="Verdana"/>
        <family val="2"/>
      </rPr>
      <t>See Notes to Designer Note 1</t>
    </r>
    <r>
      <rPr>
        <sz val="8"/>
        <color rgb="FFC00000"/>
        <rFont val="Verdana"/>
        <family val="2"/>
      </rPr>
      <t>&gt;&gt;</t>
    </r>
    <r>
      <rPr>
        <sz val="8"/>
        <rFont val="Verdana"/>
        <family val="2"/>
      </rPr>
      <t>.</t>
    </r>
  </si>
  <si>
    <r>
      <t xml:space="preserve">Unavailable material includes </t>
    </r>
    <r>
      <rPr>
        <sz val="8"/>
        <color rgb="FF00B0F0"/>
        <rFont val="Verdana"/>
        <family val="2"/>
      </rPr>
      <t>&lt;&lt;INSERT PROJECT SPECIFIC INFORMATION-</t>
    </r>
    <r>
      <rPr>
        <b/>
        <sz val="8"/>
        <color rgb="FF00B0F0"/>
        <rFont val="Verdana"/>
        <family val="2"/>
      </rPr>
      <t>See Notes to Designer Note 2</t>
    </r>
    <r>
      <rPr>
        <sz val="8"/>
        <color rgb="FF00B0F0"/>
        <rFont val="Verdana"/>
        <family val="2"/>
      </rPr>
      <t>&gt;&gt;</t>
    </r>
    <r>
      <rPr>
        <sz val="8"/>
        <rFont val="Verdana"/>
        <family val="2"/>
      </rPr>
      <t>.</t>
    </r>
  </si>
  <si>
    <t>Be sure to change all text to black before printing.</t>
  </si>
  <si>
    <t>The average shrink/swell factor shown is computed by taking an average of recommended values over the specified range. Refer to the Geotech Report for recommended shrink/swell factors.</t>
  </si>
  <si>
    <t>Note 7 should update based on waste vs. borrow.  Please check to make sure the correct note is being shown.</t>
  </si>
  <si>
    <t>Shrink/Swell Factor
(see note 5)</t>
  </si>
  <si>
    <t>Backfill (Needed Volume for Backfill Placed on Site)</t>
  </si>
  <si>
    <t>BACKFILL</t>
  </si>
  <si>
    <t>(+)
Backfill
(see note 6)</t>
  </si>
  <si>
    <r>
      <t xml:space="preserve">Backfill includes </t>
    </r>
    <r>
      <rPr>
        <sz val="8"/>
        <color rgb="FF00B050"/>
        <rFont val="Verdana"/>
        <family val="2"/>
      </rPr>
      <t>&lt;&lt;INSERT PROJECT SPECIFIC INFORMATION-</t>
    </r>
    <r>
      <rPr>
        <b/>
        <sz val="8"/>
        <color rgb="FF00B050"/>
        <rFont val="Verdana"/>
        <family val="2"/>
      </rPr>
      <t>See Notes to Designer Note 3</t>
    </r>
    <r>
      <rPr>
        <sz val="8"/>
        <color rgb="FF00B050"/>
        <rFont val="Verdana"/>
        <family val="2"/>
      </rPr>
      <t>&gt;&gt;</t>
    </r>
    <r>
      <rPr>
        <sz val="8"/>
        <rFont val="Verdana"/>
        <family val="2"/>
      </rPr>
      <t>.</t>
    </r>
  </si>
  <si>
    <t>Total Excavation
Volumes_Cut+Existing_Payment (removed)+Topsoil (removed)</t>
  </si>
  <si>
    <t xml:space="preserve">
Backfill for Topsoil Removal Under Fill</t>
  </si>
  <si>
    <t>Total Backfill for Topsoil Removal Under Fill =</t>
  </si>
  <si>
    <t>Available material is anything in the grading tab in columns G, H and I.  Use exact description from the grading tab in the notes.</t>
  </si>
  <si>
    <t>Unavailable material is anything in the grading tab in columns J, K and L.  Use exact description from the grading tab in the notes.</t>
  </si>
  <si>
    <t>Backfill is anything in the grading tab in columns S, T, U, V, W, X, Y, Z, AA, AB, AC, AD, AE, AF, AG and AH.  Use exact description from the grading tab in the notes.</t>
  </si>
  <si>
    <t>Unclassifed Borrow Placed in Final Position</t>
  </si>
  <si>
    <t>Unclassified Borrow in Original Position
at Borrow Site</t>
  </si>
  <si>
    <t>If waste or unclassified borrow is being paid for, change "For Info Only" in cell U7 to the appropriate pay item</t>
  </si>
  <si>
    <t>If waste or unclassified borrow is being paid for, change "For Info Only" in cell T7 to the appropriate pay item</t>
  </si>
  <si>
    <t>(Case A) Typically Roadway Excavation is paid for when the project is in a waste situation (use 'Grading Summary - rdwy ex' tab). (Case B) Typically Embankent Construction is paid for when the project is in a borrow situation (use this tab). (Case C) Very occasionally Roadway Excavation and borrow, or Embankment Construction and waste are used together - discuss with the PM, COE, and CFT. If Case C is agreed upon, delete the warning below the 'Excavation - Embankment' total.</t>
  </si>
  <si>
    <t>Typically Roadway Excavation is paid for when the project is in a waste situation (use this tab). Typically Embankent Construction is paid for when the project is in a borrow situation (use the 'Grading Summary - emb const' tab). Very occasionally Roadway Excavation and borrow, or Embankment Construction and waste are used together - discuss with the PM, COE, and CFT. If Case C is agreed upon, delete the warning below the 'Excavation - Embankment' total.</t>
  </si>
  <si>
    <t>Revision History</t>
  </si>
  <si>
    <t>Date</t>
  </si>
  <si>
    <t>Revisions</t>
  </si>
  <si>
    <t>1. Adjusted borrow material total shown on 'Grading Summary' tabs to be in final position to match FP
2. Added formulas and conditional formating to 'Grading Summary' tabs to compare numbers and provide warning if calculations do not match the 'calc wrksht' tabs.
3. Added rounding to formulas in the 'Grading' tabs to address minor difference in rounding for totals in the 'Grading Summary' tabs
4. Added Designer Note to clarify when Roadway Excavation vs Embankment Construction should be used</t>
  </si>
  <si>
    <t xml:space="preserve">Wall Backfill: </t>
  </si>
  <si>
    <t xml:space="preserve">1. Added additional rows to the Grading, Removals, Structure_Ex, and Backfill tabs
2. Updated lookup functions with xlookup to prevent erroneous data (fixed shrink/swell values in grading tab)
3. Minor corrections
</t>
  </si>
  <si>
    <t>Backfill_secondary (Needed Volume for Backfill_secondary Placed on Site)</t>
  </si>
  <si>
    <t xml:space="preserve">Roadway Prism (Embankment) plus Backfill_secondary for topsoil in fills and existing pavment in fills
</t>
  </si>
  <si>
    <t>(+)
Common Backfill_secondary</t>
  </si>
  <si>
    <t>(+)
Select Granular
Backfill_secondary</t>
  </si>
  <si>
    <t>(+)
Structural Backfill_secondary</t>
  </si>
  <si>
    <t>(+)
Common
Backfill_secondary</t>
  </si>
  <si>
    <t>(+)
Granular
Backfill_secondary</t>
  </si>
  <si>
    <t xml:space="preserve">
Backfill_secondary for Pavement Removal Under Fill</t>
  </si>
  <si>
    <t xml:space="preserve">
Backfill_secondary for Topsoil Removal Under Fill</t>
  </si>
  <si>
    <t xml:space="preserve">Wall Backfill_secondary: </t>
  </si>
  <si>
    <t xml:space="preserve">MSE Wall Backfill_secondary 2: </t>
  </si>
  <si>
    <t xml:space="preserve">Rockery Wall Backfill_secondary: </t>
  </si>
  <si>
    <t xml:space="preserve">Rockery Wall Backfill_secondary 2: </t>
  </si>
  <si>
    <t xml:space="preserve">Wall Backfill_secondary 2: </t>
  </si>
  <si>
    <t xml:space="preserve">Subex_Backfill_secondary1: </t>
  </si>
  <si>
    <t>1. Corrected the cell U39 borrow verification formula in the 'Grading Summary - emb const' tab
2. Fixed formulas to provide the correct layer value when specific stations in the quantities report do not have that layer but others do. (Thank you Gemini for suggesting a more robust formula)</t>
  </si>
  <si>
    <t>Add Starting Station =</t>
  </si>
  <si>
    <t>Note: Do not use '+' sign</t>
  </si>
  <si>
    <t>Consolidated Station Ranges</t>
  </si>
  <si>
    <t>Station Imported from 'quantities report' with Blanks</t>
  </si>
  <si>
    <t>Station Import from 'quantities report' with Blanks</t>
  </si>
  <si>
    <t>Go to the "Manual Inputs" page. Add the starting station and shrink/swell factors</t>
  </si>
  <si>
    <t>Do not paste data into this sheet. This sheet formats the data from the Quantities Report for use elsewhere in this spreadsheet.</t>
  </si>
  <si>
    <t>Feature Definition</t>
  </si>
  <si>
    <t>Unadjusted Volume</t>
  </si>
  <si>
    <t>1. Replaced VBA Macro with formulas in the 'manual inputs' and 'manual inputs_secondary' tabs. This will enable the spreadsheet to be used in Google Sheets and Excel.
2. Tested the spreadsheet in Google Sheets (failed)</t>
  </si>
  <si>
    <t xml:space="preserve">1. Eliminated arrays to improve compatibility between Excel and Sheets. Added "Data Sorting" and "Data Sorting_Secondary" tabs, revised formulas in other tabs to use SUMIFS. 
</t>
  </si>
  <si>
    <t>1. Revised formula in 'Manual Inputs' tab to work with station ranges that have discontinous stationing mid-alignment, such as a station range in the 1,000 with stations in the 100's after.</t>
  </si>
  <si>
    <t>Revise to allow "+" in stations in quantities report</t>
  </si>
  <si>
    <t>Deleted "Totals QA_QC" tab</t>
  </si>
  <si>
    <t>Material</t>
  </si>
  <si>
    <t>Top Sloped Area</t>
  </si>
  <si>
    <t>Cut:</t>
  </si>
  <si>
    <t>Fill:</t>
  </si>
  <si>
    <t>Turf Establishment:</t>
  </si>
  <si>
    <t>Updated formulas for the topsoil summary tab; will now search from a data sorting tab.</t>
  </si>
  <si>
    <t>Total Volumes_Cut:</t>
  </si>
  <si>
    <t>Percentage Difference</t>
  </si>
  <si>
    <t>Total Volumes_Fill:</t>
  </si>
  <si>
    <t>Difference to Totals Below</t>
  </si>
  <si>
    <t>Totals from Quantities Report Data</t>
  </si>
  <si>
    <t>Exist Pvmt Layer 1 (removed):</t>
  </si>
  <si>
    <t>Exist Pvmt Layer 1 (removed and replaced):</t>
  </si>
  <si>
    <t>Total Exist Pvmt Layer 1:</t>
  </si>
  <si>
    <t>Exist Topsoil (removed):</t>
  </si>
  <si>
    <t>Total Exist Topsoil:</t>
  </si>
  <si>
    <t xml:space="preserve">Total MSE Wall Foundation: </t>
  </si>
  <si>
    <t xml:space="preserve">Total MSE Wall Backfill 2: </t>
  </si>
  <si>
    <t>Total MSE Wall Backfill 3:</t>
  </si>
  <si>
    <t xml:space="preserve">Total MSE Wall Backfill 1: </t>
  </si>
  <si>
    <t>Do not paste data into this sheet. This sheet formats the data from the Quantities Report for use elsewhere in this spreadsheet. If you have more than 3,000 rows of data in the 'Quantities Report' tab, you will need to copy the formulas down to ensure all data is being pulled into this 'Data Sorting' tab</t>
  </si>
  <si>
    <t>If your data is more than 3,000 rows, you will need to copy down formulas in the 'Data Sorting' and 'Manual Inputs' tabs</t>
  </si>
  <si>
    <t>1. Updated Grading Columns AD to AH formulas
2. Corrected formulas in Removals and Topsoils for the 'Removed and Replaced' feature definition
3. Added formulas to compare totals in the 'Grading', 'Removals', "Structure_Ex', and "Backfill" tabs to those in the 'Data Sorting' tab
4. Increased Data Sorting and Manual Inputs capacity to 3,000 rows
5. Updated instructions for exporting from ORD.
6. Added formula to check that number of rows the formula is in is sufficient.
7. Added CHAR formula to fix the no-breaking sace from ORD report.
8. Updated Secondary Grading tab [missing formulas]</t>
  </si>
  <si>
    <t>Save the report in excel format.</t>
  </si>
  <si>
    <t>Do not paste data into this sheet. This sheet formats the data from the Quantities Report_Secondary for use elsewhere in this spreadsheet. If you have more than 3,000 rows of data in the 'Quantities Report_Secondary' tab, you will need to copy the formulas down to ensure all data is being pulled into this 'Data Sorting_Secondary' tab</t>
  </si>
  <si>
    <t>1. Added Named Boundary Report and Sorting tabs for Secondary roads</t>
  </si>
  <si>
    <t>Run Quantities by Named boundary report.  Be sure to end/begin named boundaries at changes in shrink/swell.</t>
  </si>
  <si>
    <t>Open the xlsx file and select entire sheet in the volumes excel spreadsheet.  (CTRL-A or select the select all button)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</si>
</sst>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 0"/>
    <numFmt numFmtId="165" formatCode="\+#,#00"/>
    <numFmt numFmtId="166" formatCode="\-\ 0"/>
    <numFmt numFmtId="167" formatCode="\-#,#00"/>
    <numFmt numFmtId="168" formatCode="#\+##"/>
    <numFmt numFmtId="169" formatCode="#\+###"/>
    <numFmt numFmtId="170" formatCode="0."/>
    <numFmt numFmtId="171" formatCode="00\+00.00"/>
    <numFmt numFmtId="172" formatCode="#,##0.0"/>
    <numFmt numFmtId="173" formatCode="0\+00"/>
    <numFmt numFmtId="174" formatCode="0.000"/>
  </numFmts>
  <fonts count="84"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Arial"/>
      <family val="2"/>
    </font>
    <font>
      <b/>
      <sz val="10"/>
      <color rgb="FF000000"/>
      <name val="Arial"/>
      <family val="2"/>
    </font>
    <font>
      <sz val="10"/>
      <name val="Arial"/>
      <family val="2"/>
    </font>
    <font>
      <sz val="10"/>
      <name val="Arial"/>
      <family val="2"/>
    </font>
    <font>
      <b/>
      <sz val="10"/>
      <name val="Arial"/>
      <family val="2"/>
    </font>
    <font>
      <b/>
      <sz val="9"/>
      <name val="Verdana"/>
      <family val="2"/>
    </font>
    <font>
      <b/>
      <i/>
      <sz val="10"/>
      <name val="Arial"/>
      <family val="2"/>
    </font>
    <font>
      <b/>
      <sz val="12"/>
      <name val="Arial"/>
      <family val="2"/>
    </font>
    <font>
      <b/>
      <sz val="14"/>
      <color indexed="10"/>
      <name val="Arial"/>
      <family val="2"/>
    </font>
    <font>
      <sz val="10"/>
      <name val="Verdana"/>
      <family val="2"/>
    </font>
    <font>
      <sz val="8"/>
      <name val="Verdana"/>
      <family val="2"/>
    </font>
    <font>
      <b/>
      <sz val="16"/>
      <name val="Verdana"/>
      <family val="2"/>
    </font>
    <font>
      <b/>
      <sz val="10"/>
      <color indexed="10"/>
      <name val="Arial"/>
      <family val="2"/>
    </font>
    <font>
      <b/>
      <sz val="10"/>
      <name val="Verdana"/>
      <family val="2"/>
    </font>
    <font>
      <i/>
      <sz val="8"/>
      <name val="Verdana"/>
      <family val="2"/>
    </font>
    <font>
      <b/>
      <sz val="8"/>
      <name val="Verdana"/>
      <family val="2"/>
    </font>
    <font>
      <b/>
      <sz val="10"/>
      <color indexed="10"/>
      <name val="Verdana"/>
      <family val="2"/>
    </font>
    <font>
      <b/>
      <sz val="14"/>
      <name val="Arial"/>
      <family val="2"/>
    </font>
    <font>
      <b/>
      <sz val="11"/>
      <color rgb="FF000000"/>
      <name val="Calibri"/>
      <family val="2"/>
      <scheme val="minor"/>
    </font>
    <font>
      <sz val="10"/>
      <name val="Arial"/>
      <family val="2"/>
    </font>
    <font>
      <b/>
      <sz val="11"/>
      <color rgb="FFFF0000"/>
      <name val="Calibri"/>
      <family val="2"/>
      <scheme val="minor"/>
    </font>
    <font>
      <sz val="11"/>
      <color rgb="FF9C5700"/>
      <name val="Calibri"/>
      <family val="2"/>
      <scheme val="minor"/>
    </font>
    <font>
      <sz val="11"/>
      <color rgb="FF000000"/>
      <name val="Britannic Bold"/>
      <family val="2"/>
    </font>
    <font>
      <b/>
      <sz val="8"/>
      <name val="Arial"/>
      <family val="2"/>
    </font>
    <font>
      <sz val="8"/>
      <color rgb="FFFF0000"/>
      <name val="Verdana"/>
      <family val="2"/>
    </font>
    <font>
      <i/>
      <sz val="11"/>
      <color rgb="FF000000"/>
      <name val="Calibri"/>
      <family val="2"/>
      <scheme val="minor"/>
    </font>
    <font>
      <i/>
      <sz val="10"/>
      <name val="Verdana"/>
      <family val="2"/>
    </font>
    <font>
      <b/>
      <sz val="11"/>
      <name val="Verdana"/>
      <family val="2"/>
    </font>
    <font>
      <sz val="9"/>
      <name val="Verdana"/>
      <family val="2"/>
    </font>
    <font>
      <sz val="11"/>
      <name val="Calibri"/>
      <family val="2"/>
      <scheme val="minor"/>
    </font>
    <font>
      <sz val="8"/>
      <color rgb="FFC00000"/>
      <name val="Verdana"/>
      <family val="2"/>
    </font>
    <font>
      <b/>
      <sz val="8"/>
      <color rgb="FFC00000"/>
      <name val="Verdana"/>
      <family val="2"/>
    </font>
    <font>
      <sz val="8"/>
      <color rgb="FF00B0F0"/>
      <name val="Verdana"/>
      <family val="2"/>
    </font>
    <font>
      <b/>
      <sz val="8"/>
      <color rgb="FF00B0F0"/>
      <name val="Verdana"/>
      <family val="2"/>
    </font>
    <font>
      <sz val="8"/>
      <color rgb="FF00B050"/>
      <name val="Verdana"/>
      <family val="2"/>
    </font>
    <font>
      <b/>
      <sz val="8"/>
      <color rgb="FF00B050"/>
      <name val="Verdana"/>
      <family val="2"/>
    </font>
    <font>
      <sz val="8"/>
      <color theme="5" tint="-0.249977111117893"/>
      <name val="Verdana"/>
      <family val="2"/>
    </font>
    <font>
      <sz val="10"/>
      <color rgb="FFC00000"/>
      <name val="Verdana"/>
      <family val="2"/>
    </font>
    <font>
      <sz val="10"/>
      <color rgb="FF00B0F0"/>
      <name val="Verdana"/>
      <family val="2"/>
    </font>
    <font>
      <sz val="10"/>
      <color rgb="FF00B050"/>
      <name val="Verdana"/>
      <family val="2"/>
    </font>
    <font>
      <sz val="10"/>
      <color rgb="FF00B050"/>
      <name val="Arial"/>
      <family val="2"/>
    </font>
    <font>
      <sz val="10"/>
      <color theme="5" tint="-0.249977111117893"/>
      <name val="Verdana"/>
      <family val="2"/>
    </font>
    <font>
      <b/>
      <sz val="11"/>
      <color rgb="FFFF0000"/>
      <name val="Verdana"/>
      <family val="2"/>
    </font>
    <font>
      <sz val="10"/>
      <color rgb="FF7030A0"/>
      <name val="Verdana"/>
      <family val="2"/>
    </font>
    <font>
      <sz val="10"/>
      <color rgb="FF7030A0"/>
      <name val="Arial"/>
      <family val="2"/>
    </font>
    <font>
      <sz val="10"/>
      <color theme="7" tint="-0.249977111117893"/>
      <name val="Verdana"/>
      <family val="2"/>
    </font>
    <font>
      <sz val="8"/>
      <name val="Calibri"/>
      <family val="2"/>
      <scheme val="minor"/>
    </font>
    <font>
      <b/>
      <sz val="12"/>
      <color rgb="FF000000"/>
      <name val="Arial"/>
      <family val="2"/>
    </font>
    <font>
      <b/>
      <sz val="13"/>
      <color rgb="FF000000"/>
      <name val="Calibri"/>
      <family val="2"/>
      <scheme val="minor"/>
    </font>
    <font>
      <sz val="11"/>
      <color rgb="FF000000"/>
      <name val="Calibri"/>
      <family val="2"/>
      <scheme val="minor"/>
    </font>
    <font>
      <sz val="16"/>
      <color rgb="FF666633"/>
      <name val="Arial"/>
      <family val="2"/>
    </font>
    <font>
      <b/>
      <sz val="8"/>
      <color rgb="FF000000"/>
      <name val="Arial"/>
      <family val="2"/>
    </font>
    <font>
      <sz val="8"/>
      <color rgb="FF000000"/>
      <name val="Arial"/>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4" tint="0.39997558519241921"/>
        <bgColor indexed="64"/>
      </patternFill>
    </fill>
    <fill>
      <patternFill patternType="solid">
        <fgColor indexed="22"/>
        <bgColor indexed="64"/>
      </patternFill>
    </fill>
    <fill>
      <patternFill patternType="solid">
        <fgColor indexed="43"/>
        <bgColor indexed="64"/>
      </patternFill>
    </fill>
    <fill>
      <patternFill patternType="lightDown"/>
    </fill>
    <fill>
      <patternFill patternType="solid">
        <fgColor theme="0" tint="-0.14999847407452621"/>
        <bgColor indexed="64"/>
      </patternFill>
    </fill>
    <fill>
      <patternFill patternType="solid">
        <fgColor rgb="FFFFFF99"/>
        <bgColor indexed="64"/>
      </patternFill>
    </fill>
    <fill>
      <patternFill patternType="solid">
        <fgColor theme="4" tint="0.79998168889431442"/>
        <bgColor indexed="64"/>
      </patternFill>
    </fill>
    <fill>
      <patternFill patternType="darkDown">
        <bgColor theme="4" tint="0.39994506668294322"/>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rgb="FFCCFFFF"/>
        <bgColor indexed="64"/>
      </patternFill>
    </fill>
    <fill>
      <patternFill patternType="solid">
        <fgColor rgb="FFFFFF99"/>
        <bgColor rgb="FF000000"/>
      </patternFill>
    </fill>
  </fills>
  <borders count="1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ck">
        <color auto="1"/>
      </top>
      <bottom style="thick">
        <color auto="1"/>
      </bottom>
      <diagonal/>
    </border>
    <border>
      <left/>
      <right/>
      <top/>
      <bottom style="medium">
        <color indexed="64"/>
      </bottom>
      <diagonal/>
    </border>
    <border>
      <left/>
      <right/>
      <top/>
      <bottom style="thin">
        <color indexed="22"/>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ck">
        <color auto="1"/>
      </top>
      <bottom style="thick">
        <color auto="1"/>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22"/>
      </top>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double">
        <color indexed="64"/>
      </top>
      <bottom style="thin">
        <color indexed="64"/>
      </bottom>
      <diagonal/>
    </border>
    <border>
      <left/>
      <right style="thin">
        <color indexed="64"/>
      </right>
      <top/>
      <bottom style="medium">
        <color indexed="64"/>
      </bottom>
      <diagonal/>
    </border>
    <border>
      <left/>
      <right style="thin">
        <color indexed="64"/>
      </right>
      <top style="thick">
        <color auto="1"/>
      </top>
      <bottom/>
      <diagonal/>
    </border>
    <border>
      <left style="medium">
        <color indexed="64"/>
      </left>
      <right/>
      <top style="thick">
        <color auto="1"/>
      </top>
      <bottom style="medium">
        <color indexed="64"/>
      </bottom>
      <diagonal/>
    </border>
    <border>
      <left/>
      <right style="medium">
        <color indexed="64"/>
      </right>
      <top style="thick">
        <color auto="1"/>
      </top>
      <bottom style="medium">
        <color indexed="64"/>
      </bottom>
      <diagonal/>
    </border>
    <border>
      <left style="medium">
        <color indexed="64"/>
      </left>
      <right style="medium">
        <color indexed="64"/>
      </right>
      <top style="thick">
        <color auto="1"/>
      </top>
      <bottom style="medium">
        <color indexed="64"/>
      </bottom>
      <diagonal/>
    </border>
    <border>
      <left/>
      <right/>
      <top style="thick">
        <color auto="1"/>
      </top>
      <bottom style="medium">
        <color indexed="64"/>
      </bottom>
      <diagonal/>
    </border>
    <border>
      <left/>
      <right style="thin">
        <color indexed="64"/>
      </right>
      <top/>
      <bottom style="double">
        <color indexed="64"/>
      </bottom>
      <diagonal/>
    </border>
    <border>
      <left style="thin">
        <color indexed="64"/>
      </left>
      <right style="thin">
        <color indexed="64"/>
      </right>
      <top style="thick">
        <color auto="1"/>
      </top>
      <bottom/>
      <diagonal/>
    </border>
    <border>
      <left style="thin">
        <color indexed="64"/>
      </left>
      <right style="thin">
        <color indexed="64"/>
      </right>
      <top style="thick">
        <color auto="1"/>
      </top>
      <bottom style="thick">
        <color auto="1"/>
      </bottom>
      <diagonal/>
    </border>
    <border>
      <left/>
      <right style="medium">
        <color indexed="64"/>
      </right>
      <top style="double">
        <color indexed="64"/>
      </top>
      <bottom style="thin">
        <color indexed="64"/>
      </bottom>
      <diagonal/>
    </border>
    <border>
      <left style="medium">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thick">
        <color auto="1"/>
      </top>
      <bottom style="medium">
        <color indexed="64"/>
      </bottom>
      <diagonal/>
    </border>
    <border>
      <left/>
      <right style="medium">
        <color indexed="64"/>
      </right>
      <top style="thick">
        <color auto="1"/>
      </top>
      <bottom/>
      <diagonal/>
    </border>
    <border>
      <left style="thin">
        <color indexed="64"/>
      </left>
      <right style="thin">
        <color indexed="64"/>
      </right>
      <top style="medium">
        <color indexed="64"/>
      </top>
      <bottom style="double">
        <color indexed="64"/>
      </bottom>
      <diagonal/>
    </border>
    <border>
      <left/>
      <right style="thin">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medium">
        <color indexed="64"/>
      </bottom>
      <diagonal/>
    </border>
    <border>
      <left style="medium">
        <color indexed="64"/>
      </left>
      <right style="medium">
        <color indexed="64"/>
      </right>
      <top style="double">
        <color indexed="64"/>
      </top>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style="thin">
        <color indexed="64"/>
      </left>
      <right/>
      <top style="double">
        <color indexed="64"/>
      </top>
      <bottom style="thin">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medium">
        <color indexed="64"/>
      </right>
      <top style="thin">
        <color indexed="64"/>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ck">
        <color auto="1"/>
      </top>
      <bottom style="thin">
        <color indexed="64"/>
      </bottom>
      <diagonal/>
    </border>
    <border>
      <left/>
      <right/>
      <top style="thick">
        <color auto="1"/>
      </top>
      <bottom style="thin">
        <color indexed="64"/>
      </bottom>
      <diagonal/>
    </border>
    <border>
      <left/>
      <right style="thin">
        <color indexed="64"/>
      </right>
      <top style="thick">
        <color auto="1"/>
      </top>
      <bottom style="thin">
        <color indexed="64"/>
      </bottom>
      <diagonal/>
    </border>
    <border>
      <left style="thin">
        <color indexed="64"/>
      </left>
      <right style="thin">
        <color indexed="64"/>
      </right>
      <top style="thick">
        <color auto="1"/>
      </top>
      <bottom style="medium">
        <color indexed="64"/>
      </bottom>
      <diagonal/>
    </border>
    <border>
      <left style="medium">
        <color rgb="FF000000"/>
      </left>
      <right style="medium">
        <color rgb="FF000000"/>
      </right>
      <top style="medium">
        <color indexed="64"/>
      </top>
      <bottom style="thin">
        <color rgb="FF000000"/>
      </bottom>
      <diagonal/>
    </border>
    <border>
      <left style="thin">
        <color indexed="64"/>
      </left>
      <right style="thin">
        <color indexed="64"/>
      </right>
      <top style="double">
        <color indexed="64"/>
      </top>
      <bottom/>
      <diagonal/>
    </border>
    <border>
      <left style="medium">
        <color rgb="FF000000"/>
      </left>
      <right style="medium">
        <color rgb="FF000000"/>
      </right>
      <top style="thin">
        <color indexed="64"/>
      </top>
      <bottom style="medium">
        <color indexed="64"/>
      </bottom>
      <diagonal/>
    </border>
    <border>
      <left style="medium">
        <color rgb="FF000000"/>
      </left>
      <right style="medium">
        <color rgb="FF000000"/>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indexed="64"/>
      </bottom>
      <diagonal/>
    </border>
    <border>
      <left style="thin">
        <color theme="0" tint="-0.24994659260841701"/>
      </left>
      <right/>
      <top/>
      <bottom style="thin">
        <color indexed="64"/>
      </bottom>
      <diagonal/>
    </border>
    <border>
      <left/>
      <right style="thin">
        <color theme="0" tint="-0.24994659260841701"/>
      </right>
      <top/>
      <bottom/>
      <diagonal/>
    </border>
    <border>
      <left style="thin">
        <color theme="0" tint="-0.24994659260841701"/>
      </left>
      <right/>
      <top/>
      <bottom/>
      <diagonal/>
    </border>
    <border>
      <left/>
      <right/>
      <top/>
      <bottom style="medium">
        <color rgb="FF666633"/>
      </bottom>
      <diagonal/>
    </border>
    <border>
      <left/>
      <right/>
      <top style="medium">
        <color rgb="FF666633"/>
      </top>
      <bottom/>
      <diagonal/>
    </border>
    <border>
      <left/>
      <right/>
      <top/>
      <bottom style="thin">
        <color rgb="FF666633"/>
      </bottom>
      <diagonal/>
    </border>
  </borders>
  <cellStyleXfs count="124">
    <xf numFmtId="0" fontId="0" fillId="0" borderId="0"/>
    <xf numFmtId="0" fontId="15" fillId="0" borderId="0" applyNumberFormat="0" applyFill="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4" applyNumberFormat="0" applyAlignment="0" applyProtection="0"/>
    <xf numFmtId="0" fontId="23" fillId="6" borderId="5" applyNumberFormat="0" applyAlignment="0" applyProtection="0"/>
    <xf numFmtId="0" fontId="24" fillId="6" borderId="4" applyNumberFormat="0" applyAlignment="0" applyProtection="0"/>
    <xf numFmtId="0" fontId="25" fillId="0" borderId="6" applyNumberFormat="0" applyFill="0" applyAlignment="0" applyProtection="0"/>
    <xf numFmtId="0" fontId="26" fillId="7" borderId="7" applyNumberFormat="0" applyAlignment="0" applyProtection="0"/>
    <xf numFmtId="0" fontId="27" fillId="0" borderId="0" applyNumberFormat="0" applyFill="0" applyBorder="0" applyAlignment="0" applyProtection="0"/>
    <xf numFmtId="0" fontId="14" fillId="8"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30" fillId="32" borderId="0" applyNumberFormat="0" applyBorder="0" applyAlignment="0" applyProtection="0"/>
    <xf numFmtId="0" fontId="34" fillId="0" borderId="0"/>
    <xf numFmtId="0" fontId="50" fillId="0" borderId="0"/>
    <xf numFmtId="0" fontId="13" fillId="0" borderId="0"/>
    <xf numFmtId="0" fontId="52" fillId="4" borderId="0" applyNumberFormat="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33" fillId="0" borderId="0"/>
    <xf numFmtId="0" fontId="12" fillId="0" borderId="0"/>
    <xf numFmtId="0" fontId="11" fillId="0" borderId="0"/>
    <xf numFmtId="0" fontId="10" fillId="0" borderId="0"/>
    <xf numFmtId="0" fontId="9" fillId="0" borderId="0"/>
    <xf numFmtId="0" fontId="8" fillId="0" borderId="0"/>
    <xf numFmtId="0" fontId="7" fillId="0" borderId="0"/>
    <xf numFmtId="0" fontId="33"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0" fillId="0" borderId="0" applyFont="0" applyFill="0" applyBorder="0" applyAlignment="0" applyProtection="0"/>
  </cellStyleXfs>
  <cellXfs count="806">
    <xf numFmtId="0" fontId="0" fillId="0" borderId="0" xfId="0"/>
    <xf numFmtId="0" fontId="34" fillId="0" borderId="0" xfId="42"/>
    <xf numFmtId="0" fontId="35" fillId="0" borderId="0" xfId="42" applyFont="1"/>
    <xf numFmtId="0" fontId="34" fillId="0" borderId="14" xfId="42" applyBorder="1" applyAlignment="1">
      <alignment horizontal="left"/>
    </xf>
    <xf numFmtId="3" fontId="34" fillId="0" borderId="14" xfId="42" applyNumberFormat="1" applyBorder="1" applyAlignment="1">
      <alignment horizontal="right"/>
    </xf>
    <xf numFmtId="0" fontId="34" fillId="0" borderId="14" xfId="42" applyBorder="1"/>
    <xf numFmtId="0" fontId="34" fillId="35" borderId="0" xfId="42" applyFill="1" applyAlignment="1">
      <alignment horizontal="right"/>
    </xf>
    <xf numFmtId="3" fontId="35" fillId="35" borderId="0" xfId="42" applyNumberFormat="1" applyFont="1" applyFill="1"/>
    <xf numFmtId="0" fontId="35" fillId="35" borderId="0" xfId="42" applyFont="1" applyFill="1"/>
    <xf numFmtId="0" fontId="34" fillId="0" borderId="0" xfId="42" applyBorder="1"/>
    <xf numFmtId="0" fontId="36" fillId="0" borderId="0" xfId="42" applyFont="1" applyBorder="1" applyAlignment="1">
      <alignment vertical="center" wrapText="1"/>
    </xf>
    <xf numFmtId="1" fontId="36" fillId="0" borderId="0" xfId="42" applyNumberFormat="1" applyFont="1" applyBorder="1" applyAlignment="1">
      <alignment vertical="center" wrapText="1"/>
    </xf>
    <xf numFmtId="2" fontId="36" fillId="0" borderId="0" xfId="42" applyNumberFormat="1" applyFont="1" applyBorder="1" applyAlignment="1">
      <alignment vertical="center" wrapText="1"/>
    </xf>
    <xf numFmtId="3" fontId="34" fillId="0" borderId="14" xfId="42" applyNumberFormat="1" applyBorder="1"/>
    <xf numFmtId="165" fontId="34" fillId="0" borderId="15" xfId="42" applyNumberFormat="1" applyBorder="1"/>
    <xf numFmtId="0" fontId="34" fillId="0" borderId="15" xfId="42" applyBorder="1"/>
    <xf numFmtId="165" fontId="34" fillId="0" borderId="16" xfId="42" applyNumberFormat="1" applyBorder="1"/>
    <xf numFmtId="0" fontId="34" fillId="0" borderId="16" xfId="42" applyBorder="1"/>
    <xf numFmtId="0" fontId="34" fillId="0" borderId="0" xfId="42" applyAlignment="1">
      <alignment horizontal="right"/>
    </xf>
    <xf numFmtId="3" fontId="34" fillId="0" borderId="0" xfId="42" applyNumberFormat="1" applyBorder="1"/>
    <xf numFmtId="3" fontId="34" fillId="0" borderId="15" xfId="42" applyNumberFormat="1" applyBorder="1"/>
    <xf numFmtId="3" fontId="34" fillId="0" borderId="16" xfId="42" applyNumberFormat="1" applyBorder="1"/>
    <xf numFmtId="0" fontId="34" fillId="0" borderId="0" xfId="42" applyFill="1" applyBorder="1"/>
    <xf numFmtId="166" fontId="34" fillId="0" borderId="0" xfId="42" applyNumberFormat="1" applyBorder="1"/>
    <xf numFmtId="164" fontId="34" fillId="0" borderId="0" xfId="42" applyNumberFormat="1" applyBorder="1"/>
    <xf numFmtId="3" fontId="34" fillId="0" borderId="0" xfId="42" applyNumberFormat="1"/>
    <xf numFmtId="167" fontId="34" fillId="0" borderId="16" xfId="42" applyNumberFormat="1" applyBorder="1"/>
    <xf numFmtId="0" fontId="34" fillId="35" borderId="14" xfId="42" applyFill="1" applyBorder="1" applyAlignment="1">
      <alignment horizontal="right"/>
    </xf>
    <xf numFmtId="3" fontId="35" fillId="35" borderId="14" xfId="42" applyNumberFormat="1" applyFont="1" applyFill="1" applyBorder="1" applyAlignment="1">
      <alignment horizontal="right"/>
    </xf>
    <xf numFmtId="0" fontId="35" fillId="35" borderId="14" xfId="42" applyFont="1" applyFill="1" applyBorder="1"/>
    <xf numFmtId="0" fontId="34" fillId="0" borderId="15" xfId="42" applyNumberFormat="1" applyBorder="1"/>
    <xf numFmtId="0" fontId="38" fillId="0" borderId="0" xfId="42" applyFont="1" applyBorder="1" applyAlignment="1">
      <alignment horizontal="center" vertical="center" wrapText="1"/>
    </xf>
    <xf numFmtId="0" fontId="35" fillId="0" borderId="20" xfId="42" applyFont="1" applyBorder="1" applyAlignment="1">
      <alignment horizontal="center" vertical="center" wrapText="1"/>
    </xf>
    <xf numFmtId="0" fontId="35" fillId="0" borderId="22" xfId="42" applyFont="1" applyBorder="1" applyAlignment="1">
      <alignment horizontal="center" vertical="center" wrapText="1"/>
    </xf>
    <xf numFmtId="0" fontId="35" fillId="0" borderId="23" xfId="42" applyFont="1" applyBorder="1" applyAlignment="1">
      <alignment horizontal="center" vertical="center" wrapText="1"/>
    </xf>
    <xf numFmtId="168" fontId="33" fillId="36" borderId="32" xfId="42" applyNumberFormat="1" applyFont="1" applyFill="1" applyBorder="1" applyAlignment="1">
      <alignment horizontal="center"/>
    </xf>
    <xf numFmtId="168" fontId="33" fillId="36" borderId="33" xfId="42" applyNumberFormat="1" applyFont="1" applyFill="1" applyBorder="1" applyAlignment="1">
      <alignment horizontal="center"/>
    </xf>
    <xf numFmtId="0" fontId="34" fillId="36" borderId="34" xfId="42" applyFill="1" applyBorder="1" applyAlignment="1">
      <alignment horizontal="center"/>
    </xf>
    <xf numFmtId="168" fontId="34" fillId="36" borderId="33" xfId="42" applyNumberFormat="1" applyFill="1" applyBorder="1" applyAlignment="1">
      <alignment horizontal="center"/>
    </xf>
    <xf numFmtId="168" fontId="34" fillId="36" borderId="51" xfId="42" applyNumberFormat="1" applyFill="1" applyBorder="1" applyAlignment="1">
      <alignment horizontal="center"/>
    </xf>
    <xf numFmtId="168" fontId="34" fillId="36" borderId="52" xfId="42" applyNumberFormat="1" applyFill="1" applyBorder="1" applyAlignment="1">
      <alignment horizontal="center"/>
    </xf>
    <xf numFmtId="0" fontId="34" fillId="36" borderId="53" xfId="42" applyFill="1" applyBorder="1" applyAlignment="1">
      <alignment horizontal="center"/>
    </xf>
    <xf numFmtId="0" fontId="40" fillId="0" borderId="0" xfId="42" applyFont="1" applyAlignment="1">
      <alignment horizontal="center"/>
    </xf>
    <xf numFmtId="0" fontId="40" fillId="0" borderId="0" xfId="42" applyFont="1"/>
    <xf numFmtId="0" fontId="40" fillId="0" borderId="0" xfId="42" applyFont="1" applyBorder="1"/>
    <xf numFmtId="0" fontId="42" fillId="0" borderId="0" xfId="42" applyFont="1" applyBorder="1" applyAlignment="1">
      <alignment horizontal="center" vertical="center"/>
    </xf>
    <xf numFmtId="169" fontId="43" fillId="0" borderId="0" xfId="42" applyNumberFormat="1" applyFont="1" applyFill="1" applyBorder="1" applyAlignment="1"/>
    <xf numFmtId="0" fontId="45" fillId="0" borderId="0" xfId="42" applyFont="1" applyBorder="1" applyAlignment="1">
      <alignment horizontal="right" textRotation="90"/>
    </xf>
    <xf numFmtId="0" fontId="41" fillId="0" borderId="63" xfId="42" applyFont="1" applyBorder="1" applyAlignment="1">
      <alignment horizontal="center" vertical="center" wrapText="1"/>
    </xf>
    <xf numFmtId="0" fontId="41" fillId="0" borderId="66" xfId="42" applyFont="1" applyBorder="1" applyAlignment="1">
      <alignment horizontal="center" vertical="center" wrapText="1"/>
    </xf>
    <xf numFmtId="0" fontId="41" fillId="0" borderId="64" xfId="42" applyFont="1" applyBorder="1" applyAlignment="1">
      <alignment horizontal="center" vertical="center" wrapText="1"/>
    </xf>
    <xf numFmtId="0" fontId="41" fillId="0" borderId="67" xfId="42" applyFont="1" applyBorder="1" applyAlignment="1">
      <alignment horizontal="center" vertical="center" wrapText="1"/>
    </xf>
    <xf numFmtId="0" fontId="41" fillId="0" borderId="68" xfId="42" applyFont="1" applyBorder="1" applyAlignment="1">
      <alignment horizontal="center" vertical="center" wrapText="1"/>
    </xf>
    <xf numFmtId="0" fontId="40" fillId="0" borderId="0" xfId="42" applyFont="1" applyFill="1" applyAlignment="1" applyProtection="1">
      <alignment horizontal="center"/>
    </xf>
    <xf numFmtId="168" fontId="41" fillId="0" borderId="69" xfId="42" applyNumberFormat="1" applyFont="1" applyBorder="1" applyAlignment="1">
      <alignment horizontal="center" vertical="center" wrapText="1"/>
    </xf>
    <xf numFmtId="0" fontId="41" fillId="0" borderId="59" xfId="42" applyFont="1" applyBorder="1" applyAlignment="1">
      <alignment horizontal="center" vertical="center"/>
    </xf>
    <xf numFmtId="168" fontId="41" fillId="0" borderId="59" xfId="42" applyNumberFormat="1" applyFont="1" applyBorder="1" applyAlignment="1">
      <alignment horizontal="center" vertical="center" wrapText="1"/>
    </xf>
    <xf numFmtId="3" fontId="41" fillId="0" borderId="69" xfId="42" applyNumberFormat="1" applyFont="1" applyBorder="1" applyAlignment="1">
      <alignment horizontal="center" vertical="center"/>
    </xf>
    <xf numFmtId="3" fontId="41" fillId="0" borderId="62" xfId="42" applyNumberFormat="1" applyFont="1" applyBorder="1" applyAlignment="1">
      <alignment horizontal="center" vertical="center"/>
    </xf>
    <xf numFmtId="0" fontId="40" fillId="36" borderId="0" xfId="42" applyFont="1" applyFill="1" applyAlignment="1" applyProtection="1">
      <alignment horizontal="center"/>
    </xf>
    <xf numFmtId="0" fontId="41" fillId="0" borderId="71" xfId="42" applyFont="1" applyBorder="1" applyAlignment="1">
      <alignment horizontal="center" vertical="center"/>
    </xf>
    <xf numFmtId="3" fontId="41" fillId="0" borderId="70" xfId="42" applyNumberFormat="1" applyFont="1" applyBorder="1" applyAlignment="1">
      <alignment horizontal="center" vertical="center"/>
    </xf>
    <xf numFmtId="3" fontId="41" fillId="0" borderId="10" xfId="42" applyNumberFormat="1" applyFont="1" applyBorder="1" applyAlignment="1">
      <alignment horizontal="center" vertical="center"/>
    </xf>
    <xf numFmtId="3" fontId="41" fillId="0" borderId="33" xfId="42" applyNumberFormat="1" applyFont="1" applyBorder="1" applyAlignment="1">
      <alignment horizontal="center" vertical="center"/>
    </xf>
    <xf numFmtId="0" fontId="45" fillId="0" borderId="0" xfId="42" applyFont="1" applyBorder="1" applyAlignment="1" applyProtection="1">
      <alignment textRotation="90"/>
    </xf>
    <xf numFmtId="3" fontId="46" fillId="0" borderId="35" xfId="42" applyNumberFormat="1" applyFont="1" applyBorder="1" applyAlignment="1">
      <alignment horizontal="center" vertical="center" wrapText="1"/>
    </xf>
    <xf numFmtId="3" fontId="46" fillId="0" borderId="77" xfId="42" applyNumberFormat="1" applyFont="1" applyBorder="1" applyAlignment="1">
      <alignment horizontal="center" vertical="center" wrapText="1"/>
    </xf>
    <xf numFmtId="3" fontId="46" fillId="0" borderId="13" xfId="42" applyNumberFormat="1" applyFont="1" applyBorder="1" applyAlignment="1">
      <alignment horizontal="center" vertical="center" wrapText="1"/>
    </xf>
    <xf numFmtId="3" fontId="46" fillId="0" borderId="78" xfId="42" applyNumberFormat="1" applyFont="1" applyBorder="1" applyAlignment="1">
      <alignment horizontal="center" vertical="center" wrapText="1"/>
    </xf>
    <xf numFmtId="3" fontId="46" fillId="0" borderId="79" xfId="42" applyNumberFormat="1" applyFont="1" applyBorder="1" applyAlignment="1">
      <alignment horizontal="center" vertical="center" wrapText="1"/>
    </xf>
    <xf numFmtId="3" fontId="46" fillId="0" borderId="79" xfId="42" applyNumberFormat="1" applyFont="1" applyBorder="1" applyAlignment="1">
      <alignment horizontal="center" vertical="center"/>
    </xf>
    <xf numFmtId="0" fontId="46" fillId="0" borderId="0" xfId="42" applyFont="1" applyBorder="1" applyAlignment="1">
      <alignment horizontal="center" vertical="center"/>
    </xf>
    <xf numFmtId="3" fontId="46" fillId="0" borderId="0" xfId="42" applyNumberFormat="1" applyFont="1" applyBorder="1" applyAlignment="1">
      <alignment horizontal="center" vertical="center" wrapText="1"/>
    </xf>
    <xf numFmtId="3" fontId="46" fillId="0" borderId="0" xfId="42" applyNumberFormat="1" applyFont="1" applyBorder="1" applyAlignment="1">
      <alignment horizontal="center" vertical="center"/>
    </xf>
    <xf numFmtId="0" fontId="47" fillId="0" borderId="0" xfId="42" applyFont="1"/>
    <xf numFmtId="0" fontId="41" fillId="0" borderId="0" xfId="42" applyFont="1" applyAlignment="1">
      <alignment horizontal="left" vertical="top"/>
    </xf>
    <xf numFmtId="0" fontId="41" fillId="0" borderId="0" xfId="42" applyFont="1" applyAlignment="1">
      <alignment horizontal="left" vertical="top" wrapText="1"/>
    </xf>
    <xf numFmtId="0" fontId="40" fillId="0" borderId="0" xfId="42" applyFont="1" applyBorder="1" applyAlignment="1" applyProtection="1">
      <alignment textRotation="90"/>
    </xf>
    <xf numFmtId="22" fontId="45" fillId="0" borderId="0" xfId="42" applyNumberFormat="1" applyFont="1" applyBorder="1" applyAlignment="1">
      <alignment textRotation="90"/>
    </xf>
    <xf numFmtId="0" fontId="45" fillId="0" borderId="0" xfId="42" applyFont="1" applyBorder="1" applyAlignment="1">
      <alignment textRotation="90"/>
    </xf>
    <xf numFmtId="0" fontId="34" fillId="0" borderId="0" xfId="42" applyAlignment="1">
      <alignment horizontal="center"/>
    </xf>
    <xf numFmtId="0" fontId="48" fillId="0" borderId="0" xfId="42" applyFont="1" applyAlignment="1"/>
    <xf numFmtId="0" fontId="0" fillId="0" borderId="59" xfId="0" applyBorder="1"/>
    <xf numFmtId="0" fontId="40" fillId="0" borderId="0" xfId="42" applyFont="1" applyAlignment="1">
      <alignment horizontal="center"/>
    </xf>
    <xf numFmtId="0" fontId="0" fillId="0" borderId="0" xfId="0" applyAlignment="1">
      <alignment horizontal="center"/>
    </xf>
    <xf numFmtId="3" fontId="41" fillId="0" borderId="83" xfId="42" applyNumberFormat="1" applyFont="1" applyBorder="1" applyAlignment="1">
      <alignment horizontal="center" vertical="center"/>
    </xf>
    <xf numFmtId="0" fontId="41" fillId="0" borderId="21" xfId="42" applyFont="1" applyBorder="1" applyAlignment="1">
      <alignment horizontal="center" vertical="center" wrapText="1"/>
    </xf>
    <xf numFmtId="0" fontId="33" fillId="0" borderId="0" xfId="42" applyFont="1" applyAlignment="1">
      <alignment horizontal="right"/>
    </xf>
    <xf numFmtId="0" fontId="50" fillId="0" borderId="0" xfId="43"/>
    <xf numFmtId="0" fontId="35" fillId="0" borderId="0" xfId="43" applyFont="1"/>
    <xf numFmtId="0" fontId="50" fillId="0" borderId="14" xfId="43" applyBorder="1" applyAlignment="1">
      <alignment horizontal="left"/>
    </xf>
    <xf numFmtId="0" fontId="50" fillId="0" borderId="14" xfId="43" applyBorder="1"/>
    <xf numFmtId="0" fontId="33" fillId="0" borderId="0" xfId="43" applyFont="1" applyAlignment="1">
      <alignment horizontal="right"/>
    </xf>
    <xf numFmtId="3" fontId="50" fillId="0" borderId="0" xfId="43" applyNumberFormat="1"/>
    <xf numFmtId="0" fontId="50" fillId="0" borderId="0" xfId="43" applyBorder="1"/>
    <xf numFmtId="0" fontId="36" fillId="0" borderId="0" xfId="43" applyFont="1" applyBorder="1" applyAlignment="1">
      <alignment vertical="center" wrapText="1"/>
    </xf>
    <xf numFmtId="1" fontId="36" fillId="0" borderId="0" xfId="43" applyNumberFormat="1" applyFont="1" applyBorder="1" applyAlignment="1">
      <alignment vertical="center" wrapText="1"/>
    </xf>
    <xf numFmtId="2" fontId="36" fillId="0" borderId="0" xfId="43" applyNumberFormat="1" applyFont="1" applyBorder="1" applyAlignment="1">
      <alignment vertical="center" wrapText="1"/>
    </xf>
    <xf numFmtId="3" fontId="50" fillId="0" borderId="14" xfId="43" applyNumberFormat="1" applyBorder="1"/>
    <xf numFmtId="0" fontId="50" fillId="0" borderId="15" xfId="43" applyBorder="1"/>
    <xf numFmtId="0" fontId="50" fillId="0" borderId="16" xfId="43" applyBorder="1"/>
    <xf numFmtId="0" fontId="50" fillId="0" borderId="0" xfId="43" applyAlignment="1">
      <alignment horizontal="right"/>
    </xf>
    <xf numFmtId="3" fontId="50" fillId="0" borderId="0" xfId="43" applyNumberFormat="1" applyBorder="1"/>
    <xf numFmtId="0" fontId="50" fillId="0" borderId="0" xfId="43" applyFill="1" applyBorder="1"/>
    <xf numFmtId="166" fontId="50" fillId="0" borderId="0" xfId="43" applyNumberFormat="1" applyBorder="1"/>
    <xf numFmtId="164" fontId="50" fillId="0" borderId="0" xfId="43" applyNumberFormat="1" applyBorder="1"/>
    <xf numFmtId="167" fontId="50" fillId="0" borderId="16" xfId="43" applyNumberFormat="1" applyBorder="1"/>
    <xf numFmtId="0" fontId="50" fillId="35" borderId="14" xfId="43" applyFill="1" applyBorder="1" applyAlignment="1">
      <alignment horizontal="right"/>
    </xf>
    <xf numFmtId="3" fontId="35" fillId="35" borderId="14" xfId="43" applyNumberFormat="1" applyFont="1" applyFill="1" applyBorder="1" applyAlignment="1">
      <alignment horizontal="right"/>
    </xf>
    <xf numFmtId="0" fontId="35" fillId="35" borderId="14" xfId="43" applyFont="1" applyFill="1" applyBorder="1"/>
    <xf numFmtId="172" fontId="50" fillId="0" borderId="16" xfId="43" applyNumberFormat="1" applyBorder="1"/>
    <xf numFmtId="0" fontId="50" fillId="0" borderId="84" xfId="43" applyBorder="1" applyAlignment="1">
      <alignment horizontal="right"/>
    </xf>
    <xf numFmtId="0" fontId="40" fillId="0" borderId="0" xfId="43" applyFont="1" applyAlignment="1">
      <alignment horizontal="center"/>
    </xf>
    <xf numFmtId="0" fontId="40" fillId="0" borderId="0" xfId="43" applyFont="1"/>
    <xf numFmtId="0" fontId="40" fillId="0" borderId="0" xfId="43" applyFont="1" applyBorder="1"/>
    <xf numFmtId="0" fontId="42" fillId="0" borderId="0" xfId="43" applyFont="1" applyBorder="1" applyAlignment="1">
      <alignment horizontal="center" vertical="center"/>
    </xf>
    <xf numFmtId="169" fontId="43" fillId="0" borderId="0" xfId="43" applyNumberFormat="1" applyFont="1" applyFill="1" applyBorder="1" applyAlignment="1"/>
    <xf numFmtId="0" fontId="45" fillId="0" borderId="0" xfId="43" applyFont="1" applyBorder="1" applyAlignment="1">
      <alignment horizontal="right" textRotation="90"/>
    </xf>
    <xf numFmtId="0" fontId="41" fillId="0" borderId="56" xfId="43" applyFont="1" applyBorder="1" applyAlignment="1">
      <alignment horizontal="center" vertical="center" wrapText="1"/>
    </xf>
    <xf numFmtId="0" fontId="41" fillId="0" borderId="63" xfId="43" applyFont="1" applyBorder="1" applyAlignment="1">
      <alignment horizontal="center" vertical="center" wrapText="1"/>
    </xf>
    <xf numFmtId="0" fontId="41" fillId="0" borderId="66" xfId="43" applyFont="1" applyBorder="1" applyAlignment="1">
      <alignment horizontal="center" vertical="center" wrapText="1"/>
    </xf>
    <xf numFmtId="0" fontId="41" fillId="0" borderId="67" xfId="43" applyFont="1" applyBorder="1" applyAlignment="1">
      <alignment horizontal="center" vertical="center" wrapText="1"/>
    </xf>
    <xf numFmtId="0" fontId="41" fillId="0" borderId="68" xfId="43" applyFont="1" applyBorder="1" applyAlignment="1">
      <alignment horizontal="center" vertical="center" wrapText="1"/>
    </xf>
    <xf numFmtId="0" fontId="41" fillId="0" borderId="86" xfId="43" applyFont="1" applyBorder="1" applyAlignment="1">
      <alignment horizontal="center" vertical="center" wrapText="1"/>
    </xf>
    <xf numFmtId="0" fontId="40" fillId="0" borderId="0" xfId="43" applyFont="1" applyFill="1" applyAlignment="1" applyProtection="1">
      <alignment horizontal="center"/>
    </xf>
    <xf numFmtId="168" fontId="41" fillId="0" borderId="69" xfId="43" applyNumberFormat="1" applyFont="1" applyBorder="1" applyAlignment="1">
      <alignment horizontal="center" vertical="center" wrapText="1"/>
    </xf>
    <xf numFmtId="0" fontId="41" fillId="0" borderId="59" xfId="43" applyFont="1" applyBorder="1" applyAlignment="1">
      <alignment horizontal="center" vertical="center"/>
    </xf>
    <xf numFmtId="168" fontId="41" fillId="0" borderId="59" xfId="43" applyNumberFormat="1" applyFont="1" applyBorder="1" applyAlignment="1">
      <alignment horizontal="center" vertical="center" wrapText="1"/>
    </xf>
    <xf numFmtId="3" fontId="41" fillId="0" borderId="69" xfId="43" applyNumberFormat="1" applyFont="1" applyBorder="1" applyAlignment="1">
      <alignment horizontal="center" vertical="center"/>
    </xf>
    <xf numFmtId="3" fontId="41" fillId="0" borderId="50" xfId="43" applyNumberFormat="1" applyFont="1" applyBorder="1" applyAlignment="1">
      <alignment horizontal="center" vertical="center"/>
    </xf>
    <xf numFmtId="3" fontId="41" fillId="0" borderId="49" xfId="43" applyNumberFormat="1" applyFont="1" applyBorder="1" applyAlignment="1">
      <alignment horizontal="center" vertical="center"/>
    </xf>
    <xf numFmtId="0" fontId="40" fillId="36" borderId="0" xfId="43" applyFont="1" applyFill="1" applyAlignment="1" applyProtection="1">
      <alignment horizontal="center"/>
    </xf>
    <xf numFmtId="168" fontId="41" fillId="0" borderId="70" xfId="43" applyNumberFormat="1" applyFont="1" applyBorder="1" applyAlignment="1">
      <alignment horizontal="center" vertical="center" wrapText="1"/>
    </xf>
    <xf numFmtId="0" fontId="41" fillId="0" borderId="71" xfId="43" applyFont="1" applyBorder="1" applyAlignment="1">
      <alignment horizontal="center" vertical="center"/>
    </xf>
    <xf numFmtId="168" fontId="41" fillId="0" borderId="71" xfId="43" applyNumberFormat="1" applyFont="1" applyBorder="1" applyAlignment="1">
      <alignment horizontal="center" vertical="center" wrapText="1"/>
    </xf>
    <xf numFmtId="3" fontId="41" fillId="0" borderId="70" xfId="43" applyNumberFormat="1" applyFont="1" applyBorder="1" applyAlignment="1">
      <alignment horizontal="center" vertical="center"/>
    </xf>
    <xf numFmtId="3" fontId="41" fillId="0" borderId="10" xfId="43" applyNumberFormat="1" applyFont="1" applyBorder="1" applyAlignment="1">
      <alignment horizontal="center" vertical="center"/>
    </xf>
    <xf numFmtId="3" fontId="41" fillId="0" borderId="71" xfId="43" applyNumberFormat="1" applyFont="1" applyBorder="1" applyAlignment="1">
      <alignment horizontal="center" vertical="center"/>
    </xf>
    <xf numFmtId="3" fontId="41" fillId="0" borderId="33" xfId="43" applyNumberFormat="1" applyFont="1" applyBorder="1" applyAlignment="1">
      <alignment horizontal="center" vertical="center"/>
    </xf>
    <xf numFmtId="168" fontId="41" fillId="0" borderId="72" xfId="43" applyNumberFormat="1" applyFont="1" applyBorder="1" applyAlignment="1">
      <alignment horizontal="center" vertical="center" wrapText="1"/>
    </xf>
    <xf numFmtId="0" fontId="41" fillId="0" borderId="73" xfId="43" applyFont="1" applyBorder="1" applyAlignment="1">
      <alignment horizontal="center" vertical="center"/>
    </xf>
    <xf numFmtId="3" fontId="41" fillId="0" borderId="72" xfId="43" applyNumberFormat="1" applyFont="1" applyBorder="1" applyAlignment="1">
      <alignment horizontal="center" vertical="center"/>
    </xf>
    <xf numFmtId="3" fontId="41" fillId="0" borderId="74" xfId="43" applyNumberFormat="1" applyFont="1" applyBorder="1" applyAlignment="1">
      <alignment horizontal="center" vertical="center"/>
    </xf>
    <xf numFmtId="3" fontId="41" fillId="0" borderId="73" xfId="43" applyNumberFormat="1" applyFont="1" applyBorder="1" applyAlignment="1">
      <alignment horizontal="center" vertical="center"/>
    </xf>
    <xf numFmtId="3" fontId="41" fillId="0" borderId="75" xfId="43" applyNumberFormat="1" applyFont="1" applyBorder="1" applyAlignment="1">
      <alignment horizontal="center" vertical="center"/>
    </xf>
    <xf numFmtId="0" fontId="45" fillId="0" borderId="0" xfId="43" applyFont="1" applyBorder="1" applyAlignment="1" applyProtection="1">
      <alignment textRotation="90"/>
    </xf>
    <xf numFmtId="3" fontId="46" fillId="0" borderId="35" xfId="43" applyNumberFormat="1" applyFont="1" applyBorder="1" applyAlignment="1">
      <alignment horizontal="center" vertical="center" wrapText="1"/>
    </xf>
    <xf numFmtId="3" fontId="46" fillId="0" borderId="77" xfId="43" applyNumberFormat="1" applyFont="1" applyBorder="1" applyAlignment="1">
      <alignment horizontal="center" vertical="center" wrapText="1"/>
    </xf>
    <xf numFmtId="3" fontId="46" fillId="0" borderId="13" xfId="43" applyNumberFormat="1" applyFont="1" applyBorder="1" applyAlignment="1">
      <alignment horizontal="center" vertical="center" wrapText="1"/>
    </xf>
    <xf numFmtId="3" fontId="46" fillId="0" borderId="78" xfId="43" applyNumberFormat="1" applyFont="1" applyBorder="1" applyAlignment="1">
      <alignment horizontal="center" vertical="center" wrapText="1"/>
    </xf>
    <xf numFmtId="3" fontId="46" fillId="0" borderId="79" xfId="43" applyNumberFormat="1" applyFont="1" applyBorder="1" applyAlignment="1">
      <alignment horizontal="center" vertical="center" wrapText="1"/>
    </xf>
    <xf numFmtId="3" fontId="46" fillId="0" borderId="41" xfId="43" applyNumberFormat="1" applyFont="1" applyBorder="1" applyAlignment="1">
      <alignment horizontal="center" vertical="center"/>
    </xf>
    <xf numFmtId="0" fontId="46" fillId="0" borderId="0" xfId="43" applyFont="1" applyBorder="1" applyAlignment="1">
      <alignment horizontal="center" vertical="center"/>
    </xf>
    <xf numFmtId="3" fontId="46" fillId="0" borderId="0" xfId="43" applyNumberFormat="1" applyFont="1" applyBorder="1" applyAlignment="1">
      <alignment horizontal="center" vertical="center" wrapText="1"/>
    </xf>
    <xf numFmtId="3" fontId="46" fillId="0" borderId="0" xfId="43" applyNumberFormat="1" applyFont="1" applyBorder="1" applyAlignment="1">
      <alignment horizontal="center" vertical="center"/>
    </xf>
    <xf numFmtId="170" fontId="41" fillId="0" borderId="0" xfId="43" applyNumberFormat="1" applyFont="1" applyAlignment="1">
      <alignment vertical="top" wrapText="1"/>
    </xf>
    <xf numFmtId="0" fontId="47" fillId="0" borderId="0" xfId="43" applyFont="1"/>
    <xf numFmtId="0" fontId="41" fillId="0" borderId="0" xfId="43" applyFont="1" applyAlignment="1">
      <alignment horizontal="left" vertical="top"/>
    </xf>
    <xf numFmtId="0" fontId="40" fillId="0" borderId="0" xfId="43" applyFont="1" applyBorder="1" applyAlignment="1" applyProtection="1">
      <alignment horizontal="center" vertical="center"/>
      <protection locked="0"/>
    </xf>
    <xf numFmtId="0" fontId="40" fillId="0" borderId="0" xfId="43" applyFont="1" applyBorder="1" applyAlignment="1" applyProtection="1">
      <alignment textRotation="90"/>
    </xf>
    <xf numFmtId="0" fontId="40" fillId="0" borderId="0" xfId="43" applyFont="1" applyProtection="1">
      <protection locked="0"/>
    </xf>
    <xf numFmtId="22" fontId="45" fillId="0" borderId="0" xfId="43" applyNumberFormat="1" applyFont="1" applyBorder="1" applyAlignment="1">
      <alignment textRotation="90"/>
    </xf>
    <xf numFmtId="0" fontId="45" fillId="0" borderId="0" xfId="43" applyFont="1" applyBorder="1" applyAlignment="1">
      <alignment textRotation="90"/>
    </xf>
    <xf numFmtId="0" fontId="40" fillId="0" borderId="0" xfId="43" applyFont="1" applyBorder="1" applyProtection="1">
      <protection locked="0"/>
    </xf>
    <xf numFmtId="0" fontId="50" fillId="0" borderId="0" xfId="43" applyAlignment="1">
      <alignment horizontal="center"/>
    </xf>
    <xf numFmtId="0" fontId="48" fillId="0" borderId="0" xfId="43" applyFont="1" applyAlignment="1"/>
    <xf numFmtId="0" fontId="39" fillId="0" borderId="0" xfId="42" applyFont="1" applyBorder="1" applyAlignment="1">
      <alignment horizontal="center" wrapText="1"/>
    </xf>
    <xf numFmtId="0" fontId="41" fillId="0" borderId="64" xfId="42" applyFont="1" applyBorder="1" applyAlignment="1">
      <alignment horizontal="center" vertical="center" wrapText="1"/>
    </xf>
    <xf numFmtId="0" fontId="41" fillId="0" borderId="0" xfId="43" applyFont="1" applyAlignment="1">
      <alignment horizontal="left" vertical="top" wrapText="1"/>
    </xf>
    <xf numFmtId="0" fontId="41" fillId="0" borderId="64" xfId="43" applyFont="1" applyBorder="1" applyAlignment="1">
      <alignment horizontal="center" vertical="center" wrapText="1"/>
    </xf>
    <xf numFmtId="170" fontId="0" fillId="0" borderId="0" xfId="0" quotePrefix="1" applyNumberFormat="1"/>
    <xf numFmtId="170" fontId="0" fillId="0" borderId="0" xfId="0" applyNumberFormat="1"/>
    <xf numFmtId="0" fontId="41" fillId="0" borderId="90" xfId="42" applyFont="1" applyBorder="1" applyAlignment="1">
      <alignment horizontal="center" vertical="center" wrapText="1"/>
    </xf>
    <xf numFmtId="3" fontId="41" fillId="0" borderId="28" xfId="42" applyNumberFormat="1" applyFont="1" applyBorder="1" applyAlignment="1">
      <alignment horizontal="center" vertical="center"/>
    </xf>
    <xf numFmtId="3" fontId="41" fillId="0" borderId="93" xfId="42" applyNumberFormat="1" applyFont="1" applyBorder="1" applyAlignment="1">
      <alignment horizontal="center" vertical="center"/>
    </xf>
    <xf numFmtId="4" fontId="41" fillId="0" borderId="82" xfId="42" applyNumberFormat="1" applyFont="1" applyBorder="1" applyAlignment="1">
      <alignment horizontal="center" vertical="center"/>
    </xf>
    <xf numFmtId="4" fontId="41" fillId="0" borderId="27" xfId="42" applyNumberFormat="1" applyFont="1" applyBorder="1" applyAlignment="1">
      <alignment horizontal="center" vertical="center"/>
    </xf>
    <xf numFmtId="3" fontId="46" fillId="37" borderId="92" xfId="42" applyNumberFormat="1" applyFont="1" applyFill="1" applyBorder="1" applyAlignment="1">
      <alignment horizontal="center" vertical="center" wrapText="1"/>
    </xf>
    <xf numFmtId="3" fontId="41" fillId="0" borderId="87" xfId="42" applyNumberFormat="1" applyFont="1" applyBorder="1" applyAlignment="1">
      <alignment horizontal="center" vertical="center"/>
    </xf>
    <xf numFmtId="3" fontId="41" fillId="0" borderId="0" xfId="43" applyNumberFormat="1" applyFont="1" applyBorder="1" applyAlignment="1">
      <alignment horizontal="center" vertical="center"/>
    </xf>
    <xf numFmtId="0" fontId="41" fillId="0" borderId="90" xfId="43" applyFont="1" applyBorder="1" applyAlignment="1">
      <alignment horizontal="center" vertical="center" wrapText="1"/>
    </xf>
    <xf numFmtId="3" fontId="41" fillId="0" borderId="47" xfId="43" applyNumberFormat="1" applyFont="1" applyBorder="1" applyAlignment="1">
      <alignment horizontal="center" vertical="center"/>
    </xf>
    <xf numFmtId="3" fontId="41" fillId="0" borderId="32" xfId="43" applyNumberFormat="1" applyFont="1" applyBorder="1" applyAlignment="1">
      <alignment horizontal="center" vertical="center"/>
    </xf>
    <xf numFmtId="3" fontId="41" fillId="0" borderId="91" xfId="43" applyNumberFormat="1" applyFont="1" applyBorder="1" applyAlignment="1">
      <alignment horizontal="center" vertical="center"/>
    </xf>
    <xf numFmtId="3" fontId="46" fillId="37" borderId="92" xfId="43" applyNumberFormat="1" applyFont="1" applyFill="1" applyBorder="1" applyAlignment="1">
      <alignment horizontal="center" vertical="center" wrapText="1"/>
    </xf>
    <xf numFmtId="3" fontId="46" fillId="0" borderId="13" xfId="43" applyNumberFormat="1" applyFont="1" applyBorder="1" applyAlignment="1">
      <alignment horizontal="center" vertical="center"/>
    </xf>
    <xf numFmtId="3" fontId="46" fillId="0" borderId="92" xfId="43" applyNumberFormat="1" applyFont="1" applyBorder="1" applyAlignment="1">
      <alignment horizontal="center" vertical="center"/>
    </xf>
    <xf numFmtId="3" fontId="41" fillId="0" borderId="48" xfId="43" applyNumberFormat="1" applyFont="1" applyBorder="1" applyAlignment="1">
      <alignment horizontal="center" vertical="center"/>
    </xf>
    <xf numFmtId="3" fontId="46" fillId="0" borderId="77" xfId="43" applyNumberFormat="1" applyFont="1" applyBorder="1" applyAlignment="1">
      <alignment horizontal="center" vertical="center"/>
    </xf>
    <xf numFmtId="0" fontId="33" fillId="0" borderId="0" xfId="65"/>
    <xf numFmtId="0" fontId="33" fillId="0" borderId="0" xfId="65" applyFont="1" applyAlignment="1">
      <alignment horizontal="right"/>
    </xf>
    <xf numFmtId="168" fontId="33" fillId="36" borderId="27" xfId="65" applyNumberFormat="1" applyFont="1" applyFill="1" applyBorder="1" applyAlignment="1">
      <alignment horizontal="center"/>
    </xf>
    <xf numFmtId="168" fontId="33" fillId="36" borderId="28" xfId="65" applyNumberFormat="1" applyFont="1" applyFill="1" applyBorder="1" applyAlignment="1">
      <alignment horizontal="center"/>
    </xf>
    <xf numFmtId="0" fontId="33" fillId="36" borderId="29" xfId="65" applyFill="1" applyBorder="1" applyAlignment="1">
      <alignment horizontal="center"/>
    </xf>
    <xf numFmtId="168" fontId="33" fillId="36" borderId="32" xfId="65" applyNumberFormat="1" applyFont="1" applyFill="1" applyBorder="1" applyAlignment="1">
      <alignment horizontal="center"/>
    </xf>
    <xf numFmtId="168" fontId="33" fillId="36" borderId="33" xfId="65" applyNumberFormat="1" applyFont="1" applyFill="1" applyBorder="1" applyAlignment="1">
      <alignment horizontal="center"/>
    </xf>
    <xf numFmtId="0" fontId="33" fillId="36" borderId="34" xfId="65" applyFill="1" applyBorder="1" applyAlignment="1">
      <alignment horizontal="center"/>
    </xf>
    <xf numFmtId="168" fontId="33" fillId="36" borderId="33" xfId="65" applyNumberFormat="1" applyFill="1" applyBorder="1" applyAlignment="1">
      <alignment horizontal="center"/>
    </xf>
    <xf numFmtId="168" fontId="33" fillId="36" borderId="51" xfId="65" applyNumberFormat="1" applyFill="1" applyBorder="1" applyAlignment="1">
      <alignment horizontal="center"/>
    </xf>
    <xf numFmtId="168" fontId="33" fillId="36" borderId="52" xfId="65" applyNumberFormat="1" applyFill="1" applyBorder="1" applyAlignment="1">
      <alignment horizontal="center"/>
    </xf>
    <xf numFmtId="0" fontId="33" fillId="36" borderId="53" xfId="65" applyFill="1" applyBorder="1" applyAlignment="1">
      <alignment horizontal="center"/>
    </xf>
    <xf numFmtId="0" fontId="39" fillId="0" borderId="25" xfId="65" applyFont="1" applyBorder="1" applyAlignment="1">
      <alignment horizontal="center" wrapText="1"/>
    </xf>
    <xf numFmtId="0" fontId="39" fillId="0" borderId="0" xfId="65" applyFont="1" applyBorder="1" applyAlignment="1">
      <alignment horizontal="center" wrapText="1"/>
    </xf>
    <xf numFmtId="168" fontId="41" fillId="0" borderId="73" xfId="43" applyNumberFormat="1" applyFont="1" applyBorder="1" applyAlignment="1">
      <alignment horizontal="center" vertical="center" wrapText="1"/>
    </xf>
    <xf numFmtId="0" fontId="49"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49" fillId="0" borderId="0" xfId="0" applyFont="1" applyFill="1" applyBorder="1" applyAlignment="1">
      <alignment horizontal="center" vertical="center"/>
    </xf>
    <xf numFmtId="0" fontId="0" fillId="0" borderId="0" xfId="0" applyAlignment="1">
      <alignment horizontal="center" vertical="center"/>
    </xf>
    <xf numFmtId="0" fontId="0" fillId="0" borderId="0" xfId="0" applyFill="1" applyBorder="1" applyAlignment="1">
      <alignment horizontal="center" vertical="center"/>
    </xf>
    <xf numFmtId="2" fontId="0" fillId="34" borderId="80" xfId="0" applyNumberFormat="1" applyFill="1" applyBorder="1" applyAlignment="1">
      <alignment horizontal="center"/>
    </xf>
    <xf numFmtId="2" fontId="0" fillId="34" borderId="12" xfId="0" applyNumberFormat="1" applyFill="1" applyBorder="1" applyAlignment="1">
      <alignment horizontal="center"/>
    </xf>
    <xf numFmtId="0" fontId="0" fillId="34" borderId="12" xfId="0" applyFill="1" applyBorder="1" applyAlignment="1">
      <alignment horizontal="center"/>
    </xf>
    <xf numFmtId="171" fontId="0" fillId="0" borderId="0" xfId="0" applyNumberFormat="1" applyBorder="1" applyAlignment="1">
      <alignment horizontal="center"/>
    </xf>
    <xf numFmtId="0" fontId="0" fillId="0" borderId="11" xfId="0" applyBorder="1" applyAlignment="1">
      <alignment horizontal="center"/>
    </xf>
    <xf numFmtId="165" fontId="34" fillId="0" borderId="16" xfId="42" applyNumberFormat="1" applyFill="1" applyBorder="1" applyAlignment="1">
      <alignment horizontal="right"/>
    </xf>
    <xf numFmtId="165" fontId="34" fillId="0" borderId="15" xfId="42" applyNumberFormat="1" applyFill="1" applyBorder="1"/>
    <xf numFmtId="0" fontId="31" fillId="0" borderId="0" xfId="0" applyFont="1" applyFill="1" applyAlignment="1"/>
    <xf numFmtId="170" fontId="0" fillId="0" borderId="0" xfId="0" applyNumberFormat="1" applyAlignment="1">
      <alignment horizontal="left"/>
    </xf>
    <xf numFmtId="171" fontId="0" fillId="0" borderId="0" xfId="0" applyNumberFormat="1" applyAlignment="1">
      <alignment horizontal="center"/>
    </xf>
    <xf numFmtId="0" fontId="0" fillId="38" borderId="11" xfId="0" applyFill="1" applyBorder="1" applyAlignment="1">
      <alignment horizontal="center"/>
    </xf>
    <xf numFmtId="0" fontId="0" fillId="39" borderId="0" xfId="0" applyFill="1" applyAlignment="1">
      <alignment horizontal="center"/>
    </xf>
    <xf numFmtId="2" fontId="0" fillId="0" borderId="0" xfId="0" applyNumberFormat="1" applyAlignment="1">
      <alignment horizontal="center"/>
    </xf>
    <xf numFmtId="171" fontId="0" fillId="0" borderId="59" xfId="0" applyNumberFormat="1" applyBorder="1" applyAlignment="1">
      <alignment horizontal="center"/>
    </xf>
    <xf numFmtId="0" fontId="0" fillId="0" borderId="59" xfId="0" applyBorder="1" applyAlignment="1">
      <alignment horizontal="center"/>
    </xf>
    <xf numFmtId="0" fontId="0" fillId="39" borderId="59" xfId="0" applyFill="1" applyBorder="1" applyAlignment="1">
      <alignment horizontal="center"/>
    </xf>
    <xf numFmtId="0" fontId="0" fillId="40" borderId="59" xfId="0" applyFill="1" applyBorder="1" applyAlignment="1">
      <alignment horizontal="center"/>
    </xf>
    <xf numFmtId="0" fontId="0" fillId="0" borderId="81" xfId="0" applyBorder="1" applyAlignment="1">
      <alignment horizontal="center"/>
    </xf>
    <xf numFmtId="2" fontId="0" fillId="40" borderId="0" xfId="0" applyNumberFormat="1" applyFill="1" applyAlignment="1">
      <alignment horizontal="center"/>
    </xf>
    <xf numFmtId="2" fontId="0" fillId="0" borderId="11" xfId="0" applyNumberFormat="1" applyBorder="1" applyAlignment="1">
      <alignment horizontal="center"/>
    </xf>
    <xf numFmtId="0" fontId="0" fillId="39" borderId="21" xfId="0" applyFill="1" applyBorder="1" applyAlignment="1">
      <alignment horizontal="center" vertical="center" wrapText="1"/>
    </xf>
    <xf numFmtId="0" fontId="0" fillId="40" borderId="21" xfId="0" applyFill="1" applyBorder="1" applyAlignment="1">
      <alignment horizontal="center" vertical="center" wrapText="1"/>
    </xf>
    <xf numFmtId="0" fontId="0" fillId="40" borderId="66" xfId="0" applyFill="1" applyBorder="1" applyAlignment="1">
      <alignment horizontal="center" vertical="center" wrapText="1"/>
    </xf>
    <xf numFmtId="0" fontId="0" fillId="0" borderId="66" xfId="0" applyBorder="1" applyAlignment="1">
      <alignment horizontal="center" vertical="center" wrapText="1"/>
    </xf>
    <xf numFmtId="0" fontId="0" fillId="39" borderId="55" xfId="0" applyFill="1" applyBorder="1" applyAlignment="1">
      <alignment horizontal="center" vertical="center" wrapText="1"/>
    </xf>
    <xf numFmtId="0" fontId="0" fillId="0" borderId="100" xfId="0" applyBorder="1" applyAlignment="1">
      <alignment horizontal="center" vertical="center" wrapText="1"/>
    </xf>
    <xf numFmtId="0" fontId="54" fillId="36" borderId="55" xfId="0" applyFont="1" applyFill="1" applyBorder="1" applyAlignment="1">
      <alignment horizontal="center" vertical="center" wrapText="1"/>
    </xf>
    <xf numFmtId="0" fontId="54" fillId="36" borderId="100" xfId="0" applyFont="1" applyFill="1" applyBorder="1" applyAlignment="1">
      <alignment horizontal="center" vertical="center" wrapText="1"/>
    </xf>
    <xf numFmtId="2" fontId="0" fillId="41" borderId="12" xfId="0" applyNumberFormat="1" applyFill="1" applyBorder="1" applyAlignment="1">
      <alignment horizontal="center"/>
    </xf>
    <xf numFmtId="2" fontId="0" fillId="34" borderId="95" xfId="0" applyNumberFormat="1" applyFill="1" applyBorder="1" applyAlignment="1">
      <alignment horizontal="center"/>
    </xf>
    <xf numFmtId="3" fontId="50" fillId="0" borderId="14" xfId="43" applyNumberFormat="1" applyFill="1" applyBorder="1"/>
    <xf numFmtId="2" fontId="0" fillId="41" borderId="102" xfId="0" applyNumberFormat="1" applyFill="1" applyBorder="1" applyAlignment="1">
      <alignment horizontal="center"/>
    </xf>
    <xf numFmtId="0" fontId="0" fillId="0" borderId="0" xfId="0" applyAlignment="1">
      <alignment horizontal="center" vertical="center" wrapText="1"/>
    </xf>
    <xf numFmtId="0" fontId="41" fillId="0" borderId="0" xfId="42" applyFont="1" applyAlignment="1">
      <alignment horizontal="left" vertical="top" wrapText="1"/>
    </xf>
    <xf numFmtId="0" fontId="0" fillId="39" borderId="66" xfId="0" quotePrefix="1" applyFill="1" applyBorder="1" applyAlignment="1">
      <alignment horizontal="center" vertical="center" wrapText="1"/>
    </xf>
    <xf numFmtId="0" fontId="0" fillId="0" borderId="66" xfId="0" quotePrefix="1" applyBorder="1" applyAlignment="1">
      <alignment horizontal="center" vertical="center" wrapText="1"/>
    </xf>
    <xf numFmtId="0" fontId="0" fillId="39" borderId="100" xfId="0" quotePrefix="1" applyFill="1" applyBorder="1" applyAlignment="1">
      <alignment horizontal="center" vertical="center" wrapText="1"/>
    </xf>
    <xf numFmtId="0" fontId="0" fillId="0" borderId="100" xfId="0" quotePrefix="1" applyBorder="1" applyAlignment="1">
      <alignment horizontal="center" vertical="center" wrapText="1"/>
    </xf>
    <xf numFmtId="173" fontId="41" fillId="0" borderId="69" xfId="42" applyNumberFormat="1" applyFont="1" applyBorder="1" applyAlignment="1">
      <alignment horizontal="center" vertical="center" wrapText="1"/>
    </xf>
    <xf numFmtId="3" fontId="41" fillId="0" borderId="50" xfId="42" applyNumberFormat="1" applyFont="1" applyBorder="1" applyAlignment="1">
      <alignment horizontal="center" vertical="center"/>
    </xf>
    <xf numFmtId="0" fontId="40" fillId="36" borderId="0" xfId="42" applyFont="1" applyFill="1" applyAlignment="1" applyProtection="1">
      <alignment horizontal="center"/>
    </xf>
    <xf numFmtId="0" fontId="40" fillId="0" borderId="0" xfId="72" applyFont="1" applyAlignment="1">
      <alignment horizontal="center"/>
    </xf>
    <xf numFmtId="0" fontId="40" fillId="0" borderId="0" xfId="72" applyFont="1"/>
    <xf numFmtId="0" fontId="42" fillId="0" borderId="0" xfId="72" applyFont="1" applyAlignment="1">
      <alignment horizontal="center" vertical="center"/>
    </xf>
    <xf numFmtId="169" fontId="43" fillId="0" borderId="0" xfId="72" applyNumberFormat="1" applyFont="1"/>
    <xf numFmtId="0" fontId="45" fillId="0" borderId="0" xfId="72" applyFont="1" applyAlignment="1">
      <alignment horizontal="right" textRotation="90"/>
    </xf>
    <xf numFmtId="0" fontId="41" fillId="0" borderId="40" xfId="72" applyFont="1" applyBorder="1" applyAlignment="1">
      <alignment horizontal="center" vertical="center" wrapText="1"/>
    </xf>
    <xf numFmtId="0" fontId="41" fillId="0" borderId="67" xfId="72" applyFont="1" applyBorder="1" applyAlignment="1">
      <alignment horizontal="center" vertical="center" wrapText="1"/>
    </xf>
    <xf numFmtId="0" fontId="41" fillId="0" borderId="90" xfId="72" applyFont="1" applyBorder="1" applyAlignment="1">
      <alignment horizontal="center" vertical="center" wrapText="1"/>
    </xf>
    <xf numFmtId="0" fontId="41" fillId="0" borderId="86" xfId="72" applyFont="1" applyBorder="1" applyAlignment="1">
      <alignment horizontal="center" vertical="center" wrapText="1"/>
    </xf>
    <xf numFmtId="0" fontId="40" fillId="36" borderId="0" xfId="72" applyFont="1" applyFill="1" applyAlignment="1" applyProtection="1">
      <alignment horizontal="center"/>
      <protection locked="0"/>
    </xf>
    <xf numFmtId="168" fontId="41" fillId="0" borderId="69" xfId="72" applyNumberFormat="1" applyFont="1" applyBorder="1" applyAlignment="1">
      <alignment horizontal="right" vertical="center" wrapText="1"/>
    </xf>
    <xf numFmtId="0" fontId="41" fillId="0" borderId="59" xfId="72" applyFont="1" applyBorder="1" applyAlignment="1">
      <alignment horizontal="center" vertical="center"/>
    </xf>
    <xf numFmtId="3" fontId="41" fillId="0" borderId="49" xfId="72" applyNumberFormat="1" applyFont="1" applyBorder="1" applyAlignment="1">
      <alignment horizontal="center" vertical="center"/>
    </xf>
    <xf numFmtId="3" fontId="41" fillId="0" borderId="47" xfId="72" applyNumberFormat="1" applyFont="1" applyBorder="1" applyAlignment="1">
      <alignment horizontal="center" vertical="center"/>
    </xf>
    <xf numFmtId="0" fontId="40" fillId="36" borderId="0" xfId="72" applyFont="1" applyFill="1" applyAlignment="1">
      <alignment horizontal="center"/>
    </xf>
    <xf numFmtId="168" fontId="41" fillId="0" borderId="70" xfId="72" applyNumberFormat="1" applyFont="1" applyBorder="1" applyAlignment="1">
      <alignment horizontal="right" vertical="center" wrapText="1"/>
    </xf>
    <xf numFmtId="0" fontId="41" fillId="0" borderId="71" xfId="72" applyFont="1" applyBorder="1" applyAlignment="1">
      <alignment horizontal="center" vertical="center"/>
    </xf>
    <xf numFmtId="3" fontId="41" fillId="0" borderId="33" xfId="72" applyNumberFormat="1" applyFont="1" applyBorder="1" applyAlignment="1">
      <alignment horizontal="center" vertical="center"/>
    </xf>
    <xf numFmtId="3" fontId="41" fillId="0" borderId="32" xfId="72" applyNumberFormat="1" applyFont="1" applyBorder="1" applyAlignment="1">
      <alignment horizontal="center" vertical="center"/>
    </xf>
    <xf numFmtId="168" fontId="41" fillId="0" borderId="70" xfId="72" applyNumberFormat="1" applyFont="1" applyBorder="1" applyAlignment="1">
      <alignment horizontal="center" vertical="center" wrapText="1"/>
    </xf>
    <xf numFmtId="168" fontId="41" fillId="0" borderId="34" xfId="72" applyNumberFormat="1" applyFont="1" applyBorder="1" applyAlignment="1">
      <alignment horizontal="center" vertical="center" wrapText="1"/>
    </xf>
    <xf numFmtId="3" fontId="41" fillId="0" borderId="88" xfId="72" applyNumberFormat="1" applyFont="1" applyBorder="1" applyAlignment="1">
      <alignment horizontal="center" vertical="center"/>
    </xf>
    <xf numFmtId="168" fontId="41" fillId="0" borderId="71" xfId="72" applyNumberFormat="1" applyFont="1" applyBorder="1" applyAlignment="1">
      <alignment horizontal="center" vertical="center" wrapText="1"/>
    </xf>
    <xf numFmtId="168" fontId="41" fillId="0" borderId="72" xfId="72" applyNumberFormat="1" applyFont="1" applyBorder="1" applyAlignment="1">
      <alignment horizontal="center" vertical="center" wrapText="1"/>
    </xf>
    <xf numFmtId="0" fontId="41" fillId="0" borderId="73" xfId="72" applyFont="1" applyBorder="1" applyAlignment="1">
      <alignment horizontal="center" vertical="center"/>
    </xf>
    <xf numFmtId="168" fontId="41" fillId="0" borderId="73" xfId="72" applyNumberFormat="1" applyFont="1" applyBorder="1" applyAlignment="1">
      <alignment horizontal="center" vertical="center" wrapText="1"/>
    </xf>
    <xf numFmtId="3" fontId="41" fillId="0" borderId="91" xfId="72" applyNumberFormat="1" applyFont="1" applyBorder="1" applyAlignment="1">
      <alignment horizontal="center" vertical="center"/>
    </xf>
    <xf numFmtId="3" fontId="41" fillId="0" borderId="89" xfId="72" applyNumberFormat="1" applyFont="1" applyBorder="1" applyAlignment="1">
      <alignment horizontal="center" vertical="center"/>
    </xf>
    <xf numFmtId="0" fontId="45" fillId="0" borderId="0" xfId="72" applyFont="1" applyAlignment="1">
      <alignment textRotation="90"/>
    </xf>
    <xf numFmtId="3" fontId="46" fillId="0" borderId="106" xfId="72" applyNumberFormat="1" applyFont="1" applyBorder="1" applyAlignment="1">
      <alignment horizontal="center" vertical="center" wrapText="1"/>
    </xf>
    <xf numFmtId="3" fontId="46" fillId="0" borderId="107" xfId="72" applyNumberFormat="1" applyFont="1" applyBorder="1" applyAlignment="1">
      <alignment horizontal="center" vertical="center"/>
    </xf>
    <xf numFmtId="172" fontId="46" fillId="0" borderId="105" xfId="72" applyNumberFormat="1" applyFont="1" applyBorder="1" applyAlignment="1">
      <alignment horizontal="center" vertical="center"/>
    </xf>
    <xf numFmtId="0" fontId="46" fillId="0" borderId="0" xfId="72" applyFont="1" applyAlignment="1">
      <alignment horizontal="center" vertical="center"/>
    </xf>
    <xf numFmtId="3" fontId="46" fillId="0" borderId="0" xfId="72" applyNumberFormat="1" applyFont="1" applyAlignment="1">
      <alignment horizontal="center" vertical="center" wrapText="1"/>
    </xf>
    <xf numFmtId="3" fontId="46" fillId="0" borderId="0" xfId="72" applyNumberFormat="1" applyFont="1" applyAlignment="1">
      <alignment horizontal="center" vertical="center"/>
    </xf>
    <xf numFmtId="0" fontId="41" fillId="0" borderId="0" xfId="72" applyFont="1" applyAlignment="1">
      <alignment horizontal="right"/>
    </xf>
    <xf numFmtId="0" fontId="41" fillId="0" borderId="0" xfId="72" applyFont="1"/>
    <xf numFmtId="0" fontId="40" fillId="0" borderId="0" xfId="72" applyFont="1" applyAlignment="1">
      <alignment horizontal="center" vertical="center"/>
    </xf>
    <xf numFmtId="170" fontId="41" fillId="0" borderId="0" xfId="65" applyNumberFormat="1" applyFont="1" applyAlignment="1">
      <alignment vertical="top" wrapText="1"/>
    </xf>
    <xf numFmtId="0" fontId="41" fillId="0" borderId="0" xfId="65" applyFont="1" applyAlignment="1">
      <alignment horizontal="left" vertical="top"/>
    </xf>
    <xf numFmtId="0" fontId="41" fillId="0" borderId="0" xfId="72" applyFont="1" applyAlignment="1">
      <alignment horizontal="left" vertical="top"/>
    </xf>
    <xf numFmtId="170" fontId="41" fillId="0" borderId="0" xfId="72" applyNumberFormat="1" applyFont="1" applyAlignment="1">
      <alignment vertical="top" wrapText="1"/>
    </xf>
    <xf numFmtId="0" fontId="47" fillId="0" borderId="0" xfId="72" applyFont="1"/>
    <xf numFmtId="0" fontId="40" fillId="0" borderId="0" xfId="72" applyFont="1" applyAlignment="1" applyProtection="1">
      <alignment horizontal="center" vertical="center"/>
      <protection locked="0"/>
    </xf>
    <xf numFmtId="0" fontId="40" fillId="0" borderId="0" xfId="72" applyFont="1" applyAlignment="1">
      <alignment textRotation="90"/>
    </xf>
    <xf numFmtId="0" fontId="40" fillId="0" borderId="0" xfId="72" applyFont="1" applyProtection="1">
      <protection locked="0"/>
    </xf>
    <xf numFmtId="22" fontId="45" fillId="0" borderId="0" xfId="72" applyNumberFormat="1" applyFont="1" applyAlignment="1">
      <alignment textRotation="90"/>
    </xf>
    <xf numFmtId="0" fontId="33" fillId="0" borderId="0" xfId="72" applyAlignment="1">
      <alignment horizontal="center"/>
    </xf>
    <xf numFmtId="0" fontId="33" fillId="0" borderId="0" xfId="72"/>
    <xf numFmtId="0" fontId="48" fillId="0" borderId="0" xfId="72" applyFont="1"/>
    <xf numFmtId="0" fontId="40" fillId="0" borderId="30" xfId="72" applyFont="1" applyBorder="1"/>
    <xf numFmtId="168" fontId="41" fillId="0" borderId="69" xfId="72" applyNumberFormat="1" applyFont="1" applyBorder="1" applyAlignment="1">
      <alignment vertical="center" wrapText="1"/>
    </xf>
    <xf numFmtId="168" fontId="41" fillId="0" borderId="103" xfId="72" applyNumberFormat="1" applyFont="1" applyBorder="1" applyAlignment="1">
      <alignment horizontal="center" vertical="center" wrapText="1"/>
    </xf>
    <xf numFmtId="168" fontId="41" fillId="0" borderId="70" xfId="72" applyNumberFormat="1" applyFont="1" applyBorder="1" applyAlignment="1">
      <alignment vertical="center" wrapText="1"/>
    </xf>
    <xf numFmtId="3" fontId="40" fillId="0" borderId="0" xfId="72" applyNumberFormat="1" applyFont="1"/>
    <xf numFmtId="0" fontId="49" fillId="40" borderId="66" xfId="0" applyFont="1" applyFill="1" applyBorder="1" applyAlignment="1">
      <alignment horizontal="center" vertical="center" wrapText="1"/>
    </xf>
    <xf numFmtId="0" fontId="57" fillId="0" borderId="0" xfId="42" applyFont="1" applyBorder="1" applyAlignment="1">
      <alignment horizontal="center" vertical="center"/>
    </xf>
    <xf numFmtId="0" fontId="57" fillId="0" borderId="0" xfId="42" applyFont="1" applyBorder="1" applyAlignment="1">
      <alignment horizontal="center" vertical="center" wrapText="1"/>
    </xf>
    <xf numFmtId="168" fontId="41" fillId="0" borderId="69" xfId="42" applyNumberFormat="1" applyFont="1" applyFill="1" applyBorder="1" applyAlignment="1">
      <alignment horizontal="center" vertical="center" wrapText="1"/>
    </xf>
    <xf numFmtId="0" fontId="41" fillId="0" borderId="71" xfId="42" applyFont="1" applyFill="1" applyBorder="1" applyAlignment="1">
      <alignment horizontal="center" vertical="center"/>
    </xf>
    <xf numFmtId="168" fontId="41" fillId="0" borderId="59" xfId="42" applyNumberFormat="1" applyFont="1" applyFill="1" applyBorder="1" applyAlignment="1">
      <alignment horizontal="center" vertical="center" wrapText="1"/>
    </xf>
    <xf numFmtId="3" fontId="41" fillId="0" borderId="69" xfId="42" applyNumberFormat="1" applyFont="1" applyFill="1" applyBorder="1" applyAlignment="1">
      <alignment horizontal="center" vertical="center"/>
    </xf>
    <xf numFmtId="3" fontId="41" fillId="0" borderId="33" xfId="42" applyNumberFormat="1" applyFont="1" applyFill="1" applyBorder="1" applyAlignment="1">
      <alignment horizontal="center" vertical="center"/>
    </xf>
    <xf numFmtId="4" fontId="41" fillId="0" borderId="27" xfId="42" applyNumberFormat="1" applyFont="1" applyFill="1" applyBorder="1" applyAlignment="1">
      <alignment horizontal="center" vertical="center"/>
    </xf>
    <xf numFmtId="3" fontId="41" fillId="0" borderId="28" xfId="42" applyNumberFormat="1" applyFont="1" applyFill="1" applyBorder="1" applyAlignment="1">
      <alignment horizontal="center" vertical="center"/>
    </xf>
    <xf numFmtId="3" fontId="41" fillId="0" borderId="56" xfId="42" applyNumberFormat="1" applyFont="1" applyFill="1" applyBorder="1" applyAlignment="1">
      <alignment horizontal="center" vertical="center"/>
    </xf>
    <xf numFmtId="168" fontId="41" fillId="0" borderId="72" xfId="42" applyNumberFormat="1" applyFont="1" applyFill="1" applyBorder="1" applyAlignment="1">
      <alignment horizontal="center" vertical="center" wrapText="1"/>
    </xf>
    <xf numFmtId="0" fontId="41" fillId="0" borderId="73" xfId="42" applyFont="1" applyFill="1" applyBorder="1" applyAlignment="1">
      <alignment horizontal="center" vertical="center"/>
    </xf>
    <xf numFmtId="2" fontId="41" fillId="0" borderId="73" xfId="42" applyNumberFormat="1" applyFont="1" applyFill="1" applyBorder="1" applyAlignment="1">
      <alignment horizontal="center" vertical="center" wrapText="1"/>
    </xf>
    <xf numFmtId="3" fontId="41" fillId="0" borderId="91" xfId="42" applyNumberFormat="1" applyFont="1" applyFill="1" applyBorder="1" applyAlignment="1">
      <alignment horizontal="center" vertical="center"/>
    </xf>
    <xf numFmtId="3" fontId="41" fillId="0" borderId="74" xfId="42" applyNumberFormat="1" applyFont="1" applyFill="1" applyBorder="1" applyAlignment="1">
      <alignment horizontal="center" vertical="center"/>
    </xf>
    <xf numFmtId="3" fontId="41" fillId="0" borderId="75" xfId="42" applyNumberFormat="1" applyFont="1" applyFill="1" applyBorder="1" applyAlignment="1">
      <alignment horizontal="center" vertical="center"/>
    </xf>
    <xf numFmtId="4" fontId="41" fillId="0" borderId="91" xfId="42" applyNumberFormat="1" applyFont="1" applyFill="1" applyBorder="1" applyAlignment="1">
      <alignment horizontal="center" vertical="center"/>
    </xf>
    <xf numFmtId="3" fontId="41" fillId="0" borderId="76" xfId="42" applyNumberFormat="1" applyFont="1" applyFill="1" applyBorder="1" applyAlignment="1">
      <alignment horizontal="center" vertical="center"/>
    </xf>
    <xf numFmtId="0" fontId="0" fillId="0" borderId="110" xfId="0" applyBorder="1" applyAlignment="1">
      <alignment horizontal="center" vertical="center" wrapText="1"/>
    </xf>
    <xf numFmtId="1" fontId="0" fillId="0" borderId="0" xfId="0" applyNumberFormat="1" applyAlignment="1">
      <alignment horizontal="center"/>
    </xf>
    <xf numFmtId="0" fontId="0" fillId="38" borderId="0" xfId="0" applyFill="1" applyAlignment="1">
      <alignment horizontal="center"/>
    </xf>
    <xf numFmtId="0" fontId="0" fillId="42" borderId="11" xfId="0" applyFill="1" applyBorder="1" applyAlignment="1">
      <alignment horizontal="center"/>
    </xf>
    <xf numFmtId="0" fontId="0" fillId="44" borderId="111" xfId="0" applyFill="1" applyBorder="1" applyAlignment="1">
      <alignment horizontal="center"/>
    </xf>
    <xf numFmtId="0" fontId="0" fillId="42" borderId="21" xfId="0" applyFill="1" applyBorder="1" applyAlignment="1">
      <alignment horizontal="center" vertical="center" wrapText="1"/>
    </xf>
    <xf numFmtId="0" fontId="0" fillId="42" borderId="66" xfId="0" applyFill="1" applyBorder="1" applyAlignment="1">
      <alignment horizontal="center" vertical="center" wrapText="1"/>
    </xf>
    <xf numFmtId="0" fontId="0" fillId="44" borderId="56" xfId="0" applyFill="1" applyBorder="1" applyAlignment="1">
      <alignment horizontal="center"/>
    </xf>
    <xf numFmtId="0" fontId="0" fillId="0" borderId="62" xfId="0" applyBorder="1" applyAlignment="1">
      <alignment horizontal="center"/>
    </xf>
    <xf numFmtId="0" fontId="41" fillId="0" borderId="0" xfId="72" applyFont="1" applyAlignment="1">
      <alignment horizontal="left" vertical="top" wrapText="1"/>
    </xf>
    <xf numFmtId="0" fontId="41" fillId="0" borderId="0" xfId="65" applyFont="1" applyAlignment="1">
      <alignment horizontal="left" vertical="top" wrapText="1"/>
    </xf>
    <xf numFmtId="0" fontId="41" fillId="0" borderId="0" xfId="72" applyFont="1" applyAlignment="1">
      <alignment horizontal="left" vertical="center" wrapText="1"/>
    </xf>
    <xf numFmtId="0" fontId="40" fillId="0" borderId="0" xfId="72" applyFont="1" applyAlignment="1">
      <alignment horizontal="center"/>
    </xf>
    <xf numFmtId="0" fontId="41" fillId="0" borderId="63" xfId="72" applyFont="1" applyBorder="1" applyAlignment="1">
      <alignment horizontal="center" vertical="center" wrapText="1"/>
    </xf>
    <xf numFmtId="0" fontId="40" fillId="0" borderId="0" xfId="72" applyFont="1" applyAlignment="1">
      <alignment horizontal="center"/>
    </xf>
    <xf numFmtId="4" fontId="41" fillId="0" borderId="82" xfId="43" applyNumberFormat="1" applyFont="1" applyBorder="1" applyAlignment="1">
      <alignment horizontal="center" vertical="center"/>
    </xf>
    <xf numFmtId="4" fontId="41" fillId="0" borderId="27" xfId="43" applyNumberFormat="1" applyFont="1" applyBorder="1" applyAlignment="1">
      <alignment horizontal="center" vertical="center"/>
    </xf>
    <xf numFmtId="4" fontId="41" fillId="0" borderId="91" xfId="43" applyNumberFormat="1" applyFont="1" applyBorder="1" applyAlignment="1">
      <alignment horizontal="center" vertical="center"/>
    </xf>
    <xf numFmtId="168" fontId="41" fillId="0" borderId="71" xfId="72" applyNumberFormat="1" applyFont="1" applyBorder="1" applyAlignment="1">
      <alignment horizontal="left" vertical="center" wrapText="1"/>
    </xf>
    <xf numFmtId="168" fontId="41" fillId="0" borderId="112" xfId="72" applyNumberFormat="1" applyFont="1" applyBorder="1" applyAlignment="1">
      <alignment horizontal="left" vertical="center" wrapText="1"/>
    </xf>
    <xf numFmtId="3" fontId="46" fillId="0" borderId="105" xfId="72" applyNumberFormat="1" applyFont="1" applyBorder="1" applyAlignment="1">
      <alignment horizontal="center" vertical="center" wrapText="1"/>
    </xf>
    <xf numFmtId="3" fontId="41" fillId="0" borderId="114" xfId="72" applyNumberFormat="1" applyFont="1" applyBorder="1" applyAlignment="1">
      <alignment horizontal="center" vertical="center"/>
    </xf>
    <xf numFmtId="3" fontId="41" fillId="0" borderId="34" xfId="72" applyNumberFormat="1" applyFont="1" applyBorder="1" applyAlignment="1">
      <alignment horizontal="center" vertical="center"/>
    </xf>
    <xf numFmtId="3" fontId="41" fillId="0" borderId="115" xfId="72" applyNumberFormat="1" applyFont="1" applyBorder="1" applyAlignment="1">
      <alignment horizontal="center" vertical="center"/>
    </xf>
    <xf numFmtId="168" fontId="41" fillId="0" borderId="115" xfId="72" applyNumberFormat="1" applyFont="1" applyBorder="1" applyAlignment="1">
      <alignment horizontal="center" vertical="center" wrapText="1"/>
    </xf>
    <xf numFmtId="0" fontId="40" fillId="0" borderId="0" xfId="72" applyFont="1" applyFill="1" applyAlignment="1" applyProtection="1">
      <alignment horizontal="center"/>
      <protection locked="0"/>
    </xf>
    <xf numFmtId="0" fontId="40" fillId="0" borderId="0" xfId="72" applyFont="1" applyFill="1"/>
    <xf numFmtId="3" fontId="41" fillId="0" borderId="0" xfId="72" applyNumberFormat="1" applyFont="1" applyBorder="1" applyAlignment="1">
      <alignment horizontal="center" vertical="center"/>
    </xf>
    <xf numFmtId="3" fontId="46" fillId="0" borderId="116" xfId="72" applyNumberFormat="1" applyFont="1" applyBorder="1" applyAlignment="1">
      <alignment horizontal="center" vertical="center"/>
    </xf>
    <xf numFmtId="0" fontId="42" fillId="0" borderId="0" xfId="72" applyFont="1" applyFill="1" applyAlignment="1">
      <alignment horizontal="center" vertical="center"/>
    </xf>
    <xf numFmtId="3" fontId="46" fillId="0" borderId="0" xfId="72" applyNumberFormat="1" applyFont="1" applyFill="1" applyAlignment="1">
      <alignment horizontal="center" vertical="center"/>
    </xf>
    <xf numFmtId="0" fontId="40" fillId="0" borderId="0" xfId="72" applyFont="1" applyFill="1" applyAlignment="1">
      <alignment horizontal="center" vertical="center"/>
    </xf>
    <xf numFmtId="0" fontId="41" fillId="0" borderId="0" xfId="65" applyFont="1" applyFill="1" applyAlignment="1">
      <alignment horizontal="left" vertical="top" wrapText="1"/>
    </xf>
    <xf numFmtId="0" fontId="41" fillId="0" borderId="0" xfId="65" applyFont="1" applyFill="1" applyAlignment="1">
      <alignment horizontal="left" vertical="top"/>
    </xf>
    <xf numFmtId="0" fontId="41" fillId="0" borderId="0" xfId="72" applyFont="1" applyFill="1" applyAlignment="1">
      <alignment horizontal="left" vertical="center" wrapText="1"/>
    </xf>
    <xf numFmtId="0" fontId="41" fillId="0" borderId="0" xfId="72" applyFont="1" applyFill="1" applyAlignment="1">
      <alignment horizontal="left" vertical="top" wrapText="1"/>
    </xf>
    <xf numFmtId="0" fontId="33" fillId="0" borderId="0" xfId="72" applyFont="1" applyFill="1"/>
    <xf numFmtId="0" fontId="41" fillId="45" borderId="63" xfId="72" applyFont="1" applyFill="1" applyBorder="1" applyAlignment="1">
      <alignment horizontal="center" vertical="center" wrapText="1"/>
    </xf>
    <xf numFmtId="3" fontId="41" fillId="45" borderId="10" xfId="72" applyNumberFormat="1" applyFont="1" applyFill="1" applyBorder="1" applyAlignment="1">
      <alignment horizontal="center" vertical="center"/>
    </xf>
    <xf numFmtId="3" fontId="41" fillId="45" borderId="74" xfId="72" applyNumberFormat="1" applyFont="1" applyFill="1" applyBorder="1" applyAlignment="1">
      <alignment horizontal="center" vertical="center"/>
    </xf>
    <xf numFmtId="4" fontId="41" fillId="45" borderId="93" xfId="72" applyNumberFormat="1" applyFont="1" applyFill="1" applyBorder="1" applyAlignment="1">
      <alignment horizontal="center" vertical="center"/>
    </xf>
    <xf numFmtId="0" fontId="41" fillId="45" borderId="64" xfId="72" applyFont="1" applyFill="1" applyBorder="1" applyAlignment="1">
      <alignment horizontal="center" vertical="center" wrapText="1"/>
    </xf>
    <xf numFmtId="0" fontId="41" fillId="45" borderId="66" xfId="72" applyFont="1" applyFill="1" applyBorder="1" applyAlignment="1">
      <alignment horizontal="center" vertical="center" wrapText="1"/>
    </xf>
    <xf numFmtId="0" fontId="41" fillId="45" borderId="20" xfId="72" applyFont="1" applyFill="1" applyBorder="1" applyAlignment="1">
      <alignment horizontal="center" vertical="center" wrapText="1"/>
    </xf>
    <xf numFmtId="0" fontId="41" fillId="45" borderId="21" xfId="72" applyFont="1" applyFill="1" applyBorder="1" applyAlignment="1">
      <alignment horizontal="center" vertical="center" wrapText="1"/>
    </xf>
    <xf numFmtId="0" fontId="41" fillId="45" borderId="22" xfId="72" applyFont="1" applyFill="1" applyBorder="1" applyAlignment="1">
      <alignment horizontal="center" vertical="center" wrapText="1"/>
    </xf>
    <xf numFmtId="4" fontId="41" fillId="45" borderId="73" xfId="72" applyNumberFormat="1" applyFont="1" applyFill="1" applyBorder="1" applyAlignment="1">
      <alignment horizontal="center" vertical="center"/>
    </xf>
    <xf numFmtId="4" fontId="41" fillId="45" borderId="33" xfId="72" applyNumberFormat="1" applyFont="1" applyFill="1" applyBorder="1" applyAlignment="1">
      <alignment horizontal="center" vertical="center"/>
    </xf>
    <xf numFmtId="3" fontId="46" fillId="45" borderId="107" xfId="72" applyNumberFormat="1" applyFont="1" applyFill="1" applyBorder="1" applyAlignment="1">
      <alignment horizontal="center" vertical="center"/>
    </xf>
    <xf numFmtId="3" fontId="46" fillId="45" borderId="113" xfId="72" applyNumberFormat="1" applyFont="1" applyFill="1" applyBorder="1" applyAlignment="1">
      <alignment horizontal="center" vertical="center"/>
    </xf>
    <xf numFmtId="4" fontId="46" fillId="45" borderId="113" xfId="72" applyNumberFormat="1" applyFont="1" applyFill="1" applyBorder="1" applyAlignment="1">
      <alignment horizontal="center" vertical="center"/>
    </xf>
    <xf numFmtId="0" fontId="59" fillId="0" borderId="0" xfId="72" applyFont="1" applyFill="1" applyAlignment="1"/>
    <xf numFmtId="0" fontId="40" fillId="0" borderId="0" xfId="42" applyFont="1" applyFill="1" applyAlignment="1" applyProtection="1">
      <alignment horizontal="center"/>
      <protection locked="0"/>
    </xf>
    <xf numFmtId="0" fontId="41" fillId="0" borderId="0" xfId="65" applyFont="1" applyAlignment="1">
      <alignment horizontal="right"/>
    </xf>
    <xf numFmtId="0" fontId="41" fillId="0" borderId="0" xfId="65" applyFont="1"/>
    <xf numFmtId="0" fontId="40" fillId="0" borderId="0" xfId="65" applyFont="1" applyAlignment="1">
      <alignment horizontal="center" vertical="center"/>
    </xf>
    <xf numFmtId="0" fontId="40" fillId="0" borderId="0" xfId="65" applyFont="1"/>
    <xf numFmtId="0" fontId="40" fillId="0" borderId="0" xfId="65" applyFont="1" applyProtection="1">
      <protection locked="0"/>
    </xf>
    <xf numFmtId="0" fontId="68" fillId="0" borderId="0" xfId="65" applyFont="1" applyProtection="1">
      <protection locked="0"/>
    </xf>
    <xf numFmtId="0" fontId="69" fillId="0" borderId="0" xfId="65" applyFont="1" applyProtection="1">
      <protection locked="0"/>
    </xf>
    <xf numFmtId="0" fontId="70" fillId="0" borderId="0" xfId="65" applyFont="1" applyProtection="1">
      <protection locked="0"/>
    </xf>
    <xf numFmtId="0" fontId="71" fillId="0" borderId="0" xfId="65" applyFont="1"/>
    <xf numFmtId="0" fontId="47" fillId="0" borderId="24" xfId="72" applyFont="1" applyBorder="1"/>
    <xf numFmtId="0" fontId="40" fillId="0" borderId="25" xfId="65" applyFont="1" applyBorder="1"/>
    <xf numFmtId="0" fontId="44" fillId="0" borderId="13" xfId="65" quotePrefix="1" applyFont="1" applyBorder="1" applyAlignment="1" applyProtection="1">
      <alignment horizontal="left"/>
      <protection locked="0"/>
    </xf>
    <xf numFmtId="0" fontId="40" fillId="0" borderId="26" xfId="65" applyFont="1" applyBorder="1"/>
    <xf numFmtId="0" fontId="40" fillId="0" borderId="31" xfId="65" applyFont="1" applyBorder="1"/>
    <xf numFmtId="0" fontId="33" fillId="0" borderId="31" xfId="65" applyBorder="1"/>
    <xf numFmtId="0" fontId="35" fillId="0" borderId="13" xfId="65" applyFont="1" applyBorder="1"/>
    <xf numFmtId="0" fontId="33" fillId="0" borderId="13" xfId="65" applyBorder="1"/>
    <xf numFmtId="0" fontId="33" fillId="0" borderId="36" xfId="65" applyBorder="1"/>
    <xf numFmtId="0" fontId="41" fillId="0" borderId="0" xfId="72" applyFont="1" applyAlignment="1">
      <alignment vertical="top" wrapText="1"/>
    </xf>
    <xf numFmtId="0" fontId="40" fillId="0" borderId="0" xfId="43" applyFont="1" applyFill="1" applyAlignment="1" applyProtection="1">
      <alignment horizontal="center"/>
      <protection locked="0"/>
    </xf>
    <xf numFmtId="0" fontId="72" fillId="0" borderId="0" xfId="65" applyFont="1" applyProtection="1">
      <protection locked="0"/>
    </xf>
    <xf numFmtId="170" fontId="68" fillId="0" borderId="30" xfId="65" quotePrefix="1" applyNumberFormat="1" applyFont="1" applyBorder="1" applyAlignment="1" applyProtection="1">
      <alignment horizontal="right"/>
      <protection locked="0"/>
    </xf>
    <xf numFmtId="170" fontId="69" fillId="0" borderId="30" xfId="65" quotePrefix="1" applyNumberFormat="1" applyFont="1" applyBorder="1" applyAlignment="1" applyProtection="1">
      <alignment horizontal="right"/>
      <protection locked="0"/>
    </xf>
    <xf numFmtId="170" fontId="70" fillId="0" borderId="30" xfId="65" quotePrefix="1" applyNumberFormat="1" applyFont="1" applyBorder="1" applyAlignment="1" applyProtection="1">
      <alignment horizontal="right"/>
      <protection locked="0"/>
    </xf>
    <xf numFmtId="170" fontId="72" fillId="0" borderId="30" xfId="65" quotePrefix="1" applyNumberFormat="1" applyFont="1" applyBorder="1" applyAlignment="1" applyProtection="1">
      <alignment horizontal="right"/>
      <protection locked="0"/>
    </xf>
    <xf numFmtId="170" fontId="44" fillId="0" borderId="35" xfId="65" quotePrefix="1" applyNumberFormat="1" applyFont="1" applyBorder="1" applyAlignment="1" applyProtection="1">
      <alignment horizontal="right"/>
      <protection locked="0"/>
    </xf>
    <xf numFmtId="0" fontId="41" fillId="0" borderId="0" xfId="65" applyFont="1" applyAlignment="1">
      <alignment vertical="top" wrapText="1"/>
    </xf>
    <xf numFmtId="0" fontId="40" fillId="0" borderId="0" xfId="72" applyFont="1" applyBorder="1"/>
    <xf numFmtId="0" fontId="33" fillId="0" borderId="15" xfId="42" applyFont="1" applyBorder="1"/>
    <xf numFmtId="0" fontId="33" fillId="0" borderId="15" xfId="43" applyFont="1" applyBorder="1"/>
    <xf numFmtId="0" fontId="40" fillId="0" borderId="0" xfId="65" applyFont="1" applyBorder="1"/>
    <xf numFmtId="0" fontId="33" fillId="0" borderId="0" xfId="65" applyBorder="1"/>
    <xf numFmtId="0" fontId="41" fillId="0" borderId="64" xfId="43" applyFont="1" applyBorder="1" applyAlignment="1">
      <alignment horizontal="center" vertical="center" wrapText="1"/>
    </xf>
    <xf numFmtId="0" fontId="41" fillId="0" borderId="0" xfId="43" applyFont="1" applyAlignment="1">
      <alignment horizontal="left" vertical="top" wrapText="1"/>
    </xf>
    <xf numFmtId="0" fontId="40" fillId="0" borderId="0" xfId="43" applyFont="1" applyAlignment="1">
      <alignment horizontal="center"/>
    </xf>
    <xf numFmtId="0" fontId="40" fillId="0" borderId="0" xfId="43" applyFont="1" applyAlignment="1">
      <alignment horizontal="center"/>
    </xf>
    <xf numFmtId="1" fontId="44" fillId="0" borderId="0" xfId="65" applyNumberFormat="1" applyFont="1" applyAlignment="1">
      <alignment horizontal="center" vertical="center"/>
    </xf>
    <xf numFmtId="3" fontId="41" fillId="0" borderId="0" xfId="43" applyNumberFormat="1" applyFont="1" applyFill="1" applyBorder="1" applyAlignment="1">
      <alignment horizontal="center" vertical="center"/>
    </xf>
    <xf numFmtId="3" fontId="41" fillId="0" borderId="83" xfId="42" applyNumberFormat="1" applyFont="1" applyFill="1" applyBorder="1" applyAlignment="1">
      <alignment horizontal="center" vertical="center"/>
    </xf>
    <xf numFmtId="3" fontId="41" fillId="0" borderId="117" xfId="42" applyNumberFormat="1" applyFont="1" applyBorder="1" applyAlignment="1">
      <alignment horizontal="center" vertical="center"/>
    </xf>
    <xf numFmtId="0" fontId="41" fillId="0" borderId="39" xfId="42" applyFont="1" applyBorder="1" applyAlignment="1">
      <alignment horizontal="center" vertical="center" wrapText="1"/>
    </xf>
    <xf numFmtId="0" fontId="41" fillId="0" borderId="86" xfId="42" applyFont="1" applyBorder="1" applyAlignment="1">
      <alignment horizontal="center" vertical="center" wrapText="1"/>
    </xf>
    <xf numFmtId="0" fontId="40" fillId="37" borderId="85" xfId="42" applyFont="1" applyFill="1" applyBorder="1" applyAlignment="1">
      <alignment horizontal="center" vertical="center"/>
    </xf>
    <xf numFmtId="0" fontId="40" fillId="37" borderId="88" xfId="42" applyFont="1" applyFill="1" applyBorder="1" applyAlignment="1">
      <alignment horizontal="center" vertical="center"/>
    </xf>
    <xf numFmtId="0" fontId="40" fillId="37" borderId="89" xfId="42" applyFont="1" applyFill="1" applyBorder="1" applyAlignment="1">
      <alignment horizontal="center" vertical="center"/>
    </xf>
    <xf numFmtId="3" fontId="46" fillId="0" borderId="41" xfId="42" applyNumberFormat="1" applyFont="1" applyBorder="1" applyAlignment="1">
      <alignment horizontal="center" vertical="center" wrapText="1"/>
    </xf>
    <xf numFmtId="0" fontId="41" fillId="0" borderId="39" xfId="43" applyFont="1" applyBorder="1" applyAlignment="1">
      <alignment horizontal="center" vertical="center" wrapText="1"/>
    </xf>
    <xf numFmtId="172" fontId="50" fillId="0" borderId="0" xfId="43" applyNumberFormat="1" applyBorder="1"/>
    <xf numFmtId="0" fontId="33" fillId="0" borderId="15" xfId="72" applyBorder="1"/>
    <xf numFmtId="0" fontId="33" fillId="0" borderId="84" xfId="72" applyBorder="1" applyAlignment="1">
      <alignment horizontal="left"/>
    </xf>
    <xf numFmtId="3" fontId="41" fillId="0" borderId="59" xfId="43" applyNumberFormat="1" applyFont="1" applyBorder="1" applyAlignment="1">
      <alignment horizontal="center" vertical="center"/>
    </xf>
    <xf numFmtId="3" fontId="41" fillId="0" borderId="83" xfId="43" applyNumberFormat="1" applyFont="1" applyBorder="1" applyAlignment="1">
      <alignment horizontal="center" vertical="center"/>
    </xf>
    <xf numFmtId="0" fontId="41" fillId="0" borderId="0" xfId="43" applyFont="1" applyAlignment="1">
      <alignment vertical="top" wrapText="1"/>
    </xf>
    <xf numFmtId="0" fontId="68" fillId="0" borderId="0" xfId="65" applyFont="1" applyBorder="1" applyProtection="1">
      <protection locked="0"/>
    </xf>
    <xf numFmtId="0" fontId="69" fillId="0" borderId="0" xfId="65" applyFont="1" applyBorder="1" applyProtection="1">
      <protection locked="0"/>
    </xf>
    <xf numFmtId="0" fontId="70" fillId="0" borderId="0" xfId="65" applyFont="1" applyBorder="1" applyProtection="1">
      <protection locked="0"/>
    </xf>
    <xf numFmtId="0" fontId="71" fillId="0" borderId="0" xfId="65" applyFont="1" applyBorder="1"/>
    <xf numFmtId="0" fontId="72" fillId="0" borderId="0" xfId="65" applyFont="1" applyBorder="1" applyProtection="1">
      <protection locked="0"/>
    </xf>
    <xf numFmtId="170" fontId="74" fillId="0" borderId="30" xfId="65" quotePrefix="1" applyNumberFormat="1" applyFont="1" applyBorder="1" applyAlignment="1" applyProtection="1">
      <alignment horizontal="right"/>
      <protection locked="0"/>
    </xf>
    <xf numFmtId="0" fontId="74" fillId="0" borderId="0" xfId="65" applyFont="1" applyProtection="1">
      <protection locked="0"/>
    </xf>
    <xf numFmtId="0" fontId="75" fillId="0" borderId="0" xfId="65" applyFont="1"/>
    <xf numFmtId="170" fontId="76" fillId="0" borderId="30" xfId="65" quotePrefix="1" applyNumberFormat="1" applyFont="1" applyBorder="1" applyAlignment="1" applyProtection="1">
      <alignment horizontal="right" vertical="top"/>
      <protection locked="0"/>
    </xf>
    <xf numFmtId="3" fontId="44" fillId="0" borderId="0" xfId="43" applyNumberFormat="1" applyFont="1" applyBorder="1" applyAlignment="1">
      <alignment horizontal="center" vertical="center"/>
    </xf>
    <xf numFmtId="3" fontId="33" fillId="0" borderId="14" xfId="42" applyNumberFormat="1" applyFont="1" applyFill="1" applyBorder="1" applyAlignment="1">
      <alignment horizontal="right"/>
    </xf>
    <xf numFmtId="3" fontId="46" fillId="0" borderId="0" xfId="65" applyNumberFormat="1" applyFont="1" applyAlignment="1">
      <alignment horizontal="center" vertical="center"/>
    </xf>
    <xf numFmtId="0" fontId="0" fillId="0" borderId="0" xfId="0" applyAlignment="1">
      <alignment vertical="center"/>
    </xf>
    <xf numFmtId="168" fontId="33" fillId="36" borderId="44" xfId="42" applyNumberFormat="1" applyFont="1" applyFill="1" applyBorder="1" applyAlignment="1">
      <alignment horizontal="center"/>
    </xf>
    <xf numFmtId="168" fontId="34" fillId="36" borderId="46" xfId="42" applyNumberFormat="1" applyFill="1" applyBorder="1" applyAlignment="1">
      <alignment horizontal="center"/>
    </xf>
    <xf numFmtId="0" fontId="34" fillId="36" borderId="119" xfId="42" applyFill="1" applyBorder="1" applyAlignment="1">
      <alignment horizontal="center"/>
    </xf>
    <xf numFmtId="171" fontId="0" fillId="0" borderId="81" xfId="0" applyNumberFormat="1" applyBorder="1" applyAlignment="1">
      <alignment horizontal="center"/>
    </xf>
    <xf numFmtId="0" fontId="49" fillId="0" borderId="0" xfId="0" applyFont="1" applyAlignment="1">
      <alignment horizontal="center" vertical="center"/>
    </xf>
    <xf numFmtId="171" fontId="0" fillId="0" borderId="0" xfId="0" applyNumberFormat="1" applyAlignment="1">
      <alignment horizontal="center" vertical="center"/>
    </xf>
    <xf numFmtId="0" fontId="49" fillId="0" borderId="0" xfId="0" applyFont="1" applyAlignment="1">
      <alignment horizontal="center" vertical="center" wrapText="1"/>
    </xf>
    <xf numFmtId="171" fontId="0" fillId="0" borderId="0" xfId="0" applyNumberFormat="1" applyAlignment="1">
      <alignment horizontal="center" vertical="center" wrapText="1"/>
    </xf>
    <xf numFmtId="0" fontId="0" fillId="44" borderId="0" xfId="0" applyFill="1" applyAlignment="1">
      <alignment horizontal="center"/>
    </xf>
    <xf numFmtId="2" fontId="49" fillId="0" borderId="98" xfId="0" applyNumberFormat="1" applyFont="1" applyBorder="1" applyAlignment="1">
      <alignment horizontal="center" vertical="center"/>
    </xf>
    <xf numFmtId="0" fontId="0" fillId="0" borderId="21" xfId="0" applyBorder="1" applyAlignment="1">
      <alignment horizontal="center" vertical="center" wrapText="1"/>
    </xf>
    <xf numFmtId="0" fontId="0" fillId="0" borderId="94" xfId="0" applyBorder="1" applyAlignment="1">
      <alignment horizontal="center" vertical="center" wrapText="1"/>
    </xf>
    <xf numFmtId="0" fontId="54" fillId="0" borderId="21" xfId="0" applyFont="1" applyBorder="1" applyAlignment="1">
      <alignment horizontal="center" vertical="center" wrapText="1"/>
    </xf>
    <xf numFmtId="0" fontId="32" fillId="0" borderId="0" xfId="0" applyFont="1" applyAlignment="1">
      <alignment horizontal="right"/>
    </xf>
    <xf numFmtId="0" fontId="35" fillId="0" borderId="92" xfId="65" applyFont="1" applyBorder="1" applyAlignment="1">
      <alignment horizontal="center" vertical="center" wrapText="1"/>
    </xf>
    <xf numFmtId="0" fontId="35" fillId="0" borderId="78" xfId="65" applyFont="1" applyBorder="1" applyAlignment="1">
      <alignment horizontal="center" vertical="center" wrapText="1"/>
    </xf>
    <xf numFmtId="0" fontId="35" fillId="0" borderId="36" xfId="65" applyFont="1" applyBorder="1" applyAlignment="1">
      <alignment horizontal="center" vertical="center" wrapText="1"/>
    </xf>
    <xf numFmtId="0" fontId="35" fillId="0" borderId="0" xfId="42" applyFont="1" applyAlignment="1">
      <alignment horizontal="right"/>
    </xf>
    <xf numFmtId="171" fontId="31" fillId="33" borderId="123" xfId="0" applyNumberFormat="1" applyFont="1" applyFill="1" applyBorder="1" applyAlignment="1">
      <alignment horizontal="center" vertical="center"/>
    </xf>
    <xf numFmtId="171" fontId="33" fillId="0" borderId="0" xfId="65" applyNumberFormat="1" applyAlignment="1">
      <alignment horizontal="center"/>
    </xf>
    <xf numFmtId="171" fontId="31" fillId="47" borderId="125" xfId="0" applyNumberFormat="1" applyFont="1" applyFill="1" applyBorder="1" applyAlignment="1">
      <alignment horizontal="center" vertical="center"/>
    </xf>
    <xf numFmtId="0" fontId="33" fillId="0" borderId="123" xfId="65" applyBorder="1" applyAlignment="1">
      <alignment horizontal="center"/>
    </xf>
    <xf numFmtId="0" fontId="33" fillId="0" borderId="121" xfId="65" applyBorder="1" applyAlignment="1">
      <alignment horizontal="center"/>
    </xf>
    <xf numFmtId="0" fontId="33" fillId="0" borderId="0" xfId="65" applyAlignment="1">
      <alignment horizontal="center"/>
    </xf>
    <xf numFmtId="0" fontId="33" fillId="0" borderId="0" xfId="42" applyFont="1" applyFill="1" applyBorder="1" applyAlignment="1">
      <alignment horizontal="center" vertical="center" wrapText="1"/>
    </xf>
    <xf numFmtId="0" fontId="40" fillId="36" borderId="0" xfId="65" applyFont="1" applyFill="1" applyAlignment="1" applyProtection="1">
      <alignment horizontal="center"/>
      <protection locked="0"/>
    </xf>
    <xf numFmtId="0" fontId="40" fillId="36" borderId="0" xfId="65" applyFont="1" applyFill="1" applyAlignment="1">
      <alignment horizontal="center"/>
    </xf>
    <xf numFmtId="0" fontId="33" fillId="0" borderId="0" xfId="65" applyFont="1" applyFill="1" applyBorder="1" applyAlignment="1">
      <alignment horizontal="center" vertical="center" wrapText="1"/>
    </xf>
    <xf numFmtId="0" fontId="39" fillId="0" borderId="25" xfId="42" applyFont="1" applyBorder="1" applyAlignment="1">
      <alignment vertical="center" wrapText="1"/>
    </xf>
    <xf numFmtId="171" fontId="49" fillId="0" borderId="0" xfId="0" applyNumberFormat="1" applyFont="1" applyAlignment="1">
      <alignment horizontal="center"/>
    </xf>
    <xf numFmtId="0" fontId="0" fillId="0" borderId="0" xfId="0" applyAlignment="1">
      <alignment horizontal="left"/>
    </xf>
    <xf numFmtId="0" fontId="49" fillId="0" borderId="0" xfId="0" applyFont="1" applyAlignment="1">
      <alignment horizontal="left"/>
    </xf>
    <xf numFmtId="174" fontId="0" fillId="0" borderId="0" xfId="0" applyNumberFormat="1"/>
    <xf numFmtId="174" fontId="49" fillId="0" borderId="0" xfId="0" applyNumberFormat="1" applyFont="1"/>
    <xf numFmtId="174" fontId="0" fillId="42" borderId="56" xfId="0" applyNumberFormat="1" applyFill="1" applyBorder="1" applyAlignment="1">
      <alignment horizontal="center"/>
    </xf>
    <xf numFmtId="0" fontId="0" fillId="0" borderId="50" xfId="0" applyBorder="1" applyAlignment="1">
      <alignment horizontal="center"/>
    </xf>
    <xf numFmtId="0" fontId="0" fillId="38" borderId="48" xfId="0" applyFill="1" applyBorder="1" applyAlignment="1">
      <alignment horizontal="center"/>
    </xf>
    <xf numFmtId="0" fontId="0" fillId="43" borderId="48" xfId="0" applyFill="1" applyBorder="1" applyAlignment="1">
      <alignment horizontal="center"/>
    </xf>
    <xf numFmtId="0" fontId="0" fillId="42" borderId="94" xfId="0" applyFill="1" applyBorder="1" applyAlignment="1">
      <alignment horizontal="center" vertical="center" wrapText="1"/>
    </xf>
    <xf numFmtId="0" fontId="0" fillId="42" borderId="100" xfId="0" applyFill="1" applyBorder="1" applyAlignment="1">
      <alignment horizontal="center" vertical="center" wrapText="1"/>
    </xf>
    <xf numFmtId="2" fontId="0" fillId="0" borderId="38" xfId="0" applyNumberFormat="1" applyBorder="1" applyAlignment="1">
      <alignment vertical="center"/>
    </xf>
    <xf numFmtId="1" fontId="0" fillId="40" borderId="0" xfId="0" applyNumberFormat="1" applyFill="1" applyAlignment="1">
      <alignment horizontal="center"/>
    </xf>
    <xf numFmtId="0" fontId="0" fillId="44" borderId="71" xfId="0" applyFill="1" applyBorder="1" applyAlignment="1">
      <alignment horizontal="center"/>
    </xf>
    <xf numFmtId="0" fontId="0" fillId="44" borderId="129" xfId="0" applyFill="1" applyBorder="1" applyAlignment="1">
      <alignment horizontal="center"/>
    </xf>
    <xf numFmtId="0" fontId="0" fillId="42" borderId="45" xfId="0" applyFill="1" applyBorder="1" applyAlignment="1">
      <alignment horizontal="center"/>
    </xf>
    <xf numFmtId="0" fontId="0" fillId="42" borderId="48" xfId="0" applyFill="1" applyBorder="1" applyAlignment="1">
      <alignment horizontal="center"/>
    </xf>
    <xf numFmtId="0" fontId="0" fillId="42" borderId="50" xfId="0" applyFill="1" applyBorder="1" applyAlignment="1">
      <alignment horizontal="center"/>
    </xf>
    <xf numFmtId="0" fontId="0" fillId="38" borderId="130" xfId="0" applyFill="1" applyBorder="1" applyAlignment="1">
      <alignment horizontal="center"/>
    </xf>
    <xf numFmtId="0" fontId="0" fillId="38" borderId="56" xfId="0" applyFill="1" applyBorder="1" applyAlignment="1">
      <alignment horizontal="center"/>
    </xf>
    <xf numFmtId="0" fontId="0" fillId="38" borderId="62" xfId="0" applyFill="1" applyBorder="1" applyAlignment="1">
      <alignment horizontal="center"/>
    </xf>
    <xf numFmtId="0" fontId="0" fillId="38" borderId="45" xfId="0" applyFill="1" applyBorder="1" applyAlignment="1">
      <alignment horizontal="center"/>
    </xf>
    <xf numFmtId="0" fontId="0" fillId="38" borderId="50" xfId="0" applyFill="1" applyBorder="1" applyAlignment="1">
      <alignment horizontal="center"/>
    </xf>
    <xf numFmtId="0" fontId="0" fillId="44" borderId="11" xfId="0" applyFill="1" applyBorder="1" applyAlignment="1">
      <alignment horizontal="center"/>
    </xf>
    <xf numFmtId="0" fontId="0" fillId="42" borderId="45" xfId="0" applyFill="1" applyBorder="1" applyAlignment="1">
      <alignment horizontal="center" vertical="center" wrapText="1"/>
    </xf>
    <xf numFmtId="0" fontId="0" fillId="42" borderId="48" xfId="0" applyFill="1" applyBorder="1" applyAlignment="1">
      <alignment horizontal="center" vertical="center" wrapText="1"/>
    </xf>
    <xf numFmtId="0" fontId="0" fillId="42" borderId="50" xfId="0" applyFill="1" applyBorder="1" applyAlignment="1">
      <alignment horizontal="center" vertical="center" wrapText="1"/>
    </xf>
    <xf numFmtId="0" fontId="0" fillId="42" borderId="131" xfId="0" applyFill="1" applyBorder="1" applyAlignment="1">
      <alignment horizontal="center"/>
    </xf>
    <xf numFmtId="0" fontId="0" fillId="42" borderId="81" xfId="0" applyFill="1" applyBorder="1" applyAlignment="1">
      <alignment horizontal="center"/>
    </xf>
    <xf numFmtId="171" fontId="0" fillId="42" borderId="45" xfId="0" applyNumberFormat="1" applyFill="1" applyBorder="1" applyAlignment="1">
      <alignment horizontal="center" vertical="center" wrapText="1"/>
    </xf>
    <xf numFmtId="171" fontId="0" fillId="42" borderId="50" xfId="0" applyNumberFormat="1" applyFill="1" applyBorder="1" applyAlignment="1">
      <alignment horizontal="center" vertical="center"/>
    </xf>
    <xf numFmtId="171" fontId="0" fillId="42" borderId="48" xfId="0" applyNumberFormat="1" applyFill="1" applyBorder="1" applyAlignment="1">
      <alignment horizontal="center" vertical="center" wrapText="1"/>
    </xf>
    <xf numFmtId="0" fontId="0" fillId="42" borderId="77" xfId="0" applyFill="1" applyBorder="1" applyAlignment="1">
      <alignment horizontal="center" vertical="center" wrapText="1"/>
    </xf>
    <xf numFmtId="171" fontId="0" fillId="42" borderId="45" xfId="0" applyNumberFormat="1" applyFill="1" applyBorder="1" applyAlignment="1">
      <alignment horizontal="center"/>
    </xf>
    <xf numFmtId="171" fontId="0" fillId="42" borderId="48" xfId="0" applyNumberFormat="1" applyFill="1" applyBorder="1" applyAlignment="1">
      <alignment horizontal="center"/>
    </xf>
    <xf numFmtId="171" fontId="0" fillId="42" borderId="50" xfId="0" applyNumberFormat="1" applyFill="1" applyBorder="1" applyAlignment="1">
      <alignment horizontal="center"/>
    </xf>
    <xf numFmtId="0" fontId="0" fillId="44" borderId="0" xfId="0" applyFill="1" applyBorder="1" applyAlignment="1">
      <alignment horizontal="center"/>
    </xf>
    <xf numFmtId="171" fontId="0" fillId="42" borderId="50" xfId="0" applyNumberFormat="1" applyFill="1" applyBorder="1" applyAlignment="1">
      <alignment horizontal="center" vertical="center" wrapText="1"/>
    </xf>
    <xf numFmtId="0" fontId="49" fillId="38" borderId="50" xfId="0" applyFont="1" applyFill="1" applyBorder="1" applyAlignment="1">
      <alignment horizontal="center" vertical="center" wrapText="1"/>
    </xf>
    <xf numFmtId="0" fontId="0" fillId="42" borderId="54" xfId="0" applyFill="1" applyBorder="1" applyAlignment="1">
      <alignment horizontal="center" vertical="center" wrapText="1"/>
    </xf>
    <xf numFmtId="0" fontId="0" fillId="42" borderId="42" xfId="0" applyFill="1" applyBorder="1" applyAlignment="1">
      <alignment horizontal="center" vertical="center" wrapText="1"/>
    </xf>
    <xf numFmtId="0" fontId="0" fillId="42" borderId="135" xfId="0" applyFill="1" applyBorder="1" applyAlignment="1">
      <alignment horizontal="center"/>
    </xf>
    <xf numFmtId="0" fontId="6" fillId="42" borderId="42" xfId="73" applyFill="1" applyBorder="1" applyAlignment="1">
      <alignment horizontal="center" vertical="center" wrapText="1"/>
    </xf>
    <xf numFmtId="0" fontId="0" fillId="38" borderId="101" xfId="0" applyFill="1" applyBorder="1" applyAlignment="1">
      <alignment horizontal="center"/>
    </xf>
    <xf numFmtId="2" fontId="0" fillId="0" borderId="13" xfId="0" applyNumberFormat="1" applyBorder="1" applyAlignment="1">
      <alignment vertical="center"/>
    </xf>
    <xf numFmtId="171" fontId="31" fillId="33" borderId="136" xfId="0" applyNumberFormat="1" applyFont="1" applyFill="1" applyBorder="1" applyAlignment="1">
      <alignment horizontal="center" vertical="center"/>
    </xf>
    <xf numFmtId="0" fontId="40" fillId="36" borderId="0" xfId="42" applyFont="1" applyFill="1" applyAlignment="1" applyProtection="1">
      <alignment horizontal="center"/>
    </xf>
    <xf numFmtId="0" fontId="0" fillId="0" borderId="0" xfId="0" applyAlignment="1"/>
    <xf numFmtId="0" fontId="31" fillId="0" borderId="0" xfId="0" applyFont="1" applyAlignment="1">
      <alignment horizontal="right" vertical="center" wrapText="1"/>
    </xf>
    <xf numFmtId="0" fontId="31" fillId="0" borderId="0" xfId="0" applyFont="1" applyAlignment="1">
      <alignment vertical="center" wrapText="1"/>
    </xf>
    <xf numFmtId="3" fontId="41" fillId="45" borderId="129" xfId="72" applyNumberFormat="1" applyFont="1" applyFill="1" applyBorder="1" applyAlignment="1">
      <alignment horizontal="center" vertical="center"/>
    </xf>
    <xf numFmtId="3" fontId="41" fillId="45" borderId="73" xfId="72" applyNumberFormat="1" applyFont="1" applyFill="1" applyBorder="1" applyAlignment="1">
      <alignment horizontal="center" vertical="center"/>
    </xf>
    <xf numFmtId="171" fontId="0" fillId="0" borderId="59" xfId="0" applyNumberFormat="1" applyBorder="1"/>
    <xf numFmtId="171" fontId="0" fillId="0" borderId="0" xfId="0" applyNumberFormat="1"/>
    <xf numFmtId="171" fontId="0" fillId="34" borderId="12" xfId="0" applyNumberFormat="1" applyFill="1" applyBorder="1" applyAlignment="1">
      <alignment horizontal="center"/>
    </xf>
    <xf numFmtId="0" fontId="1" fillId="0" borderId="0" xfId="117"/>
    <xf numFmtId="0" fontId="0" fillId="0" borderId="0" xfId="0"/>
    <xf numFmtId="0" fontId="40" fillId="36" borderId="0" xfId="65" applyFont="1" applyFill="1" applyAlignment="1" applyProtection="1">
      <alignment horizontal="center"/>
      <protection locked="0"/>
    </xf>
    <xf numFmtId="0" fontId="33" fillId="36" borderId="29" xfId="65" applyFill="1" applyBorder="1" applyAlignment="1">
      <alignment horizontal="center"/>
    </xf>
    <xf numFmtId="0" fontId="33" fillId="36" borderId="34" xfId="65" applyFill="1" applyBorder="1" applyAlignment="1">
      <alignment horizontal="center"/>
    </xf>
    <xf numFmtId="171" fontId="0" fillId="0" borderId="0" xfId="0" applyNumberFormat="1" applyAlignment="1">
      <alignment horizontal="center"/>
    </xf>
    <xf numFmtId="0" fontId="40" fillId="0" borderId="0" xfId="72" applyFont="1" applyAlignment="1">
      <alignment horizontal="center"/>
    </xf>
    <xf numFmtId="0" fontId="40" fillId="0" borderId="0" xfId="72" applyFont="1"/>
    <xf numFmtId="0" fontId="45" fillId="0" borderId="0" xfId="72" applyFont="1" applyAlignment="1">
      <alignment horizontal="right" textRotation="90"/>
    </xf>
    <xf numFmtId="0" fontId="40" fillId="36" borderId="0" xfId="72" applyFont="1" applyFill="1" applyAlignment="1">
      <alignment horizontal="center"/>
    </xf>
    <xf numFmtId="0" fontId="41" fillId="0" borderId="71" xfId="72" applyFont="1" applyBorder="1" applyAlignment="1">
      <alignment horizontal="center" vertical="center"/>
    </xf>
    <xf numFmtId="168" fontId="41" fillId="0" borderId="70" xfId="72" applyNumberFormat="1" applyFont="1" applyBorder="1" applyAlignment="1">
      <alignment horizontal="center" vertical="center" wrapText="1"/>
    </xf>
    <xf numFmtId="3" fontId="41" fillId="0" borderId="88" xfId="72" applyNumberFormat="1" applyFont="1" applyBorder="1" applyAlignment="1">
      <alignment horizontal="center" vertical="center"/>
    </xf>
    <xf numFmtId="168" fontId="41" fillId="0" borderId="71" xfId="72" applyNumberFormat="1" applyFont="1" applyBorder="1" applyAlignment="1">
      <alignment horizontal="center" vertical="center" wrapText="1"/>
    </xf>
    <xf numFmtId="168" fontId="41" fillId="0" borderId="71" xfId="72" applyNumberFormat="1" applyFont="1" applyBorder="1" applyAlignment="1">
      <alignment horizontal="left" vertical="center" wrapText="1"/>
    </xf>
    <xf numFmtId="0" fontId="40" fillId="0" borderId="0" xfId="72" applyFont="1" applyFill="1" applyAlignment="1" applyProtection="1">
      <alignment horizontal="center"/>
      <protection locked="0"/>
    </xf>
    <xf numFmtId="3" fontId="41" fillId="45" borderId="10" xfId="72" applyNumberFormat="1" applyFont="1" applyFill="1" applyBorder="1" applyAlignment="1">
      <alignment horizontal="center" vertical="center"/>
    </xf>
    <xf numFmtId="168" fontId="33" fillId="36" borderId="27" xfId="65" applyNumberFormat="1" applyFill="1" applyBorder="1" applyAlignment="1">
      <alignment horizontal="center"/>
    </xf>
    <xf numFmtId="168" fontId="33" fillId="36" borderId="28" xfId="65" applyNumberFormat="1" applyFill="1" applyBorder="1" applyAlignment="1">
      <alignment horizontal="center"/>
    </xf>
    <xf numFmtId="172" fontId="41" fillId="0" borderId="85" xfId="72" applyNumberFormat="1" applyFont="1" applyBorder="1" applyAlignment="1">
      <alignment horizontal="center" vertical="center"/>
    </xf>
    <xf numFmtId="172" fontId="41" fillId="0" borderId="89" xfId="72" applyNumberFormat="1" applyFont="1" applyBorder="1" applyAlignment="1">
      <alignment horizontal="center" vertical="center"/>
    </xf>
    <xf numFmtId="1" fontId="0" fillId="39" borderId="0" xfId="0" applyNumberFormat="1" applyFill="1" applyAlignment="1">
      <alignment horizontal="center"/>
    </xf>
    <xf numFmtId="0" fontId="51" fillId="0" borderId="0" xfId="0" applyFont="1" applyAlignment="1">
      <alignment horizontal="center"/>
    </xf>
    <xf numFmtId="171" fontId="0" fillId="0" borderId="0" xfId="0" applyNumberFormat="1" applyAlignment="1">
      <alignment horizontal="right"/>
    </xf>
    <xf numFmtId="2" fontId="0" fillId="42" borderId="137" xfId="0" applyNumberFormat="1" applyFill="1" applyBorder="1" applyAlignment="1">
      <alignment horizontal="center"/>
    </xf>
    <xf numFmtId="2" fontId="0" fillId="42" borderId="48" xfId="0" applyNumberFormat="1" applyFill="1" applyBorder="1" applyAlignment="1">
      <alignment horizontal="center"/>
    </xf>
    <xf numFmtId="10" fontId="0" fillId="42" borderId="50" xfId="123" applyNumberFormat="1" applyFont="1" applyFill="1" applyBorder="1" applyAlignment="1">
      <alignment horizontal="center"/>
    </xf>
    <xf numFmtId="0" fontId="0" fillId="42" borderId="74" xfId="0" applyFill="1" applyBorder="1" applyAlignment="1">
      <alignment horizontal="center" vertical="center" wrapText="1"/>
    </xf>
    <xf numFmtId="0" fontId="33" fillId="0" borderId="124" xfId="65" applyBorder="1" applyAlignment="1">
      <alignment horizontal="center"/>
    </xf>
    <xf numFmtId="0" fontId="33" fillId="0" borderId="138" xfId="65" applyBorder="1" applyAlignment="1">
      <alignment horizontal="center"/>
    </xf>
    <xf numFmtId="171" fontId="31" fillId="33" borderId="139" xfId="0" applyNumberFormat="1" applyFont="1" applyFill="1" applyBorder="1" applyAlignment="1">
      <alignment horizontal="center" vertical="center"/>
    </xf>
    <xf numFmtId="171" fontId="31" fillId="33" borderId="138" xfId="0" applyNumberFormat="1" applyFont="1" applyFill="1" applyBorder="1" applyAlignment="1">
      <alignment horizontal="center" vertical="center"/>
    </xf>
    <xf numFmtId="0" fontId="33" fillId="0" borderId="139" xfId="65" applyBorder="1" applyAlignment="1">
      <alignment horizontal="center"/>
    </xf>
    <xf numFmtId="14" fontId="0" fillId="0" borderId="140" xfId="0" applyNumberFormat="1" applyBorder="1" applyAlignment="1">
      <alignment horizontal="center" vertical="center"/>
    </xf>
    <xf numFmtId="0" fontId="0" fillId="0" borderId="141" xfId="0" applyBorder="1" applyAlignment="1">
      <alignment horizontal="left" vertical="center" wrapText="1"/>
    </xf>
    <xf numFmtId="0" fontId="35" fillId="0" borderId="142" xfId="0" applyFont="1" applyBorder="1" applyAlignment="1">
      <alignment horizontal="center"/>
    </xf>
    <xf numFmtId="0" fontId="35" fillId="0" borderId="143" xfId="0" applyFont="1" applyBorder="1" applyAlignment="1">
      <alignment horizontal="center" vertical="center"/>
    </xf>
    <xf numFmtId="14" fontId="0" fillId="0" borderId="144" xfId="0" applyNumberFormat="1" applyBorder="1" applyAlignment="1">
      <alignment horizontal="center" vertical="center"/>
    </xf>
    <xf numFmtId="0" fontId="0" fillId="0" borderId="145" xfId="0" applyBorder="1" applyAlignment="1">
      <alignment horizontal="left" vertical="center" wrapText="1"/>
    </xf>
    <xf numFmtId="0" fontId="0" fillId="0" borderId="0" xfId="0"/>
    <xf numFmtId="0" fontId="33" fillId="0" borderId="0" xfId="42" applyFont="1"/>
    <xf numFmtId="0" fontId="0" fillId="0" borderId="74" xfId="0" applyFill="1" applyBorder="1" applyAlignment="1">
      <alignment horizontal="center" vertical="center" wrapText="1"/>
    </xf>
    <xf numFmtId="0" fontId="81" fillId="0" borderId="0" xfId="0" applyFont="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right" vertical="center" wrapText="1"/>
    </xf>
    <xf numFmtId="0" fontId="82" fillId="0" borderId="0" xfId="0" applyFont="1" applyAlignment="1">
      <alignment horizontal="right" vertical="center" wrapText="1"/>
    </xf>
    <xf numFmtId="0" fontId="83" fillId="0" borderId="0" xfId="0" applyFont="1" applyAlignment="1">
      <alignment horizontal="left" vertical="center" wrapText="1"/>
    </xf>
    <xf numFmtId="0" fontId="32" fillId="0" borderId="0" xfId="0" applyFont="1" applyAlignment="1">
      <alignment horizontal="center" wrapText="1"/>
    </xf>
    <xf numFmtId="0" fontId="32" fillId="0" borderId="146" xfId="0" applyFont="1" applyBorder="1" applyAlignment="1">
      <alignment horizontal="center" wrapText="1"/>
    </xf>
    <xf numFmtId="0" fontId="32" fillId="0" borderId="0" xfId="0" applyFont="1" applyAlignment="1">
      <alignment horizontal="left" vertical="center"/>
    </xf>
    <xf numFmtId="0" fontId="32" fillId="0" borderId="0" xfId="0" applyFont="1" applyAlignment="1">
      <alignment horizontal="left" vertical="center" wrapText="1"/>
    </xf>
    <xf numFmtId="0" fontId="31" fillId="0" borderId="0" xfId="0" applyFont="1" applyAlignment="1">
      <alignment vertical="center" wrapText="1"/>
    </xf>
    <xf numFmtId="0" fontId="31" fillId="0" borderId="0" xfId="0" applyFont="1" applyAlignment="1">
      <alignment horizontal="right" vertical="center" wrapText="1"/>
    </xf>
    <xf numFmtId="0" fontId="53" fillId="0" borderId="0" xfId="0" applyFont="1" applyAlignment="1">
      <alignment horizontal="left"/>
    </xf>
    <xf numFmtId="170" fontId="0" fillId="0" borderId="0" xfId="0" applyNumberFormat="1" applyAlignment="1">
      <alignment horizontal="center"/>
    </xf>
    <xf numFmtId="0" fontId="31" fillId="0" borderId="0" xfId="0" applyFont="1" applyAlignment="1">
      <alignment horizontal="right" vertical="center" wrapText="1"/>
    </xf>
    <xf numFmtId="0" fontId="31" fillId="0" borderId="0" xfId="0" applyFont="1" applyAlignment="1">
      <alignment horizontal="left" vertical="center" wrapText="1"/>
    </xf>
    <xf numFmtId="0" fontId="0" fillId="0" borderId="148" xfId="0" applyBorder="1"/>
    <xf numFmtId="0" fontId="0" fillId="0" borderId="0" xfId="0"/>
    <xf numFmtId="0" fontId="31" fillId="0" borderId="0" xfId="0" applyFont="1" applyAlignment="1">
      <alignment vertical="center" wrapText="1"/>
    </xf>
    <xf numFmtId="0" fontId="32" fillId="0" borderId="0" xfId="0" applyFont="1" applyAlignment="1">
      <alignment horizontal="center" wrapText="1"/>
    </xf>
    <xf numFmtId="0" fontId="32" fillId="0" borderId="146" xfId="0" applyFont="1" applyBorder="1" applyAlignment="1">
      <alignment horizontal="center" wrapText="1"/>
    </xf>
    <xf numFmtId="0" fontId="31" fillId="0" borderId="147" xfId="0" applyFont="1" applyBorder="1" applyAlignment="1">
      <alignment vertical="center" wrapText="1"/>
    </xf>
    <xf numFmtId="171" fontId="0" fillId="0" borderId="0" xfId="0" applyNumberFormat="1" applyAlignment="1">
      <alignment horizontal="center" wrapText="1"/>
    </xf>
    <xf numFmtId="0" fontId="32" fillId="0" borderId="120" xfId="0" applyFont="1" applyBorder="1" applyAlignment="1">
      <alignment horizontal="center" vertical="center" wrapText="1"/>
    </xf>
    <xf numFmtId="0" fontId="32" fillId="0" borderId="122" xfId="0" applyFont="1" applyBorder="1" applyAlignment="1">
      <alignment horizontal="center" vertical="center" wrapText="1"/>
    </xf>
    <xf numFmtId="0" fontId="32" fillId="0" borderId="124" xfId="0" applyFont="1" applyBorder="1" applyAlignment="1">
      <alignment horizontal="center" vertical="center" wrapText="1"/>
    </xf>
    <xf numFmtId="0" fontId="78" fillId="46" borderId="126" xfId="0" applyFont="1" applyFill="1" applyBorder="1" applyAlignment="1">
      <alignment horizontal="center" vertical="center" wrapText="1"/>
    </xf>
    <xf numFmtId="0" fontId="78" fillId="46" borderId="127" xfId="0" applyFont="1" applyFill="1" applyBorder="1" applyAlignment="1">
      <alignment horizontal="center" vertical="center" wrapText="1"/>
    </xf>
    <xf numFmtId="0" fontId="78" fillId="46" borderId="128" xfId="0" applyFont="1" applyFill="1" applyBorder="1" applyAlignment="1">
      <alignment horizontal="center" vertical="center" wrapText="1"/>
    </xf>
    <xf numFmtId="0" fontId="79" fillId="0" borderId="126" xfId="0" applyFont="1" applyBorder="1" applyAlignment="1">
      <alignment horizontal="center" vertical="center" wrapText="1"/>
    </xf>
    <xf numFmtId="0" fontId="79" fillId="0" borderId="127" xfId="0" applyFont="1" applyBorder="1" applyAlignment="1">
      <alignment horizontal="center" vertical="center" wrapText="1"/>
    </xf>
    <xf numFmtId="0" fontId="79" fillId="0" borderId="128" xfId="0" applyFont="1" applyBorder="1" applyAlignment="1">
      <alignment horizontal="center" vertical="center" wrapText="1"/>
    </xf>
    <xf numFmtId="0" fontId="33" fillId="0" borderId="0" xfId="42" applyFont="1" applyAlignment="1">
      <alignment horizontal="left" vertical="center" wrapText="1"/>
    </xf>
    <xf numFmtId="0" fontId="0" fillId="0" borderId="101" xfId="0" applyBorder="1" applyAlignment="1">
      <alignment horizontal="center" vertical="center" wrapText="1"/>
    </xf>
    <xf numFmtId="0" fontId="0" fillId="0" borderId="77" xfId="0" applyBorder="1" applyAlignment="1">
      <alignment horizontal="center" vertical="center" wrapText="1"/>
    </xf>
    <xf numFmtId="0" fontId="0" fillId="0" borderId="95" xfId="0" applyBorder="1" applyAlignment="1">
      <alignment horizontal="center" vertical="center" wrapText="1"/>
    </xf>
    <xf numFmtId="0" fontId="0" fillId="0" borderId="94" xfId="0" applyBorder="1" applyAlignment="1">
      <alignment horizontal="center" vertical="center" wrapText="1"/>
    </xf>
    <xf numFmtId="2" fontId="0" fillId="0" borderId="37" xfId="0" applyNumberFormat="1" applyBorder="1" applyAlignment="1">
      <alignment horizontal="center" vertical="center"/>
    </xf>
    <xf numFmtId="2" fontId="0" fillId="0" borderId="38" xfId="0" applyNumberFormat="1" applyBorder="1" applyAlignment="1">
      <alignment horizontal="center" vertical="center"/>
    </xf>
    <xf numFmtId="2" fontId="0" fillId="0" borderId="23" xfId="0" applyNumberFormat="1" applyBorder="1" applyAlignment="1">
      <alignment horizontal="center" vertical="center"/>
    </xf>
    <xf numFmtId="0" fontId="0" fillId="0" borderId="11" xfId="0" applyBorder="1" applyAlignment="1">
      <alignment horizontal="center" vertical="center" wrapText="1"/>
    </xf>
    <xf numFmtId="0" fontId="0" fillId="0" borderId="100" xfId="0" applyBorder="1" applyAlignment="1">
      <alignment horizontal="center" vertical="center" wrapText="1"/>
    </xf>
    <xf numFmtId="0" fontId="0" fillId="0" borderId="48" xfId="0" applyBorder="1" applyAlignment="1">
      <alignment horizontal="center" vertical="center" wrapText="1"/>
    </xf>
    <xf numFmtId="0" fontId="0" fillId="0" borderId="66" xfId="0" applyBorder="1" applyAlignment="1">
      <alignment horizontal="center" vertical="center" wrapText="1"/>
    </xf>
    <xf numFmtId="2" fontId="49" fillId="0" borderId="96" xfId="0" applyNumberFormat="1" applyFont="1" applyBorder="1" applyAlignment="1">
      <alignment horizontal="center" vertical="center"/>
    </xf>
    <xf numFmtId="2" fontId="49" fillId="0" borderId="99" xfId="0" applyNumberFormat="1" applyFont="1" applyBorder="1" applyAlignment="1">
      <alignment horizontal="center" vertical="center"/>
    </xf>
    <xf numFmtId="2" fontId="49" fillId="0" borderId="97" xfId="0" applyNumberFormat="1" applyFont="1" applyBorder="1" applyAlignment="1">
      <alignment horizontal="center" vertical="center"/>
    </xf>
    <xf numFmtId="2" fontId="0" fillId="0" borderId="108" xfId="0" applyNumberFormat="1" applyBorder="1" applyAlignment="1">
      <alignment horizontal="center" vertical="center"/>
    </xf>
    <xf numFmtId="2" fontId="0" fillId="0" borderId="99" xfId="0" applyNumberFormat="1" applyBorder="1" applyAlignment="1">
      <alignment horizontal="center" vertical="center"/>
    </xf>
    <xf numFmtId="2" fontId="0" fillId="0" borderId="109" xfId="0" applyNumberFormat="1" applyBorder="1" applyAlignment="1">
      <alignment horizontal="center" vertical="center"/>
    </xf>
    <xf numFmtId="2" fontId="49" fillId="0" borderId="132" xfId="0" applyNumberFormat="1" applyFont="1" applyFill="1" applyBorder="1" applyAlignment="1">
      <alignment horizontal="center" vertical="center"/>
    </xf>
    <xf numFmtId="2" fontId="49" fillId="0" borderId="133" xfId="0" applyNumberFormat="1" applyFont="1" applyFill="1" applyBorder="1" applyAlignment="1">
      <alignment horizontal="center" vertical="center"/>
    </xf>
    <xf numFmtId="2" fontId="49" fillId="0" borderId="134" xfId="0" applyNumberFormat="1" applyFont="1" applyFill="1" applyBorder="1" applyAlignment="1">
      <alignment horizontal="center" vertical="center"/>
    </xf>
    <xf numFmtId="0" fontId="49" fillId="38" borderId="48" xfId="0" applyFont="1" applyFill="1" applyBorder="1" applyAlignment="1">
      <alignment horizontal="center" vertical="center" wrapText="1"/>
    </xf>
    <xf numFmtId="0" fontId="49" fillId="38" borderId="66" xfId="0" applyFont="1" applyFill="1" applyBorder="1" applyAlignment="1">
      <alignment horizontal="center" vertical="center" wrapText="1"/>
    </xf>
    <xf numFmtId="0" fontId="49" fillId="38" borderId="18" xfId="0" applyFont="1" applyFill="1" applyBorder="1" applyAlignment="1">
      <alignment horizontal="center" vertical="center" wrapText="1"/>
    </xf>
    <xf numFmtId="0" fontId="49" fillId="43" borderId="18" xfId="0" applyFont="1" applyFill="1" applyBorder="1" applyAlignment="1">
      <alignment horizontal="center" vertical="center" wrapText="1"/>
    </xf>
    <xf numFmtId="0" fontId="49" fillId="43" borderId="66" xfId="0" applyFont="1" applyFill="1" applyBorder="1" applyAlignment="1">
      <alignment horizontal="center" vertical="center" wrapText="1"/>
    </xf>
    <xf numFmtId="0" fontId="35" fillId="0" borderId="13" xfId="42" applyFont="1" applyBorder="1" applyAlignment="1">
      <alignment horizontal="center" wrapText="1"/>
    </xf>
    <xf numFmtId="0" fontId="35" fillId="0" borderId="13" xfId="42" applyFont="1" applyBorder="1" applyAlignment="1">
      <alignment horizontal="center"/>
    </xf>
    <xf numFmtId="0" fontId="76" fillId="0" borderId="0" xfId="42" applyFont="1" applyAlignment="1">
      <alignment horizontal="left" vertical="top" wrapText="1"/>
    </xf>
    <xf numFmtId="0" fontId="76" fillId="0" borderId="31" xfId="42" applyFont="1" applyBorder="1" applyAlignment="1">
      <alignment horizontal="left" vertical="top" wrapText="1"/>
    </xf>
    <xf numFmtId="0" fontId="40" fillId="36" borderId="0" xfId="42" applyFont="1" applyFill="1" applyAlignment="1" applyProtection="1">
      <alignment horizontal="center"/>
    </xf>
    <xf numFmtId="0" fontId="41" fillId="0" borderId="0" xfId="65" applyFont="1" applyAlignment="1">
      <alignment horizontal="left" vertical="top" wrapText="1"/>
    </xf>
    <xf numFmtId="0" fontId="41" fillId="0" borderId="0" xfId="42" applyFont="1" applyAlignment="1">
      <alignment horizontal="left" vertical="top" wrapText="1"/>
    </xf>
    <xf numFmtId="0" fontId="41" fillId="0" borderId="0" xfId="65" applyFont="1" applyAlignment="1">
      <alignment horizontal="left" vertical="top"/>
    </xf>
    <xf numFmtId="0" fontId="67" fillId="0" borderId="0" xfId="65" applyFont="1" applyAlignment="1">
      <alignment horizontal="left" vertical="top" wrapText="1"/>
    </xf>
    <xf numFmtId="168" fontId="46" fillId="0" borderId="70" xfId="42" applyNumberFormat="1" applyFont="1" applyBorder="1" applyAlignment="1">
      <alignment horizontal="center" vertical="center" wrapText="1"/>
    </xf>
    <xf numFmtId="168" fontId="46" fillId="0" borderId="71" xfId="42" applyNumberFormat="1" applyFont="1" applyBorder="1" applyAlignment="1">
      <alignment horizontal="center" vertical="center" wrapText="1"/>
    </xf>
    <xf numFmtId="168" fontId="46" fillId="0" borderId="34" xfId="42" applyNumberFormat="1" applyFont="1" applyBorder="1" applyAlignment="1">
      <alignment horizontal="center" vertical="center" wrapText="1"/>
    </xf>
    <xf numFmtId="0" fontId="40" fillId="0" borderId="0" xfId="42" applyFont="1" applyAlignment="1">
      <alignment horizontal="center"/>
    </xf>
    <xf numFmtId="0" fontId="41" fillId="0" borderId="25" xfId="42" applyFont="1" applyBorder="1" applyAlignment="1">
      <alignment horizontal="center" vertical="center" wrapText="1"/>
    </xf>
    <xf numFmtId="0" fontId="41" fillId="0" borderId="0" xfId="42" applyFont="1" applyBorder="1" applyAlignment="1">
      <alignment horizontal="center" vertical="center" wrapText="1"/>
    </xf>
    <xf numFmtId="0" fontId="41" fillId="0" borderId="59" xfId="42" applyFont="1" applyBorder="1" applyAlignment="1">
      <alignment horizontal="center" vertical="center" wrapText="1"/>
    </xf>
    <xf numFmtId="0" fontId="41" fillId="0" borderId="37" xfId="42" applyFont="1" applyBorder="1" applyAlignment="1">
      <alignment horizontal="center" vertical="center" wrapText="1"/>
    </xf>
    <xf numFmtId="0" fontId="41" fillId="0" borderId="60" xfId="42" applyFont="1" applyBorder="1" applyAlignment="1">
      <alignment horizontal="center" vertical="center" wrapText="1"/>
    </xf>
    <xf numFmtId="0" fontId="41" fillId="0" borderId="22" xfId="42" applyFont="1" applyBorder="1" applyAlignment="1">
      <alignment horizontal="center" vertical="center" wrapText="1"/>
    </xf>
    <xf numFmtId="0" fontId="41" fillId="0" borderId="43" xfId="42" applyFont="1" applyBorder="1" applyAlignment="1">
      <alignment horizontal="center" vertical="center" wrapText="1"/>
    </xf>
    <xf numFmtId="0" fontId="41" fillId="0" borderId="57" xfId="42" applyFont="1" applyBorder="1" applyAlignment="1">
      <alignment horizontal="center" vertical="center" wrapText="1"/>
    </xf>
    <xf numFmtId="0" fontId="41" fillId="0" borderId="61" xfId="42" applyFont="1" applyBorder="1" applyAlignment="1">
      <alignment horizontal="center" vertical="center" wrapText="1"/>
    </xf>
    <xf numFmtId="0" fontId="41" fillId="0" borderId="58" xfId="65" applyFont="1" applyBorder="1" applyAlignment="1">
      <alignment horizontal="center" vertical="center" wrapText="1"/>
    </xf>
    <xf numFmtId="0" fontId="41" fillId="0" borderId="56" xfId="65" applyFont="1" applyBorder="1" applyAlignment="1">
      <alignment horizontal="center" vertical="center" wrapText="1"/>
    </xf>
    <xf numFmtId="0" fontId="41" fillId="0" borderId="62" xfId="65" applyFont="1" applyBorder="1" applyAlignment="1">
      <alignment horizontal="center" vertical="center" wrapText="1"/>
    </xf>
    <xf numFmtId="0" fontId="41" fillId="0" borderId="39" xfId="65" applyFont="1" applyBorder="1" applyAlignment="1">
      <alignment horizontal="center" vertical="center" wrapText="1"/>
    </xf>
    <xf numFmtId="0" fontId="41" fillId="0" borderId="40" xfId="65" applyFont="1" applyBorder="1" applyAlignment="1">
      <alignment horizontal="center" vertical="center" wrapText="1"/>
    </xf>
    <xf numFmtId="0" fontId="41" fillId="0" borderId="85" xfId="65" applyFont="1" applyBorder="1" applyAlignment="1">
      <alignment horizontal="center" vertical="center" wrapText="1"/>
    </xf>
    <xf numFmtId="0" fontId="46" fillId="0" borderId="35" xfId="42" applyFont="1" applyBorder="1" applyAlignment="1">
      <alignment horizontal="center" vertical="center"/>
    </xf>
    <xf numFmtId="0" fontId="46" fillId="0" borderId="41" xfId="42" applyFont="1" applyBorder="1" applyAlignment="1">
      <alignment horizontal="center" vertical="center"/>
    </xf>
    <xf numFmtId="0" fontId="41" fillId="0" borderId="0" xfId="42" applyFont="1" applyAlignment="1">
      <alignment horizontal="center" textRotation="90" wrapText="1"/>
    </xf>
    <xf numFmtId="0" fontId="44" fillId="0" borderId="37" xfId="42" applyFont="1" applyBorder="1" applyAlignment="1">
      <alignment horizontal="center" vertical="center"/>
    </xf>
    <xf numFmtId="0" fontId="44" fillId="0" borderId="38" xfId="42" applyFont="1" applyBorder="1" applyAlignment="1">
      <alignment horizontal="center" vertical="center"/>
    </xf>
    <xf numFmtId="0" fontId="44" fillId="0" borderId="23" xfId="42" applyFont="1" applyBorder="1" applyAlignment="1">
      <alignment horizontal="center" vertical="center"/>
    </xf>
    <xf numFmtId="0" fontId="41" fillId="0" borderId="37" xfId="42" applyFont="1" applyBorder="1" applyAlignment="1">
      <alignment horizontal="right" vertical="center"/>
    </xf>
    <xf numFmtId="0" fontId="41" fillId="0" borderId="38" xfId="42" applyFont="1" applyBorder="1" applyAlignment="1">
      <alignment horizontal="right" vertical="center"/>
    </xf>
    <xf numFmtId="0" fontId="41" fillId="0" borderId="23" xfId="42" applyFont="1" applyBorder="1" applyAlignment="1">
      <alignment horizontal="right" vertical="center"/>
    </xf>
    <xf numFmtId="0" fontId="41" fillId="0" borderId="55" xfId="42" applyFont="1" applyBorder="1" applyAlignment="1">
      <alignment horizontal="center" vertical="center" wrapText="1"/>
    </xf>
    <xf numFmtId="0" fontId="41" fillId="0" borderId="24" xfId="42" applyFont="1" applyBorder="1" applyAlignment="1">
      <alignment horizontal="center" vertical="center" wrapText="1"/>
    </xf>
    <xf numFmtId="0" fontId="41" fillId="0" borderId="26" xfId="42" applyFont="1" applyBorder="1" applyAlignment="1">
      <alignment horizontal="center" vertical="center" wrapText="1"/>
    </xf>
    <xf numFmtId="0" fontId="41" fillId="0" borderId="30" xfId="42" applyFont="1" applyBorder="1" applyAlignment="1">
      <alignment horizontal="center" vertical="center" wrapText="1"/>
    </xf>
    <xf numFmtId="0" fontId="41" fillId="0" borderId="31" xfId="42" applyFont="1" applyBorder="1" applyAlignment="1">
      <alignment horizontal="center" vertical="center" wrapText="1"/>
    </xf>
    <xf numFmtId="0" fontId="41" fillId="0" borderId="63" xfId="42" applyFont="1" applyBorder="1" applyAlignment="1">
      <alignment horizontal="center" vertical="center" wrapText="1"/>
    </xf>
    <xf numFmtId="0" fontId="41" fillId="0" borderId="64" xfId="42" applyFont="1" applyBorder="1" applyAlignment="1">
      <alignment horizontal="center" vertical="center" wrapText="1"/>
    </xf>
    <xf numFmtId="0" fontId="41" fillId="0" borderId="65" xfId="42" applyFont="1" applyBorder="1" applyAlignment="1">
      <alignment horizontal="center" vertical="center" wrapText="1"/>
    </xf>
    <xf numFmtId="0" fontId="41" fillId="0" borderId="17" xfId="42" applyFont="1" applyBorder="1" applyAlignment="1">
      <alignment horizontal="center" vertical="center" wrapText="1"/>
    </xf>
    <xf numFmtId="0" fontId="41" fillId="0" borderId="47" xfId="42" applyFont="1" applyBorder="1" applyAlignment="1">
      <alignment horizontal="center" vertical="center" wrapText="1"/>
    </xf>
    <xf numFmtId="0" fontId="41" fillId="0" borderId="27" xfId="42" applyFont="1" applyBorder="1" applyAlignment="1">
      <alignment horizontal="center" vertical="center" wrapText="1"/>
    </xf>
    <xf numFmtId="0" fontId="41" fillId="0" borderId="18" xfId="42" applyFont="1" applyBorder="1" applyAlignment="1">
      <alignment horizontal="center" vertical="center" wrapText="1"/>
    </xf>
    <xf numFmtId="0" fontId="41" fillId="0" borderId="48" xfId="42" applyFont="1" applyBorder="1" applyAlignment="1">
      <alignment horizontal="center" vertical="center" wrapText="1"/>
    </xf>
    <xf numFmtId="0" fontId="41" fillId="0" borderId="50" xfId="42" applyFont="1" applyBorder="1" applyAlignment="1">
      <alignment horizontal="center" vertical="center" wrapText="1"/>
    </xf>
    <xf numFmtId="0" fontId="41" fillId="0" borderId="38" xfId="42" applyFont="1" applyBorder="1" applyAlignment="1">
      <alignment horizontal="center" vertical="center" wrapText="1"/>
    </xf>
    <xf numFmtId="0" fontId="41" fillId="0" borderId="58" xfId="42" applyFont="1" applyBorder="1" applyAlignment="1">
      <alignment horizontal="center" vertical="center" wrapText="1"/>
    </xf>
    <xf numFmtId="0" fontId="41" fillId="0" borderId="56" xfId="42" applyFont="1" applyBorder="1" applyAlignment="1">
      <alignment horizontal="center" vertical="center" wrapText="1"/>
    </xf>
    <xf numFmtId="0" fontId="41" fillId="0" borderId="62" xfId="42" applyFont="1" applyBorder="1" applyAlignment="1">
      <alignment horizontal="center" vertical="center" wrapText="1"/>
    </xf>
    <xf numFmtId="0" fontId="41" fillId="0" borderId="23" xfId="42" applyFont="1" applyBorder="1" applyAlignment="1">
      <alignment horizontal="center" vertical="center" wrapText="1"/>
    </xf>
    <xf numFmtId="0" fontId="41" fillId="0" borderId="17" xfId="65" applyFont="1" applyBorder="1" applyAlignment="1">
      <alignment horizontal="center" vertical="center" wrapText="1"/>
    </xf>
    <xf numFmtId="0" fontId="41" fillId="0" borderId="47" xfId="65" applyFont="1" applyBorder="1" applyAlignment="1">
      <alignment horizontal="center" vertical="center" wrapText="1"/>
    </xf>
    <xf numFmtId="0" fontId="41" fillId="0" borderId="27" xfId="65" applyFont="1" applyBorder="1" applyAlignment="1">
      <alignment horizontal="center" vertical="center" wrapText="1"/>
    </xf>
    <xf numFmtId="0" fontId="41" fillId="0" borderId="19" xfId="42" applyFont="1" applyBorder="1" applyAlignment="1">
      <alignment horizontal="center" vertical="center" wrapText="1"/>
    </xf>
    <xf numFmtId="0" fontId="41" fillId="0" borderId="49" xfId="42" applyFont="1" applyBorder="1" applyAlignment="1">
      <alignment horizontal="center" vertical="center" wrapText="1"/>
    </xf>
    <xf numFmtId="0" fontId="41" fillId="0" borderId="28" xfId="42" applyFont="1" applyBorder="1" applyAlignment="1">
      <alignment horizontal="center" vertical="center" wrapText="1"/>
    </xf>
    <xf numFmtId="0" fontId="41" fillId="0" borderId="37" xfId="42" applyFont="1" applyBorder="1" applyAlignment="1">
      <alignment horizontal="center" vertical="center"/>
    </xf>
    <xf numFmtId="0" fontId="41" fillId="0" borderId="55" xfId="42" applyFont="1" applyBorder="1" applyAlignment="1">
      <alignment horizontal="center" vertical="center"/>
    </xf>
    <xf numFmtId="0" fontId="35" fillId="0" borderId="13" xfId="43" applyFont="1" applyBorder="1" applyAlignment="1">
      <alignment horizontal="center" wrapText="1"/>
    </xf>
    <xf numFmtId="0" fontId="35" fillId="0" borderId="13" xfId="43" applyFont="1" applyBorder="1" applyAlignment="1">
      <alignment horizontal="center"/>
    </xf>
    <xf numFmtId="0" fontId="41" fillId="0" borderId="37" xfId="43" applyFont="1" applyBorder="1" applyAlignment="1">
      <alignment horizontal="center" vertical="center" wrapText="1"/>
    </xf>
    <xf numFmtId="0" fontId="41" fillId="0" borderId="38" xfId="43" applyFont="1" applyBorder="1" applyAlignment="1">
      <alignment horizontal="center" vertical="center" wrapText="1"/>
    </xf>
    <xf numFmtId="0" fontId="41" fillId="0" borderId="18" xfId="43" applyFont="1" applyBorder="1" applyAlignment="1">
      <alignment horizontal="center" vertical="center" wrapText="1"/>
    </xf>
    <xf numFmtId="0" fontId="41" fillId="0" borderId="48" xfId="43" applyFont="1" applyBorder="1" applyAlignment="1">
      <alignment horizontal="center" vertical="center" wrapText="1"/>
    </xf>
    <xf numFmtId="0" fontId="41" fillId="0" borderId="50" xfId="43" applyFont="1" applyBorder="1" applyAlignment="1">
      <alignment horizontal="center" vertical="center" wrapText="1"/>
    </xf>
    <xf numFmtId="0" fontId="41" fillId="0" borderId="35" xfId="43" applyFont="1" applyBorder="1" applyAlignment="1">
      <alignment horizontal="center" vertical="center"/>
    </xf>
    <xf numFmtId="0" fontId="41" fillId="0" borderId="13" xfId="43" applyFont="1" applyBorder="1" applyAlignment="1">
      <alignment horizontal="center" vertical="center"/>
    </xf>
    <xf numFmtId="0" fontId="41" fillId="0" borderId="36" xfId="43" applyFont="1" applyBorder="1" applyAlignment="1">
      <alignment horizontal="center" vertical="center"/>
    </xf>
    <xf numFmtId="0" fontId="41" fillId="0" borderId="35" xfId="43" applyFont="1" applyBorder="1" applyAlignment="1">
      <alignment horizontal="center" vertical="center" wrapText="1"/>
    </xf>
    <xf numFmtId="0" fontId="41" fillId="0" borderId="36" xfId="43" applyFont="1" applyBorder="1" applyAlignment="1">
      <alignment horizontal="center" vertical="center" wrapText="1"/>
    </xf>
    <xf numFmtId="0" fontId="41" fillId="0" borderId="13" xfId="43" applyFont="1" applyBorder="1" applyAlignment="1">
      <alignment horizontal="center" vertical="center" wrapText="1"/>
    </xf>
    <xf numFmtId="0" fontId="41" fillId="0" borderId="19" xfId="43" applyFont="1" applyBorder="1" applyAlignment="1">
      <alignment horizontal="center" vertical="center" wrapText="1"/>
    </xf>
    <xf numFmtId="0" fontId="41" fillId="0" borderId="49" xfId="43" applyFont="1" applyBorder="1" applyAlignment="1">
      <alignment horizontal="center" vertical="center" wrapText="1"/>
    </xf>
    <xf numFmtId="0" fontId="41" fillId="0" borderId="28" xfId="43" applyFont="1" applyBorder="1" applyAlignment="1">
      <alignment horizontal="center" vertical="center" wrapText="1"/>
    </xf>
    <xf numFmtId="0" fontId="41" fillId="0" borderId="23" xfId="43" applyFont="1" applyBorder="1" applyAlignment="1">
      <alignment horizontal="center" vertical="center" wrapText="1"/>
    </xf>
    <xf numFmtId="0" fontId="41" fillId="0" borderId="60" xfId="43" applyFont="1" applyBorder="1" applyAlignment="1">
      <alignment horizontal="center" vertical="center" wrapText="1"/>
    </xf>
    <xf numFmtId="0" fontId="40" fillId="0" borderId="0" xfId="43" applyFont="1" applyAlignment="1">
      <alignment horizontal="center"/>
    </xf>
    <xf numFmtId="0" fontId="46" fillId="0" borderId="35" xfId="43" applyFont="1" applyBorder="1" applyAlignment="1">
      <alignment horizontal="center" vertical="center"/>
    </xf>
    <xf numFmtId="0" fontId="46" fillId="0" borderId="41" xfId="43" applyFont="1" applyBorder="1" applyAlignment="1">
      <alignment horizontal="center" vertical="center"/>
    </xf>
    <xf numFmtId="0" fontId="76" fillId="0" borderId="0" xfId="65" applyFont="1" applyAlignment="1" applyProtection="1">
      <alignment horizontal="left" vertical="top" wrapText="1"/>
      <protection locked="0"/>
    </xf>
    <xf numFmtId="0" fontId="76" fillId="0" borderId="31" xfId="65" applyFont="1" applyBorder="1" applyAlignment="1" applyProtection="1">
      <alignment horizontal="left" vertical="top" wrapText="1"/>
      <protection locked="0"/>
    </xf>
    <xf numFmtId="0" fontId="41" fillId="0" borderId="17" xfId="72" applyFont="1" applyBorder="1" applyAlignment="1">
      <alignment horizontal="center" vertical="center" wrapText="1"/>
    </xf>
    <xf numFmtId="0" fontId="41" fillId="0" borderId="47" xfId="72" applyFont="1" applyBorder="1" applyAlignment="1">
      <alignment horizontal="center" vertical="center" wrapText="1"/>
    </xf>
    <xf numFmtId="0" fontId="41" fillId="0" borderId="27" xfId="72" applyFont="1" applyBorder="1" applyAlignment="1">
      <alignment horizontal="center" vertical="center" wrapText="1"/>
    </xf>
    <xf numFmtId="0" fontId="41" fillId="0" borderId="22" xfId="43" applyFont="1" applyBorder="1" applyAlignment="1">
      <alignment horizontal="center" vertical="center" wrapText="1"/>
    </xf>
    <xf numFmtId="0" fontId="41" fillId="0" borderId="43" xfId="43" applyFont="1" applyBorder="1" applyAlignment="1">
      <alignment horizontal="center" vertical="center" wrapText="1"/>
    </xf>
    <xf numFmtId="0" fontId="41" fillId="0" borderId="57" xfId="43" applyFont="1" applyBorder="1" applyAlignment="1">
      <alignment horizontal="center" vertical="center" wrapText="1"/>
    </xf>
    <xf numFmtId="0" fontId="41" fillId="0" borderId="61" xfId="43" applyFont="1" applyBorder="1" applyAlignment="1">
      <alignment horizontal="center" vertical="center" wrapText="1"/>
    </xf>
    <xf numFmtId="0" fontId="41" fillId="0" borderId="58" xfId="43" applyFont="1" applyBorder="1" applyAlignment="1">
      <alignment horizontal="center" vertical="center" wrapText="1"/>
    </xf>
    <xf numFmtId="0" fontId="41" fillId="0" borderId="56" xfId="43" applyFont="1" applyBorder="1" applyAlignment="1">
      <alignment horizontal="center" vertical="center" wrapText="1"/>
    </xf>
    <xf numFmtId="0" fontId="41" fillId="0" borderId="62" xfId="43" applyFont="1" applyBorder="1" applyAlignment="1">
      <alignment horizontal="center" vertical="center" wrapText="1"/>
    </xf>
    <xf numFmtId="0" fontId="41" fillId="0" borderId="0" xfId="43" applyFont="1" applyAlignment="1">
      <alignment horizontal="center" textRotation="90" wrapText="1"/>
    </xf>
    <xf numFmtId="0" fontId="44" fillId="0" borderId="37" xfId="43" applyFont="1" applyBorder="1" applyAlignment="1">
      <alignment horizontal="center" vertical="center"/>
    </xf>
    <xf numFmtId="0" fontId="44" fillId="0" borderId="38" xfId="43" applyFont="1" applyBorder="1" applyAlignment="1">
      <alignment horizontal="center" vertical="center"/>
    </xf>
    <xf numFmtId="0" fontId="44" fillId="0" borderId="23" xfId="43" applyFont="1" applyBorder="1" applyAlignment="1">
      <alignment horizontal="center" vertical="center"/>
    </xf>
    <xf numFmtId="0" fontId="41" fillId="0" borderId="35" xfId="43" applyFont="1" applyBorder="1" applyAlignment="1">
      <alignment horizontal="right" vertical="center"/>
    </xf>
    <xf numFmtId="0" fontId="41" fillId="0" borderId="13" xfId="43" applyFont="1" applyBorder="1" applyAlignment="1">
      <alignment horizontal="right" vertical="center"/>
    </xf>
    <xf numFmtId="0" fontId="41" fillId="0" borderId="36" xfId="43" applyFont="1" applyBorder="1" applyAlignment="1">
      <alignment horizontal="right" vertical="center"/>
    </xf>
    <xf numFmtId="0" fontId="41" fillId="0" borderId="24" xfId="43" applyFont="1" applyBorder="1" applyAlignment="1">
      <alignment horizontal="center" vertical="center" wrapText="1"/>
    </xf>
    <xf numFmtId="0" fontId="41" fillId="0" borderId="25" xfId="43" applyFont="1" applyBorder="1" applyAlignment="1">
      <alignment horizontal="center" vertical="center" wrapText="1"/>
    </xf>
    <xf numFmtId="0" fontId="41" fillId="0" borderId="26" xfId="43" applyFont="1" applyBorder="1" applyAlignment="1">
      <alignment horizontal="center" vertical="center" wrapText="1"/>
    </xf>
    <xf numFmtId="0" fontId="41" fillId="0" borderId="30" xfId="43" applyFont="1" applyBorder="1" applyAlignment="1">
      <alignment horizontal="center" vertical="center" wrapText="1"/>
    </xf>
    <xf numFmtId="0" fontId="41" fillId="0" borderId="0" xfId="43" applyFont="1" applyBorder="1" applyAlignment="1">
      <alignment horizontal="center" vertical="center" wrapText="1"/>
    </xf>
    <xf numFmtId="0" fontId="41" fillId="0" borderId="31" xfId="43" applyFont="1" applyBorder="1" applyAlignment="1">
      <alignment horizontal="center" vertical="center" wrapText="1"/>
    </xf>
    <xf numFmtId="0" fontId="41" fillId="0" borderId="63" xfId="43" applyFont="1" applyBorder="1" applyAlignment="1">
      <alignment horizontal="center" vertical="center" wrapText="1"/>
    </xf>
    <xf numFmtId="0" fontId="41" fillId="0" borderId="64" xfId="43" applyFont="1" applyBorder="1" applyAlignment="1">
      <alignment horizontal="center" vertical="center" wrapText="1"/>
    </xf>
    <xf numFmtId="0" fontId="41" fillId="0" borderId="65" xfId="43" applyFont="1" applyBorder="1" applyAlignment="1">
      <alignment horizontal="center" vertical="center" wrapText="1"/>
    </xf>
    <xf numFmtId="0" fontId="41" fillId="0" borderId="17" xfId="43" applyFont="1" applyBorder="1" applyAlignment="1">
      <alignment horizontal="center" vertical="center" wrapText="1"/>
    </xf>
    <xf numFmtId="0" fontId="41" fillId="0" borderId="47" xfId="43" applyFont="1" applyBorder="1" applyAlignment="1">
      <alignment horizontal="center" vertical="center" wrapText="1"/>
    </xf>
    <xf numFmtId="0" fontId="41" fillId="0" borderId="27" xfId="43" applyFont="1" applyBorder="1" applyAlignment="1">
      <alignment horizontal="center" vertical="center" wrapText="1"/>
    </xf>
    <xf numFmtId="0" fontId="41" fillId="0" borderId="0" xfId="43" applyFont="1" applyAlignment="1">
      <alignment horizontal="left" vertical="top" wrapText="1"/>
    </xf>
    <xf numFmtId="0" fontId="41" fillId="0" borderId="39" xfId="72" applyFont="1" applyBorder="1" applyAlignment="1">
      <alignment horizontal="center" vertical="center" wrapText="1"/>
    </xf>
    <xf numFmtId="0" fontId="41" fillId="0" borderId="40" xfId="72" applyFont="1" applyBorder="1" applyAlignment="1">
      <alignment horizontal="center" vertical="center" wrapText="1"/>
    </xf>
    <xf numFmtId="0" fontId="41" fillId="0" borderId="85" xfId="72" applyFont="1" applyBorder="1" applyAlignment="1">
      <alignment horizontal="center" vertical="center" wrapText="1"/>
    </xf>
    <xf numFmtId="168" fontId="46" fillId="0" borderId="70" xfId="43" applyNumberFormat="1" applyFont="1" applyBorder="1" applyAlignment="1">
      <alignment horizontal="center" vertical="center" wrapText="1"/>
    </xf>
    <xf numFmtId="168" fontId="46" fillId="0" borderId="71" xfId="43" applyNumberFormat="1" applyFont="1" applyBorder="1" applyAlignment="1">
      <alignment horizontal="center" vertical="center" wrapText="1"/>
    </xf>
    <xf numFmtId="168" fontId="46" fillId="0" borderId="34" xfId="43" applyNumberFormat="1" applyFont="1" applyBorder="1" applyAlignment="1">
      <alignment horizontal="center" vertical="center" wrapText="1"/>
    </xf>
    <xf numFmtId="0" fontId="41" fillId="0" borderId="0" xfId="72" applyFont="1" applyAlignment="1">
      <alignment horizontal="left" vertical="top" wrapText="1"/>
    </xf>
    <xf numFmtId="0" fontId="58" fillId="0" borderId="0" xfId="72" applyFont="1" applyAlignment="1">
      <alignment horizontal="left" wrapText="1"/>
    </xf>
    <xf numFmtId="0" fontId="40" fillId="0" borderId="0" xfId="72" applyFont="1" applyAlignment="1">
      <alignment horizontal="center"/>
    </xf>
    <xf numFmtId="0" fontId="60" fillId="45" borderId="24" xfId="0" applyFont="1" applyFill="1" applyBorder="1" applyAlignment="1">
      <alignment horizontal="center" vertical="center" wrapText="1"/>
    </xf>
    <xf numFmtId="0" fontId="60" fillId="45" borderId="30" xfId="0" applyFont="1" applyFill="1" applyBorder="1" applyAlignment="1">
      <alignment horizontal="center" vertical="center" wrapText="1"/>
    </xf>
    <xf numFmtId="0" fontId="60" fillId="45" borderId="69" xfId="0" applyFont="1" applyFill="1" applyBorder="1" applyAlignment="1">
      <alignment horizontal="center" vertical="center" wrapText="1"/>
    </xf>
    <xf numFmtId="0" fontId="41" fillId="45" borderId="26" xfId="72" applyFont="1" applyFill="1" applyBorder="1" applyAlignment="1">
      <alignment horizontal="center" vertical="center" wrapText="1"/>
    </xf>
    <xf numFmtId="0" fontId="41" fillId="45" borderId="31" xfId="72" applyFont="1" applyFill="1" applyBorder="1" applyAlignment="1">
      <alignment horizontal="center" vertical="center" wrapText="1"/>
    </xf>
    <xf numFmtId="0" fontId="41" fillId="45" borderId="29" xfId="72" applyFont="1" applyFill="1" applyBorder="1" applyAlignment="1">
      <alignment horizontal="center" vertical="center" wrapText="1"/>
    </xf>
    <xf numFmtId="0" fontId="60" fillId="45" borderId="18" xfId="0" applyFont="1" applyFill="1" applyBorder="1" applyAlignment="1">
      <alignment horizontal="center" vertical="center" wrapText="1"/>
    </xf>
    <xf numFmtId="0" fontId="60" fillId="45" borderId="48" xfId="0" applyFont="1" applyFill="1" applyBorder="1" applyAlignment="1">
      <alignment horizontal="center" vertical="center" wrapText="1"/>
    </xf>
    <xf numFmtId="0" fontId="60" fillId="45" borderId="50" xfId="0" applyFont="1" applyFill="1" applyBorder="1" applyAlignment="1">
      <alignment horizontal="center" vertical="center" wrapText="1"/>
    </xf>
    <xf numFmtId="0" fontId="40" fillId="45" borderId="18" xfId="72" applyFont="1" applyFill="1" applyBorder="1" applyAlignment="1">
      <alignment horizontal="center" vertical="center"/>
    </xf>
    <xf numFmtId="0" fontId="40" fillId="45" borderId="48" xfId="72" applyFont="1" applyFill="1" applyBorder="1" applyAlignment="1">
      <alignment horizontal="center" vertical="center"/>
    </xf>
    <xf numFmtId="0" fontId="40" fillId="45" borderId="50" xfId="72" applyFont="1" applyFill="1" applyBorder="1" applyAlignment="1">
      <alignment horizontal="center" vertical="center"/>
    </xf>
    <xf numFmtId="0" fontId="73" fillId="0" borderId="0" xfId="72" applyFont="1" applyAlignment="1">
      <alignment wrapText="1"/>
    </xf>
    <xf numFmtId="0" fontId="41" fillId="0" borderId="0" xfId="72" applyFont="1" applyAlignment="1">
      <alignment horizontal="left" vertical="center" wrapText="1"/>
    </xf>
    <xf numFmtId="0" fontId="41" fillId="0" borderId="0" xfId="72" applyFont="1" applyAlignment="1">
      <alignment horizontal="center" vertical="top" wrapText="1"/>
    </xf>
    <xf numFmtId="0" fontId="46" fillId="0" borderId="104" xfId="72" applyFont="1" applyBorder="1" applyAlignment="1">
      <alignment horizontal="center" vertical="center"/>
    </xf>
    <xf numFmtId="0" fontId="46" fillId="0" borderId="105" xfId="72" applyFont="1" applyBorder="1" applyAlignment="1">
      <alignment horizontal="center" vertical="center"/>
    </xf>
    <xf numFmtId="0" fontId="41" fillId="0" borderId="24" xfId="72" applyFont="1" applyBorder="1" applyAlignment="1">
      <alignment horizontal="center" vertical="center" wrapText="1"/>
    </xf>
    <xf numFmtId="0" fontId="41" fillId="0" borderId="30" xfId="72" applyFont="1" applyBorder="1" applyAlignment="1">
      <alignment horizontal="center" vertical="center" wrapText="1"/>
    </xf>
    <xf numFmtId="0" fontId="41" fillId="0" borderId="69" xfId="72" applyFont="1" applyBorder="1" applyAlignment="1">
      <alignment horizontal="center" vertical="center" wrapText="1"/>
    </xf>
    <xf numFmtId="0" fontId="41" fillId="0" borderId="22" xfId="72" applyFont="1" applyBorder="1" applyAlignment="1">
      <alignment horizontal="center" vertical="center" wrapText="1"/>
    </xf>
    <xf numFmtId="0" fontId="41" fillId="0" borderId="43" xfId="72" applyFont="1" applyBorder="1" applyAlignment="1">
      <alignment horizontal="center" vertical="center" wrapText="1"/>
    </xf>
    <xf numFmtId="0" fontId="41" fillId="0" borderId="0" xfId="72" applyFont="1" applyAlignment="1">
      <alignment horizontal="center" textRotation="90" wrapText="1"/>
    </xf>
    <xf numFmtId="0" fontId="44" fillId="0" borderId="37" xfId="72" applyFont="1" applyBorder="1" applyAlignment="1">
      <alignment horizontal="center" vertical="center"/>
    </xf>
    <xf numFmtId="0" fontId="44" fillId="0" borderId="38" xfId="72" applyFont="1" applyBorder="1" applyAlignment="1">
      <alignment horizontal="center" vertical="center"/>
    </xf>
    <xf numFmtId="0" fontId="44" fillId="0" borderId="23" xfId="72" applyFont="1" applyBorder="1" applyAlignment="1">
      <alignment horizontal="center" vertical="center"/>
    </xf>
    <xf numFmtId="0" fontId="41" fillId="0" borderId="35" xfId="72" applyFont="1" applyBorder="1" applyAlignment="1">
      <alignment horizontal="right" vertical="center"/>
    </xf>
    <xf numFmtId="0" fontId="41" fillId="0" borderId="13" xfId="72" applyFont="1" applyBorder="1" applyAlignment="1">
      <alignment horizontal="right" vertical="center"/>
    </xf>
    <xf numFmtId="0" fontId="41" fillId="0" borderId="36" xfId="72" applyFont="1" applyBorder="1" applyAlignment="1">
      <alignment horizontal="right" vertical="center"/>
    </xf>
    <xf numFmtId="0" fontId="41" fillId="0" borderId="25" xfId="72" applyFont="1" applyBorder="1" applyAlignment="1">
      <alignment horizontal="center" vertical="center" wrapText="1"/>
    </xf>
    <xf numFmtId="0" fontId="41" fillId="0" borderId="26" xfId="72" applyFont="1" applyBorder="1" applyAlignment="1">
      <alignment horizontal="center" vertical="center" wrapText="1"/>
    </xf>
    <xf numFmtId="0" fontId="41" fillId="0" borderId="0" xfId="72" applyFont="1" applyAlignment="1">
      <alignment horizontal="center" vertical="center" wrapText="1"/>
    </xf>
    <xf numFmtId="0" fontId="41" fillId="0" borderId="31" xfId="72" applyFont="1" applyBorder="1" applyAlignment="1">
      <alignment horizontal="center" vertical="center" wrapText="1"/>
    </xf>
    <xf numFmtId="0" fontId="41" fillId="0" borderId="63" xfId="72" applyFont="1" applyBorder="1" applyAlignment="1">
      <alignment horizontal="center" vertical="center" wrapText="1"/>
    </xf>
    <xf numFmtId="0" fontId="41" fillId="0" borderId="64" xfId="72" applyFont="1" applyBorder="1" applyAlignment="1">
      <alignment horizontal="center" vertical="center" wrapText="1"/>
    </xf>
    <xf numFmtId="0" fontId="41" fillId="0" borderId="65" xfId="72" applyFont="1" applyBorder="1" applyAlignment="1">
      <alignment horizontal="center" vertical="center" wrapText="1"/>
    </xf>
    <xf numFmtId="0" fontId="58" fillId="0" borderId="0" xfId="72" applyFont="1" applyAlignment="1">
      <alignment horizontal="center" vertical="center" wrapText="1"/>
    </xf>
    <xf numFmtId="0" fontId="58" fillId="0" borderId="13" xfId="72" applyFont="1" applyBorder="1" applyAlignment="1">
      <alignment horizontal="center" vertical="center" wrapText="1"/>
    </xf>
    <xf numFmtId="0" fontId="41" fillId="0" borderId="37" xfId="72" applyFont="1" applyBorder="1" applyAlignment="1">
      <alignment horizontal="center" vertical="center" wrapText="1"/>
    </xf>
    <xf numFmtId="0" fontId="41" fillId="0" borderId="23" xfId="72" applyFont="1" applyBorder="1" applyAlignment="1">
      <alignment horizontal="center" vertical="center" wrapText="1"/>
    </xf>
    <xf numFmtId="0" fontId="42" fillId="45" borderId="0" xfId="72" applyFont="1" applyFill="1" applyBorder="1" applyAlignment="1">
      <alignment horizontal="center" vertical="center" wrapText="1"/>
    </xf>
    <xf numFmtId="0" fontId="42" fillId="45" borderId="13" xfId="72" applyFont="1" applyFill="1" applyBorder="1" applyAlignment="1">
      <alignment horizontal="center" vertical="center" wrapText="1"/>
    </xf>
    <xf numFmtId="0" fontId="45" fillId="0" borderId="25" xfId="72" applyFont="1" applyBorder="1" applyAlignment="1">
      <alignment horizontal="left" vertical="center"/>
    </xf>
    <xf numFmtId="0" fontId="56" fillId="0" borderId="25" xfId="0" applyFont="1" applyBorder="1" applyAlignment="1">
      <alignment horizontal="left" vertical="center"/>
    </xf>
    <xf numFmtId="168" fontId="46" fillId="0" borderId="70" xfId="72" applyNumberFormat="1" applyFont="1" applyBorder="1" applyAlignment="1">
      <alignment horizontal="center" vertical="center" wrapText="1"/>
    </xf>
    <xf numFmtId="168" fontId="46" fillId="0" borderId="71" xfId="72" applyNumberFormat="1" applyFont="1" applyBorder="1" applyAlignment="1">
      <alignment horizontal="center" vertical="center" wrapText="1"/>
    </xf>
    <xf numFmtId="168" fontId="46" fillId="0" borderId="34" xfId="72" applyNumberFormat="1" applyFont="1" applyBorder="1" applyAlignment="1">
      <alignment horizontal="center" vertical="center" wrapText="1"/>
    </xf>
    <xf numFmtId="171" fontId="49" fillId="0" borderId="0" xfId="0" applyNumberFormat="1" applyFont="1" applyAlignment="1">
      <alignment horizontal="center" wrapText="1"/>
    </xf>
    <xf numFmtId="0" fontId="49" fillId="38" borderId="54" xfId="0" applyFont="1" applyFill="1" applyBorder="1" applyAlignment="1">
      <alignment horizontal="center" vertical="center" wrapText="1"/>
    </xf>
    <xf numFmtId="0" fontId="49" fillId="38" borderId="42" xfId="0" applyFont="1" applyFill="1" applyBorder="1" applyAlignment="1">
      <alignment horizontal="center" vertical="center" wrapText="1"/>
    </xf>
    <xf numFmtId="0" fontId="49" fillId="43" borderId="54" xfId="0" applyFont="1" applyFill="1" applyBorder="1" applyAlignment="1">
      <alignment horizontal="center" vertical="center" wrapText="1"/>
    </xf>
    <xf numFmtId="0" fontId="49" fillId="43" borderId="42" xfId="0" applyFont="1" applyFill="1" applyBorder="1" applyAlignment="1">
      <alignment horizontal="center" vertical="center" wrapText="1"/>
    </xf>
    <xf numFmtId="0" fontId="49" fillId="38" borderId="10" xfId="0" applyFont="1" applyFill="1" applyBorder="1" applyAlignment="1">
      <alignment horizontal="center" vertical="center" wrapText="1"/>
    </xf>
    <xf numFmtId="0" fontId="35" fillId="0" borderId="118" xfId="0" applyFont="1" applyBorder="1" applyAlignment="1">
      <alignment horizontal="center"/>
    </xf>
  </cellXfs>
  <cellStyles count="124">
    <cellStyle name="20% - Accent1" xfId="19" builtinId="30" customBuiltin="1"/>
    <cellStyle name="20% - Accent1 2" xfId="47" xr:uid="{00000000-0005-0000-0000-000001000000}"/>
    <cellStyle name="20% - Accent1 2 2" xfId="94" xr:uid="{979144BB-D9DD-4B97-883E-49FF858DB795}"/>
    <cellStyle name="20% - Accent1 3" xfId="80" xr:uid="{1B92FE46-4EF9-466F-8C00-B33A4814DF03}"/>
    <cellStyle name="20% - Accent2" xfId="23" builtinId="34" customBuiltin="1"/>
    <cellStyle name="20% - Accent2 2" xfId="50" xr:uid="{00000000-0005-0000-0000-000003000000}"/>
    <cellStyle name="20% - Accent2 2 2" xfId="97" xr:uid="{066CA4D2-7235-463D-84FD-9A5E7F61F898}"/>
    <cellStyle name="20% - Accent2 3" xfId="82" xr:uid="{A076D460-D61D-4134-93A1-1257B63D86CC}"/>
    <cellStyle name="20% - Accent3" xfId="27" builtinId="38" customBuiltin="1"/>
    <cellStyle name="20% - Accent3 2" xfId="53" xr:uid="{00000000-0005-0000-0000-000005000000}"/>
    <cellStyle name="20% - Accent3 2 2" xfId="100" xr:uid="{159736A0-F4E4-4C59-AE59-21164D724ED4}"/>
    <cellStyle name="20% - Accent3 3" xfId="84" xr:uid="{F10A3CCD-B00A-403F-BB1B-7AD25E777E85}"/>
    <cellStyle name="20% - Accent4" xfId="31" builtinId="42" customBuiltin="1"/>
    <cellStyle name="20% - Accent4 2" xfId="56" xr:uid="{00000000-0005-0000-0000-000007000000}"/>
    <cellStyle name="20% - Accent4 2 2" xfId="103" xr:uid="{A4544F66-04E6-4AC4-B6D2-DA64BCA2DB6E}"/>
    <cellStyle name="20% - Accent4 3" xfId="86" xr:uid="{36CE4281-69DC-4CA1-9659-EDEA95E98EE6}"/>
    <cellStyle name="20% - Accent5" xfId="35" builtinId="46" customBuiltin="1"/>
    <cellStyle name="20% - Accent5 2" xfId="59" xr:uid="{00000000-0005-0000-0000-000009000000}"/>
    <cellStyle name="20% - Accent5 2 2" xfId="106" xr:uid="{F3022E9C-675D-4908-BF9C-1559F2535DBD}"/>
    <cellStyle name="20% - Accent5 3" xfId="88" xr:uid="{0F1817DF-4F3D-4ED5-B832-C7E72EEC3FD4}"/>
    <cellStyle name="20% - Accent6" xfId="39" builtinId="50" customBuiltin="1"/>
    <cellStyle name="20% - Accent6 2" xfId="62" xr:uid="{00000000-0005-0000-0000-00000B000000}"/>
    <cellStyle name="20% - Accent6 2 2" xfId="109" xr:uid="{9A3DEB98-AA23-468B-B869-445079C8B736}"/>
    <cellStyle name="20% - Accent6 3" xfId="90" xr:uid="{A39AD0FA-EF24-4A0B-9351-EF6574F67B76}"/>
    <cellStyle name="40% - Accent1" xfId="20" builtinId="31" customBuiltin="1"/>
    <cellStyle name="40% - Accent1 2" xfId="48" xr:uid="{00000000-0005-0000-0000-00000D000000}"/>
    <cellStyle name="40% - Accent1 2 2" xfId="95" xr:uid="{688CF9BD-DA1D-4DE0-8A34-5D667E5B3174}"/>
    <cellStyle name="40% - Accent1 3" xfId="81" xr:uid="{74A60752-DDFB-429D-B71B-9784B7A50C85}"/>
    <cellStyle name="40% - Accent2" xfId="24" builtinId="35" customBuiltin="1"/>
    <cellStyle name="40% - Accent2 2" xfId="51" xr:uid="{00000000-0005-0000-0000-00000F000000}"/>
    <cellStyle name="40% - Accent2 2 2" xfId="98" xr:uid="{70F59DE7-A499-486F-9F01-FDAEF43AC3C4}"/>
    <cellStyle name="40% - Accent2 3" xfId="83" xr:uid="{58B76E5B-014F-44DF-B2BB-696518AFD34A}"/>
    <cellStyle name="40% - Accent3" xfId="28" builtinId="39" customBuiltin="1"/>
    <cellStyle name="40% - Accent3 2" xfId="54" xr:uid="{00000000-0005-0000-0000-000011000000}"/>
    <cellStyle name="40% - Accent3 2 2" xfId="101" xr:uid="{1CBD6140-EB3B-4AAF-BE8E-4717FB44FCF4}"/>
    <cellStyle name="40% - Accent3 3" xfId="85" xr:uid="{64EEA08D-7BD5-4577-BCF5-F957903EE4BE}"/>
    <cellStyle name="40% - Accent4" xfId="32" builtinId="43" customBuiltin="1"/>
    <cellStyle name="40% - Accent4 2" xfId="57" xr:uid="{00000000-0005-0000-0000-000013000000}"/>
    <cellStyle name="40% - Accent4 2 2" xfId="104" xr:uid="{0A466341-0FFD-425B-ABBF-05E57A5A1055}"/>
    <cellStyle name="40% - Accent4 3" xfId="87" xr:uid="{AAE992DD-751A-4156-A0E8-6A769D609B1E}"/>
    <cellStyle name="40% - Accent5" xfId="36" builtinId="47" customBuiltin="1"/>
    <cellStyle name="40% - Accent5 2" xfId="60" xr:uid="{00000000-0005-0000-0000-000015000000}"/>
    <cellStyle name="40% - Accent5 2 2" xfId="107" xr:uid="{0CADE31B-F85D-4FBA-B107-E9C613678583}"/>
    <cellStyle name="40% - Accent5 3" xfId="89" xr:uid="{F57172AB-A1CE-47EF-BF65-AF524FD3260B}"/>
    <cellStyle name="40% - Accent6" xfId="40" builtinId="51" customBuiltin="1"/>
    <cellStyle name="40% - Accent6 2" xfId="63" xr:uid="{00000000-0005-0000-0000-000017000000}"/>
    <cellStyle name="40% - Accent6 2 2" xfId="110" xr:uid="{DCBE9698-8E99-40E0-9436-C831CCBD23E5}"/>
    <cellStyle name="40% - Accent6 3" xfId="91" xr:uid="{1AA6CA84-BC6F-45C3-A672-B37276E6833A}"/>
    <cellStyle name="60% - Accent1" xfId="21" builtinId="32" customBuiltin="1"/>
    <cellStyle name="60% - Accent1 2" xfId="49" xr:uid="{00000000-0005-0000-0000-000019000000}"/>
    <cellStyle name="60% - Accent1 2 2" xfId="96" xr:uid="{8A62B0C1-B2BF-405F-90BC-B2CDBECA6E07}"/>
    <cellStyle name="60% - Accent2" xfId="25" builtinId="36" customBuiltin="1"/>
    <cellStyle name="60% - Accent2 2" xfId="52" xr:uid="{00000000-0005-0000-0000-00001B000000}"/>
    <cellStyle name="60% - Accent2 2 2" xfId="99" xr:uid="{4BB56145-04EE-4007-86A0-18AE6317CD72}"/>
    <cellStyle name="60% - Accent3" xfId="29" builtinId="40" customBuiltin="1"/>
    <cellStyle name="60% - Accent3 2" xfId="55" xr:uid="{00000000-0005-0000-0000-00001D000000}"/>
    <cellStyle name="60% - Accent3 2 2" xfId="102" xr:uid="{E59E1F28-CE29-4C5F-A018-3F984B4B1B82}"/>
    <cellStyle name="60% - Accent4" xfId="33" builtinId="44" customBuiltin="1"/>
    <cellStyle name="60% - Accent4 2" xfId="58" xr:uid="{00000000-0005-0000-0000-00001F000000}"/>
    <cellStyle name="60% - Accent4 2 2" xfId="105" xr:uid="{860F91EE-130A-48CE-943E-2F2F175BFFEA}"/>
    <cellStyle name="60% - Accent5" xfId="37" builtinId="48" customBuiltin="1"/>
    <cellStyle name="60% - Accent5 2" xfId="61" xr:uid="{00000000-0005-0000-0000-000021000000}"/>
    <cellStyle name="60% - Accent5 2 2" xfId="108" xr:uid="{07BFE1E0-4037-4815-82F5-38D33584E9D1}"/>
    <cellStyle name="60% - Accent6" xfId="41" builtinId="52" customBuiltin="1"/>
    <cellStyle name="60% - Accent6 2" xfId="64" xr:uid="{00000000-0005-0000-0000-000023000000}"/>
    <cellStyle name="60% - Accent6 2 2" xfId="111" xr:uid="{010B7CAB-1E0D-4F3F-A434-CF452276B3EE}"/>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45" xr:uid="{00000000-0005-0000-0000-000036000000}"/>
    <cellStyle name="Normal" xfId="0" builtinId="0"/>
    <cellStyle name="Normal 10" xfId="71" xr:uid="{AA76220B-F310-48C5-A42D-EB4B1BB90735}"/>
    <cellStyle name="Normal 10 2" xfId="117" xr:uid="{9C4ED433-1B1D-4697-BD11-75020FD35557}"/>
    <cellStyle name="Normal 11" xfId="73" xr:uid="{E5B46D03-41BD-4D51-8CB2-9B9264890E13}"/>
    <cellStyle name="Normal 11 2" xfId="118" xr:uid="{712E76E9-6D80-4465-8D54-FE6ABB3FDBC4}"/>
    <cellStyle name="Normal 12" xfId="74" xr:uid="{1E5CE414-0379-4E96-B106-3B28453E2A9A}"/>
    <cellStyle name="Normal 12 2" xfId="119" xr:uid="{7A43B11D-C794-4892-BE05-3CF29C567EE4}"/>
    <cellStyle name="Normal 13" xfId="75" xr:uid="{4E05FD39-7F23-43C4-A70B-3A9AF9D71D01}"/>
    <cellStyle name="Normal 13 2" xfId="120" xr:uid="{526E7F2E-535D-46A3-A21D-F19F6D10920E}"/>
    <cellStyle name="Normal 14" xfId="76" xr:uid="{2D2160CF-F3DA-4258-918C-660B06E1F80B}"/>
    <cellStyle name="Normal 14 2" xfId="121" xr:uid="{E77A816E-84F6-4D9E-BA1F-B15D43C0BFA1}"/>
    <cellStyle name="Normal 15" xfId="77" xr:uid="{1D1A4180-7948-473C-8634-5DBFADC3AE98}"/>
    <cellStyle name="Normal 15 2" xfId="122" xr:uid="{D3F8A817-C1CB-4792-9B1E-980D0A801751}"/>
    <cellStyle name="Normal 16" xfId="78" xr:uid="{3C0C8239-B31B-4348-BE28-8344C87D869E}"/>
    <cellStyle name="Normal 2" xfId="42" xr:uid="{00000000-0005-0000-0000-000038000000}"/>
    <cellStyle name="Normal 2 2" xfId="65" xr:uid="{00000000-0005-0000-0000-000039000000}"/>
    <cellStyle name="Normal 3" xfId="43" xr:uid="{00000000-0005-0000-0000-00003A000000}"/>
    <cellStyle name="Normal 3 2" xfId="72" xr:uid="{22F429D6-1AD7-4666-88EB-6F981C07E1D3}"/>
    <cellStyle name="Normal 4" xfId="44" xr:uid="{00000000-0005-0000-0000-00003B000000}"/>
    <cellStyle name="Normal 4 2" xfId="92" xr:uid="{1EB32CE2-DAA7-4CD8-8363-A3736382AE88}"/>
    <cellStyle name="Normal 5" xfId="66" xr:uid="{00000000-0005-0000-0000-00003C000000}"/>
    <cellStyle name="Normal 5 2" xfId="112" xr:uid="{D35F14D2-FC1F-4F0B-B59B-97815CC1E083}"/>
    <cellStyle name="Normal 6" xfId="67" xr:uid="{00000000-0005-0000-0000-00003D000000}"/>
    <cellStyle name="Normal 6 2" xfId="113" xr:uid="{8EAC8403-7226-4990-8462-B14ECAD6E1FC}"/>
    <cellStyle name="Normal 7" xfId="68" xr:uid="{00000000-0005-0000-0000-00003E000000}"/>
    <cellStyle name="Normal 7 2" xfId="114" xr:uid="{EF019CAE-8FA3-455B-9D5B-A5CACBA3014D}"/>
    <cellStyle name="Normal 8" xfId="69" xr:uid="{00000000-0005-0000-0000-00003F000000}"/>
    <cellStyle name="Normal 8 2" xfId="115" xr:uid="{D2814451-0B1A-46B5-98F8-479CE53DBA0F}"/>
    <cellStyle name="Normal 9" xfId="70" xr:uid="{00000000-0005-0000-0000-000040000000}"/>
    <cellStyle name="Normal 9 2" xfId="116" xr:uid="{5BF0B993-F737-40EB-AA09-816069584CFF}"/>
    <cellStyle name="Note" xfId="15" builtinId="10" customBuiltin="1"/>
    <cellStyle name="Note 2" xfId="46" xr:uid="{00000000-0005-0000-0000-000042000000}"/>
    <cellStyle name="Note 2 2" xfId="93" xr:uid="{CBD20848-F129-47E4-976C-0C63F8FFCD68}"/>
    <cellStyle name="Note 3" xfId="79" xr:uid="{9050DC44-4456-4642-BF50-9FDD8F528A26}"/>
    <cellStyle name="Output" xfId="10" builtinId="21" customBuiltin="1"/>
    <cellStyle name="Percent" xfId="123" builtinId="5"/>
    <cellStyle name="Title" xfId="1" builtinId="15" customBuiltin="1"/>
    <cellStyle name="Total" xfId="17" builtinId="25" customBuiltin="1"/>
    <cellStyle name="Warning Text" xfId="14" builtinId="11" customBuiltin="1"/>
  </cellStyles>
  <dxfs count="2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alignment horizontal="left" vertical="center" textRotation="0" wrapText="1" indent="0" justifyLastLine="0" shrinkToFit="0" readingOrder="0"/>
      <border diagonalUp="0" diagonalDown="0">
        <left style="thin">
          <color theme="0" tint="-0.24994659260841701"/>
        </left>
        <right/>
        <top/>
        <bottom style="thin">
          <color theme="0" tint="-0.24994659260841701"/>
        </bottom>
        <vertical/>
        <horizontal/>
      </border>
    </dxf>
    <dxf>
      <numFmt numFmtId="19" formatCode="m/d/yyyy"/>
      <alignment horizontal="center" vertical="center" textRotation="0" wrapText="0" indent="0" justifyLastLine="0" shrinkToFit="0" readingOrder="0"/>
      <border diagonalUp="0" diagonalDown="0">
        <left/>
        <right style="thin">
          <color theme="0" tint="-0.24994659260841701"/>
        </right>
        <top/>
        <bottom style="thin">
          <color theme="0" tint="-0.24994659260841701"/>
        </bottom>
        <vertical/>
        <horizontal/>
      </border>
    </dxf>
    <dxf>
      <border outline="0">
        <left style="thin">
          <color theme="0" tint="-0.24994659260841701"/>
        </left>
        <right style="thin">
          <color theme="0" tint="-0.24994659260841701"/>
        </right>
        <top style="medium">
          <color indexed="64"/>
        </top>
        <bottom style="thin">
          <color theme="0" tint="-0.24994659260841701"/>
        </bottom>
      </border>
    </dxf>
    <dxf>
      <border outline="0">
        <bottom style="thin">
          <color indexed="64"/>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onnections" Target="connections.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133350</xdr:colOff>
      <xdr:row>5</xdr:row>
      <xdr:rowOff>57151</xdr:rowOff>
    </xdr:from>
    <xdr:to>
      <xdr:col>2</xdr:col>
      <xdr:colOff>2789601</xdr:colOff>
      <xdr:row>5</xdr:row>
      <xdr:rowOff>2705101</xdr:rowOff>
    </xdr:to>
    <xdr:pic>
      <xdr:nvPicPr>
        <xdr:cNvPr id="2" name="Picture 1">
          <a:extLst>
            <a:ext uri="{FF2B5EF4-FFF2-40B4-BE49-F238E27FC236}">
              <a16:creationId xmlns:a16="http://schemas.microsoft.com/office/drawing/2014/main" id="{2A405E78-3DCA-4BBF-862F-9DC3EF24E4A8}"/>
            </a:ext>
          </a:extLst>
        </xdr:cNvPr>
        <xdr:cNvPicPr>
          <a:picLocks noChangeAspect="1"/>
        </xdr:cNvPicPr>
      </xdr:nvPicPr>
      <xdr:blipFill>
        <a:blip xmlns:r="http://schemas.openxmlformats.org/officeDocument/2006/relationships" r:embed="rId1"/>
        <a:stretch>
          <a:fillRect/>
        </a:stretch>
      </xdr:blipFill>
      <xdr:spPr>
        <a:xfrm>
          <a:off x="981075" y="1009651"/>
          <a:ext cx="2656251" cy="2647950"/>
        </a:xfrm>
        <a:prstGeom prst="rect">
          <a:avLst/>
        </a:prstGeom>
      </xdr:spPr>
    </xdr:pic>
    <xdr:clientData/>
  </xdr:twoCellAnchor>
  <xdr:twoCellAnchor editAs="oneCell">
    <xdr:from>
      <xdr:col>2</xdr:col>
      <xdr:colOff>85725</xdr:colOff>
      <xdr:row>7</xdr:row>
      <xdr:rowOff>66676</xdr:rowOff>
    </xdr:from>
    <xdr:to>
      <xdr:col>2</xdr:col>
      <xdr:colOff>4346918</xdr:colOff>
      <xdr:row>29</xdr:row>
      <xdr:rowOff>38100</xdr:rowOff>
    </xdr:to>
    <xdr:pic>
      <xdr:nvPicPr>
        <xdr:cNvPr id="5" name="Picture 4">
          <a:extLst>
            <a:ext uri="{FF2B5EF4-FFF2-40B4-BE49-F238E27FC236}">
              <a16:creationId xmlns:a16="http://schemas.microsoft.com/office/drawing/2014/main" id="{FE7E4BBB-561C-48BF-84D3-E02593409148}"/>
            </a:ext>
          </a:extLst>
        </xdr:cNvPr>
        <xdr:cNvPicPr>
          <a:picLocks noChangeAspect="1"/>
        </xdr:cNvPicPr>
      </xdr:nvPicPr>
      <xdr:blipFill>
        <a:blip xmlns:r="http://schemas.openxmlformats.org/officeDocument/2006/relationships" r:embed="rId2"/>
        <a:stretch>
          <a:fillRect/>
        </a:stretch>
      </xdr:blipFill>
      <xdr:spPr>
        <a:xfrm>
          <a:off x="933450" y="4076701"/>
          <a:ext cx="4261193" cy="4162424"/>
        </a:xfrm>
        <a:prstGeom prst="rect">
          <a:avLst/>
        </a:prstGeom>
      </xdr:spPr>
    </xdr:pic>
    <xdr:clientData/>
  </xdr:twoCellAnchor>
  <xdr:twoCellAnchor editAs="oneCell">
    <xdr:from>
      <xdr:col>2</xdr:col>
      <xdr:colOff>76200</xdr:colOff>
      <xdr:row>31</xdr:row>
      <xdr:rowOff>161925</xdr:rowOff>
    </xdr:from>
    <xdr:to>
      <xdr:col>11</xdr:col>
      <xdr:colOff>554390</xdr:colOff>
      <xdr:row>31</xdr:row>
      <xdr:rowOff>3867667</xdr:rowOff>
    </xdr:to>
    <xdr:pic>
      <xdr:nvPicPr>
        <xdr:cNvPr id="3" name="Picture 2">
          <a:extLst>
            <a:ext uri="{FF2B5EF4-FFF2-40B4-BE49-F238E27FC236}">
              <a16:creationId xmlns:a16="http://schemas.microsoft.com/office/drawing/2014/main" id="{68FE8067-4E24-6AC5-C837-9B93DABA92C3}"/>
            </a:ext>
          </a:extLst>
        </xdr:cNvPr>
        <xdr:cNvPicPr>
          <a:picLocks noChangeAspect="1"/>
        </xdr:cNvPicPr>
      </xdr:nvPicPr>
      <xdr:blipFill>
        <a:blip xmlns:r="http://schemas.openxmlformats.org/officeDocument/2006/relationships" r:embed="rId3"/>
        <a:stretch>
          <a:fillRect/>
        </a:stretch>
      </xdr:blipFill>
      <xdr:spPr>
        <a:xfrm>
          <a:off x="923925" y="8743950"/>
          <a:ext cx="13898915" cy="370574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02E7544-E72E-4827-B222-1323D60C69D0}" name="Table1" displayName="Table1" ref="B3:C14" totalsRowShown="0" headerRowBorderDxfId="22" tableBorderDxfId="21">
  <autoFilter ref="B3:C14" xr:uid="{E02E7544-E72E-4827-B222-1323D60C69D0}"/>
  <tableColumns count="2">
    <tableColumn id="1" xr3:uid="{CADF874C-CEDE-4D04-8769-23F58CF6D8DB}" name="Date" dataDxfId="20"/>
    <tableColumn id="2" xr3:uid="{0AC0BB94-00A4-454A-B9FD-144CB2B5BCF5}" name="Revisions" dataDxfId="19"/>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C38"/>
  <sheetViews>
    <sheetView showGridLines="0" tabSelected="1" workbookViewId="0"/>
  </sheetViews>
  <sheetFormatPr defaultRowHeight="15" x14ac:dyDescent="0.25"/>
  <cols>
    <col min="2" max="2" width="3.5703125" bestFit="1" customWidth="1"/>
    <col min="3" max="3" width="128.140625" bestFit="1" customWidth="1"/>
  </cols>
  <sheetData>
    <row r="1" spans="1:3" x14ac:dyDescent="0.25">
      <c r="A1" t="s">
        <v>84</v>
      </c>
    </row>
    <row r="2" spans="1:3" x14ac:dyDescent="0.25">
      <c r="B2" s="580" t="s">
        <v>79</v>
      </c>
      <c r="C2" s="580"/>
    </row>
    <row r="3" spans="1:3" x14ac:dyDescent="0.25">
      <c r="B3" s="170">
        <v>1</v>
      </c>
      <c r="C3" s="171" t="s">
        <v>80</v>
      </c>
    </row>
    <row r="4" spans="1:3" x14ac:dyDescent="0.25">
      <c r="B4" s="171">
        <v>2</v>
      </c>
      <c r="C4" s="171" t="s">
        <v>305</v>
      </c>
    </row>
    <row r="5" spans="1:3" x14ac:dyDescent="0.25">
      <c r="B5" s="171">
        <v>3</v>
      </c>
      <c r="C5" s="171" t="s">
        <v>124</v>
      </c>
    </row>
    <row r="6" spans="1:3" ht="225.75" customHeight="1" x14ac:dyDescent="0.25">
      <c r="B6" s="171"/>
      <c r="C6" s="171"/>
    </row>
    <row r="7" spans="1:3" x14ac:dyDescent="0.25">
      <c r="B7" s="171">
        <v>4</v>
      </c>
      <c r="C7" s="171" t="s">
        <v>81</v>
      </c>
    </row>
    <row r="8" spans="1:3" x14ac:dyDescent="0.25">
      <c r="B8" s="171"/>
      <c r="C8" s="581"/>
    </row>
    <row r="9" spans="1:3" x14ac:dyDescent="0.25">
      <c r="B9" s="171"/>
      <c r="C9" s="581"/>
    </row>
    <row r="10" spans="1:3" x14ac:dyDescent="0.25">
      <c r="B10" s="171"/>
      <c r="C10" s="581"/>
    </row>
    <row r="11" spans="1:3" x14ac:dyDescent="0.25">
      <c r="B11" s="171"/>
      <c r="C11" s="581"/>
    </row>
    <row r="12" spans="1:3" x14ac:dyDescent="0.25">
      <c r="B12" s="171"/>
      <c r="C12" s="581"/>
    </row>
    <row r="13" spans="1:3" x14ac:dyDescent="0.25">
      <c r="B13" s="171"/>
      <c r="C13" s="581"/>
    </row>
    <row r="14" spans="1:3" x14ac:dyDescent="0.25">
      <c r="B14" s="171"/>
      <c r="C14" s="581"/>
    </row>
    <row r="15" spans="1:3" x14ac:dyDescent="0.25">
      <c r="B15" s="171"/>
      <c r="C15" s="581"/>
    </row>
    <row r="16" spans="1:3" x14ac:dyDescent="0.25">
      <c r="B16" s="171"/>
      <c r="C16" s="581"/>
    </row>
    <row r="17" spans="2:3" x14ac:dyDescent="0.25">
      <c r="B17" s="171"/>
      <c r="C17" s="581"/>
    </row>
    <row r="18" spans="2:3" x14ac:dyDescent="0.25">
      <c r="B18" s="171"/>
      <c r="C18" s="581"/>
    </row>
    <row r="19" spans="2:3" x14ac:dyDescent="0.25">
      <c r="B19" s="171"/>
      <c r="C19" s="581"/>
    </row>
    <row r="20" spans="2:3" x14ac:dyDescent="0.25">
      <c r="B20" s="171"/>
      <c r="C20" s="581"/>
    </row>
    <row r="21" spans="2:3" x14ac:dyDescent="0.25">
      <c r="B21" s="171"/>
      <c r="C21" s="581"/>
    </row>
    <row r="22" spans="2:3" x14ac:dyDescent="0.25">
      <c r="B22" s="171"/>
      <c r="C22" s="581"/>
    </row>
    <row r="23" spans="2:3" x14ac:dyDescent="0.25">
      <c r="C23" s="581"/>
    </row>
    <row r="24" spans="2:3" x14ac:dyDescent="0.25">
      <c r="C24" s="581"/>
    </row>
    <row r="25" spans="2:3" x14ac:dyDescent="0.25">
      <c r="C25" s="581"/>
    </row>
    <row r="26" spans="2:3" x14ac:dyDescent="0.25">
      <c r="C26" s="581"/>
    </row>
    <row r="27" spans="2:3" x14ac:dyDescent="0.25">
      <c r="C27" s="581"/>
    </row>
    <row r="28" spans="2:3" x14ac:dyDescent="0.25">
      <c r="C28" s="581"/>
    </row>
    <row r="29" spans="2:3" x14ac:dyDescent="0.25">
      <c r="C29" s="581"/>
    </row>
    <row r="30" spans="2:3" x14ac:dyDescent="0.25">
      <c r="C30" s="581"/>
    </row>
    <row r="31" spans="2:3" x14ac:dyDescent="0.25">
      <c r="B31" s="171">
        <v>5</v>
      </c>
      <c r="C31" s="217" t="s">
        <v>302</v>
      </c>
    </row>
    <row r="32" spans="2:3" ht="327" customHeight="1" x14ac:dyDescent="0.25">
      <c r="C32" s="217"/>
    </row>
    <row r="33" spans="2:3" x14ac:dyDescent="0.25">
      <c r="B33" s="171">
        <v>6</v>
      </c>
      <c r="C33" t="s">
        <v>306</v>
      </c>
    </row>
    <row r="34" spans="2:3" x14ac:dyDescent="0.25">
      <c r="B34" s="170">
        <v>7</v>
      </c>
      <c r="C34" t="s">
        <v>82</v>
      </c>
    </row>
    <row r="35" spans="2:3" x14ac:dyDescent="0.25">
      <c r="B35" s="171">
        <v>8</v>
      </c>
      <c r="C35" t="s">
        <v>300</v>
      </c>
    </row>
    <row r="36" spans="2:3" x14ac:dyDescent="0.25">
      <c r="B36" s="170">
        <v>9</v>
      </c>
      <c r="C36" t="s">
        <v>270</v>
      </c>
    </row>
    <row r="37" spans="2:3" x14ac:dyDescent="0.25">
      <c r="B37" s="171">
        <v>10</v>
      </c>
      <c r="C37" s="171" t="s">
        <v>83</v>
      </c>
    </row>
    <row r="38" spans="2:3" x14ac:dyDescent="0.25">
      <c r="B38" s="171">
        <v>11</v>
      </c>
      <c r="C38" t="s">
        <v>125</v>
      </c>
    </row>
  </sheetData>
  <sheetProtection sheet="1" objects="1" scenarios="1"/>
  <mergeCells count="2">
    <mergeCell ref="B2:C2"/>
    <mergeCell ref="C8:C3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26"/>
    <pageSetUpPr fitToPage="1"/>
  </sheetPr>
  <dimension ref="A1:AD66"/>
  <sheetViews>
    <sheetView showGridLines="0" topLeftCell="A34" workbookViewId="0">
      <selection activeCell="G49" sqref="G49:S49"/>
    </sheetView>
  </sheetViews>
  <sheetFormatPr defaultRowHeight="12.75" x14ac:dyDescent="0.2"/>
  <cols>
    <col min="1" max="1" width="5.42578125" style="80" customWidth="1"/>
    <col min="2" max="2" width="6.7109375" style="80" customWidth="1"/>
    <col min="3" max="3" width="3.140625" style="1" customWidth="1"/>
    <col min="4" max="4" width="2" style="1" customWidth="1"/>
    <col min="5" max="5" width="8.7109375" style="1" customWidth="1"/>
    <col min="6" max="6" width="2.85546875" style="1" customWidth="1"/>
    <col min="7" max="7" width="9.7109375" style="1" customWidth="1"/>
    <col min="8" max="8" width="10.7109375" style="1" bestFit="1" customWidth="1"/>
    <col min="9" max="9" width="11.140625" style="1" bestFit="1" customWidth="1"/>
    <col min="10" max="10" width="13.85546875" style="1" bestFit="1" customWidth="1"/>
    <col min="11" max="12" width="14.7109375" style="1" customWidth="1"/>
    <col min="13" max="14" width="12.7109375" style="1" customWidth="1"/>
    <col min="15" max="15" width="11.28515625" style="1" customWidth="1"/>
    <col min="16" max="16" width="11.140625" style="1" bestFit="1" customWidth="1"/>
    <col min="17" max="17" width="15.85546875" style="1" customWidth="1"/>
    <col min="18" max="19" width="12.7109375" style="1" customWidth="1"/>
    <col min="20" max="20" width="16.7109375" style="1" customWidth="1"/>
    <col min="21" max="260" width="9.140625" style="1"/>
    <col min="261" max="261" width="5.42578125" style="1" customWidth="1"/>
    <col min="262" max="262" width="6.7109375" style="1" customWidth="1"/>
    <col min="263" max="263" width="3.140625" style="1" customWidth="1"/>
    <col min="264" max="264" width="2" style="1" customWidth="1"/>
    <col min="265" max="265" width="8.7109375" style="1" customWidth="1"/>
    <col min="266" max="266" width="2.85546875" style="1" customWidth="1"/>
    <col min="267" max="267" width="8.7109375" style="1" customWidth="1"/>
    <col min="268" max="268" width="10.7109375" style="1" bestFit="1" customWidth="1"/>
    <col min="269" max="269" width="11.140625" style="1" bestFit="1" customWidth="1"/>
    <col min="270" max="270" width="13.85546875" style="1" bestFit="1" customWidth="1"/>
    <col min="271" max="272" width="14.7109375" style="1" customWidth="1"/>
    <col min="273" max="273" width="11.28515625" style="1" customWidth="1"/>
    <col min="274" max="274" width="11.140625" style="1" bestFit="1" customWidth="1"/>
    <col min="275" max="275" width="15.85546875" style="1" customWidth="1"/>
    <col min="276" max="276" width="13.42578125" style="1" customWidth="1"/>
    <col min="277" max="516" width="9.140625" style="1"/>
    <col min="517" max="517" width="5.42578125" style="1" customWidth="1"/>
    <col min="518" max="518" width="6.7109375" style="1" customWidth="1"/>
    <col min="519" max="519" width="3.140625" style="1" customWidth="1"/>
    <col min="520" max="520" width="2" style="1" customWidth="1"/>
    <col min="521" max="521" width="8.7109375" style="1" customWidth="1"/>
    <col min="522" max="522" width="2.85546875" style="1" customWidth="1"/>
    <col min="523" max="523" width="8.7109375" style="1" customWidth="1"/>
    <col min="524" max="524" width="10.7109375" style="1" bestFit="1" customWidth="1"/>
    <col min="525" max="525" width="11.140625" style="1" bestFit="1" customWidth="1"/>
    <col min="526" max="526" width="13.85546875" style="1" bestFit="1" customWidth="1"/>
    <col min="527" max="528" width="14.7109375" style="1" customWidth="1"/>
    <col min="529" max="529" width="11.28515625" style="1" customWidth="1"/>
    <col min="530" max="530" width="11.140625" style="1" bestFit="1" customWidth="1"/>
    <col min="531" max="531" width="15.85546875" style="1" customWidth="1"/>
    <col min="532" max="532" width="13.42578125" style="1" customWidth="1"/>
    <col min="533" max="772" width="9.140625" style="1"/>
    <col min="773" max="773" width="5.42578125" style="1" customWidth="1"/>
    <col min="774" max="774" width="6.7109375" style="1" customWidth="1"/>
    <col min="775" max="775" width="3.140625" style="1" customWidth="1"/>
    <col min="776" max="776" width="2" style="1" customWidth="1"/>
    <col min="777" max="777" width="8.7109375" style="1" customWidth="1"/>
    <col min="778" max="778" width="2.85546875" style="1" customWidth="1"/>
    <col min="779" max="779" width="8.7109375" style="1" customWidth="1"/>
    <col min="780" max="780" width="10.7109375" style="1" bestFit="1" customWidth="1"/>
    <col min="781" max="781" width="11.140625" style="1" bestFit="1" customWidth="1"/>
    <col min="782" max="782" width="13.85546875" style="1" bestFit="1" customWidth="1"/>
    <col min="783" max="784" width="14.7109375" style="1" customWidth="1"/>
    <col min="785" max="785" width="11.28515625" style="1" customWidth="1"/>
    <col min="786" max="786" width="11.140625" style="1" bestFit="1" customWidth="1"/>
    <col min="787" max="787" width="15.85546875" style="1" customWidth="1"/>
    <col min="788" max="788" width="13.42578125" style="1" customWidth="1"/>
    <col min="789" max="1028" width="9.140625" style="1"/>
    <col min="1029" max="1029" width="5.42578125" style="1" customWidth="1"/>
    <col min="1030" max="1030" width="6.7109375" style="1" customWidth="1"/>
    <col min="1031" max="1031" width="3.140625" style="1" customWidth="1"/>
    <col min="1032" max="1032" width="2" style="1" customWidth="1"/>
    <col min="1033" max="1033" width="8.7109375" style="1" customWidth="1"/>
    <col min="1034" max="1034" width="2.85546875" style="1" customWidth="1"/>
    <col min="1035" max="1035" width="8.7109375" style="1" customWidth="1"/>
    <col min="1036" max="1036" width="10.7109375" style="1" bestFit="1" customWidth="1"/>
    <col min="1037" max="1037" width="11.140625" style="1" bestFit="1" customWidth="1"/>
    <col min="1038" max="1038" width="13.85546875" style="1" bestFit="1" customWidth="1"/>
    <col min="1039" max="1040" width="14.7109375" style="1" customWidth="1"/>
    <col min="1041" max="1041" width="11.28515625" style="1" customWidth="1"/>
    <col min="1042" max="1042" width="11.140625" style="1" bestFit="1" customWidth="1"/>
    <col min="1043" max="1043" width="15.85546875" style="1" customWidth="1"/>
    <col min="1044" max="1044" width="13.42578125" style="1" customWidth="1"/>
    <col min="1045" max="1284" width="9.140625" style="1"/>
    <col min="1285" max="1285" width="5.42578125" style="1" customWidth="1"/>
    <col min="1286" max="1286" width="6.7109375" style="1" customWidth="1"/>
    <col min="1287" max="1287" width="3.140625" style="1" customWidth="1"/>
    <col min="1288" max="1288" width="2" style="1" customWidth="1"/>
    <col min="1289" max="1289" width="8.7109375" style="1" customWidth="1"/>
    <col min="1290" max="1290" width="2.85546875" style="1" customWidth="1"/>
    <col min="1291" max="1291" width="8.7109375" style="1" customWidth="1"/>
    <col min="1292" max="1292" width="10.7109375" style="1" bestFit="1" customWidth="1"/>
    <col min="1293" max="1293" width="11.140625" style="1" bestFit="1" customWidth="1"/>
    <col min="1294" max="1294" width="13.85546875" style="1" bestFit="1" customWidth="1"/>
    <col min="1295" max="1296" width="14.7109375" style="1" customWidth="1"/>
    <col min="1297" max="1297" width="11.28515625" style="1" customWidth="1"/>
    <col min="1298" max="1298" width="11.140625" style="1" bestFit="1" customWidth="1"/>
    <col min="1299" max="1299" width="15.85546875" style="1" customWidth="1"/>
    <col min="1300" max="1300" width="13.42578125" style="1" customWidth="1"/>
    <col min="1301" max="1540" width="9.140625" style="1"/>
    <col min="1541" max="1541" width="5.42578125" style="1" customWidth="1"/>
    <col min="1542" max="1542" width="6.7109375" style="1" customWidth="1"/>
    <col min="1543" max="1543" width="3.140625" style="1" customWidth="1"/>
    <col min="1544" max="1544" width="2" style="1" customWidth="1"/>
    <col min="1545" max="1545" width="8.7109375" style="1" customWidth="1"/>
    <col min="1546" max="1546" width="2.85546875" style="1" customWidth="1"/>
    <col min="1547" max="1547" width="8.7109375" style="1" customWidth="1"/>
    <col min="1548" max="1548" width="10.7109375" style="1" bestFit="1" customWidth="1"/>
    <col min="1549" max="1549" width="11.140625" style="1" bestFit="1" customWidth="1"/>
    <col min="1550" max="1550" width="13.85546875" style="1" bestFit="1" customWidth="1"/>
    <col min="1551" max="1552" width="14.7109375" style="1" customWidth="1"/>
    <col min="1553" max="1553" width="11.28515625" style="1" customWidth="1"/>
    <col min="1554" max="1554" width="11.140625" style="1" bestFit="1" customWidth="1"/>
    <col min="1555" max="1555" width="15.85546875" style="1" customWidth="1"/>
    <col min="1556" max="1556" width="13.42578125" style="1" customWidth="1"/>
    <col min="1557" max="1796" width="9.140625" style="1"/>
    <col min="1797" max="1797" width="5.42578125" style="1" customWidth="1"/>
    <col min="1798" max="1798" width="6.7109375" style="1" customWidth="1"/>
    <col min="1799" max="1799" width="3.140625" style="1" customWidth="1"/>
    <col min="1800" max="1800" width="2" style="1" customWidth="1"/>
    <col min="1801" max="1801" width="8.7109375" style="1" customWidth="1"/>
    <col min="1802" max="1802" width="2.85546875" style="1" customWidth="1"/>
    <col min="1803" max="1803" width="8.7109375" style="1" customWidth="1"/>
    <col min="1804" max="1804" width="10.7109375" style="1" bestFit="1" customWidth="1"/>
    <col min="1805" max="1805" width="11.140625" style="1" bestFit="1" customWidth="1"/>
    <col min="1806" max="1806" width="13.85546875" style="1" bestFit="1" customWidth="1"/>
    <col min="1807" max="1808" width="14.7109375" style="1" customWidth="1"/>
    <col min="1809" max="1809" width="11.28515625" style="1" customWidth="1"/>
    <col min="1810" max="1810" width="11.140625" style="1" bestFit="1" customWidth="1"/>
    <col min="1811" max="1811" width="15.85546875" style="1" customWidth="1"/>
    <col min="1812" max="1812" width="13.42578125" style="1" customWidth="1"/>
    <col min="1813" max="2052" width="9.140625" style="1"/>
    <col min="2053" max="2053" width="5.42578125" style="1" customWidth="1"/>
    <col min="2054" max="2054" width="6.7109375" style="1" customWidth="1"/>
    <col min="2055" max="2055" width="3.140625" style="1" customWidth="1"/>
    <col min="2056" max="2056" width="2" style="1" customWidth="1"/>
    <col min="2057" max="2057" width="8.7109375" style="1" customWidth="1"/>
    <col min="2058" max="2058" width="2.85546875" style="1" customWidth="1"/>
    <col min="2059" max="2059" width="8.7109375" style="1" customWidth="1"/>
    <col min="2060" max="2060" width="10.7109375" style="1" bestFit="1" customWidth="1"/>
    <col min="2061" max="2061" width="11.140625" style="1" bestFit="1" customWidth="1"/>
    <col min="2062" max="2062" width="13.85546875" style="1" bestFit="1" customWidth="1"/>
    <col min="2063" max="2064" width="14.7109375" style="1" customWidth="1"/>
    <col min="2065" max="2065" width="11.28515625" style="1" customWidth="1"/>
    <col min="2066" max="2066" width="11.140625" style="1" bestFit="1" customWidth="1"/>
    <col min="2067" max="2067" width="15.85546875" style="1" customWidth="1"/>
    <col min="2068" max="2068" width="13.42578125" style="1" customWidth="1"/>
    <col min="2069" max="2308" width="9.140625" style="1"/>
    <col min="2309" max="2309" width="5.42578125" style="1" customWidth="1"/>
    <col min="2310" max="2310" width="6.7109375" style="1" customWidth="1"/>
    <col min="2311" max="2311" width="3.140625" style="1" customWidth="1"/>
    <col min="2312" max="2312" width="2" style="1" customWidth="1"/>
    <col min="2313" max="2313" width="8.7109375" style="1" customWidth="1"/>
    <col min="2314" max="2314" width="2.85546875" style="1" customWidth="1"/>
    <col min="2315" max="2315" width="8.7109375" style="1" customWidth="1"/>
    <col min="2316" max="2316" width="10.7109375" style="1" bestFit="1" customWidth="1"/>
    <col min="2317" max="2317" width="11.140625" style="1" bestFit="1" customWidth="1"/>
    <col min="2318" max="2318" width="13.85546875" style="1" bestFit="1" customWidth="1"/>
    <col min="2319" max="2320" width="14.7109375" style="1" customWidth="1"/>
    <col min="2321" max="2321" width="11.28515625" style="1" customWidth="1"/>
    <col min="2322" max="2322" width="11.140625" style="1" bestFit="1" customWidth="1"/>
    <col min="2323" max="2323" width="15.85546875" style="1" customWidth="1"/>
    <col min="2324" max="2324" width="13.42578125" style="1" customWidth="1"/>
    <col min="2325" max="2564" width="9.140625" style="1"/>
    <col min="2565" max="2565" width="5.42578125" style="1" customWidth="1"/>
    <col min="2566" max="2566" width="6.7109375" style="1" customWidth="1"/>
    <col min="2567" max="2567" width="3.140625" style="1" customWidth="1"/>
    <col min="2568" max="2568" width="2" style="1" customWidth="1"/>
    <col min="2569" max="2569" width="8.7109375" style="1" customWidth="1"/>
    <col min="2570" max="2570" width="2.85546875" style="1" customWidth="1"/>
    <col min="2571" max="2571" width="8.7109375" style="1" customWidth="1"/>
    <col min="2572" max="2572" width="10.7109375" style="1" bestFit="1" customWidth="1"/>
    <col min="2573" max="2573" width="11.140625" style="1" bestFit="1" customWidth="1"/>
    <col min="2574" max="2574" width="13.85546875" style="1" bestFit="1" customWidth="1"/>
    <col min="2575" max="2576" width="14.7109375" style="1" customWidth="1"/>
    <col min="2577" max="2577" width="11.28515625" style="1" customWidth="1"/>
    <col min="2578" max="2578" width="11.140625" style="1" bestFit="1" customWidth="1"/>
    <col min="2579" max="2579" width="15.85546875" style="1" customWidth="1"/>
    <col min="2580" max="2580" width="13.42578125" style="1" customWidth="1"/>
    <col min="2581" max="2820" width="9.140625" style="1"/>
    <col min="2821" max="2821" width="5.42578125" style="1" customWidth="1"/>
    <col min="2822" max="2822" width="6.7109375" style="1" customWidth="1"/>
    <col min="2823" max="2823" width="3.140625" style="1" customWidth="1"/>
    <col min="2824" max="2824" width="2" style="1" customWidth="1"/>
    <col min="2825" max="2825" width="8.7109375" style="1" customWidth="1"/>
    <col min="2826" max="2826" width="2.85546875" style="1" customWidth="1"/>
    <col min="2827" max="2827" width="8.7109375" style="1" customWidth="1"/>
    <col min="2828" max="2828" width="10.7109375" style="1" bestFit="1" customWidth="1"/>
    <col min="2829" max="2829" width="11.140625" style="1" bestFit="1" customWidth="1"/>
    <col min="2830" max="2830" width="13.85546875" style="1" bestFit="1" customWidth="1"/>
    <col min="2831" max="2832" width="14.7109375" style="1" customWidth="1"/>
    <col min="2833" max="2833" width="11.28515625" style="1" customWidth="1"/>
    <col min="2834" max="2834" width="11.140625" style="1" bestFit="1" customWidth="1"/>
    <col min="2835" max="2835" width="15.85546875" style="1" customWidth="1"/>
    <col min="2836" max="2836" width="13.42578125" style="1" customWidth="1"/>
    <col min="2837" max="3076" width="9.140625" style="1"/>
    <col min="3077" max="3077" width="5.42578125" style="1" customWidth="1"/>
    <col min="3078" max="3078" width="6.7109375" style="1" customWidth="1"/>
    <col min="3079" max="3079" width="3.140625" style="1" customWidth="1"/>
    <col min="3080" max="3080" width="2" style="1" customWidth="1"/>
    <col min="3081" max="3081" width="8.7109375" style="1" customWidth="1"/>
    <col min="3082" max="3082" width="2.85546875" style="1" customWidth="1"/>
    <col min="3083" max="3083" width="8.7109375" style="1" customWidth="1"/>
    <col min="3084" max="3084" width="10.7109375" style="1" bestFit="1" customWidth="1"/>
    <col min="3085" max="3085" width="11.140625" style="1" bestFit="1" customWidth="1"/>
    <col min="3086" max="3086" width="13.85546875" style="1" bestFit="1" customWidth="1"/>
    <col min="3087" max="3088" width="14.7109375" style="1" customWidth="1"/>
    <col min="3089" max="3089" width="11.28515625" style="1" customWidth="1"/>
    <col min="3090" max="3090" width="11.140625" style="1" bestFit="1" customWidth="1"/>
    <col min="3091" max="3091" width="15.85546875" style="1" customWidth="1"/>
    <col min="3092" max="3092" width="13.42578125" style="1" customWidth="1"/>
    <col min="3093" max="3332" width="9.140625" style="1"/>
    <col min="3333" max="3333" width="5.42578125" style="1" customWidth="1"/>
    <col min="3334" max="3334" width="6.7109375" style="1" customWidth="1"/>
    <col min="3335" max="3335" width="3.140625" style="1" customWidth="1"/>
    <col min="3336" max="3336" width="2" style="1" customWidth="1"/>
    <col min="3337" max="3337" width="8.7109375" style="1" customWidth="1"/>
    <col min="3338" max="3338" width="2.85546875" style="1" customWidth="1"/>
    <col min="3339" max="3339" width="8.7109375" style="1" customWidth="1"/>
    <col min="3340" max="3340" width="10.7109375" style="1" bestFit="1" customWidth="1"/>
    <col min="3341" max="3341" width="11.140625" style="1" bestFit="1" customWidth="1"/>
    <col min="3342" max="3342" width="13.85546875" style="1" bestFit="1" customWidth="1"/>
    <col min="3343" max="3344" width="14.7109375" style="1" customWidth="1"/>
    <col min="3345" max="3345" width="11.28515625" style="1" customWidth="1"/>
    <col min="3346" max="3346" width="11.140625" style="1" bestFit="1" customWidth="1"/>
    <col min="3347" max="3347" width="15.85546875" style="1" customWidth="1"/>
    <col min="3348" max="3348" width="13.42578125" style="1" customWidth="1"/>
    <col min="3349" max="3588" width="9.140625" style="1"/>
    <col min="3589" max="3589" width="5.42578125" style="1" customWidth="1"/>
    <col min="3590" max="3590" width="6.7109375" style="1" customWidth="1"/>
    <col min="3591" max="3591" width="3.140625" style="1" customWidth="1"/>
    <col min="3592" max="3592" width="2" style="1" customWidth="1"/>
    <col min="3593" max="3593" width="8.7109375" style="1" customWidth="1"/>
    <col min="3594" max="3594" width="2.85546875" style="1" customWidth="1"/>
    <col min="3595" max="3595" width="8.7109375" style="1" customWidth="1"/>
    <col min="3596" max="3596" width="10.7109375" style="1" bestFit="1" customWidth="1"/>
    <col min="3597" max="3597" width="11.140625" style="1" bestFit="1" customWidth="1"/>
    <col min="3598" max="3598" width="13.85546875" style="1" bestFit="1" customWidth="1"/>
    <col min="3599" max="3600" width="14.7109375" style="1" customWidth="1"/>
    <col min="3601" max="3601" width="11.28515625" style="1" customWidth="1"/>
    <col min="3602" max="3602" width="11.140625" style="1" bestFit="1" customWidth="1"/>
    <col min="3603" max="3603" width="15.85546875" style="1" customWidth="1"/>
    <col min="3604" max="3604" width="13.42578125" style="1" customWidth="1"/>
    <col min="3605" max="3844" width="9.140625" style="1"/>
    <col min="3845" max="3845" width="5.42578125" style="1" customWidth="1"/>
    <col min="3846" max="3846" width="6.7109375" style="1" customWidth="1"/>
    <col min="3847" max="3847" width="3.140625" style="1" customWidth="1"/>
    <col min="3848" max="3848" width="2" style="1" customWidth="1"/>
    <col min="3849" max="3849" width="8.7109375" style="1" customWidth="1"/>
    <col min="3850" max="3850" width="2.85546875" style="1" customWidth="1"/>
    <col min="3851" max="3851" width="8.7109375" style="1" customWidth="1"/>
    <col min="3852" max="3852" width="10.7109375" style="1" bestFit="1" customWidth="1"/>
    <col min="3853" max="3853" width="11.140625" style="1" bestFit="1" customWidth="1"/>
    <col min="3854" max="3854" width="13.85546875" style="1" bestFit="1" customWidth="1"/>
    <col min="3855" max="3856" width="14.7109375" style="1" customWidth="1"/>
    <col min="3857" max="3857" width="11.28515625" style="1" customWidth="1"/>
    <col min="3858" max="3858" width="11.140625" style="1" bestFit="1" customWidth="1"/>
    <col min="3859" max="3859" width="15.85546875" style="1" customWidth="1"/>
    <col min="3860" max="3860" width="13.42578125" style="1" customWidth="1"/>
    <col min="3861" max="4100" width="9.140625" style="1"/>
    <col min="4101" max="4101" width="5.42578125" style="1" customWidth="1"/>
    <col min="4102" max="4102" width="6.7109375" style="1" customWidth="1"/>
    <col min="4103" max="4103" width="3.140625" style="1" customWidth="1"/>
    <col min="4104" max="4104" width="2" style="1" customWidth="1"/>
    <col min="4105" max="4105" width="8.7109375" style="1" customWidth="1"/>
    <col min="4106" max="4106" width="2.85546875" style="1" customWidth="1"/>
    <col min="4107" max="4107" width="8.7109375" style="1" customWidth="1"/>
    <col min="4108" max="4108" width="10.7109375" style="1" bestFit="1" customWidth="1"/>
    <col min="4109" max="4109" width="11.140625" style="1" bestFit="1" customWidth="1"/>
    <col min="4110" max="4110" width="13.85546875" style="1" bestFit="1" customWidth="1"/>
    <col min="4111" max="4112" width="14.7109375" style="1" customWidth="1"/>
    <col min="4113" max="4113" width="11.28515625" style="1" customWidth="1"/>
    <col min="4114" max="4114" width="11.140625" style="1" bestFit="1" customWidth="1"/>
    <col min="4115" max="4115" width="15.85546875" style="1" customWidth="1"/>
    <col min="4116" max="4116" width="13.42578125" style="1" customWidth="1"/>
    <col min="4117" max="4356" width="9.140625" style="1"/>
    <col min="4357" max="4357" width="5.42578125" style="1" customWidth="1"/>
    <col min="4358" max="4358" width="6.7109375" style="1" customWidth="1"/>
    <col min="4359" max="4359" width="3.140625" style="1" customWidth="1"/>
    <col min="4360" max="4360" width="2" style="1" customWidth="1"/>
    <col min="4361" max="4361" width="8.7109375" style="1" customWidth="1"/>
    <col min="4362" max="4362" width="2.85546875" style="1" customWidth="1"/>
    <col min="4363" max="4363" width="8.7109375" style="1" customWidth="1"/>
    <col min="4364" max="4364" width="10.7109375" style="1" bestFit="1" customWidth="1"/>
    <col min="4365" max="4365" width="11.140625" style="1" bestFit="1" customWidth="1"/>
    <col min="4366" max="4366" width="13.85546875" style="1" bestFit="1" customWidth="1"/>
    <col min="4367" max="4368" width="14.7109375" style="1" customWidth="1"/>
    <col min="4369" max="4369" width="11.28515625" style="1" customWidth="1"/>
    <col min="4370" max="4370" width="11.140625" style="1" bestFit="1" customWidth="1"/>
    <col min="4371" max="4371" width="15.85546875" style="1" customWidth="1"/>
    <col min="4372" max="4372" width="13.42578125" style="1" customWidth="1"/>
    <col min="4373" max="4612" width="9.140625" style="1"/>
    <col min="4613" max="4613" width="5.42578125" style="1" customWidth="1"/>
    <col min="4614" max="4614" width="6.7109375" style="1" customWidth="1"/>
    <col min="4615" max="4615" width="3.140625" style="1" customWidth="1"/>
    <col min="4616" max="4616" width="2" style="1" customWidth="1"/>
    <col min="4617" max="4617" width="8.7109375" style="1" customWidth="1"/>
    <col min="4618" max="4618" width="2.85546875" style="1" customWidth="1"/>
    <col min="4619" max="4619" width="8.7109375" style="1" customWidth="1"/>
    <col min="4620" max="4620" width="10.7109375" style="1" bestFit="1" customWidth="1"/>
    <col min="4621" max="4621" width="11.140625" style="1" bestFit="1" customWidth="1"/>
    <col min="4622" max="4622" width="13.85546875" style="1" bestFit="1" customWidth="1"/>
    <col min="4623" max="4624" width="14.7109375" style="1" customWidth="1"/>
    <col min="4625" max="4625" width="11.28515625" style="1" customWidth="1"/>
    <col min="4626" max="4626" width="11.140625" style="1" bestFit="1" customWidth="1"/>
    <col min="4627" max="4627" width="15.85546875" style="1" customWidth="1"/>
    <col min="4628" max="4628" width="13.42578125" style="1" customWidth="1"/>
    <col min="4629" max="4868" width="9.140625" style="1"/>
    <col min="4869" max="4869" width="5.42578125" style="1" customWidth="1"/>
    <col min="4870" max="4870" width="6.7109375" style="1" customWidth="1"/>
    <col min="4871" max="4871" width="3.140625" style="1" customWidth="1"/>
    <col min="4872" max="4872" width="2" style="1" customWidth="1"/>
    <col min="4873" max="4873" width="8.7109375" style="1" customWidth="1"/>
    <col min="4874" max="4874" width="2.85546875" style="1" customWidth="1"/>
    <col min="4875" max="4875" width="8.7109375" style="1" customWidth="1"/>
    <col min="4876" max="4876" width="10.7109375" style="1" bestFit="1" customWidth="1"/>
    <col min="4877" max="4877" width="11.140625" style="1" bestFit="1" customWidth="1"/>
    <col min="4878" max="4878" width="13.85546875" style="1" bestFit="1" customWidth="1"/>
    <col min="4879" max="4880" width="14.7109375" style="1" customWidth="1"/>
    <col min="4881" max="4881" width="11.28515625" style="1" customWidth="1"/>
    <col min="4882" max="4882" width="11.140625" style="1" bestFit="1" customWidth="1"/>
    <col min="4883" max="4883" width="15.85546875" style="1" customWidth="1"/>
    <col min="4884" max="4884" width="13.42578125" style="1" customWidth="1"/>
    <col min="4885" max="5124" width="9.140625" style="1"/>
    <col min="5125" max="5125" width="5.42578125" style="1" customWidth="1"/>
    <col min="5126" max="5126" width="6.7109375" style="1" customWidth="1"/>
    <col min="5127" max="5127" width="3.140625" style="1" customWidth="1"/>
    <col min="5128" max="5128" width="2" style="1" customWidth="1"/>
    <col min="5129" max="5129" width="8.7109375" style="1" customWidth="1"/>
    <col min="5130" max="5130" width="2.85546875" style="1" customWidth="1"/>
    <col min="5131" max="5131" width="8.7109375" style="1" customWidth="1"/>
    <col min="5132" max="5132" width="10.7109375" style="1" bestFit="1" customWidth="1"/>
    <col min="5133" max="5133" width="11.140625" style="1" bestFit="1" customWidth="1"/>
    <col min="5134" max="5134" width="13.85546875" style="1" bestFit="1" customWidth="1"/>
    <col min="5135" max="5136" width="14.7109375" style="1" customWidth="1"/>
    <col min="5137" max="5137" width="11.28515625" style="1" customWidth="1"/>
    <col min="5138" max="5138" width="11.140625" style="1" bestFit="1" customWidth="1"/>
    <col min="5139" max="5139" width="15.85546875" style="1" customWidth="1"/>
    <col min="5140" max="5140" width="13.42578125" style="1" customWidth="1"/>
    <col min="5141" max="5380" width="9.140625" style="1"/>
    <col min="5381" max="5381" width="5.42578125" style="1" customWidth="1"/>
    <col min="5382" max="5382" width="6.7109375" style="1" customWidth="1"/>
    <col min="5383" max="5383" width="3.140625" style="1" customWidth="1"/>
    <col min="5384" max="5384" width="2" style="1" customWidth="1"/>
    <col min="5385" max="5385" width="8.7109375" style="1" customWidth="1"/>
    <col min="5386" max="5386" width="2.85546875" style="1" customWidth="1"/>
    <col min="5387" max="5387" width="8.7109375" style="1" customWidth="1"/>
    <col min="5388" max="5388" width="10.7109375" style="1" bestFit="1" customWidth="1"/>
    <col min="5389" max="5389" width="11.140625" style="1" bestFit="1" customWidth="1"/>
    <col min="5390" max="5390" width="13.85546875" style="1" bestFit="1" customWidth="1"/>
    <col min="5391" max="5392" width="14.7109375" style="1" customWidth="1"/>
    <col min="5393" max="5393" width="11.28515625" style="1" customWidth="1"/>
    <col min="5394" max="5394" width="11.140625" style="1" bestFit="1" customWidth="1"/>
    <col min="5395" max="5395" width="15.85546875" style="1" customWidth="1"/>
    <col min="5396" max="5396" width="13.42578125" style="1" customWidth="1"/>
    <col min="5397" max="5636" width="9.140625" style="1"/>
    <col min="5637" max="5637" width="5.42578125" style="1" customWidth="1"/>
    <col min="5638" max="5638" width="6.7109375" style="1" customWidth="1"/>
    <col min="5639" max="5639" width="3.140625" style="1" customWidth="1"/>
    <col min="5640" max="5640" width="2" style="1" customWidth="1"/>
    <col min="5641" max="5641" width="8.7109375" style="1" customWidth="1"/>
    <col min="5642" max="5642" width="2.85546875" style="1" customWidth="1"/>
    <col min="5643" max="5643" width="8.7109375" style="1" customWidth="1"/>
    <col min="5644" max="5644" width="10.7109375" style="1" bestFit="1" customWidth="1"/>
    <col min="5645" max="5645" width="11.140625" style="1" bestFit="1" customWidth="1"/>
    <col min="5646" max="5646" width="13.85546875" style="1" bestFit="1" customWidth="1"/>
    <col min="5647" max="5648" width="14.7109375" style="1" customWidth="1"/>
    <col min="5649" max="5649" width="11.28515625" style="1" customWidth="1"/>
    <col min="5650" max="5650" width="11.140625" style="1" bestFit="1" customWidth="1"/>
    <col min="5651" max="5651" width="15.85546875" style="1" customWidth="1"/>
    <col min="5652" max="5652" width="13.42578125" style="1" customWidth="1"/>
    <col min="5653" max="5892" width="9.140625" style="1"/>
    <col min="5893" max="5893" width="5.42578125" style="1" customWidth="1"/>
    <col min="5894" max="5894" width="6.7109375" style="1" customWidth="1"/>
    <col min="5895" max="5895" width="3.140625" style="1" customWidth="1"/>
    <col min="5896" max="5896" width="2" style="1" customWidth="1"/>
    <col min="5897" max="5897" width="8.7109375" style="1" customWidth="1"/>
    <col min="5898" max="5898" width="2.85546875" style="1" customWidth="1"/>
    <col min="5899" max="5899" width="8.7109375" style="1" customWidth="1"/>
    <col min="5900" max="5900" width="10.7109375" style="1" bestFit="1" customWidth="1"/>
    <col min="5901" max="5901" width="11.140625" style="1" bestFit="1" customWidth="1"/>
    <col min="5902" max="5902" width="13.85546875" style="1" bestFit="1" customWidth="1"/>
    <col min="5903" max="5904" width="14.7109375" style="1" customWidth="1"/>
    <col min="5905" max="5905" width="11.28515625" style="1" customWidth="1"/>
    <col min="5906" max="5906" width="11.140625" style="1" bestFit="1" customWidth="1"/>
    <col min="5907" max="5907" width="15.85546875" style="1" customWidth="1"/>
    <col min="5908" max="5908" width="13.42578125" style="1" customWidth="1"/>
    <col min="5909" max="6148" width="9.140625" style="1"/>
    <col min="6149" max="6149" width="5.42578125" style="1" customWidth="1"/>
    <col min="6150" max="6150" width="6.7109375" style="1" customWidth="1"/>
    <col min="6151" max="6151" width="3.140625" style="1" customWidth="1"/>
    <col min="6152" max="6152" width="2" style="1" customWidth="1"/>
    <col min="6153" max="6153" width="8.7109375" style="1" customWidth="1"/>
    <col min="6154" max="6154" width="2.85546875" style="1" customWidth="1"/>
    <col min="6155" max="6155" width="8.7109375" style="1" customWidth="1"/>
    <col min="6156" max="6156" width="10.7109375" style="1" bestFit="1" customWidth="1"/>
    <col min="6157" max="6157" width="11.140625" style="1" bestFit="1" customWidth="1"/>
    <col min="6158" max="6158" width="13.85546875" style="1" bestFit="1" customWidth="1"/>
    <col min="6159" max="6160" width="14.7109375" style="1" customWidth="1"/>
    <col min="6161" max="6161" width="11.28515625" style="1" customWidth="1"/>
    <col min="6162" max="6162" width="11.140625" style="1" bestFit="1" customWidth="1"/>
    <col min="6163" max="6163" width="15.85546875" style="1" customWidth="1"/>
    <col min="6164" max="6164" width="13.42578125" style="1" customWidth="1"/>
    <col min="6165" max="6404" width="9.140625" style="1"/>
    <col min="6405" max="6405" width="5.42578125" style="1" customWidth="1"/>
    <col min="6406" max="6406" width="6.7109375" style="1" customWidth="1"/>
    <col min="6407" max="6407" width="3.140625" style="1" customWidth="1"/>
    <col min="6408" max="6408" width="2" style="1" customWidth="1"/>
    <col min="6409" max="6409" width="8.7109375" style="1" customWidth="1"/>
    <col min="6410" max="6410" width="2.85546875" style="1" customWidth="1"/>
    <col min="6411" max="6411" width="8.7109375" style="1" customWidth="1"/>
    <col min="6412" max="6412" width="10.7109375" style="1" bestFit="1" customWidth="1"/>
    <col min="6413" max="6413" width="11.140625" style="1" bestFit="1" customWidth="1"/>
    <col min="6414" max="6414" width="13.85546875" style="1" bestFit="1" customWidth="1"/>
    <col min="6415" max="6416" width="14.7109375" style="1" customWidth="1"/>
    <col min="6417" max="6417" width="11.28515625" style="1" customWidth="1"/>
    <col min="6418" max="6418" width="11.140625" style="1" bestFit="1" customWidth="1"/>
    <col min="6419" max="6419" width="15.85546875" style="1" customWidth="1"/>
    <col min="6420" max="6420" width="13.42578125" style="1" customWidth="1"/>
    <col min="6421" max="6660" width="9.140625" style="1"/>
    <col min="6661" max="6661" width="5.42578125" style="1" customWidth="1"/>
    <col min="6662" max="6662" width="6.7109375" style="1" customWidth="1"/>
    <col min="6663" max="6663" width="3.140625" style="1" customWidth="1"/>
    <col min="6664" max="6664" width="2" style="1" customWidth="1"/>
    <col min="6665" max="6665" width="8.7109375" style="1" customWidth="1"/>
    <col min="6666" max="6666" width="2.85546875" style="1" customWidth="1"/>
    <col min="6667" max="6667" width="8.7109375" style="1" customWidth="1"/>
    <col min="6668" max="6668" width="10.7109375" style="1" bestFit="1" customWidth="1"/>
    <col min="6669" max="6669" width="11.140625" style="1" bestFit="1" customWidth="1"/>
    <col min="6670" max="6670" width="13.85546875" style="1" bestFit="1" customWidth="1"/>
    <col min="6671" max="6672" width="14.7109375" style="1" customWidth="1"/>
    <col min="6673" max="6673" width="11.28515625" style="1" customWidth="1"/>
    <col min="6674" max="6674" width="11.140625" style="1" bestFit="1" customWidth="1"/>
    <col min="6675" max="6675" width="15.85546875" style="1" customWidth="1"/>
    <col min="6676" max="6676" width="13.42578125" style="1" customWidth="1"/>
    <col min="6677" max="6916" width="9.140625" style="1"/>
    <col min="6917" max="6917" width="5.42578125" style="1" customWidth="1"/>
    <col min="6918" max="6918" width="6.7109375" style="1" customWidth="1"/>
    <col min="6919" max="6919" width="3.140625" style="1" customWidth="1"/>
    <col min="6920" max="6920" width="2" style="1" customWidth="1"/>
    <col min="6921" max="6921" width="8.7109375" style="1" customWidth="1"/>
    <col min="6922" max="6922" width="2.85546875" style="1" customWidth="1"/>
    <col min="6923" max="6923" width="8.7109375" style="1" customWidth="1"/>
    <col min="6924" max="6924" width="10.7109375" style="1" bestFit="1" customWidth="1"/>
    <col min="6925" max="6925" width="11.140625" style="1" bestFit="1" customWidth="1"/>
    <col min="6926" max="6926" width="13.85546875" style="1" bestFit="1" customWidth="1"/>
    <col min="6927" max="6928" width="14.7109375" style="1" customWidth="1"/>
    <col min="6929" max="6929" width="11.28515625" style="1" customWidth="1"/>
    <col min="6930" max="6930" width="11.140625" style="1" bestFit="1" customWidth="1"/>
    <col min="6931" max="6931" width="15.85546875" style="1" customWidth="1"/>
    <col min="6932" max="6932" width="13.42578125" style="1" customWidth="1"/>
    <col min="6933" max="7172" width="9.140625" style="1"/>
    <col min="7173" max="7173" width="5.42578125" style="1" customWidth="1"/>
    <col min="7174" max="7174" width="6.7109375" style="1" customWidth="1"/>
    <col min="7175" max="7175" width="3.140625" style="1" customWidth="1"/>
    <col min="7176" max="7176" width="2" style="1" customWidth="1"/>
    <col min="7177" max="7177" width="8.7109375" style="1" customWidth="1"/>
    <col min="7178" max="7178" width="2.85546875" style="1" customWidth="1"/>
    <col min="7179" max="7179" width="8.7109375" style="1" customWidth="1"/>
    <col min="7180" max="7180" width="10.7109375" style="1" bestFit="1" customWidth="1"/>
    <col min="7181" max="7181" width="11.140625" style="1" bestFit="1" customWidth="1"/>
    <col min="7182" max="7182" width="13.85546875" style="1" bestFit="1" customWidth="1"/>
    <col min="7183" max="7184" width="14.7109375" style="1" customWidth="1"/>
    <col min="7185" max="7185" width="11.28515625" style="1" customWidth="1"/>
    <col min="7186" max="7186" width="11.140625" style="1" bestFit="1" customWidth="1"/>
    <col min="7187" max="7187" width="15.85546875" style="1" customWidth="1"/>
    <col min="7188" max="7188" width="13.42578125" style="1" customWidth="1"/>
    <col min="7189" max="7428" width="9.140625" style="1"/>
    <col min="7429" max="7429" width="5.42578125" style="1" customWidth="1"/>
    <col min="7430" max="7430" width="6.7109375" style="1" customWidth="1"/>
    <col min="7431" max="7431" width="3.140625" style="1" customWidth="1"/>
    <col min="7432" max="7432" width="2" style="1" customWidth="1"/>
    <col min="7433" max="7433" width="8.7109375" style="1" customWidth="1"/>
    <col min="7434" max="7434" width="2.85546875" style="1" customWidth="1"/>
    <col min="7435" max="7435" width="8.7109375" style="1" customWidth="1"/>
    <col min="7436" max="7436" width="10.7109375" style="1" bestFit="1" customWidth="1"/>
    <col min="7437" max="7437" width="11.140625" style="1" bestFit="1" customWidth="1"/>
    <col min="7438" max="7438" width="13.85546875" style="1" bestFit="1" customWidth="1"/>
    <col min="7439" max="7440" width="14.7109375" style="1" customWidth="1"/>
    <col min="7441" max="7441" width="11.28515625" style="1" customWidth="1"/>
    <col min="7442" max="7442" width="11.140625" style="1" bestFit="1" customWidth="1"/>
    <col min="7443" max="7443" width="15.85546875" style="1" customWidth="1"/>
    <col min="7444" max="7444" width="13.42578125" style="1" customWidth="1"/>
    <col min="7445" max="7684" width="9.140625" style="1"/>
    <col min="7685" max="7685" width="5.42578125" style="1" customWidth="1"/>
    <col min="7686" max="7686" width="6.7109375" style="1" customWidth="1"/>
    <col min="7687" max="7687" width="3.140625" style="1" customWidth="1"/>
    <col min="7688" max="7688" width="2" style="1" customWidth="1"/>
    <col min="7689" max="7689" width="8.7109375" style="1" customWidth="1"/>
    <col min="7690" max="7690" width="2.85546875" style="1" customWidth="1"/>
    <col min="7691" max="7691" width="8.7109375" style="1" customWidth="1"/>
    <col min="7692" max="7692" width="10.7109375" style="1" bestFit="1" customWidth="1"/>
    <col min="7693" max="7693" width="11.140625" style="1" bestFit="1" customWidth="1"/>
    <col min="7694" max="7694" width="13.85546875" style="1" bestFit="1" customWidth="1"/>
    <col min="7695" max="7696" width="14.7109375" style="1" customWidth="1"/>
    <col min="7697" max="7697" width="11.28515625" style="1" customWidth="1"/>
    <col min="7698" max="7698" width="11.140625" style="1" bestFit="1" customWidth="1"/>
    <col min="7699" max="7699" width="15.85546875" style="1" customWidth="1"/>
    <col min="7700" max="7700" width="13.42578125" style="1" customWidth="1"/>
    <col min="7701" max="7940" width="9.140625" style="1"/>
    <col min="7941" max="7941" width="5.42578125" style="1" customWidth="1"/>
    <col min="7942" max="7942" width="6.7109375" style="1" customWidth="1"/>
    <col min="7943" max="7943" width="3.140625" style="1" customWidth="1"/>
    <col min="7944" max="7944" width="2" style="1" customWidth="1"/>
    <col min="7945" max="7945" width="8.7109375" style="1" customWidth="1"/>
    <col min="7946" max="7946" width="2.85546875" style="1" customWidth="1"/>
    <col min="7947" max="7947" width="8.7109375" style="1" customWidth="1"/>
    <col min="7948" max="7948" width="10.7109375" style="1" bestFit="1" customWidth="1"/>
    <col min="7949" max="7949" width="11.140625" style="1" bestFit="1" customWidth="1"/>
    <col min="7950" max="7950" width="13.85546875" style="1" bestFit="1" customWidth="1"/>
    <col min="7951" max="7952" width="14.7109375" style="1" customWidth="1"/>
    <col min="7953" max="7953" width="11.28515625" style="1" customWidth="1"/>
    <col min="7954" max="7954" width="11.140625" style="1" bestFit="1" customWidth="1"/>
    <col min="7955" max="7955" width="15.85546875" style="1" customWidth="1"/>
    <col min="7956" max="7956" width="13.42578125" style="1" customWidth="1"/>
    <col min="7957" max="8196" width="9.140625" style="1"/>
    <col min="8197" max="8197" width="5.42578125" style="1" customWidth="1"/>
    <col min="8198" max="8198" width="6.7109375" style="1" customWidth="1"/>
    <col min="8199" max="8199" width="3.140625" style="1" customWidth="1"/>
    <col min="8200" max="8200" width="2" style="1" customWidth="1"/>
    <col min="8201" max="8201" width="8.7109375" style="1" customWidth="1"/>
    <col min="8202" max="8202" width="2.85546875" style="1" customWidth="1"/>
    <col min="8203" max="8203" width="8.7109375" style="1" customWidth="1"/>
    <col min="8204" max="8204" width="10.7109375" style="1" bestFit="1" customWidth="1"/>
    <col min="8205" max="8205" width="11.140625" style="1" bestFit="1" customWidth="1"/>
    <col min="8206" max="8206" width="13.85546875" style="1" bestFit="1" customWidth="1"/>
    <col min="8207" max="8208" width="14.7109375" style="1" customWidth="1"/>
    <col min="8209" max="8209" width="11.28515625" style="1" customWidth="1"/>
    <col min="8210" max="8210" width="11.140625" style="1" bestFit="1" customWidth="1"/>
    <col min="8211" max="8211" width="15.85546875" style="1" customWidth="1"/>
    <col min="8212" max="8212" width="13.42578125" style="1" customWidth="1"/>
    <col min="8213" max="8452" width="9.140625" style="1"/>
    <col min="8453" max="8453" width="5.42578125" style="1" customWidth="1"/>
    <col min="8454" max="8454" width="6.7109375" style="1" customWidth="1"/>
    <col min="8455" max="8455" width="3.140625" style="1" customWidth="1"/>
    <col min="8456" max="8456" width="2" style="1" customWidth="1"/>
    <col min="8457" max="8457" width="8.7109375" style="1" customWidth="1"/>
    <col min="8458" max="8458" width="2.85546875" style="1" customWidth="1"/>
    <col min="8459" max="8459" width="8.7109375" style="1" customWidth="1"/>
    <col min="8460" max="8460" width="10.7109375" style="1" bestFit="1" customWidth="1"/>
    <col min="8461" max="8461" width="11.140625" style="1" bestFit="1" customWidth="1"/>
    <col min="8462" max="8462" width="13.85546875" style="1" bestFit="1" customWidth="1"/>
    <col min="8463" max="8464" width="14.7109375" style="1" customWidth="1"/>
    <col min="8465" max="8465" width="11.28515625" style="1" customWidth="1"/>
    <col min="8466" max="8466" width="11.140625" style="1" bestFit="1" customWidth="1"/>
    <col min="8467" max="8467" width="15.85546875" style="1" customWidth="1"/>
    <col min="8468" max="8468" width="13.42578125" style="1" customWidth="1"/>
    <col min="8469" max="8708" width="9.140625" style="1"/>
    <col min="8709" max="8709" width="5.42578125" style="1" customWidth="1"/>
    <col min="8710" max="8710" width="6.7109375" style="1" customWidth="1"/>
    <col min="8711" max="8711" width="3.140625" style="1" customWidth="1"/>
    <col min="8712" max="8712" width="2" style="1" customWidth="1"/>
    <col min="8713" max="8713" width="8.7109375" style="1" customWidth="1"/>
    <col min="8714" max="8714" width="2.85546875" style="1" customWidth="1"/>
    <col min="8715" max="8715" width="8.7109375" style="1" customWidth="1"/>
    <col min="8716" max="8716" width="10.7109375" style="1" bestFit="1" customWidth="1"/>
    <col min="8717" max="8717" width="11.140625" style="1" bestFit="1" customWidth="1"/>
    <col min="8718" max="8718" width="13.85546875" style="1" bestFit="1" customWidth="1"/>
    <col min="8719" max="8720" width="14.7109375" style="1" customWidth="1"/>
    <col min="8721" max="8721" width="11.28515625" style="1" customWidth="1"/>
    <col min="8722" max="8722" width="11.140625" style="1" bestFit="1" customWidth="1"/>
    <col min="8723" max="8723" width="15.85546875" style="1" customWidth="1"/>
    <col min="8724" max="8724" width="13.42578125" style="1" customWidth="1"/>
    <col min="8725" max="8964" width="9.140625" style="1"/>
    <col min="8965" max="8965" width="5.42578125" style="1" customWidth="1"/>
    <col min="8966" max="8966" width="6.7109375" style="1" customWidth="1"/>
    <col min="8967" max="8967" width="3.140625" style="1" customWidth="1"/>
    <col min="8968" max="8968" width="2" style="1" customWidth="1"/>
    <col min="8969" max="8969" width="8.7109375" style="1" customWidth="1"/>
    <col min="8970" max="8970" width="2.85546875" style="1" customWidth="1"/>
    <col min="8971" max="8971" width="8.7109375" style="1" customWidth="1"/>
    <col min="8972" max="8972" width="10.7109375" style="1" bestFit="1" customWidth="1"/>
    <col min="8973" max="8973" width="11.140625" style="1" bestFit="1" customWidth="1"/>
    <col min="8974" max="8974" width="13.85546875" style="1" bestFit="1" customWidth="1"/>
    <col min="8975" max="8976" width="14.7109375" style="1" customWidth="1"/>
    <col min="8977" max="8977" width="11.28515625" style="1" customWidth="1"/>
    <col min="8978" max="8978" width="11.140625" style="1" bestFit="1" customWidth="1"/>
    <col min="8979" max="8979" width="15.85546875" style="1" customWidth="1"/>
    <col min="8980" max="8980" width="13.42578125" style="1" customWidth="1"/>
    <col min="8981" max="9220" width="9.140625" style="1"/>
    <col min="9221" max="9221" width="5.42578125" style="1" customWidth="1"/>
    <col min="9222" max="9222" width="6.7109375" style="1" customWidth="1"/>
    <col min="9223" max="9223" width="3.140625" style="1" customWidth="1"/>
    <col min="9224" max="9224" width="2" style="1" customWidth="1"/>
    <col min="9225" max="9225" width="8.7109375" style="1" customWidth="1"/>
    <col min="9226" max="9226" width="2.85546875" style="1" customWidth="1"/>
    <col min="9227" max="9227" width="8.7109375" style="1" customWidth="1"/>
    <col min="9228" max="9228" width="10.7109375" style="1" bestFit="1" customWidth="1"/>
    <col min="9229" max="9229" width="11.140625" style="1" bestFit="1" customWidth="1"/>
    <col min="9230" max="9230" width="13.85546875" style="1" bestFit="1" customWidth="1"/>
    <col min="9231" max="9232" width="14.7109375" style="1" customWidth="1"/>
    <col min="9233" max="9233" width="11.28515625" style="1" customWidth="1"/>
    <col min="9234" max="9234" width="11.140625" style="1" bestFit="1" customWidth="1"/>
    <col min="9235" max="9235" width="15.85546875" style="1" customWidth="1"/>
    <col min="9236" max="9236" width="13.42578125" style="1" customWidth="1"/>
    <col min="9237" max="9476" width="9.140625" style="1"/>
    <col min="9477" max="9477" width="5.42578125" style="1" customWidth="1"/>
    <col min="9478" max="9478" width="6.7109375" style="1" customWidth="1"/>
    <col min="9479" max="9479" width="3.140625" style="1" customWidth="1"/>
    <col min="9480" max="9480" width="2" style="1" customWidth="1"/>
    <col min="9481" max="9481" width="8.7109375" style="1" customWidth="1"/>
    <col min="9482" max="9482" width="2.85546875" style="1" customWidth="1"/>
    <col min="9483" max="9483" width="8.7109375" style="1" customWidth="1"/>
    <col min="9484" max="9484" width="10.7109375" style="1" bestFit="1" customWidth="1"/>
    <col min="9485" max="9485" width="11.140625" style="1" bestFit="1" customWidth="1"/>
    <col min="9486" max="9486" width="13.85546875" style="1" bestFit="1" customWidth="1"/>
    <col min="9487" max="9488" width="14.7109375" style="1" customWidth="1"/>
    <col min="9489" max="9489" width="11.28515625" style="1" customWidth="1"/>
    <col min="9490" max="9490" width="11.140625" style="1" bestFit="1" customWidth="1"/>
    <col min="9491" max="9491" width="15.85546875" style="1" customWidth="1"/>
    <col min="9492" max="9492" width="13.42578125" style="1" customWidth="1"/>
    <col min="9493" max="9732" width="9.140625" style="1"/>
    <col min="9733" max="9733" width="5.42578125" style="1" customWidth="1"/>
    <col min="9734" max="9734" width="6.7109375" style="1" customWidth="1"/>
    <col min="9735" max="9735" width="3.140625" style="1" customWidth="1"/>
    <col min="9736" max="9736" width="2" style="1" customWidth="1"/>
    <col min="9737" max="9737" width="8.7109375" style="1" customWidth="1"/>
    <col min="9738" max="9738" width="2.85546875" style="1" customWidth="1"/>
    <col min="9739" max="9739" width="8.7109375" style="1" customWidth="1"/>
    <col min="9740" max="9740" width="10.7109375" style="1" bestFit="1" customWidth="1"/>
    <col min="9741" max="9741" width="11.140625" style="1" bestFit="1" customWidth="1"/>
    <col min="9742" max="9742" width="13.85546875" style="1" bestFit="1" customWidth="1"/>
    <col min="9743" max="9744" width="14.7109375" style="1" customWidth="1"/>
    <col min="9745" max="9745" width="11.28515625" style="1" customWidth="1"/>
    <col min="9746" max="9746" width="11.140625" style="1" bestFit="1" customWidth="1"/>
    <col min="9747" max="9747" width="15.85546875" style="1" customWidth="1"/>
    <col min="9748" max="9748" width="13.42578125" style="1" customWidth="1"/>
    <col min="9749" max="9988" width="9.140625" style="1"/>
    <col min="9989" max="9989" width="5.42578125" style="1" customWidth="1"/>
    <col min="9990" max="9990" width="6.7109375" style="1" customWidth="1"/>
    <col min="9991" max="9991" width="3.140625" style="1" customWidth="1"/>
    <col min="9992" max="9992" width="2" style="1" customWidth="1"/>
    <col min="9993" max="9993" width="8.7109375" style="1" customWidth="1"/>
    <col min="9994" max="9994" width="2.85546875" style="1" customWidth="1"/>
    <col min="9995" max="9995" width="8.7109375" style="1" customWidth="1"/>
    <col min="9996" max="9996" width="10.7109375" style="1" bestFit="1" customWidth="1"/>
    <col min="9997" max="9997" width="11.140625" style="1" bestFit="1" customWidth="1"/>
    <col min="9998" max="9998" width="13.85546875" style="1" bestFit="1" customWidth="1"/>
    <col min="9999" max="10000" width="14.7109375" style="1" customWidth="1"/>
    <col min="10001" max="10001" width="11.28515625" style="1" customWidth="1"/>
    <col min="10002" max="10002" width="11.140625" style="1" bestFit="1" customWidth="1"/>
    <col min="10003" max="10003" width="15.85546875" style="1" customWidth="1"/>
    <col min="10004" max="10004" width="13.42578125" style="1" customWidth="1"/>
    <col min="10005" max="10244" width="9.140625" style="1"/>
    <col min="10245" max="10245" width="5.42578125" style="1" customWidth="1"/>
    <col min="10246" max="10246" width="6.7109375" style="1" customWidth="1"/>
    <col min="10247" max="10247" width="3.140625" style="1" customWidth="1"/>
    <col min="10248" max="10248" width="2" style="1" customWidth="1"/>
    <col min="10249" max="10249" width="8.7109375" style="1" customWidth="1"/>
    <col min="10250" max="10250" width="2.85546875" style="1" customWidth="1"/>
    <col min="10251" max="10251" width="8.7109375" style="1" customWidth="1"/>
    <col min="10252" max="10252" width="10.7109375" style="1" bestFit="1" customWidth="1"/>
    <col min="10253" max="10253" width="11.140625" style="1" bestFit="1" customWidth="1"/>
    <col min="10254" max="10254" width="13.85546875" style="1" bestFit="1" customWidth="1"/>
    <col min="10255" max="10256" width="14.7109375" style="1" customWidth="1"/>
    <col min="10257" max="10257" width="11.28515625" style="1" customWidth="1"/>
    <col min="10258" max="10258" width="11.140625" style="1" bestFit="1" customWidth="1"/>
    <col min="10259" max="10259" width="15.85546875" style="1" customWidth="1"/>
    <col min="10260" max="10260" width="13.42578125" style="1" customWidth="1"/>
    <col min="10261" max="10500" width="9.140625" style="1"/>
    <col min="10501" max="10501" width="5.42578125" style="1" customWidth="1"/>
    <col min="10502" max="10502" width="6.7109375" style="1" customWidth="1"/>
    <col min="10503" max="10503" width="3.140625" style="1" customWidth="1"/>
    <col min="10504" max="10504" width="2" style="1" customWidth="1"/>
    <col min="10505" max="10505" width="8.7109375" style="1" customWidth="1"/>
    <col min="10506" max="10506" width="2.85546875" style="1" customWidth="1"/>
    <col min="10507" max="10507" width="8.7109375" style="1" customWidth="1"/>
    <col min="10508" max="10508" width="10.7109375" style="1" bestFit="1" customWidth="1"/>
    <col min="10509" max="10509" width="11.140625" style="1" bestFit="1" customWidth="1"/>
    <col min="10510" max="10510" width="13.85546875" style="1" bestFit="1" customWidth="1"/>
    <col min="10511" max="10512" width="14.7109375" style="1" customWidth="1"/>
    <col min="10513" max="10513" width="11.28515625" style="1" customWidth="1"/>
    <col min="10514" max="10514" width="11.140625" style="1" bestFit="1" customWidth="1"/>
    <col min="10515" max="10515" width="15.85546875" style="1" customWidth="1"/>
    <col min="10516" max="10516" width="13.42578125" style="1" customWidth="1"/>
    <col min="10517" max="10756" width="9.140625" style="1"/>
    <col min="10757" max="10757" width="5.42578125" style="1" customWidth="1"/>
    <col min="10758" max="10758" width="6.7109375" style="1" customWidth="1"/>
    <col min="10759" max="10759" width="3.140625" style="1" customWidth="1"/>
    <col min="10760" max="10760" width="2" style="1" customWidth="1"/>
    <col min="10761" max="10761" width="8.7109375" style="1" customWidth="1"/>
    <col min="10762" max="10762" width="2.85546875" style="1" customWidth="1"/>
    <col min="10763" max="10763" width="8.7109375" style="1" customWidth="1"/>
    <col min="10764" max="10764" width="10.7109375" style="1" bestFit="1" customWidth="1"/>
    <col min="10765" max="10765" width="11.140625" style="1" bestFit="1" customWidth="1"/>
    <col min="10766" max="10766" width="13.85546875" style="1" bestFit="1" customWidth="1"/>
    <col min="10767" max="10768" width="14.7109375" style="1" customWidth="1"/>
    <col min="10769" max="10769" width="11.28515625" style="1" customWidth="1"/>
    <col min="10770" max="10770" width="11.140625" style="1" bestFit="1" customWidth="1"/>
    <col min="10771" max="10771" width="15.85546875" style="1" customWidth="1"/>
    <col min="10772" max="10772" width="13.42578125" style="1" customWidth="1"/>
    <col min="10773" max="11012" width="9.140625" style="1"/>
    <col min="11013" max="11013" width="5.42578125" style="1" customWidth="1"/>
    <col min="11014" max="11014" width="6.7109375" style="1" customWidth="1"/>
    <col min="11015" max="11015" width="3.140625" style="1" customWidth="1"/>
    <col min="11016" max="11016" width="2" style="1" customWidth="1"/>
    <col min="11017" max="11017" width="8.7109375" style="1" customWidth="1"/>
    <col min="11018" max="11018" width="2.85546875" style="1" customWidth="1"/>
    <col min="11019" max="11019" width="8.7109375" style="1" customWidth="1"/>
    <col min="11020" max="11020" width="10.7109375" style="1" bestFit="1" customWidth="1"/>
    <col min="11021" max="11021" width="11.140625" style="1" bestFit="1" customWidth="1"/>
    <col min="11022" max="11022" width="13.85546875" style="1" bestFit="1" customWidth="1"/>
    <col min="11023" max="11024" width="14.7109375" style="1" customWidth="1"/>
    <col min="11025" max="11025" width="11.28515625" style="1" customWidth="1"/>
    <col min="11026" max="11026" width="11.140625" style="1" bestFit="1" customWidth="1"/>
    <col min="11027" max="11027" width="15.85546875" style="1" customWidth="1"/>
    <col min="11028" max="11028" width="13.42578125" style="1" customWidth="1"/>
    <col min="11029" max="11268" width="9.140625" style="1"/>
    <col min="11269" max="11269" width="5.42578125" style="1" customWidth="1"/>
    <col min="11270" max="11270" width="6.7109375" style="1" customWidth="1"/>
    <col min="11271" max="11271" width="3.140625" style="1" customWidth="1"/>
    <col min="11272" max="11272" width="2" style="1" customWidth="1"/>
    <col min="11273" max="11273" width="8.7109375" style="1" customWidth="1"/>
    <col min="11274" max="11274" width="2.85546875" style="1" customWidth="1"/>
    <col min="11275" max="11275" width="8.7109375" style="1" customWidth="1"/>
    <col min="11276" max="11276" width="10.7109375" style="1" bestFit="1" customWidth="1"/>
    <col min="11277" max="11277" width="11.140625" style="1" bestFit="1" customWidth="1"/>
    <col min="11278" max="11278" width="13.85546875" style="1" bestFit="1" customWidth="1"/>
    <col min="11279" max="11280" width="14.7109375" style="1" customWidth="1"/>
    <col min="11281" max="11281" width="11.28515625" style="1" customWidth="1"/>
    <col min="11282" max="11282" width="11.140625" style="1" bestFit="1" customWidth="1"/>
    <col min="11283" max="11283" width="15.85546875" style="1" customWidth="1"/>
    <col min="11284" max="11284" width="13.42578125" style="1" customWidth="1"/>
    <col min="11285" max="11524" width="9.140625" style="1"/>
    <col min="11525" max="11525" width="5.42578125" style="1" customWidth="1"/>
    <col min="11526" max="11526" width="6.7109375" style="1" customWidth="1"/>
    <col min="11527" max="11527" width="3.140625" style="1" customWidth="1"/>
    <col min="11528" max="11528" width="2" style="1" customWidth="1"/>
    <col min="11529" max="11529" width="8.7109375" style="1" customWidth="1"/>
    <col min="11530" max="11530" width="2.85546875" style="1" customWidth="1"/>
    <col min="11531" max="11531" width="8.7109375" style="1" customWidth="1"/>
    <col min="11532" max="11532" width="10.7109375" style="1" bestFit="1" customWidth="1"/>
    <col min="11533" max="11533" width="11.140625" style="1" bestFit="1" customWidth="1"/>
    <col min="11534" max="11534" width="13.85546875" style="1" bestFit="1" customWidth="1"/>
    <col min="11535" max="11536" width="14.7109375" style="1" customWidth="1"/>
    <col min="11537" max="11537" width="11.28515625" style="1" customWidth="1"/>
    <col min="11538" max="11538" width="11.140625" style="1" bestFit="1" customWidth="1"/>
    <col min="11539" max="11539" width="15.85546875" style="1" customWidth="1"/>
    <col min="11540" max="11540" width="13.42578125" style="1" customWidth="1"/>
    <col min="11541" max="11780" width="9.140625" style="1"/>
    <col min="11781" max="11781" width="5.42578125" style="1" customWidth="1"/>
    <col min="11782" max="11782" width="6.7109375" style="1" customWidth="1"/>
    <col min="11783" max="11783" width="3.140625" style="1" customWidth="1"/>
    <col min="11784" max="11784" width="2" style="1" customWidth="1"/>
    <col min="11785" max="11785" width="8.7109375" style="1" customWidth="1"/>
    <col min="11786" max="11786" width="2.85546875" style="1" customWidth="1"/>
    <col min="11787" max="11787" width="8.7109375" style="1" customWidth="1"/>
    <col min="11788" max="11788" width="10.7109375" style="1" bestFit="1" customWidth="1"/>
    <col min="11789" max="11789" width="11.140625" style="1" bestFit="1" customWidth="1"/>
    <col min="11790" max="11790" width="13.85546875" style="1" bestFit="1" customWidth="1"/>
    <col min="11791" max="11792" width="14.7109375" style="1" customWidth="1"/>
    <col min="11793" max="11793" width="11.28515625" style="1" customWidth="1"/>
    <col min="11794" max="11794" width="11.140625" style="1" bestFit="1" customWidth="1"/>
    <col min="11795" max="11795" width="15.85546875" style="1" customWidth="1"/>
    <col min="11796" max="11796" width="13.42578125" style="1" customWidth="1"/>
    <col min="11797" max="12036" width="9.140625" style="1"/>
    <col min="12037" max="12037" width="5.42578125" style="1" customWidth="1"/>
    <col min="12038" max="12038" width="6.7109375" style="1" customWidth="1"/>
    <col min="12039" max="12039" width="3.140625" style="1" customWidth="1"/>
    <col min="12040" max="12040" width="2" style="1" customWidth="1"/>
    <col min="12041" max="12041" width="8.7109375" style="1" customWidth="1"/>
    <col min="12042" max="12042" width="2.85546875" style="1" customWidth="1"/>
    <col min="12043" max="12043" width="8.7109375" style="1" customWidth="1"/>
    <col min="12044" max="12044" width="10.7109375" style="1" bestFit="1" customWidth="1"/>
    <col min="12045" max="12045" width="11.140625" style="1" bestFit="1" customWidth="1"/>
    <col min="12046" max="12046" width="13.85546875" style="1" bestFit="1" customWidth="1"/>
    <col min="12047" max="12048" width="14.7109375" style="1" customWidth="1"/>
    <col min="12049" max="12049" width="11.28515625" style="1" customWidth="1"/>
    <col min="12050" max="12050" width="11.140625" style="1" bestFit="1" customWidth="1"/>
    <col min="12051" max="12051" width="15.85546875" style="1" customWidth="1"/>
    <col min="12052" max="12052" width="13.42578125" style="1" customWidth="1"/>
    <col min="12053" max="12292" width="9.140625" style="1"/>
    <col min="12293" max="12293" width="5.42578125" style="1" customWidth="1"/>
    <col min="12294" max="12294" width="6.7109375" style="1" customWidth="1"/>
    <col min="12295" max="12295" width="3.140625" style="1" customWidth="1"/>
    <col min="12296" max="12296" width="2" style="1" customWidth="1"/>
    <col min="12297" max="12297" width="8.7109375" style="1" customWidth="1"/>
    <col min="12298" max="12298" width="2.85546875" style="1" customWidth="1"/>
    <col min="12299" max="12299" width="8.7109375" style="1" customWidth="1"/>
    <col min="12300" max="12300" width="10.7109375" style="1" bestFit="1" customWidth="1"/>
    <col min="12301" max="12301" width="11.140625" style="1" bestFit="1" customWidth="1"/>
    <col min="12302" max="12302" width="13.85546875" style="1" bestFit="1" customWidth="1"/>
    <col min="12303" max="12304" width="14.7109375" style="1" customWidth="1"/>
    <col min="12305" max="12305" width="11.28515625" style="1" customWidth="1"/>
    <col min="12306" max="12306" width="11.140625" style="1" bestFit="1" customWidth="1"/>
    <col min="12307" max="12307" width="15.85546875" style="1" customWidth="1"/>
    <col min="12308" max="12308" width="13.42578125" style="1" customWidth="1"/>
    <col min="12309" max="12548" width="9.140625" style="1"/>
    <col min="12549" max="12549" width="5.42578125" style="1" customWidth="1"/>
    <col min="12550" max="12550" width="6.7109375" style="1" customWidth="1"/>
    <col min="12551" max="12551" width="3.140625" style="1" customWidth="1"/>
    <col min="12552" max="12552" width="2" style="1" customWidth="1"/>
    <col min="12553" max="12553" width="8.7109375" style="1" customWidth="1"/>
    <col min="12554" max="12554" width="2.85546875" style="1" customWidth="1"/>
    <col min="12555" max="12555" width="8.7109375" style="1" customWidth="1"/>
    <col min="12556" max="12556" width="10.7109375" style="1" bestFit="1" customWidth="1"/>
    <col min="12557" max="12557" width="11.140625" style="1" bestFit="1" customWidth="1"/>
    <col min="12558" max="12558" width="13.85546875" style="1" bestFit="1" customWidth="1"/>
    <col min="12559" max="12560" width="14.7109375" style="1" customWidth="1"/>
    <col min="12561" max="12561" width="11.28515625" style="1" customWidth="1"/>
    <col min="12562" max="12562" width="11.140625" style="1" bestFit="1" customWidth="1"/>
    <col min="12563" max="12563" width="15.85546875" style="1" customWidth="1"/>
    <col min="12564" max="12564" width="13.42578125" style="1" customWidth="1"/>
    <col min="12565" max="12804" width="9.140625" style="1"/>
    <col min="12805" max="12805" width="5.42578125" style="1" customWidth="1"/>
    <col min="12806" max="12806" width="6.7109375" style="1" customWidth="1"/>
    <col min="12807" max="12807" width="3.140625" style="1" customWidth="1"/>
    <col min="12808" max="12808" width="2" style="1" customWidth="1"/>
    <col min="12809" max="12809" width="8.7109375" style="1" customWidth="1"/>
    <col min="12810" max="12810" width="2.85546875" style="1" customWidth="1"/>
    <col min="12811" max="12811" width="8.7109375" style="1" customWidth="1"/>
    <col min="12812" max="12812" width="10.7109375" style="1" bestFit="1" customWidth="1"/>
    <col min="12813" max="12813" width="11.140625" style="1" bestFit="1" customWidth="1"/>
    <col min="12814" max="12814" width="13.85546875" style="1" bestFit="1" customWidth="1"/>
    <col min="12815" max="12816" width="14.7109375" style="1" customWidth="1"/>
    <col min="12817" max="12817" width="11.28515625" style="1" customWidth="1"/>
    <col min="12818" max="12818" width="11.140625" style="1" bestFit="1" customWidth="1"/>
    <col min="12819" max="12819" width="15.85546875" style="1" customWidth="1"/>
    <col min="12820" max="12820" width="13.42578125" style="1" customWidth="1"/>
    <col min="12821" max="13060" width="9.140625" style="1"/>
    <col min="13061" max="13061" width="5.42578125" style="1" customWidth="1"/>
    <col min="13062" max="13062" width="6.7109375" style="1" customWidth="1"/>
    <col min="13063" max="13063" width="3.140625" style="1" customWidth="1"/>
    <col min="13064" max="13064" width="2" style="1" customWidth="1"/>
    <col min="13065" max="13065" width="8.7109375" style="1" customWidth="1"/>
    <col min="13066" max="13066" width="2.85546875" style="1" customWidth="1"/>
    <col min="13067" max="13067" width="8.7109375" style="1" customWidth="1"/>
    <col min="13068" max="13068" width="10.7109375" style="1" bestFit="1" customWidth="1"/>
    <col min="13069" max="13069" width="11.140625" style="1" bestFit="1" customWidth="1"/>
    <col min="13070" max="13070" width="13.85546875" style="1" bestFit="1" customWidth="1"/>
    <col min="13071" max="13072" width="14.7109375" style="1" customWidth="1"/>
    <col min="13073" max="13073" width="11.28515625" style="1" customWidth="1"/>
    <col min="13074" max="13074" width="11.140625" style="1" bestFit="1" customWidth="1"/>
    <col min="13075" max="13075" width="15.85546875" style="1" customWidth="1"/>
    <col min="13076" max="13076" width="13.42578125" style="1" customWidth="1"/>
    <col min="13077" max="13316" width="9.140625" style="1"/>
    <col min="13317" max="13317" width="5.42578125" style="1" customWidth="1"/>
    <col min="13318" max="13318" width="6.7109375" style="1" customWidth="1"/>
    <col min="13319" max="13319" width="3.140625" style="1" customWidth="1"/>
    <col min="13320" max="13320" width="2" style="1" customWidth="1"/>
    <col min="13321" max="13321" width="8.7109375" style="1" customWidth="1"/>
    <col min="13322" max="13322" width="2.85546875" style="1" customWidth="1"/>
    <col min="13323" max="13323" width="8.7109375" style="1" customWidth="1"/>
    <col min="13324" max="13324" width="10.7109375" style="1" bestFit="1" customWidth="1"/>
    <col min="13325" max="13325" width="11.140625" style="1" bestFit="1" customWidth="1"/>
    <col min="13326" max="13326" width="13.85546875" style="1" bestFit="1" customWidth="1"/>
    <col min="13327" max="13328" width="14.7109375" style="1" customWidth="1"/>
    <col min="13329" max="13329" width="11.28515625" style="1" customWidth="1"/>
    <col min="13330" max="13330" width="11.140625" style="1" bestFit="1" customWidth="1"/>
    <col min="13331" max="13331" width="15.85546875" style="1" customWidth="1"/>
    <col min="13332" max="13332" width="13.42578125" style="1" customWidth="1"/>
    <col min="13333" max="13572" width="9.140625" style="1"/>
    <col min="13573" max="13573" width="5.42578125" style="1" customWidth="1"/>
    <col min="13574" max="13574" width="6.7109375" style="1" customWidth="1"/>
    <col min="13575" max="13575" width="3.140625" style="1" customWidth="1"/>
    <col min="13576" max="13576" width="2" style="1" customWidth="1"/>
    <col min="13577" max="13577" width="8.7109375" style="1" customWidth="1"/>
    <col min="13578" max="13578" width="2.85546875" style="1" customWidth="1"/>
    <col min="13579" max="13579" width="8.7109375" style="1" customWidth="1"/>
    <col min="13580" max="13580" width="10.7109375" style="1" bestFit="1" customWidth="1"/>
    <col min="13581" max="13581" width="11.140625" style="1" bestFit="1" customWidth="1"/>
    <col min="13582" max="13582" width="13.85546875" style="1" bestFit="1" customWidth="1"/>
    <col min="13583" max="13584" width="14.7109375" style="1" customWidth="1"/>
    <col min="13585" max="13585" width="11.28515625" style="1" customWidth="1"/>
    <col min="13586" max="13586" width="11.140625" style="1" bestFit="1" customWidth="1"/>
    <col min="13587" max="13587" width="15.85546875" style="1" customWidth="1"/>
    <col min="13588" max="13588" width="13.42578125" style="1" customWidth="1"/>
    <col min="13589" max="13828" width="9.140625" style="1"/>
    <col min="13829" max="13829" width="5.42578125" style="1" customWidth="1"/>
    <col min="13830" max="13830" width="6.7109375" style="1" customWidth="1"/>
    <col min="13831" max="13831" width="3.140625" style="1" customWidth="1"/>
    <col min="13832" max="13832" width="2" style="1" customWidth="1"/>
    <col min="13833" max="13833" width="8.7109375" style="1" customWidth="1"/>
    <col min="13834" max="13834" width="2.85546875" style="1" customWidth="1"/>
    <col min="13835" max="13835" width="8.7109375" style="1" customWidth="1"/>
    <col min="13836" max="13836" width="10.7109375" style="1" bestFit="1" customWidth="1"/>
    <col min="13837" max="13837" width="11.140625" style="1" bestFit="1" customWidth="1"/>
    <col min="13838" max="13838" width="13.85546875" style="1" bestFit="1" customWidth="1"/>
    <col min="13839" max="13840" width="14.7109375" style="1" customWidth="1"/>
    <col min="13841" max="13841" width="11.28515625" style="1" customWidth="1"/>
    <col min="13842" max="13842" width="11.140625" style="1" bestFit="1" customWidth="1"/>
    <col min="13843" max="13843" width="15.85546875" style="1" customWidth="1"/>
    <col min="13844" max="13844" width="13.42578125" style="1" customWidth="1"/>
    <col min="13845" max="14084" width="9.140625" style="1"/>
    <col min="14085" max="14085" width="5.42578125" style="1" customWidth="1"/>
    <col min="14086" max="14086" width="6.7109375" style="1" customWidth="1"/>
    <col min="14087" max="14087" width="3.140625" style="1" customWidth="1"/>
    <col min="14088" max="14088" width="2" style="1" customWidth="1"/>
    <col min="14089" max="14089" width="8.7109375" style="1" customWidth="1"/>
    <col min="14090" max="14090" width="2.85546875" style="1" customWidth="1"/>
    <col min="14091" max="14091" width="8.7109375" style="1" customWidth="1"/>
    <col min="14092" max="14092" width="10.7109375" style="1" bestFit="1" customWidth="1"/>
    <col min="14093" max="14093" width="11.140625" style="1" bestFit="1" customWidth="1"/>
    <col min="14094" max="14094" width="13.85546875" style="1" bestFit="1" customWidth="1"/>
    <col min="14095" max="14096" width="14.7109375" style="1" customWidth="1"/>
    <col min="14097" max="14097" width="11.28515625" style="1" customWidth="1"/>
    <col min="14098" max="14098" width="11.140625" style="1" bestFit="1" customWidth="1"/>
    <col min="14099" max="14099" width="15.85546875" style="1" customWidth="1"/>
    <col min="14100" max="14100" width="13.42578125" style="1" customWidth="1"/>
    <col min="14101" max="14340" width="9.140625" style="1"/>
    <col min="14341" max="14341" width="5.42578125" style="1" customWidth="1"/>
    <col min="14342" max="14342" width="6.7109375" style="1" customWidth="1"/>
    <col min="14343" max="14343" width="3.140625" style="1" customWidth="1"/>
    <col min="14344" max="14344" width="2" style="1" customWidth="1"/>
    <col min="14345" max="14345" width="8.7109375" style="1" customWidth="1"/>
    <col min="14346" max="14346" width="2.85546875" style="1" customWidth="1"/>
    <col min="14347" max="14347" width="8.7109375" style="1" customWidth="1"/>
    <col min="14348" max="14348" width="10.7109375" style="1" bestFit="1" customWidth="1"/>
    <col min="14349" max="14349" width="11.140625" style="1" bestFit="1" customWidth="1"/>
    <col min="14350" max="14350" width="13.85546875" style="1" bestFit="1" customWidth="1"/>
    <col min="14351" max="14352" width="14.7109375" style="1" customWidth="1"/>
    <col min="14353" max="14353" width="11.28515625" style="1" customWidth="1"/>
    <col min="14354" max="14354" width="11.140625" style="1" bestFit="1" customWidth="1"/>
    <col min="14355" max="14355" width="15.85546875" style="1" customWidth="1"/>
    <col min="14356" max="14356" width="13.42578125" style="1" customWidth="1"/>
    <col min="14357" max="14596" width="9.140625" style="1"/>
    <col min="14597" max="14597" width="5.42578125" style="1" customWidth="1"/>
    <col min="14598" max="14598" width="6.7109375" style="1" customWidth="1"/>
    <col min="14599" max="14599" width="3.140625" style="1" customWidth="1"/>
    <col min="14600" max="14600" width="2" style="1" customWidth="1"/>
    <col min="14601" max="14601" width="8.7109375" style="1" customWidth="1"/>
    <col min="14602" max="14602" width="2.85546875" style="1" customWidth="1"/>
    <col min="14603" max="14603" width="8.7109375" style="1" customWidth="1"/>
    <col min="14604" max="14604" width="10.7109375" style="1" bestFit="1" customWidth="1"/>
    <col min="14605" max="14605" width="11.140625" style="1" bestFit="1" customWidth="1"/>
    <col min="14606" max="14606" width="13.85546875" style="1" bestFit="1" customWidth="1"/>
    <col min="14607" max="14608" width="14.7109375" style="1" customWidth="1"/>
    <col min="14609" max="14609" width="11.28515625" style="1" customWidth="1"/>
    <col min="14610" max="14610" width="11.140625" style="1" bestFit="1" customWidth="1"/>
    <col min="14611" max="14611" width="15.85546875" style="1" customWidth="1"/>
    <col min="14612" max="14612" width="13.42578125" style="1" customWidth="1"/>
    <col min="14613" max="14852" width="9.140625" style="1"/>
    <col min="14853" max="14853" width="5.42578125" style="1" customWidth="1"/>
    <col min="14854" max="14854" width="6.7109375" style="1" customWidth="1"/>
    <col min="14855" max="14855" width="3.140625" style="1" customWidth="1"/>
    <col min="14856" max="14856" width="2" style="1" customWidth="1"/>
    <col min="14857" max="14857" width="8.7109375" style="1" customWidth="1"/>
    <col min="14858" max="14858" width="2.85546875" style="1" customWidth="1"/>
    <col min="14859" max="14859" width="8.7109375" style="1" customWidth="1"/>
    <col min="14860" max="14860" width="10.7109375" style="1" bestFit="1" customWidth="1"/>
    <col min="14861" max="14861" width="11.140625" style="1" bestFit="1" customWidth="1"/>
    <col min="14862" max="14862" width="13.85546875" style="1" bestFit="1" customWidth="1"/>
    <col min="14863" max="14864" width="14.7109375" style="1" customWidth="1"/>
    <col min="14865" max="14865" width="11.28515625" style="1" customWidth="1"/>
    <col min="14866" max="14866" width="11.140625" style="1" bestFit="1" customWidth="1"/>
    <col min="14867" max="14867" width="15.85546875" style="1" customWidth="1"/>
    <col min="14868" max="14868" width="13.42578125" style="1" customWidth="1"/>
    <col min="14869" max="15108" width="9.140625" style="1"/>
    <col min="15109" max="15109" width="5.42578125" style="1" customWidth="1"/>
    <col min="15110" max="15110" width="6.7109375" style="1" customWidth="1"/>
    <col min="15111" max="15111" width="3.140625" style="1" customWidth="1"/>
    <col min="15112" max="15112" width="2" style="1" customWidth="1"/>
    <col min="15113" max="15113" width="8.7109375" style="1" customWidth="1"/>
    <col min="15114" max="15114" width="2.85546875" style="1" customWidth="1"/>
    <col min="15115" max="15115" width="8.7109375" style="1" customWidth="1"/>
    <col min="15116" max="15116" width="10.7109375" style="1" bestFit="1" customWidth="1"/>
    <col min="15117" max="15117" width="11.140625" style="1" bestFit="1" customWidth="1"/>
    <col min="15118" max="15118" width="13.85546875" style="1" bestFit="1" customWidth="1"/>
    <col min="15119" max="15120" width="14.7109375" style="1" customWidth="1"/>
    <col min="15121" max="15121" width="11.28515625" style="1" customWidth="1"/>
    <col min="15122" max="15122" width="11.140625" style="1" bestFit="1" customWidth="1"/>
    <col min="15123" max="15123" width="15.85546875" style="1" customWidth="1"/>
    <col min="15124" max="15124" width="13.42578125" style="1" customWidth="1"/>
    <col min="15125" max="15364" width="9.140625" style="1"/>
    <col min="15365" max="15365" width="5.42578125" style="1" customWidth="1"/>
    <col min="15366" max="15366" width="6.7109375" style="1" customWidth="1"/>
    <col min="15367" max="15367" width="3.140625" style="1" customWidth="1"/>
    <col min="15368" max="15368" width="2" style="1" customWidth="1"/>
    <col min="15369" max="15369" width="8.7109375" style="1" customWidth="1"/>
    <col min="15370" max="15370" width="2.85546875" style="1" customWidth="1"/>
    <col min="15371" max="15371" width="8.7109375" style="1" customWidth="1"/>
    <col min="15372" max="15372" width="10.7109375" style="1" bestFit="1" customWidth="1"/>
    <col min="15373" max="15373" width="11.140625" style="1" bestFit="1" customWidth="1"/>
    <col min="15374" max="15374" width="13.85546875" style="1" bestFit="1" customWidth="1"/>
    <col min="15375" max="15376" width="14.7109375" style="1" customWidth="1"/>
    <col min="15377" max="15377" width="11.28515625" style="1" customWidth="1"/>
    <col min="15378" max="15378" width="11.140625" style="1" bestFit="1" customWidth="1"/>
    <col min="15379" max="15379" width="15.85546875" style="1" customWidth="1"/>
    <col min="15380" max="15380" width="13.42578125" style="1" customWidth="1"/>
    <col min="15381" max="15620" width="9.140625" style="1"/>
    <col min="15621" max="15621" width="5.42578125" style="1" customWidth="1"/>
    <col min="15622" max="15622" width="6.7109375" style="1" customWidth="1"/>
    <col min="15623" max="15623" width="3.140625" style="1" customWidth="1"/>
    <col min="15624" max="15624" width="2" style="1" customWidth="1"/>
    <col min="15625" max="15625" width="8.7109375" style="1" customWidth="1"/>
    <col min="15626" max="15626" width="2.85546875" style="1" customWidth="1"/>
    <col min="15627" max="15627" width="8.7109375" style="1" customWidth="1"/>
    <col min="15628" max="15628" width="10.7109375" style="1" bestFit="1" customWidth="1"/>
    <col min="15629" max="15629" width="11.140625" style="1" bestFit="1" customWidth="1"/>
    <col min="15630" max="15630" width="13.85546875" style="1" bestFit="1" customWidth="1"/>
    <col min="15631" max="15632" width="14.7109375" style="1" customWidth="1"/>
    <col min="15633" max="15633" width="11.28515625" style="1" customWidth="1"/>
    <col min="15634" max="15634" width="11.140625" style="1" bestFit="1" customWidth="1"/>
    <col min="15635" max="15635" width="15.85546875" style="1" customWidth="1"/>
    <col min="15636" max="15636" width="13.42578125" style="1" customWidth="1"/>
    <col min="15637" max="15876" width="9.140625" style="1"/>
    <col min="15877" max="15877" width="5.42578125" style="1" customWidth="1"/>
    <col min="15878" max="15878" width="6.7109375" style="1" customWidth="1"/>
    <col min="15879" max="15879" width="3.140625" style="1" customWidth="1"/>
    <col min="15880" max="15880" width="2" style="1" customWidth="1"/>
    <col min="15881" max="15881" width="8.7109375" style="1" customWidth="1"/>
    <col min="15882" max="15882" width="2.85546875" style="1" customWidth="1"/>
    <col min="15883" max="15883" width="8.7109375" style="1" customWidth="1"/>
    <col min="15884" max="15884" width="10.7109375" style="1" bestFit="1" customWidth="1"/>
    <col min="15885" max="15885" width="11.140625" style="1" bestFit="1" customWidth="1"/>
    <col min="15886" max="15886" width="13.85546875" style="1" bestFit="1" customWidth="1"/>
    <col min="15887" max="15888" width="14.7109375" style="1" customWidth="1"/>
    <col min="15889" max="15889" width="11.28515625" style="1" customWidth="1"/>
    <col min="15890" max="15890" width="11.140625" style="1" bestFit="1" customWidth="1"/>
    <col min="15891" max="15891" width="15.85546875" style="1" customWidth="1"/>
    <col min="15892" max="15892" width="13.42578125" style="1" customWidth="1"/>
    <col min="15893" max="16132" width="9.140625" style="1"/>
    <col min="16133" max="16133" width="5.42578125" style="1" customWidth="1"/>
    <col min="16134" max="16134" width="6.7109375" style="1" customWidth="1"/>
    <col min="16135" max="16135" width="3.140625" style="1" customWidth="1"/>
    <col min="16136" max="16136" width="2" style="1" customWidth="1"/>
    <col min="16137" max="16137" width="8.7109375" style="1" customWidth="1"/>
    <col min="16138" max="16138" width="2.85546875" style="1" customWidth="1"/>
    <col min="16139" max="16139" width="8.7109375" style="1" customWidth="1"/>
    <col min="16140" max="16140" width="10.7109375" style="1" bestFit="1" customWidth="1"/>
    <col min="16141" max="16141" width="11.140625" style="1" bestFit="1" customWidth="1"/>
    <col min="16142" max="16142" width="13.85546875" style="1" bestFit="1" customWidth="1"/>
    <col min="16143" max="16144" width="14.7109375" style="1" customWidth="1"/>
    <col min="16145" max="16145" width="11.28515625" style="1" customWidth="1"/>
    <col min="16146" max="16146" width="11.140625" style="1" bestFit="1" customWidth="1"/>
    <col min="16147" max="16147" width="15.85546875" style="1" customWidth="1"/>
    <col min="16148" max="16148" width="13.42578125" style="1" customWidth="1"/>
    <col min="16149" max="16384" width="9.140625" style="1"/>
  </cols>
  <sheetData>
    <row r="1" spans="1:20" s="43" customFormat="1" ht="13.5" customHeight="1" x14ac:dyDescent="0.2">
      <c r="A1" s="42"/>
      <c r="B1" s="42"/>
    </row>
    <row r="2" spans="1:20" s="43" customFormat="1" ht="15" customHeight="1" x14ac:dyDescent="0.2">
      <c r="A2" s="656" t="s">
        <v>46</v>
      </c>
      <c r="B2" s="656" t="s">
        <v>47</v>
      </c>
      <c r="C2" s="44"/>
      <c r="D2" s="45"/>
      <c r="E2" s="46" t="s">
        <v>48</v>
      </c>
      <c r="F2" s="45"/>
      <c r="G2" s="45"/>
      <c r="H2" s="45"/>
      <c r="I2" s="45"/>
      <c r="J2" s="45"/>
      <c r="K2" s="45"/>
      <c r="L2" s="45"/>
      <c r="M2" s="45"/>
      <c r="N2" s="45"/>
      <c r="O2" s="45"/>
      <c r="P2" s="45"/>
      <c r="Q2" s="45"/>
      <c r="R2" s="45"/>
      <c r="S2" s="45"/>
      <c r="T2" s="45"/>
    </row>
    <row r="3" spans="1:20" s="43" customFormat="1" ht="7.5" customHeight="1" x14ac:dyDescent="0.2">
      <c r="A3" s="656"/>
      <c r="B3" s="656"/>
      <c r="C3" s="44"/>
      <c r="D3" s="45"/>
      <c r="E3" s="45"/>
      <c r="F3" s="45"/>
      <c r="G3" s="45"/>
      <c r="H3" s="45"/>
      <c r="I3" s="45"/>
      <c r="J3" s="45"/>
      <c r="K3" s="45"/>
      <c r="L3" s="45"/>
      <c r="M3" s="45"/>
      <c r="N3" s="45"/>
      <c r="O3" s="45"/>
      <c r="P3" s="45"/>
      <c r="Q3" s="45"/>
      <c r="R3" s="45"/>
      <c r="S3" s="45"/>
      <c r="T3" s="45"/>
    </row>
    <row r="4" spans="1:20" s="43" customFormat="1" ht="19.5" x14ac:dyDescent="0.2">
      <c r="A4" s="656"/>
      <c r="B4" s="656"/>
      <c r="C4" s="44"/>
      <c r="D4" s="45"/>
      <c r="E4" s="45"/>
      <c r="F4" s="45"/>
      <c r="G4" s="45"/>
      <c r="H4" s="306" t="s">
        <v>158</v>
      </c>
      <c r="I4" s="306" t="s">
        <v>159</v>
      </c>
      <c r="J4" s="306" t="s">
        <v>157</v>
      </c>
      <c r="K4" s="306" t="s">
        <v>160</v>
      </c>
      <c r="L4" s="306" t="s">
        <v>161</v>
      </c>
      <c r="M4" s="306" t="s">
        <v>162</v>
      </c>
      <c r="N4" s="306" t="s">
        <v>163</v>
      </c>
      <c r="O4" s="306" t="s">
        <v>164</v>
      </c>
      <c r="P4" s="306" t="s">
        <v>165</v>
      </c>
      <c r="Q4" s="307" t="s">
        <v>170</v>
      </c>
      <c r="R4" s="306" t="s">
        <v>166</v>
      </c>
      <c r="S4" s="306" t="s">
        <v>171</v>
      </c>
      <c r="T4" s="306" t="s">
        <v>173</v>
      </c>
    </row>
    <row r="5" spans="1:20" s="43" customFormat="1" ht="15" customHeight="1" thickBot="1" x14ac:dyDescent="0.25">
      <c r="A5" s="656"/>
      <c r="B5" s="656"/>
      <c r="C5" s="44"/>
      <c r="D5" s="45"/>
      <c r="E5" s="45"/>
      <c r="F5" s="45"/>
      <c r="G5" s="45"/>
      <c r="H5" s="45"/>
      <c r="I5" s="45"/>
      <c r="J5" s="45"/>
      <c r="K5" s="45"/>
      <c r="L5" s="45"/>
      <c r="M5" s="45"/>
      <c r="N5" s="45"/>
      <c r="O5" s="45"/>
      <c r="P5" s="45"/>
      <c r="Q5" s="45"/>
      <c r="R5" s="45"/>
      <c r="S5" s="45"/>
      <c r="T5" s="45"/>
    </row>
    <row r="6" spans="1:20" s="43" customFormat="1" ht="20.100000000000001" customHeight="1" thickBot="1" x14ac:dyDescent="0.25">
      <c r="A6" s="656"/>
      <c r="B6" s="656"/>
      <c r="C6" s="44"/>
      <c r="D6" s="44"/>
      <c r="E6" s="657" t="s">
        <v>49</v>
      </c>
      <c r="F6" s="658"/>
      <c r="G6" s="658"/>
      <c r="H6" s="658"/>
      <c r="I6" s="658"/>
      <c r="J6" s="658"/>
      <c r="K6" s="658"/>
      <c r="L6" s="658"/>
      <c r="M6" s="658"/>
      <c r="N6" s="658"/>
      <c r="O6" s="658"/>
      <c r="P6" s="658"/>
      <c r="Q6" s="658"/>
      <c r="R6" s="658"/>
      <c r="S6" s="658"/>
      <c r="T6" s="659"/>
    </row>
    <row r="7" spans="1:20" s="43" customFormat="1" ht="21.75" thickBot="1" x14ac:dyDescent="0.25">
      <c r="A7" s="656"/>
      <c r="B7" s="656"/>
      <c r="C7" s="47"/>
      <c r="D7" s="44"/>
      <c r="E7" s="660"/>
      <c r="F7" s="661"/>
      <c r="G7" s="662"/>
      <c r="H7" s="688" t="s">
        <v>50</v>
      </c>
      <c r="I7" s="689"/>
      <c r="J7" s="86" t="s">
        <v>51</v>
      </c>
      <c r="K7" s="677" t="s">
        <v>52</v>
      </c>
      <c r="L7" s="681"/>
      <c r="M7" s="642" t="s">
        <v>54</v>
      </c>
      <c r="N7" s="681"/>
      <c r="O7" s="642" t="s">
        <v>53</v>
      </c>
      <c r="P7" s="663"/>
      <c r="Q7" s="646" t="s">
        <v>54</v>
      </c>
      <c r="R7" s="677"/>
      <c r="S7" s="677"/>
      <c r="T7" s="417" t="s">
        <v>174</v>
      </c>
    </row>
    <row r="8" spans="1:20" s="43" customFormat="1" ht="25.5" customHeight="1" thickBot="1" x14ac:dyDescent="0.25">
      <c r="A8" s="656"/>
      <c r="B8" s="656"/>
      <c r="C8" s="47"/>
      <c r="D8" s="44"/>
      <c r="E8" s="664" t="s">
        <v>55</v>
      </c>
      <c r="F8" s="639"/>
      <c r="G8" s="665"/>
      <c r="H8" s="671" t="s">
        <v>154</v>
      </c>
      <c r="I8" s="674" t="s">
        <v>56</v>
      </c>
      <c r="J8" s="639" t="s">
        <v>57</v>
      </c>
      <c r="K8" s="642" t="s">
        <v>138</v>
      </c>
      <c r="L8" s="644" t="s">
        <v>137</v>
      </c>
      <c r="M8" s="682" t="s">
        <v>226</v>
      </c>
      <c r="N8" s="685" t="s">
        <v>86</v>
      </c>
      <c r="O8" s="642" t="s">
        <v>154</v>
      </c>
      <c r="P8" s="646" t="s">
        <v>56</v>
      </c>
      <c r="Q8" s="648" t="s">
        <v>229</v>
      </c>
      <c r="R8" s="674" t="s">
        <v>66</v>
      </c>
      <c r="S8" s="678" t="s">
        <v>87</v>
      </c>
      <c r="T8" s="651" t="str">
        <f>IF('calc wrksht-rdwy exc pay item'!$D$50="NA","WASTE
(see note 7)","UNCLASSIFIED BORROW
(see note 7)")</f>
        <v>WASTE
(see note 7)</v>
      </c>
    </row>
    <row r="9" spans="1:20" s="43" customFormat="1" ht="15.75" customHeight="1" thickBot="1" x14ac:dyDescent="0.25">
      <c r="A9" s="656"/>
      <c r="B9" s="656"/>
      <c r="C9" s="47"/>
      <c r="D9" s="44"/>
      <c r="E9" s="666"/>
      <c r="F9" s="640"/>
      <c r="G9" s="667"/>
      <c r="H9" s="672"/>
      <c r="I9" s="675"/>
      <c r="J9" s="640"/>
      <c r="K9" s="642"/>
      <c r="L9" s="644"/>
      <c r="M9" s="683"/>
      <c r="N9" s="686"/>
      <c r="O9" s="642"/>
      <c r="P9" s="646"/>
      <c r="Q9" s="649"/>
      <c r="R9" s="675"/>
      <c r="S9" s="679"/>
      <c r="T9" s="652"/>
    </row>
    <row r="10" spans="1:20" s="43" customFormat="1" ht="15.75" customHeight="1" thickBot="1" x14ac:dyDescent="0.25">
      <c r="A10" s="656"/>
      <c r="B10" s="656"/>
      <c r="C10" s="47"/>
      <c r="D10" s="44"/>
      <c r="E10" s="666"/>
      <c r="F10" s="640"/>
      <c r="G10" s="667"/>
      <c r="H10" s="672"/>
      <c r="I10" s="675"/>
      <c r="J10" s="640"/>
      <c r="K10" s="642"/>
      <c r="L10" s="644"/>
      <c r="M10" s="683"/>
      <c r="N10" s="686"/>
      <c r="O10" s="642"/>
      <c r="P10" s="646"/>
      <c r="Q10" s="649"/>
      <c r="R10" s="675"/>
      <c r="S10" s="679"/>
      <c r="T10" s="652"/>
    </row>
    <row r="11" spans="1:20" s="43" customFormat="1" ht="15.75" customHeight="1" thickBot="1" x14ac:dyDescent="0.25">
      <c r="A11" s="656"/>
      <c r="B11" s="656"/>
      <c r="C11" s="47"/>
      <c r="D11" s="44"/>
      <c r="E11" s="666"/>
      <c r="F11" s="640"/>
      <c r="G11" s="667"/>
      <c r="H11" s="672"/>
      <c r="I11" s="675"/>
      <c r="J11" s="640"/>
      <c r="K11" s="642"/>
      <c r="L11" s="644"/>
      <c r="M11" s="683"/>
      <c r="N11" s="686"/>
      <c r="O11" s="642"/>
      <c r="P11" s="646"/>
      <c r="Q11" s="649"/>
      <c r="R11" s="675"/>
      <c r="S11" s="679"/>
      <c r="T11" s="652"/>
    </row>
    <row r="12" spans="1:20" s="43" customFormat="1" ht="15" customHeight="1" x14ac:dyDescent="0.2">
      <c r="A12" s="638" t="s">
        <v>58</v>
      </c>
      <c r="B12" s="638"/>
      <c r="C12" s="47"/>
      <c r="D12" s="44"/>
      <c r="E12" s="666"/>
      <c r="F12" s="640"/>
      <c r="G12" s="667"/>
      <c r="H12" s="673"/>
      <c r="I12" s="676"/>
      <c r="J12" s="641"/>
      <c r="K12" s="643"/>
      <c r="L12" s="645"/>
      <c r="M12" s="684"/>
      <c r="N12" s="687"/>
      <c r="O12" s="643"/>
      <c r="P12" s="647"/>
      <c r="Q12" s="650"/>
      <c r="R12" s="676"/>
      <c r="S12" s="680"/>
      <c r="T12" s="653"/>
    </row>
    <row r="13" spans="1:20" s="43" customFormat="1" ht="14.1" customHeight="1" thickBot="1" x14ac:dyDescent="0.25">
      <c r="A13" s="638" t="s">
        <v>65</v>
      </c>
      <c r="B13" s="638"/>
      <c r="C13" s="47"/>
      <c r="D13" s="44"/>
      <c r="E13" s="668"/>
      <c r="F13" s="669"/>
      <c r="G13" s="670"/>
      <c r="H13" s="48" t="s">
        <v>59</v>
      </c>
      <c r="I13" s="49" t="s">
        <v>59</v>
      </c>
      <c r="J13" s="50" t="s">
        <v>4</v>
      </c>
      <c r="K13" s="48" t="s">
        <v>59</v>
      </c>
      <c r="L13" s="51" t="s">
        <v>59</v>
      </c>
      <c r="M13" s="172"/>
      <c r="N13" s="167" t="s">
        <v>60</v>
      </c>
      <c r="O13" s="48" t="s">
        <v>60</v>
      </c>
      <c r="P13" s="52" t="s">
        <v>60</v>
      </c>
      <c r="Q13" s="52" t="s">
        <v>60</v>
      </c>
      <c r="R13" s="52" t="s">
        <v>60</v>
      </c>
      <c r="S13" s="52" t="s">
        <v>60</v>
      </c>
      <c r="T13" s="418" t="s">
        <v>4</v>
      </c>
    </row>
    <row r="14" spans="1:20" s="43" customFormat="1" ht="14.1" customHeight="1" thickTop="1" x14ac:dyDescent="0.2">
      <c r="A14" s="468"/>
      <c r="B14" s="53" t="str">
        <f>IF(A15="","",+A15)</f>
        <v/>
      </c>
      <c r="C14" s="47"/>
      <c r="D14" s="44"/>
      <c r="E14" s="247" t="str">
        <f t="shared" ref="E14:E31" ca="1" si="0">IF(A14="","",INDIRECT(CONCATENATE($A$13,"!","B",A14)))</f>
        <v/>
      </c>
      <c r="F14" s="55" t="str">
        <f t="shared" ref="F14:F34" ca="1" si="1">IF(E14="","","-")</f>
        <v/>
      </c>
      <c r="G14" s="56" t="str">
        <f t="shared" ref="G14:G27" ca="1" si="2">IF(A14="","",INDIRECT(CONCATENATE($A$13,"!","b",B14)))</f>
        <v/>
      </c>
      <c r="H14" s="128" t="str">
        <f ca="1">IF(E14="","",ROUND(SUM(INDIRECT(CONCATENATE($A$13,"!","D",$B14))),0))</f>
        <v/>
      </c>
      <c r="I14" s="428" t="str">
        <f ca="1">IF(E14="","",ROUND(SUM(INDIRECT(CONCATENATE($A$13,"!","E",$B14))),0))</f>
        <v/>
      </c>
      <c r="J14" s="427" t="str">
        <f ca="1">IF(E14="","",ROUND(SUM(INDIRECT(CONCATENATE($A$13,"!","F",$B14))),0))</f>
        <v/>
      </c>
      <c r="K14" s="57" t="str">
        <f ca="1">IF(E14="","",ROUND(SUM(INDIRECT(CONCATENATE($A$13,"!","G",$B14,":","I",$B14))),0))</f>
        <v/>
      </c>
      <c r="L14" s="174" t="str">
        <f ca="1">IF(E14="","",ROUND(SUM(INDIRECT(CONCATENATE($A$13,"!","J",$B14,":","L",$B14))),0))</f>
        <v/>
      </c>
      <c r="M14" s="175" t="str">
        <f ca="1">IF(E14="","",ROUND(AVERAGE(INDIRECT(CONCATENATE($A$13,"!","M",$B14))),2))</f>
        <v/>
      </c>
      <c r="N14" s="174" t="str">
        <f ca="1">IF(E14="","",ROUND(SUM(INDIRECT(CONCATENATE($A$13,"!","n",$B14))),0))</f>
        <v/>
      </c>
      <c r="O14" s="128" t="str">
        <f ca="1">IF(E14="","",ROUND(SUM(INDIRECT(CONCATENATE($A$13,"!","p",$B14))),0))</f>
        <v/>
      </c>
      <c r="P14" s="428" t="str">
        <f ca="1">IF(E14="","",ROUND(SUM(INDIRECT(CONCATENATE($A$13,"!","Q",$B14))),0))</f>
        <v/>
      </c>
      <c r="Q14" s="85" t="str">
        <f ca="1">IF(E14="","",ROUND(SUM(INDIRECT(CONCATENATE($A$13,"!","s",$B14,":","Ah",$B14))),0))</f>
        <v/>
      </c>
      <c r="R14" s="415" t="str">
        <f ca="1">IF(E14="","",ROUND(SUM(INDIRECT(CONCATENATE($A$13,"!","Ai",$B14))),0))</f>
        <v/>
      </c>
      <c r="S14" s="416" t="str">
        <f ca="1">IF(E14="","",ROUND(SUM(INDIRECT(CONCATENATE($A$13,"!","AJ",$B14))),0))</f>
        <v/>
      </c>
      <c r="T14" s="419"/>
    </row>
    <row r="15" spans="1:20" s="43" customFormat="1" ht="14.1" customHeight="1" x14ac:dyDescent="0.2">
      <c r="A15" s="469"/>
      <c r="B15" s="53" t="str">
        <f t="shared" ref="B15:B30" si="3">IF(A16="","",+A16)</f>
        <v/>
      </c>
      <c r="C15" s="47"/>
      <c r="D15" s="44"/>
      <c r="E15" s="54" t="str">
        <f t="shared" ca="1" si="0"/>
        <v/>
      </c>
      <c r="F15" s="60" t="str">
        <f t="shared" ca="1" si="1"/>
        <v/>
      </c>
      <c r="G15" s="56" t="str">
        <f t="shared" ca="1" si="2"/>
        <v/>
      </c>
      <c r="H15" s="128" t="str">
        <f t="shared" ref="H15:H27" ca="1" si="4">IF(E15="","",ROUND(SUM(INDIRECT(CONCATENATE($A$13,"!","D",$B15))),0))</f>
        <v/>
      </c>
      <c r="I15" s="129" t="str">
        <f t="shared" ref="I15:I32" ca="1" si="5">IF(E15="","",ROUND(SUM(INDIRECT(CONCATENATE($A$13,"!","E",$B15))),0))</f>
        <v/>
      </c>
      <c r="J15" s="427" t="str">
        <f t="shared" ref="J15:J32" ca="1" si="6">IF(E15="","",ROUND(SUM(INDIRECT(CONCATENATE($A$13,"!","F",$B15))),0))</f>
        <v/>
      </c>
      <c r="K15" s="57" t="str">
        <f t="shared" ref="K15:K27" ca="1" si="7">IF(E15="","",ROUND(SUM(INDIRECT(CONCATENATE($A$13,"!","G",$B15,":","I",$B15))),0))</f>
        <v/>
      </c>
      <c r="L15" s="173" t="str">
        <f t="shared" ref="L15:L27" ca="1" si="8">IF(E15="","",ROUND(SUM(INDIRECT(CONCATENATE($A$13,"!","J",$B15,":","L",$B15))),0))</f>
        <v/>
      </c>
      <c r="M15" s="176" t="str">
        <f t="shared" ref="M15:M32" ca="1" si="9">IF(E15="","",ROUND(AVERAGE(INDIRECT(CONCATENATE($A$13,"!","M",$B15))),2))</f>
        <v/>
      </c>
      <c r="N15" s="173" t="str">
        <f t="shared" ref="N15:N32" ca="1" si="10">IF(E15="","",ROUND(SUM(INDIRECT(CONCATENATE($A$13,"!","n",$B15))),0))</f>
        <v/>
      </c>
      <c r="O15" s="128" t="str">
        <f t="shared" ref="O15:O32" ca="1" si="11">IF(E15="","",ROUND(SUM(INDIRECT(CONCATENATE($A$13,"!","p",$B15))),0))</f>
        <v/>
      </c>
      <c r="P15" s="129" t="str">
        <f t="shared" ref="P15:P32" ca="1" si="12">IF(E15="","",ROUND(SUM(INDIRECT(CONCATENATE($A$13,"!","Q",$B15))),0))</f>
        <v/>
      </c>
      <c r="Q15" s="248" t="str">
        <f t="shared" ref="Q15:Q27" ca="1" si="13">IF(E15="","",ROUND(SUM(INDIRECT(CONCATENATE($A$13,"!","s",$B15,":","Ah",$B15))),0))</f>
        <v/>
      </c>
      <c r="R15" s="62" t="str">
        <f t="shared" ref="R15:R32" ca="1" si="14">IF(E15="","",ROUND(SUM(INDIRECT(CONCATENATE($A$13,"!","Ai",$B15))),0))</f>
        <v/>
      </c>
      <c r="S15" s="58" t="str">
        <f t="shared" ref="S15:S32" ca="1" si="15">IF(E15="","",ROUND(SUM(INDIRECT(CONCATENATE($A$13,"!","AJ",$B15))),0))</f>
        <v/>
      </c>
      <c r="T15" s="420"/>
    </row>
    <row r="16" spans="1:20" s="43" customFormat="1" ht="14.1" customHeight="1" x14ac:dyDescent="0.2">
      <c r="A16" s="469"/>
      <c r="B16" s="53" t="str">
        <f t="shared" si="3"/>
        <v/>
      </c>
      <c r="C16" s="47"/>
      <c r="D16" s="44"/>
      <c r="E16" s="54" t="str">
        <f t="shared" ca="1" si="0"/>
        <v/>
      </c>
      <c r="F16" s="60" t="str">
        <f t="shared" ca="1" si="1"/>
        <v/>
      </c>
      <c r="G16" s="56" t="str">
        <f t="shared" ca="1" si="2"/>
        <v/>
      </c>
      <c r="H16" s="128" t="str">
        <f t="shared" ca="1" si="4"/>
        <v/>
      </c>
      <c r="I16" s="129" t="str">
        <f t="shared" ca="1" si="5"/>
        <v/>
      </c>
      <c r="J16" s="427" t="str">
        <f t="shared" ca="1" si="6"/>
        <v/>
      </c>
      <c r="K16" s="57" t="str">
        <f t="shared" ca="1" si="7"/>
        <v/>
      </c>
      <c r="L16" s="173" t="str">
        <f t="shared" ca="1" si="8"/>
        <v/>
      </c>
      <c r="M16" s="176" t="str">
        <f t="shared" ca="1" si="9"/>
        <v/>
      </c>
      <c r="N16" s="173" t="str">
        <f t="shared" ca="1" si="10"/>
        <v/>
      </c>
      <c r="O16" s="128" t="str">
        <f t="shared" ca="1" si="11"/>
        <v/>
      </c>
      <c r="P16" s="129" t="str">
        <f t="shared" ca="1" si="12"/>
        <v/>
      </c>
      <c r="Q16" s="248" t="str">
        <f t="shared" ca="1" si="13"/>
        <v/>
      </c>
      <c r="R16" s="62" t="str">
        <f t="shared" ca="1" si="14"/>
        <v/>
      </c>
      <c r="S16" s="58" t="str">
        <f t="shared" ca="1" si="15"/>
        <v/>
      </c>
      <c r="T16" s="420"/>
    </row>
    <row r="17" spans="1:20" s="43" customFormat="1" ht="14.1" customHeight="1" x14ac:dyDescent="0.2">
      <c r="A17" s="469"/>
      <c r="B17" s="53" t="str">
        <f t="shared" si="3"/>
        <v/>
      </c>
      <c r="C17" s="47"/>
      <c r="D17" s="44"/>
      <c r="E17" s="54" t="str">
        <f t="shared" ca="1" si="0"/>
        <v/>
      </c>
      <c r="F17" s="60" t="str">
        <f t="shared" ca="1" si="1"/>
        <v/>
      </c>
      <c r="G17" s="56" t="str">
        <f t="shared" ca="1" si="2"/>
        <v/>
      </c>
      <c r="H17" s="128" t="str">
        <f t="shared" ca="1" si="4"/>
        <v/>
      </c>
      <c r="I17" s="129" t="str">
        <f t="shared" ca="1" si="5"/>
        <v/>
      </c>
      <c r="J17" s="427" t="str">
        <f t="shared" ca="1" si="6"/>
        <v/>
      </c>
      <c r="K17" s="57" t="str">
        <f t="shared" ca="1" si="7"/>
        <v/>
      </c>
      <c r="L17" s="173" t="str">
        <f t="shared" ca="1" si="8"/>
        <v/>
      </c>
      <c r="M17" s="176" t="str">
        <f t="shared" ca="1" si="9"/>
        <v/>
      </c>
      <c r="N17" s="173" t="str">
        <f t="shared" ca="1" si="10"/>
        <v/>
      </c>
      <c r="O17" s="128" t="str">
        <f t="shared" ca="1" si="11"/>
        <v/>
      </c>
      <c r="P17" s="129" t="str">
        <f t="shared" ca="1" si="12"/>
        <v/>
      </c>
      <c r="Q17" s="248" t="str">
        <f t="shared" ca="1" si="13"/>
        <v/>
      </c>
      <c r="R17" s="62" t="str">
        <f t="shared" ca="1" si="14"/>
        <v/>
      </c>
      <c r="S17" s="58" t="str">
        <f t="shared" ca="1" si="15"/>
        <v/>
      </c>
      <c r="T17" s="420"/>
    </row>
    <row r="18" spans="1:20" s="43" customFormat="1" ht="14.1" customHeight="1" x14ac:dyDescent="0.2">
      <c r="A18" s="469"/>
      <c r="B18" s="53" t="str">
        <f t="shared" si="3"/>
        <v/>
      </c>
      <c r="C18" s="47"/>
      <c r="D18" s="44"/>
      <c r="E18" s="54" t="str">
        <f t="shared" ca="1" si="0"/>
        <v/>
      </c>
      <c r="F18" s="60" t="str">
        <f t="shared" ca="1" si="1"/>
        <v/>
      </c>
      <c r="G18" s="56" t="str">
        <f t="shared" ca="1" si="2"/>
        <v/>
      </c>
      <c r="H18" s="128" t="str">
        <f t="shared" ca="1" si="4"/>
        <v/>
      </c>
      <c r="I18" s="129" t="str">
        <f t="shared" ca="1" si="5"/>
        <v/>
      </c>
      <c r="J18" s="427" t="str">
        <f t="shared" ca="1" si="6"/>
        <v/>
      </c>
      <c r="K18" s="57" t="str">
        <f t="shared" ca="1" si="7"/>
        <v/>
      </c>
      <c r="L18" s="173" t="str">
        <f t="shared" ca="1" si="8"/>
        <v/>
      </c>
      <c r="M18" s="176" t="str">
        <f t="shared" ca="1" si="9"/>
        <v/>
      </c>
      <c r="N18" s="173" t="str">
        <f t="shared" ca="1" si="10"/>
        <v/>
      </c>
      <c r="O18" s="128" t="str">
        <f t="shared" ca="1" si="11"/>
        <v/>
      </c>
      <c r="P18" s="129" t="str">
        <f t="shared" ca="1" si="12"/>
        <v/>
      </c>
      <c r="Q18" s="62" t="str">
        <f t="shared" ca="1" si="13"/>
        <v/>
      </c>
      <c r="R18" s="62" t="str">
        <f t="shared" ca="1" si="14"/>
        <v/>
      </c>
      <c r="S18" s="58" t="str">
        <f t="shared" ca="1" si="15"/>
        <v/>
      </c>
      <c r="T18" s="420"/>
    </row>
    <row r="19" spans="1:20" s="43" customFormat="1" ht="14.1" customHeight="1" x14ac:dyDescent="0.2">
      <c r="A19" s="469"/>
      <c r="B19" s="53" t="str">
        <f t="shared" si="3"/>
        <v/>
      </c>
      <c r="C19" s="47"/>
      <c r="D19" s="44"/>
      <c r="E19" s="54" t="str">
        <f t="shared" ca="1" si="0"/>
        <v/>
      </c>
      <c r="F19" s="60" t="str">
        <f t="shared" ca="1" si="1"/>
        <v/>
      </c>
      <c r="G19" s="56" t="str">
        <f t="shared" ca="1" si="2"/>
        <v/>
      </c>
      <c r="H19" s="128" t="str">
        <f t="shared" ca="1" si="4"/>
        <v/>
      </c>
      <c r="I19" s="129" t="str">
        <f t="shared" ca="1" si="5"/>
        <v/>
      </c>
      <c r="J19" s="427" t="str">
        <f t="shared" ca="1" si="6"/>
        <v/>
      </c>
      <c r="K19" s="57" t="str">
        <f t="shared" ca="1" si="7"/>
        <v/>
      </c>
      <c r="L19" s="173" t="str">
        <f t="shared" ca="1" si="8"/>
        <v/>
      </c>
      <c r="M19" s="176" t="str">
        <f t="shared" ca="1" si="9"/>
        <v/>
      </c>
      <c r="N19" s="173" t="str">
        <f t="shared" ca="1" si="10"/>
        <v/>
      </c>
      <c r="O19" s="128" t="str">
        <f t="shared" ca="1" si="11"/>
        <v/>
      </c>
      <c r="P19" s="129" t="str">
        <f t="shared" ca="1" si="12"/>
        <v/>
      </c>
      <c r="Q19" s="62" t="str">
        <f t="shared" ca="1" si="13"/>
        <v/>
      </c>
      <c r="R19" s="62" t="str">
        <f t="shared" ca="1" si="14"/>
        <v/>
      </c>
      <c r="S19" s="58" t="str">
        <f t="shared" ca="1" si="15"/>
        <v/>
      </c>
      <c r="T19" s="420"/>
    </row>
    <row r="20" spans="1:20" s="43" customFormat="1" ht="14.1" customHeight="1" x14ac:dyDescent="0.2">
      <c r="A20" s="469"/>
      <c r="B20" s="53" t="str">
        <f t="shared" si="3"/>
        <v/>
      </c>
      <c r="C20" s="47"/>
      <c r="D20" s="44"/>
      <c r="E20" s="54" t="str">
        <f t="shared" ca="1" si="0"/>
        <v/>
      </c>
      <c r="F20" s="60" t="str">
        <f t="shared" ca="1" si="1"/>
        <v/>
      </c>
      <c r="G20" s="56" t="str">
        <f t="shared" ca="1" si="2"/>
        <v/>
      </c>
      <c r="H20" s="128" t="str">
        <f t="shared" ca="1" si="4"/>
        <v/>
      </c>
      <c r="I20" s="129" t="str">
        <f t="shared" ca="1" si="5"/>
        <v/>
      </c>
      <c r="J20" s="427" t="str">
        <f t="shared" ca="1" si="6"/>
        <v/>
      </c>
      <c r="K20" s="57" t="str">
        <f t="shared" ca="1" si="7"/>
        <v/>
      </c>
      <c r="L20" s="173" t="str">
        <f t="shared" ca="1" si="8"/>
        <v/>
      </c>
      <c r="M20" s="176" t="str">
        <f t="shared" ca="1" si="9"/>
        <v/>
      </c>
      <c r="N20" s="173" t="str">
        <f t="shared" ca="1" si="10"/>
        <v/>
      </c>
      <c r="O20" s="128" t="str">
        <f t="shared" ca="1" si="11"/>
        <v/>
      </c>
      <c r="P20" s="129" t="str">
        <f t="shared" ca="1" si="12"/>
        <v/>
      </c>
      <c r="Q20" s="62" t="str">
        <f t="shared" ca="1" si="13"/>
        <v/>
      </c>
      <c r="R20" s="62" t="str">
        <f t="shared" ca="1" si="14"/>
        <v/>
      </c>
      <c r="S20" s="58" t="str">
        <f t="shared" ca="1" si="15"/>
        <v/>
      </c>
      <c r="T20" s="420"/>
    </row>
    <row r="21" spans="1:20" s="43" customFormat="1" ht="14.1" customHeight="1" x14ac:dyDescent="0.2">
      <c r="A21" s="469"/>
      <c r="B21" s="53" t="str">
        <f t="shared" si="3"/>
        <v/>
      </c>
      <c r="C21" s="53"/>
      <c r="D21" s="44"/>
      <c r="E21" s="54" t="str">
        <f t="shared" ca="1" si="0"/>
        <v/>
      </c>
      <c r="F21" s="60" t="str">
        <f t="shared" ca="1" si="1"/>
        <v/>
      </c>
      <c r="G21" s="56" t="str">
        <f t="shared" ca="1" si="2"/>
        <v/>
      </c>
      <c r="H21" s="128" t="str">
        <f t="shared" ca="1" si="4"/>
        <v/>
      </c>
      <c r="I21" s="129" t="str">
        <f t="shared" ca="1" si="5"/>
        <v/>
      </c>
      <c r="J21" s="427" t="str">
        <f t="shared" ca="1" si="6"/>
        <v/>
      </c>
      <c r="K21" s="57" t="str">
        <f t="shared" ca="1" si="7"/>
        <v/>
      </c>
      <c r="L21" s="173" t="str">
        <f t="shared" ca="1" si="8"/>
        <v/>
      </c>
      <c r="M21" s="176" t="str">
        <f t="shared" ca="1" si="9"/>
        <v/>
      </c>
      <c r="N21" s="173" t="str">
        <f t="shared" ca="1" si="10"/>
        <v/>
      </c>
      <c r="O21" s="128" t="str">
        <f t="shared" ca="1" si="11"/>
        <v/>
      </c>
      <c r="P21" s="129" t="str">
        <f t="shared" ca="1" si="12"/>
        <v/>
      </c>
      <c r="Q21" s="248" t="str">
        <f t="shared" ca="1" si="13"/>
        <v/>
      </c>
      <c r="R21" s="62" t="str">
        <f t="shared" ca="1" si="14"/>
        <v/>
      </c>
      <c r="S21" s="58" t="str">
        <f t="shared" ca="1" si="15"/>
        <v/>
      </c>
      <c r="T21" s="420"/>
    </row>
    <row r="22" spans="1:20" s="43" customFormat="1" ht="13.5" customHeight="1" x14ac:dyDescent="0.2">
      <c r="A22" s="469"/>
      <c r="B22" s="53" t="str">
        <f t="shared" si="3"/>
        <v/>
      </c>
      <c r="C22" s="47"/>
      <c r="D22" s="44"/>
      <c r="E22" s="54" t="str">
        <f t="shared" ca="1" si="0"/>
        <v/>
      </c>
      <c r="F22" s="60" t="str">
        <f t="shared" ca="1" si="1"/>
        <v/>
      </c>
      <c r="G22" s="56" t="str">
        <f t="shared" ca="1" si="2"/>
        <v/>
      </c>
      <c r="H22" s="128" t="str">
        <f t="shared" ca="1" si="4"/>
        <v/>
      </c>
      <c r="I22" s="129" t="str">
        <f t="shared" ca="1" si="5"/>
        <v/>
      </c>
      <c r="J22" s="427" t="str">
        <f t="shared" ca="1" si="6"/>
        <v/>
      </c>
      <c r="K22" s="57" t="str">
        <f t="shared" ca="1" si="7"/>
        <v/>
      </c>
      <c r="L22" s="173" t="str">
        <f t="shared" ca="1" si="8"/>
        <v/>
      </c>
      <c r="M22" s="176" t="str">
        <f t="shared" ca="1" si="9"/>
        <v/>
      </c>
      <c r="N22" s="173" t="str">
        <f t="shared" ca="1" si="10"/>
        <v/>
      </c>
      <c r="O22" s="128" t="str">
        <f t="shared" ca="1" si="11"/>
        <v/>
      </c>
      <c r="P22" s="129" t="str">
        <f t="shared" ca="1" si="12"/>
        <v/>
      </c>
      <c r="Q22" s="248" t="str">
        <f t="shared" ca="1" si="13"/>
        <v/>
      </c>
      <c r="R22" s="62" t="str">
        <f t="shared" ca="1" si="14"/>
        <v/>
      </c>
      <c r="S22" s="58" t="str">
        <f t="shared" ca="1" si="15"/>
        <v/>
      </c>
      <c r="T22" s="420"/>
    </row>
    <row r="23" spans="1:20" s="43" customFormat="1" ht="13.5" customHeight="1" x14ac:dyDescent="0.2">
      <c r="A23" s="469"/>
      <c r="B23" s="53" t="str">
        <f t="shared" si="3"/>
        <v/>
      </c>
      <c r="C23" s="47"/>
      <c r="D23" s="44"/>
      <c r="E23" s="54" t="str">
        <f t="shared" ca="1" si="0"/>
        <v/>
      </c>
      <c r="F23" s="60" t="str">
        <f t="shared" ca="1" si="1"/>
        <v/>
      </c>
      <c r="G23" s="56" t="str">
        <f t="shared" ca="1" si="2"/>
        <v/>
      </c>
      <c r="H23" s="128" t="str">
        <f t="shared" ca="1" si="4"/>
        <v/>
      </c>
      <c r="I23" s="129" t="str">
        <f t="shared" ca="1" si="5"/>
        <v/>
      </c>
      <c r="J23" s="427" t="str">
        <f t="shared" ca="1" si="6"/>
        <v/>
      </c>
      <c r="K23" s="57" t="str">
        <f t="shared" ca="1" si="7"/>
        <v/>
      </c>
      <c r="L23" s="173" t="str">
        <f t="shared" ca="1" si="8"/>
        <v/>
      </c>
      <c r="M23" s="176" t="str">
        <f t="shared" ca="1" si="9"/>
        <v/>
      </c>
      <c r="N23" s="173" t="str">
        <f t="shared" ca="1" si="10"/>
        <v/>
      </c>
      <c r="O23" s="128" t="str">
        <f t="shared" ca="1" si="11"/>
        <v/>
      </c>
      <c r="P23" s="129" t="str">
        <f t="shared" ca="1" si="12"/>
        <v/>
      </c>
      <c r="Q23" s="248" t="str">
        <f t="shared" ca="1" si="13"/>
        <v/>
      </c>
      <c r="R23" s="62" t="str">
        <f t="shared" ca="1" si="14"/>
        <v/>
      </c>
      <c r="S23" s="58" t="str">
        <f t="shared" ca="1" si="15"/>
        <v/>
      </c>
      <c r="T23" s="420"/>
    </row>
    <row r="24" spans="1:20" s="43" customFormat="1" ht="13.5" customHeight="1" x14ac:dyDescent="0.2">
      <c r="A24" s="249"/>
      <c r="B24" s="53" t="str">
        <f t="shared" si="3"/>
        <v/>
      </c>
      <c r="C24" s="47"/>
      <c r="D24" s="44"/>
      <c r="E24" s="54" t="str">
        <f t="shared" ca="1" si="0"/>
        <v/>
      </c>
      <c r="F24" s="60" t="str">
        <f t="shared" ca="1" si="1"/>
        <v/>
      </c>
      <c r="G24" s="56" t="str">
        <f t="shared" ca="1" si="2"/>
        <v/>
      </c>
      <c r="H24" s="128" t="str">
        <f t="shared" ca="1" si="4"/>
        <v/>
      </c>
      <c r="I24" s="129" t="str">
        <f t="shared" ca="1" si="5"/>
        <v/>
      </c>
      <c r="J24" s="427" t="str">
        <f t="shared" ca="1" si="6"/>
        <v/>
      </c>
      <c r="K24" s="57" t="str">
        <f t="shared" ca="1" si="7"/>
        <v/>
      </c>
      <c r="L24" s="173" t="str">
        <f t="shared" ca="1" si="8"/>
        <v/>
      </c>
      <c r="M24" s="176" t="str">
        <f t="shared" ca="1" si="9"/>
        <v/>
      </c>
      <c r="N24" s="173" t="str">
        <f t="shared" ca="1" si="10"/>
        <v/>
      </c>
      <c r="O24" s="128" t="str">
        <f t="shared" ca="1" si="11"/>
        <v/>
      </c>
      <c r="P24" s="129" t="str">
        <f t="shared" ca="1" si="12"/>
        <v/>
      </c>
      <c r="Q24" s="248" t="str">
        <f t="shared" ca="1" si="13"/>
        <v/>
      </c>
      <c r="R24" s="62" t="str">
        <f t="shared" ca="1" si="14"/>
        <v/>
      </c>
      <c r="S24" s="58" t="str">
        <f t="shared" ca="1" si="15"/>
        <v/>
      </c>
      <c r="T24" s="420"/>
    </row>
    <row r="25" spans="1:20" s="43" customFormat="1" ht="13.5" customHeight="1" x14ac:dyDescent="0.2">
      <c r="A25" s="249"/>
      <c r="B25" s="53" t="str">
        <f t="shared" si="3"/>
        <v/>
      </c>
      <c r="C25" s="47"/>
      <c r="D25" s="44"/>
      <c r="E25" s="54" t="str">
        <f t="shared" ca="1" si="0"/>
        <v/>
      </c>
      <c r="F25" s="60" t="str">
        <f t="shared" ca="1" si="1"/>
        <v/>
      </c>
      <c r="G25" s="56" t="str">
        <f t="shared" ca="1" si="2"/>
        <v/>
      </c>
      <c r="H25" s="128" t="str">
        <f t="shared" ca="1" si="4"/>
        <v/>
      </c>
      <c r="I25" s="129" t="str">
        <f t="shared" ca="1" si="5"/>
        <v/>
      </c>
      <c r="J25" s="427" t="str">
        <f t="shared" ca="1" si="6"/>
        <v/>
      </c>
      <c r="K25" s="57" t="str">
        <f t="shared" ca="1" si="7"/>
        <v/>
      </c>
      <c r="L25" s="173" t="str">
        <f t="shared" ca="1" si="8"/>
        <v/>
      </c>
      <c r="M25" s="176" t="str">
        <f t="shared" ca="1" si="9"/>
        <v/>
      </c>
      <c r="N25" s="173" t="str">
        <f t="shared" ca="1" si="10"/>
        <v/>
      </c>
      <c r="O25" s="128" t="str">
        <f t="shared" ca="1" si="11"/>
        <v/>
      </c>
      <c r="P25" s="129" t="str">
        <f t="shared" ca="1" si="12"/>
        <v/>
      </c>
      <c r="Q25" s="248" t="str">
        <f t="shared" ca="1" si="13"/>
        <v/>
      </c>
      <c r="R25" s="62" t="str">
        <f t="shared" ca="1" si="14"/>
        <v/>
      </c>
      <c r="S25" s="58" t="str">
        <f t="shared" ca="1" si="15"/>
        <v/>
      </c>
      <c r="T25" s="420"/>
    </row>
    <row r="26" spans="1:20" s="43" customFormat="1" ht="13.5" customHeight="1" x14ac:dyDescent="0.2">
      <c r="A26" s="249"/>
      <c r="B26" s="53" t="str">
        <f t="shared" si="3"/>
        <v/>
      </c>
      <c r="C26" s="47"/>
      <c r="D26" s="44"/>
      <c r="E26" s="54" t="str">
        <f t="shared" ca="1" si="0"/>
        <v/>
      </c>
      <c r="F26" s="60" t="str">
        <f t="shared" ca="1" si="1"/>
        <v/>
      </c>
      <c r="G26" s="56" t="str">
        <f t="shared" ca="1" si="2"/>
        <v/>
      </c>
      <c r="H26" s="128" t="str">
        <f t="shared" ca="1" si="4"/>
        <v/>
      </c>
      <c r="I26" s="129" t="str">
        <f t="shared" ca="1" si="5"/>
        <v/>
      </c>
      <c r="J26" s="427" t="str">
        <f t="shared" ca="1" si="6"/>
        <v/>
      </c>
      <c r="K26" s="57" t="str">
        <f t="shared" ca="1" si="7"/>
        <v/>
      </c>
      <c r="L26" s="173" t="str">
        <f t="shared" ca="1" si="8"/>
        <v/>
      </c>
      <c r="M26" s="176" t="str">
        <f t="shared" ca="1" si="9"/>
        <v/>
      </c>
      <c r="N26" s="173" t="str">
        <f t="shared" ca="1" si="10"/>
        <v/>
      </c>
      <c r="O26" s="128" t="str">
        <f t="shared" ca="1" si="11"/>
        <v/>
      </c>
      <c r="P26" s="129" t="str">
        <f t="shared" ca="1" si="12"/>
        <v/>
      </c>
      <c r="Q26" s="248" t="str">
        <f t="shared" ca="1" si="13"/>
        <v/>
      </c>
      <c r="R26" s="248" t="str">
        <f t="shared" ca="1" si="14"/>
        <v/>
      </c>
      <c r="S26" s="58" t="str">
        <f t="shared" ca="1" si="15"/>
        <v/>
      </c>
      <c r="T26" s="420"/>
    </row>
    <row r="27" spans="1:20" s="43" customFormat="1" ht="13.5" customHeight="1" x14ac:dyDescent="0.2">
      <c r="A27" s="249"/>
      <c r="B27" s="53" t="str">
        <f t="shared" si="3"/>
        <v/>
      </c>
      <c r="C27" s="47"/>
      <c r="D27" s="44"/>
      <c r="E27" s="54" t="str">
        <f t="shared" ca="1" si="0"/>
        <v/>
      </c>
      <c r="F27" s="60" t="str">
        <f t="shared" ca="1" si="1"/>
        <v/>
      </c>
      <c r="G27" s="56" t="str">
        <f t="shared" ca="1" si="2"/>
        <v/>
      </c>
      <c r="H27" s="128" t="str">
        <f t="shared" ca="1" si="4"/>
        <v/>
      </c>
      <c r="I27" s="129" t="str">
        <f t="shared" ca="1" si="5"/>
        <v/>
      </c>
      <c r="J27" s="427" t="str">
        <f t="shared" ca="1" si="6"/>
        <v/>
      </c>
      <c r="K27" s="57" t="str">
        <f t="shared" ca="1" si="7"/>
        <v/>
      </c>
      <c r="L27" s="173" t="str">
        <f t="shared" ca="1" si="8"/>
        <v/>
      </c>
      <c r="M27" s="176" t="str">
        <f t="shared" ca="1" si="9"/>
        <v/>
      </c>
      <c r="N27" s="173" t="str">
        <f t="shared" ca="1" si="10"/>
        <v/>
      </c>
      <c r="O27" s="128" t="str">
        <f t="shared" ca="1" si="11"/>
        <v/>
      </c>
      <c r="P27" s="129" t="str">
        <f t="shared" ca="1" si="12"/>
        <v/>
      </c>
      <c r="Q27" s="248" t="str">
        <f t="shared" ca="1" si="13"/>
        <v/>
      </c>
      <c r="R27" s="248" t="str">
        <f t="shared" ca="1" si="14"/>
        <v/>
      </c>
      <c r="S27" s="58" t="str">
        <f t="shared" ca="1" si="15"/>
        <v/>
      </c>
      <c r="T27" s="420"/>
    </row>
    <row r="28" spans="1:20" s="43" customFormat="1" ht="13.5" customHeight="1" x14ac:dyDescent="0.2">
      <c r="A28" s="518"/>
      <c r="B28" s="53" t="str">
        <f t="shared" si="3"/>
        <v/>
      </c>
      <c r="C28" s="47"/>
      <c r="D28" s="44"/>
      <c r="E28" s="54" t="str">
        <f t="shared" ca="1" si="0"/>
        <v/>
      </c>
      <c r="F28" s="60" t="str">
        <f t="shared" ca="1" si="1"/>
        <v/>
      </c>
      <c r="G28" s="56" t="str">
        <f t="shared" ref="G28:G31" ca="1" si="16">IF(A28="","",INDIRECT(CONCATENATE($A$13,"!","b",B28)))</f>
        <v/>
      </c>
      <c r="H28" s="128" t="str">
        <f t="shared" ref="H28:H31" ca="1" si="17">IF(E28="","",ROUND(SUM(INDIRECT(CONCATENATE($A$13,"!","D",$B28))),0))</f>
        <v/>
      </c>
      <c r="I28" s="129" t="str">
        <f t="shared" ref="I28:I31" ca="1" si="18">IF(E28="","",ROUND(SUM(INDIRECT(CONCATENATE($A$13,"!","E",$B28))),0))</f>
        <v/>
      </c>
      <c r="J28" s="427" t="str">
        <f t="shared" ref="J28:J31" ca="1" si="19">IF(E28="","",ROUND(SUM(INDIRECT(CONCATENATE($A$13,"!","F",$B28))),0))</f>
        <v/>
      </c>
      <c r="K28" s="57" t="str">
        <f t="shared" ref="K28:K31" ca="1" si="20">IF(E28="","",ROUND(SUM(INDIRECT(CONCATENATE($A$13,"!","G",$B28,":","I",$B28))),0))</f>
        <v/>
      </c>
      <c r="L28" s="173" t="str">
        <f t="shared" ref="L28:L31" ca="1" si="21">IF(E28="","",ROUND(SUM(INDIRECT(CONCATENATE($A$13,"!","J",$B28,":","L",$B28))),0))</f>
        <v/>
      </c>
      <c r="M28" s="176" t="str">
        <f t="shared" ref="M28:M31" ca="1" si="22">IF(E28="","",ROUND(AVERAGE(INDIRECT(CONCATENATE($A$13,"!","M",$B28))),2))</f>
        <v/>
      </c>
      <c r="N28" s="173" t="str">
        <f t="shared" ref="N28:N31" ca="1" si="23">IF(E28="","",ROUND(SUM(INDIRECT(CONCATENATE($A$13,"!","n",$B28))),0))</f>
        <v/>
      </c>
      <c r="O28" s="128" t="str">
        <f t="shared" ref="O28:O31" ca="1" si="24">IF(E28="","",ROUND(SUM(INDIRECT(CONCATENATE($A$13,"!","p",$B28))),0))</f>
        <v/>
      </c>
      <c r="P28" s="129" t="str">
        <f t="shared" ref="P28:P31" ca="1" si="25">IF(E28="","",ROUND(SUM(INDIRECT(CONCATENATE($A$13,"!","Q",$B28))),0))</f>
        <v/>
      </c>
      <c r="Q28" s="248" t="str">
        <f t="shared" ref="Q28:Q31" ca="1" si="26">IF(E28="","",ROUND(SUM(INDIRECT(CONCATENATE($A$13,"!","s",$B28,":","Ah",$B28))),0))</f>
        <v/>
      </c>
      <c r="R28" s="248" t="str">
        <f t="shared" ref="R28:R31" ca="1" si="27">IF(E28="","",ROUND(SUM(INDIRECT(CONCATENATE($A$13,"!","Ai",$B28))),0))</f>
        <v/>
      </c>
      <c r="S28" s="58" t="str">
        <f t="shared" ref="S28:S31" ca="1" si="28">IF(E28="","",ROUND(SUM(INDIRECT(CONCATENATE($A$13,"!","AJ",$B28))),0))</f>
        <v/>
      </c>
      <c r="T28" s="420"/>
    </row>
    <row r="29" spans="1:20" s="43" customFormat="1" ht="13.5" customHeight="1" x14ac:dyDescent="0.2">
      <c r="A29" s="518"/>
      <c r="B29" s="53" t="str">
        <f t="shared" si="3"/>
        <v/>
      </c>
      <c r="C29" s="47"/>
      <c r="D29" s="44"/>
      <c r="E29" s="54" t="str">
        <f t="shared" ca="1" si="0"/>
        <v/>
      </c>
      <c r="F29" s="60" t="str">
        <f t="shared" ca="1" si="1"/>
        <v/>
      </c>
      <c r="G29" s="56" t="str">
        <f t="shared" ca="1" si="16"/>
        <v/>
      </c>
      <c r="H29" s="128" t="str">
        <f t="shared" ca="1" si="17"/>
        <v/>
      </c>
      <c r="I29" s="129" t="str">
        <f t="shared" ca="1" si="18"/>
        <v/>
      </c>
      <c r="J29" s="427" t="str">
        <f t="shared" ca="1" si="19"/>
        <v/>
      </c>
      <c r="K29" s="57" t="str">
        <f t="shared" ca="1" si="20"/>
        <v/>
      </c>
      <c r="L29" s="173" t="str">
        <f t="shared" ca="1" si="21"/>
        <v/>
      </c>
      <c r="M29" s="176" t="str">
        <f t="shared" ca="1" si="22"/>
        <v/>
      </c>
      <c r="N29" s="173" t="str">
        <f t="shared" ca="1" si="23"/>
        <v/>
      </c>
      <c r="O29" s="128" t="str">
        <f t="shared" ca="1" si="24"/>
        <v/>
      </c>
      <c r="P29" s="129" t="str">
        <f t="shared" ca="1" si="25"/>
        <v/>
      </c>
      <c r="Q29" s="248" t="str">
        <f t="shared" ca="1" si="26"/>
        <v/>
      </c>
      <c r="R29" s="248" t="str">
        <f t="shared" ca="1" si="27"/>
        <v/>
      </c>
      <c r="S29" s="58" t="str">
        <f t="shared" ca="1" si="28"/>
        <v/>
      </c>
      <c r="T29" s="420"/>
    </row>
    <row r="30" spans="1:20" s="43" customFormat="1" ht="13.5" customHeight="1" x14ac:dyDescent="0.2">
      <c r="A30" s="518"/>
      <c r="B30" s="53" t="str">
        <f t="shared" si="3"/>
        <v/>
      </c>
      <c r="C30" s="47"/>
      <c r="D30" s="44"/>
      <c r="E30" s="54" t="str">
        <f t="shared" ca="1" si="0"/>
        <v/>
      </c>
      <c r="F30" s="60" t="str">
        <f t="shared" ca="1" si="1"/>
        <v/>
      </c>
      <c r="G30" s="56" t="str">
        <f t="shared" ca="1" si="16"/>
        <v/>
      </c>
      <c r="H30" s="128" t="str">
        <f t="shared" ca="1" si="17"/>
        <v/>
      </c>
      <c r="I30" s="129" t="str">
        <f t="shared" ca="1" si="18"/>
        <v/>
      </c>
      <c r="J30" s="427" t="str">
        <f t="shared" ca="1" si="19"/>
        <v/>
      </c>
      <c r="K30" s="57" t="str">
        <f t="shared" ca="1" si="20"/>
        <v/>
      </c>
      <c r="L30" s="173" t="str">
        <f t="shared" ca="1" si="21"/>
        <v/>
      </c>
      <c r="M30" s="176" t="str">
        <f t="shared" ca="1" si="22"/>
        <v/>
      </c>
      <c r="N30" s="173" t="str">
        <f t="shared" ca="1" si="23"/>
        <v/>
      </c>
      <c r="O30" s="128" t="str">
        <f t="shared" ca="1" si="24"/>
        <v/>
      </c>
      <c r="P30" s="129" t="str">
        <f t="shared" ca="1" si="25"/>
        <v/>
      </c>
      <c r="Q30" s="248" t="str">
        <f t="shared" ca="1" si="26"/>
        <v/>
      </c>
      <c r="R30" s="248" t="str">
        <f t="shared" ca="1" si="27"/>
        <v/>
      </c>
      <c r="S30" s="58" t="str">
        <f t="shared" ca="1" si="28"/>
        <v/>
      </c>
      <c r="T30" s="420"/>
    </row>
    <row r="31" spans="1:20" s="43" customFormat="1" ht="13.5" customHeight="1" x14ac:dyDescent="0.2">
      <c r="A31" s="518"/>
      <c r="B31" s="53"/>
      <c r="C31" s="47"/>
      <c r="D31" s="44"/>
      <c r="E31" s="54" t="str">
        <f t="shared" ca="1" si="0"/>
        <v/>
      </c>
      <c r="F31" s="60" t="str">
        <f t="shared" ca="1" si="1"/>
        <v/>
      </c>
      <c r="G31" s="56" t="str">
        <f t="shared" ca="1" si="16"/>
        <v/>
      </c>
      <c r="H31" s="128" t="str">
        <f t="shared" ca="1" si="17"/>
        <v/>
      </c>
      <c r="I31" s="129" t="str">
        <f t="shared" ca="1" si="18"/>
        <v/>
      </c>
      <c r="J31" s="427" t="str">
        <f t="shared" ca="1" si="19"/>
        <v/>
      </c>
      <c r="K31" s="57" t="str">
        <f t="shared" ca="1" si="20"/>
        <v/>
      </c>
      <c r="L31" s="173" t="str">
        <f t="shared" ca="1" si="21"/>
        <v/>
      </c>
      <c r="M31" s="176" t="str">
        <f t="shared" ca="1" si="22"/>
        <v/>
      </c>
      <c r="N31" s="173" t="str">
        <f t="shared" ca="1" si="23"/>
        <v/>
      </c>
      <c r="O31" s="128" t="str">
        <f t="shared" ca="1" si="24"/>
        <v/>
      </c>
      <c r="P31" s="129" t="str">
        <f t="shared" ca="1" si="25"/>
        <v/>
      </c>
      <c r="Q31" s="248" t="str">
        <f t="shared" ca="1" si="26"/>
        <v/>
      </c>
      <c r="R31" s="248" t="str">
        <f t="shared" ca="1" si="27"/>
        <v/>
      </c>
      <c r="S31" s="58" t="str">
        <f t="shared" ca="1" si="28"/>
        <v/>
      </c>
      <c r="T31" s="420"/>
    </row>
    <row r="32" spans="1:20" s="43" customFormat="1" ht="13.5" customHeight="1" x14ac:dyDescent="0.2">
      <c r="A32" s="249"/>
      <c r="B32" s="53"/>
      <c r="C32" s="47"/>
      <c r="D32" s="44"/>
      <c r="E32" s="308"/>
      <c r="F32" s="309"/>
      <c r="G32" s="310"/>
      <c r="H32" s="128"/>
      <c r="I32" s="129" t="str">
        <f t="shared" ca="1" si="5"/>
        <v/>
      </c>
      <c r="J32" s="427" t="str">
        <f t="shared" ca="1" si="6"/>
        <v/>
      </c>
      <c r="K32" s="311"/>
      <c r="L32" s="312"/>
      <c r="M32" s="313" t="str">
        <f t="shared" ca="1" si="9"/>
        <v/>
      </c>
      <c r="N32" s="314" t="str">
        <f t="shared" ca="1" si="10"/>
        <v/>
      </c>
      <c r="O32" s="128" t="str">
        <f t="shared" ca="1" si="11"/>
        <v/>
      </c>
      <c r="P32" s="129" t="str">
        <f t="shared" ca="1" si="12"/>
        <v/>
      </c>
      <c r="Q32" s="315"/>
      <c r="R32" s="315" t="str">
        <f t="shared" ca="1" si="14"/>
        <v/>
      </c>
      <c r="S32" s="315" t="str">
        <f t="shared" ca="1" si="15"/>
        <v/>
      </c>
      <c r="T32" s="420"/>
    </row>
    <row r="33" spans="1:30" s="43" customFormat="1" ht="14.1" customHeight="1" x14ac:dyDescent="0.2">
      <c r="A33" s="630" t="s">
        <v>90</v>
      </c>
      <c r="B33" s="630"/>
      <c r="C33" s="47"/>
      <c r="D33" s="44"/>
      <c r="E33" s="635" t="s">
        <v>91</v>
      </c>
      <c r="F33" s="636"/>
      <c r="G33" s="637"/>
      <c r="H33" s="135"/>
      <c r="I33" s="136"/>
      <c r="J33" s="137"/>
      <c r="K33" s="61"/>
      <c r="L33" s="63"/>
      <c r="M33" s="176"/>
      <c r="N33" s="173"/>
      <c r="O33" s="135"/>
      <c r="P33" s="136"/>
      <c r="Q33" s="62"/>
      <c r="R33" s="178"/>
      <c r="S33" s="178"/>
      <c r="T33" s="420"/>
    </row>
    <row r="34" spans="1:30" s="43" customFormat="1" ht="14.1" customHeight="1" x14ac:dyDescent="0.2">
      <c r="A34" s="59"/>
      <c r="B34" s="53" t="str">
        <f t="shared" ref="B34:B41" si="29">IF(A35="","",+A35)</f>
        <v/>
      </c>
      <c r="C34" s="47"/>
      <c r="D34" s="44"/>
      <c r="E34" s="54" t="str">
        <f t="shared" ref="E34:E40" ca="1" si="30">IF(A34="","",INDIRECT(CONCATENATE($A$33,"!","B",A34)))</f>
        <v/>
      </c>
      <c r="F34" s="60" t="str">
        <f t="shared" ca="1" si="1"/>
        <v/>
      </c>
      <c r="G34" s="56" t="str">
        <f t="shared" ref="G34:G40" ca="1" si="31">IF(A34="","",INDIRECT(CONCATENATE($A$33,"!","b",B34)))</f>
        <v/>
      </c>
      <c r="H34" s="135" t="str">
        <f ca="1">IF(E34="","",ROUND(SUM(INDIRECT(CONCATENATE($A$33,"!","D",$B34))),0))</f>
        <v/>
      </c>
      <c r="I34" s="136" t="str">
        <f ca="1">IF(E34="","",ROUND(SUM(INDIRECT(CONCATENATE($A$33,"!","E",$B34))),0))</f>
        <v/>
      </c>
      <c r="J34" s="137" t="str">
        <f ca="1">IF(E34="","",ROUND(SUM(INDIRECT(CONCATENATE($A$33,"!","F",$B34))),0))</f>
        <v/>
      </c>
      <c r="K34" s="57" t="str">
        <f ca="1">IF(E34="","",ROUND(SUM(INDIRECT(CONCATENATE($A$33,"!","G",$B34,":","I",$B34))),0))</f>
        <v/>
      </c>
      <c r="L34" s="63" t="str">
        <f ca="1">IF(E34="","",ROUND(SUM(INDIRECT(CONCATENATE($A$33,"!","J",$B34,":","L",$B34))),0))</f>
        <v/>
      </c>
      <c r="M34" s="176" t="str">
        <f ca="1">IF(E34="","",ROUND(AVERAGE(INDIRECT(CONCATENATE($A$33,"!","M",$B34))),2))</f>
        <v/>
      </c>
      <c r="N34" s="173" t="str">
        <f ca="1">IF(E34="","",ROUND(SUM(INDIRECT(CONCATENATE($A$33,"!","n",$B34))),0))</f>
        <v/>
      </c>
      <c r="O34" s="135" t="str">
        <f ca="1">IF(E34="","",ROUND(SUM(INDIRECT(CONCATENATE($A$33,"!","p",$B34))),0))</f>
        <v/>
      </c>
      <c r="P34" s="136" t="str">
        <f ca="1">IF(E34="","",ROUND(SUM(INDIRECT(CONCATENATE($A$33,"!","Q",$B34))),0))</f>
        <v/>
      </c>
      <c r="Q34" s="62" t="str">
        <f ca="1">IF(E34="","",ROUND(SUM(INDIRECT(CONCATENATE($A$33,"!","S",$B34,":","AH",$B34))),0))</f>
        <v/>
      </c>
      <c r="R34" s="178" t="str">
        <f ca="1">IF(E34="","",ROUND(SUM(INDIRECT(CONCATENATE($A$33,"!","Ai",$B34))),0))</f>
        <v/>
      </c>
      <c r="S34" s="178" t="str">
        <f ca="1">IF(E34="","",ROUND(SUM(INDIRECT(CONCATENATE($A$33,"!","AJ",$B34))),0))</f>
        <v/>
      </c>
      <c r="T34" s="420"/>
    </row>
    <row r="35" spans="1:30" s="43" customFormat="1" ht="14.1" customHeight="1" x14ac:dyDescent="0.2">
      <c r="A35" s="59"/>
      <c r="B35" s="53" t="str">
        <f t="shared" si="29"/>
        <v/>
      </c>
      <c r="C35" s="47"/>
      <c r="D35" s="44"/>
      <c r="E35" s="54" t="str">
        <f t="shared" ca="1" si="30"/>
        <v/>
      </c>
      <c r="F35" s="60" t="str">
        <f t="shared" ref="F35:F40" ca="1" si="32">IF(E35="","","-")</f>
        <v/>
      </c>
      <c r="G35" s="56" t="str">
        <f t="shared" ca="1" si="31"/>
        <v/>
      </c>
      <c r="H35" s="135" t="str">
        <f t="shared" ref="H35:H40" ca="1" si="33">IF(E35="","",ROUND(SUM(INDIRECT(CONCATENATE($A$33,"!","D",$B35))),0))</f>
        <v/>
      </c>
      <c r="I35" s="136" t="str">
        <f t="shared" ref="I35:I40" ca="1" si="34">IF(E35="","",ROUND(SUM(INDIRECT(CONCATENATE($A$33,"!","E",$B35))),0))</f>
        <v/>
      </c>
      <c r="J35" s="137" t="str">
        <f t="shared" ref="J35:J40" ca="1" si="35">IF(E35="","",ROUND(SUM(INDIRECT(CONCATENATE($A$33,"!","F",$B35))),0))</f>
        <v/>
      </c>
      <c r="K35" s="57" t="str">
        <f t="shared" ref="K35:K40" ca="1" si="36">IF(E35="","",ROUND(SUM(INDIRECT(CONCATENATE($A$33,"!","G",$B35,":","I",$B35))),0))</f>
        <v/>
      </c>
      <c r="L35" s="63" t="str">
        <f t="shared" ref="L35:L40" ca="1" si="37">IF(E35="","",ROUND(SUM(INDIRECT(CONCATENATE($A$33,"!","J",$B35,":","L",$B35))),0))</f>
        <v/>
      </c>
      <c r="M35" s="176" t="str">
        <f t="shared" ref="M35:M40" ca="1" si="38">IF(E35="","",ROUND(AVERAGE(INDIRECT(CONCATENATE($A$33,"!","M",$B35))),2))</f>
        <v/>
      </c>
      <c r="N35" s="173" t="str">
        <f t="shared" ref="N35:N40" ca="1" si="39">IF(E35="","",ROUND(SUM(INDIRECT(CONCATENATE($A$33,"!","n",$B35))),0))</f>
        <v/>
      </c>
      <c r="O35" s="135" t="str">
        <f t="shared" ref="O35:O40" ca="1" si="40">IF(E35="","",ROUND(SUM(INDIRECT(CONCATENATE($A$33,"!","p",$B35))),0))</f>
        <v/>
      </c>
      <c r="P35" s="136" t="str">
        <f t="shared" ref="P35:P40" ca="1" si="41">IF(E35="","",ROUND(SUM(INDIRECT(CONCATENATE($A$33,"!","Q",$B35))),0))</f>
        <v/>
      </c>
      <c r="Q35" s="62" t="str">
        <f t="shared" ref="Q35:Q40" ca="1" si="42">IF(E35="","",ROUND(SUM(INDIRECT(CONCATENATE($A$33,"!","S",$B35,":","AH",$B35))),0))</f>
        <v/>
      </c>
      <c r="R35" s="178" t="str">
        <f t="shared" ref="R35:R40" ca="1" si="43">IF(E35="","",ROUND(SUM(INDIRECT(CONCATENATE($A$33,"!","Ai",$B35))),0))</f>
        <v/>
      </c>
      <c r="S35" s="178" t="str">
        <f t="shared" ref="S35:S40" ca="1" si="44">IF(E35="","",ROUND(SUM(INDIRECT(CONCATENATE($A$33,"!","AJ",$B35))),0))</f>
        <v/>
      </c>
      <c r="T35" s="420"/>
    </row>
    <row r="36" spans="1:30" s="43" customFormat="1" ht="14.1" customHeight="1" x14ac:dyDescent="0.2">
      <c r="A36" s="59"/>
      <c r="B36" s="53" t="str">
        <f t="shared" si="29"/>
        <v/>
      </c>
      <c r="C36" s="47"/>
      <c r="D36" s="44"/>
      <c r="E36" s="54" t="str">
        <f t="shared" ca="1" si="30"/>
        <v/>
      </c>
      <c r="F36" s="60" t="str">
        <f t="shared" ca="1" si="32"/>
        <v/>
      </c>
      <c r="G36" s="56" t="str">
        <f t="shared" ca="1" si="31"/>
        <v/>
      </c>
      <c r="H36" s="135" t="str">
        <f t="shared" ca="1" si="33"/>
        <v/>
      </c>
      <c r="I36" s="136" t="str">
        <f t="shared" ca="1" si="34"/>
        <v/>
      </c>
      <c r="J36" s="137" t="str">
        <f t="shared" ca="1" si="35"/>
        <v/>
      </c>
      <c r="K36" s="57" t="str">
        <f t="shared" ca="1" si="36"/>
        <v/>
      </c>
      <c r="L36" s="63" t="str">
        <f t="shared" ca="1" si="37"/>
        <v/>
      </c>
      <c r="M36" s="176" t="str">
        <f t="shared" ca="1" si="38"/>
        <v/>
      </c>
      <c r="N36" s="173" t="str">
        <f t="shared" ca="1" si="39"/>
        <v/>
      </c>
      <c r="O36" s="135" t="str">
        <f t="shared" ca="1" si="40"/>
        <v/>
      </c>
      <c r="P36" s="136" t="str">
        <f t="shared" ca="1" si="41"/>
        <v/>
      </c>
      <c r="Q36" s="62" t="str">
        <f t="shared" ca="1" si="42"/>
        <v/>
      </c>
      <c r="R36" s="178" t="str">
        <f t="shared" ca="1" si="43"/>
        <v/>
      </c>
      <c r="S36" s="178" t="str">
        <f t="shared" ca="1" si="44"/>
        <v/>
      </c>
      <c r="T36" s="420"/>
    </row>
    <row r="37" spans="1:30" s="43" customFormat="1" ht="14.1" customHeight="1" x14ac:dyDescent="0.2">
      <c r="A37" s="59"/>
      <c r="B37" s="53" t="str">
        <f t="shared" si="29"/>
        <v/>
      </c>
      <c r="C37" s="47"/>
      <c r="D37" s="44"/>
      <c r="E37" s="54" t="str">
        <f t="shared" ca="1" si="30"/>
        <v/>
      </c>
      <c r="F37" s="60" t="str">
        <f t="shared" ca="1" si="32"/>
        <v/>
      </c>
      <c r="G37" s="56" t="str">
        <f t="shared" ca="1" si="31"/>
        <v/>
      </c>
      <c r="H37" s="135" t="str">
        <f t="shared" ca="1" si="33"/>
        <v/>
      </c>
      <c r="I37" s="136" t="str">
        <f t="shared" ca="1" si="34"/>
        <v/>
      </c>
      <c r="J37" s="137" t="str">
        <f t="shared" ca="1" si="35"/>
        <v/>
      </c>
      <c r="K37" s="57" t="str">
        <f t="shared" ca="1" si="36"/>
        <v/>
      </c>
      <c r="L37" s="63" t="str">
        <f t="shared" ca="1" si="37"/>
        <v/>
      </c>
      <c r="M37" s="176" t="str">
        <f t="shared" ca="1" si="38"/>
        <v/>
      </c>
      <c r="N37" s="173" t="str">
        <f t="shared" ca="1" si="39"/>
        <v/>
      </c>
      <c r="O37" s="135" t="str">
        <f t="shared" ca="1" si="40"/>
        <v/>
      </c>
      <c r="P37" s="136" t="str">
        <f t="shared" ca="1" si="41"/>
        <v/>
      </c>
      <c r="Q37" s="62" t="str">
        <f t="shared" ca="1" si="42"/>
        <v/>
      </c>
      <c r="R37" s="178" t="str">
        <f t="shared" ca="1" si="43"/>
        <v/>
      </c>
      <c r="S37" s="178" t="str">
        <f t="shared" ca="1" si="44"/>
        <v/>
      </c>
      <c r="T37" s="420"/>
    </row>
    <row r="38" spans="1:30" s="43" customFormat="1" ht="14.1" customHeight="1" x14ac:dyDescent="0.2">
      <c r="A38" s="59"/>
      <c r="B38" s="53" t="str">
        <f t="shared" si="29"/>
        <v/>
      </c>
      <c r="C38" s="47"/>
      <c r="D38" s="44"/>
      <c r="E38" s="54" t="str">
        <f t="shared" ca="1" si="30"/>
        <v/>
      </c>
      <c r="F38" s="60" t="str">
        <f t="shared" ca="1" si="32"/>
        <v/>
      </c>
      <c r="G38" s="56" t="str">
        <f t="shared" ca="1" si="31"/>
        <v/>
      </c>
      <c r="H38" s="135" t="str">
        <f t="shared" ca="1" si="33"/>
        <v/>
      </c>
      <c r="I38" s="136" t="str">
        <f t="shared" ca="1" si="34"/>
        <v/>
      </c>
      <c r="J38" s="137" t="str">
        <f t="shared" ca="1" si="35"/>
        <v/>
      </c>
      <c r="K38" s="57" t="str">
        <f t="shared" ca="1" si="36"/>
        <v/>
      </c>
      <c r="L38" s="63" t="str">
        <f t="shared" ca="1" si="37"/>
        <v/>
      </c>
      <c r="M38" s="176" t="str">
        <f t="shared" ca="1" si="38"/>
        <v/>
      </c>
      <c r="N38" s="173" t="str">
        <f t="shared" ca="1" si="39"/>
        <v/>
      </c>
      <c r="O38" s="135" t="str">
        <f t="shared" ca="1" si="40"/>
        <v/>
      </c>
      <c r="P38" s="136" t="str">
        <f t="shared" ca="1" si="41"/>
        <v/>
      </c>
      <c r="Q38" s="62" t="str">
        <f t="shared" ca="1" si="42"/>
        <v/>
      </c>
      <c r="R38" s="178" t="str">
        <f t="shared" ca="1" si="43"/>
        <v/>
      </c>
      <c r="S38" s="178" t="str">
        <f t="shared" ca="1" si="44"/>
        <v/>
      </c>
      <c r="T38" s="420"/>
    </row>
    <row r="39" spans="1:30" s="43" customFormat="1" ht="14.1" customHeight="1" x14ac:dyDescent="0.2">
      <c r="A39" s="59"/>
      <c r="B39" s="53" t="str">
        <f t="shared" si="29"/>
        <v/>
      </c>
      <c r="C39" s="47"/>
      <c r="D39" s="44"/>
      <c r="E39" s="54" t="str">
        <f t="shared" ca="1" si="30"/>
        <v/>
      </c>
      <c r="F39" s="60" t="str">
        <f t="shared" ca="1" si="32"/>
        <v/>
      </c>
      <c r="G39" s="56" t="str">
        <f t="shared" ca="1" si="31"/>
        <v/>
      </c>
      <c r="H39" s="135" t="str">
        <f t="shared" ca="1" si="33"/>
        <v/>
      </c>
      <c r="I39" s="136" t="str">
        <f t="shared" ca="1" si="34"/>
        <v/>
      </c>
      <c r="J39" s="137" t="str">
        <f t="shared" ca="1" si="35"/>
        <v/>
      </c>
      <c r="K39" s="57" t="str">
        <f t="shared" ca="1" si="36"/>
        <v/>
      </c>
      <c r="L39" s="63" t="str">
        <f t="shared" ca="1" si="37"/>
        <v/>
      </c>
      <c r="M39" s="176" t="str">
        <f t="shared" ca="1" si="38"/>
        <v/>
      </c>
      <c r="N39" s="173" t="str">
        <f t="shared" ca="1" si="39"/>
        <v/>
      </c>
      <c r="O39" s="135" t="str">
        <f t="shared" ca="1" si="40"/>
        <v/>
      </c>
      <c r="P39" s="136" t="str">
        <f t="shared" ca="1" si="41"/>
        <v/>
      </c>
      <c r="Q39" s="62" t="str">
        <f t="shared" ca="1" si="42"/>
        <v/>
      </c>
      <c r="R39" s="178" t="str">
        <f t="shared" ca="1" si="43"/>
        <v/>
      </c>
      <c r="S39" s="178" t="str">
        <f t="shared" ca="1" si="44"/>
        <v/>
      </c>
      <c r="T39" s="420"/>
    </row>
    <row r="40" spans="1:30" s="43" customFormat="1" ht="14.1" customHeight="1" x14ac:dyDescent="0.2">
      <c r="A40" s="59"/>
      <c r="B40" s="53" t="str">
        <f t="shared" si="29"/>
        <v/>
      </c>
      <c r="C40" s="47"/>
      <c r="D40" s="44"/>
      <c r="E40" s="54" t="str">
        <f t="shared" ca="1" si="30"/>
        <v/>
      </c>
      <c r="F40" s="60" t="str">
        <f t="shared" ca="1" si="32"/>
        <v/>
      </c>
      <c r="G40" s="56" t="str">
        <f t="shared" ca="1" si="31"/>
        <v/>
      </c>
      <c r="H40" s="135" t="str">
        <f t="shared" ca="1" si="33"/>
        <v/>
      </c>
      <c r="I40" s="136" t="str">
        <f t="shared" ca="1" si="34"/>
        <v/>
      </c>
      <c r="J40" s="137" t="str">
        <f t="shared" ca="1" si="35"/>
        <v/>
      </c>
      <c r="K40" s="57" t="str">
        <f t="shared" ca="1" si="36"/>
        <v/>
      </c>
      <c r="L40" s="63" t="str">
        <f t="shared" ca="1" si="37"/>
        <v/>
      </c>
      <c r="M40" s="176" t="str">
        <f t="shared" ca="1" si="38"/>
        <v/>
      </c>
      <c r="N40" s="173" t="str">
        <f t="shared" ca="1" si="39"/>
        <v/>
      </c>
      <c r="O40" s="135" t="str">
        <f t="shared" ca="1" si="40"/>
        <v/>
      </c>
      <c r="P40" s="136" t="str">
        <f t="shared" ca="1" si="41"/>
        <v/>
      </c>
      <c r="Q40" s="62" t="str">
        <f t="shared" ca="1" si="42"/>
        <v/>
      </c>
      <c r="R40" s="178" t="str">
        <f t="shared" ca="1" si="43"/>
        <v/>
      </c>
      <c r="S40" s="178" t="str">
        <f t="shared" ca="1" si="44"/>
        <v/>
      </c>
      <c r="T40" s="420"/>
    </row>
    <row r="41" spans="1:30" s="43" customFormat="1" ht="14.1" customHeight="1" thickBot="1" x14ac:dyDescent="0.25">
      <c r="A41" s="59"/>
      <c r="B41" s="53" t="str">
        <f t="shared" si="29"/>
        <v/>
      </c>
      <c r="C41" s="47"/>
      <c r="D41" s="44"/>
      <c r="E41" s="316"/>
      <c r="F41" s="317"/>
      <c r="G41" s="318"/>
      <c r="H41" s="141"/>
      <c r="I41" s="142"/>
      <c r="J41" s="143"/>
      <c r="K41" s="319"/>
      <c r="L41" s="321"/>
      <c r="M41" s="322"/>
      <c r="N41" s="321"/>
      <c r="O41" s="141"/>
      <c r="P41" s="142"/>
      <c r="Q41" s="320"/>
      <c r="R41" s="323"/>
      <c r="S41" s="323"/>
      <c r="T41" s="421"/>
    </row>
    <row r="42" spans="1:30" s="43" customFormat="1" ht="14.1" customHeight="1" thickTop="1" thickBot="1" x14ac:dyDescent="0.25">
      <c r="A42" s="376"/>
      <c r="B42" s="53"/>
      <c r="C42" s="64"/>
      <c r="D42" s="44"/>
      <c r="E42" s="654" t="s">
        <v>0</v>
      </c>
      <c r="F42" s="655"/>
      <c r="G42" s="655"/>
      <c r="H42" s="65">
        <f t="shared" ref="H42:S42" ca="1" si="45">SUM(H14:H41)</f>
        <v>0</v>
      </c>
      <c r="I42" s="66">
        <f t="shared" ca="1" si="45"/>
        <v>0</v>
      </c>
      <c r="J42" s="67">
        <f t="shared" ca="1" si="45"/>
        <v>0</v>
      </c>
      <c r="K42" s="65">
        <f t="shared" ca="1" si="45"/>
        <v>0</v>
      </c>
      <c r="L42" s="68">
        <f t="shared" ca="1" si="45"/>
        <v>0</v>
      </c>
      <c r="M42" s="177"/>
      <c r="N42" s="68">
        <f t="shared" ca="1" si="45"/>
        <v>0</v>
      </c>
      <c r="O42" s="67">
        <f t="shared" ca="1" si="45"/>
        <v>0</v>
      </c>
      <c r="P42" s="69">
        <f t="shared" ca="1" si="45"/>
        <v>0</v>
      </c>
      <c r="Q42" s="70">
        <f t="shared" ca="1" si="45"/>
        <v>0</v>
      </c>
      <c r="R42" s="70">
        <f t="shared" ca="1" si="45"/>
        <v>0</v>
      </c>
      <c r="S42" s="70">
        <f t="shared" ca="1" si="45"/>
        <v>0</v>
      </c>
      <c r="T42" s="422" t="str">
        <f>IF('calc wrksht-rdwy exc pay item'!$D$50="NA",'calc wrksht-rdwy exc pay item'!D47,'calc wrksht-rdwy exc pay item'!D50)</f>
        <v>NA</v>
      </c>
    </row>
    <row r="43" spans="1:30" s="43" customFormat="1" ht="14.1" customHeight="1" x14ac:dyDescent="0.2">
      <c r="A43" s="376"/>
      <c r="B43" s="53"/>
      <c r="C43" s="64"/>
      <c r="D43" s="44"/>
      <c r="E43" s="71"/>
      <c r="F43" s="71"/>
      <c r="G43" s="71"/>
      <c r="H43" s="72"/>
      <c r="I43" s="72"/>
      <c r="J43" s="441" t="str">
        <f ca="1">IF(J42='calc wrksht-rdwy exc pay item'!D7,"","Check wrksht")</f>
        <v/>
      </c>
      <c r="K43" s="72"/>
      <c r="L43" s="72"/>
      <c r="M43" s="72"/>
      <c r="N43" s="72"/>
      <c r="O43" s="72"/>
      <c r="P43" s="72"/>
      <c r="Q43" s="73"/>
      <c r="R43" s="441" t="str">
        <f ca="1">IF(R42='calc wrksht-rdwy exc pay item'!D43,"","Check wrksht")</f>
        <v/>
      </c>
      <c r="S43" s="439" t="str">
        <f ca="1">IF(S42&lt;0,"See Designer Note 6","")</f>
        <v/>
      </c>
      <c r="T43" s="413" t="str">
        <f ca="1">IF(AND(S42=0,T42="NA"),"",IF(T42=S42,"","Check Math"))</f>
        <v/>
      </c>
    </row>
    <row r="44" spans="1:30" s="43" customFormat="1" ht="14.1" customHeight="1" x14ac:dyDescent="0.2">
      <c r="A44" s="376"/>
      <c r="B44" s="53"/>
      <c r="C44" s="64"/>
      <c r="D44" s="44"/>
      <c r="E44" s="377" t="s">
        <v>61</v>
      </c>
      <c r="F44" s="378"/>
      <c r="G44" s="378"/>
      <c r="H44" s="378"/>
      <c r="I44" s="379"/>
      <c r="J44" s="379"/>
      <c r="K44" s="379"/>
      <c r="L44" s="379"/>
      <c r="M44" s="379"/>
      <c r="N44" s="379"/>
      <c r="O44" s="379"/>
      <c r="P44" s="379"/>
      <c r="Q44" s="379"/>
      <c r="R44" s="379"/>
      <c r="S44" s="379"/>
      <c r="T44" s="379"/>
      <c r="U44" s="74"/>
    </row>
    <row r="45" spans="1:30" s="43" customFormat="1" ht="14.1" customHeight="1" x14ac:dyDescent="0.2">
      <c r="A45" s="376"/>
      <c r="B45" s="53"/>
      <c r="C45" s="64"/>
      <c r="D45" s="44"/>
      <c r="E45" s="380"/>
      <c r="F45" s="288">
        <v>1</v>
      </c>
      <c r="G45" s="631" t="s">
        <v>155</v>
      </c>
      <c r="H45" s="631"/>
      <c r="I45" s="631"/>
      <c r="J45" s="631"/>
      <c r="K45" s="631"/>
      <c r="L45" s="631"/>
      <c r="M45" s="631"/>
      <c r="N45" s="631"/>
      <c r="O45" s="631"/>
      <c r="P45" s="631"/>
      <c r="Q45" s="631"/>
      <c r="R45" s="631"/>
      <c r="S45" s="631"/>
      <c r="T45" s="631"/>
      <c r="U45" s="632"/>
      <c r="V45" s="632"/>
      <c r="W45" s="632"/>
      <c r="X45" s="632"/>
      <c r="Y45" s="632"/>
      <c r="Z45" s="632"/>
      <c r="AA45" s="632"/>
      <c r="AB45" s="632"/>
      <c r="AC45" s="632"/>
      <c r="AD45" s="632"/>
    </row>
    <row r="46" spans="1:30" s="43" customFormat="1" x14ac:dyDescent="0.2">
      <c r="A46" s="376"/>
      <c r="B46" s="53"/>
      <c r="C46" s="64"/>
      <c r="D46" s="44"/>
      <c r="E46" s="380"/>
      <c r="F46" s="288">
        <v>2</v>
      </c>
      <c r="G46" s="631" t="s">
        <v>136</v>
      </c>
      <c r="H46" s="631"/>
      <c r="I46" s="631"/>
      <c r="J46" s="631"/>
      <c r="K46" s="631"/>
      <c r="L46" s="631"/>
      <c r="M46" s="631"/>
      <c r="N46" s="631"/>
      <c r="O46" s="631"/>
      <c r="P46" s="631"/>
      <c r="Q46" s="631"/>
      <c r="R46" s="631"/>
      <c r="S46" s="631"/>
      <c r="T46" s="631"/>
      <c r="U46" s="632"/>
      <c r="V46" s="632"/>
      <c r="W46" s="632"/>
      <c r="X46" s="632"/>
      <c r="Y46" s="632"/>
      <c r="Z46" s="632"/>
      <c r="AA46" s="632"/>
      <c r="AB46" s="632"/>
      <c r="AC46" s="632"/>
      <c r="AD46" s="632"/>
    </row>
    <row r="47" spans="1:30" s="43" customFormat="1" x14ac:dyDescent="0.2">
      <c r="A47" s="376"/>
      <c r="B47" s="53"/>
      <c r="C47" s="64"/>
      <c r="D47" s="44"/>
      <c r="E47" s="380"/>
      <c r="F47" s="288">
        <v>3</v>
      </c>
      <c r="G47" s="633" t="s">
        <v>221</v>
      </c>
      <c r="H47" s="633"/>
      <c r="I47" s="633"/>
      <c r="J47" s="633"/>
      <c r="K47" s="633"/>
      <c r="L47" s="633"/>
      <c r="M47" s="633"/>
      <c r="N47" s="633"/>
      <c r="O47" s="289"/>
      <c r="P47" s="289"/>
      <c r="Q47" s="289"/>
      <c r="R47" s="289"/>
      <c r="S47" s="289"/>
      <c r="T47" s="289"/>
      <c r="U47" s="242"/>
      <c r="V47" s="242"/>
      <c r="W47" s="242"/>
      <c r="X47" s="242"/>
      <c r="Y47" s="242"/>
      <c r="Z47" s="242"/>
      <c r="AA47" s="242"/>
      <c r="AB47" s="242"/>
      <c r="AC47" s="242"/>
      <c r="AD47" s="242"/>
    </row>
    <row r="48" spans="1:30" s="43" customFormat="1" x14ac:dyDescent="0.2">
      <c r="A48" s="42"/>
      <c r="B48" s="42"/>
      <c r="C48" s="64"/>
      <c r="D48" s="44"/>
      <c r="E48" s="380"/>
      <c r="F48" s="288">
        <v>4</v>
      </c>
      <c r="G48" s="633" t="s">
        <v>222</v>
      </c>
      <c r="H48" s="633"/>
      <c r="I48" s="633"/>
      <c r="J48" s="633"/>
      <c r="K48" s="633"/>
      <c r="L48" s="633"/>
      <c r="M48" s="633"/>
      <c r="N48" s="633"/>
      <c r="O48" s="289"/>
      <c r="P48" s="289"/>
      <c r="Q48" s="289"/>
      <c r="R48" s="289"/>
      <c r="S48" s="289"/>
      <c r="T48" s="289"/>
      <c r="U48" s="75"/>
    </row>
    <row r="49" spans="1:21" s="43" customFormat="1" x14ac:dyDescent="0.2">
      <c r="A49" s="83"/>
      <c r="B49" s="83"/>
      <c r="C49" s="64"/>
      <c r="D49" s="44"/>
      <c r="E49" s="380"/>
      <c r="F49" s="288">
        <v>5</v>
      </c>
      <c r="G49" s="633" t="s">
        <v>224</v>
      </c>
      <c r="H49" s="633"/>
      <c r="I49" s="633"/>
      <c r="J49" s="633"/>
      <c r="K49" s="633"/>
      <c r="L49" s="633"/>
      <c r="M49" s="633"/>
      <c r="N49" s="633"/>
      <c r="O49" s="633"/>
      <c r="P49" s="633"/>
      <c r="Q49" s="633"/>
      <c r="R49" s="633"/>
      <c r="S49" s="633"/>
      <c r="T49" s="289"/>
      <c r="U49" s="75"/>
    </row>
    <row r="50" spans="1:21" s="43" customFormat="1" x14ac:dyDescent="0.2">
      <c r="A50" s="42"/>
      <c r="B50" s="42"/>
      <c r="C50" s="64"/>
      <c r="D50" s="44"/>
      <c r="E50" s="380"/>
      <c r="F50" s="288">
        <v>6</v>
      </c>
      <c r="G50" s="633" t="s">
        <v>230</v>
      </c>
      <c r="H50" s="633"/>
      <c r="I50" s="633"/>
      <c r="J50" s="633"/>
      <c r="K50" s="633"/>
      <c r="L50" s="633"/>
      <c r="M50" s="633"/>
      <c r="N50" s="633"/>
      <c r="O50" s="633"/>
      <c r="P50" s="633"/>
      <c r="Q50" s="633"/>
      <c r="R50" s="633"/>
      <c r="S50" s="633"/>
      <c r="T50" s="633"/>
      <c r="U50" s="76"/>
    </row>
    <row r="51" spans="1:21" s="43" customFormat="1" ht="12.75" customHeight="1" x14ac:dyDescent="0.2">
      <c r="A51" s="42"/>
      <c r="B51" s="42"/>
      <c r="C51" s="64"/>
      <c r="D51" s="44"/>
      <c r="E51" s="380"/>
      <c r="F51" s="288">
        <v>7</v>
      </c>
      <c r="G51" s="634" t="str">
        <f>IF('calc wrksht-rdwy exc pay item'!$D$50="NA","Waste quantity calculated using volumes adjusted with shrink/swell shown.", "Unclassified borrow quantity calculated placed in its final position.")</f>
        <v>Waste quantity calculated using volumes adjusted with shrink/swell shown.</v>
      </c>
      <c r="H51" s="634"/>
      <c r="I51" s="634"/>
      <c r="J51" s="634"/>
      <c r="K51" s="634"/>
      <c r="L51" s="634"/>
      <c r="M51" s="634"/>
      <c r="N51" s="634"/>
      <c r="O51" s="634"/>
      <c r="P51" s="634"/>
      <c r="Q51" s="634"/>
      <c r="R51" s="634"/>
      <c r="S51" s="634"/>
      <c r="T51" s="634"/>
      <c r="U51" s="76"/>
    </row>
    <row r="52" spans="1:21" s="43" customFormat="1" x14ac:dyDescent="0.2">
      <c r="A52" s="42"/>
      <c r="B52" s="42"/>
      <c r="C52" s="64"/>
      <c r="D52" s="44"/>
      <c r="E52" s="380"/>
      <c r="F52" s="288">
        <v>8</v>
      </c>
      <c r="G52" s="631" t="s">
        <v>63</v>
      </c>
      <c r="H52" s="631"/>
      <c r="I52" s="631"/>
      <c r="J52" s="631"/>
      <c r="K52" s="631"/>
      <c r="L52" s="631"/>
      <c r="M52" s="631"/>
      <c r="N52" s="631"/>
      <c r="O52" s="631"/>
      <c r="P52" s="631"/>
      <c r="Q52" s="631"/>
      <c r="R52" s="631"/>
      <c r="S52" s="631"/>
      <c r="T52" s="631"/>
      <c r="U52" s="76"/>
    </row>
    <row r="53" spans="1:21" s="43" customFormat="1" ht="24.75" customHeight="1" x14ac:dyDescent="0.2">
      <c r="A53" s="42"/>
      <c r="B53" s="42"/>
      <c r="C53" s="77"/>
      <c r="D53" s="44"/>
      <c r="E53" s="380"/>
      <c r="F53" s="288">
        <v>9</v>
      </c>
      <c r="G53" s="631" t="s">
        <v>64</v>
      </c>
      <c r="H53" s="631"/>
      <c r="I53" s="631"/>
      <c r="J53" s="631"/>
      <c r="K53" s="631"/>
      <c r="L53" s="631"/>
      <c r="M53" s="631"/>
      <c r="N53" s="631"/>
      <c r="O53" s="631"/>
      <c r="P53" s="631"/>
      <c r="Q53" s="631"/>
      <c r="R53" s="631"/>
      <c r="S53" s="631"/>
      <c r="T53" s="631"/>
      <c r="U53" s="76"/>
    </row>
    <row r="54" spans="1:21" s="43" customFormat="1" ht="15" customHeight="1" x14ac:dyDescent="0.2">
      <c r="A54" s="42"/>
      <c r="B54" s="42"/>
      <c r="C54" s="78"/>
      <c r="D54" s="44"/>
      <c r="E54" s="381"/>
      <c r="F54" s="380"/>
      <c r="G54" s="380"/>
      <c r="H54" s="380"/>
      <c r="I54" s="380"/>
      <c r="J54" s="380"/>
      <c r="K54" s="380"/>
      <c r="L54" s="380"/>
      <c r="M54" s="380"/>
      <c r="N54" s="380"/>
      <c r="O54" s="380"/>
      <c r="P54" s="380"/>
      <c r="Q54" s="380"/>
      <c r="R54" s="380"/>
      <c r="S54" s="380"/>
      <c r="T54" s="380"/>
    </row>
    <row r="55" spans="1:21" s="43" customFormat="1" ht="15" customHeight="1" thickBot="1" x14ac:dyDescent="0.25">
      <c r="A55" s="42"/>
      <c r="B55" s="42"/>
      <c r="C55" s="78"/>
      <c r="D55" s="44"/>
      <c r="E55" s="381"/>
      <c r="F55" s="380"/>
      <c r="G55" s="380"/>
      <c r="H55" s="380"/>
      <c r="I55" s="380"/>
      <c r="J55" s="380"/>
      <c r="K55" s="380"/>
      <c r="L55" s="380"/>
      <c r="M55" s="380"/>
      <c r="N55" s="380"/>
      <c r="O55" s="380"/>
      <c r="P55" s="380"/>
      <c r="Q55" s="380"/>
      <c r="R55" s="380"/>
      <c r="S55" s="380"/>
      <c r="T55" s="380"/>
    </row>
    <row r="56" spans="1:21" s="43" customFormat="1" ht="15" customHeight="1" x14ac:dyDescent="0.2">
      <c r="A56" s="42"/>
      <c r="B56" s="42"/>
      <c r="C56" s="79"/>
      <c r="D56" s="44"/>
      <c r="E56" s="386" t="s">
        <v>62</v>
      </c>
      <c r="F56" s="387"/>
      <c r="G56" s="387"/>
      <c r="H56" s="387"/>
      <c r="I56" s="387"/>
      <c r="J56" s="387"/>
      <c r="K56" s="387"/>
      <c r="L56" s="387"/>
      <c r="M56" s="387"/>
      <c r="N56" s="387"/>
      <c r="O56" s="387"/>
      <c r="P56" s="387"/>
      <c r="Q56" s="387"/>
      <c r="R56" s="387"/>
      <c r="S56" s="389"/>
      <c r="T56" s="380"/>
    </row>
    <row r="57" spans="1:21" s="43" customFormat="1" ht="15" customHeight="1" x14ac:dyDescent="0.2">
      <c r="A57" s="42"/>
      <c r="B57" s="42"/>
      <c r="C57" s="79"/>
      <c r="D57" s="44"/>
      <c r="E57" s="398">
        <v>1</v>
      </c>
      <c r="F57" s="382" t="s">
        <v>234</v>
      </c>
      <c r="G57" s="380"/>
      <c r="H57" s="380"/>
      <c r="I57" s="380"/>
      <c r="J57" s="380"/>
      <c r="K57" s="380"/>
      <c r="L57" s="380"/>
      <c r="M57" s="380"/>
      <c r="N57" s="380"/>
      <c r="O57" s="380"/>
      <c r="P57" s="380"/>
      <c r="Q57" s="407"/>
      <c r="R57" s="407"/>
      <c r="S57" s="390"/>
      <c r="T57" s="380"/>
    </row>
    <row r="58" spans="1:21" s="43" customFormat="1" ht="15" customHeight="1" x14ac:dyDescent="0.2">
      <c r="A58" s="42"/>
      <c r="B58" s="42"/>
      <c r="C58" s="79"/>
      <c r="D58" s="44"/>
      <c r="E58" s="399">
        <v>2</v>
      </c>
      <c r="F58" s="383" t="s">
        <v>235</v>
      </c>
      <c r="G58" s="380"/>
      <c r="H58" s="380"/>
      <c r="I58" s="380"/>
      <c r="J58" s="380"/>
      <c r="K58" s="380"/>
      <c r="L58" s="380"/>
      <c r="M58" s="380"/>
      <c r="N58" s="380"/>
      <c r="O58" s="380"/>
      <c r="P58" s="380"/>
      <c r="Q58" s="407"/>
      <c r="R58" s="407"/>
      <c r="S58" s="390"/>
      <c r="T58" s="380"/>
    </row>
    <row r="59" spans="1:21" s="43" customFormat="1" ht="15" customHeight="1" x14ac:dyDescent="0.2">
      <c r="A59" s="42"/>
      <c r="B59" s="42"/>
      <c r="C59" s="79"/>
      <c r="D59" s="44"/>
      <c r="E59" s="400">
        <v>3</v>
      </c>
      <c r="F59" s="384" t="s">
        <v>236</v>
      </c>
      <c r="G59" s="385"/>
      <c r="H59" s="189"/>
      <c r="I59" s="189"/>
      <c r="J59" s="189"/>
      <c r="K59" s="189"/>
      <c r="L59" s="189"/>
      <c r="M59" s="189"/>
      <c r="N59" s="189"/>
      <c r="O59" s="189"/>
      <c r="P59" s="189"/>
      <c r="Q59" s="408"/>
      <c r="R59" s="408"/>
      <c r="S59" s="391"/>
      <c r="T59" s="189"/>
    </row>
    <row r="60" spans="1:21" x14ac:dyDescent="0.2">
      <c r="D60" s="9"/>
      <c r="E60" s="401">
        <v>4</v>
      </c>
      <c r="F60" s="397" t="s">
        <v>225</v>
      </c>
      <c r="G60" s="189"/>
      <c r="H60" s="189"/>
      <c r="I60" s="189"/>
      <c r="J60" s="189"/>
      <c r="K60" s="189"/>
      <c r="L60" s="189"/>
      <c r="M60" s="189"/>
      <c r="N60" s="189"/>
      <c r="O60" s="189"/>
      <c r="P60" s="189"/>
      <c r="Q60" s="408"/>
      <c r="R60" s="408"/>
      <c r="S60" s="391"/>
      <c r="T60" s="189"/>
    </row>
    <row r="61" spans="1:21" x14ac:dyDescent="0.2">
      <c r="D61" s="9"/>
      <c r="E61" s="435">
        <v>5</v>
      </c>
      <c r="F61" s="436" t="s">
        <v>240</v>
      </c>
      <c r="G61" s="437"/>
      <c r="H61" s="189"/>
      <c r="I61" s="189"/>
      <c r="J61" s="189"/>
      <c r="K61" s="189"/>
      <c r="L61" s="189"/>
      <c r="M61" s="189"/>
      <c r="N61" s="189"/>
      <c r="O61" s="189"/>
      <c r="P61" s="189"/>
      <c r="Q61" s="408"/>
      <c r="R61" s="408"/>
      <c r="S61" s="391"/>
      <c r="T61" s="189"/>
    </row>
    <row r="62" spans="1:21" ht="38.25" customHeight="1" x14ac:dyDescent="0.2">
      <c r="D62" s="9"/>
      <c r="E62" s="438">
        <v>6</v>
      </c>
      <c r="F62" s="628" t="s">
        <v>242</v>
      </c>
      <c r="G62" s="628"/>
      <c r="H62" s="628"/>
      <c r="I62" s="628"/>
      <c r="J62" s="628"/>
      <c r="K62" s="628"/>
      <c r="L62" s="628"/>
      <c r="M62" s="628"/>
      <c r="N62" s="628"/>
      <c r="O62" s="628"/>
      <c r="P62" s="628"/>
      <c r="Q62" s="628"/>
      <c r="R62" s="628"/>
      <c r="S62" s="629"/>
      <c r="T62" s="189"/>
    </row>
    <row r="63" spans="1:21" ht="13.5" thickBot="1" x14ac:dyDescent="0.25">
      <c r="D63" s="9"/>
      <c r="E63" s="402">
        <v>7</v>
      </c>
      <c r="F63" s="388" t="s">
        <v>223</v>
      </c>
      <c r="G63" s="392"/>
      <c r="H63" s="393"/>
      <c r="I63" s="393"/>
      <c r="J63" s="393"/>
      <c r="K63" s="393"/>
      <c r="L63" s="393"/>
      <c r="M63" s="393"/>
      <c r="N63" s="393"/>
      <c r="O63" s="393"/>
      <c r="P63" s="393"/>
      <c r="Q63" s="393"/>
      <c r="R63" s="393"/>
      <c r="S63" s="394"/>
      <c r="T63" s="189"/>
    </row>
    <row r="64" spans="1:21" x14ac:dyDescent="0.2">
      <c r="D64" s="9"/>
      <c r="E64" s="9"/>
      <c r="F64" s="9"/>
      <c r="G64" s="9"/>
      <c r="H64" s="9"/>
      <c r="I64" s="9"/>
      <c r="J64" s="9"/>
      <c r="K64" s="9"/>
      <c r="L64" s="9"/>
      <c r="M64" s="9"/>
      <c r="N64" s="9"/>
      <c r="O64" s="9"/>
      <c r="P64" s="9"/>
      <c r="Q64" s="9"/>
      <c r="R64" s="9"/>
      <c r="S64" s="9"/>
      <c r="T64" s="9"/>
    </row>
    <row r="65" spans="4:8" ht="18" x14ac:dyDescent="0.25">
      <c r="D65" s="81"/>
      <c r="E65" s="81"/>
      <c r="F65" s="81"/>
      <c r="G65" s="81"/>
      <c r="H65" s="81"/>
    </row>
    <row r="66" spans="4:8" ht="18" x14ac:dyDescent="0.25">
      <c r="D66" s="81"/>
      <c r="E66" s="81"/>
      <c r="F66" s="81"/>
      <c r="G66" s="81"/>
      <c r="H66" s="81"/>
    </row>
  </sheetData>
  <mergeCells count="40">
    <mergeCell ref="O7:P7"/>
    <mergeCell ref="E8:G13"/>
    <mergeCell ref="H8:H12"/>
    <mergeCell ref="I8:I12"/>
    <mergeCell ref="Q7:S7"/>
    <mergeCell ref="R8:R12"/>
    <mergeCell ref="S8:S12"/>
    <mergeCell ref="M7:N7"/>
    <mergeCell ref="M8:M12"/>
    <mergeCell ref="N8:N12"/>
    <mergeCell ref="H7:I7"/>
    <mergeCell ref="K7:L7"/>
    <mergeCell ref="A12:B12"/>
    <mergeCell ref="A13:B13"/>
    <mergeCell ref="U45:AD45"/>
    <mergeCell ref="J8:J12"/>
    <mergeCell ref="K8:K12"/>
    <mergeCell ref="L8:L12"/>
    <mergeCell ref="O8:O12"/>
    <mergeCell ref="P8:P12"/>
    <mergeCell ref="Q8:Q12"/>
    <mergeCell ref="T8:T12"/>
    <mergeCell ref="E42:G42"/>
    <mergeCell ref="G45:T45"/>
    <mergeCell ref="A2:A11"/>
    <mergeCell ref="B2:B11"/>
    <mergeCell ref="E6:T6"/>
    <mergeCell ref="E7:G7"/>
    <mergeCell ref="F62:S62"/>
    <mergeCell ref="A33:B33"/>
    <mergeCell ref="G46:T46"/>
    <mergeCell ref="U46:AD46"/>
    <mergeCell ref="G50:T50"/>
    <mergeCell ref="G51:T51"/>
    <mergeCell ref="G47:N47"/>
    <mergeCell ref="G48:N48"/>
    <mergeCell ref="G49:S49"/>
    <mergeCell ref="G53:T53"/>
    <mergeCell ref="E33:G33"/>
    <mergeCell ref="G52:T52"/>
  </mergeCells>
  <conditionalFormatting sqref="E62:S62">
    <cfRule type="expression" dxfId="16" priority="5">
      <formula>$S$42&lt;0</formula>
    </cfRule>
  </conditionalFormatting>
  <conditionalFormatting sqref="H14:J41">
    <cfRule type="cellIs" dxfId="15" priority="9" operator="lessThan">
      <formula>0</formula>
    </cfRule>
  </conditionalFormatting>
  <conditionalFormatting sqref="J43">
    <cfRule type="cellIs" dxfId="14" priority="2" operator="equal">
      <formula>"Check wrksht"</formula>
    </cfRule>
  </conditionalFormatting>
  <conditionalFormatting sqref="O14:P41">
    <cfRule type="cellIs" dxfId="13" priority="7" operator="lessThan">
      <formula>0</formula>
    </cfRule>
  </conditionalFormatting>
  <conditionalFormatting sqref="R43">
    <cfRule type="cellIs" dxfId="12" priority="1" operator="equal">
      <formula>"Check wrksht"</formula>
    </cfRule>
  </conditionalFormatting>
  <conditionalFormatting sqref="S43">
    <cfRule type="expression" dxfId="11" priority="4">
      <formula>$S$42&lt;0</formula>
    </cfRule>
  </conditionalFormatting>
  <conditionalFormatting sqref="T43">
    <cfRule type="cellIs" dxfId="10" priority="11" operator="equal">
      <formula>"Check Math"</formula>
    </cfRule>
  </conditionalFormatting>
  <printOptions horizontalCentered="1"/>
  <pageMargins left="0.17" right="0" top="0.56999999999999995" bottom="0" header="0" footer="0"/>
  <pageSetup paperSize="1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O55"/>
  <sheetViews>
    <sheetView topLeftCell="A26" workbookViewId="0">
      <selection activeCell="D35" sqref="D35"/>
    </sheetView>
  </sheetViews>
  <sheetFormatPr defaultRowHeight="12.75" x14ac:dyDescent="0.2"/>
  <cols>
    <col min="1" max="1" width="9.140625" style="88"/>
    <col min="2" max="2" width="4.7109375" style="88" customWidth="1"/>
    <col min="3" max="3" width="58.7109375" style="88" customWidth="1"/>
    <col min="4" max="4" width="9.140625" style="88"/>
    <col min="5" max="5" width="6.140625" style="88" bestFit="1" customWidth="1"/>
    <col min="6" max="6" width="10.5703125" style="88" customWidth="1"/>
    <col min="7" max="257" width="9.140625" style="88"/>
    <col min="258" max="258" width="4.7109375" style="88" customWidth="1"/>
    <col min="259" max="259" width="58.7109375" style="88" customWidth="1"/>
    <col min="260" max="260" width="9.140625" style="88"/>
    <col min="261" max="261" width="6.140625" style="88" bestFit="1" customWidth="1"/>
    <col min="262" max="513" width="9.140625" style="88"/>
    <col min="514" max="514" width="4.7109375" style="88" customWidth="1"/>
    <col min="515" max="515" width="58.7109375" style="88" customWidth="1"/>
    <col min="516" max="516" width="9.140625" style="88"/>
    <col min="517" max="517" width="6.140625" style="88" bestFit="1" customWidth="1"/>
    <col min="518" max="769" width="9.140625" style="88"/>
    <col min="770" max="770" width="4.7109375" style="88" customWidth="1"/>
    <col min="771" max="771" width="58.7109375" style="88" customWidth="1"/>
    <col min="772" max="772" width="9.140625" style="88"/>
    <col min="773" max="773" width="6.140625" style="88" bestFit="1" customWidth="1"/>
    <col min="774" max="1025" width="9.140625" style="88"/>
    <col min="1026" max="1026" width="4.7109375" style="88" customWidth="1"/>
    <col min="1027" max="1027" width="58.7109375" style="88" customWidth="1"/>
    <col min="1028" max="1028" width="9.140625" style="88"/>
    <col min="1029" max="1029" width="6.140625" style="88" bestFit="1" customWidth="1"/>
    <col min="1030" max="1281" width="9.140625" style="88"/>
    <col min="1282" max="1282" width="4.7109375" style="88" customWidth="1"/>
    <col min="1283" max="1283" width="58.7109375" style="88" customWidth="1"/>
    <col min="1284" max="1284" width="9.140625" style="88"/>
    <col min="1285" max="1285" width="6.140625" style="88" bestFit="1" customWidth="1"/>
    <col min="1286" max="1537" width="9.140625" style="88"/>
    <col min="1538" max="1538" width="4.7109375" style="88" customWidth="1"/>
    <col min="1539" max="1539" width="58.7109375" style="88" customWidth="1"/>
    <col min="1540" max="1540" width="9.140625" style="88"/>
    <col min="1541" max="1541" width="6.140625" style="88" bestFit="1" customWidth="1"/>
    <col min="1542" max="1793" width="9.140625" style="88"/>
    <col min="1794" max="1794" width="4.7109375" style="88" customWidth="1"/>
    <col min="1795" max="1795" width="58.7109375" style="88" customWidth="1"/>
    <col min="1796" max="1796" width="9.140625" style="88"/>
    <col min="1797" max="1797" width="6.140625" style="88" bestFit="1" customWidth="1"/>
    <col min="1798" max="2049" width="9.140625" style="88"/>
    <col min="2050" max="2050" width="4.7109375" style="88" customWidth="1"/>
    <col min="2051" max="2051" width="58.7109375" style="88" customWidth="1"/>
    <col min="2052" max="2052" width="9.140625" style="88"/>
    <col min="2053" max="2053" width="6.140625" style="88" bestFit="1" customWidth="1"/>
    <col min="2054" max="2305" width="9.140625" style="88"/>
    <col min="2306" max="2306" width="4.7109375" style="88" customWidth="1"/>
    <col min="2307" max="2307" width="58.7109375" style="88" customWidth="1"/>
    <col min="2308" max="2308" width="9.140625" style="88"/>
    <col min="2309" max="2309" width="6.140625" style="88" bestFit="1" customWidth="1"/>
    <col min="2310" max="2561" width="9.140625" style="88"/>
    <col min="2562" max="2562" width="4.7109375" style="88" customWidth="1"/>
    <col min="2563" max="2563" width="58.7109375" style="88" customWidth="1"/>
    <col min="2564" max="2564" width="9.140625" style="88"/>
    <col min="2565" max="2565" width="6.140625" style="88" bestFit="1" customWidth="1"/>
    <col min="2566" max="2817" width="9.140625" style="88"/>
    <col min="2818" max="2818" width="4.7109375" style="88" customWidth="1"/>
    <col min="2819" max="2819" width="58.7109375" style="88" customWidth="1"/>
    <col min="2820" max="2820" width="9.140625" style="88"/>
    <col min="2821" max="2821" width="6.140625" style="88" bestFit="1" customWidth="1"/>
    <col min="2822" max="3073" width="9.140625" style="88"/>
    <col min="3074" max="3074" width="4.7109375" style="88" customWidth="1"/>
    <col min="3075" max="3075" width="58.7109375" style="88" customWidth="1"/>
    <col min="3076" max="3076" width="9.140625" style="88"/>
    <col min="3077" max="3077" width="6.140625" style="88" bestFit="1" customWidth="1"/>
    <col min="3078" max="3329" width="9.140625" style="88"/>
    <col min="3330" max="3330" width="4.7109375" style="88" customWidth="1"/>
    <col min="3331" max="3331" width="58.7109375" style="88" customWidth="1"/>
    <col min="3332" max="3332" width="9.140625" style="88"/>
    <col min="3333" max="3333" width="6.140625" style="88" bestFit="1" customWidth="1"/>
    <col min="3334" max="3585" width="9.140625" style="88"/>
    <col min="3586" max="3586" width="4.7109375" style="88" customWidth="1"/>
    <col min="3587" max="3587" width="58.7109375" style="88" customWidth="1"/>
    <col min="3588" max="3588" width="9.140625" style="88"/>
    <col min="3589" max="3589" width="6.140625" style="88" bestFit="1" customWidth="1"/>
    <col min="3590" max="3841" width="9.140625" style="88"/>
    <col min="3842" max="3842" width="4.7109375" style="88" customWidth="1"/>
    <col min="3843" max="3843" width="58.7109375" style="88" customWidth="1"/>
    <col min="3844" max="3844" width="9.140625" style="88"/>
    <col min="3845" max="3845" width="6.140625" style="88" bestFit="1" customWidth="1"/>
    <col min="3846" max="4097" width="9.140625" style="88"/>
    <col min="4098" max="4098" width="4.7109375" style="88" customWidth="1"/>
    <col min="4099" max="4099" width="58.7109375" style="88" customWidth="1"/>
    <col min="4100" max="4100" width="9.140625" style="88"/>
    <col min="4101" max="4101" width="6.140625" style="88" bestFit="1" customWidth="1"/>
    <col min="4102" max="4353" width="9.140625" style="88"/>
    <col min="4354" max="4354" width="4.7109375" style="88" customWidth="1"/>
    <col min="4355" max="4355" width="58.7109375" style="88" customWidth="1"/>
    <col min="4356" max="4356" width="9.140625" style="88"/>
    <col min="4357" max="4357" width="6.140625" style="88" bestFit="1" customWidth="1"/>
    <col min="4358" max="4609" width="9.140625" style="88"/>
    <col min="4610" max="4610" width="4.7109375" style="88" customWidth="1"/>
    <col min="4611" max="4611" width="58.7109375" style="88" customWidth="1"/>
    <col min="4612" max="4612" width="9.140625" style="88"/>
    <col min="4613" max="4613" width="6.140625" style="88" bestFit="1" customWidth="1"/>
    <col min="4614" max="4865" width="9.140625" style="88"/>
    <col min="4866" max="4866" width="4.7109375" style="88" customWidth="1"/>
    <col min="4867" max="4867" width="58.7109375" style="88" customWidth="1"/>
    <col min="4868" max="4868" width="9.140625" style="88"/>
    <col min="4869" max="4869" width="6.140625" style="88" bestFit="1" customWidth="1"/>
    <col min="4870" max="5121" width="9.140625" style="88"/>
    <col min="5122" max="5122" width="4.7109375" style="88" customWidth="1"/>
    <col min="5123" max="5123" width="58.7109375" style="88" customWidth="1"/>
    <col min="5124" max="5124" width="9.140625" style="88"/>
    <col min="5125" max="5125" width="6.140625" style="88" bestFit="1" customWidth="1"/>
    <col min="5126" max="5377" width="9.140625" style="88"/>
    <col min="5378" max="5378" width="4.7109375" style="88" customWidth="1"/>
    <col min="5379" max="5379" width="58.7109375" style="88" customWidth="1"/>
    <col min="5380" max="5380" width="9.140625" style="88"/>
    <col min="5381" max="5381" width="6.140625" style="88" bestFit="1" customWidth="1"/>
    <col min="5382" max="5633" width="9.140625" style="88"/>
    <col min="5634" max="5634" width="4.7109375" style="88" customWidth="1"/>
    <col min="5635" max="5635" width="58.7109375" style="88" customWidth="1"/>
    <col min="5636" max="5636" width="9.140625" style="88"/>
    <col min="5637" max="5637" width="6.140625" style="88" bestFit="1" customWidth="1"/>
    <col min="5638" max="5889" width="9.140625" style="88"/>
    <col min="5890" max="5890" width="4.7109375" style="88" customWidth="1"/>
    <col min="5891" max="5891" width="58.7109375" style="88" customWidth="1"/>
    <col min="5892" max="5892" width="9.140625" style="88"/>
    <col min="5893" max="5893" width="6.140625" style="88" bestFit="1" customWidth="1"/>
    <col min="5894" max="6145" width="9.140625" style="88"/>
    <col min="6146" max="6146" width="4.7109375" style="88" customWidth="1"/>
    <col min="6147" max="6147" width="58.7109375" style="88" customWidth="1"/>
    <col min="6148" max="6148" width="9.140625" style="88"/>
    <col min="6149" max="6149" width="6.140625" style="88" bestFit="1" customWidth="1"/>
    <col min="6150" max="6401" width="9.140625" style="88"/>
    <col min="6402" max="6402" width="4.7109375" style="88" customWidth="1"/>
    <col min="6403" max="6403" width="58.7109375" style="88" customWidth="1"/>
    <col min="6404" max="6404" width="9.140625" style="88"/>
    <col min="6405" max="6405" width="6.140625" style="88" bestFit="1" customWidth="1"/>
    <col min="6406" max="6657" width="9.140625" style="88"/>
    <col min="6658" max="6658" width="4.7109375" style="88" customWidth="1"/>
    <col min="6659" max="6659" width="58.7109375" style="88" customWidth="1"/>
    <col min="6660" max="6660" width="9.140625" style="88"/>
    <col min="6661" max="6661" width="6.140625" style="88" bestFit="1" customWidth="1"/>
    <col min="6662" max="6913" width="9.140625" style="88"/>
    <col min="6914" max="6914" width="4.7109375" style="88" customWidth="1"/>
    <col min="6915" max="6915" width="58.7109375" style="88" customWidth="1"/>
    <col min="6916" max="6916" width="9.140625" style="88"/>
    <col min="6917" max="6917" width="6.140625" style="88" bestFit="1" customWidth="1"/>
    <col min="6918" max="7169" width="9.140625" style="88"/>
    <col min="7170" max="7170" width="4.7109375" style="88" customWidth="1"/>
    <col min="7171" max="7171" width="58.7109375" style="88" customWidth="1"/>
    <col min="7172" max="7172" width="9.140625" style="88"/>
    <col min="7173" max="7173" width="6.140625" style="88" bestFit="1" customWidth="1"/>
    <col min="7174" max="7425" width="9.140625" style="88"/>
    <col min="7426" max="7426" width="4.7109375" style="88" customWidth="1"/>
    <col min="7427" max="7427" width="58.7109375" style="88" customWidth="1"/>
    <col min="7428" max="7428" width="9.140625" style="88"/>
    <col min="7429" max="7429" width="6.140625" style="88" bestFit="1" customWidth="1"/>
    <col min="7430" max="7681" width="9.140625" style="88"/>
    <col min="7682" max="7682" width="4.7109375" style="88" customWidth="1"/>
    <col min="7683" max="7683" width="58.7109375" style="88" customWidth="1"/>
    <col min="7684" max="7684" width="9.140625" style="88"/>
    <col min="7685" max="7685" width="6.140625" style="88" bestFit="1" customWidth="1"/>
    <col min="7686" max="7937" width="9.140625" style="88"/>
    <col min="7938" max="7938" width="4.7109375" style="88" customWidth="1"/>
    <col min="7939" max="7939" width="58.7109375" style="88" customWidth="1"/>
    <col min="7940" max="7940" width="9.140625" style="88"/>
    <col min="7941" max="7941" width="6.140625" style="88" bestFit="1" customWidth="1"/>
    <col min="7942" max="8193" width="9.140625" style="88"/>
    <col min="8194" max="8194" width="4.7109375" style="88" customWidth="1"/>
    <col min="8195" max="8195" width="58.7109375" style="88" customWidth="1"/>
    <col min="8196" max="8196" width="9.140625" style="88"/>
    <col min="8197" max="8197" width="6.140625" style="88" bestFit="1" customWidth="1"/>
    <col min="8198" max="8449" width="9.140625" style="88"/>
    <col min="8450" max="8450" width="4.7109375" style="88" customWidth="1"/>
    <col min="8451" max="8451" width="58.7109375" style="88" customWidth="1"/>
    <col min="8452" max="8452" width="9.140625" style="88"/>
    <col min="8453" max="8453" width="6.140625" style="88" bestFit="1" customWidth="1"/>
    <col min="8454" max="8705" width="9.140625" style="88"/>
    <col min="8706" max="8706" width="4.7109375" style="88" customWidth="1"/>
    <col min="8707" max="8707" width="58.7109375" style="88" customWidth="1"/>
    <col min="8708" max="8708" width="9.140625" style="88"/>
    <col min="8709" max="8709" width="6.140625" style="88" bestFit="1" customWidth="1"/>
    <col min="8710" max="8961" width="9.140625" style="88"/>
    <col min="8962" max="8962" width="4.7109375" style="88" customWidth="1"/>
    <col min="8963" max="8963" width="58.7109375" style="88" customWidth="1"/>
    <col min="8964" max="8964" width="9.140625" style="88"/>
    <col min="8965" max="8965" width="6.140625" style="88" bestFit="1" customWidth="1"/>
    <col min="8966" max="9217" width="9.140625" style="88"/>
    <col min="9218" max="9218" width="4.7109375" style="88" customWidth="1"/>
    <col min="9219" max="9219" width="58.7109375" style="88" customWidth="1"/>
    <col min="9220" max="9220" width="9.140625" style="88"/>
    <col min="9221" max="9221" width="6.140625" style="88" bestFit="1" customWidth="1"/>
    <col min="9222" max="9473" width="9.140625" style="88"/>
    <col min="9474" max="9474" width="4.7109375" style="88" customWidth="1"/>
    <col min="9475" max="9475" width="58.7109375" style="88" customWidth="1"/>
    <col min="9476" max="9476" width="9.140625" style="88"/>
    <col min="9477" max="9477" width="6.140625" style="88" bestFit="1" customWidth="1"/>
    <col min="9478" max="9729" width="9.140625" style="88"/>
    <col min="9730" max="9730" width="4.7109375" style="88" customWidth="1"/>
    <col min="9731" max="9731" width="58.7109375" style="88" customWidth="1"/>
    <col min="9732" max="9732" width="9.140625" style="88"/>
    <col min="9733" max="9733" width="6.140625" style="88" bestFit="1" customWidth="1"/>
    <col min="9734" max="9985" width="9.140625" style="88"/>
    <col min="9986" max="9986" width="4.7109375" style="88" customWidth="1"/>
    <col min="9987" max="9987" width="58.7109375" style="88" customWidth="1"/>
    <col min="9988" max="9988" width="9.140625" style="88"/>
    <col min="9989" max="9989" width="6.140625" style="88" bestFit="1" customWidth="1"/>
    <col min="9990" max="10241" width="9.140625" style="88"/>
    <col min="10242" max="10242" width="4.7109375" style="88" customWidth="1"/>
    <col min="10243" max="10243" width="58.7109375" style="88" customWidth="1"/>
    <col min="10244" max="10244" width="9.140625" style="88"/>
    <col min="10245" max="10245" width="6.140625" style="88" bestFit="1" customWidth="1"/>
    <col min="10246" max="10497" width="9.140625" style="88"/>
    <col min="10498" max="10498" width="4.7109375" style="88" customWidth="1"/>
    <col min="10499" max="10499" width="58.7109375" style="88" customWidth="1"/>
    <col min="10500" max="10500" width="9.140625" style="88"/>
    <col min="10501" max="10501" width="6.140625" style="88" bestFit="1" customWidth="1"/>
    <col min="10502" max="10753" width="9.140625" style="88"/>
    <col min="10754" max="10754" width="4.7109375" style="88" customWidth="1"/>
    <col min="10755" max="10755" width="58.7109375" style="88" customWidth="1"/>
    <col min="10756" max="10756" width="9.140625" style="88"/>
    <col min="10757" max="10757" width="6.140625" style="88" bestFit="1" customWidth="1"/>
    <col min="10758" max="11009" width="9.140625" style="88"/>
    <col min="11010" max="11010" width="4.7109375" style="88" customWidth="1"/>
    <col min="11011" max="11011" width="58.7109375" style="88" customWidth="1"/>
    <col min="11012" max="11012" width="9.140625" style="88"/>
    <col min="11013" max="11013" width="6.140625" style="88" bestFit="1" customWidth="1"/>
    <col min="11014" max="11265" width="9.140625" style="88"/>
    <col min="11266" max="11266" width="4.7109375" style="88" customWidth="1"/>
    <col min="11267" max="11267" width="58.7109375" style="88" customWidth="1"/>
    <col min="11268" max="11268" width="9.140625" style="88"/>
    <col min="11269" max="11269" width="6.140625" style="88" bestFit="1" customWidth="1"/>
    <col min="11270" max="11521" width="9.140625" style="88"/>
    <col min="11522" max="11522" width="4.7109375" style="88" customWidth="1"/>
    <col min="11523" max="11523" width="58.7109375" style="88" customWidth="1"/>
    <col min="11524" max="11524" width="9.140625" style="88"/>
    <col min="11525" max="11525" width="6.140625" style="88" bestFit="1" customWidth="1"/>
    <col min="11526" max="11777" width="9.140625" style="88"/>
    <col min="11778" max="11778" width="4.7109375" style="88" customWidth="1"/>
    <col min="11779" max="11779" width="58.7109375" style="88" customWidth="1"/>
    <col min="11780" max="11780" width="9.140625" style="88"/>
    <col min="11781" max="11781" width="6.140625" style="88" bestFit="1" customWidth="1"/>
    <col min="11782" max="12033" width="9.140625" style="88"/>
    <col min="12034" max="12034" width="4.7109375" style="88" customWidth="1"/>
    <col min="12035" max="12035" width="58.7109375" style="88" customWidth="1"/>
    <col min="12036" max="12036" width="9.140625" style="88"/>
    <col min="12037" max="12037" width="6.140625" style="88" bestFit="1" customWidth="1"/>
    <col min="12038" max="12289" width="9.140625" style="88"/>
    <col min="12290" max="12290" width="4.7109375" style="88" customWidth="1"/>
    <col min="12291" max="12291" width="58.7109375" style="88" customWidth="1"/>
    <col min="12292" max="12292" width="9.140625" style="88"/>
    <col min="12293" max="12293" width="6.140625" style="88" bestFit="1" customWidth="1"/>
    <col min="12294" max="12545" width="9.140625" style="88"/>
    <col min="12546" max="12546" width="4.7109375" style="88" customWidth="1"/>
    <col min="12547" max="12547" width="58.7109375" style="88" customWidth="1"/>
    <col min="12548" max="12548" width="9.140625" style="88"/>
    <col min="12549" max="12549" width="6.140625" style="88" bestFit="1" customWidth="1"/>
    <col min="12550" max="12801" width="9.140625" style="88"/>
    <col min="12802" max="12802" width="4.7109375" style="88" customWidth="1"/>
    <col min="12803" max="12803" width="58.7109375" style="88" customWidth="1"/>
    <col min="12804" max="12804" width="9.140625" style="88"/>
    <col min="12805" max="12805" width="6.140625" style="88" bestFit="1" customWidth="1"/>
    <col min="12806" max="13057" width="9.140625" style="88"/>
    <col min="13058" max="13058" width="4.7109375" style="88" customWidth="1"/>
    <col min="13059" max="13059" width="58.7109375" style="88" customWidth="1"/>
    <col min="13060" max="13060" width="9.140625" style="88"/>
    <col min="13061" max="13061" width="6.140625" style="88" bestFit="1" customWidth="1"/>
    <col min="13062" max="13313" width="9.140625" style="88"/>
    <col min="13314" max="13314" width="4.7109375" style="88" customWidth="1"/>
    <col min="13315" max="13315" width="58.7109375" style="88" customWidth="1"/>
    <col min="13316" max="13316" width="9.140625" style="88"/>
    <col min="13317" max="13317" width="6.140625" style="88" bestFit="1" customWidth="1"/>
    <col min="13318" max="13569" width="9.140625" style="88"/>
    <col min="13570" max="13570" width="4.7109375" style="88" customWidth="1"/>
    <col min="13571" max="13571" width="58.7109375" style="88" customWidth="1"/>
    <col min="13572" max="13572" width="9.140625" style="88"/>
    <col min="13573" max="13573" width="6.140625" style="88" bestFit="1" customWidth="1"/>
    <col min="13574" max="13825" width="9.140625" style="88"/>
    <col min="13826" max="13826" width="4.7109375" style="88" customWidth="1"/>
    <col min="13827" max="13827" width="58.7109375" style="88" customWidth="1"/>
    <col min="13828" max="13828" width="9.140625" style="88"/>
    <col min="13829" max="13829" width="6.140625" style="88" bestFit="1" customWidth="1"/>
    <col min="13830" max="14081" width="9.140625" style="88"/>
    <col min="14082" max="14082" width="4.7109375" style="88" customWidth="1"/>
    <col min="14083" max="14083" width="58.7109375" style="88" customWidth="1"/>
    <col min="14084" max="14084" width="9.140625" style="88"/>
    <col min="14085" max="14085" width="6.140625" style="88" bestFit="1" customWidth="1"/>
    <col min="14086" max="14337" width="9.140625" style="88"/>
    <col min="14338" max="14338" width="4.7109375" style="88" customWidth="1"/>
    <col min="14339" max="14339" width="58.7109375" style="88" customWidth="1"/>
    <col min="14340" max="14340" width="9.140625" style="88"/>
    <col min="14341" max="14341" width="6.140625" style="88" bestFit="1" customWidth="1"/>
    <col min="14342" max="14593" width="9.140625" style="88"/>
    <col min="14594" max="14594" width="4.7109375" style="88" customWidth="1"/>
    <col min="14595" max="14595" width="58.7109375" style="88" customWidth="1"/>
    <col min="14596" max="14596" width="9.140625" style="88"/>
    <col min="14597" max="14597" width="6.140625" style="88" bestFit="1" customWidth="1"/>
    <col min="14598" max="14849" width="9.140625" style="88"/>
    <col min="14850" max="14850" width="4.7109375" style="88" customWidth="1"/>
    <col min="14851" max="14851" width="58.7109375" style="88" customWidth="1"/>
    <col min="14852" max="14852" width="9.140625" style="88"/>
    <col min="14853" max="14853" width="6.140625" style="88" bestFit="1" customWidth="1"/>
    <col min="14854" max="15105" width="9.140625" style="88"/>
    <col min="15106" max="15106" width="4.7109375" style="88" customWidth="1"/>
    <col min="15107" max="15107" width="58.7109375" style="88" customWidth="1"/>
    <col min="15108" max="15108" width="9.140625" style="88"/>
    <col min="15109" max="15109" width="6.140625" style="88" bestFit="1" customWidth="1"/>
    <col min="15110" max="15361" width="9.140625" style="88"/>
    <col min="15362" max="15362" width="4.7109375" style="88" customWidth="1"/>
    <col min="15363" max="15363" width="58.7109375" style="88" customWidth="1"/>
    <col min="15364" max="15364" width="9.140625" style="88"/>
    <col min="15365" max="15365" width="6.140625" style="88" bestFit="1" customWidth="1"/>
    <col min="15366" max="15617" width="9.140625" style="88"/>
    <col min="15618" max="15618" width="4.7109375" style="88" customWidth="1"/>
    <col min="15619" max="15619" width="58.7109375" style="88" customWidth="1"/>
    <col min="15620" max="15620" width="9.140625" style="88"/>
    <col min="15621" max="15621" width="6.140625" style="88" bestFit="1" customWidth="1"/>
    <col min="15622" max="15873" width="9.140625" style="88"/>
    <col min="15874" max="15874" width="4.7109375" style="88" customWidth="1"/>
    <col min="15875" max="15875" width="58.7109375" style="88" customWidth="1"/>
    <col min="15876" max="15876" width="9.140625" style="88"/>
    <col min="15877" max="15877" width="6.140625" style="88" bestFit="1" customWidth="1"/>
    <col min="15878" max="16129" width="9.140625" style="88"/>
    <col min="16130" max="16130" width="4.7109375" style="88" customWidth="1"/>
    <col min="16131" max="16131" width="58.7109375" style="88" customWidth="1"/>
    <col min="16132" max="16132" width="9.140625" style="88"/>
    <col min="16133" max="16133" width="6.140625" style="88" bestFit="1" customWidth="1"/>
    <col min="16134" max="16384" width="9.140625" style="88"/>
  </cols>
  <sheetData>
    <row r="2" spans="2:15" ht="31.5" customHeight="1" thickBot="1" x14ac:dyDescent="0.25">
      <c r="B2" s="690" t="s">
        <v>71</v>
      </c>
      <c r="C2" s="691"/>
      <c r="D2" s="691"/>
      <c r="E2" s="691"/>
    </row>
    <row r="4" spans="2:15" x14ac:dyDescent="0.2">
      <c r="B4" s="89" t="s">
        <v>2</v>
      </c>
    </row>
    <row r="5" spans="2:15" x14ac:dyDescent="0.2">
      <c r="B5" s="89"/>
      <c r="C5" s="90" t="s">
        <v>3</v>
      </c>
      <c r="D5" s="4">
        <f>SUM(Grading!D7)+SUM(Grading_secondary!D7)</f>
        <v>0</v>
      </c>
      <c r="E5" s="91" t="s">
        <v>4</v>
      </c>
    </row>
    <row r="6" spans="2:15" ht="13.5" thickBot="1" x14ac:dyDescent="0.25">
      <c r="B6" s="89"/>
      <c r="C6" s="91" t="s">
        <v>5</v>
      </c>
      <c r="D6" s="16">
        <f>Grading!E7+Grading_secondary!E7</f>
        <v>0</v>
      </c>
      <c r="E6" s="100" t="s">
        <v>4</v>
      </c>
    </row>
    <row r="7" spans="2:15" x14ac:dyDescent="0.2">
      <c r="B7" s="89"/>
      <c r="C7" s="92" t="s">
        <v>11</v>
      </c>
      <c r="D7" s="93">
        <f>SUM(D5:D6)</f>
        <v>0</v>
      </c>
      <c r="E7" s="88" t="s">
        <v>4</v>
      </c>
      <c r="H7" s="94"/>
      <c r="I7" s="94"/>
      <c r="J7" s="94"/>
      <c r="K7" s="94"/>
      <c r="L7" s="94"/>
      <c r="M7" s="94"/>
      <c r="N7" s="94"/>
      <c r="O7" s="94"/>
    </row>
    <row r="8" spans="2:15" x14ac:dyDescent="0.2">
      <c r="B8" s="89"/>
      <c r="H8" s="94"/>
      <c r="I8" s="95"/>
      <c r="J8" s="96"/>
      <c r="K8" s="95"/>
      <c r="L8" s="95"/>
      <c r="M8" s="95"/>
      <c r="N8" s="97"/>
      <c r="O8" s="96"/>
    </row>
    <row r="9" spans="2:15" x14ac:dyDescent="0.2">
      <c r="B9" s="89" t="s">
        <v>7</v>
      </c>
      <c r="H9" s="94"/>
      <c r="I9" s="95"/>
      <c r="J9" s="96"/>
      <c r="K9" s="95"/>
      <c r="L9" s="95"/>
      <c r="M9" s="95"/>
      <c r="N9" s="97"/>
      <c r="O9" s="96"/>
    </row>
    <row r="10" spans="2:15" x14ac:dyDescent="0.2">
      <c r="B10" s="89"/>
      <c r="C10" s="91" t="s">
        <v>8</v>
      </c>
      <c r="D10" s="13">
        <f>Grading!G7+Grading_secondary!G7</f>
        <v>0</v>
      </c>
      <c r="E10" s="91" t="s">
        <v>4</v>
      </c>
      <c r="H10" s="94"/>
      <c r="I10" s="95"/>
      <c r="J10" s="96"/>
      <c r="K10" s="95"/>
      <c r="L10" s="95"/>
      <c r="M10" s="95"/>
      <c r="N10" s="97"/>
      <c r="O10" s="96"/>
    </row>
    <row r="11" spans="2:15" x14ac:dyDescent="0.2">
      <c r="B11" s="89"/>
      <c r="C11" s="91" t="s">
        <v>9</v>
      </c>
      <c r="D11" s="14">
        <f>Grading!H7+Grading_secondary!H7</f>
        <v>0</v>
      </c>
      <c r="E11" s="91" t="s">
        <v>4</v>
      </c>
      <c r="H11" s="94"/>
      <c r="I11" s="95"/>
      <c r="J11" s="96"/>
      <c r="K11" s="95"/>
      <c r="L11" s="95"/>
      <c r="M11" s="95"/>
      <c r="N11" s="97"/>
      <c r="O11" s="96"/>
    </row>
    <row r="12" spans="2:15" ht="13.5" thickBot="1" x14ac:dyDescent="0.25">
      <c r="B12" s="89"/>
      <c r="C12" s="99" t="s">
        <v>10</v>
      </c>
      <c r="D12" s="16">
        <f>Grading!I7+Grading_secondary!I7</f>
        <v>0</v>
      </c>
      <c r="E12" s="100" t="s">
        <v>4</v>
      </c>
      <c r="H12" s="94"/>
      <c r="I12" s="95"/>
      <c r="J12" s="96"/>
      <c r="K12" s="95"/>
      <c r="L12" s="95"/>
      <c r="M12" s="95"/>
      <c r="N12" s="97"/>
      <c r="O12" s="96"/>
    </row>
    <row r="13" spans="2:15" x14ac:dyDescent="0.2">
      <c r="B13" s="89"/>
      <c r="C13" s="101" t="s">
        <v>11</v>
      </c>
      <c r="D13" s="102">
        <f>SUM(D10:D12)</f>
        <v>0</v>
      </c>
      <c r="E13" s="88" t="s">
        <v>4</v>
      </c>
      <c r="H13" s="94"/>
      <c r="I13" s="95"/>
      <c r="J13" s="96"/>
      <c r="K13" s="95"/>
      <c r="L13" s="95"/>
      <c r="M13" s="95"/>
      <c r="N13" s="97"/>
      <c r="O13" s="96"/>
    </row>
    <row r="14" spans="2:15" x14ac:dyDescent="0.2">
      <c r="B14" s="89"/>
      <c r="H14" s="94"/>
      <c r="I14" s="95"/>
      <c r="J14" s="96"/>
      <c r="K14" s="95"/>
      <c r="L14" s="95"/>
      <c r="M14" s="95"/>
      <c r="N14" s="97"/>
      <c r="O14" s="96"/>
    </row>
    <row r="15" spans="2:15" s="1" customFormat="1" x14ac:dyDescent="0.2">
      <c r="B15" s="2" t="s">
        <v>12</v>
      </c>
      <c r="H15" s="9"/>
      <c r="I15" s="9"/>
      <c r="J15" s="9"/>
      <c r="K15" s="9"/>
      <c r="L15" s="9"/>
      <c r="M15" s="9"/>
      <c r="N15" s="9"/>
      <c r="O15" s="9"/>
    </row>
    <row r="16" spans="2:15" s="1" customFormat="1" x14ac:dyDescent="0.2">
      <c r="B16" s="2"/>
      <c r="C16" s="5" t="s">
        <v>13</v>
      </c>
      <c r="D16" s="13">
        <f>Grading!J7+Grading_secondary!J7</f>
        <v>0</v>
      </c>
      <c r="E16" s="5" t="s">
        <v>4</v>
      </c>
      <c r="J16" s="9"/>
    </row>
    <row r="17" spans="2:10" s="1" customFormat="1" x14ac:dyDescent="0.2">
      <c r="B17" s="2"/>
      <c r="C17" s="5" t="s">
        <v>14</v>
      </c>
      <c r="D17" s="20">
        <f>Grading!K7+Grading_secondary!K7</f>
        <v>0</v>
      </c>
      <c r="E17" s="15" t="s">
        <v>4</v>
      </c>
      <c r="J17" s="9"/>
    </row>
    <row r="18" spans="2:10" ht="13.5" thickBot="1" x14ac:dyDescent="0.25">
      <c r="B18" s="89"/>
      <c r="C18" s="99" t="s">
        <v>15</v>
      </c>
      <c r="D18" s="21">
        <f>Grading!L7+Grading_secondary!L7</f>
        <v>0</v>
      </c>
      <c r="E18" s="100" t="s">
        <v>4</v>
      </c>
    </row>
    <row r="19" spans="2:10" x14ac:dyDescent="0.2">
      <c r="B19" s="89"/>
      <c r="C19" s="101" t="s">
        <v>11</v>
      </c>
      <c r="D19" s="102">
        <f>SUM(D16:D18)</f>
        <v>0</v>
      </c>
      <c r="E19" s="103" t="s">
        <v>4</v>
      </c>
    </row>
    <row r="20" spans="2:10" x14ac:dyDescent="0.2">
      <c r="B20" s="89"/>
      <c r="D20" s="104"/>
    </row>
    <row r="21" spans="2:10" x14ac:dyDescent="0.2">
      <c r="B21" s="89" t="s">
        <v>16</v>
      </c>
      <c r="D21" s="104"/>
    </row>
    <row r="22" spans="2:10" x14ac:dyDescent="0.2">
      <c r="B22" s="89"/>
      <c r="C22" s="91" t="s">
        <v>17</v>
      </c>
      <c r="D22" s="4">
        <f>Grading!N7+Grading_secondary!N7</f>
        <v>0</v>
      </c>
      <c r="E22" s="91" t="s">
        <v>4</v>
      </c>
    </row>
    <row r="23" spans="2:10" x14ac:dyDescent="0.2">
      <c r="B23" s="89"/>
    </row>
    <row r="24" spans="2:10" x14ac:dyDescent="0.2">
      <c r="B24" s="89" t="s">
        <v>18</v>
      </c>
    </row>
    <row r="25" spans="2:10" x14ac:dyDescent="0.2">
      <c r="C25" s="91" t="s">
        <v>19</v>
      </c>
      <c r="D25" s="4">
        <f>Grading!P7+Grading_secondary!P7</f>
        <v>0</v>
      </c>
      <c r="E25" s="91" t="s">
        <v>4</v>
      </c>
    </row>
    <row r="26" spans="2:10" ht="13.5" thickBot="1" x14ac:dyDescent="0.25">
      <c r="C26" s="99" t="s">
        <v>20</v>
      </c>
      <c r="D26" s="214">
        <f>Grading!Q7+Grading_secondary!Q7</f>
        <v>0</v>
      </c>
      <c r="E26" s="100" t="s">
        <v>4</v>
      </c>
    </row>
    <row r="27" spans="2:10" x14ac:dyDescent="0.2">
      <c r="C27" s="101" t="s">
        <v>11</v>
      </c>
      <c r="D27" s="102">
        <f>SUM(D25:D26)</f>
        <v>0</v>
      </c>
      <c r="E27" s="88" t="s">
        <v>4</v>
      </c>
    </row>
    <row r="28" spans="2:10" x14ac:dyDescent="0.2">
      <c r="D28" s="105"/>
    </row>
    <row r="29" spans="2:10" x14ac:dyDescent="0.2">
      <c r="B29" s="89" t="s">
        <v>228</v>
      </c>
      <c r="D29" s="105"/>
    </row>
    <row r="30" spans="2:10" x14ac:dyDescent="0.2">
      <c r="C30" s="91" t="s">
        <v>22</v>
      </c>
      <c r="D30" s="13">
        <f>SUM(Grading!S7:Z7)+SUM(Grading_secondary!S7:Z7)</f>
        <v>0</v>
      </c>
      <c r="E30" s="91" t="s">
        <v>4</v>
      </c>
    </row>
    <row r="31" spans="2:10" x14ac:dyDescent="0.2">
      <c r="C31" s="99" t="s">
        <v>23</v>
      </c>
      <c r="D31" s="14">
        <f>Grading!AA7+Grading_secondary!AA7</f>
        <v>0</v>
      </c>
      <c r="E31" s="99" t="s">
        <v>4</v>
      </c>
    </row>
    <row r="32" spans="2:10" x14ac:dyDescent="0.2">
      <c r="C32" s="406" t="s">
        <v>233</v>
      </c>
      <c r="D32" s="215">
        <f>Grading!AB7+Grading_secondary!AB7</f>
        <v>0</v>
      </c>
      <c r="E32" s="99" t="s">
        <v>4</v>
      </c>
    </row>
    <row r="33" spans="2:5" x14ac:dyDescent="0.2">
      <c r="C33" s="99" t="s">
        <v>25</v>
      </c>
      <c r="D33" s="14">
        <f>Grading!AE7+Grading_secondary!AE7</f>
        <v>0</v>
      </c>
      <c r="E33" s="99" t="s">
        <v>4</v>
      </c>
    </row>
    <row r="34" spans="2:5" x14ac:dyDescent="0.2">
      <c r="C34" s="99" t="s">
        <v>26</v>
      </c>
      <c r="D34" s="14">
        <f>Grading!AF7+Grading_secondary!AF7</f>
        <v>0</v>
      </c>
      <c r="E34" s="99" t="s">
        <v>4</v>
      </c>
    </row>
    <row r="35" spans="2:5" x14ac:dyDescent="0.2">
      <c r="C35" s="99" t="s">
        <v>27</v>
      </c>
      <c r="D35" s="14">
        <f>Grading!AG7+Grading_secondary!AG7</f>
        <v>0</v>
      </c>
      <c r="E35" s="99" t="s">
        <v>4</v>
      </c>
    </row>
    <row r="36" spans="2:5" x14ac:dyDescent="0.2">
      <c r="C36" s="99" t="s">
        <v>10</v>
      </c>
      <c r="D36" s="14">
        <f>Grading!AC7+Grading_secondary!AC7</f>
        <v>0</v>
      </c>
      <c r="E36" s="99" t="s">
        <v>4</v>
      </c>
    </row>
    <row r="37" spans="2:5" x14ac:dyDescent="0.2">
      <c r="C37" s="99" t="s">
        <v>28</v>
      </c>
      <c r="D37" s="14">
        <f>Grading!AH7+Grading_secondary!AH7</f>
        <v>0</v>
      </c>
      <c r="E37" s="99" t="s">
        <v>4</v>
      </c>
    </row>
    <row r="38" spans="2:5" ht="13.5" thickBot="1" x14ac:dyDescent="0.25">
      <c r="C38" s="99" t="s">
        <v>29</v>
      </c>
      <c r="D38" s="16">
        <f>Grading!AD7+Grading_secondary!AD7</f>
        <v>0</v>
      </c>
      <c r="E38" s="100" t="s">
        <v>4</v>
      </c>
    </row>
    <row r="39" spans="2:5" x14ac:dyDescent="0.2">
      <c r="C39" s="101" t="s">
        <v>11</v>
      </c>
      <c r="D39" s="93">
        <f>SUM(D30:D38)</f>
        <v>0</v>
      </c>
      <c r="E39" s="88" t="s">
        <v>4</v>
      </c>
    </row>
    <row r="41" spans="2:5" x14ac:dyDescent="0.2">
      <c r="B41" s="89" t="s">
        <v>30</v>
      </c>
    </row>
    <row r="42" spans="2:5" x14ac:dyDescent="0.2">
      <c r="C42" s="91" t="s">
        <v>31</v>
      </c>
      <c r="D42" s="98">
        <f>D22</f>
        <v>0</v>
      </c>
      <c r="E42" s="91" t="s">
        <v>4</v>
      </c>
    </row>
    <row r="43" spans="2:5" ht="13.5" thickBot="1" x14ac:dyDescent="0.25">
      <c r="C43" s="99" t="s">
        <v>32</v>
      </c>
      <c r="D43" s="106">
        <f>D27+D39</f>
        <v>0</v>
      </c>
      <c r="E43" s="100" t="s">
        <v>4</v>
      </c>
    </row>
    <row r="44" spans="2:5" x14ac:dyDescent="0.2">
      <c r="C44" s="101" t="s">
        <v>33</v>
      </c>
      <c r="D44" s="93">
        <f>D42-D43</f>
        <v>0</v>
      </c>
      <c r="E44" s="88" t="s">
        <v>4</v>
      </c>
    </row>
    <row r="46" spans="2:5" x14ac:dyDescent="0.2">
      <c r="B46" s="89" t="s">
        <v>72</v>
      </c>
    </row>
    <row r="47" spans="2:5" ht="15" x14ac:dyDescent="0.25">
      <c r="C47" s="107" t="s">
        <v>73</v>
      </c>
      <c r="D47" s="108">
        <f>ROUND(D27,0)</f>
        <v>0</v>
      </c>
      <c r="E47" s="109" t="s">
        <v>4</v>
      </c>
    </row>
    <row r="49" spans="2:5" x14ac:dyDescent="0.2">
      <c r="B49" s="2" t="s">
        <v>36</v>
      </c>
      <c r="C49" s="1"/>
      <c r="D49" s="1"/>
      <c r="E49" s="1"/>
    </row>
    <row r="50" spans="2:5" ht="15" x14ac:dyDescent="0.25">
      <c r="B50" s="1"/>
      <c r="C50" s="27" t="s">
        <v>39</v>
      </c>
      <c r="D50" s="28" t="str">
        <f>IFERROR(ROUND(IF(D44&lt;0,ABS(D44), "NA" ),0),"NA")</f>
        <v>NA</v>
      </c>
      <c r="E50" s="29" t="s">
        <v>4</v>
      </c>
    </row>
    <row r="51" spans="2:5" x14ac:dyDescent="0.2">
      <c r="B51" s="94"/>
      <c r="C51" s="425" t="s">
        <v>38</v>
      </c>
      <c r="D51" s="424">
        <f>AVERAGE(Grading!AN7,Grading_secondary!AN7)</f>
        <v>0.89999999999999913</v>
      </c>
      <c r="E51" s="94"/>
    </row>
    <row r="52" spans="2:5" x14ac:dyDescent="0.2">
      <c r="B52" s="94"/>
      <c r="C52" s="426" t="s">
        <v>75</v>
      </c>
      <c r="D52" s="440" t="str">
        <f>IF(D44&lt;0,Grading!AO7+Grading_secondary!AO7,"NA")</f>
        <v>NA</v>
      </c>
      <c r="E52" s="298" t="s">
        <v>4</v>
      </c>
    </row>
    <row r="54" spans="2:5" x14ac:dyDescent="0.2">
      <c r="B54" s="2" t="s">
        <v>34</v>
      </c>
      <c r="C54" s="1"/>
      <c r="D54" s="1"/>
      <c r="E54" s="1"/>
    </row>
    <row r="55" spans="2:5" ht="15" x14ac:dyDescent="0.25">
      <c r="B55" s="1"/>
      <c r="C55" s="27" t="s">
        <v>35</v>
      </c>
      <c r="D55" s="28" t="str">
        <f>IFERROR(ROUND(IF(D44&gt;0,D44,"NA"),0),"NA")</f>
        <v>NA</v>
      </c>
      <c r="E55" s="29" t="s">
        <v>4</v>
      </c>
    </row>
  </sheetData>
  <mergeCells count="1">
    <mergeCell ref="B2:E2"/>
  </mergeCells>
  <pageMargins left="0.75" right="0.75" top="0.5" bottom="0.5"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43"/>
    <pageSetUpPr fitToPage="1"/>
  </sheetPr>
  <dimension ref="A1:AF80"/>
  <sheetViews>
    <sheetView showGridLines="0" topLeftCell="A35" zoomScaleNormal="100" workbookViewId="0">
      <selection activeCell="G52" sqref="G52:S52"/>
    </sheetView>
  </sheetViews>
  <sheetFormatPr defaultRowHeight="12.75" x14ac:dyDescent="0.2"/>
  <cols>
    <col min="1" max="1" width="5.42578125" style="164" customWidth="1"/>
    <col min="2" max="2" width="6.7109375" style="164" customWidth="1"/>
    <col min="3" max="3" width="9.140625" style="88"/>
    <col min="4" max="4" width="2" style="88" customWidth="1"/>
    <col min="5" max="5" width="9.5703125" style="88" customWidth="1"/>
    <col min="6" max="6" width="2.5703125" style="88" customWidth="1"/>
    <col min="7" max="7" width="10.42578125" style="88" customWidth="1"/>
    <col min="8" max="8" width="10.7109375" style="88" bestFit="1" customWidth="1"/>
    <col min="9" max="9" width="11.140625" style="88" bestFit="1" customWidth="1"/>
    <col min="10" max="10" width="13.85546875" style="88" bestFit="1" customWidth="1"/>
    <col min="11" max="12" width="14.7109375" style="88" customWidth="1"/>
    <col min="13" max="14" width="12.7109375" style="88" customWidth="1"/>
    <col min="15" max="15" width="11.28515625" style="88" customWidth="1"/>
    <col min="16" max="16" width="11.140625" style="88" bestFit="1" customWidth="1"/>
    <col min="17" max="17" width="13" style="88" customWidth="1"/>
    <col min="18" max="18" width="15.85546875" style="88" customWidth="1"/>
    <col min="19" max="20" width="12.7109375" style="88" customWidth="1"/>
    <col min="21" max="21" width="16.7109375" style="88" customWidth="1"/>
    <col min="22" max="260" width="9.140625" style="88"/>
    <col min="261" max="261" width="5.42578125" style="88" customWidth="1"/>
    <col min="262" max="262" width="6.7109375" style="88" customWidth="1"/>
    <col min="263" max="263" width="9.140625" style="88"/>
    <col min="264" max="264" width="2" style="88" customWidth="1"/>
    <col min="265" max="265" width="9.5703125" style="88" customWidth="1"/>
    <col min="266" max="266" width="2.5703125" style="88" customWidth="1"/>
    <col min="267" max="267" width="10.42578125" style="88" customWidth="1"/>
    <col min="268" max="268" width="10.7109375" style="88" bestFit="1" customWidth="1"/>
    <col min="269" max="269" width="11.140625" style="88" bestFit="1" customWidth="1"/>
    <col min="270" max="270" width="13.85546875" style="88" bestFit="1" customWidth="1"/>
    <col min="271" max="272" width="14.7109375" style="88" customWidth="1"/>
    <col min="273" max="273" width="11.28515625" style="88" customWidth="1"/>
    <col min="274" max="274" width="11.140625" style="88" bestFit="1" customWidth="1"/>
    <col min="275" max="275" width="13" style="88" customWidth="1"/>
    <col min="276" max="276" width="15.85546875" style="88" customWidth="1"/>
    <col min="277" max="277" width="12.7109375" style="88" customWidth="1"/>
    <col min="278" max="516" width="9.140625" style="88"/>
    <col min="517" max="517" width="5.42578125" style="88" customWidth="1"/>
    <col min="518" max="518" width="6.7109375" style="88" customWidth="1"/>
    <col min="519" max="519" width="9.140625" style="88"/>
    <col min="520" max="520" width="2" style="88" customWidth="1"/>
    <col min="521" max="521" width="9.5703125" style="88" customWidth="1"/>
    <col min="522" max="522" width="2.5703125" style="88" customWidth="1"/>
    <col min="523" max="523" width="10.42578125" style="88" customWidth="1"/>
    <col min="524" max="524" width="10.7109375" style="88" bestFit="1" customWidth="1"/>
    <col min="525" max="525" width="11.140625" style="88" bestFit="1" customWidth="1"/>
    <col min="526" max="526" width="13.85546875" style="88" bestFit="1" customWidth="1"/>
    <col min="527" max="528" width="14.7109375" style="88" customWidth="1"/>
    <col min="529" max="529" width="11.28515625" style="88" customWidth="1"/>
    <col min="530" max="530" width="11.140625" style="88" bestFit="1" customWidth="1"/>
    <col min="531" max="531" width="13" style="88" customWidth="1"/>
    <col min="532" max="532" width="15.85546875" style="88" customWidth="1"/>
    <col min="533" max="533" width="12.7109375" style="88" customWidth="1"/>
    <col min="534" max="772" width="9.140625" style="88"/>
    <col min="773" max="773" width="5.42578125" style="88" customWidth="1"/>
    <col min="774" max="774" width="6.7109375" style="88" customWidth="1"/>
    <col min="775" max="775" width="9.140625" style="88"/>
    <col min="776" max="776" width="2" style="88" customWidth="1"/>
    <col min="777" max="777" width="9.5703125" style="88" customWidth="1"/>
    <col min="778" max="778" width="2.5703125" style="88" customWidth="1"/>
    <col min="779" max="779" width="10.42578125" style="88" customWidth="1"/>
    <col min="780" max="780" width="10.7109375" style="88" bestFit="1" customWidth="1"/>
    <col min="781" max="781" width="11.140625" style="88" bestFit="1" customWidth="1"/>
    <col min="782" max="782" width="13.85546875" style="88" bestFit="1" customWidth="1"/>
    <col min="783" max="784" width="14.7109375" style="88" customWidth="1"/>
    <col min="785" max="785" width="11.28515625" style="88" customWidth="1"/>
    <col min="786" max="786" width="11.140625" style="88" bestFit="1" customWidth="1"/>
    <col min="787" max="787" width="13" style="88" customWidth="1"/>
    <col min="788" max="788" width="15.85546875" style="88" customWidth="1"/>
    <col min="789" max="789" width="12.7109375" style="88" customWidth="1"/>
    <col min="790" max="1028" width="9.140625" style="88"/>
    <col min="1029" max="1029" width="5.42578125" style="88" customWidth="1"/>
    <col min="1030" max="1030" width="6.7109375" style="88" customWidth="1"/>
    <col min="1031" max="1031" width="9.140625" style="88"/>
    <col min="1032" max="1032" width="2" style="88" customWidth="1"/>
    <col min="1033" max="1033" width="9.5703125" style="88" customWidth="1"/>
    <col min="1034" max="1034" width="2.5703125" style="88" customWidth="1"/>
    <col min="1035" max="1035" width="10.42578125" style="88" customWidth="1"/>
    <col min="1036" max="1036" width="10.7109375" style="88" bestFit="1" customWidth="1"/>
    <col min="1037" max="1037" width="11.140625" style="88" bestFit="1" customWidth="1"/>
    <col min="1038" max="1038" width="13.85546875" style="88" bestFit="1" customWidth="1"/>
    <col min="1039" max="1040" width="14.7109375" style="88" customWidth="1"/>
    <col min="1041" max="1041" width="11.28515625" style="88" customWidth="1"/>
    <col min="1042" max="1042" width="11.140625" style="88" bestFit="1" customWidth="1"/>
    <col min="1043" max="1043" width="13" style="88" customWidth="1"/>
    <col min="1044" max="1044" width="15.85546875" style="88" customWidth="1"/>
    <col min="1045" max="1045" width="12.7109375" style="88" customWidth="1"/>
    <col min="1046" max="1284" width="9.140625" style="88"/>
    <col min="1285" max="1285" width="5.42578125" style="88" customWidth="1"/>
    <col min="1286" max="1286" width="6.7109375" style="88" customWidth="1"/>
    <col min="1287" max="1287" width="9.140625" style="88"/>
    <col min="1288" max="1288" width="2" style="88" customWidth="1"/>
    <col min="1289" max="1289" width="9.5703125" style="88" customWidth="1"/>
    <col min="1290" max="1290" width="2.5703125" style="88" customWidth="1"/>
    <col min="1291" max="1291" width="10.42578125" style="88" customWidth="1"/>
    <col min="1292" max="1292" width="10.7109375" style="88" bestFit="1" customWidth="1"/>
    <col min="1293" max="1293" width="11.140625" style="88" bestFit="1" customWidth="1"/>
    <col min="1294" max="1294" width="13.85546875" style="88" bestFit="1" customWidth="1"/>
    <col min="1295" max="1296" width="14.7109375" style="88" customWidth="1"/>
    <col min="1297" max="1297" width="11.28515625" style="88" customWidth="1"/>
    <col min="1298" max="1298" width="11.140625" style="88" bestFit="1" customWidth="1"/>
    <col min="1299" max="1299" width="13" style="88" customWidth="1"/>
    <col min="1300" max="1300" width="15.85546875" style="88" customWidth="1"/>
    <col min="1301" max="1301" width="12.7109375" style="88" customWidth="1"/>
    <col min="1302" max="1540" width="9.140625" style="88"/>
    <col min="1541" max="1541" width="5.42578125" style="88" customWidth="1"/>
    <col min="1542" max="1542" width="6.7109375" style="88" customWidth="1"/>
    <col min="1543" max="1543" width="9.140625" style="88"/>
    <col min="1544" max="1544" width="2" style="88" customWidth="1"/>
    <col min="1545" max="1545" width="9.5703125" style="88" customWidth="1"/>
    <col min="1546" max="1546" width="2.5703125" style="88" customWidth="1"/>
    <col min="1547" max="1547" width="10.42578125" style="88" customWidth="1"/>
    <col min="1548" max="1548" width="10.7109375" style="88" bestFit="1" customWidth="1"/>
    <col min="1549" max="1549" width="11.140625" style="88" bestFit="1" customWidth="1"/>
    <col min="1550" max="1550" width="13.85546875" style="88" bestFit="1" customWidth="1"/>
    <col min="1551" max="1552" width="14.7109375" style="88" customWidth="1"/>
    <col min="1553" max="1553" width="11.28515625" style="88" customWidth="1"/>
    <col min="1554" max="1554" width="11.140625" style="88" bestFit="1" customWidth="1"/>
    <col min="1555" max="1555" width="13" style="88" customWidth="1"/>
    <col min="1556" max="1556" width="15.85546875" style="88" customWidth="1"/>
    <col min="1557" max="1557" width="12.7109375" style="88" customWidth="1"/>
    <col min="1558" max="1796" width="9.140625" style="88"/>
    <col min="1797" max="1797" width="5.42578125" style="88" customWidth="1"/>
    <col min="1798" max="1798" width="6.7109375" style="88" customWidth="1"/>
    <col min="1799" max="1799" width="9.140625" style="88"/>
    <col min="1800" max="1800" width="2" style="88" customWidth="1"/>
    <col min="1801" max="1801" width="9.5703125" style="88" customWidth="1"/>
    <col min="1802" max="1802" width="2.5703125" style="88" customWidth="1"/>
    <col min="1803" max="1803" width="10.42578125" style="88" customWidth="1"/>
    <col min="1804" max="1804" width="10.7109375" style="88" bestFit="1" customWidth="1"/>
    <col min="1805" max="1805" width="11.140625" style="88" bestFit="1" customWidth="1"/>
    <col min="1806" max="1806" width="13.85546875" style="88" bestFit="1" customWidth="1"/>
    <col min="1807" max="1808" width="14.7109375" style="88" customWidth="1"/>
    <col min="1809" max="1809" width="11.28515625" style="88" customWidth="1"/>
    <col min="1810" max="1810" width="11.140625" style="88" bestFit="1" customWidth="1"/>
    <col min="1811" max="1811" width="13" style="88" customWidth="1"/>
    <col min="1812" max="1812" width="15.85546875" style="88" customWidth="1"/>
    <col min="1813" max="1813" width="12.7109375" style="88" customWidth="1"/>
    <col min="1814" max="2052" width="9.140625" style="88"/>
    <col min="2053" max="2053" width="5.42578125" style="88" customWidth="1"/>
    <col min="2054" max="2054" width="6.7109375" style="88" customWidth="1"/>
    <col min="2055" max="2055" width="9.140625" style="88"/>
    <col min="2056" max="2056" width="2" style="88" customWidth="1"/>
    <col min="2057" max="2057" width="9.5703125" style="88" customWidth="1"/>
    <col min="2058" max="2058" width="2.5703125" style="88" customWidth="1"/>
    <col min="2059" max="2059" width="10.42578125" style="88" customWidth="1"/>
    <col min="2060" max="2060" width="10.7109375" style="88" bestFit="1" customWidth="1"/>
    <col min="2061" max="2061" width="11.140625" style="88" bestFit="1" customWidth="1"/>
    <col min="2062" max="2062" width="13.85546875" style="88" bestFit="1" customWidth="1"/>
    <col min="2063" max="2064" width="14.7109375" style="88" customWidth="1"/>
    <col min="2065" max="2065" width="11.28515625" style="88" customWidth="1"/>
    <col min="2066" max="2066" width="11.140625" style="88" bestFit="1" customWidth="1"/>
    <col min="2067" max="2067" width="13" style="88" customWidth="1"/>
    <col min="2068" max="2068" width="15.85546875" style="88" customWidth="1"/>
    <col min="2069" max="2069" width="12.7109375" style="88" customWidth="1"/>
    <col min="2070" max="2308" width="9.140625" style="88"/>
    <col min="2309" max="2309" width="5.42578125" style="88" customWidth="1"/>
    <col min="2310" max="2310" width="6.7109375" style="88" customWidth="1"/>
    <col min="2311" max="2311" width="9.140625" style="88"/>
    <col min="2312" max="2312" width="2" style="88" customWidth="1"/>
    <col min="2313" max="2313" width="9.5703125" style="88" customWidth="1"/>
    <col min="2314" max="2314" width="2.5703125" style="88" customWidth="1"/>
    <col min="2315" max="2315" width="10.42578125" style="88" customWidth="1"/>
    <col min="2316" max="2316" width="10.7109375" style="88" bestFit="1" customWidth="1"/>
    <col min="2317" max="2317" width="11.140625" style="88" bestFit="1" customWidth="1"/>
    <col min="2318" max="2318" width="13.85546875" style="88" bestFit="1" customWidth="1"/>
    <col min="2319" max="2320" width="14.7109375" style="88" customWidth="1"/>
    <col min="2321" max="2321" width="11.28515625" style="88" customWidth="1"/>
    <col min="2322" max="2322" width="11.140625" style="88" bestFit="1" customWidth="1"/>
    <col min="2323" max="2323" width="13" style="88" customWidth="1"/>
    <col min="2324" max="2324" width="15.85546875" style="88" customWidth="1"/>
    <col min="2325" max="2325" width="12.7109375" style="88" customWidth="1"/>
    <col min="2326" max="2564" width="9.140625" style="88"/>
    <col min="2565" max="2565" width="5.42578125" style="88" customWidth="1"/>
    <col min="2566" max="2566" width="6.7109375" style="88" customWidth="1"/>
    <col min="2567" max="2567" width="9.140625" style="88"/>
    <col min="2568" max="2568" width="2" style="88" customWidth="1"/>
    <col min="2569" max="2569" width="9.5703125" style="88" customWidth="1"/>
    <col min="2570" max="2570" width="2.5703125" style="88" customWidth="1"/>
    <col min="2571" max="2571" width="10.42578125" style="88" customWidth="1"/>
    <col min="2572" max="2572" width="10.7109375" style="88" bestFit="1" customWidth="1"/>
    <col min="2573" max="2573" width="11.140625" style="88" bestFit="1" customWidth="1"/>
    <col min="2574" max="2574" width="13.85546875" style="88" bestFit="1" customWidth="1"/>
    <col min="2575" max="2576" width="14.7109375" style="88" customWidth="1"/>
    <col min="2577" max="2577" width="11.28515625" style="88" customWidth="1"/>
    <col min="2578" max="2578" width="11.140625" style="88" bestFit="1" customWidth="1"/>
    <col min="2579" max="2579" width="13" style="88" customWidth="1"/>
    <col min="2580" max="2580" width="15.85546875" style="88" customWidth="1"/>
    <col min="2581" max="2581" width="12.7109375" style="88" customWidth="1"/>
    <col min="2582" max="2820" width="9.140625" style="88"/>
    <col min="2821" max="2821" width="5.42578125" style="88" customWidth="1"/>
    <col min="2822" max="2822" width="6.7109375" style="88" customWidth="1"/>
    <col min="2823" max="2823" width="9.140625" style="88"/>
    <col min="2824" max="2824" width="2" style="88" customWidth="1"/>
    <col min="2825" max="2825" width="9.5703125" style="88" customWidth="1"/>
    <col min="2826" max="2826" width="2.5703125" style="88" customWidth="1"/>
    <col min="2827" max="2827" width="10.42578125" style="88" customWidth="1"/>
    <col min="2828" max="2828" width="10.7109375" style="88" bestFit="1" customWidth="1"/>
    <col min="2829" max="2829" width="11.140625" style="88" bestFit="1" customWidth="1"/>
    <col min="2830" max="2830" width="13.85546875" style="88" bestFit="1" customWidth="1"/>
    <col min="2831" max="2832" width="14.7109375" style="88" customWidth="1"/>
    <col min="2833" max="2833" width="11.28515625" style="88" customWidth="1"/>
    <col min="2834" max="2834" width="11.140625" style="88" bestFit="1" customWidth="1"/>
    <col min="2835" max="2835" width="13" style="88" customWidth="1"/>
    <col min="2836" max="2836" width="15.85546875" style="88" customWidth="1"/>
    <col min="2837" max="2837" width="12.7109375" style="88" customWidth="1"/>
    <col min="2838" max="3076" width="9.140625" style="88"/>
    <col min="3077" max="3077" width="5.42578125" style="88" customWidth="1"/>
    <col min="3078" max="3078" width="6.7109375" style="88" customWidth="1"/>
    <col min="3079" max="3079" width="9.140625" style="88"/>
    <col min="3080" max="3080" width="2" style="88" customWidth="1"/>
    <col min="3081" max="3081" width="9.5703125" style="88" customWidth="1"/>
    <col min="3082" max="3082" width="2.5703125" style="88" customWidth="1"/>
    <col min="3083" max="3083" width="10.42578125" style="88" customWidth="1"/>
    <col min="3084" max="3084" width="10.7109375" style="88" bestFit="1" customWidth="1"/>
    <col min="3085" max="3085" width="11.140625" style="88" bestFit="1" customWidth="1"/>
    <col min="3086" max="3086" width="13.85546875" style="88" bestFit="1" customWidth="1"/>
    <col min="3087" max="3088" width="14.7109375" style="88" customWidth="1"/>
    <col min="3089" max="3089" width="11.28515625" style="88" customWidth="1"/>
    <col min="3090" max="3090" width="11.140625" style="88" bestFit="1" customWidth="1"/>
    <col min="3091" max="3091" width="13" style="88" customWidth="1"/>
    <col min="3092" max="3092" width="15.85546875" style="88" customWidth="1"/>
    <col min="3093" max="3093" width="12.7109375" style="88" customWidth="1"/>
    <col min="3094" max="3332" width="9.140625" style="88"/>
    <col min="3333" max="3333" width="5.42578125" style="88" customWidth="1"/>
    <col min="3334" max="3334" width="6.7109375" style="88" customWidth="1"/>
    <col min="3335" max="3335" width="9.140625" style="88"/>
    <col min="3336" max="3336" width="2" style="88" customWidth="1"/>
    <col min="3337" max="3337" width="9.5703125" style="88" customWidth="1"/>
    <col min="3338" max="3338" width="2.5703125" style="88" customWidth="1"/>
    <col min="3339" max="3339" width="10.42578125" style="88" customWidth="1"/>
    <col min="3340" max="3340" width="10.7109375" style="88" bestFit="1" customWidth="1"/>
    <col min="3341" max="3341" width="11.140625" style="88" bestFit="1" customWidth="1"/>
    <col min="3342" max="3342" width="13.85546875" style="88" bestFit="1" customWidth="1"/>
    <col min="3343" max="3344" width="14.7109375" style="88" customWidth="1"/>
    <col min="3345" max="3345" width="11.28515625" style="88" customWidth="1"/>
    <col min="3346" max="3346" width="11.140625" style="88" bestFit="1" customWidth="1"/>
    <col min="3347" max="3347" width="13" style="88" customWidth="1"/>
    <col min="3348" max="3348" width="15.85546875" style="88" customWidth="1"/>
    <col min="3349" max="3349" width="12.7109375" style="88" customWidth="1"/>
    <col min="3350" max="3588" width="9.140625" style="88"/>
    <col min="3589" max="3589" width="5.42578125" style="88" customWidth="1"/>
    <col min="3590" max="3590" width="6.7109375" style="88" customWidth="1"/>
    <col min="3591" max="3591" width="9.140625" style="88"/>
    <col min="3592" max="3592" width="2" style="88" customWidth="1"/>
    <col min="3593" max="3593" width="9.5703125" style="88" customWidth="1"/>
    <col min="3594" max="3594" width="2.5703125" style="88" customWidth="1"/>
    <col min="3595" max="3595" width="10.42578125" style="88" customWidth="1"/>
    <col min="3596" max="3596" width="10.7109375" style="88" bestFit="1" customWidth="1"/>
    <col min="3597" max="3597" width="11.140625" style="88" bestFit="1" customWidth="1"/>
    <col min="3598" max="3598" width="13.85546875" style="88" bestFit="1" customWidth="1"/>
    <col min="3599" max="3600" width="14.7109375" style="88" customWidth="1"/>
    <col min="3601" max="3601" width="11.28515625" style="88" customWidth="1"/>
    <col min="3602" max="3602" width="11.140625" style="88" bestFit="1" customWidth="1"/>
    <col min="3603" max="3603" width="13" style="88" customWidth="1"/>
    <col min="3604" max="3604" width="15.85546875" style="88" customWidth="1"/>
    <col min="3605" max="3605" width="12.7109375" style="88" customWidth="1"/>
    <col min="3606" max="3844" width="9.140625" style="88"/>
    <col min="3845" max="3845" width="5.42578125" style="88" customWidth="1"/>
    <col min="3846" max="3846" width="6.7109375" style="88" customWidth="1"/>
    <col min="3847" max="3847" width="9.140625" style="88"/>
    <col min="3848" max="3848" width="2" style="88" customWidth="1"/>
    <col min="3849" max="3849" width="9.5703125" style="88" customWidth="1"/>
    <col min="3850" max="3850" width="2.5703125" style="88" customWidth="1"/>
    <col min="3851" max="3851" width="10.42578125" style="88" customWidth="1"/>
    <col min="3852" max="3852" width="10.7109375" style="88" bestFit="1" customWidth="1"/>
    <col min="3853" max="3853" width="11.140625" style="88" bestFit="1" customWidth="1"/>
    <col min="3854" max="3854" width="13.85546875" style="88" bestFit="1" customWidth="1"/>
    <col min="3855" max="3856" width="14.7109375" style="88" customWidth="1"/>
    <col min="3857" max="3857" width="11.28515625" style="88" customWidth="1"/>
    <col min="3858" max="3858" width="11.140625" style="88" bestFit="1" customWidth="1"/>
    <col min="3859" max="3859" width="13" style="88" customWidth="1"/>
    <col min="3860" max="3860" width="15.85546875" style="88" customWidth="1"/>
    <col min="3861" max="3861" width="12.7109375" style="88" customWidth="1"/>
    <col min="3862" max="4100" width="9.140625" style="88"/>
    <col min="4101" max="4101" width="5.42578125" style="88" customWidth="1"/>
    <col min="4102" max="4102" width="6.7109375" style="88" customWidth="1"/>
    <col min="4103" max="4103" width="9.140625" style="88"/>
    <col min="4104" max="4104" width="2" style="88" customWidth="1"/>
    <col min="4105" max="4105" width="9.5703125" style="88" customWidth="1"/>
    <col min="4106" max="4106" width="2.5703125" style="88" customWidth="1"/>
    <col min="4107" max="4107" width="10.42578125" style="88" customWidth="1"/>
    <col min="4108" max="4108" width="10.7109375" style="88" bestFit="1" customWidth="1"/>
    <col min="4109" max="4109" width="11.140625" style="88" bestFit="1" customWidth="1"/>
    <col min="4110" max="4110" width="13.85546875" style="88" bestFit="1" customWidth="1"/>
    <col min="4111" max="4112" width="14.7109375" style="88" customWidth="1"/>
    <col min="4113" max="4113" width="11.28515625" style="88" customWidth="1"/>
    <col min="4114" max="4114" width="11.140625" style="88" bestFit="1" customWidth="1"/>
    <col min="4115" max="4115" width="13" style="88" customWidth="1"/>
    <col min="4116" max="4116" width="15.85546875" style="88" customWidth="1"/>
    <col min="4117" max="4117" width="12.7109375" style="88" customWidth="1"/>
    <col min="4118" max="4356" width="9.140625" style="88"/>
    <col min="4357" max="4357" width="5.42578125" style="88" customWidth="1"/>
    <col min="4358" max="4358" width="6.7109375" style="88" customWidth="1"/>
    <col min="4359" max="4359" width="9.140625" style="88"/>
    <col min="4360" max="4360" width="2" style="88" customWidth="1"/>
    <col min="4361" max="4361" width="9.5703125" style="88" customWidth="1"/>
    <col min="4362" max="4362" width="2.5703125" style="88" customWidth="1"/>
    <col min="4363" max="4363" width="10.42578125" style="88" customWidth="1"/>
    <col min="4364" max="4364" width="10.7109375" style="88" bestFit="1" customWidth="1"/>
    <col min="4365" max="4365" width="11.140625" style="88" bestFit="1" customWidth="1"/>
    <col min="4366" max="4366" width="13.85546875" style="88" bestFit="1" customWidth="1"/>
    <col min="4367" max="4368" width="14.7109375" style="88" customWidth="1"/>
    <col min="4369" max="4369" width="11.28515625" style="88" customWidth="1"/>
    <col min="4370" max="4370" width="11.140625" style="88" bestFit="1" customWidth="1"/>
    <col min="4371" max="4371" width="13" style="88" customWidth="1"/>
    <col min="4372" max="4372" width="15.85546875" style="88" customWidth="1"/>
    <col min="4373" max="4373" width="12.7109375" style="88" customWidth="1"/>
    <col min="4374" max="4612" width="9.140625" style="88"/>
    <col min="4613" max="4613" width="5.42578125" style="88" customWidth="1"/>
    <col min="4614" max="4614" width="6.7109375" style="88" customWidth="1"/>
    <col min="4615" max="4615" width="9.140625" style="88"/>
    <col min="4616" max="4616" width="2" style="88" customWidth="1"/>
    <col min="4617" max="4617" width="9.5703125" style="88" customWidth="1"/>
    <col min="4618" max="4618" width="2.5703125" style="88" customWidth="1"/>
    <col min="4619" max="4619" width="10.42578125" style="88" customWidth="1"/>
    <col min="4620" max="4620" width="10.7109375" style="88" bestFit="1" customWidth="1"/>
    <col min="4621" max="4621" width="11.140625" style="88" bestFit="1" customWidth="1"/>
    <col min="4622" max="4622" width="13.85546875" style="88" bestFit="1" customWidth="1"/>
    <col min="4623" max="4624" width="14.7109375" style="88" customWidth="1"/>
    <col min="4625" max="4625" width="11.28515625" style="88" customWidth="1"/>
    <col min="4626" max="4626" width="11.140625" style="88" bestFit="1" customWidth="1"/>
    <col min="4627" max="4627" width="13" style="88" customWidth="1"/>
    <col min="4628" max="4628" width="15.85546875" style="88" customWidth="1"/>
    <col min="4629" max="4629" width="12.7109375" style="88" customWidth="1"/>
    <col min="4630" max="4868" width="9.140625" style="88"/>
    <col min="4869" max="4869" width="5.42578125" style="88" customWidth="1"/>
    <col min="4870" max="4870" width="6.7109375" style="88" customWidth="1"/>
    <col min="4871" max="4871" width="9.140625" style="88"/>
    <col min="4872" max="4872" width="2" style="88" customWidth="1"/>
    <col min="4873" max="4873" width="9.5703125" style="88" customWidth="1"/>
    <col min="4874" max="4874" width="2.5703125" style="88" customWidth="1"/>
    <col min="4875" max="4875" width="10.42578125" style="88" customWidth="1"/>
    <col min="4876" max="4876" width="10.7109375" style="88" bestFit="1" customWidth="1"/>
    <col min="4877" max="4877" width="11.140625" style="88" bestFit="1" customWidth="1"/>
    <col min="4878" max="4878" width="13.85546875" style="88" bestFit="1" customWidth="1"/>
    <col min="4879" max="4880" width="14.7109375" style="88" customWidth="1"/>
    <col min="4881" max="4881" width="11.28515625" style="88" customWidth="1"/>
    <col min="4882" max="4882" width="11.140625" style="88" bestFit="1" customWidth="1"/>
    <col min="4883" max="4883" width="13" style="88" customWidth="1"/>
    <col min="4884" max="4884" width="15.85546875" style="88" customWidth="1"/>
    <col min="4885" max="4885" width="12.7109375" style="88" customWidth="1"/>
    <col min="4886" max="5124" width="9.140625" style="88"/>
    <col min="5125" max="5125" width="5.42578125" style="88" customWidth="1"/>
    <col min="5126" max="5126" width="6.7109375" style="88" customWidth="1"/>
    <col min="5127" max="5127" width="9.140625" style="88"/>
    <col min="5128" max="5128" width="2" style="88" customWidth="1"/>
    <col min="5129" max="5129" width="9.5703125" style="88" customWidth="1"/>
    <col min="5130" max="5130" width="2.5703125" style="88" customWidth="1"/>
    <col min="5131" max="5131" width="10.42578125" style="88" customWidth="1"/>
    <col min="5132" max="5132" width="10.7109375" style="88" bestFit="1" customWidth="1"/>
    <col min="5133" max="5133" width="11.140625" style="88" bestFit="1" customWidth="1"/>
    <col min="5134" max="5134" width="13.85546875" style="88" bestFit="1" customWidth="1"/>
    <col min="5135" max="5136" width="14.7109375" style="88" customWidth="1"/>
    <col min="5137" max="5137" width="11.28515625" style="88" customWidth="1"/>
    <col min="5138" max="5138" width="11.140625" style="88" bestFit="1" customWidth="1"/>
    <col min="5139" max="5139" width="13" style="88" customWidth="1"/>
    <col min="5140" max="5140" width="15.85546875" style="88" customWidth="1"/>
    <col min="5141" max="5141" width="12.7109375" style="88" customWidth="1"/>
    <col min="5142" max="5380" width="9.140625" style="88"/>
    <col min="5381" max="5381" width="5.42578125" style="88" customWidth="1"/>
    <col min="5382" max="5382" width="6.7109375" style="88" customWidth="1"/>
    <col min="5383" max="5383" width="9.140625" style="88"/>
    <col min="5384" max="5384" width="2" style="88" customWidth="1"/>
    <col min="5385" max="5385" width="9.5703125" style="88" customWidth="1"/>
    <col min="5386" max="5386" width="2.5703125" style="88" customWidth="1"/>
    <col min="5387" max="5387" width="10.42578125" style="88" customWidth="1"/>
    <col min="5388" max="5388" width="10.7109375" style="88" bestFit="1" customWidth="1"/>
    <col min="5389" max="5389" width="11.140625" style="88" bestFit="1" customWidth="1"/>
    <col min="5390" max="5390" width="13.85546875" style="88" bestFit="1" customWidth="1"/>
    <col min="5391" max="5392" width="14.7109375" style="88" customWidth="1"/>
    <col min="5393" max="5393" width="11.28515625" style="88" customWidth="1"/>
    <col min="5394" max="5394" width="11.140625" style="88" bestFit="1" customWidth="1"/>
    <col min="5395" max="5395" width="13" style="88" customWidth="1"/>
    <col min="5396" max="5396" width="15.85546875" style="88" customWidth="1"/>
    <col min="5397" max="5397" width="12.7109375" style="88" customWidth="1"/>
    <col min="5398" max="5636" width="9.140625" style="88"/>
    <col min="5637" max="5637" width="5.42578125" style="88" customWidth="1"/>
    <col min="5638" max="5638" width="6.7109375" style="88" customWidth="1"/>
    <col min="5639" max="5639" width="9.140625" style="88"/>
    <col min="5640" max="5640" width="2" style="88" customWidth="1"/>
    <col min="5641" max="5641" width="9.5703125" style="88" customWidth="1"/>
    <col min="5642" max="5642" width="2.5703125" style="88" customWidth="1"/>
    <col min="5643" max="5643" width="10.42578125" style="88" customWidth="1"/>
    <col min="5644" max="5644" width="10.7109375" style="88" bestFit="1" customWidth="1"/>
    <col min="5645" max="5645" width="11.140625" style="88" bestFit="1" customWidth="1"/>
    <col min="5646" max="5646" width="13.85546875" style="88" bestFit="1" customWidth="1"/>
    <col min="5647" max="5648" width="14.7109375" style="88" customWidth="1"/>
    <col min="5649" max="5649" width="11.28515625" style="88" customWidth="1"/>
    <col min="5650" max="5650" width="11.140625" style="88" bestFit="1" customWidth="1"/>
    <col min="5651" max="5651" width="13" style="88" customWidth="1"/>
    <col min="5652" max="5652" width="15.85546875" style="88" customWidth="1"/>
    <col min="5653" max="5653" width="12.7109375" style="88" customWidth="1"/>
    <col min="5654" max="5892" width="9.140625" style="88"/>
    <col min="5893" max="5893" width="5.42578125" style="88" customWidth="1"/>
    <col min="5894" max="5894" width="6.7109375" style="88" customWidth="1"/>
    <col min="5895" max="5895" width="9.140625" style="88"/>
    <col min="5896" max="5896" width="2" style="88" customWidth="1"/>
    <col min="5897" max="5897" width="9.5703125" style="88" customWidth="1"/>
    <col min="5898" max="5898" width="2.5703125" style="88" customWidth="1"/>
    <col min="5899" max="5899" width="10.42578125" style="88" customWidth="1"/>
    <col min="5900" max="5900" width="10.7109375" style="88" bestFit="1" customWidth="1"/>
    <col min="5901" max="5901" width="11.140625" style="88" bestFit="1" customWidth="1"/>
    <col min="5902" max="5902" width="13.85546875" style="88" bestFit="1" customWidth="1"/>
    <col min="5903" max="5904" width="14.7109375" style="88" customWidth="1"/>
    <col min="5905" max="5905" width="11.28515625" style="88" customWidth="1"/>
    <col min="5906" max="5906" width="11.140625" style="88" bestFit="1" customWidth="1"/>
    <col min="5907" max="5907" width="13" style="88" customWidth="1"/>
    <col min="5908" max="5908" width="15.85546875" style="88" customWidth="1"/>
    <col min="5909" max="5909" width="12.7109375" style="88" customWidth="1"/>
    <col min="5910" max="6148" width="9.140625" style="88"/>
    <col min="6149" max="6149" width="5.42578125" style="88" customWidth="1"/>
    <col min="6150" max="6150" width="6.7109375" style="88" customWidth="1"/>
    <col min="6151" max="6151" width="9.140625" style="88"/>
    <col min="6152" max="6152" width="2" style="88" customWidth="1"/>
    <col min="6153" max="6153" width="9.5703125" style="88" customWidth="1"/>
    <col min="6154" max="6154" width="2.5703125" style="88" customWidth="1"/>
    <col min="6155" max="6155" width="10.42578125" style="88" customWidth="1"/>
    <col min="6156" max="6156" width="10.7109375" style="88" bestFit="1" customWidth="1"/>
    <col min="6157" max="6157" width="11.140625" style="88" bestFit="1" customWidth="1"/>
    <col min="6158" max="6158" width="13.85546875" style="88" bestFit="1" customWidth="1"/>
    <col min="6159" max="6160" width="14.7109375" style="88" customWidth="1"/>
    <col min="6161" max="6161" width="11.28515625" style="88" customWidth="1"/>
    <col min="6162" max="6162" width="11.140625" style="88" bestFit="1" customWidth="1"/>
    <col min="6163" max="6163" width="13" style="88" customWidth="1"/>
    <col min="6164" max="6164" width="15.85546875" style="88" customWidth="1"/>
    <col min="6165" max="6165" width="12.7109375" style="88" customWidth="1"/>
    <col min="6166" max="6404" width="9.140625" style="88"/>
    <col min="6405" max="6405" width="5.42578125" style="88" customWidth="1"/>
    <col min="6406" max="6406" width="6.7109375" style="88" customWidth="1"/>
    <col min="6407" max="6407" width="9.140625" style="88"/>
    <col min="6408" max="6408" width="2" style="88" customWidth="1"/>
    <col min="6409" max="6409" width="9.5703125" style="88" customWidth="1"/>
    <col min="6410" max="6410" width="2.5703125" style="88" customWidth="1"/>
    <col min="6411" max="6411" width="10.42578125" style="88" customWidth="1"/>
    <col min="6412" max="6412" width="10.7109375" style="88" bestFit="1" customWidth="1"/>
    <col min="6413" max="6413" width="11.140625" style="88" bestFit="1" customWidth="1"/>
    <col min="6414" max="6414" width="13.85546875" style="88" bestFit="1" customWidth="1"/>
    <col min="6415" max="6416" width="14.7109375" style="88" customWidth="1"/>
    <col min="6417" max="6417" width="11.28515625" style="88" customWidth="1"/>
    <col min="6418" max="6418" width="11.140625" style="88" bestFit="1" customWidth="1"/>
    <col min="6419" max="6419" width="13" style="88" customWidth="1"/>
    <col min="6420" max="6420" width="15.85546875" style="88" customWidth="1"/>
    <col min="6421" max="6421" width="12.7109375" style="88" customWidth="1"/>
    <col min="6422" max="6660" width="9.140625" style="88"/>
    <col min="6661" max="6661" width="5.42578125" style="88" customWidth="1"/>
    <col min="6662" max="6662" width="6.7109375" style="88" customWidth="1"/>
    <col min="6663" max="6663" width="9.140625" style="88"/>
    <col min="6664" max="6664" width="2" style="88" customWidth="1"/>
    <col min="6665" max="6665" width="9.5703125" style="88" customWidth="1"/>
    <col min="6666" max="6666" width="2.5703125" style="88" customWidth="1"/>
    <col min="6667" max="6667" width="10.42578125" style="88" customWidth="1"/>
    <col min="6668" max="6668" width="10.7109375" style="88" bestFit="1" customWidth="1"/>
    <col min="6669" max="6669" width="11.140625" style="88" bestFit="1" customWidth="1"/>
    <col min="6670" max="6670" width="13.85546875" style="88" bestFit="1" customWidth="1"/>
    <col min="6671" max="6672" width="14.7109375" style="88" customWidth="1"/>
    <col min="6673" max="6673" width="11.28515625" style="88" customWidth="1"/>
    <col min="6674" max="6674" width="11.140625" style="88" bestFit="1" customWidth="1"/>
    <col min="6675" max="6675" width="13" style="88" customWidth="1"/>
    <col min="6676" max="6676" width="15.85546875" style="88" customWidth="1"/>
    <col min="6677" max="6677" width="12.7109375" style="88" customWidth="1"/>
    <col min="6678" max="6916" width="9.140625" style="88"/>
    <col min="6917" max="6917" width="5.42578125" style="88" customWidth="1"/>
    <col min="6918" max="6918" width="6.7109375" style="88" customWidth="1"/>
    <col min="6919" max="6919" width="9.140625" style="88"/>
    <col min="6920" max="6920" width="2" style="88" customWidth="1"/>
    <col min="6921" max="6921" width="9.5703125" style="88" customWidth="1"/>
    <col min="6922" max="6922" width="2.5703125" style="88" customWidth="1"/>
    <col min="6923" max="6923" width="10.42578125" style="88" customWidth="1"/>
    <col min="6924" max="6924" width="10.7109375" style="88" bestFit="1" customWidth="1"/>
    <col min="6925" max="6925" width="11.140625" style="88" bestFit="1" customWidth="1"/>
    <col min="6926" max="6926" width="13.85546875" style="88" bestFit="1" customWidth="1"/>
    <col min="6927" max="6928" width="14.7109375" style="88" customWidth="1"/>
    <col min="6929" max="6929" width="11.28515625" style="88" customWidth="1"/>
    <col min="6930" max="6930" width="11.140625" style="88" bestFit="1" customWidth="1"/>
    <col min="6931" max="6931" width="13" style="88" customWidth="1"/>
    <col min="6932" max="6932" width="15.85546875" style="88" customWidth="1"/>
    <col min="6933" max="6933" width="12.7109375" style="88" customWidth="1"/>
    <col min="6934" max="7172" width="9.140625" style="88"/>
    <col min="7173" max="7173" width="5.42578125" style="88" customWidth="1"/>
    <col min="7174" max="7174" width="6.7109375" style="88" customWidth="1"/>
    <col min="7175" max="7175" width="9.140625" style="88"/>
    <col min="7176" max="7176" width="2" style="88" customWidth="1"/>
    <col min="7177" max="7177" width="9.5703125" style="88" customWidth="1"/>
    <col min="7178" max="7178" width="2.5703125" style="88" customWidth="1"/>
    <col min="7179" max="7179" width="10.42578125" style="88" customWidth="1"/>
    <col min="7180" max="7180" width="10.7109375" style="88" bestFit="1" customWidth="1"/>
    <col min="7181" max="7181" width="11.140625" style="88" bestFit="1" customWidth="1"/>
    <col min="7182" max="7182" width="13.85546875" style="88" bestFit="1" customWidth="1"/>
    <col min="7183" max="7184" width="14.7109375" style="88" customWidth="1"/>
    <col min="7185" max="7185" width="11.28515625" style="88" customWidth="1"/>
    <col min="7186" max="7186" width="11.140625" style="88" bestFit="1" customWidth="1"/>
    <col min="7187" max="7187" width="13" style="88" customWidth="1"/>
    <col min="7188" max="7188" width="15.85546875" style="88" customWidth="1"/>
    <col min="7189" max="7189" width="12.7109375" style="88" customWidth="1"/>
    <col min="7190" max="7428" width="9.140625" style="88"/>
    <col min="7429" max="7429" width="5.42578125" style="88" customWidth="1"/>
    <col min="7430" max="7430" width="6.7109375" style="88" customWidth="1"/>
    <col min="7431" max="7431" width="9.140625" style="88"/>
    <col min="7432" max="7432" width="2" style="88" customWidth="1"/>
    <col min="7433" max="7433" width="9.5703125" style="88" customWidth="1"/>
    <col min="7434" max="7434" width="2.5703125" style="88" customWidth="1"/>
    <col min="7435" max="7435" width="10.42578125" style="88" customWidth="1"/>
    <col min="7436" max="7436" width="10.7109375" style="88" bestFit="1" customWidth="1"/>
    <col min="7437" max="7437" width="11.140625" style="88" bestFit="1" customWidth="1"/>
    <col min="7438" max="7438" width="13.85546875" style="88" bestFit="1" customWidth="1"/>
    <col min="7439" max="7440" width="14.7109375" style="88" customWidth="1"/>
    <col min="7441" max="7441" width="11.28515625" style="88" customWidth="1"/>
    <col min="7442" max="7442" width="11.140625" style="88" bestFit="1" customWidth="1"/>
    <col min="7443" max="7443" width="13" style="88" customWidth="1"/>
    <col min="7444" max="7444" width="15.85546875" style="88" customWidth="1"/>
    <col min="7445" max="7445" width="12.7109375" style="88" customWidth="1"/>
    <col min="7446" max="7684" width="9.140625" style="88"/>
    <col min="7685" max="7685" width="5.42578125" style="88" customWidth="1"/>
    <col min="7686" max="7686" width="6.7109375" style="88" customWidth="1"/>
    <col min="7687" max="7687" width="9.140625" style="88"/>
    <col min="7688" max="7688" width="2" style="88" customWidth="1"/>
    <col min="7689" max="7689" width="9.5703125" style="88" customWidth="1"/>
    <col min="7690" max="7690" width="2.5703125" style="88" customWidth="1"/>
    <col min="7691" max="7691" width="10.42578125" style="88" customWidth="1"/>
    <col min="7692" max="7692" width="10.7109375" style="88" bestFit="1" customWidth="1"/>
    <col min="7693" max="7693" width="11.140625" style="88" bestFit="1" customWidth="1"/>
    <col min="7694" max="7694" width="13.85546875" style="88" bestFit="1" customWidth="1"/>
    <col min="7695" max="7696" width="14.7109375" style="88" customWidth="1"/>
    <col min="7697" max="7697" width="11.28515625" style="88" customWidth="1"/>
    <col min="7698" max="7698" width="11.140625" style="88" bestFit="1" customWidth="1"/>
    <col min="7699" max="7699" width="13" style="88" customWidth="1"/>
    <col min="7700" max="7700" width="15.85546875" style="88" customWidth="1"/>
    <col min="7701" max="7701" width="12.7109375" style="88" customWidth="1"/>
    <col min="7702" max="7940" width="9.140625" style="88"/>
    <col min="7941" max="7941" width="5.42578125" style="88" customWidth="1"/>
    <col min="7942" max="7942" width="6.7109375" style="88" customWidth="1"/>
    <col min="7943" max="7943" width="9.140625" style="88"/>
    <col min="7944" max="7944" width="2" style="88" customWidth="1"/>
    <col min="7945" max="7945" width="9.5703125" style="88" customWidth="1"/>
    <col min="7946" max="7946" width="2.5703125" style="88" customWidth="1"/>
    <col min="7947" max="7947" width="10.42578125" style="88" customWidth="1"/>
    <col min="7948" max="7948" width="10.7109375" style="88" bestFit="1" customWidth="1"/>
    <col min="7949" max="7949" width="11.140625" style="88" bestFit="1" customWidth="1"/>
    <col min="7950" max="7950" width="13.85546875" style="88" bestFit="1" customWidth="1"/>
    <col min="7951" max="7952" width="14.7109375" style="88" customWidth="1"/>
    <col min="7953" max="7953" width="11.28515625" style="88" customWidth="1"/>
    <col min="7954" max="7954" width="11.140625" style="88" bestFit="1" customWidth="1"/>
    <col min="7955" max="7955" width="13" style="88" customWidth="1"/>
    <col min="7956" max="7956" width="15.85546875" style="88" customWidth="1"/>
    <col min="7957" max="7957" width="12.7109375" style="88" customWidth="1"/>
    <col min="7958" max="8196" width="9.140625" style="88"/>
    <col min="8197" max="8197" width="5.42578125" style="88" customWidth="1"/>
    <col min="8198" max="8198" width="6.7109375" style="88" customWidth="1"/>
    <col min="8199" max="8199" width="9.140625" style="88"/>
    <col min="8200" max="8200" width="2" style="88" customWidth="1"/>
    <col min="8201" max="8201" width="9.5703125" style="88" customWidth="1"/>
    <col min="8202" max="8202" width="2.5703125" style="88" customWidth="1"/>
    <col min="8203" max="8203" width="10.42578125" style="88" customWidth="1"/>
    <col min="8204" max="8204" width="10.7109375" style="88" bestFit="1" customWidth="1"/>
    <col min="8205" max="8205" width="11.140625" style="88" bestFit="1" customWidth="1"/>
    <col min="8206" max="8206" width="13.85546875" style="88" bestFit="1" customWidth="1"/>
    <col min="8207" max="8208" width="14.7109375" style="88" customWidth="1"/>
    <col min="8209" max="8209" width="11.28515625" style="88" customWidth="1"/>
    <col min="8210" max="8210" width="11.140625" style="88" bestFit="1" customWidth="1"/>
    <col min="8211" max="8211" width="13" style="88" customWidth="1"/>
    <col min="8212" max="8212" width="15.85546875" style="88" customWidth="1"/>
    <col min="8213" max="8213" width="12.7109375" style="88" customWidth="1"/>
    <col min="8214" max="8452" width="9.140625" style="88"/>
    <col min="8453" max="8453" width="5.42578125" style="88" customWidth="1"/>
    <col min="8454" max="8454" width="6.7109375" style="88" customWidth="1"/>
    <col min="8455" max="8455" width="9.140625" style="88"/>
    <col min="8456" max="8456" width="2" style="88" customWidth="1"/>
    <col min="8457" max="8457" width="9.5703125" style="88" customWidth="1"/>
    <col min="8458" max="8458" width="2.5703125" style="88" customWidth="1"/>
    <col min="8459" max="8459" width="10.42578125" style="88" customWidth="1"/>
    <col min="8460" max="8460" width="10.7109375" style="88" bestFit="1" customWidth="1"/>
    <col min="8461" max="8461" width="11.140625" style="88" bestFit="1" customWidth="1"/>
    <col min="8462" max="8462" width="13.85546875" style="88" bestFit="1" customWidth="1"/>
    <col min="8463" max="8464" width="14.7109375" style="88" customWidth="1"/>
    <col min="8465" max="8465" width="11.28515625" style="88" customWidth="1"/>
    <col min="8466" max="8466" width="11.140625" style="88" bestFit="1" customWidth="1"/>
    <col min="8467" max="8467" width="13" style="88" customWidth="1"/>
    <col min="8468" max="8468" width="15.85546875" style="88" customWidth="1"/>
    <col min="8469" max="8469" width="12.7109375" style="88" customWidth="1"/>
    <col min="8470" max="8708" width="9.140625" style="88"/>
    <col min="8709" max="8709" width="5.42578125" style="88" customWidth="1"/>
    <col min="8710" max="8710" width="6.7109375" style="88" customWidth="1"/>
    <col min="8711" max="8711" width="9.140625" style="88"/>
    <col min="8712" max="8712" width="2" style="88" customWidth="1"/>
    <col min="8713" max="8713" width="9.5703125" style="88" customWidth="1"/>
    <col min="8714" max="8714" width="2.5703125" style="88" customWidth="1"/>
    <col min="8715" max="8715" width="10.42578125" style="88" customWidth="1"/>
    <col min="8716" max="8716" width="10.7109375" style="88" bestFit="1" customWidth="1"/>
    <col min="8717" max="8717" width="11.140625" style="88" bestFit="1" customWidth="1"/>
    <col min="8718" max="8718" width="13.85546875" style="88" bestFit="1" customWidth="1"/>
    <col min="8719" max="8720" width="14.7109375" style="88" customWidth="1"/>
    <col min="8721" max="8721" width="11.28515625" style="88" customWidth="1"/>
    <col min="8722" max="8722" width="11.140625" style="88" bestFit="1" customWidth="1"/>
    <col min="8723" max="8723" width="13" style="88" customWidth="1"/>
    <col min="8724" max="8724" width="15.85546875" style="88" customWidth="1"/>
    <col min="8725" max="8725" width="12.7109375" style="88" customWidth="1"/>
    <col min="8726" max="8964" width="9.140625" style="88"/>
    <col min="8965" max="8965" width="5.42578125" style="88" customWidth="1"/>
    <col min="8966" max="8966" width="6.7109375" style="88" customWidth="1"/>
    <col min="8967" max="8967" width="9.140625" style="88"/>
    <col min="8968" max="8968" width="2" style="88" customWidth="1"/>
    <col min="8969" max="8969" width="9.5703125" style="88" customWidth="1"/>
    <col min="8970" max="8970" width="2.5703125" style="88" customWidth="1"/>
    <col min="8971" max="8971" width="10.42578125" style="88" customWidth="1"/>
    <col min="8972" max="8972" width="10.7109375" style="88" bestFit="1" customWidth="1"/>
    <col min="8973" max="8973" width="11.140625" style="88" bestFit="1" customWidth="1"/>
    <col min="8974" max="8974" width="13.85546875" style="88" bestFit="1" customWidth="1"/>
    <col min="8975" max="8976" width="14.7109375" style="88" customWidth="1"/>
    <col min="8977" max="8977" width="11.28515625" style="88" customWidth="1"/>
    <col min="8978" max="8978" width="11.140625" style="88" bestFit="1" customWidth="1"/>
    <col min="8979" max="8979" width="13" style="88" customWidth="1"/>
    <col min="8980" max="8980" width="15.85546875" style="88" customWidth="1"/>
    <col min="8981" max="8981" width="12.7109375" style="88" customWidth="1"/>
    <col min="8982" max="9220" width="9.140625" style="88"/>
    <col min="9221" max="9221" width="5.42578125" style="88" customWidth="1"/>
    <col min="9222" max="9222" width="6.7109375" style="88" customWidth="1"/>
    <col min="9223" max="9223" width="9.140625" style="88"/>
    <col min="9224" max="9224" width="2" style="88" customWidth="1"/>
    <col min="9225" max="9225" width="9.5703125" style="88" customWidth="1"/>
    <col min="9226" max="9226" width="2.5703125" style="88" customWidth="1"/>
    <col min="9227" max="9227" width="10.42578125" style="88" customWidth="1"/>
    <col min="9228" max="9228" width="10.7109375" style="88" bestFit="1" customWidth="1"/>
    <col min="9229" max="9229" width="11.140625" style="88" bestFit="1" customWidth="1"/>
    <col min="9230" max="9230" width="13.85546875" style="88" bestFit="1" customWidth="1"/>
    <col min="9231" max="9232" width="14.7109375" style="88" customWidth="1"/>
    <col min="9233" max="9233" width="11.28515625" style="88" customWidth="1"/>
    <col min="9234" max="9234" width="11.140625" style="88" bestFit="1" customWidth="1"/>
    <col min="9235" max="9235" width="13" style="88" customWidth="1"/>
    <col min="9236" max="9236" width="15.85546875" style="88" customWidth="1"/>
    <col min="9237" max="9237" width="12.7109375" style="88" customWidth="1"/>
    <col min="9238" max="9476" width="9.140625" style="88"/>
    <col min="9477" max="9477" width="5.42578125" style="88" customWidth="1"/>
    <col min="9478" max="9478" width="6.7109375" style="88" customWidth="1"/>
    <col min="9479" max="9479" width="9.140625" style="88"/>
    <col min="9480" max="9480" width="2" style="88" customWidth="1"/>
    <col min="9481" max="9481" width="9.5703125" style="88" customWidth="1"/>
    <col min="9482" max="9482" width="2.5703125" style="88" customWidth="1"/>
    <col min="9483" max="9483" width="10.42578125" style="88" customWidth="1"/>
    <col min="9484" max="9484" width="10.7109375" style="88" bestFit="1" customWidth="1"/>
    <col min="9485" max="9485" width="11.140625" style="88" bestFit="1" customWidth="1"/>
    <col min="9486" max="9486" width="13.85546875" style="88" bestFit="1" customWidth="1"/>
    <col min="9487" max="9488" width="14.7109375" style="88" customWidth="1"/>
    <col min="9489" max="9489" width="11.28515625" style="88" customWidth="1"/>
    <col min="9490" max="9490" width="11.140625" style="88" bestFit="1" customWidth="1"/>
    <col min="9491" max="9491" width="13" style="88" customWidth="1"/>
    <col min="9492" max="9492" width="15.85546875" style="88" customWidth="1"/>
    <col min="9493" max="9493" width="12.7109375" style="88" customWidth="1"/>
    <col min="9494" max="9732" width="9.140625" style="88"/>
    <col min="9733" max="9733" width="5.42578125" style="88" customWidth="1"/>
    <col min="9734" max="9734" width="6.7109375" style="88" customWidth="1"/>
    <col min="9735" max="9735" width="9.140625" style="88"/>
    <col min="9736" max="9736" width="2" style="88" customWidth="1"/>
    <col min="9737" max="9737" width="9.5703125" style="88" customWidth="1"/>
    <col min="9738" max="9738" width="2.5703125" style="88" customWidth="1"/>
    <col min="9739" max="9739" width="10.42578125" style="88" customWidth="1"/>
    <col min="9740" max="9740" width="10.7109375" style="88" bestFit="1" customWidth="1"/>
    <col min="9741" max="9741" width="11.140625" style="88" bestFit="1" customWidth="1"/>
    <col min="9742" max="9742" width="13.85546875" style="88" bestFit="1" customWidth="1"/>
    <col min="9743" max="9744" width="14.7109375" style="88" customWidth="1"/>
    <col min="9745" max="9745" width="11.28515625" style="88" customWidth="1"/>
    <col min="9746" max="9746" width="11.140625" style="88" bestFit="1" customWidth="1"/>
    <col min="9747" max="9747" width="13" style="88" customWidth="1"/>
    <col min="9748" max="9748" width="15.85546875" style="88" customWidth="1"/>
    <col min="9749" max="9749" width="12.7109375" style="88" customWidth="1"/>
    <col min="9750" max="9988" width="9.140625" style="88"/>
    <col min="9989" max="9989" width="5.42578125" style="88" customWidth="1"/>
    <col min="9990" max="9990" width="6.7109375" style="88" customWidth="1"/>
    <col min="9991" max="9991" width="9.140625" style="88"/>
    <col min="9992" max="9992" width="2" style="88" customWidth="1"/>
    <col min="9993" max="9993" width="9.5703125" style="88" customWidth="1"/>
    <col min="9994" max="9994" width="2.5703125" style="88" customWidth="1"/>
    <col min="9995" max="9995" width="10.42578125" style="88" customWidth="1"/>
    <col min="9996" max="9996" width="10.7109375" style="88" bestFit="1" customWidth="1"/>
    <col min="9997" max="9997" width="11.140625" style="88" bestFit="1" customWidth="1"/>
    <col min="9998" max="9998" width="13.85546875" style="88" bestFit="1" customWidth="1"/>
    <col min="9999" max="10000" width="14.7109375" style="88" customWidth="1"/>
    <col min="10001" max="10001" width="11.28515625" style="88" customWidth="1"/>
    <col min="10002" max="10002" width="11.140625" style="88" bestFit="1" customWidth="1"/>
    <col min="10003" max="10003" width="13" style="88" customWidth="1"/>
    <col min="10004" max="10004" width="15.85546875" style="88" customWidth="1"/>
    <col min="10005" max="10005" width="12.7109375" style="88" customWidth="1"/>
    <col min="10006" max="10244" width="9.140625" style="88"/>
    <col min="10245" max="10245" width="5.42578125" style="88" customWidth="1"/>
    <col min="10246" max="10246" width="6.7109375" style="88" customWidth="1"/>
    <col min="10247" max="10247" width="9.140625" style="88"/>
    <col min="10248" max="10248" width="2" style="88" customWidth="1"/>
    <col min="10249" max="10249" width="9.5703125" style="88" customWidth="1"/>
    <col min="10250" max="10250" width="2.5703125" style="88" customWidth="1"/>
    <col min="10251" max="10251" width="10.42578125" style="88" customWidth="1"/>
    <col min="10252" max="10252" width="10.7109375" style="88" bestFit="1" customWidth="1"/>
    <col min="10253" max="10253" width="11.140625" style="88" bestFit="1" customWidth="1"/>
    <col min="10254" max="10254" width="13.85546875" style="88" bestFit="1" customWidth="1"/>
    <col min="10255" max="10256" width="14.7109375" style="88" customWidth="1"/>
    <col min="10257" max="10257" width="11.28515625" style="88" customWidth="1"/>
    <col min="10258" max="10258" width="11.140625" style="88" bestFit="1" customWidth="1"/>
    <col min="10259" max="10259" width="13" style="88" customWidth="1"/>
    <col min="10260" max="10260" width="15.85546875" style="88" customWidth="1"/>
    <col min="10261" max="10261" width="12.7109375" style="88" customWidth="1"/>
    <col min="10262" max="10500" width="9.140625" style="88"/>
    <col min="10501" max="10501" width="5.42578125" style="88" customWidth="1"/>
    <col min="10502" max="10502" width="6.7109375" style="88" customWidth="1"/>
    <col min="10503" max="10503" width="9.140625" style="88"/>
    <col min="10504" max="10504" width="2" style="88" customWidth="1"/>
    <col min="10505" max="10505" width="9.5703125" style="88" customWidth="1"/>
    <col min="10506" max="10506" width="2.5703125" style="88" customWidth="1"/>
    <col min="10507" max="10507" width="10.42578125" style="88" customWidth="1"/>
    <col min="10508" max="10508" width="10.7109375" style="88" bestFit="1" customWidth="1"/>
    <col min="10509" max="10509" width="11.140625" style="88" bestFit="1" customWidth="1"/>
    <col min="10510" max="10510" width="13.85546875" style="88" bestFit="1" customWidth="1"/>
    <col min="10511" max="10512" width="14.7109375" style="88" customWidth="1"/>
    <col min="10513" max="10513" width="11.28515625" style="88" customWidth="1"/>
    <col min="10514" max="10514" width="11.140625" style="88" bestFit="1" customWidth="1"/>
    <col min="10515" max="10515" width="13" style="88" customWidth="1"/>
    <col min="10516" max="10516" width="15.85546875" style="88" customWidth="1"/>
    <col min="10517" max="10517" width="12.7109375" style="88" customWidth="1"/>
    <col min="10518" max="10756" width="9.140625" style="88"/>
    <col min="10757" max="10757" width="5.42578125" style="88" customWidth="1"/>
    <col min="10758" max="10758" width="6.7109375" style="88" customWidth="1"/>
    <col min="10759" max="10759" width="9.140625" style="88"/>
    <col min="10760" max="10760" width="2" style="88" customWidth="1"/>
    <col min="10761" max="10761" width="9.5703125" style="88" customWidth="1"/>
    <col min="10762" max="10762" width="2.5703125" style="88" customWidth="1"/>
    <col min="10763" max="10763" width="10.42578125" style="88" customWidth="1"/>
    <col min="10764" max="10764" width="10.7109375" style="88" bestFit="1" customWidth="1"/>
    <col min="10765" max="10765" width="11.140625" style="88" bestFit="1" customWidth="1"/>
    <col min="10766" max="10766" width="13.85546875" style="88" bestFit="1" customWidth="1"/>
    <col min="10767" max="10768" width="14.7109375" style="88" customWidth="1"/>
    <col min="10769" max="10769" width="11.28515625" style="88" customWidth="1"/>
    <col min="10770" max="10770" width="11.140625" style="88" bestFit="1" customWidth="1"/>
    <col min="10771" max="10771" width="13" style="88" customWidth="1"/>
    <col min="10772" max="10772" width="15.85546875" style="88" customWidth="1"/>
    <col min="10773" max="10773" width="12.7109375" style="88" customWidth="1"/>
    <col min="10774" max="11012" width="9.140625" style="88"/>
    <col min="11013" max="11013" width="5.42578125" style="88" customWidth="1"/>
    <col min="11014" max="11014" width="6.7109375" style="88" customWidth="1"/>
    <col min="11015" max="11015" width="9.140625" style="88"/>
    <col min="11016" max="11016" width="2" style="88" customWidth="1"/>
    <col min="11017" max="11017" width="9.5703125" style="88" customWidth="1"/>
    <col min="11018" max="11018" width="2.5703125" style="88" customWidth="1"/>
    <col min="11019" max="11019" width="10.42578125" style="88" customWidth="1"/>
    <col min="11020" max="11020" width="10.7109375" style="88" bestFit="1" customWidth="1"/>
    <col min="11021" max="11021" width="11.140625" style="88" bestFit="1" customWidth="1"/>
    <col min="11022" max="11022" width="13.85546875" style="88" bestFit="1" customWidth="1"/>
    <col min="11023" max="11024" width="14.7109375" style="88" customWidth="1"/>
    <col min="11025" max="11025" width="11.28515625" style="88" customWidth="1"/>
    <col min="11026" max="11026" width="11.140625" style="88" bestFit="1" customWidth="1"/>
    <col min="11027" max="11027" width="13" style="88" customWidth="1"/>
    <col min="11028" max="11028" width="15.85546875" style="88" customWidth="1"/>
    <col min="11029" max="11029" width="12.7109375" style="88" customWidth="1"/>
    <col min="11030" max="11268" width="9.140625" style="88"/>
    <col min="11269" max="11269" width="5.42578125" style="88" customWidth="1"/>
    <col min="11270" max="11270" width="6.7109375" style="88" customWidth="1"/>
    <col min="11271" max="11271" width="9.140625" style="88"/>
    <col min="11272" max="11272" width="2" style="88" customWidth="1"/>
    <col min="11273" max="11273" width="9.5703125" style="88" customWidth="1"/>
    <col min="11274" max="11274" width="2.5703125" style="88" customWidth="1"/>
    <col min="11275" max="11275" width="10.42578125" style="88" customWidth="1"/>
    <col min="11276" max="11276" width="10.7109375" style="88" bestFit="1" customWidth="1"/>
    <col min="11277" max="11277" width="11.140625" style="88" bestFit="1" customWidth="1"/>
    <col min="11278" max="11278" width="13.85546875" style="88" bestFit="1" customWidth="1"/>
    <col min="11279" max="11280" width="14.7109375" style="88" customWidth="1"/>
    <col min="11281" max="11281" width="11.28515625" style="88" customWidth="1"/>
    <col min="11282" max="11282" width="11.140625" style="88" bestFit="1" customWidth="1"/>
    <col min="11283" max="11283" width="13" style="88" customWidth="1"/>
    <col min="11284" max="11284" width="15.85546875" style="88" customWidth="1"/>
    <col min="11285" max="11285" width="12.7109375" style="88" customWidth="1"/>
    <col min="11286" max="11524" width="9.140625" style="88"/>
    <col min="11525" max="11525" width="5.42578125" style="88" customWidth="1"/>
    <col min="11526" max="11526" width="6.7109375" style="88" customWidth="1"/>
    <col min="11527" max="11527" width="9.140625" style="88"/>
    <col min="11528" max="11528" width="2" style="88" customWidth="1"/>
    <col min="11529" max="11529" width="9.5703125" style="88" customWidth="1"/>
    <col min="11530" max="11530" width="2.5703125" style="88" customWidth="1"/>
    <col min="11531" max="11531" width="10.42578125" style="88" customWidth="1"/>
    <col min="11532" max="11532" width="10.7109375" style="88" bestFit="1" customWidth="1"/>
    <col min="11533" max="11533" width="11.140625" style="88" bestFit="1" customWidth="1"/>
    <col min="11534" max="11534" width="13.85546875" style="88" bestFit="1" customWidth="1"/>
    <col min="11535" max="11536" width="14.7109375" style="88" customWidth="1"/>
    <col min="11537" max="11537" width="11.28515625" style="88" customWidth="1"/>
    <col min="11538" max="11538" width="11.140625" style="88" bestFit="1" customWidth="1"/>
    <col min="11539" max="11539" width="13" style="88" customWidth="1"/>
    <col min="11540" max="11540" width="15.85546875" style="88" customWidth="1"/>
    <col min="11541" max="11541" width="12.7109375" style="88" customWidth="1"/>
    <col min="11542" max="11780" width="9.140625" style="88"/>
    <col min="11781" max="11781" width="5.42578125" style="88" customWidth="1"/>
    <col min="11782" max="11782" width="6.7109375" style="88" customWidth="1"/>
    <col min="11783" max="11783" width="9.140625" style="88"/>
    <col min="11784" max="11784" width="2" style="88" customWidth="1"/>
    <col min="11785" max="11785" width="9.5703125" style="88" customWidth="1"/>
    <col min="11786" max="11786" width="2.5703125" style="88" customWidth="1"/>
    <col min="11787" max="11787" width="10.42578125" style="88" customWidth="1"/>
    <col min="11788" max="11788" width="10.7109375" style="88" bestFit="1" customWidth="1"/>
    <col min="11789" max="11789" width="11.140625" style="88" bestFit="1" customWidth="1"/>
    <col min="11790" max="11790" width="13.85546875" style="88" bestFit="1" customWidth="1"/>
    <col min="11791" max="11792" width="14.7109375" style="88" customWidth="1"/>
    <col min="11793" max="11793" width="11.28515625" style="88" customWidth="1"/>
    <col min="11794" max="11794" width="11.140625" style="88" bestFit="1" customWidth="1"/>
    <col min="11795" max="11795" width="13" style="88" customWidth="1"/>
    <col min="11796" max="11796" width="15.85546875" style="88" customWidth="1"/>
    <col min="11797" max="11797" width="12.7109375" style="88" customWidth="1"/>
    <col min="11798" max="12036" width="9.140625" style="88"/>
    <col min="12037" max="12037" width="5.42578125" style="88" customWidth="1"/>
    <col min="12038" max="12038" width="6.7109375" style="88" customWidth="1"/>
    <col min="12039" max="12039" width="9.140625" style="88"/>
    <col min="12040" max="12040" width="2" style="88" customWidth="1"/>
    <col min="12041" max="12041" width="9.5703125" style="88" customWidth="1"/>
    <col min="12042" max="12042" width="2.5703125" style="88" customWidth="1"/>
    <col min="12043" max="12043" width="10.42578125" style="88" customWidth="1"/>
    <col min="12044" max="12044" width="10.7109375" style="88" bestFit="1" customWidth="1"/>
    <col min="12045" max="12045" width="11.140625" style="88" bestFit="1" customWidth="1"/>
    <col min="12046" max="12046" width="13.85546875" style="88" bestFit="1" customWidth="1"/>
    <col min="12047" max="12048" width="14.7109375" style="88" customWidth="1"/>
    <col min="12049" max="12049" width="11.28515625" style="88" customWidth="1"/>
    <col min="12050" max="12050" width="11.140625" style="88" bestFit="1" customWidth="1"/>
    <col min="12051" max="12051" width="13" style="88" customWidth="1"/>
    <col min="12052" max="12052" width="15.85546875" style="88" customWidth="1"/>
    <col min="12053" max="12053" width="12.7109375" style="88" customWidth="1"/>
    <col min="12054" max="12292" width="9.140625" style="88"/>
    <col min="12293" max="12293" width="5.42578125" style="88" customWidth="1"/>
    <col min="12294" max="12294" width="6.7109375" style="88" customWidth="1"/>
    <col min="12295" max="12295" width="9.140625" style="88"/>
    <col min="12296" max="12296" width="2" style="88" customWidth="1"/>
    <col min="12297" max="12297" width="9.5703125" style="88" customWidth="1"/>
    <col min="12298" max="12298" width="2.5703125" style="88" customWidth="1"/>
    <col min="12299" max="12299" width="10.42578125" style="88" customWidth="1"/>
    <col min="12300" max="12300" width="10.7109375" style="88" bestFit="1" customWidth="1"/>
    <col min="12301" max="12301" width="11.140625" style="88" bestFit="1" customWidth="1"/>
    <col min="12302" max="12302" width="13.85546875" style="88" bestFit="1" customWidth="1"/>
    <col min="12303" max="12304" width="14.7109375" style="88" customWidth="1"/>
    <col min="12305" max="12305" width="11.28515625" style="88" customWidth="1"/>
    <col min="12306" max="12306" width="11.140625" style="88" bestFit="1" customWidth="1"/>
    <col min="12307" max="12307" width="13" style="88" customWidth="1"/>
    <col min="12308" max="12308" width="15.85546875" style="88" customWidth="1"/>
    <col min="12309" max="12309" width="12.7109375" style="88" customWidth="1"/>
    <col min="12310" max="12548" width="9.140625" style="88"/>
    <col min="12549" max="12549" width="5.42578125" style="88" customWidth="1"/>
    <col min="12550" max="12550" width="6.7109375" style="88" customWidth="1"/>
    <col min="12551" max="12551" width="9.140625" style="88"/>
    <col min="12552" max="12552" width="2" style="88" customWidth="1"/>
    <col min="12553" max="12553" width="9.5703125" style="88" customWidth="1"/>
    <col min="12554" max="12554" width="2.5703125" style="88" customWidth="1"/>
    <col min="12555" max="12555" width="10.42578125" style="88" customWidth="1"/>
    <col min="12556" max="12556" width="10.7109375" style="88" bestFit="1" customWidth="1"/>
    <col min="12557" max="12557" width="11.140625" style="88" bestFit="1" customWidth="1"/>
    <col min="12558" max="12558" width="13.85546875" style="88" bestFit="1" customWidth="1"/>
    <col min="12559" max="12560" width="14.7109375" style="88" customWidth="1"/>
    <col min="12561" max="12561" width="11.28515625" style="88" customWidth="1"/>
    <col min="12562" max="12562" width="11.140625" style="88" bestFit="1" customWidth="1"/>
    <col min="12563" max="12563" width="13" style="88" customWidth="1"/>
    <col min="12564" max="12564" width="15.85546875" style="88" customWidth="1"/>
    <col min="12565" max="12565" width="12.7109375" style="88" customWidth="1"/>
    <col min="12566" max="12804" width="9.140625" style="88"/>
    <col min="12805" max="12805" width="5.42578125" style="88" customWidth="1"/>
    <col min="12806" max="12806" width="6.7109375" style="88" customWidth="1"/>
    <col min="12807" max="12807" width="9.140625" style="88"/>
    <col min="12808" max="12808" width="2" style="88" customWidth="1"/>
    <col min="12809" max="12809" width="9.5703125" style="88" customWidth="1"/>
    <col min="12810" max="12810" width="2.5703125" style="88" customWidth="1"/>
    <col min="12811" max="12811" width="10.42578125" style="88" customWidth="1"/>
    <col min="12812" max="12812" width="10.7109375" style="88" bestFit="1" customWidth="1"/>
    <col min="12813" max="12813" width="11.140625" style="88" bestFit="1" customWidth="1"/>
    <col min="12814" max="12814" width="13.85546875" style="88" bestFit="1" customWidth="1"/>
    <col min="12815" max="12816" width="14.7109375" style="88" customWidth="1"/>
    <col min="12817" max="12817" width="11.28515625" style="88" customWidth="1"/>
    <col min="12818" max="12818" width="11.140625" style="88" bestFit="1" customWidth="1"/>
    <col min="12819" max="12819" width="13" style="88" customWidth="1"/>
    <col min="12820" max="12820" width="15.85546875" style="88" customWidth="1"/>
    <col min="12821" max="12821" width="12.7109375" style="88" customWidth="1"/>
    <col min="12822" max="13060" width="9.140625" style="88"/>
    <col min="13061" max="13061" width="5.42578125" style="88" customWidth="1"/>
    <col min="13062" max="13062" width="6.7109375" style="88" customWidth="1"/>
    <col min="13063" max="13063" width="9.140625" style="88"/>
    <col min="13064" max="13064" width="2" style="88" customWidth="1"/>
    <col min="13065" max="13065" width="9.5703125" style="88" customWidth="1"/>
    <col min="13066" max="13066" width="2.5703125" style="88" customWidth="1"/>
    <col min="13067" max="13067" width="10.42578125" style="88" customWidth="1"/>
    <col min="13068" max="13068" width="10.7109375" style="88" bestFit="1" customWidth="1"/>
    <col min="13069" max="13069" width="11.140625" style="88" bestFit="1" customWidth="1"/>
    <col min="13070" max="13070" width="13.85546875" style="88" bestFit="1" customWidth="1"/>
    <col min="13071" max="13072" width="14.7109375" style="88" customWidth="1"/>
    <col min="13073" max="13073" width="11.28515625" style="88" customWidth="1"/>
    <col min="13074" max="13074" width="11.140625" style="88" bestFit="1" customWidth="1"/>
    <col min="13075" max="13075" width="13" style="88" customWidth="1"/>
    <col min="13076" max="13076" width="15.85546875" style="88" customWidth="1"/>
    <col min="13077" max="13077" width="12.7109375" style="88" customWidth="1"/>
    <col min="13078" max="13316" width="9.140625" style="88"/>
    <col min="13317" max="13317" width="5.42578125" style="88" customWidth="1"/>
    <col min="13318" max="13318" width="6.7109375" style="88" customWidth="1"/>
    <col min="13319" max="13319" width="9.140625" style="88"/>
    <col min="13320" max="13320" width="2" style="88" customWidth="1"/>
    <col min="13321" max="13321" width="9.5703125" style="88" customWidth="1"/>
    <col min="13322" max="13322" width="2.5703125" style="88" customWidth="1"/>
    <col min="13323" max="13323" width="10.42578125" style="88" customWidth="1"/>
    <col min="13324" max="13324" width="10.7109375" style="88" bestFit="1" customWidth="1"/>
    <col min="13325" max="13325" width="11.140625" style="88" bestFit="1" customWidth="1"/>
    <col min="13326" max="13326" width="13.85546875" style="88" bestFit="1" customWidth="1"/>
    <col min="13327" max="13328" width="14.7109375" style="88" customWidth="1"/>
    <col min="13329" max="13329" width="11.28515625" style="88" customWidth="1"/>
    <col min="13330" max="13330" width="11.140625" style="88" bestFit="1" customWidth="1"/>
    <col min="13331" max="13331" width="13" style="88" customWidth="1"/>
    <col min="13332" max="13332" width="15.85546875" style="88" customWidth="1"/>
    <col min="13333" max="13333" width="12.7109375" style="88" customWidth="1"/>
    <col min="13334" max="13572" width="9.140625" style="88"/>
    <col min="13573" max="13573" width="5.42578125" style="88" customWidth="1"/>
    <col min="13574" max="13574" width="6.7109375" style="88" customWidth="1"/>
    <col min="13575" max="13575" width="9.140625" style="88"/>
    <col min="13576" max="13576" width="2" style="88" customWidth="1"/>
    <col min="13577" max="13577" width="9.5703125" style="88" customWidth="1"/>
    <col min="13578" max="13578" width="2.5703125" style="88" customWidth="1"/>
    <col min="13579" max="13579" width="10.42578125" style="88" customWidth="1"/>
    <col min="13580" max="13580" width="10.7109375" style="88" bestFit="1" customWidth="1"/>
    <col min="13581" max="13581" width="11.140625" style="88" bestFit="1" customWidth="1"/>
    <col min="13582" max="13582" width="13.85546875" style="88" bestFit="1" customWidth="1"/>
    <col min="13583" max="13584" width="14.7109375" style="88" customWidth="1"/>
    <col min="13585" max="13585" width="11.28515625" style="88" customWidth="1"/>
    <col min="13586" max="13586" width="11.140625" style="88" bestFit="1" customWidth="1"/>
    <col min="13587" max="13587" width="13" style="88" customWidth="1"/>
    <col min="13588" max="13588" width="15.85546875" style="88" customWidth="1"/>
    <col min="13589" max="13589" width="12.7109375" style="88" customWidth="1"/>
    <col min="13590" max="13828" width="9.140625" style="88"/>
    <col min="13829" max="13829" width="5.42578125" style="88" customWidth="1"/>
    <col min="13830" max="13830" width="6.7109375" style="88" customWidth="1"/>
    <col min="13831" max="13831" width="9.140625" style="88"/>
    <col min="13832" max="13832" width="2" style="88" customWidth="1"/>
    <col min="13833" max="13833" width="9.5703125" style="88" customWidth="1"/>
    <col min="13834" max="13834" width="2.5703125" style="88" customWidth="1"/>
    <col min="13835" max="13835" width="10.42578125" style="88" customWidth="1"/>
    <col min="13836" max="13836" width="10.7109375" style="88" bestFit="1" customWidth="1"/>
    <col min="13837" max="13837" width="11.140625" style="88" bestFit="1" customWidth="1"/>
    <col min="13838" max="13838" width="13.85546875" style="88" bestFit="1" customWidth="1"/>
    <col min="13839" max="13840" width="14.7109375" style="88" customWidth="1"/>
    <col min="13841" max="13841" width="11.28515625" style="88" customWidth="1"/>
    <col min="13842" max="13842" width="11.140625" style="88" bestFit="1" customWidth="1"/>
    <col min="13843" max="13843" width="13" style="88" customWidth="1"/>
    <col min="13844" max="13844" width="15.85546875" style="88" customWidth="1"/>
    <col min="13845" max="13845" width="12.7109375" style="88" customWidth="1"/>
    <col min="13846" max="14084" width="9.140625" style="88"/>
    <col min="14085" max="14085" width="5.42578125" style="88" customWidth="1"/>
    <col min="14086" max="14086" width="6.7109375" style="88" customWidth="1"/>
    <col min="14087" max="14087" width="9.140625" style="88"/>
    <col min="14088" max="14088" width="2" style="88" customWidth="1"/>
    <col min="14089" max="14089" width="9.5703125" style="88" customWidth="1"/>
    <col min="14090" max="14090" width="2.5703125" style="88" customWidth="1"/>
    <col min="14091" max="14091" width="10.42578125" style="88" customWidth="1"/>
    <col min="14092" max="14092" width="10.7109375" style="88" bestFit="1" customWidth="1"/>
    <col min="14093" max="14093" width="11.140625" style="88" bestFit="1" customWidth="1"/>
    <col min="14094" max="14094" width="13.85546875" style="88" bestFit="1" customWidth="1"/>
    <col min="14095" max="14096" width="14.7109375" style="88" customWidth="1"/>
    <col min="14097" max="14097" width="11.28515625" style="88" customWidth="1"/>
    <col min="14098" max="14098" width="11.140625" style="88" bestFit="1" customWidth="1"/>
    <col min="14099" max="14099" width="13" style="88" customWidth="1"/>
    <col min="14100" max="14100" width="15.85546875" style="88" customWidth="1"/>
    <col min="14101" max="14101" width="12.7109375" style="88" customWidth="1"/>
    <col min="14102" max="14340" width="9.140625" style="88"/>
    <col min="14341" max="14341" width="5.42578125" style="88" customWidth="1"/>
    <col min="14342" max="14342" width="6.7109375" style="88" customWidth="1"/>
    <col min="14343" max="14343" width="9.140625" style="88"/>
    <col min="14344" max="14344" width="2" style="88" customWidth="1"/>
    <col min="14345" max="14345" width="9.5703125" style="88" customWidth="1"/>
    <col min="14346" max="14346" width="2.5703125" style="88" customWidth="1"/>
    <col min="14347" max="14347" width="10.42578125" style="88" customWidth="1"/>
    <col min="14348" max="14348" width="10.7109375" style="88" bestFit="1" customWidth="1"/>
    <col min="14349" max="14349" width="11.140625" style="88" bestFit="1" customWidth="1"/>
    <col min="14350" max="14350" width="13.85546875" style="88" bestFit="1" customWidth="1"/>
    <col min="14351" max="14352" width="14.7109375" style="88" customWidth="1"/>
    <col min="14353" max="14353" width="11.28515625" style="88" customWidth="1"/>
    <col min="14354" max="14354" width="11.140625" style="88" bestFit="1" customWidth="1"/>
    <col min="14355" max="14355" width="13" style="88" customWidth="1"/>
    <col min="14356" max="14356" width="15.85546875" style="88" customWidth="1"/>
    <col min="14357" max="14357" width="12.7109375" style="88" customWidth="1"/>
    <col min="14358" max="14596" width="9.140625" style="88"/>
    <col min="14597" max="14597" width="5.42578125" style="88" customWidth="1"/>
    <col min="14598" max="14598" width="6.7109375" style="88" customWidth="1"/>
    <col min="14599" max="14599" width="9.140625" style="88"/>
    <col min="14600" max="14600" width="2" style="88" customWidth="1"/>
    <col min="14601" max="14601" width="9.5703125" style="88" customWidth="1"/>
    <col min="14602" max="14602" width="2.5703125" style="88" customWidth="1"/>
    <col min="14603" max="14603" width="10.42578125" style="88" customWidth="1"/>
    <col min="14604" max="14604" width="10.7109375" style="88" bestFit="1" customWidth="1"/>
    <col min="14605" max="14605" width="11.140625" style="88" bestFit="1" customWidth="1"/>
    <col min="14606" max="14606" width="13.85546875" style="88" bestFit="1" customWidth="1"/>
    <col min="14607" max="14608" width="14.7109375" style="88" customWidth="1"/>
    <col min="14609" max="14609" width="11.28515625" style="88" customWidth="1"/>
    <col min="14610" max="14610" width="11.140625" style="88" bestFit="1" customWidth="1"/>
    <col min="14611" max="14611" width="13" style="88" customWidth="1"/>
    <col min="14612" max="14612" width="15.85546875" style="88" customWidth="1"/>
    <col min="14613" max="14613" width="12.7109375" style="88" customWidth="1"/>
    <col min="14614" max="14852" width="9.140625" style="88"/>
    <col min="14853" max="14853" width="5.42578125" style="88" customWidth="1"/>
    <col min="14854" max="14854" width="6.7109375" style="88" customWidth="1"/>
    <col min="14855" max="14855" width="9.140625" style="88"/>
    <col min="14856" max="14856" width="2" style="88" customWidth="1"/>
    <col min="14857" max="14857" width="9.5703125" style="88" customWidth="1"/>
    <col min="14858" max="14858" width="2.5703125" style="88" customWidth="1"/>
    <col min="14859" max="14859" width="10.42578125" style="88" customWidth="1"/>
    <col min="14860" max="14860" width="10.7109375" style="88" bestFit="1" customWidth="1"/>
    <col min="14861" max="14861" width="11.140625" style="88" bestFit="1" customWidth="1"/>
    <col min="14862" max="14862" width="13.85546875" style="88" bestFit="1" customWidth="1"/>
    <col min="14863" max="14864" width="14.7109375" style="88" customWidth="1"/>
    <col min="14865" max="14865" width="11.28515625" style="88" customWidth="1"/>
    <col min="14866" max="14866" width="11.140625" style="88" bestFit="1" customWidth="1"/>
    <col min="14867" max="14867" width="13" style="88" customWidth="1"/>
    <col min="14868" max="14868" width="15.85546875" style="88" customWidth="1"/>
    <col min="14869" max="14869" width="12.7109375" style="88" customWidth="1"/>
    <col min="14870" max="15108" width="9.140625" style="88"/>
    <col min="15109" max="15109" width="5.42578125" style="88" customWidth="1"/>
    <col min="15110" max="15110" width="6.7109375" style="88" customWidth="1"/>
    <col min="15111" max="15111" width="9.140625" style="88"/>
    <col min="15112" max="15112" width="2" style="88" customWidth="1"/>
    <col min="15113" max="15113" width="9.5703125" style="88" customWidth="1"/>
    <col min="15114" max="15114" width="2.5703125" style="88" customWidth="1"/>
    <col min="15115" max="15115" width="10.42578125" style="88" customWidth="1"/>
    <col min="15116" max="15116" width="10.7109375" style="88" bestFit="1" customWidth="1"/>
    <col min="15117" max="15117" width="11.140625" style="88" bestFit="1" customWidth="1"/>
    <col min="15118" max="15118" width="13.85546875" style="88" bestFit="1" customWidth="1"/>
    <col min="15119" max="15120" width="14.7109375" style="88" customWidth="1"/>
    <col min="15121" max="15121" width="11.28515625" style="88" customWidth="1"/>
    <col min="15122" max="15122" width="11.140625" style="88" bestFit="1" customWidth="1"/>
    <col min="15123" max="15123" width="13" style="88" customWidth="1"/>
    <col min="15124" max="15124" width="15.85546875" style="88" customWidth="1"/>
    <col min="15125" max="15125" width="12.7109375" style="88" customWidth="1"/>
    <col min="15126" max="15364" width="9.140625" style="88"/>
    <col min="15365" max="15365" width="5.42578125" style="88" customWidth="1"/>
    <col min="15366" max="15366" width="6.7109375" style="88" customWidth="1"/>
    <col min="15367" max="15367" width="9.140625" style="88"/>
    <col min="15368" max="15368" width="2" style="88" customWidth="1"/>
    <col min="15369" max="15369" width="9.5703125" style="88" customWidth="1"/>
    <col min="15370" max="15370" width="2.5703125" style="88" customWidth="1"/>
    <col min="15371" max="15371" width="10.42578125" style="88" customWidth="1"/>
    <col min="15372" max="15372" width="10.7109375" style="88" bestFit="1" customWidth="1"/>
    <col min="15373" max="15373" width="11.140625" style="88" bestFit="1" customWidth="1"/>
    <col min="15374" max="15374" width="13.85546875" style="88" bestFit="1" customWidth="1"/>
    <col min="15375" max="15376" width="14.7109375" style="88" customWidth="1"/>
    <col min="15377" max="15377" width="11.28515625" style="88" customWidth="1"/>
    <col min="15378" max="15378" width="11.140625" style="88" bestFit="1" customWidth="1"/>
    <col min="15379" max="15379" width="13" style="88" customWidth="1"/>
    <col min="15380" max="15380" width="15.85546875" style="88" customWidth="1"/>
    <col min="15381" max="15381" width="12.7109375" style="88" customWidth="1"/>
    <col min="15382" max="15620" width="9.140625" style="88"/>
    <col min="15621" max="15621" width="5.42578125" style="88" customWidth="1"/>
    <col min="15622" max="15622" width="6.7109375" style="88" customWidth="1"/>
    <col min="15623" max="15623" width="9.140625" style="88"/>
    <col min="15624" max="15624" width="2" style="88" customWidth="1"/>
    <col min="15625" max="15625" width="9.5703125" style="88" customWidth="1"/>
    <col min="15626" max="15626" width="2.5703125" style="88" customWidth="1"/>
    <col min="15627" max="15627" width="10.42578125" style="88" customWidth="1"/>
    <col min="15628" max="15628" width="10.7109375" style="88" bestFit="1" customWidth="1"/>
    <col min="15629" max="15629" width="11.140625" style="88" bestFit="1" customWidth="1"/>
    <col min="15630" max="15630" width="13.85546875" style="88" bestFit="1" customWidth="1"/>
    <col min="15631" max="15632" width="14.7109375" style="88" customWidth="1"/>
    <col min="15633" max="15633" width="11.28515625" style="88" customWidth="1"/>
    <col min="15634" max="15634" width="11.140625" style="88" bestFit="1" customWidth="1"/>
    <col min="15635" max="15635" width="13" style="88" customWidth="1"/>
    <col min="15636" max="15636" width="15.85546875" style="88" customWidth="1"/>
    <col min="15637" max="15637" width="12.7109375" style="88" customWidth="1"/>
    <col min="15638" max="15876" width="9.140625" style="88"/>
    <col min="15877" max="15877" width="5.42578125" style="88" customWidth="1"/>
    <col min="15878" max="15878" width="6.7109375" style="88" customWidth="1"/>
    <col min="15879" max="15879" width="9.140625" style="88"/>
    <col min="15880" max="15880" width="2" style="88" customWidth="1"/>
    <col min="15881" max="15881" width="9.5703125" style="88" customWidth="1"/>
    <col min="15882" max="15882" width="2.5703125" style="88" customWidth="1"/>
    <col min="15883" max="15883" width="10.42578125" style="88" customWidth="1"/>
    <col min="15884" max="15884" width="10.7109375" style="88" bestFit="1" customWidth="1"/>
    <col min="15885" max="15885" width="11.140625" style="88" bestFit="1" customWidth="1"/>
    <col min="15886" max="15886" width="13.85546875" style="88" bestFit="1" customWidth="1"/>
    <col min="15887" max="15888" width="14.7109375" style="88" customWidth="1"/>
    <col min="15889" max="15889" width="11.28515625" style="88" customWidth="1"/>
    <col min="15890" max="15890" width="11.140625" style="88" bestFit="1" customWidth="1"/>
    <col min="15891" max="15891" width="13" style="88" customWidth="1"/>
    <col min="15892" max="15892" width="15.85546875" style="88" customWidth="1"/>
    <col min="15893" max="15893" width="12.7109375" style="88" customWidth="1"/>
    <col min="15894" max="16132" width="9.140625" style="88"/>
    <col min="16133" max="16133" width="5.42578125" style="88" customWidth="1"/>
    <col min="16134" max="16134" width="6.7109375" style="88" customWidth="1"/>
    <col min="16135" max="16135" width="9.140625" style="88"/>
    <col min="16136" max="16136" width="2" style="88" customWidth="1"/>
    <col min="16137" max="16137" width="9.5703125" style="88" customWidth="1"/>
    <col min="16138" max="16138" width="2.5703125" style="88" customWidth="1"/>
    <col min="16139" max="16139" width="10.42578125" style="88" customWidth="1"/>
    <col min="16140" max="16140" width="10.7109375" style="88" bestFit="1" customWidth="1"/>
    <col min="16141" max="16141" width="11.140625" style="88" bestFit="1" customWidth="1"/>
    <col min="16142" max="16142" width="13.85546875" style="88" bestFit="1" customWidth="1"/>
    <col min="16143" max="16144" width="14.7109375" style="88" customWidth="1"/>
    <col min="16145" max="16145" width="11.28515625" style="88" customWidth="1"/>
    <col min="16146" max="16146" width="11.140625" style="88" bestFit="1" customWidth="1"/>
    <col min="16147" max="16147" width="13" style="88" customWidth="1"/>
    <col min="16148" max="16148" width="15.85546875" style="88" customWidth="1"/>
    <col min="16149" max="16149" width="12.7109375" style="88" customWidth="1"/>
    <col min="16150" max="16384" width="9.140625" style="88"/>
  </cols>
  <sheetData>
    <row r="1" spans="1:21" s="113" customFormat="1" ht="13.5" customHeight="1" x14ac:dyDescent="0.2">
      <c r="A1" s="112"/>
      <c r="B1" s="112"/>
    </row>
    <row r="2" spans="1:21" s="113" customFormat="1" ht="15" customHeight="1" x14ac:dyDescent="0.2">
      <c r="A2" s="723" t="s">
        <v>46</v>
      </c>
      <c r="B2" s="723" t="s">
        <v>47</v>
      </c>
      <c r="C2" s="114"/>
      <c r="D2" s="115"/>
      <c r="E2" s="116" t="s">
        <v>48</v>
      </c>
      <c r="F2" s="115"/>
      <c r="G2" s="115"/>
      <c r="H2" s="115"/>
      <c r="I2" s="115"/>
      <c r="J2" s="115"/>
      <c r="K2" s="115"/>
      <c r="L2" s="115"/>
      <c r="M2" s="115"/>
      <c r="N2" s="115"/>
      <c r="O2" s="115"/>
      <c r="P2" s="115"/>
      <c r="Q2" s="115"/>
      <c r="R2" s="115"/>
      <c r="S2" s="115"/>
      <c r="T2" s="115"/>
    </row>
    <row r="3" spans="1:21" s="113" customFormat="1" ht="7.5" customHeight="1" x14ac:dyDescent="0.2">
      <c r="A3" s="723"/>
      <c r="B3" s="723"/>
      <c r="C3" s="114"/>
      <c r="D3" s="115"/>
      <c r="E3" s="115"/>
      <c r="F3" s="115"/>
      <c r="G3" s="115"/>
      <c r="H3" s="115"/>
      <c r="I3" s="115"/>
      <c r="J3" s="115"/>
      <c r="K3" s="115"/>
      <c r="L3" s="115"/>
      <c r="M3" s="115"/>
      <c r="N3" s="115"/>
      <c r="O3" s="115"/>
      <c r="P3" s="115"/>
      <c r="Q3" s="115"/>
      <c r="R3" s="115"/>
      <c r="S3" s="115"/>
      <c r="T3" s="115"/>
    </row>
    <row r="4" spans="1:21" s="113" customFormat="1" ht="19.5" x14ac:dyDescent="0.2">
      <c r="A4" s="723"/>
      <c r="B4" s="723"/>
      <c r="C4" s="114"/>
      <c r="D4" s="115"/>
      <c r="E4" s="115"/>
      <c r="F4" s="115"/>
      <c r="G4" s="115"/>
      <c r="H4" s="306" t="s">
        <v>158</v>
      </c>
      <c r="I4" s="306" t="s">
        <v>159</v>
      </c>
      <c r="J4" s="306" t="s">
        <v>157</v>
      </c>
      <c r="K4" s="306" t="s">
        <v>160</v>
      </c>
      <c r="L4" s="306" t="s">
        <v>161</v>
      </c>
      <c r="M4" s="306" t="s">
        <v>162</v>
      </c>
      <c r="N4" s="306" t="s">
        <v>163</v>
      </c>
      <c r="O4" s="306" t="s">
        <v>164</v>
      </c>
      <c r="P4" s="306" t="s">
        <v>165</v>
      </c>
      <c r="Q4" s="307" t="s">
        <v>169</v>
      </c>
      <c r="R4" s="307" t="s">
        <v>170</v>
      </c>
      <c r="S4" s="306" t="s">
        <v>166</v>
      </c>
      <c r="T4" s="306" t="s">
        <v>171</v>
      </c>
      <c r="U4" s="306" t="s">
        <v>172</v>
      </c>
    </row>
    <row r="5" spans="1:21" s="113" customFormat="1" ht="15" customHeight="1" thickBot="1" x14ac:dyDescent="0.25">
      <c r="A5" s="723"/>
      <c r="B5" s="723"/>
      <c r="C5" s="114"/>
      <c r="D5" s="115"/>
      <c r="E5" s="115"/>
      <c r="F5" s="115"/>
      <c r="G5" s="115"/>
      <c r="H5" s="115"/>
      <c r="I5" s="115"/>
      <c r="J5" s="115"/>
      <c r="K5" s="115"/>
      <c r="L5" s="115"/>
      <c r="M5" s="115"/>
      <c r="N5" s="115"/>
      <c r="O5" s="115"/>
      <c r="P5" s="115"/>
      <c r="Q5" s="115"/>
      <c r="R5" s="115"/>
      <c r="S5" s="115"/>
      <c r="T5" s="115"/>
    </row>
    <row r="6" spans="1:21" s="113" customFormat="1" ht="20.100000000000001" customHeight="1" thickBot="1" x14ac:dyDescent="0.25">
      <c r="A6" s="723"/>
      <c r="B6" s="723"/>
      <c r="C6" s="114"/>
      <c r="D6" s="114"/>
      <c r="E6" s="724" t="s">
        <v>49</v>
      </c>
      <c r="F6" s="725"/>
      <c r="G6" s="725"/>
      <c r="H6" s="725"/>
      <c r="I6" s="725"/>
      <c r="J6" s="725"/>
      <c r="K6" s="725"/>
      <c r="L6" s="725"/>
      <c r="M6" s="725"/>
      <c r="N6" s="725"/>
      <c r="O6" s="725"/>
      <c r="P6" s="725"/>
      <c r="Q6" s="725"/>
      <c r="R6" s="725"/>
      <c r="S6" s="725"/>
      <c r="T6" s="725"/>
      <c r="U6" s="726"/>
    </row>
    <row r="7" spans="1:21" s="113" customFormat="1" ht="21.75" thickBot="1" x14ac:dyDescent="0.25">
      <c r="A7" s="723"/>
      <c r="B7" s="723"/>
      <c r="C7" s="117"/>
      <c r="D7" s="114"/>
      <c r="E7" s="727"/>
      <c r="F7" s="728"/>
      <c r="G7" s="729"/>
      <c r="H7" s="697" t="s">
        <v>50</v>
      </c>
      <c r="I7" s="698"/>
      <c r="J7" s="699"/>
      <c r="K7" s="700" t="s">
        <v>52</v>
      </c>
      <c r="L7" s="701"/>
      <c r="M7" s="692" t="s">
        <v>54</v>
      </c>
      <c r="N7" s="706"/>
      <c r="O7" s="700" t="s">
        <v>76</v>
      </c>
      <c r="P7" s="702"/>
      <c r="Q7" s="118" t="s">
        <v>77</v>
      </c>
      <c r="R7" s="692" t="s">
        <v>54</v>
      </c>
      <c r="S7" s="693"/>
      <c r="T7" s="693"/>
      <c r="U7" s="423" t="s">
        <v>54</v>
      </c>
    </row>
    <row r="8" spans="1:21" s="113" customFormat="1" ht="25.5" customHeight="1" thickBot="1" x14ac:dyDescent="0.25">
      <c r="A8" s="723"/>
      <c r="B8" s="723"/>
      <c r="C8" s="117"/>
      <c r="D8" s="114"/>
      <c r="E8" s="730" t="s">
        <v>55</v>
      </c>
      <c r="F8" s="731"/>
      <c r="G8" s="732"/>
      <c r="H8" s="739" t="s">
        <v>154</v>
      </c>
      <c r="I8" s="694" t="s">
        <v>56</v>
      </c>
      <c r="J8" s="703" t="s">
        <v>78</v>
      </c>
      <c r="K8" s="692" t="s">
        <v>138</v>
      </c>
      <c r="L8" s="716" t="s">
        <v>137</v>
      </c>
      <c r="M8" s="682" t="s">
        <v>226</v>
      </c>
      <c r="N8" s="703" t="s">
        <v>88</v>
      </c>
      <c r="O8" s="692" t="s">
        <v>154</v>
      </c>
      <c r="P8" s="718" t="s">
        <v>56</v>
      </c>
      <c r="Q8" s="720" t="s">
        <v>68</v>
      </c>
      <c r="R8" s="713" t="s">
        <v>229</v>
      </c>
      <c r="S8" s="694" t="s">
        <v>66</v>
      </c>
      <c r="T8" s="720" t="s">
        <v>89</v>
      </c>
      <c r="U8" s="743" t="str">
        <f>IF('calc wrksht-emb const pay item'!D55="NA", "UNCLASSIFIED BORROW
(see note 7)","WASTE
(see note 7)")</f>
        <v>UNCLASSIFIED BORROW
(see note 7)</v>
      </c>
    </row>
    <row r="9" spans="1:21" s="113" customFormat="1" ht="15.75" customHeight="1" thickBot="1" x14ac:dyDescent="0.25">
      <c r="A9" s="723"/>
      <c r="B9" s="723"/>
      <c r="C9" s="117"/>
      <c r="D9" s="114"/>
      <c r="E9" s="733"/>
      <c r="F9" s="734"/>
      <c r="G9" s="735"/>
      <c r="H9" s="740"/>
      <c r="I9" s="695"/>
      <c r="J9" s="704"/>
      <c r="K9" s="692"/>
      <c r="L9" s="716"/>
      <c r="M9" s="683"/>
      <c r="N9" s="704"/>
      <c r="O9" s="692"/>
      <c r="P9" s="718"/>
      <c r="Q9" s="721"/>
      <c r="R9" s="714"/>
      <c r="S9" s="695"/>
      <c r="T9" s="721"/>
      <c r="U9" s="744"/>
    </row>
    <row r="10" spans="1:21" s="113" customFormat="1" ht="15.75" customHeight="1" thickBot="1" x14ac:dyDescent="0.25">
      <c r="A10" s="723"/>
      <c r="B10" s="723"/>
      <c r="C10" s="117"/>
      <c r="D10" s="114"/>
      <c r="E10" s="733"/>
      <c r="F10" s="734"/>
      <c r="G10" s="735"/>
      <c r="H10" s="740"/>
      <c r="I10" s="695"/>
      <c r="J10" s="704"/>
      <c r="K10" s="692"/>
      <c r="L10" s="716"/>
      <c r="M10" s="683"/>
      <c r="N10" s="704"/>
      <c r="O10" s="692"/>
      <c r="P10" s="718"/>
      <c r="Q10" s="721"/>
      <c r="R10" s="714"/>
      <c r="S10" s="695"/>
      <c r="T10" s="721"/>
      <c r="U10" s="744"/>
    </row>
    <row r="11" spans="1:21" s="113" customFormat="1" ht="15.75" customHeight="1" thickBot="1" x14ac:dyDescent="0.25">
      <c r="A11" s="723"/>
      <c r="B11" s="723"/>
      <c r="C11" s="117"/>
      <c r="D11" s="114"/>
      <c r="E11" s="733"/>
      <c r="F11" s="734"/>
      <c r="G11" s="735"/>
      <c r="H11" s="740"/>
      <c r="I11" s="695"/>
      <c r="J11" s="704"/>
      <c r="K11" s="692"/>
      <c r="L11" s="716"/>
      <c r="M11" s="683"/>
      <c r="N11" s="704"/>
      <c r="O11" s="692"/>
      <c r="P11" s="718"/>
      <c r="Q11" s="721"/>
      <c r="R11" s="714"/>
      <c r="S11" s="695"/>
      <c r="T11" s="721"/>
      <c r="U11" s="744"/>
    </row>
    <row r="12" spans="1:21" s="113" customFormat="1" ht="15" customHeight="1" x14ac:dyDescent="0.2">
      <c r="A12" s="708" t="s">
        <v>58</v>
      </c>
      <c r="B12" s="708"/>
      <c r="C12" s="117"/>
      <c r="D12" s="114"/>
      <c r="E12" s="733"/>
      <c r="F12" s="734"/>
      <c r="G12" s="735"/>
      <c r="H12" s="741"/>
      <c r="I12" s="696"/>
      <c r="J12" s="705"/>
      <c r="K12" s="707"/>
      <c r="L12" s="717"/>
      <c r="M12" s="684"/>
      <c r="N12" s="705"/>
      <c r="O12" s="707"/>
      <c r="P12" s="719"/>
      <c r="Q12" s="722"/>
      <c r="R12" s="715"/>
      <c r="S12" s="696"/>
      <c r="T12" s="722"/>
      <c r="U12" s="745"/>
    </row>
    <row r="13" spans="1:21" s="113" customFormat="1" ht="14.1" customHeight="1" thickBot="1" x14ac:dyDescent="0.25">
      <c r="A13" s="708" t="s">
        <v>65</v>
      </c>
      <c r="B13" s="708"/>
      <c r="C13" s="117"/>
      <c r="D13" s="114"/>
      <c r="E13" s="736"/>
      <c r="F13" s="737"/>
      <c r="G13" s="738"/>
      <c r="H13" s="119" t="s">
        <v>59</v>
      </c>
      <c r="I13" s="120" t="s">
        <v>59</v>
      </c>
      <c r="J13" s="121" t="s">
        <v>59</v>
      </c>
      <c r="K13" s="119" t="s">
        <v>59</v>
      </c>
      <c r="L13" s="121" t="s">
        <v>59</v>
      </c>
      <c r="M13" s="180"/>
      <c r="N13" s="169" t="s">
        <v>60</v>
      </c>
      <c r="O13" s="119" t="s">
        <v>60</v>
      </c>
      <c r="P13" s="122" t="s">
        <v>60</v>
      </c>
      <c r="Q13" s="121" t="s">
        <v>4</v>
      </c>
      <c r="R13" s="180" t="s">
        <v>60</v>
      </c>
      <c r="S13" s="120" t="s">
        <v>60</v>
      </c>
      <c r="T13" s="409" t="s">
        <v>60</v>
      </c>
      <c r="U13" s="123" t="s">
        <v>4</v>
      </c>
    </row>
    <row r="14" spans="1:21" s="113" customFormat="1" ht="14.1" customHeight="1" thickTop="1" x14ac:dyDescent="0.2">
      <c r="A14" s="529"/>
      <c r="B14" s="124" t="str">
        <f>IF(A15="","",+A15)</f>
        <v/>
      </c>
      <c r="C14" s="117"/>
      <c r="D14" s="114"/>
      <c r="E14" s="125" t="str">
        <f ca="1">IF(B14="","",INDIRECT(CONCATENATE($A$13,"!","B",A14)))</f>
        <v/>
      </c>
      <c r="F14" s="126" t="str">
        <f t="shared" ref="F14:F21" ca="1" si="0">IF(E14="","","-")</f>
        <v/>
      </c>
      <c r="G14" s="127" t="str">
        <f ca="1">IF(A14="","",INDIRECT(CONCATENATE($A$13,"!","B",B14)))</f>
        <v/>
      </c>
      <c r="H14" s="128" t="str">
        <f ca="1">IF(E14="","",ROUND(SUM(INDIRECT(CONCATENATE($A$13,"!","D",$B14))),0))</f>
        <v/>
      </c>
      <c r="I14" s="428" t="str">
        <f ca="1">IF(E14="","",ROUND(SUM(INDIRECT(CONCATENATE($A$13,"!","E",$B14))),0))</f>
        <v/>
      </c>
      <c r="J14" s="427" t="str">
        <f ca="1">IF(E14="","",ROUND(SUM(INDIRECT(CONCATENATE($A$13,"!","F",$B14))),0))</f>
        <v/>
      </c>
      <c r="K14" s="128" t="str">
        <f ca="1">IF(E14="","",ROUND(SUM(INDIRECT(CONCATENATE($A$13,"!","G",$A14,":","I",$B14))),0))</f>
        <v/>
      </c>
      <c r="L14" s="130" t="str">
        <f ca="1">IF(E14="","",ROUND(SUM(INDIRECT(CONCATENATE($A$13,"!","J",$A14,":","L",$B14))),0))</f>
        <v/>
      </c>
      <c r="M14" s="339" t="str">
        <f ca="1">IF(E14="","",ROUND(AVERAGE(INDIRECT(CONCATENATE($A$13,"!","M",$B14))),2))</f>
        <v/>
      </c>
      <c r="N14" s="179" t="str">
        <f ca="1">IF(E14="","",ROUND(SUM(INDIRECT(CONCATENATE($A$13,"!","N",$B14))),0))</f>
        <v/>
      </c>
      <c r="O14" s="128" t="str">
        <f ca="1">IF(E14="","",ROUND(SUM(INDIRECT(CONCATENATE($A$13,"!","P",$B14))),0))</f>
        <v/>
      </c>
      <c r="P14" s="428" t="str">
        <f ca="1">IF(E14="","",ROUND(SUM(INDIRECT(CONCATENATE($A$13,"!","Q",$B14))),0))</f>
        <v/>
      </c>
      <c r="Q14" s="427" t="str">
        <f ca="1">IF(E14="","",ROUND(SUM(INDIRECT(CONCATENATE($A$13,"!","R",$B14))),0))</f>
        <v/>
      </c>
      <c r="R14" s="181" t="str">
        <f ca="1">IF(E14="","",ROUND(SUM(INDIRECT(CONCATENATE($A$13,"!","S",$A14,":","AH",$B14))),0))</f>
        <v/>
      </c>
      <c r="S14" s="187" t="str">
        <f ca="1">IF(E14="","",ROUND(SUM(INDIRECT(CONCATENATE($A$13,"!","AI",$B14))),0))</f>
        <v/>
      </c>
      <c r="T14" s="414" t="str">
        <f ca="1">IF(E14="","",ROUND(SUM(INDIRECT(CONCATENATE($A$13,"!","AJ",$B14))),0))</f>
        <v/>
      </c>
      <c r="U14" s="419"/>
    </row>
    <row r="15" spans="1:21" s="113" customFormat="1" ht="14.1" customHeight="1" x14ac:dyDescent="0.2">
      <c r="A15" s="469"/>
      <c r="B15" s="124" t="str">
        <f t="shared" ref="B15:B19" si="1">IF(A16="","",+A16)</f>
        <v/>
      </c>
      <c r="C15" s="117"/>
      <c r="D15" s="114"/>
      <c r="E15" s="132" t="str">
        <f ca="1">IF(A15="","",INDIRECT(CONCATENATE($A$13,"!","B",A15)))</f>
        <v/>
      </c>
      <c r="F15" s="133" t="str">
        <f t="shared" ca="1" si="0"/>
        <v/>
      </c>
      <c r="G15" s="134" t="str">
        <f ca="1">IF(A15="","",INDIRECT(CONCATENATE($A$13,"!","B",B15)))</f>
        <v/>
      </c>
      <c r="H15" s="128" t="str">
        <f ca="1">IF(E15="","",ROUND(SUM(INDIRECT(CONCATENATE($A$13,"!","D",$B15))),0))</f>
        <v/>
      </c>
      <c r="I15" s="129" t="str">
        <f t="shared" ref="I15:I35" ca="1" si="2">IF(E15="","",ROUND(SUM(INDIRECT(CONCATENATE($A$13,"!","E",$B15))),0))</f>
        <v/>
      </c>
      <c r="J15" s="427" t="str">
        <f t="shared" ref="J15:J35" ca="1" si="3">IF(E15="","",ROUND(SUM(INDIRECT(CONCATENATE($A$13,"!","F",$B15))),0))</f>
        <v/>
      </c>
      <c r="K15" s="135" t="str">
        <f ca="1">IF(E15="","",ROUND(SUM(INDIRECT(CONCATENATE($A$13,"!","G",$B15,":","I",$B15))),0))</f>
        <v/>
      </c>
      <c r="L15" s="138" t="str">
        <f ca="1">IF(E15="","",ROUND(SUM(INDIRECT(CONCATENATE($A$13,"!","J",$B15,":","L",$B15))),0))</f>
        <v/>
      </c>
      <c r="M15" s="340" t="str">
        <f t="shared" ref="M15:M35" ca="1" si="4">IF(E15="","",ROUND(AVERAGE(INDIRECT(CONCATENATE($A$13,"!","M",$B15))),2))</f>
        <v/>
      </c>
      <c r="N15" s="137" t="str">
        <f t="shared" ref="N15:N35" ca="1" si="5">IF(E15="","",ROUND(SUM(INDIRECT(CONCATENATE($A$13,"!","N",$B15))),0))</f>
        <v/>
      </c>
      <c r="O15" s="128" t="str">
        <f t="shared" ref="O15:O35" ca="1" si="6">IF(E15="","",ROUND(SUM(INDIRECT(CONCATENATE($A$13,"!","P",$B15))),0))</f>
        <v/>
      </c>
      <c r="P15" s="129" t="str">
        <f t="shared" ref="P15:P35" ca="1" si="7">IF(E15="","",ROUND(SUM(INDIRECT(CONCATENATE($A$13,"!","Q",$B15))),0))</f>
        <v/>
      </c>
      <c r="Q15" s="427" t="str">
        <f t="shared" ref="Q15:Q35" ca="1" si="8">IF(E15="","",ROUND(SUM(INDIRECT(CONCATENATE($A$13,"!","R",$B15))),0))</f>
        <v/>
      </c>
      <c r="R15" s="182" t="str">
        <f t="shared" ref="R15:R35" ca="1" si="9">IF(E15="","",ROUND(SUM(INDIRECT(CONCATENATE($A$13,"!","S",$A15,":","AH",$B15))),0))</f>
        <v/>
      </c>
      <c r="S15" s="136" t="str">
        <f t="shared" ref="S15:S35" ca="1" si="10">IF(E15="","",ROUND(SUM(INDIRECT(CONCATENATE($A$13,"!","AI",$B15))),0))</f>
        <v/>
      </c>
      <c r="T15" s="137" t="str">
        <f t="shared" ref="T15:T35" ca="1" si="11">IF(E15="","",ROUND(SUM(INDIRECT(CONCATENATE($A$13,"!","AJ",$B15))),0))</f>
        <v/>
      </c>
      <c r="U15" s="420"/>
    </row>
    <row r="16" spans="1:21" s="113" customFormat="1" ht="14.1" customHeight="1" x14ac:dyDescent="0.2">
      <c r="A16" s="469"/>
      <c r="B16" s="124" t="str">
        <f t="shared" si="1"/>
        <v/>
      </c>
      <c r="C16" s="117"/>
      <c r="D16" s="114"/>
      <c r="E16" s="132" t="str">
        <f t="shared" ref="E16:E21" ca="1" si="12">IF(A16="","",INDIRECT(CONCATENATE($A$13,"!","B",A16)))</f>
        <v/>
      </c>
      <c r="F16" s="133" t="str">
        <f t="shared" ca="1" si="0"/>
        <v/>
      </c>
      <c r="G16" s="134" t="str">
        <f t="shared" ref="G16:G21" ca="1" si="13">IF(A16="","",INDIRECT(CONCATENATE($A$13,"!","B",B16)))</f>
        <v/>
      </c>
      <c r="H16" s="128" t="str">
        <f t="shared" ref="H16:H35" ca="1" si="14">IF(E16="","",ROUND(SUM(INDIRECT(CONCATENATE($A$13,"!","D",$B16))),0))</f>
        <v/>
      </c>
      <c r="I16" s="129" t="str">
        <f t="shared" ca="1" si="2"/>
        <v/>
      </c>
      <c r="J16" s="427" t="str">
        <f t="shared" ca="1" si="3"/>
        <v/>
      </c>
      <c r="K16" s="135" t="str">
        <f t="shared" ref="K16:K35" ca="1" si="15">IF(E16="","",ROUND(SUM(INDIRECT(CONCATENATE($A$13,"!","G",$B16,":","I",$B16))),0))</f>
        <v/>
      </c>
      <c r="L16" s="138" t="str">
        <f t="shared" ref="L16:L35" ca="1" si="16">IF(E16="","",ROUND(SUM(INDIRECT(CONCATENATE($A$13,"!","J",$B16,":","L",$B16))),0))</f>
        <v/>
      </c>
      <c r="M16" s="340" t="str">
        <f t="shared" ca="1" si="4"/>
        <v/>
      </c>
      <c r="N16" s="137" t="str">
        <f t="shared" ca="1" si="5"/>
        <v/>
      </c>
      <c r="O16" s="128" t="str">
        <f t="shared" ca="1" si="6"/>
        <v/>
      </c>
      <c r="P16" s="129" t="str">
        <f t="shared" ca="1" si="7"/>
        <v/>
      </c>
      <c r="Q16" s="427" t="str">
        <f t="shared" ca="1" si="8"/>
        <v/>
      </c>
      <c r="R16" s="182" t="str">
        <f t="shared" ca="1" si="9"/>
        <v/>
      </c>
      <c r="S16" s="136" t="str">
        <f t="shared" ca="1" si="10"/>
        <v/>
      </c>
      <c r="T16" s="137" t="str">
        <f t="shared" ca="1" si="11"/>
        <v/>
      </c>
      <c r="U16" s="420"/>
    </row>
    <row r="17" spans="1:21" s="113" customFormat="1" ht="14.1" customHeight="1" x14ac:dyDescent="0.2">
      <c r="A17" s="469"/>
      <c r="B17" s="124" t="str">
        <f t="shared" si="1"/>
        <v/>
      </c>
      <c r="C17" s="117"/>
      <c r="D17" s="114"/>
      <c r="E17" s="132" t="str">
        <f t="shared" ca="1" si="12"/>
        <v/>
      </c>
      <c r="F17" s="133" t="str">
        <f t="shared" ca="1" si="0"/>
        <v/>
      </c>
      <c r="G17" s="134" t="str">
        <f t="shared" ca="1" si="13"/>
        <v/>
      </c>
      <c r="H17" s="128" t="str">
        <f t="shared" ca="1" si="14"/>
        <v/>
      </c>
      <c r="I17" s="129" t="str">
        <f t="shared" ca="1" si="2"/>
        <v/>
      </c>
      <c r="J17" s="427" t="str">
        <f t="shared" ca="1" si="3"/>
        <v/>
      </c>
      <c r="K17" s="135" t="str">
        <f t="shared" ca="1" si="15"/>
        <v/>
      </c>
      <c r="L17" s="138" t="str">
        <f t="shared" ca="1" si="16"/>
        <v/>
      </c>
      <c r="M17" s="340" t="str">
        <f t="shared" ca="1" si="4"/>
        <v/>
      </c>
      <c r="N17" s="137" t="str">
        <f t="shared" ca="1" si="5"/>
        <v/>
      </c>
      <c r="O17" s="128" t="str">
        <f t="shared" ca="1" si="6"/>
        <v/>
      </c>
      <c r="P17" s="129" t="str">
        <f t="shared" ca="1" si="7"/>
        <v/>
      </c>
      <c r="Q17" s="427" t="str">
        <f t="shared" ca="1" si="8"/>
        <v/>
      </c>
      <c r="R17" s="182" t="str">
        <f t="shared" ca="1" si="9"/>
        <v/>
      </c>
      <c r="S17" s="136" t="str">
        <f t="shared" ca="1" si="10"/>
        <v/>
      </c>
      <c r="T17" s="137" t="str">
        <f t="shared" ca="1" si="11"/>
        <v/>
      </c>
      <c r="U17" s="420"/>
    </row>
    <row r="18" spans="1:21" s="113" customFormat="1" ht="14.1" customHeight="1" x14ac:dyDescent="0.2">
      <c r="A18" s="469"/>
      <c r="B18" s="124" t="str">
        <f t="shared" si="1"/>
        <v/>
      </c>
      <c r="C18" s="117"/>
      <c r="D18" s="114"/>
      <c r="E18" s="132" t="str">
        <f t="shared" ca="1" si="12"/>
        <v/>
      </c>
      <c r="F18" s="133" t="str">
        <f t="shared" ca="1" si="0"/>
        <v/>
      </c>
      <c r="G18" s="134" t="str">
        <f t="shared" ca="1" si="13"/>
        <v/>
      </c>
      <c r="H18" s="128" t="str">
        <f t="shared" ca="1" si="14"/>
        <v/>
      </c>
      <c r="I18" s="129" t="str">
        <f t="shared" ca="1" si="2"/>
        <v/>
      </c>
      <c r="J18" s="427" t="str">
        <f t="shared" ca="1" si="3"/>
        <v/>
      </c>
      <c r="K18" s="135" t="str">
        <f t="shared" ca="1" si="15"/>
        <v/>
      </c>
      <c r="L18" s="138" t="str">
        <f t="shared" ca="1" si="16"/>
        <v/>
      </c>
      <c r="M18" s="340" t="str">
        <f t="shared" ca="1" si="4"/>
        <v/>
      </c>
      <c r="N18" s="137" t="str">
        <f t="shared" ca="1" si="5"/>
        <v/>
      </c>
      <c r="O18" s="128" t="str">
        <f t="shared" ca="1" si="6"/>
        <v/>
      </c>
      <c r="P18" s="129" t="str">
        <f t="shared" ca="1" si="7"/>
        <v/>
      </c>
      <c r="Q18" s="427" t="str">
        <f t="shared" ca="1" si="8"/>
        <v/>
      </c>
      <c r="R18" s="182" t="str">
        <f t="shared" ca="1" si="9"/>
        <v/>
      </c>
      <c r="S18" s="136" t="str">
        <f t="shared" ca="1" si="10"/>
        <v/>
      </c>
      <c r="T18" s="137" t="str">
        <f t="shared" ca="1" si="11"/>
        <v/>
      </c>
      <c r="U18" s="420"/>
    </row>
    <row r="19" spans="1:21" s="113" customFormat="1" ht="14.1" customHeight="1" x14ac:dyDescent="0.2">
      <c r="A19" s="469"/>
      <c r="B19" s="124" t="str">
        <f t="shared" si="1"/>
        <v/>
      </c>
      <c r="C19" s="117"/>
      <c r="D19" s="114"/>
      <c r="E19" s="132" t="str">
        <f t="shared" ca="1" si="12"/>
        <v/>
      </c>
      <c r="F19" s="133" t="str">
        <f t="shared" ca="1" si="0"/>
        <v/>
      </c>
      <c r="G19" s="134" t="str">
        <f t="shared" ca="1" si="13"/>
        <v/>
      </c>
      <c r="H19" s="128" t="str">
        <f t="shared" ca="1" si="14"/>
        <v/>
      </c>
      <c r="I19" s="129" t="str">
        <f t="shared" ca="1" si="2"/>
        <v/>
      </c>
      <c r="J19" s="427" t="str">
        <f t="shared" ca="1" si="3"/>
        <v/>
      </c>
      <c r="K19" s="135" t="str">
        <f t="shared" ca="1" si="15"/>
        <v/>
      </c>
      <c r="L19" s="138" t="str">
        <f t="shared" ca="1" si="16"/>
        <v/>
      </c>
      <c r="M19" s="340" t="str">
        <f t="shared" ca="1" si="4"/>
        <v/>
      </c>
      <c r="N19" s="137" t="str">
        <f t="shared" ca="1" si="5"/>
        <v/>
      </c>
      <c r="O19" s="128" t="str">
        <f t="shared" ca="1" si="6"/>
        <v/>
      </c>
      <c r="P19" s="129" t="str">
        <f t="shared" ca="1" si="7"/>
        <v/>
      </c>
      <c r="Q19" s="427" t="str">
        <f t="shared" ca="1" si="8"/>
        <v/>
      </c>
      <c r="R19" s="182" t="str">
        <f t="shared" ca="1" si="9"/>
        <v/>
      </c>
      <c r="S19" s="136" t="str">
        <f t="shared" ca="1" si="10"/>
        <v/>
      </c>
      <c r="T19" s="137" t="str">
        <f t="shared" ca="1" si="11"/>
        <v/>
      </c>
      <c r="U19" s="420"/>
    </row>
    <row r="20" spans="1:21" s="113" customFormat="1" ht="14.1" customHeight="1" x14ac:dyDescent="0.2">
      <c r="A20" s="469"/>
      <c r="B20" s="124" t="str">
        <f t="shared" ref="B20:B34" si="17">IF(A21="","",+A21)</f>
        <v/>
      </c>
      <c r="C20" s="117"/>
      <c r="D20" s="114"/>
      <c r="E20" s="132" t="str">
        <f t="shared" ca="1" si="12"/>
        <v/>
      </c>
      <c r="F20" s="133" t="str">
        <f t="shared" ca="1" si="0"/>
        <v/>
      </c>
      <c r="G20" s="134" t="str">
        <f t="shared" ca="1" si="13"/>
        <v/>
      </c>
      <c r="H20" s="128" t="str">
        <f t="shared" ca="1" si="14"/>
        <v/>
      </c>
      <c r="I20" s="129" t="str">
        <f t="shared" ca="1" si="2"/>
        <v/>
      </c>
      <c r="J20" s="427" t="str">
        <f t="shared" ca="1" si="3"/>
        <v/>
      </c>
      <c r="K20" s="135" t="str">
        <f t="shared" ca="1" si="15"/>
        <v/>
      </c>
      <c r="L20" s="138" t="str">
        <f t="shared" ca="1" si="16"/>
        <v/>
      </c>
      <c r="M20" s="340" t="str">
        <f t="shared" ca="1" si="4"/>
        <v/>
      </c>
      <c r="N20" s="137" t="str">
        <f t="shared" ca="1" si="5"/>
        <v/>
      </c>
      <c r="O20" s="128" t="str">
        <f t="shared" ca="1" si="6"/>
        <v/>
      </c>
      <c r="P20" s="129" t="str">
        <f t="shared" ca="1" si="7"/>
        <v/>
      </c>
      <c r="Q20" s="427" t="str">
        <f t="shared" ca="1" si="8"/>
        <v/>
      </c>
      <c r="R20" s="182" t="str">
        <f t="shared" ca="1" si="9"/>
        <v/>
      </c>
      <c r="S20" s="136" t="str">
        <f t="shared" ca="1" si="10"/>
        <v/>
      </c>
      <c r="T20" s="137" t="str">
        <f t="shared" ca="1" si="11"/>
        <v/>
      </c>
      <c r="U20" s="420"/>
    </row>
    <row r="21" spans="1:21" s="113" customFormat="1" ht="14.1" customHeight="1" x14ac:dyDescent="0.2">
      <c r="A21" s="469"/>
      <c r="B21" s="124" t="str">
        <f t="shared" si="17"/>
        <v/>
      </c>
      <c r="C21" s="117"/>
      <c r="D21" s="114"/>
      <c r="E21" s="132" t="str">
        <f t="shared" ca="1" si="12"/>
        <v/>
      </c>
      <c r="F21" s="133" t="str">
        <f t="shared" ca="1" si="0"/>
        <v/>
      </c>
      <c r="G21" s="134" t="str">
        <f t="shared" ca="1" si="13"/>
        <v/>
      </c>
      <c r="H21" s="128" t="str">
        <f t="shared" ca="1" si="14"/>
        <v/>
      </c>
      <c r="I21" s="129" t="str">
        <f t="shared" ca="1" si="2"/>
        <v/>
      </c>
      <c r="J21" s="427" t="str">
        <f t="shared" ca="1" si="3"/>
        <v/>
      </c>
      <c r="K21" s="135" t="str">
        <f t="shared" ca="1" si="15"/>
        <v/>
      </c>
      <c r="L21" s="138" t="str">
        <f t="shared" ca="1" si="16"/>
        <v/>
      </c>
      <c r="M21" s="340" t="str">
        <f t="shared" ca="1" si="4"/>
        <v/>
      </c>
      <c r="N21" s="137" t="str">
        <f t="shared" ca="1" si="5"/>
        <v/>
      </c>
      <c r="O21" s="128" t="str">
        <f t="shared" ca="1" si="6"/>
        <v/>
      </c>
      <c r="P21" s="129" t="str">
        <f t="shared" ca="1" si="7"/>
        <v/>
      </c>
      <c r="Q21" s="427" t="str">
        <f t="shared" ca="1" si="8"/>
        <v/>
      </c>
      <c r="R21" s="182" t="str">
        <f t="shared" ca="1" si="9"/>
        <v/>
      </c>
      <c r="S21" s="136" t="str">
        <f t="shared" ca="1" si="10"/>
        <v/>
      </c>
      <c r="T21" s="137" t="str">
        <f t="shared" ca="1" si="11"/>
        <v/>
      </c>
      <c r="U21" s="420"/>
    </row>
    <row r="22" spans="1:21" s="113" customFormat="1" ht="14.1" customHeight="1" x14ac:dyDescent="0.2">
      <c r="A22" s="469"/>
      <c r="B22" s="124" t="str">
        <f t="shared" si="17"/>
        <v/>
      </c>
      <c r="C22" s="117"/>
      <c r="D22" s="114"/>
      <c r="E22" s="132" t="str">
        <f t="shared" ref="E22:E34" ca="1" si="18">IF(A22="","",INDIRECT(CONCATENATE($A$13,"!","B",A22)))</f>
        <v/>
      </c>
      <c r="F22" s="133" t="str">
        <f t="shared" ref="F22:F34" ca="1" si="19">IF(E22="","","-")</f>
        <v/>
      </c>
      <c r="G22" s="134" t="str">
        <f t="shared" ref="G22:G34" ca="1" si="20">IF(A22="","",INDIRECT(CONCATENATE($A$13,"!","B",B22)))</f>
        <v/>
      </c>
      <c r="H22" s="128" t="str">
        <f t="shared" ref="H22:H34" ca="1" si="21">IF(E22="","",ROUND(SUM(INDIRECT(CONCATENATE($A$13,"!","D",$B22))),0))</f>
        <v/>
      </c>
      <c r="I22" s="129" t="str">
        <f t="shared" ref="I22:I34" ca="1" si="22">IF(E22="","",ROUND(SUM(INDIRECT(CONCATENATE($A$13,"!","E",$B22))),0))</f>
        <v/>
      </c>
      <c r="J22" s="427" t="str">
        <f t="shared" ref="J22:J34" ca="1" si="23">IF(E22="","",ROUND(SUM(INDIRECT(CONCATENATE($A$13,"!","F",$B22))),0))</f>
        <v/>
      </c>
      <c r="K22" s="135" t="str">
        <f t="shared" ref="K22:K34" ca="1" si="24">IF(E22="","",ROUND(SUM(INDIRECT(CONCATENATE($A$13,"!","G",$B22,":","I",$B22))),0))</f>
        <v/>
      </c>
      <c r="L22" s="138" t="str">
        <f t="shared" ref="L22:L34" ca="1" si="25">IF(E22="","",ROUND(SUM(INDIRECT(CONCATENATE($A$13,"!","J",$B22,":","L",$B22))),0))</f>
        <v/>
      </c>
      <c r="M22" s="340" t="str">
        <f t="shared" ref="M22:M34" ca="1" si="26">IF(E22="","",ROUND(AVERAGE(INDIRECT(CONCATENATE($A$13,"!","M",$B22))),2))</f>
        <v/>
      </c>
      <c r="N22" s="137" t="str">
        <f t="shared" ref="N22:N34" ca="1" si="27">IF(E22="","",ROUND(SUM(INDIRECT(CONCATENATE($A$13,"!","N",$B22))),0))</f>
        <v/>
      </c>
      <c r="O22" s="128" t="str">
        <f t="shared" ref="O22:O34" ca="1" si="28">IF(E22="","",ROUND(SUM(INDIRECT(CONCATENATE($A$13,"!","P",$B22))),0))</f>
        <v/>
      </c>
      <c r="P22" s="129" t="str">
        <f t="shared" ref="P22:P34" ca="1" si="29">IF(E22="","",ROUND(SUM(INDIRECT(CONCATENATE($A$13,"!","Q",$B22))),0))</f>
        <v/>
      </c>
      <c r="Q22" s="427" t="str">
        <f t="shared" ref="Q22:Q34" ca="1" si="30">IF(E22="","",ROUND(SUM(INDIRECT(CONCATENATE($A$13,"!","R",$B22))),0))</f>
        <v/>
      </c>
      <c r="R22" s="182" t="str">
        <f t="shared" ref="R22:R34" ca="1" si="31">IF(E22="","",ROUND(SUM(INDIRECT(CONCATENATE($A$13,"!","S",$A22,":","AH",$B22))),0))</f>
        <v/>
      </c>
      <c r="S22" s="136" t="str">
        <f t="shared" ref="S22:S34" ca="1" si="32">IF(E22="","",ROUND(SUM(INDIRECT(CONCATENATE($A$13,"!","AI",$B22))),0))</f>
        <v/>
      </c>
      <c r="T22" s="137" t="str">
        <f t="shared" ref="T22:T34" ca="1" si="33">IF(E22="","",ROUND(SUM(INDIRECT(CONCATENATE($A$13,"!","AJ",$B22))),0))</f>
        <v/>
      </c>
      <c r="U22" s="420"/>
    </row>
    <row r="23" spans="1:21" s="113" customFormat="1" ht="14.1" customHeight="1" x14ac:dyDescent="0.2">
      <c r="A23" s="469"/>
      <c r="B23" s="124" t="str">
        <f t="shared" si="17"/>
        <v/>
      </c>
      <c r="C23" s="117"/>
      <c r="D23" s="114"/>
      <c r="E23" s="132" t="str">
        <f t="shared" ca="1" si="18"/>
        <v/>
      </c>
      <c r="F23" s="133" t="str">
        <f t="shared" ca="1" si="19"/>
        <v/>
      </c>
      <c r="G23" s="134" t="str">
        <f t="shared" ca="1" si="20"/>
        <v/>
      </c>
      <c r="H23" s="128" t="str">
        <f t="shared" ca="1" si="21"/>
        <v/>
      </c>
      <c r="I23" s="129" t="str">
        <f t="shared" ca="1" si="22"/>
        <v/>
      </c>
      <c r="J23" s="427" t="str">
        <f t="shared" ca="1" si="23"/>
        <v/>
      </c>
      <c r="K23" s="135" t="str">
        <f t="shared" ca="1" si="24"/>
        <v/>
      </c>
      <c r="L23" s="138" t="str">
        <f t="shared" ca="1" si="25"/>
        <v/>
      </c>
      <c r="M23" s="340" t="str">
        <f t="shared" ca="1" si="26"/>
        <v/>
      </c>
      <c r="N23" s="137" t="str">
        <f t="shared" ca="1" si="27"/>
        <v/>
      </c>
      <c r="O23" s="128" t="str">
        <f t="shared" ca="1" si="28"/>
        <v/>
      </c>
      <c r="P23" s="129" t="str">
        <f t="shared" ca="1" si="29"/>
        <v/>
      </c>
      <c r="Q23" s="427" t="str">
        <f t="shared" ca="1" si="30"/>
        <v/>
      </c>
      <c r="R23" s="182" t="str">
        <f t="shared" ca="1" si="31"/>
        <v/>
      </c>
      <c r="S23" s="136" t="str">
        <f t="shared" ca="1" si="32"/>
        <v/>
      </c>
      <c r="T23" s="137" t="str">
        <f t="shared" ca="1" si="33"/>
        <v/>
      </c>
      <c r="U23" s="420"/>
    </row>
    <row r="24" spans="1:21" s="113" customFormat="1" ht="14.1" customHeight="1" x14ac:dyDescent="0.2">
      <c r="A24" s="518"/>
      <c r="B24" s="124" t="str">
        <f t="shared" si="17"/>
        <v/>
      </c>
      <c r="C24" s="117"/>
      <c r="D24" s="114"/>
      <c r="E24" s="132" t="str">
        <f t="shared" ca="1" si="18"/>
        <v/>
      </c>
      <c r="F24" s="133" t="str">
        <f t="shared" ca="1" si="19"/>
        <v/>
      </c>
      <c r="G24" s="134" t="str">
        <f t="shared" ca="1" si="20"/>
        <v/>
      </c>
      <c r="H24" s="128" t="str">
        <f t="shared" ca="1" si="21"/>
        <v/>
      </c>
      <c r="I24" s="129" t="str">
        <f t="shared" ca="1" si="22"/>
        <v/>
      </c>
      <c r="J24" s="427" t="str">
        <f t="shared" ca="1" si="23"/>
        <v/>
      </c>
      <c r="K24" s="135" t="str">
        <f t="shared" ca="1" si="24"/>
        <v/>
      </c>
      <c r="L24" s="138" t="str">
        <f t="shared" ca="1" si="25"/>
        <v/>
      </c>
      <c r="M24" s="340" t="str">
        <f t="shared" ca="1" si="26"/>
        <v/>
      </c>
      <c r="N24" s="137" t="str">
        <f t="shared" ca="1" si="27"/>
        <v/>
      </c>
      <c r="O24" s="128" t="str">
        <f t="shared" ca="1" si="28"/>
        <v/>
      </c>
      <c r="P24" s="129" t="str">
        <f t="shared" ca="1" si="29"/>
        <v/>
      </c>
      <c r="Q24" s="427" t="str">
        <f t="shared" ca="1" si="30"/>
        <v/>
      </c>
      <c r="R24" s="182" t="str">
        <f t="shared" ca="1" si="31"/>
        <v/>
      </c>
      <c r="S24" s="136" t="str">
        <f t="shared" ca="1" si="32"/>
        <v/>
      </c>
      <c r="T24" s="137" t="str">
        <f t="shared" ca="1" si="33"/>
        <v/>
      </c>
      <c r="U24" s="420"/>
    </row>
    <row r="25" spans="1:21" s="113" customFormat="1" ht="14.1" customHeight="1" x14ac:dyDescent="0.2">
      <c r="A25" s="518"/>
      <c r="B25" s="124" t="str">
        <f t="shared" si="17"/>
        <v/>
      </c>
      <c r="C25" s="117"/>
      <c r="D25" s="114"/>
      <c r="E25" s="132" t="str">
        <f t="shared" ca="1" si="18"/>
        <v/>
      </c>
      <c r="F25" s="133" t="str">
        <f t="shared" ca="1" si="19"/>
        <v/>
      </c>
      <c r="G25" s="134" t="str">
        <f t="shared" ca="1" si="20"/>
        <v/>
      </c>
      <c r="H25" s="128" t="str">
        <f t="shared" ca="1" si="21"/>
        <v/>
      </c>
      <c r="I25" s="129" t="str">
        <f t="shared" ca="1" si="22"/>
        <v/>
      </c>
      <c r="J25" s="427" t="str">
        <f t="shared" ca="1" si="23"/>
        <v/>
      </c>
      <c r="K25" s="135" t="str">
        <f t="shared" ca="1" si="24"/>
        <v/>
      </c>
      <c r="L25" s="138" t="str">
        <f t="shared" ca="1" si="25"/>
        <v/>
      </c>
      <c r="M25" s="340" t="str">
        <f t="shared" ca="1" si="26"/>
        <v/>
      </c>
      <c r="N25" s="137" t="str">
        <f t="shared" ca="1" si="27"/>
        <v/>
      </c>
      <c r="O25" s="128" t="str">
        <f t="shared" ca="1" si="28"/>
        <v/>
      </c>
      <c r="P25" s="129" t="str">
        <f t="shared" ca="1" si="29"/>
        <v/>
      </c>
      <c r="Q25" s="427" t="str">
        <f t="shared" ca="1" si="30"/>
        <v/>
      </c>
      <c r="R25" s="182" t="str">
        <f t="shared" ca="1" si="31"/>
        <v/>
      </c>
      <c r="S25" s="136" t="str">
        <f t="shared" ca="1" si="32"/>
        <v/>
      </c>
      <c r="T25" s="137" t="str">
        <f t="shared" ca="1" si="33"/>
        <v/>
      </c>
      <c r="U25" s="420"/>
    </row>
    <row r="26" spans="1:21" s="113" customFormat="1" ht="14.1" customHeight="1" x14ac:dyDescent="0.2">
      <c r="A26" s="518"/>
      <c r="B26" s="124" t="str">
        <f t="shared" si="17"/>
        <v/>
      </c>
      <c r="C26" s="117"/>
      <c r="D26" s="114"/>
      <c r="E26" s="132" t="str">
        <f t="shared" ca="1" si="18"/>
        <v/>
      </c>
      <c r="F26" s="133" t="str">
        <f t="shared" ca="1" si="19"/>
        <v/>
      </c>
      <c r="G26" s="134" t="str">
        <f t="shared" ca="1" si="20"/>
        <v/>
      </c>
      <c r="H26" s="128" t="str">
        <f t="shared" ca="1" si="21"/>
        <v/>
      </c>
      <c r="I26" s="129" t="str">
        <f t="shared" ca="1" si="22"/>
        <v/>
      </c>
      <c r="J26" s="427" t="str">
        <f t="shared" ca="1" si="23"/>
        <v/>
      </c>
      <c r="K26" s="135" t="str">
        <f t="shared" ca="1" si="24"/>
        <v/>
      </c>
      <c r="L26" s="138" t="str">
        <f t="shared" ca="1" si="25"/>
        <v/>
      </c>
      <c r="M26" s="340" t="str">
        <f t="shared" ca="1" si="26"/>
        <v/>
      </c>
      <c r="N26" s="137" t="str">
        <f t="shared" ca="1" si="27"/>
        <v/>
      </c>
      <c r="O26" s="128" t="str">
        <f t="shared" ca="1" si="28"/>
        <v/>
      </c>
      <c r="P26" s="129" t="str">
        <f t="shared" ca="1" si="29"/>
        <v/>
      </c>
      <c r="Q26" s="427" t="str">
        <f t="shared" ca="1" si="30"/>
        <v/>
      </c>
      <c r="R26" s="182" t="str">
        <f t="shared" ca="1" si="31"/>
        <v/>
      </c>
      <c r="S26" s="136" t="str">
        <f t="shared" ca="1" si="32"/>
        <v/>
      </c>
      <c r="T26" s="137" t="str">
        <f t="shared" ca="1" si="33"/>
        <v/>
      </c>
      <c r="U26" s="420"/>
    </row>
    <row r="27" spans="1:21" s="113" customFormat="1" ht="14.1" customHeight="1" x14ac:dyDescent="0.2">
      <c r="A27" s="518"/>
      <c r="B27" s="124" t="str">
        <f t="shared" si="17"/>
        <v/>
      </c>
      <c r="C27" s="117"/>
      <c r="D27" s="114"/>
      <c r="E27" s="132" t="str">
        <f t="shared" ca="1" si="18"/>
        <v/>
      </c>
      <c r="F27" s="133" t="str">
        <f t="shared" ca="1" si="19"/>
        <v/>
      </c>
      <c r="G27" s="134" t="str">
        <f t="shared" ca="1" si="20"/>
        <v/>
      </c>
      <c r="H27" s="128" t="str">
        <f t="shared" ca="1" si="21"/>
        <v/>
      </c>
      <c r="I27" s="129" t="str">
        <f t="shared" ca="1" si="22"/>
        <v/>
      </c>
      <c r="J27" s="427" t="str">
        <f t="shared" ca="1" si="23"/>
        <v/>
      </c>
      <c r="K27" s="135" t="str">
        <f t="shared" ca="1" si="24"/>
        <v/>
      </c>
      <c r="L27" s="138" t="str">
        <f t="shared" ca="1" si="25"/>
        <v/>
      </c>
      <c r="M27" s="340" t="str">
        <f t="shared" ca="1" si="26"/>
        <v/>
      </c>
      <c r="N27" s="137" t="str">
        <f t="shared" ca="1" si="27"/>
        <v/>
      </c>
      <c r="O27" s="128" t="str">
        <f t="shared" ca="1" si="28"/>
        <v/>
      </c>
      <c r="P27" s="129" t="str">
        <f t="shared" ca="1" si="29"/>
        <v/>
      </c>
      <c r="Q27" s="427" t="str">
        <f t="shared" ca="1" si="30"/>
        <v/>
      </c>
      <c r="R27" s="182" t="str">
        <f t="shared" ca="1" si="31"/>
        <v/>
      </c>
      <c r="S27" s="136" t="str">
        <f t="shared" ca="1" si="32"/>
        <v/>
      </c>
      <c r="T27" s="137" t="str">
        <f t="shared" ca="1" si="33"/>
        <v/>
      </c>
      <c r="U27" s="420"/>
    </row>
    <row r="28" spans="1:21" s="113" customFormat="1" ht="14.1" customHeight="1" x14ac:dyDescent="0.2">
      <c r="A28" s="518"/>
      <c r="B28" s="124" t="str">
        <f t="shared" si="17"/>
        <v/>
      </c>
      <c r="C28" s="117"/>
      <c r="D28" s="114"/>
      <c r="E28" s="132" t="str">
        <f t="shared" ca="1" si="18"/>
        <v/>
      </c>
      <c r="F28" s="133" t="str">
        <f t="shared" ca="1" si="19"/>
        <v/>
      </c>
      <c r="G28" s="134" t="str">
        <f t="shared" ca="1" si="20"/>
        <v/>
      </c>
      <c r="H28" s="128" t="str">
        <f t="shared" ca="1" si="21"/>
        <v/>
      </c>
      <c r="I28" s="129" t="str">
        <f t="shared" ca="1" si="22"/>
        <v/>
      </c>
      <c r="J28" s="427" t="str">
        <f t="shared" ca="1" si="23"/>
        <v/>
      </c>
      <c r="K28" s="135" t="str">
        <f t="shared" ca="1" si="24"/>
        <v/>
      </c>
      <c r="L28" s="138" t="str">
        <f t="shared" ca="1" si="25"/>
        <v/>
      </c>
      <c r="M28" s="340" t="str">
        <f t="shared" ca="1" si="26"/>
        <v/>
      </c>
      <c r="N28" s="137" t="str">
        <f t="shared" ca="1" si="27"/>
        <v/>
      </c>
      <c r="O28" s="128" t="str">
        <f t="shared" ca="1" si="28"/>
        <v/>
      </c>
      <c r="P28" s="129" t="str">
        <f t="shared" ca="1" si="29"/>
        <v/>
      </c>
      <c r="Q28" s="427" t="str">
        <f t="shared" ca="1" si="30"/>
        <v/>
      </c>
      <c r="R28" s="182" t="str">
        <f t="shared" ca="1" si="31"/>
        <v/>
      </c>
      <c r="S28" s="136" t="str">
        <f t="shared" ca="1" si="32"/>
        <v/>
      </c>
      <c r="T28" s="137" t="str">
        <f t="shared" ca="1" si="33"/>
        <v/>
      </c>
      <c r="U28" s="420"/>
    </row>
    <row r="29" spans="1:21" s="113" customFormat="1" ht="14.1" customHeight="1" x14ac:dyDescent="0.2">
      <c r="A29" s="518"/>
      <c r="B29" s="124" t="str">
        <f t="shared" si="17"/>
        <v/>
      </c>
      <c r="C29" s="117"/>
      <c r="D29" s="114"/>
      <c r="E29" s="132" t="str">
        <f t="shared" ca="1" si="18"/>
        <v/>
      </c>
      <c r="F29" s="133" t="str">
        <f t="shared" ca="1" si="19"/>
        <v/>
      </c>
      <c r="G29" s="134" t="str">
        <f t="shared" ca="1" si="20"/>
        <v/>
      </c>
      <c r="H29" s="128" t="str">
        <f t="shared" ca="1" si="21"/>
        <v/>
      </c>
      <c r="I29" s="129" t="str">
        <f t="shared" ca="1" si="22"/>
        <v/>
      </c>
      <c r="J29" s="427" t="str">
        <f t="shared" ca="1" si="23"/>
        <v/>
      </c>
      <c r="K29" s="135" t="str">
        <f t="shared" ca="1" si="24"/>
        <v/>
      </c>
      <c r="L29" s="138" t="str">
        <f t="shared" ca="1" si="25"/>
        <v/>
      </c>
      <c r="M29" s="340" t="str">
        <f t="shared" ca="1" si="26"/>
        <v/>
      </c>
      <c r="N29" s="137" t="str">
        <f t="shared" ca="1" si="27"/>
        <v/>
      </c>
      <c r="O29" s="128" t="str">
        <f t="shared" ca="1" si="28"/>
        <v/>
      </c>
      <c r="P29" s="129" t="str">
        <f t="shared" ca="1" si="29"/>
        <v/>
      </c>
      <c r="Q29" s="427" t="str">
        <f t="shared" ca="1" si="30"/>
        <v/>
      </c>
      <c r="R29" s="182" t="str">
        <f t="shared" ca="1" si="31"/>
        <v/>
      </c>
      <c r="S29" s="136" t="str">
        <f t="shared" ca="1" si="32"/>
        <v/>
      </c>
      <c r="T29" s="137" t="str">
        <f t="shared" ca="1" si="33"/>
        <v/>
      </c>
      <c r="U29" s="420"/>
    </row>
    <row r="30" spans="1:21" s="113" customFormat="1" ht="14.1" customHeight="1" x14ac:dyDescent="0.2">
      <c r="A30" s="518"/>
      <c r="B30" s="124" t="str">
        <f t="shared" si="17"/>
        <v/>
      </c>
      <c r="C30" s="117"/>
      <c r="D30" s="114"/>
      <c r="E30" s="132" t="str">
        <f t="shared" ca="1" si="18"/>
        <v/>
      </c>
      <c r="F30" s="133" t="str">
        <f t="shared" ca="1" si="19"/>
        <v/>
      </c>
      <c r="G30" s="134" t="str">
        <f t="shared" ca="1" si="20"/>
        <v/>
      </c>
      <c r="H30" s="128" t="str">
        <f t="shared" ca="1" si="21"/>
        <v/>
      </c>
      <c r="I30" s="129" t="str">
        <f t="shared" ca="1" si="22"/>
        <v/>
      </c>
      <c r="J30" s="427" t="str">
        <f t="shared" ca="1" si="23"/>
        <v/>
      </c>
      <c r="K30" s="135" t="str">
        <f t="shared" ca="1" si="24"/>
        <v/>
      </c>
      <c r="L30" s="138" t="str">
        <f t="shared" ca="1" si="25"/>
        <v/>
      </c>
      <c r="M30" s="340" t="str">
        <f t="shared" ca="1" si="26"/>
        <v/>
      </c>
      <c r="N30" s="137" t="str">
        <f t="shared" ca="1" si="27"/>
        <v/>
      </c>
      <c r="O30" s="128" t="str">
        <f t="shared" ca="1" si="28"/>
        <v/>
      </c>
      <c r="P30" s="129" t="str">
        <f t="shared" ca="1" si="29"/>
        <v/>
      </c>
      <c r="Q30" s="427" t="str">
        <f t="shared" ca="1" si="30"/>
        <v/>
      </c>
      <c r="R30" s="182" t="str">
        <f t="shared" ca="1" si="31"/>
        <v/>
      </c>
      <c r="S30" s="136" t="str">
        <f t="shared" ca="1" si="32"/>
        <v/>
      </c>
      <c r="T30" s="137" t="str">
        <f t="shared" ca="1" si="33"/>
        <v/>
      </c>
      <c r="U30" s="420"/>
    </row>
    <row r="31" spans="1:21" s="113" customFormat="1" ht="14.1" customHeight="1" x14ac:dyDescent="0.2">
      <c r="A31" s="131"/>
      <c r="B31" s="124" t="str">
        <f t="shared" si="17"/>
        <v/>
      </c>
      <c r="C31" s="117"/>
      <c r="D31" s="114"/>
      <c r="E31" s="132" t="str">
        <f t="shared" ca="1" si="18"/>
        <v/>
      </c>
      <c r="F31" s="133" t="str">
        <f t="shared" ca="1" si="19"/>
        <v/>
      </c>
      <c r="G31" s="134" t="str">
        <f t="shared" ca="1" si="20"/>
        <v/>
      </c>
      <c r="H31" s="128" t="str">
        <f t="shared" ca="1" si="21"/>
        <v/>
      </c>
      <c r="I31" s="129" t="str">
        <f t="shared" ca="1" si="22"/>
        <v/>
      </c>
      <c r="J31" s="427" t="str">
        <f t="shared" ca="1" si="23"/>
        <v/>
      </c>
      <c r="K31" s="135" t="str">
        <f t="shared" ca="1" si="24"/>
        <v/>
      </c>
      <c r="L31" s="138" t="str">
        <f t="shared" ca="1" si="25"/>
        <v/>
      </c>
      <c r="M31" s="340" t="str">
        <f t="shared" ca="1" si="26"/>
        <v/>
      </c>
      <c r="N31" s="137" t="str">
        <f t="shared" ca="1" si="27"/>
        <v/>
      </c>
      <c r="O31" s="128" t="str">
        <f t="shared" ca="1" si="28"/>
        <v/>
      </c>
      <c r="P31" s="129" t="str">
        <f t="shared" ca="1" si="29"/>
        <v/>
      </c>
      <c r="Q31" s="427" t="str">
        <f t="shared" ca="1" si="30"/>
        <v/>
      </c>
      <c r="R31" s="182" t="str">
        <f t="shared" ca="1" si="31"/>
        <v/>
      </c>
      <c r="S31" s="136" t="str">
        <f t="shared" ca="1" si="32"/>
        <v/>
      </c>
      <c r="T31" s="137" t="str">
        <f t="shared" ca="1" si="33"/>
        <v/>
      </c>
      <c r="U31" s="420"/>
    </row>
    <row r="32" spans="1:21" s="113" customFormat="1" ht="14.1" customHeight="1" x14ac:dyDescent="0.2">
      <c r="A32" s="131"/>
      <c r="B32" s="124" t="str">
        <f t="shared" si="17"/>
        <v/>
      </c>
      <c r="C32" s="117"/>
      <c r="D32" s="114"/>
      <c r="E32" s="132" t="str">
        <f t="shared" ca="1" si="18"/>
        <v/>
      </c>
      <c r="F32" s="133" t="str">
        <f t="shared" ca="1" si="19"/>
        <v/>
      </c>
      <c r="G32" s="134" t="str">
        <f t="shared" ca="1" si="20"/>
        <v/>
      </c>
      <c r="H32" s="128" t="str">
        <f t="shared" ca="1" si="21"/>
        <v/>
      </c>
      <c r="I32" s="129" t="str">
        <f t="shared" ca="1" si="22"/>
        <v/>
      </c>
      <c r="J32" s="427" t="str">
        <f t="shared" ca="1" si="23"/>
        <v/>
      </c>
      <c r="K32" s="135" t="str">
        <f t="shared" ca="1" si="24"/>
        <v/>
      </c>
      <c r="L32" s="138" t="str">
        <f t="shared" ca="1" si="25"/>
        <v/>
      </c>
      <c r="M32" s="340" t="str">
        <f t="shared" ca="1" si="26"/>
        <v/>
      </c>
      <c r="N32" s="137" t="str">
        <f t="shared" ca="1" si="27"/>
        <v/>
      </c>
      <c r="O32" s="128" t="str">
        <f t="shared" ca="1" si="28"/>
        <v/>
      </c>
      <c r="P32" s="129" t="str">
        <f t="shared" ca="1" si="29"/>
        <v/>
      </c>
      <c r="Q32" s="427" t="str">
        <f t="shared" ca="1" si="30"/>
        <v/>
      </c>
      <c r="R32" s="182" t="str">
        <f t="shared" ca="1" si="31"/>
        <v/>
      </c>
      <c r="S32" s="136" t="str">
        <f t="shared" ca="1" si="32"/>
        <v/>
      </c>
      <c r="T32" s="137" t="str">
        <f t="shared" ca="1" si="33"/>
        <v/>
      </c>
      <c r="U32" s="420"/>
    </row>
    <row r="33" spans="1:21" s="113" customFormat="1" ht="14.1" customHeight="1" x14ac:dyDescent="0.2">
      <c r="A33" s="131"/>
      <c r="B33" s="124" t="str">
        <f t="shared" si="17"/>
        <v/>
      </c>
      <c r="C33" s="117"/>
      <c r="D33" s="114"/>
      <c r="E33" s="132" t="str">
        <f t="shared" ca="1" si="18"/>
        <v/>
      </c>
      <c r="F33" s="133" t="str">
        <f t="shared" ca="1" si="19"/>
        <v/>
      </c>
      <c r="G33" s="134" t="str">
        <f t="shared" ca="1" si="20"/>
        <v/>
      </c>
      <c r="H33" s="128" t="str">
        <f t="shared" ca="1" si="21"/>
        <v/>
      </c>
      <c r="I33" s="129" t="str">
        <f t="shared" ca="1" si="22"/>
        <v/>
      </c>
      <c r="J33" s="427" t="str">
        <f t="shared" ca="1" si="23"/>
        <v/>
      </c>
      <c r="K33" s="135" t="str">
        <f t="shared" ca="1" si="24"/>
        <v/>
      </c>
      <c r="L33" s="138" t="str">
        <f t="shared" ca="1" si="25"/>
        <v/>
      </c>
      <c r="M33" s="340" t="str">
        <f t="shared" ca="1" si="26"/>
        <v/>
      </c>
      <c r="N33" s="137" t="str">
        <f t="shared" ca="1" si="27"/>
        <v/>
      </c>
      <c r="O33" s="128" t="str">
        <f t="shared" ca="1" si="28"/>
        <v/>
      </c>
      <c r="P33" s="129" t="str">
        <f t="shared" ca="1" si="29"/>
        <v/>
      </c>
      <c r="Q33" s="427" t="str">
        <f t="shared" ca="1" si="30"/>
        <v/>
      </c>
      <c r="R33" s="182" t="str">
        <f t="shared" ca="1" si="31"/>
        <v/>
      </c>
      <c r="S33" s="136" t="str">
        <f t="shared" ca="1" si="32"/>
        <v/>
      </c>
      <c r="T33" s="137" t="str">
        <f t="shared" ca="1" si="33"/>
        <v/>
      </c>
      <c r="U33" s="420"/>
    </row>
    <row r="34" spans="1:21" s="113" customFormat="1" ht="14.1" customHeight="1" x14ac:dyDescent="0.2">
      <c r="A34" s="131"/>
      <c r="B34" s="124" t="str">
        <f t="shared" si="17"/>
        <v/>
      </c>
      <c r="C34" s="117"/>
      <c r="D34" s="114"/>
      <c r="E34" s="132" t="str">
        <f t="shared" ca="1" si="18"/>
        <v/>
      </c>
      <c r="F34" s="133" t="str">
        <f t="shared" ca="1" si="19"/>
        <v/>
      </c>
      <c r="G34" s="134" t="str">
        <f t="shared" ca="1" si="20"/>
        <v/>
      </c>
      <c r="H34" s="128" t="str">
        <f t="shared" ca="1" si="21"/>
        <v/>
      </c>
      <c r="I34" s="129" t="str">
        <f t="shared" ca="1" si="22"/>
        <v/>
      </c>
      <c r="J34" s="427" t="str">
        <f t="shared" ca="1" si="23"/>
        <v/>
      </c>
      <c r="K34" s="135" t="str">
        <f t="shared" ca="1" si="24"/>
        <v/>
      </c>
      <c r="L34" s="138" t="str">
        <f t="shared" ca="1" si="25"/>
        <v/>
      </c>
      <c r="M34" s="340" t="str">
        <f t="shared" ca="1" si="26"/>
        <v/>
      </c>
      <c r="N34" s="137" t="str">
        <f t="shared" ca="1" si="27"/>
        <v/>
      </c>
      <c r="O34" s="128" t="str">
        <f t="shared" ca="1" si="28"/>
        <v/>
      </c>
      <c r="P34" s="129" t="str">
        <f t="shared" ca="1" si="29"/>
        <v/>
      </c>
      <c r="Q34" s="427" t="str">
        <f t="shared" ca="1" si="30"/>
        <v/>
      </c>
      <c r="R34" s="182" t="str">
        <f t="shared" ca="1" si="31"/>
        <v/>
      </c>
      <c r="S34" s="136" t="str">
        <f t="shared" ca="1" si="32"/>
        <v/>
      </c>
      <c r="T34" s="137" t="str">
        <f t="shared" ca="1" si="33"/>
        <v/>
      </c>
      <c r="U34" s="420"/>
    </row>
    <row r="35" spans="1:21" s="113" customFormat="1" ht="14.1" customHeight="1" x14ac:dyDescent="0.2">
      <c r="A35" s="131"/>
      <c r="B35" s="124"/>
      <c r="C35" s="117"/>
      <c r="D35" s="114"/>
      <c r="E35" s="132"/>
      <c r="F35" s="133"/>
      <c r="G35" s="134"/>
      <c r="H35" s="128" t="str">
        <f t="shared" ca="1" si="14"/>
        <v/>
      </c>
      <c r="I35" s="129" t="str">
        <f t="shared" ca="1" si="2"/>
        <v/>
      </c>
      <c r="J35" s="427" t="str">
        <f t="shared" ca="1" si="3"/>
        <v/>
      </c>
      <c r="K35" s="135" t="str">
        <f t="shared" ca="1" si="15"/>
        <v/>
      </c>
      <c r="L35" s="138" t="str">
        <f t="shared" ca="1" si="16"/>
        <v/>
      </c>
      <c r="M35" s="340" t="str">
        <f t="shared" ca="1" si="4"/>
        <v/>
      </c>
      <c r="N35" s="137" t="str">
        <f t="shared" ca="1" si="5"/>
        <v/>
      </c>
      <c r="O35" s="128" t="str">
        <f t="shared" ca="1" si="6"/>
        <v/>
      </c>
      <c r="P35" s="129" t="str">
        <f t="shared" ca="1" si="7"/>
        <v/>
      </c>
      <c r="Q35" s="427" t="str">
        <f t="shared" ca="1" si="8"/>
        <v/>
      </c>
      <c r="R35" s="182" t="str">
        <f t="shared" ca="1" si="9"/>
        <v/>
      </c>
      <c r="S35" s="136" t="str">
        <f t="shared" ca="1" si="10"/>
        <v/>
      </c>
      <c r="T35" s="137" t="str">
        <f t="shared" ca="1" si="11"/>
        <v/>
      </c>
      <c r="U35" s="420"/>
    </row>
    <row r="36" spans="1:21" s="113" customFormat="1" ht="14.1" customHeight="1" x14ac:dyDescent="0.2">
      <c r="A36" s="131" t="s">
        <v>92</v>
      </c>
      <c r="B36" s="124" t="str">
        <f t="shared" ref="B36:B44" si="34">IF(A37="","",+A37)</f>
        <v/>
      </c>
      <c r="C36" s="117"/>
      <c r="D36" s="114"/>
      <c r="E36" s="746" t="s">
        <v>91</v>
      </c>
      <c r="F36" s="747"/>
      <c r="G36" s="748"/>
      <c r="H36" s="135"/>
      <c r="I36" s="136"/>
      <c r="J36" s="137"/>
      <c r="K36" s="135"/>
      <c r="L36" s="138"/>
      <c r="M36" s="340"/>
      <c r="N36" s="137"/>
      <c r="O36" s="135"/>
      <c r="P36" s="136"/>
      <c r="Q36" s="137"/>
      <c r="R36" s="182"/>
      <c r="S36" s="136"/>
      <c r="T36" s="137"/>
      <c r="U36" s="420"/>
    </row>
    <row r="37" spans="1:21" s="113" customFormat="1" ht="14.1" customHeight="1" x14ac:dyDescent="0.2">
      <c r="A37" s="131"/>
      <c r="B37" s="124" t="str">
        <f t="shared" si="34"/>
        <v/>
      </c>
      <c r="C37" s="117"/>
      <c r="D37" s="114"/>
      <c r="E37" s="132" t="str">
        <f ca="1">IF(A37="","",INDIRECT(CONCATENATE($A$36,"!","B",A37)))</f>
        <v/>
      </c>
      <c r="F37" s="133" t="str">
        <f t="shared" ref="F37" ca="1" si="35">IF(E37="","","-")</f>
        <v/>
      </c>
      <c r="G37" s="134" t="str">
        <f ca="1">IF(A37="","",INDIRECT(CONCATENATE($A$36,"!","B",B37)))</f>
        <v/>
      </c>
      <c r="H37" s="128" t="str">
        <f ca="1">IF(E37="","",ROUND(SUM(INDIRECT(CONCATENATE($A$36,"!","D",$B37))),0))</f>
        <v/>
      </c>
      <c r="I37" s="129" t="str">
        <f ca="1">IF(E37="","",ROUND(SUM(INDIRECT(CONCATENATE($A$36,"!","E",$B37))),0))</f>
        <v/>
      </c>
      <c r="J37" s="427" t="str">
        <f ca="1">IF(E37="","",ROUND(SUM(INDIRECT(CONCATENATE($A$36,"!","F",$B37))),0))</f>
        <v/>
      </c>
      <c r="K37" s="135" t="str">
        <f ca="1">IF(E37="","",ROUND(SUM(INDIRECT(CONCATENATE($A$36,"!","G",$B37,":","I",$B37))),0))</f>
        <v/>
      </c>
      <c r="L37" s="138" t="str">
        <f ca="1">IF(E37="","",ROUND(SUM(INDIRECT(CONCATENATE($A$36,"!","J",$B37,":","L",$B37))),0))</f>
        <v/>
      </c>
      <c r="M37" s="340" t="str">
        <f ca="1">IF(E37="","",ROUND(AVERAGE(INDIRECT(CONCATENATE($A$36,"!","M",$B37))),2))</f>
        <v/>
      </c>
      <c r="N37" s="137" t="str">
        <f ca="1">IF(E37="","",ROUND(SUM(INDIRECT(CONCATENATE($A$36,"!","N",$B37))),0))</f>
        <v/>
      </c>
      <c r="O37" s="128" t="str">
        <f ca="1">IF(E37="","",ROUND(SUM(INDIRECT(CONCATENATE($A$36,"!","P",$B37))),0))</f>
        <v/>
      </c>
      <c r="P37" s="129" t="str">
        <f ca="1">IF(E37="","",ROUND(SUM(INDIRECT(CONCATENATE($A$36,"!","Q",$B37))),0))</f>
        <v/>
      </c>
      <c r="Q37" s="427" t="str">
        <f ca="1">IF(E37="","",ROUND(SUM(INDIRECT(CONCATENATE($A$36,"!","R",$B37))),0))</f>
        <v/>
      </c>
      <c r="R37" s="182" t="str">
        <f ca="1">IF(E37="","",ROUND(SUM(INDIRECT(CONCATENATE($A$36,"!","S",$A37,":","AH",$B37))),0))</f>
        <v/>
      </c>
      <c r="S37" s="136" t="str">
        <f ca="1">IF(E37="","",ROUND(SUM(INDIRECT(CONCATENATE($A$36,"!","AI",$B37))),0))</f>
        <v/>
      </c>
      <c r="T37" s="137" t="str">
        <f ca="1">IF(E37="","",ROUND(SUM(INDIRECT(CONCATENATE($A$36,"!","AJ",$B37))),0))</f>
        <v/>
      </c>
      <c r="U37" s="420"/>
    </row>
    <row r="38" spans="1:21" s="113" customFormat="1" ht="14.1" customHeight="1" x14ac:dyDescent="0.2">
      <c r="A38" s="131"/>
      <c r="B38" s="124" t="str">
        <f t="shared" si="34"/>
        <v/>
      </c>
      <c r="C38" s="117"/>
      <c r="D38" s="114"/>
      <c r="E38" s="132" t="str">
        <f t="shared" ref="E38:E43" ca="1" si="36">IF(A38="","",INDIRECT(CONCATENATE($A$36,"!","B",A38)))</f>
        <v/>
      </c>
      <c r="F38" s="133" t="str">
        <f t="shared" ref="F38:F43" ca="1" si="37">IF(E38="","","-")</f>
        <v/>
      </c>
      <c r="G38" s="134" t="str">
        <f t="shared" ref="G38:G43" ca="1" si="38">IF(A38="","",INDIRECT(CONCATENATE($A$36,"!","B",B38)))</f>
        <v/>
      </c>
      <c r="H38" s="128" t="str">
        <f t="shared" ref="H38:H43" ca="1" si="39">IF(E38="","",ROUND(SUM(INDIRECT(CONCATENATE($A$36,"!","D",$B38))),0))</f>
        <v/>
      </c>
      <c r="I38" s="129" t="str">
        <f t="shared" ref="I38:I43" ca="1" si="40">IF(E38="","",ROUND(SUM(INDIRECT(CONCATENATE($A$36,"!","E",$B38))),0))</f>
        <v/>
      </c>
      <c r="J38" s="427" t="str">
        <f t="shared" ref="J38:J43" ca="1" si="41">IF(E38="","",ROUND(SUM(INDIRECT(CONCATENATE($A$36,"!","F",$B38))),0))</f>
        <v/>
      </c>
      <c r="K38" s="135" t="str">
        <f t="shared" ref="K38:K43" ca="1" si="42">IF(E38="","",ROUND(SUM(INDIRECT(CONCATENATE($A$36,"!","G",$B38,":","I",$B38))),0))</f>
        <v/>
      </c>
      <c r="L38" s="138" t="str">
        <f t="shared" ref="L38:L43" ca="1" si="43">IF(E38="","",ROUND(SUM(INDIRECT(CONCATENATE($A$36,"!","J",$B38,":","L",$B38))),0))</f>
        <v/>
      </c>
      <c r="M38" s="340" t="str">
        <f t="shared" ref="M38:M43" ca="1" si="44">IF(E38="","",ROUND(AVERAGE(INDIRECT(CONCATENATE($A$36,"!","M",$B38))),2))</f>
        <v/>
      </c>
      <c r="N38" s="137" t="str">
        <f t="shared" ref="N38:N43" ca="1" si="45">IF(E38="","",ROUND(SUM(INDIRECT(CONCATENATE($A$36,"!","N",$B38))),0))</f>
        <v/>
      </c>
      <c r="O38" s="128" t="str">
        <f t="shared" ref="O38:O43" ca="1" si="46">IF(E38="","",ROUND(SUM(INDIRECT(CONCATENATE($A$36,"!","P",$B38))),0))</f>
        <v/>
      </c>
      <c r="P38" s="129" t="str">
        <f t="shared" ref="P38:P43" ca="1" si="47">IF(E38="","",ROUND(SUM(INDIRECT(CONCATENATE($A$36,"!","Q",$B38))),0))</f>
        <v/>
      </c>
      <c r="Q38" s="427" t="str">
        <f t="shared" ref="Q38:Q43" ca="1" si="48">IF(E38="","",ROUND(SUM(INDIRECT(CONCATENATE($A$36,"!","R",$B38))),0))</f>
        <v/>
      </c>
      <c r="R38" s="182" t="str">
        <f t="shared" ref="R38:R43" ca="1" si="49">IF(E38="","",ROUND(SUM(INDIRECT(CONCATENATE($A$36,"!","S",$A38,":","AH",$B38))),0))</f>
        <v/>
      </c>
      <c r="S38" s="136" t="str">
        <f t="shared" ref="S38:S43" ca="1" si="50">IF(E38="","",ROUND(SUM(INDIRECT(CONCATENATE($A$36,"!","AI",$B38))),0))</f>
        <v/>
      </c>
      <c r="T38" s="137" t="str">
        <f t="shared" ref="T38:T43" ca="1" si="51">IF(E38="","",ROUND(SUM(INDIRECT(CONCATENATE($A$36,"!","AJ",$B38))),0))</f>
        <v/>
      </c>
      <c r="U38" s="420"/>
    </row>
    <row r="39" spans="1:21" s="113" customFormat="1" ht="14.1" customHeight="1" x14ac:dyDescent="0.2">
      <c r="A39" s="131"/>
      <c r="B39" s="124" t="str">
        <f t="shared" si="34"/>
        <v/>
      </c>
      <c r="C39" s="117"/>
      <c r="D39" s="114"/>
      <c r="E39" s="132" t="str">
        <f t="shared" ca="1" si="36"/>
        <v/>
      </c>
      <c r="F39" s="133" t="str">
        <f t="shared" ca="1" si="37"/>
        <v/>
      </c>
      <c r="G39" s="134" t="str">
        <f t="shared" ca="1" si="38"/>
        <v/>
      </c>
      <c r="H39" s="128" t="str">
        <f t="shared" ca="1" si="39"/>
        <v/>
      </c>
      <c r="I39" s="129" t="str">
        <f t="shared" ca="1" si="40"/>
        <v/>
      </c>
      <c r="J39" s="427" t="str">
        <f t="shared" ca="1" si="41"/>
        <v/>
      </c>
      <c r="K39" s="135" t="str">
        <f t="shared" ca="1" si="42"/>
        <v/>
      </c>
      <c r="L39" s="138" t="str">
        <f t="shared" ca="1" si="43"/>
        <v/>
      </c>
      <c r="M39" s="340" t="str">
        <f t="shared" ca="1" si="44"/>
        <v/>
      </c>
      <c r="N39" s="137" t="str">
        <f t="shared" ca="1" si="45"/>
        <v/>
      </c>
      <c r="O39" s="128" t="str">
        <f t="shared" ca="1" si="46"/>
        <v/>
      </c>
      <c r="P39" s="129" t="str">
        <f t="shared" ca="1" si="47"/>
        <v/>
      </c>
      <c r="Q39" s="427" t="str">
        <f t="shared" ca="1" si="48"/>
        <v/>
      </c>
      <c r="R39" s="182" t="str">
        <f t="shared" ca="1" si="49"/>
        <v/>
      </c>
      <c r="S39" s="136" t="str">
        <f t="shared" ca="1" si="50"/>
        <v/>
      </c>
      <c r="T39" s="137" t="str">
        <f t="shared" ca="1" si="51"/>
        <v/>
      </c>
      <c r="U39" s="420"/>
    </row>
    <row r="40" spans="1:21" s="113" customFormat="1" ht="14.1" customHeight="1" x14ac:dyDescent="0.2">
      <c r="A40" s="131"/>
      <c r="B40" s="124" t="str">
        <f t="shared" si="34"/>
        <v/>
      </c>
      <c r="C40" s="117"/>
      <c r="D40" s="114"/>
      <c r="E40" s="132" t="str">
        <f t="shared" ca="1" si="36"/>
        <v/>
      </c>
      <c r="F40" s="133" t="str">
        <f t="shared" ca="1" si="37"/>
        <v/>
      </c>
      <c r="G40" s="134" t="str">
        <f t="shared" ca="1" si="38"/>
        <v/>
      </c>
      <c r="H40" s="128" t="str">
        <f t="shared" ca="1" si="39"/>
        <v/>
      </c>
      <c r="I40" s="129" t="str">
        <f t="shared" ca="1" si="40"/>
        <v/>
      </c>
      <c r="J40" s="427" t="str">
        <f t="shared" ca="1" si="41"/>
        <v/>
      </c>
      <c r="K40" s="135" t="str">
        <f t="shared" ca="1" si="42"/>
        <v/>
      </c>
      <c r="L40" s="138" t="str">
        <f t="shared" ca="1" si="43"/>
        <v/>
      </c>
      <c r="M40" s="340" t="str">
        <f t="shared" ca="1" si="44"/>
        <v/>
      </c>
      <c r="N40" s="137" t="str">
        <f t="shared" ca="1" si="45"/>
        <v/>
      </c>
      <c r="O40" s="128" t="str">
        <f t="shared" ca="1" si="46"/>
        <v/>
      </c>
      <c r="P40" s="129" t="str">
        <f t="shared" ca="1" si="47"/>
        <v/>
      </c>
      <c r="Q40" s="427" t="str">
        <f t="shared" ca="1" si="48"/>
        <v/>
      </c>
      <c r="R40" s="182" t="str">
        <f t="shared" ca="1" si="49"/>
        <v/>
      </c>
      <c r="S40" s="136" t="str">
        <f t="shared" ca="1" si="50"/>
        <v/>
      </c>
      <c r="T40" s="137" t="str">
        <f t="shared" ca="1" si="51"/>
        <v/>
      </c>
      <c r="U40" s="420"/>
    </row>
    <row r="41" spans="1:21" s="113" customFormat="1" ht="14.1" customHeight="1" x14ac:dyDescent="0.2">
      <c r="A41" s="131"/>
      <c r="B41" s="124" t="str">
        <f t="shared" si="34"/>
        <v/>
      </c>
      <c r="C41" s="117"/>
      <c r="D41" s="114"/>
      <c r="E41" s="132" t="str">
        <f t="shared" ca="1" si="36"/>
        <v/>
      </c>
      <c r="F41" s="133" t="str">
        <f t="shared" ca="1" si="37"/>
        <v/>
      </c>
      <c r="G41" s="134" t="str">
        <f t="shared" ca="1" si="38"/>
        <v/>
      </c>
      <c r="H41" s="128" t="str">
        <f t="shared" ca="1" si="39"/>
        <v/>
      </c>
      <c r="I41" s="129" t="str">
        <f t="shared" ca="1" si="40"/>
        <v/>
      </c>
      <c r="J41" s="427" t="str">
        <f t="shared" ca="1" si="41"/>
        <v/>
      </c>
      <c r="K41" s="135" t="str">
        <f t="shared" ca="1" si="42"/>
        <v/>
      </c>
      <c r="L41" s="138" t="str">
        <f t="shared" ca="1" si="43"/>
        <v/>
      </c>
      <c r="M41" s="340" t="str">
        <f t="shared" ca="1" si="44"/>
        <v/>
      </c>
      <c r="N41" s="137" t="str">
        <f t="shared" ca="1" si="45"/>
        <v/>
      </c>
      <c r="O41" s="128" t="str">
        <f t="shared" ca="1" si="46"/>
        <v/>
      </c>
      <c r="P41" s="129" t="str">
        <f t="shared" ca="1" si="47"/>
        <v/>
      </c>
      <c r="Q41" s="427" t="str">
        <f t="shared" ca="1" si="48"/>
        <v/>
      </c>
      <c r="R41" s="182" t="str">
        <f t="shared" ca="1" si="49"/>
        <v/>
      </c>
      <c r="S41" s="136" t="str">
        <f t="shared" ca="1" si="50"/>
        <v/>
      </c>
      <c r="T41" s="137" t="str">
        <f t="shared" ca="1" si="51"/>
        <v/>
      </c>
      <c r="U41" s="420"/>
    </row>
    <row r="42" spans="1:21" s="113" customFormat="1" ht="14.1" customHeight="1" x14ac:dyDescent="0.2">
      <c r="A42" s="131"/>
      <c r="B42" s="124" t="str">
        <f t="shared" si="34"/>
        <v/>
      </c>
      <c r="C42" s="117"/>
      <c r="D42" s="114"/>
      <c r="E42" s="132" t="str">
        <f t="shared" ca="1" si="36"/>
        <v/>
      </c>
      <c r="F42" s="133" t="str">
        <f t="shared" ca="1" si="37"/>
        <v/>
      </c>
      <c r="G42" s="134" t="str">
        <f t="shared" ca="1" si="38"/>
        <v/>
      </c>
      <c r="H42" s="128" t="str">
        <f t="shared" ca="1" si="39"/>
        <v/>
      </c>
      <c r="I42" s="129" t="str">
        <f t="shared" ca="1" si="40"/>
        <v/>
      </c>
      <c r="J42" s="427" t="str">
        <f t="shared" ca="1" si="41"/>
        <v/>
      </c>
      <c r="K42" s="135" t="str">
        <f t="shared" ca="1" si="42"/>
        <v/>
      </c>
      <c r="L42" s="138" t="str">
        <f t="shared" ca="1" si="43"/>
        <v/>
      </c>
      <c r="M42" s="340" t="str">
        <f t="shared" ca="1" si="44"/>
        <v/>
      </c>
      <c r="N42" s="137" t="str">
        <f t="shared" ca="1" si="45"/>
        <v/>
      </c>
      <c r="O42" s="128" t="str">
        <f t="shared" ca="1" si="46"/>
        <v/>
      </c>
      <c r="P42" s="129" t="str">
        <f t="shared" ca="1" si="47"/>
        <v/>
      </c>
      <c r="Q42" s="427" t="str">
        <f t="shared" ca="1" si="48"/>
        <v/>
      </c>
      <c r="R42" s="182" t="str">
        <f t="shared" ca="1" si="49"/>
        <v/>
      </c>
      <c r="S42" s="136" t="str">
        <f t="shared" ca="1" si="50"/>
        <v/>
      </c>
      <c r="T42" s="137" t="str">
        <f t="shared" ca="1" si="51"/>
        <v/>
      </c>
      <c r="U42" s="420"/>
    </row>
    <row r="43" spans="1:21" s="113" customFormat="1" ht="14.1" customHeight="1" x14ac:dyDescent="0.2">
      <c r="A43" s="131"/>
      <c r="B43" s="124" t="str">
        <f t="shared" si="34"/>
        <v/>
      </c>
      <c r="C43" s="117"/>
      <c r="D43" s="114"/>
      <c r="E43" s="132" t="str">
        <f t="shared" ca="1" si="36"/>
        <v/>
      </c>
      <c r="F43" s="133" t="str">
        <f t="shared" ca="1" si="37"/>
        <v/>
      </c>
      <c r="G43" s="134" t="str">
        <f t="shared" ca="1" si="38"/>
        <v/>
      </c>
      <c r="H43" s="128" t="str">
        <f t="shared" ca="1" si="39"/>
        <v/>
      </c>
      <c r="I43" s="129" t="str">
        <f t="shared" ca="1" si="40"/>
        <v/>
      </c>
      <c r="J43" s="427" t="str">
        <f t="shared" ca="1" si="41"/>
        <v/>
      </c>
      <c r="K43" s="135" t="str">
        <f t="shared" ca="1" si="42"/>
        <v/>
      </c>
      <c r="L43" s="138" t="str">
        <f t="shared" ca="1" si="43"/>
        <v/>
      </c>
      <c r="M43" s="340" t="str">
        <f t="shared" ca="1" si="44"/>
        <v/>
      </c>
      <c r="N43" s="137" t="str">
        <f t="shared" ca="1" si="45"/>
        <v/>
      </c>
      <c r="O43" s="128" t="str">
        <f t="shared" ca="1" si="46"/>
        <v/>
      </c>
      <c r="P43" s="129" t="str">
        <f t="shared" ca="1" si="47"/>
        <v/>
      </c>
      <c r="Q43" s="427" t="str">
        <f t="shared" ca="1" si="48"/>
        <v/>
      </c>
      <c r="R43" s="182" t="str">
        <f t="shared" ca="1" si="49"/>
        <v/>
      </c>
      <c r="S43" s="136" t="str">
        <f t="shared" ca="1" si="50"/>
        <v/>
      </c>
      <c r="T43" s="137" t="str">
        <f t="shared" ca="1" si="51"/>
        <v/>
      </c>
      <c r="U43" s="420"/>
    </row>
    <row r="44" spans="1:21" s="113" customFormat="1" ht="14.1" customHeight="1" thickBot="1" x14ac:dyDescent="0.25">
      <c r="A44" s="131"/>
      <c r="B44" s="124" t="str">
        <f t="shared" si="34"/>
        <v/>
      </c>
      <c r="C44" s="117"/>
      <c r="D44" s="114"/>
      <c r="E44" s="139"/>
      <c r="F44" s="140"/>
      <c r="G44" s="203"/>
      <c r="H44" s="141"/>
      <c r="I44" s="142"/>
      <c r="J44" s="143"/>
      <c r="K44" s="141"/>
      <c r="L44" s="144"/>
      <c r="M44" s="341"/>
      <c r="N44" s="143"/>
      <c r="O44" s="141"/>
      <c r="P44" s="142"/>
      <c r="Q44" s="143"/>
      <c r="R44" s="183"/>
      <c r="S44" s="142"/>
      <c r="T44" s="143"/>
      <c r="U44" s="421"/>
    </row>
    <row r="45" spans="1:21" s="113" customFormat="1" ht="14.1" customHeight="1" thickTop="1" thickBot="1" x14ac:dyDescent="0.25">
      <c r="A45" s="396"/>
      <c r="B45" s="124"/>
      <c r="C45" s="145"/>
      <c r="D45" s="114"/>
      <c r="E45" s="709" t="s">
        <v>0</v>
      </c>
      <c r="F45" s="710"/>
      <c r="G45" s="710"/>
      <c r="H45" s="146">
        <f t="shared" ref="H45:T45" ca="1" si="52">SUM(H14:H44)</f>
        <v>0</v>
      </c>
      <c r="I45" s="147">
        <f t="shared" ca="1" si="52"/>
        <v>0</v>
      </c>
      <c r="J45" s="149">
        <f t="shared" ca="1" si="52"/>
        <v>0</v>
      </c>
      <c r="K45" s="146">
        <f t="shared" ca="1" si="52"/>
        <v>0</v>
      </c>
      <c r="L45" s="149">
        <f t="shared" ca="1" si="52"/>
        <v>0</v>
      </c>
      <c r="M45" s="184"/>
      <c r="N45" s="148">
        <f t="shared" ca="1" si="52"/>
        <v>0</v>
      </c>
      <c r="O45" s="146">
        <f t="shared" ca="1" si="52"/>
        <v>0</v>
      </c>
      <c r="P45" s="150">
        <f t="shared" ca="1" si="52"/>
        <v>0</v>
      </c>
      <c r="Q45" s="150">
        <f t="shared" ca="1" si="52"/>
        <v>0</v>
      </c>
      <c r="R45" s="186">
        <f t="shared" ca="1" si="52"/>
        <v>0</v>
      </c>
      <c r="S45" s="188">
        <f t="shared" ca="1" si="52"/>
        <v>0</v>
      </c>
      <c r="T45" s="185">
        <f t="shared" ca="1" si="52"/>
        <v>0</v>
      </c>
      <c r="U45" s="151" t="str">
        <f>IF('calc wrksht-emb const pay item'!D55="NA",'calc wrksht-emb const pay item'!D50,'calc wrksht-emb const pay item'!D55)</f>
        <v>NA</v>
      </c>
    </row>
    <row r="46" spans="1:21" s="113" customFormat="1" ht="14.1" customHeight="1" x14ac:dyDescent="0.2">
      <c r="A46" s="396"/>
      <c r="B46" s="124"/>
      <c r="C46" s="145"/>
      <c r="D46" s="114"/>
      <c r="E46" s="152"/>
      <c r="F46" s="152"/>
      <c r="G46" s="152"/>
      <c r="H46" s="153"/>
      <c r="I46" s="153"/>
      <c r="J46" s="441" t="str">
        <f ca="1">IF(J45='calc wrksht-emb const pay item'!D7,"","Check wrksht")</f>
        <v/>
      </c>
      <c r="K46" s="153"/>
      <c r="L46" s="153"/>
      <c r="M46" s="153"/>
      <c r="N46" s="153"/>
      <c r="O46" s="153"/>
      <c r="P46" s="153"/>
      <c r="Q46" s="441" t="str">
        <f ca="1">IF(Q45='calc wrksht-emb const pay item'!D47,"","Check wrksht")</f>
        <v/>
      </c>
      <c r="R46" s="154"/>
      <c r="S46" s="154"/>
      <c r="T46" s="439" t="str">
        <f ca="1">IF(T45&gt;0,"See Designer Note 6","")</f>
        <v/>
      </c>
      <c r="U46" s="413" t="str">
        <f ca="1">IF(AND(T45=0,U45="NA"),"",IF(U45=ABS(T45),"","Check Math"))</f>
        <v/>
      </c>
    </row>
    <row r="47" spans="1:21" s="113" customFormat="1" ht="14.1" customHeight="1" x14ac:dyDescent="0.2">
      <c r="A47" s="396"/>
      <c r="B47" s="124"/>
      <c r="C47" s="145"/>
      <c r="D47" s="114"/>
      <c r="E47" s="377" t="s">
        <v>61</v>
      </c>
      <c r="F47" s="378"/>
      <c r="G47" s="378"/>
      <c r="H47" s="378"/>
      <c r="I47" s="379"/>
      <c r="J47" s="379"/>
      <c r="K47" s="379"/>
      <c r="L47" s="379"/>
      <c r="M47" s="379"/>
      <c r="N47" s="379"/>
      <c r="O47" s="379"/>
      <c r="P47" s="379"/>
      <c r="Q47" s="379"/>
      <c r="R47" s="379"/>
      <c r="S47" s="379"/>
      <c r="T47" s="379"/>
      <c r="U47" s="251"/>
    </row>
    <row r="48" spans="1:21" s="113" customFormat="1" ht="14.1" customHeight="1" x14ac:dyDescent="0.2">
      <c r="A48" s="396"/>
      <c r="B48" s="124"/>
      <c r="C48" s="145"/>
      <c r="D48" s="114"/>
      <c r="E48" s="380"/>
      <c r="F48" s="288">
        <v>1</v>
      </c>
      <c r="G48" s="631" t="s">
        <v>155</v>
      </c>
      <c r="H48" s="631"/>
      <c r="I48" s="631"/>
      <c r="J48" s="631"/>
      <c r="K48" s="631"/>
      <c r="L48" s="631"/>
      <c r="M48" s="631"/>
      <c r="N48" s="631"/>
      <c r="O48" s="631"/>
      <c r="P48" s="631"/>
      <c r="Q48" s="631"/>
      <c r="R48" s="631"/>
      <c r="S48" s="631"/>
      <c r="T48" s="631"/>
      <c r="U48" s="251"/>
    </row>
    <row r="49" spans="1:32" s="113" customFormat="1" ht="14.1" customHeight="1" x14ac:dyDescent="0.2">
      <c r="A49" s="396"/>
      <c r="B49" s="124"/>
      <c r="C49" s="145"/>
      <c r="D49" s="114"/>
      <c r="E49" s="380"/>
      <c r="F49" s="288">
        <v>2</v>
      </c>
      <c r="G49" s="631" t="s">
        <v>136</v>
      </c>
      <c r="H49" s="631"/>
      <c r="I49" s="631"/>
      <c r="J49" s="631"/>
      <c r="K49" s="631"/>
      <c r="L49" s="631"/>
      <c r="M49" s="631"/>
      <c r="N49" s="631"/>
      <c r="O49" s="631"/>
      <c r="P49" s="631"/>
      <c r="Q49" s="631"/>
      <c r="R49" s="631"/>
      <c r="S49" s="631"/>
      <c r="T49" s="631"/>
      <c r="U49" s="251"/>
    </row>
    <row r="50" spans="1:32" s="113" customFormat="1" ht="14.1" customHeight="1" x14ac:dyDescent="0.2">
      <c r="A50" s="396"/>
      <c r="B50" s="124"/>
      <c r="C50" s="145"/>
      <c r="D50" s="114"/>
      <c r="E50" s="380"/>
      <c r="F50" s="288">
        <v>3</v>
      </c>
      <c r="G50" s="633" t="s">
        <v>221</v>
      </c>
      <c r="H50" s="633"/>
      <c r="I50" s="633"/>
      <c r="J50" s="633"/>
      <c r="K50" s="633"/>
      <c r="L50" s="633"/>
      <c r="M50" s="633"/>
      <c r="N50" s="633"/>
      <c r="O50" s="289"/>
      <c r="P50" s="289"/>
      <c r="Q50" s="289"/>
      <c r="R50" s="289"/>
      <c r="S50" s="289"/>
      <c r="T50" s="289"/>
      <c r="U50" s="251"/>
    </row>
    <row r="51" spans="1:32" s="113" customFormat="1" ht="14.1" customHeight="1" x14ac:dyDescent="0.2">
      <c r="A51" s="396"/>
      <c r="B51" s="124"/>
      <c r="C51" s="145"/>
      <c r="D51" s="114"/>
      <c r="E51" s="380"/>
      <c r="F51" s="288">
        <v>4</v>
      </c>
      <c r="G51" s="633" t="s">
        <v>222</v>
      </c>
      <c r="H51" s="633"/>
      <c r="I51" s="633"/>
      <c r="J51" s="633"/>
      <c r="K51" s="633"/>
      <c r="L51" s="633"/>
      <c r="M51" s="633"/>
      <c r="N51" s="633"/>
      <c r="O51" s="289"/>
      <c r="P51" s="289"/>
      <c r="Q51" s="289"/>
      <c r="R51" s="289"/>
      <c r="S51" s="289"/>
      <c r="T51" s="289"/>
      <c r="U51" s="251"/>
    </row>
    <row r="52" spans="1:32" s="113" customFormat="1" ht="12.75" customHeight="1" x14ac:dyDescent="0.2">
      <c r="A52" s="396"/>
      <c r="B52" s="124"/>
      <c r="C52" s="145"/>
      <c r="D52" s="114"/>
      <c r="E52" s="380"/>
      <c r="F52" s="288">
        <v>5</v>
      </c>
      <c r="G52" s="633" t="s">
        <v>224</v>
      </c>
      <c r="H52" s="633"/>
      <c r="I52" s="633"/>
      <c r="J52" s="633"/>
      <c r="K52" s="633"/>
      <c r="L52" s="633"/>
      <c r="M52" s="633"/>
      <c r="N52" s="633"/>
      <c r="O52" s="633"/>
      <c r="P52" s="633"/>
      <c r="Q52" s="633"/>
      <c r="R52" s="633"/>
      <c r="S52" s="633"/>
      <c r="T52" s="289"/>
      <c r="U52" s="251"/>
    </row>
    <row r="53" spans="1:32" s="113" customFormat="1" ht="12.75" customHeight="1" x14ac:dyDescent="0.2">
      <c r="A53" s="396"/>
      <c r="B53" s="124"/>
      <c r="C53" s="145"/>
      <c r="D53" s="114"/>
      <c r="E53" s="380"/>
      <c r="F53" s="288">
        <v>6</v>
      </c>
      <c r="G53" s="633" t="s">
        <v>230</v>
      </c>
      <c r="H53" s="633"/>
      <c r="I53" s="633"/>
      <c r="J53" s="633"/>
      <c r="K53" s="633"/>
      <c r="L53" s="633"/>
      <c r="M53" s="633"/>
      <c r="N53" s="633"/>
      <c r="O53" s="633"/>
      <c r="P53" s="633"/>
      <c r="Q53" s="633"/>
      <c r="R53" s="633"/>
      <c r="S53" s="633"/>
      <c r="T53" s="633"/>
      <c r="U53" s="403"/>
    </row>
    <row r="54" spans="1:32" s="113" customFormat="1" ht="12.75" customHeight="1" x14ac:dyDescent="0.2">
      <c r="A54" s="396"/>
      <c r="B54" s="124"/>
      <c r="C54" s="145"/>
      <c r="D54" s="114"/>
      <c r="E54" s="380"/>
      <c r="F54" s="288">
        <v>7</v>
      </c>
      <c r="G54" s="634" t="str">
        <f>IF('calc wrksht-emb const pay item'!D55="NA","Unclassified borrow quantity calculated placed in its final position.","Waste quantity calculated using volumes adjusted with shrink/swell shown.")</f>
        <v>Unclassified borrow quantity calculated placed in its final position.</v>
      </c>
      <c r="H54" s="634"/>
      <c r="I54" s="634"/>
      <c r="J54" s="634"/>
      <c r="K54" s="634"/>
      <c r="L54" s="634"/>
      <c r="M54" s="634"/>
      <c r="N54" s="634"/>
      <c r="O54" s="634"/>
      <c r="P54" s="634"/>
      <c r="Q54" s="634"/>
      <c r="R54" s="634"/>
      <c r="S54" s="634"/>
      <c r="T54" s="634"/>
      <c r="U54" s="251"/>
    </row>
    <row r="55" spans="1:32" s="113" customFormat="1" x14ac:dyDescent="0.2">
      <c r="A55" s="396"/>
      <c r="B55" s="124"/>
      <c r="C55" s="145"/>
      <c r="D55" s="114"/>
      <c r="E55" s="380"/>
      <c r="F55" s="288">
        <v>8</v>
      </c>
      <c r="G55" s="631" t="s">
        <v>63</v>
      </c>
      <c r="H55" s="631"/>
      <c r="I55" s="631"/>
      <c r="J55" s="631"/>
      <c r="K55" s="631"/>
      <c r="L55" s="631"/>
      <c r="M55" s="631"/>
      <c r="N55" s="631"/>
      <c r="O55" s="631"/>
      <c r="P55" s="631"/>
      <c r="Q55" s="631"/>
      <c r="R55" s="631"/>
      <c r="S55" s="631"/>
      <c r="T55" s="631"/>
      <c r="U55" s="251"/>
    </row>
    <row r="56" spans="1:32" s="113" customFormat="1" ht="24.95" customHeight="1" x14ac:dyDescent="0.2">
      <c r="A56" s="396"/>
      <c r="B56" s="124"/>
      <c r="C56" s="145"/>
      <c r="D56" s="114"/>
      <c r="E56" s="380"/>
      <c r="F56" s="288">
        <v>9</v>
      </c>
      <c r="G56" s="631" t="s">
        <v>64</v>
      </c>
      <c r="H56" s="631"/>
      <c r="I56" s="631"/>
      <c r="J56" s="631"/>
      <c r="K56" s="631"/>
      <c r="L56" s="631"/>
      <c r="M56" s="631"/>
      <c r="N56" s="631"/>
      <c r="O56" s="631"/>
      <c r="P56" s="631"/>
      <c r="Q56" s="631"/>
      <c r="R56" s="631"/>
      <c r="S56" s="631"/>
      <c r="T56" s="631"/>
      <c r="U56" s="251"/>
    </row>
    <row r="57" spans="1:32" s="113" customFormat="1" ht="14.1" customHeight="1" x14ac:dyDescent="0.2">
      <c r="A57" s="396"/>
      <c r="B57" s="124"/>
      <c r="C57" s="145"/>
      <c r="D57" s="114"/>
      <c r="E57" s="381"/>
      <c r="F57" s="380"/>
      <c r="G57" s="380"/>
      <c r="H57" s="380"/>
      <c r="I57" s="380"/>
      <c r="J57" s="380"/>
      <c r="K57" s="380"/>
      <c r="L57" s="380"/>
      <c r="M57" s="380"/>
      <c r="N57" s="380"/>
      <c r="O57" s="380"/>
      <c r="P57" s="380"/>
      <c r="Q57" s="380"/>
      <c r="R57" s="380"/>
      <c r="S57" s="380"/>
      <c r="T57" s="380"/>
      <c r="U57" s="251"/>
    </row>
    <row r="58" spans="1:32" s="113" customFormat="1" ht="14.1" customHeight="1" thickBot="1" x14ac:dyDescent="0.25">
      <c r="A58" s="396"/>
      <c r="B58" s="124"/>
      <c r="C58" s="145"/>
      <c r="D58" s="114"/>
      <c r="E58" s="381"/>
      <c r="F58" s="380"/>
      <c r="G58" s="380"/>
      <c r="H58" s="380"/>
      <c r="I58" s="380"/>
      <c r="J58" s="380"/>
      <c r="K58" s="380"/>
      <c r="L58" s="380"/>
      <c r="M58" s="380"/>
      <c r="N58" s="380"/>
      <c r="O58" s="380"/>
      <c r="P58" s="380"/>
      <c r="Q58" s="380"/>
      <c r="R58" s="380"/>
      <c r="S58" s="380"/>
      <c r="T58" s="380"/>
      <c r="U58" s="251"/>
    </row>
    <row r="59" spans="1:32" s="113" customFormat="1" ht="14.1" customHeight="1" x14ac:dyDescent="0.2">
      <c r="A59" s="396"/>
      <c r="B59" s="124"/>
      <c r="C59" s="145"/>
      <c r="D59" s="114"/>
      <c r="E59" s="386" t="s">
        <v>62</v>
      </c>
      <c r="F59" s="387"/>
      <c r="G59" s="387"/>
      <c r="H59" s="387"/>
      <c r="I59" s="387"/>
      <c r="J59" s="387"/>
      <c r="K59" s="387"/>
      <c r="L59" s="387"/>
      <c r="M59" s="387"/>
      <c r="N59" s="387"/>
      <c r="O59" s="387"/>
      <c r="P59" s="387"/>
      <c r="Q59" s="387"/>
      <c r="R59" s="387"/>
      <c r="S59" s="389"/>
      <c r="T59" s="407"/>
      <c r="U59" s="251"/>
    </row>
    <row r="60" spans="1:32" s="113" customFormat="1" ht="12.75" customHeight="1" x14ac:dyDescent="0.2">
      <c r="A60" s="396"/>
      <c r="B60" s="124"/>
      <c r="C60" s="145"/>
      <c r="D60" s="114"/>
      <c r="E60" s="398">
        <v>1</v>
      </c>
      <c r="F60" s="430" t="s">
        <v>234</v>
      </c>
      <c r="G60" s="407"/>
      <c r="H60" s="407"/>
      <c r="I60" s="407"/>
      <c r="J60" s="407"/>
      <c r="K60" s="407"/>
      <c r="L60" s="407"/>
      <c r="M60" s="407"/>
      <c r="N60" s="407"/>
      <c r="O60" s="407"/>
      <c r="P60" s="407"/>
      <c r="Q60" s="407"/>
      <c r="R60" s="407"/>
      <c r="S60" s="390"/>
      <c r="T60" s="407"/>
      <c r="U60" s="395"/>
      <c r="W60" s="156"/>
    </row>
    <row r="61" spans="1:32" s="113" customFormat="1" ht="12.75" customHeight="1" x14ac:dyDescent="0.2">
      <c r="A61" s="396"/>
      <c r="B61" s="124"/>
      <c r="C61" s="145"/>
      <c r="D61" s="114"/>
      <c r="E61" s="399">
        <v>2</v>
      </c>
      <c r="F61" s="431" t="s">
        <v>235</v>
      </c>
      <c r="G61" s="407"/>
      <c r="H61" s="407"/>
      <c r="I61" s="407"/>
      <c r="J61" s="407"/>
      <c r="K61" s="407"/>
      <c r="L61" s="407"/>
      <c r="M61" s="407"/>
      <c r="N61" s="407"/>
      <c r="O61" s="407"/>
      <c r="P61" s="407"/>
      <c r="Q61" s="407"/>
      <c r="R61" s="407"/>
      <c r="S61" s="390"/>
      <c r="T61" s="407"/>
      <c r="U61" s="251"/>
      <c r="W61" s="742"/>
      <c r="X61" s="742"/>
      <c r="Y61" s="742"/>
      <c r="Z61" s="742"/>
      <c r="AA61" s="742"/>
      <c r="AB61" s="742"/>
      <c r="AC61" s="742"/>
      <c r="AD61" s="742"/>
      <c r="AE61" s="742"/>
      <c r="AF61" s="742"/>
    </row>
    <row r="62" spans="1:32" s="113" customFormat="1" x14ac:dyDescent="0.2">
      <c r="A62" s="112"/>
      <c r="B62" s="112"/>
      <c r="C62" s="145"/>
      <c r="D62" s="114"/>
      <c r="E62" s="400">
        <v>3</v>
      </c>
      <c r="F62" s="432" t="s">
        <v>236</v>
      </c>
      <c r="G62" s="433"/>
      <c r="H62" s="408"/>
      <c r="I62" s="408"/>
      <c r="J62" s="408"/>
      <c r="K62" s="408"/>
      <c r="L62" s="408"/>
      <c r="M62" s="408"/>
      <c r="N62" s="408"/>
      <c r="O62" s="408"/>
      <c r="P62" s="408"/>
      <c r="Q62" s="408"/>
      <c r="R62" s="408"/>
      <c r="S62" s="391"/>
      <c r="T62" s="408"/>
      <c r="U62" s="251"/>
      <c r="W62" s="742"/>
      <c r="X62" s="742"/>
      <c r="Y62" s="742"/>
      <c r="Z62" s="742"/>
      <c r="AA62" s="742"/>
      <c r="AB62" s="742"/>
      <c r="AC62" s="742"/>
      <c r="AD62" s="742"/>
      <c r="AE62" s="742"/>
      <c r="AF62" s="742"/>
    </row>
    <row r="63" spans="1:32" s="113" customFormat="1" ht="12.75" customHeight="1" x14ac:dyDescent="0.2">
      <c r="A63" s="112"/>
      <c r="B63" s="112"/>
      <c r="C63" s="145"/>
      <c r="D63" s="114"/>
      <c r="E63" s="401">
        <v>4</v>
      </c>
      <c r="F63" s="434" t="s">
        <v>225</v>
      </c>
      <c r="G63" s="408"/>
      <c r="H63" s="408"/>
      <c r="I63" s="408"/>
      <c r="J63" s="408"/>
      <c r="K63" s="408"/>
      <c r="L63" s="408"/>
      <c r="M63" s="408"/>
      <c r="N63" s="408"/>
      <c r="O63" s="408"/>
      <c r="P63" s="408"/>
      <c r="Q63" s="408"/>
      <c r="R63" s="408"/>
      <c r="S63" s="391"/>
      <c r="T63" s="408"/>
      <c r="W63" s="157"/>
    </row>
    <row r="64" spans="1:32" s="113" customFormat="1" ht="12.75" customHeight="1" x14ac:dyDescent="0.2">
      <c r="A64" s="411"/>
      <c r="B64" s="411"/>
      <c r="C64" s="145"/>
      <c r="D64" s="114"/>
      <c r="E64" s="435">
        <v>5</v>
      </c>
      <c r="F64" s="436" t="s">
        <v>239</v>
      </c>
      <c r="G64" s="437"/>
      <c r="H64" s="408"/>
      <c r="I64" s="408"/>
      <c r="J64" s="408"/>
      <c r="K64" s="408"/>
      <c r="L64" s="408"/>
      <c r="M64" s="408"/>
      <c r="N64" s="408"/>
      <c r="O64" s="408"/>
      <c r="P64" s="408"/>
      <c r="Q64" s="408"/>
      <c r="R64" s="408"/>
      <c r="S64" s="391"/>
      <c r="T64" s="408"/>
      <c r="W64" s="157"/>
    </row>
    <row r="65" spans="1:23" s="113" customFormat="1" ht="42" customHeight="1" x14ac:dyDescent="0.2">
      <c r="A65" s="412"/>
      <c r="B65" s="412"/>
      <c r="C65" s="145"/>
      <c r="D65" s="114"/>
      <c r="E65" s="438">
        <v>6</v>
      </c>
      <c r="F65" s="711" t="s">
        <v>241</v>
      </c>
      <c r="G65" s="711"/>
      <c r="H65" s="711"/>
      <c r="I65" s="711"/>
      <c r="J65" s="711"/>
      <c r="K65" s="711"/>
      <c r="L65" s="711"/>
      <c r="M65" s="711"/>
      <c r="N65" s="711"/>
      <c r="O65" s="711"/>
      <c r="P65" s="711"/>
      <c r="Q65" s="711"/>
      <c r="R65" s="711"/>
      <c r="S65" s="712"/>
      <c r="T65" s="408"/>
      <c r="W65" s="157"/>
    </row>
    <row r="66" spans="1:23" s="113" customFormat="1" ht="12.75" customHeight="1" thickBot="1" x14ac:dyDescent="0.25">
      <c r="A66" s="112"/>
      <c r="B66" s="112"/>
      <c r="C66" s="145"/>
      <c r="D66" s="114"/>
      <c r="E66" s="402">
        <v>7</v>
      </c>
      <c r="F66" s="388" t="s">
        <v>223</v>
      </c>
      <c r="G66" s="392"/>
      <c r="H66" s="393"/>
      <c r="I66" s="393"/>
      <c r="J66" s="393"/>
      <c r="K66" s="393"/>
      <c r="L66" s="393"/>
      <c r="M66" s="393"/>
      <c r="N66" s="393"/>
      <c r="O66" s="393"/>
      <c r="P66" s="393"/>
      <c r="Q66" s="393"/>
      <c r="R66" s="393"/>
      <c r="S66" s="394"/>
      <c r="T66" s="429"/>
      <c r="U66" s="429"/>
    </row>
    <row r="67" spans="1:23" s="113" customFormat="1" x14ac:dyDescent="0.2">
      <c r="A67" s="112"/>
      <c r="B67" s="112"/>
      <c r="C67" s="145"/>
      <c r="D67" s="114"/>
      <c r="E67" s="158"/>
      <c r="F67" s="155"/>
      <c r="G67" s="429"/>
      <c r="H67" s="429"/>
      <c r="I67" s="429"/>
      <c r="J67" s="429"/>
      <c r="K67" s="429"/>
      <c r="L67" s="429"/>
      <c r="M67" s="429"/>
      <c r="N67" s="429"/>
      <c r="O67" s="429"/>
      <c r="P67" s="429"/>
      <c r="Q67" s="429"/>
      <c r="R67" s="429"/>
      <c r="S67" s="410"/>
      <c r="T67" s="410"/>
    </row>
    <row r="68" spans="1:23" s="113" customFormat="1" ht="21.75" customHeight="1" x14ac:dyDescent="0.2">
      <c r="A68" s="112"/>
      <c r="B68" s="112"/>
      <c r="C68" s="159"/>
      <c r="D68" s="114"/>
      <c r="E68" s="160"/>
      <c r="F68" s="155"/>
      <c r="G68" s="742"/>
      <c r="H68" s="742"/>
      <c r="I68" s="742"/>
      <c r="J68" s="742"/>
      <c r="K68" s="742"/>
      <c r="L68" s="742"/>
      <c r="M68" s="742"/>
      <c r="N68" s="742"/>
      <c r="O68" s="742"/>
      <c r="P68" s="742"/>
      <c r="Q68" s="742"/>
      <c r="R68" s="742"/>
      <c r="S68" s="168"/>
      <c r="T68" s="168"/>
    </row>
    <row r="69" spans="1:23" s="113" customFormat="1" ht="15" customHeight="1" x14ac:dyDescent="0.2">
      <c r="A69" s="112"/>
      <c r="B69" s="112"/>
      <c r="C69" s="161"/>
      <c r="D69" s="114"/>
      <c r="E69" s="160"/>
      <c r="F69" s="114"/>
    </row>
    <row r="70" spans="1:23" s="113" customFormat="1" ht="15" customHeight="1" x14ac:dyDescent="0.2">
      <c r="A70" s="112"/>
      <c r="B70" s="112"/>
      <c r="C70" s="161"/>
      <c r="D70" s="114"/>
      <c r="E70" s="160"/>
      <c r="F70" s="114"/>
      <c r="G70" s="114"/>
      <c r="H70" s="114"/>
      <c r="I70" s="114"/>
      <c r="J70" s="114"/>
      <c r="K70" s="114"/>
      <c r="L70" s="114"/>
      <c r="M70" s="114"/>
      <c r="N70" s="114"/>
      <c r="O70" s="114"/>
      <c r="P70" s="114"/>
      <c r="Q70" s="114"/>
      <c r="R70" s="114"/>
      <c r="S70" s="114"/>
      <c r="T70" s="114"/>
    </row>
    <row r="71" spans="1:23" s="113" customFormat="1" ht="15" customHeight="1" x14ac:dyDescent="0.2">
      <c r="A71" s="112"/>
      <c r="B71" s="112"/>
      <c r="C71" s="162"/>
      <c r="D71" s="114"/>
      <c r="E71" s="163"/>
      <c r="F71" s="114"/>
      <c r="G71" s="114"/>
      <c r="H71" s="114"/>
      <c r="I71" s="114"/>
      <c r="J71" s="114"/>
      <c r="K71" s="114"/>
      <c r="L71" s="114"/>
      <c r="M71" s="114"/>
      <c r="N71" s="114"/>
      <c r="O71" s="114"/>
      <c r="P71" s="114"/>
      <c r="Q71" s="114"/>
      <c r="R71" s="114"/>
      <c r="S71" s="114"/>
      <c r="T71" s="114"/>
    </row>
    <row r="72" spans="1:23" s="113" customFormat="1" ht="15" customHeight="1" x14ac:dyDescent="0.2">
      <c r="A72" s="112"/>
      <c r="B72" s="112"/>
      <c r="C72" s="162"/>
      <c r="D72" s="114"/>
      <c r="E72" s="163"/>
      <c r="F72" s="114"/>
      <c r="G72" s="114"/>
      <c r="H72" s="114"/>
      <c r="I72" s="114"/>
      <c r="J72" s="114"/>
      <c r="K72" s="114"/>
      <c r="L72" s="114"/>
      <c r="M72" s="114"/>
      <c r="N72" s="114"/>
      <c r="O72" s="114"/>
      <c r="P72" s="114"/>
      <c r="Q72" s="114"/>
      <c r="R72" s="114"/>
      <c r="S72" s="114"/>
      <c r="T72" s="114"/>
    </row>
    <row r="73" spans="1:23" s="113" customFormat="1" ht="15" customHeight="1" x14ac:dyDescent="0.2">
      <c r="A73" s="112"/>
      <c r="B73" s="112"/>
      <c r="C73" s="162"/>
      <c r="D73" s="114"/>
      <c r="E73" s="163"/>
      <c r="F73" s="114"/>
      <c r="G73" s="114"/>
      <c r="H73" s="114"/>
      <c r="I73" s="114"/>
      <c r="J73" s="114"/>
      <c r="K73" s="114"/>
      <c r="L73" s="114"/>
      <c r="M73" s="114"/>
      <c r="N73" s="114"/>
      <c r="O73" s="114"/>
      <c r="P73" s="114"/>
      <c r="Q73" s="114"/>
      <c r="R73" s="114"/>
      <c r="S73" s="114"/>
      <c r="T73" s="114"/>
    </row>
    <row r="74" spans="1:23" s="113" customFormat="1" ht="15" customHeight="1" x14ac:dyDescent="0.2">
      <c r="A74" s="112"/>
      <c r="B74" s="112"/>
      <c r="C74" s="162"/>
      <c r="D74" s="114"/>
      <c r="E74" s="163"/>
      <c r="F74" s="114"/>
      <c r="G74" s="114"/>
      <c r="H74" s="114"/>
      <c r="I74" s="114"/>
      <c r="J74" s="114"/>
      <c r="K74" s="114"/>
      <c r="L74" s="114"/>
      <c r="M74" s="114"/>
      <c r="N74" s="114"/>
      <c r="O74" s="114"/>
      <c r="P74" s="114"/>
      <c r="Q74" s="114"/>
      <c r="R74" s="114"/>
      <c r="S74" s="114"/>
      <c r="T74" s="114"/>
    </row>
    <row r="75" spans="1:23" x14ac:dyDescent="0.2">
      <c r="D75" s="94"/>
      <c r="E75" s="94"/>
      <c r="F75" s="94"/>
      <c r="G75" s="114"/>
      <c r="H75" s="114"/>
      <c r="I75" s="114"/>
      <c r="J75" s="114"/>
      <c r="K75" s="114"/>
      <c r="L75" s="114"/>
      <c r="M75" s="114"/>
      <c r="N75" s="114"/>
      <c r="O75" s="114"/>
      <c r="P75" s="114"/>
      <c r="Q75" s="114"/>
      <c r="R75" s="114"/>
      <c r="S75" s="114"/>
      <c r="T75" s="114"/>
    </row>
    <row r="76" spans="1:23" x14ac:dyDescent="0.2">
      <c r="D76" s="94"/>
      <c r="E76" s="94"/>
      <c r="F76" s="94"/>
      <c r="G76" s="94"/>
      <c r="H76" s="94"/>
      <c r="I76" s="94"/>
      <c r="J76" s="94"/>
      <c r="K76" s="94"/>
      <c r="L76" s="94"/>
      <c r="M76" s="94"/>
      <c r="N76" s="94"/>
      <c r="O76" s="94"/>
      <c r="P76" s="94"/>
      <c r="Q76" s="94"/>
      <c r="R76" s="94"/>
      <c r="S76" s="94"/>
      <c r="T76" s="94"/>
    </row>
    <row r="77" spans="1:23" x14ac:dyDescent="0.2">
      <c r="D77" s="94"/>
      <c r="E77" s="94"/>
      <c r="F77" s="94"/>
      <c r="G77" s="94"/>
      <c r="H77" s="94"/>
      <c r="I77" s="94"/>
      <c r="J77" s="94"/>
      <c r="K77" s="94"/>
      <c r="L77" s="94"/>
      <c r="M77" s="94"/>
      <c r="N77" s="94"/>
      <c r="O77" s="94"/>
      <c r="P77" s="94"/>
      <c r="Q77" s="94"/>
      <c r="R77" s="94"/>
      <c r="S77" s="94"/>
      <c r="T77" s="94"/>
    </row>
    <row r="78" spans="1:23" ht="18" x14ac:dyDescent="0.25">
      <c r="D78" s="165"/>
      <c r="E78" s="165"/>
      <c r="F78" s="165"/>
      <c r="G78" s="94"/>
      <c r="H78" s="94"/>
      <c r="I78" s="94"/>
      <c r="J78" s="94"/>
      <c r="K78" s="94"/>
      <c r="L78" s="94"/>
      <c r="M78" s="94"/>
      <c r="N78" s="94"/>
      <c r="O78" s="94"/>
      <c r="P78" s="94"/>
      <c r="Q78" s="94"/>
      <c r="R78" s="94"/>
      <c r="S78" s="94"/>
      <c r="T78" s="94"/>
    </row>
    <row r="79" spans="1:23" ht="18" x14ac:dyDescent="0.25">
      <c r="D79" s="165"/>
      <c r="E79" s="165"/>
      <c r="F79" s="165"/>
      <c r="G79" s="165"/>
      <c r="H79" s="165"/>
    </row>
    <row r="80" spans="1:23" ht="18" x14ac:dyDescent="0.25">
      <c r="G80" s="165"/>
      <c r="H80" s="165"/>
    </row>
  </sheetData>
  <mergeCells count="41">
    <mergeCell ref="E8:G13"/>
    <mergeCell ref="H8:H12"/>
    <mergeCell ref="G68:R68"/>
    <mergeCell ref="W61:AF61"/>
    <mergeCell ref="W62:AF62"/>
    <mergeCell ref="T8:T12"/>
    <mergeCell ref="U8:U12"/>
    <mergeCell ref="G54:T54"/>
    <mergeCell ref="G55:T55"/>
    <mergeCell ref="E36:G36"/>
    <mergeCell ref="G48:T48"/>
    <mergeCell ref="G49:T49"/>
    <mergeCell ref="G50:N50"/>
    <mergeCell ref="G51:N51"/>
    <mergeCell ref="G52:S52"/>
    <mergeCell ref="A12:B12"/>
    <mergeCell ref="A13:B13"/>
    <mergeCell ref="E45:G45"/>
    <mergeCell ref="F65:S65"/>
    <mergeCell ref="S8:S12"/>
    <mergeCell ref="R8:R12"/>
    <mergeCell ref="L8:L12"/>
    <mergeCell ref="O8:O12"/>
    <mergeCell ref="P8:P12"/>
    <mergeCell ref="Q8:Q12"/>
    <mergeCell ref="G53:T53"/>
    <mergeCell ref="G56:T56"/>
    <mergeCell ref="A2:A11"/>
    <mergeCell ref="B2:B11"/>
    <mergeCell ref="E6:U6"/>
    <mergeCell ref="E7:G7"/>
    <mergeCell ref="R7:T7"/>
    <mergeCell ref="I8:I12"/>
    <mergeCell ref="H7:J7"/>
    <mergeCell ref="K7:L7"/>
    <mergeCell ref="O7:P7"/>
    <mergeCell ref="M8:M12"/>
    <mergeCell ref="N8:N12"/>
    <mergeCell ref="M7:N7"/>
    <mergeCell ref="J8:J12"/>
    <mergeCell ref="K8:K12"/>
  </mergeCells>
  <conditionalFormatting sqref="E65:S65">
    <cfRule type="expression" dxfId="9" priority="4">
      <formula>$T$45&gt;0</formula>
    </cfRule>
  </conditionalFormatting>
  <conditionalFormatting sqref="H14:J44">
    <cfRule type="cellIs" dxfId="8" priority="7" operator="lessThan">
      <formula>0</formula>
    </cfRule>
  </conditionalFormatting>
  <conditionalFormatting sqref="J46">
    <cfRule type="cellIs" dxfId="7" priority="2" operator="equal">
      <formula>"Check wrksht"</formula>
    </cfRule>
  </conditionalFormatting>
  <conditionalFormatting sqref="O14:O45">
    <cfRule type="cellIs" dxfId="6" priority="12" operator="lessThan">
      <formula>0</formula>
    </cfRule>
  </conditionalFormatting>
  <conditionalFormatting sqref="P14:Q44">
    <cfRule type="cellIs" dxfId="5" priority="5" operator="lessThan">
      <formula>0</formula>
    </cfRule>
  </conditionalFormatting>
  <conditionalFormatting sqref="Q46">
    <cfRule type="cellIs" dxfId="4" priority="1" operator="equal">
      <formula>"Check wrksht"</formula>
    </cfRule>
  </conditionalFormatting>
  <conditionalFormatting sqref="T46">
    <cfRule type="expression" dxfId="3" priority="3">
      <formula>$T$45&gt;0</formula>
    </cfRule>
  </conditionalFormatting>
  <conditionalFormatting sqref="U46">
    <cfRule type="cellIs" dxfId="2" priority="9" operator="equal">
      <formula>"Check Math"</formula>
    </cfRule>
  </conditionalFormatting>
  <printOptions horizontalCentered="1"/>
  <pageMargins left="0.17" right="0" top="0.56999999999999995" bottom="0" header="0" footer="0"/>
  <pageSetup paperSize="17" scale="9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583E7-3BB5-497C-9A07-38BA5128BDBD}">
  <sheetPr codeName="Sheet18">
    <tabColor indexed="43"/>
    <pageSetUpPr fitToPage="1"/>
  </sheetPr>
  <dimension ref="A1:Y75"/>
  <sheetViews>
    <sheetView showGridLines="0" topLeftCell="A8" workbookViewId="0">
      <selection activeCell="H44" sqref="H44"/>
    </sheetView>
  </sheetViews>
  <sheetFormatPr defaultRowHeight="12.75" x14ac:dyDescent="0.2"/>
  <cols>
    <col min="1" max="1" width="5.42578125" style="297" customWidth="1"/>
    <col min="2" max="2" width="6.7109375" style="297" customWidth="1"/>
    <col min="3" max="3" width="9.140625" style="298"/>
    <col min="4" max="4" width="2" style="298" customWidth="1"/>
    <col min="5" max="5" width="9.5703125" style="298" customWidth="1"/>
    <col min="6" max="6" width="2.5703125" style="298" customWidth="1"/>
    <col min="7" max="7" width="10.42578125" style="298" customWidth="1"/>
    <col min="8" max="9" width="12.7109375" style="298" customWidth="1"/>
    <col min="10" max="10" width="15.28515625" style="360" customWidth="1"/>
    <col min="11" max="12" width="12.7109375" style="360" customWidth="1"/>
    <col min="13" max="13" width="12.7109375" style="298" customWidth="1"/>
    <col min="14" max="14" width="16" style="298" customWidth="1"/>
    <col min="15" max="19" width="9.140625" style="298"/>
    <col min="20" max="20" width="17" style="298" customWidth="1"/>
    <col min="21" max="21" width="20.85546875" style="298" customWidth="1"/>
    <col min="22" max="22" width="9.140625" style="298"/>
    <col min="23" max="23" width="9.7109375" style="298" bestFit="1" customWidth="1"/>
    <col min="24" max="253" width="9.140625" style="298"/>
    <col min="254" max="254" width="5.42578125" style="298" customWidth="1"/>
    <col min="255" max="255" width="6.7109375" style="298" customWidth="1"/>
    <col min="256" max="256" width="9.140625" style="298"/>
    <col min="257" max="257" width="2" style="298" customWidth="1"/>
    <col min="258" max="258" width="9.5703125" style="298" customWidth="1"/>
    <col min="259" max="259" width="2.5703125" style="298" customWidth="1"/>
    <col min="260" max="260" width="10.42578125" style="298" customWidth="1"/>
    <col min="261" max="261" width="10.7109375" style="298" bestFit="1" customWidth="1"/>
    <col min="262" max="262" width="11.140625" style="298" bestFit="1" customWidth="1"/>
    <col min="263" max="263" width="13.85546875" style="298" bestFit="1" customWidth="1"/>
    <col min="264" max="265" width="14.7109375" style="298" customWidth="1"/>
    <col min="266" max="266" width="11.28515625" style="298" customWidth="1"/>
    <col min="267" max="267" width="11.140625" style="298" bestFit="1" customWidth="1"/>
    <col min="268" max="268" width="13" style="298" customWidth="1"/>
    <col min="269" max="269" width="15.85546875" style="298" customWidth="1"/>
    <col min="270" max="270" width="12.7109375" style="298" customWidth="1"/>
    <col min="271" max="509" width="9.140625" style="298"/>
    <col min="510" max="510" width="5.42578125" style="298" customWidth="1"/>
    <col min="511" max="511" width="6.7109375" style="298" customWidth="1"/>
    <col min="512" max="512" width="9.140625" style="298"/>
    <col min="513" max="513" width="2" style="298" customWidth="1"/>
    <col min="514" max="514" width="9.5703125" style="298" customWidth="1"/>
    <col min="515" max="515" width="2.5703125" style="298" customWidth="1"/>
    <col min="516" max="516" width="10.42578125" style="298" customWidth="1"/>
    <col min="517" max="517" width="10.7109375" style="298" bestFit="1" customWidth="1"/>
    <col min="518" max="518" width="11.140625" style="298" bestFit="1" customWidth="1"/>
    <col min="519" max="519" width="13.85546875" style="298" bestFit="1" customWidth="1"/>
    <col min="520" max="521" width="14.7109375" style="298" customWidth="1"/>
    <col min="522" max="522" width="11.28515625" style="298" customWidth="1"/>
    <col min="523" max="523" width="11.140625" style="298" bestFit="1" customWidth="1"/>
    <col min="524" max="524" width="13" style="298" customWidth="1"/>
    <col min="525" max="525" width="15.85546875" style="298" customWidth="1"/>
    <col min="526" max="526" width="12.7109375" style="298" customWidth="1"/>
    <col min="527" max="765" width="9.140625" style="298"/>
    <col min="766" max="766" width="5.42578125" style="298" customWidth="1"/>
    <col min="767" max="767" width="6.7109375" style="298" customWidth="1"/>
    <col min="768" max="768" width="9.140625" style="298"/>
    <col min="769" max="769" width="2" style="298" customWidth="1"/>
    <col min="770" max="770" width="9.5703125" style="298" customWidth="1"/>
    <col min="771" max="771" width="2.5703125" style="298" customWidth="1"/>
    <col min="772" max="772" width="10.42578125" style="298" customWidth="1"/>
    <col min="773" max="773" width="10.7109375" style="298" bestFit="1" customWidth="1"/>
    <col min="774" max="774" width="11.140625" style="298" bestFit="1" customWidth="1"/>
    <col min="775" max="775" width="13.85546875" style="298" bestFit="1" customWidth="1"/>
    <col min="776" max="777" width="14.7109375" style="298" customWidth="1"/>
    <col min="778" max="778" width="11.28515625" style="298" customWidth="1"/>
    <col min="779" max="779" width="11.140625" style="298" bestFit="1" customWidth="1"/>
    <col min="780" max="780" width="13" style="298" customWidth="1"/>
    <col min="781" max="781" width="15.85546875" style="298" customWidth="1"/>
    <col min="782" max="782" width="12.7109375" style="298" customWidth="1"/>
    <col min="783" max="1021" width="9.140625" style="298"/>
    <col min="1022" max="1022" width="5.42578125" style="298" customWidth="1"/>
    <col min="1023" max="1023" width="6.7109375" style="298" customWidth="1"/>
    <col min="1024" max="1024" width="9.140625" style="298"/>
    <col min="1025" max="1025" width="2" style="298" customWidth="1"/>
    <col min="1026" max="1026" width="9.5703125" style="298" customWidth="1"/>
    <col min="1027" max="1027" width="2.5703125" style="298" customWidth="1"/>
    <col min="1028" max="1028" width="10.42578125" style="298" customWidth="1"/>
    <col min="1029" max="1029" width="10.7109375" style="298" bestFit="1" customWidth="1"/>
    <col min="1030" max="1030" width="11.140625" style="298" bestFit="1" customWidth="1"/>
    <col min="1031" max="1031" width="13.85546875" style="298" bestFit="1" customWidth="1"/>
    <col min="1032" max="1033" width="14.7109375" style="298" customWidth="1"/>
    <col min="1034" max="1034" width="11.28515625" style="298" customWidth="1"/>
    <col min="1035" max="1035" width="11.140625" style="298" bestFit="1" customWidth="1"/>
    <col min="1036" max="1036" width="13" style="298" customWidth="1"/>
    <col min="1037" max="1037" width="15.85546875" style="298" customWidth="1"/>
    <col min="1038" max="1038" width="12.7109375" style="298" customWidth="1"/>
    <col min="1039" max="1277" width="9.140625" style="298"/>
    <col min="1278" max="1278" width="5.42578125" style="298" customWidth="1"/>
    <col min="1279" max="1279" width="6.7109375" style="298" customWidth="1"/>
    <col min="1280" max="1280" width="9.140625" style="298"/>
    <col min="1281" max="1281" width="2" style="298" customWidth="1"/>
    <col min="1282" max="1282" width="9.5703125" style="298" customWidth="1"/>
    <col min="1283" max="1283" width="2.5703125" style="298" customWidth="1"/>
    <col min="1284" max="1284" width="10.42578125" style="298" customWidth="1"/>
    <col min="1285" max="1285" width="10.7109375" style="298" bestFit="1" customWidth="1"/>
    <col min="1286" max="1286" width="11.140625" style="298" bestFit="1" customWidth="1"/>
    <col min="1287" max="1287" width="13.85546875" style="298" bestFit="1" customWidth="1"/>
    <col min="1288" max="1289" width="14.7109375" style="298" customWidth="1"/>
    <col min="1290" max="1290" width="11.28515625" style="298" customWidth="1"/>
    <col min="1291" max="1291" width="11.140625" style="298" bestFit="1" customWidth="1"/>
    <col min="1292" max="1292" width="13" style="298" customWidth="1"/>
    <col min="1293" max="1293" width="15.85546875" style="298" customWidth="1"/>
    <col min="1294" max="1294" width="12.7109375" style="298" customWidth="1"/>
    <col min="1295" max="1533" width="9.140625" style="298"/>
    <col min="1534" max="1534" width="5.42578125" style="298" customWidth="1"/>
    <col min="1535" max="1535" width="6.7109375" style="298" customWidth="1"/>
    <col min="1536" max="1536" width="9.140625" style="298"/>
    <col min="1537" max="1537" width="2" style="298" customWidth="1"/>
    <col min="1538" max="1538" width="9.5703125" style="298" customWidth="1"/>
    <col min="1539" max="1539" width="2.5703125" style="298" customWidth="1"/>
    <col min="1540" max="1540" width="10.42578125" style="298" customWidth="1"/>
    <col min="1541" max="1541" width="10.7109375" style="298" bestFit="1" customWidth="1"/>
    <col min="1542" max="1542" width="11.140625" style="298" bestFit="1" customWidth="1"/>
    <col min="1543" max="1543" width="13.85546875" style="298" bestFit="1" customWidth="1"/>
    <col min="1544" max="1545" width="14.7109375" style="298" customWidth="1"/>
    <col min="1546" max="1546" width="11.28515625" style="298" customWidth="1"/>
    <col min="1547" max="1547" width="11.140625" style="298" bestFit="1" customWidth="1"/>
    <col min="1548" max="1548" width="13" style="298" customWidth="1"/>
    <col min="1549" max="1549" width="15.85546875" style="298" customWidth="1"/>
    <col min="1550" max="1550" width="12.7109375" style="298" customWidth="1"/>
    <col min="1551" max="1789" width="9.140625" style="298"/>
    <col min="1790" max="1790" width="5.42578125" style="298" customWidth="1"/>
    <col min="1791" max="1791" width="6.7109375" style="298" customWidth="1"/>
    <col min="1792" max="1792" width="9.140625" style="298"/>
    <col min="1793" max="1793" width="2" style="298" customWidth="1"/>
    <col min="1794" max="1794" width="9.5703125" style="298" customWidth="1"/>
    <col min="1795" max="1795" width="2.5703125" style="298" customWidth="1"/>
    <col min="1796" max="1796" width="10.42578125" style="298" customWidth="1"/>
    <col min="1797" max="1797" width="10.7109375" style="298" bestFit="1" customWidth="1"/>
    <col min="1798" max="1798" width="11.140625" style="298" bestFit="1" customWidth="1"/>
    <col min="1799" max="1799" width="13.85546875" style="298" bestFit="1" customWidth="1"/>
    <col min="1800" max="1801" width="14.7109375" style="298" customWidth="1"/>
    <col min="1802" max="1802" width="11.28515625" style="298" customWidth="1"/>
    <col min="1803" max="1803" width="11.140625" style="298" bestFit="1" customWidth="1"/>
    <col min="1804" max="1804" width="13" style="298" customWidth="1"/>
    <col min="1805" max="1805" width="15.85546875" style="298" customWidth="1"/>
    <col min="1806" max="1806" width="12.7109375" style="298" customWidth="1"/>
    <col min="1807" max="2045" width="9.140625" style="298"/>
    <col min="2046" max="2046" width="5.42578125" style="298" customWidth="1"/>
    <col min="2047" max="2047" width="6.7109375" style="298" customWidth="1"/>
    <col min="2048" max="2048" width="9.140625" style="298"/>
    <col min="2049" max="2049" width="2" style="298" customWidth="1"/>
    <col min="2050" max="2050" width="9.5703125" style="298" customWidth="1"/>
    <col min="2051" max="2051" width="2.5703125" style="298" customWidth="1"/>
    <col min="2052" max="2052" width="10.42578125" style="298" customWidth="1"/>
    <col min="2053" max="2053" width="10.7109375" style="298" bestFit="1" customWidth="1"/>
    <col min="2054" max="2054" width="11.140625" style="298" bestFit="1" customWidth="1"/>
    <col min="2055" max="2055" width="13.85546875" style="298" bestFit="1" customWidth="1"/>
    <col min="2056" max="2057" width="14.7109375" style="298" customWidth="1"/>
    <col min="2058" max="2058" width="11.28515625" style="298" customWidth="1"/>
    <col min="2059" max="2059" width="11.140625" style="298" bestFit="1" customWidth="1"/>
    <col min="2060" max="2060" width="13" style="298" customWidth="1"/>
    <col min="2061" max="2061" width="15.85546875" style="298" customWidth="1"/>
    <col min="2062" max="2062" width="12.7109375" style="298" customWidth="1"/>
    <col min="2063" max="2301" width="9.140625" style="298"/>
    <col min="2302" max="2302" width="5.42578125" style="298" customWidth="1"/>
    <col min="2303" max="2303" width="6.7109375" style="298" customWidth="1"/>
    <col min="2304" max="2304" width="9.140625" style="298"/>
    <col min="2305" max="2305" width="2" style="298" customWidth="1"/>
    <col min="2306" max="2306" width="9.5703125" style="298" customWidth="1"/>
    <col min="2307" max="2307" width="2.5703125" style="298" customWidth="1"/>
    <col min="2308" max="2308" width="10.42578125" style="298" customWidth="1"/>
    <col min="2309" max="2309" width="10.7109375" style="298" bestFit="1" customWidth="1"/>
    <col min="2310" max="2310" width="11.140625" style="298" bestFit="1" customWidth="1"/>
    <col min="2311" max="2311" width="13.85546875" style="298" bestFit="1" customWidth="1"/>
    <col min="2312" max="2313" width="14.7109375" style="298" customWidth="1"/>
    <col min="2314" max="2314" width="11.28515625" style="298" customWidth="1"/>
    <col min="2315" max="2315" width="11.140625" style="298" bestFit="1" customWidth="1"/>
    <col min="2316" max="2316" width="13" style="298" customWidth="1"/>
    <col min="2317" max="2317" width="15.85546875" style="298" customWidth="1"/>
    <col min="2318" max="2318" width="12.7109375" style="298" customWidth="1"/>
    <col min="2319" max="2557" width="9.140625" style="298"/>
    <col min="2558" max="2558" width="5.42578125" style="298" customWidth="1"/>
    <col min="2559" max="2559" width="6.7109375" style="298" customWidth="1"/>
    <col min="2560" max="2560" width="9.140625" style="298"/>
    <col min="2561" max="2561" width="2" style="298" customWidth="1"/>
    <col min="2562" max="2562" width="9.5703125" style="298" customWidth="1"/>
    <col min="2563" max="2563" width="2.5703125" style="298" customWidth="1"/>
    <col min="2564" max="2564" width="10.42578125" style="298" customWidth="1"/>
    <col min="2565" max="2565" width="10.7109375" style="298" bestFit="1" customWidth="1"/>
    <col min="2566" max="2566" width="11.140625" style="298" bestFit="1" customWidth="1"/>
    <col min="2567" max="2567" width="13.85546875" style="298" bestFit="1" customWidth="1"/>
    <col min="2568" max="2569" width="14.7109375" style="298" customWidth="1"/>
    <col min="2570" max="2570" width="11.28515625" style="298" customWidth="1"/>
    <col min="2571" max="2571" width="11.140625" style="298" bestFit="1" customWidth="1"/>
    <col min="2572" max="2572" width="13" style="298" customWidth="1"/>
    <col min="2573" max="2573" width="15.85546875" style="298" customWidth="1"/>
    <col min="2574" max="2574" width="12.7109375" style="298" customWidth="1"/>
    <col min="2575" max="2813" width="9.140625" style="298"/>
    <col min="2814" max="2814" width="5.42578125" style="298" customWidth="1"/>
    <col min="2815" max="2815" width="6.7109375" style="298" customWidth="1"/>
    <col min="2816" max="2816" width="9.140625" style="298"/>
    <col min="2817" max="2817" width="2" style="298" customWidth="1"/>
    <col min="2818" max="2818" width="9.5703125" style="298" customWidth="1"/>
    <col min="2819" max="2819" width="2.5703125" style="298" customWidth="1"/>
    <col min="2820" max="2820" width="10.42578125" style="298" customWidth="1"/>
    <col min="2821" max="2821" width="10.7109375" style="298" bestFit="1" customWidth="1"/>
    <col min="2822" max="2822" width="11.140625" style="298" bestFit="1" customWidth="1"/>
    <col min="2823" max="2823" width="13.85546875" style="298" bestFit="1" customWidth="1"/>
    <col min="2824" max="2825" width="14.7109375" style="298" customWidth="1"/>
    <col min="2826" max="2826" width="11.28515625" style="298" customWidth="1"/>
    <col min="2827" max="2827" width="11.140625" style="298" bestFit="1" customWidth="1"/>
    <col min="2828" max="2828" width="13" style="298" customWidth="1"/>
    <col min="2829" max="2829" width="15.85546875" style="298" customWidth="1"/>
    <col min="2830" max="2830" width="12.7109375" style="298" customWidth="1"/>
    <col min="2831" max="3069" width="9.140625" style="298"/>
    <col min="3070" max="3070" width="5.42578125" style="298" customWidth="1"/>
    <col min="3071" max="3071" width="6.7109375" style="298" customWidth="1"/>
    <col min="3072" max="3072" width="9.140625" style="298"/>
    <col min="3073" max="3073" width="2" style="298" customWidth="1"/>
    <col min="3074" max="3074" width="9.5703125" style="298" customWidth="1"/>
    <col min="3075" max="3075" width="2.5703125" style="298" customWidth="1"/>
    <col min="3076" max="3076" width="10.42578125" style="298" customWidth="1"/>
    <col min="3077" max="3077" width="10.7109375" style="298" bestFit="1" customWidth="1"/>
    <col min="3078" max="3078" width="11.140625" style="298" bestFit="1" customWidth="1"/>
    <col min="3079" max="3079" width="13.85546875" style="298" bestFit="1" customWidth="1"/>
    <col min="3080" max="3081" width="14.7109375" style="298" customWidth="1"/>
    <col min="3082" max="3082" width="11.28515625" style="298" customWidth="1"/>
    <col min="3083" max="3083" width="11.140625" style="298" bestFit="1" customWidth="1"/>
    <col min="3084" max="3084" width="13" style="298" customWidth="1"/>
    <col min="3085" max="3085" width="15.85546875" style="298" customWidth="1"/>
    <col min="3086" max="3086" width="12.7109375" style="298" customWidth="1"/>
    <col min="3087" max="3325" width="9.140625" style="298"/>
    <col min="3326" max="3326" width="5.42578125" style="298" customWidth="1"/>
    <col min="3327" max="3327" width="6.7109375" style="298" customWidth="1"/>
    <col min="3328" max="3328" width="9.140625" style="298"/>
    <col min="3329" max="3329" width="2" style="298" customWidth="1"/>
    <col min="3330" max="3330" width="9.5703125" style="298" customWidth="1"/>
    <col min="3331" max="3331" width="2.5703125" style="298" customWidth="1"/>
    <col min="3332" max="3332" width="10.42578125" style="298" customWidth="1"/>
    <col min="3333" max="3333" width="10.7109375" style="298" bestFit="1" customWidth="1"/>
    <col min="3334" max="3334" width="11.140625" style="298" bestFit="1" customWidth="1"/>
    <col min="3335" max="3335" width="13.85546875" style="298" bestFit="1" customWidth="1"/>
    <col min="3336" max="3337" width="14.7109375" style="298" customWidth="1"/>
    <col min="3338" max="3338" width="11.28515625" style="298" customWidth="1"/>
    <col min="3339" max="3339" width="11.140625" style="298" bestFit="1" customWidth="1"/>
    <col min="3340" max="3340" width="13" style="298" customWidth="1"/>
    <col min="3341" max="3341" width="15.85546875" style="298" customWidth="1"/>
    <col min="3342" max="3342" width="12.7109375" style="298" customWidth="1"/>
    <col min="3343" max="3581" width="9.140625" style="298"/>
    <col min="3582" max="3582" width="5.42578125" style="298" customWidth="1"/>
    <col min="3583" max="3583" width="6.7109375" style="298" customWidth="1"/>
    <col min="3584" max="3584" width="9.140625" style="298"/>
    <col min="3585" max="3585" width="2" style="298" customWidth="1"/>
    <col min="3586" max="3586" width="9.5703125" style="298" customWidth="1"/>
    <col min="3587" max="3587" width="2.5703125" style="298" customWidth="1"/>
    <col min="3588" max="3588" width="10.42578125" style="298" customWidth="1"/>
    <col min="3589" max="3589" width="10.7109375" style="298" bestFit="1" customWidth="1"/>
    <col min="3590" max="3590" width="11.140625" style="298" bestFit="1" customWidth="1"/>
    <col min="3591" max="3591" width="13.85546875" style="298" bestFit="1" customWidth="1"/>
    <col min="3592" max="3593" width="14.7109375" style="298" customWidth="1"/>
    <col min="3594" max="3594" width="11.28515625" style="298" customWidth="1"/>
    <col min="3595" max="3595" width="11.140625" style="298" bestFit="1" customWidth="1"/>
    <col min="3596" max="3596" width="13" style="298" customWidth="1"/>
    <col min="3597" max="3597" width="15.85546875" style="298" customWidth="1"/>
    <col min="3598" max="3598" width="12.7109375" style="298" customWidth="1"/>
    <col min="3599" max="3837" width="9.140625" style="298"/>
    <col min="3838" max="3838" width="5.42578125" style="298" customWidth="1"/>
    <col min="3839" max="3839" width="6.7109375" style="298" customWidth="1"/>
    <col min="3840" max="3840" width="9.140625" style="298"/>
    <col min="3841" max="3841" width="2" style="298" customWidth="1"/>
    <col min="3842" max="3842" width="9.5703125" style="298" customWidth="1"/>
    <col min="3843" max="3843" width="2.5703125" style="298" customWidth="1"/>
    <col min="3844" max="3844" width="10.42578125" style="298" customWidth="1"/>
    <col min="3845" max="3845" width="10.7109375" style="298" bestFit="1" customWidth="1"/>
    <col min="3846" max="3846" width="11.140625" style="298" bestFit="1" customWidth="1"/>
    <col min="3847" max="3847" width="13.85546875" style="298" bestFit="1" customWidth="1"/>
    <col min="3848" max="3849" width="14.7109375" style="298" customWidth="1"/>
    <col min="3850" max="3850" width="11.28515625" style="298" customWidth="1"/>
    <col min="3851" max="3851" width="11.140625" style="298" bestFit="1" customWidth="1"/>
    <col min="3852" max="3852" width="13" style="298" customWidth="1"/>
    <col min="3853" max="3853" width="15.85546875" style="298" customWidth="1"/>
    <col min="3854" max="3854" width="12.7109375" style="298" customWidth="1"/>
    <col min="3855" max="4093" width="9.140625" style="298"/>
    <col min="4094" max="4094" width="5.42578125" style="298" customWidth="1"/>
    <col min="4095" max="4095" width="6.7109375" style="298" customWidth="1"/>
    <col min="4096" max="4096" width="9.140625" style="298"/>
    <col min="4097" max="4097" width="2" style="298" customWidth="1"/>
    <col min="4098" max="4098" width="9.5703125" style="298" customWidth="1"/>
    <col min="4099" max="4099" width="2.5703125" style="298" customWidth="1"/>
    <col min="4100" max="4100" width="10.42578125" style="298" customWidth="1"/>
    <col min="4101" max="4101" width="10.7109375" style="298" bestFit="1" customWidth="1"/>
    <col min="4102" max="4102" width="11.140625" style="298" bestFit="1" customWidth="1"/>
    <col min="4103" max="4103" width="13.85546875" style="298" bestFit="1" customWidth="1"/>
    <col min="4104" max="4105" width="14.7109375" style="298" customWidth="1"/>
    <col min="4106" max="4106" width="11.28515625" style="298" customWidth="1"/>
    <col min="4107" max="4107" width="11.140625" style="298" bestFit="1" customWidth="1"/>
    <col min="4108" max="4108" width="13" style="298" customWidth="1"/>
    <col min="4109" max="4109" width="15.85546875" style="298" customWidth="1"/>
    <col min="4110" max="4110" width="12.7109375" style="298" customWidth="1"/>
    <col min="4111" max="4349" width="9.140625" style="298"/>
    <col min="4350" max="4350" width="5.42578125" style="298" customWidth="1"/>
    <col min="4351" max="4351" width="6.7109375" style="298" customWidth="1"/>
    <col min="4352" max="4352" width="9.140625" style="298"/>
    <col min="4353" max="4353" width="2" style="298" customWidth="1"/>
    <col min="4354" max="4354" width="9.5703125" style="298" customWidth="1"/>
    <col min="4355" max="4355" width="2.5703125" style="298" customWidth="1"/>
    <col min="4356" max="4356" width="10.42578125" style="298" customWidth="1"/>
    <col min="4357" max="4357" width="10.7109375" style="298" bestFit="1" customWidth="1"/>
    <col min="4358" max="4358" width="11.140625" style="298" bestFit="1" customWidth="1"/>
    <col min="4359" max="4359" width="13.85546875" style="298" bestFit="1" customWidth="1"/>
    <col min="4360" max="4361" width="14.7109375" style="298" customWidth="1"/>
    <col min="4362" max="4362" width="11.28515625" style="298" customWidth="1"/>
    <col min="4363" max="4363" width="11.140625" style="298" bestFit="1" customWidth="1"/>
    <col min="4364" max="4364" width="13" style="298" customWidth="1"/>
    <col min="4365" max="4365" width="15.85546875" style="298" customWidth="1"/>
    <col min="4366" max="4366" width="12.7109375" style="298" customWidth="1"/>
    <col min="4367" max="4605" width="9.140625" style="298"/>
    <col min="4606" max="4606" width="5.42578125" style="298" customWidth="1"/>
    <col min="4607" max="4607" width="6.7109375" style="298" customWidth="1"/>
    <col min="4608" max="4608" width="9.140625" style="298"/>
    <col min="4609" max="4609" width="2" style="298" customWidth="1"/>
    <col min="4610" max="4610" width="9.5703125" style="298" customWidth="1"/>
    <col min="4611" max="4611" width="2.5703125" style="298" customWidth="1"/>
    <col min="4612" max="4612" width="10.42578125" style="298" customWidth="1"/>
    <col min="4613" max="4613" width="10.7109375" style="298" bestFit="1" customWidth="1"/>
    <col min="4614" max="4614" width="11.140625" style="298" bestFit="1" customWidth="1"/>
    <col min="4615" max="4615" width="13.85546875" style="298" bestFit="1" customWidth="1"/>
    <col min="4616" max="4617" width="14.7109375" style="298" customWidth="1"/>
    <col min="4618" max="4618" width="11.28515625" style="298" customWidth="1"/>
    <col min="4619" max="4619" width="11.140625" style="298" bestFit="1" customWidth="1"/>
    <col min="4620" max="4620" width="13" style="298" customWidth="1"/>
    <col min="4621" max="4621" width="15.85546875" style="298" customWidth="1"/>
    <col min="4622" max="4622" width="12.7109375" style="298" customWidth="1"/>
    <col min="4623" max="4861" width="9.140625" style="298"/>
    <col min="4862" max="4862" width="5.42578125" style="298" customWidth="1"/>
    <col min="4863" max="4863" width="6.7109375" style="298" customWidth="1"/>
    <col min="4864" max="4864" width="9.140625" style="298"/>
    <col min="4865" max="4865" width="2" style="298" customWidth="1"/>
    <col min="4866" max="4866" width="9.5703125" style="298" customWidth="1"/>
    <col min="4867" max="4867" width="2.5703125" style="298" customWidth="1"/>
    <col min="4868" max="4868" width="10.42578125" style="298" customWidth="1"/>
    <col min="4869" max="4869" width="10.7109375" style="298" bestFit="1" customWidth="1"/>
    <col min="4870" max="4870" width="11.140625" style="298" bestFit="1" customWidth="1"/>
    <col min="4871" max="4871" width="13.85546875" style="298" bestFit="1" customWidth="1"/>
    <col min="4872" max="4873" width="14.7109375" style="298" customWidth="1"/>
    <col min="4874" max="4874" width="11.28515625" style="298" customWidth="1"/>
    <col min="4875" max="4875" width="11.140625" style="298" bestFit="1" customWidth="1"/>
    <col min="4876" max="4876" width="13" style="298" customWidth="1"/>
    <col min="4877" max="4877" width="15.85546875" style="298" customWidth="1"/>
    <col min="4878" max="4878" width="12.7109375" style="298" customWidth="1"/>
    <col min="4879" max="5117" width="9.140625" style="298"/>
    <col min="5118" max="5118" width="5.42578125" style="298" customWidth="1"/>
    <col min="5119" max="5119" width="6.7109375" style="298" customWidth="1"/>
    <col min="5120" max="5120" width="9.140625" style="298"/>
    <col min="5121" max="5121" width="2" style="298" customWidth="1"/>
    <col min="5122" max="5122" width="9.5703125" style="298" customWidth="1"/>
    <col min="5123" max="5123" width="2.5703125" style="298" customWidth="1"/>
    <col min="5124" max="5124" width="10.42578125" style="298" customWidth="1"/>
    <col min="5125" max="5125" width="10.7109375" style="298" bestFit="1" customWidth="1"/>
    <col min="5126" max="5126" width="11.140625" style="298" bestFit="1" customWidth="1"/>
    <col min="5127" max="5127" width="13.85546875" style="298" bestFit="1" customWidth="1"/>
    <col min="5128" max="5129" width="14.7109375" style="298" customWidth="1"/>
    <col min="5130" max="5130" width="11.28515625" style="298" customWidth="1"/>
    <col min="5131" max="5131" width="11.140625" style="298" bestFit="1" customWidth="1"/>
    <col min="5132" max="5132" width="13" style="298" customWidth="1"/>
    <col min="5133" max="5133" width="15.85546875" style="298" customWidth="1"/>
    <col min="5134" max="5134" width="12.7109375" style="298" customWidth="1"/>
    <col min="5135" max="5373" width="9.140625" style="298"/>
    <col min="5374" max="5374" width="5.42578125" style="298" customWidth="1"/>
    <col min="5375" max="5375" width="6.7109375" style="298" customWidth="1"/>
    <col min="5376" max="5376" width="9.140625" style="298"/>
    <col min="5377" max="5377" width="2" style="298" customWidth="1"/>
    <col min="5378" max="5378" width="9.5703125" style="298" customWidth="1"/>
    <col min="5379" max="5379" width="2.5703125" style="298" customWidth="1"/>
    <col min="5380" max="5380" width="10.42578125" style="298" customWidth="1"/>
    <col min="5381" max="5381" width="10.7109375" style="298" bestFit="1" customWidth="1"/>
    <col min="5382" max="5382" width="11.140625" style="298" bestFit="1" customWidth="1"/>
    <col min="5383" max="5383" width="13.85546875" style="298" bestFit="1" customWidth="1"/>
    <col min="5384" max="5385" width="14.7109375" style="298" customWidth="1"/>
    <col min="5386" max="5386" width="11.28515625" style="298" customWidth="1"/>
    <col min="5387" max="5387" width="11.140625" style="298" bestFit="1" customWidth="1"/>
    <col min="5388" max="5388" width="13" style="298" customWidth="1"/>
    <col min="5389" max="5389" width="15.85546875" style="298" customWidth="1"/>
    <col min="5390" max="5390" width="12.7109375" style="298" customWidth="1"/>
    <col min="5391" max="5629" width="9.140625" style="298"/>
    <col min="5630" max="5630" width="5.42578125" style="298" customWidth="1"/>
    <col min="5631" max="5631" width="6.7109375" style="298" customWidth="1"/>
    <col min="5632" max="5632" width="9.140625" style="298"/>
    <col min="5633" max="5633" width="2" style="298" customWidth="1"/>
    <col min="5634" max="5634" width="9.5703125" style="298" customWidth="1"/>
    <col min="5635" max="5635" width="2.5703125" style="298" customWidth="1"/>
    <col min="5636" max="5636" width="10.42578125" style="298" customWidth="1"/>
    <col min="5637" max="5637" width="10.7109375" style="298" bestFit="1" customWidth="1"/>
    <col min="5638" max="5638" width="11.140625" style="298" bestFit="1" customWidth="1"/>
    <col min="5639" max="5639" width="13.85546875" style="298" bestFit="1" customWidth="1"/>
    <col min="5640" max="5641" width="14.7109375" style="298" customWidth="1"/>
    <col min="5642" max="5642" width="11.28515625" style="298" customWidth="1"/>
    <col min="5643" max="5643" width="11.140625" style="298" bestFit="1" customWidth="1"/>
    <col min="5644" max="5644" width="13" style="298" customWidth="1"/>
    <col min="5645" max="5645" width="15.85546875" style="298" customWidth="1"/>
    <col min="5646" max="5646" width="12.7109375" style="298" customWidth="1"/>
    <col min="5647" max="5885" width="9.140625" style="298"/>
    <col min="5886" max="5886" width="5.42578125" style="298" customWidth="1"/>
    <col min="5887" max="5887" width="6.7109375" style="298" customWidth="1"/>
    <col min="5888" max="5888" width="9.140625" style="298"/>
    <col min="5889" max="5889" width="2" style="298" customWidth="1"/>
    <col min="5890" max="5890" width="9.5703125" style="298" customWidth="1"/>
    <col min="5891" max="5891" width="2.5703125" style="298" customWidth="1"/>
    <col min="5892" max="5892" width="10.42578125" style="298" customWidth="1"/>
    <col min="5893" max="5893" width="10.7109375" style="298" bestFit="1" customWidth="1"/>
    <col min="5894" max="5894" width="11.140625" style="298" bestFit="1" customWidth="1"/>
    <col min="5895" max="5895" width="13.85546875" style="298" bestFit="1" customWidth="1"/>
    <col min="5896" max="5897" width="14.7109375" style="298" customWidth="1"/>
    <col min="5898" max="5898" width="11.28515625" style="298" customWidth="1"/>
    <col min="5899" max="5899" width="11.140625" style="298" bestFit="1" customWidth="1"/>
    <col min="5900" max="5900" width="13" style="298" customWidth="1"/>
    <col min="5901" max="5901" width="15.85546875" style="298" customWidth="1"/>
    <col min="5902" max="5902" width="12.7109375" style="298" customWidth="1"/>
    <col min="5903" max="6141" width="9.140625" style="298"/>
    <col min="6142" max="6142" width="5.42578125" style="298" customWidth="1"/>
    <col min="6143" max="6143" width="6.7109375" style="298" customWidth="1"/>
    <col min="6144" max="6144" width="9.140625" style="298"/>
    <col min="6145" max="6145" width="2" style="298" customWidth="1"/>
    <col min="6146" max="6146" width="9.5703125" style="298" customWidth="1"/>
    <col min="6147" max="6147" width="2.5703125" style="298" customWidth="1"/>
    <col min="6148" max="6148" width="10.42578125" style="298" customWidth="1"/>
    <col min="6149" max="6149" width="10.7109375" style="298" bestFit="1" customWidth="1"/>
    <col min="6150" max="6150" width="11.140625" style="298" bestFit="1" customWidth="1"/>
    <col min="6151" max="6151" width="13.85546875" style="298" bestFit="1" customWidth="1"/>
    <col min="6152" max="6153" width="14.7109375" style="298" customWidth="1"/>
    <col min="6154" max="6154" width="11.28515625" style="298" customWidth="1"/>
    <col min="6155" max="6155" width="11.140625" style="298" bestFit="1" customWidth="1"/>
    <col min="6156" max="6156" width="13" style="298" customWidth="1"/>
    <col min="6157" max="6157" width="15.85546875" style="298" customWidth="1"/>
    <col min="6158" max="6158" width="12.7109375" style="298" customWidth="1"/>
    <col min="6159" max="6397" width="9.140625" style="298"/>
    <col min="6398" max="6398" width="5.42578125" style="298" customWidth="1"/>
    <col min="6399" max="6399" width="6.7109375" style="298" customWidth="1"/>
    <col min="6400" max="6400" width="9.140625" style="298"/>
    <col min="6401" max="6401" width="2" style="298" customWidth="1"/>
    <col min="6402" max="6402" width="9.5703125" style="298" customWidth="1"/>
    <col min="6403" max="6403" width="2.5703125" style="298" customWidth="1"/>
    <col min="6404" max="6404" width="10.42578125" style="298" customWidth="1"/>
    <col min="6405" max="6405" width="10.7109375" style="298" bestFit="1" customWidth="1"/>
    <col min="6406" max="6406" width="11.140625" style="298" bestFit="1" customWidth="1"/>
    <col min="6407" max="6407" width="13.85546875" style="298" bestFit="1" customWidth="1"/>
    <col min="6408" max="6409" width="14.7109375" style="298" customWidth="1"/>
    <col min="6410" max="6410" width="11.28515625" style="298" customWidth="1"/>
    <col min="6411" max="6411" width="11.140625" style="298" bestFit="1" customWidth="1"/>
    <col min="6412" max="6412" width="13" style="298" customWidth="1"/>
    <col min="6413" max="6413" width="15.85546875" style="298" customWidth="1"/>
    <col min="6414" max="6414" width="12.7109375" style="298" customWidth="1"/>
    <col min="6415" max="6653" width="9.140625" style="298"/>
    <col min="6654" max="6654" width="5.42578125" style="298" customWidth="1"/>
    <col min="6655" max="6655" width="6.7109375" style="298" customWidth="1"/>
    <col min="6656" max="6656" width="9.140625" style="298"/>
    <col min="6657" max="6657" width="2" style="298" customWidth="1"/>
    <col min="6658" max="6658" width="9.5703125" style="298" customWidth="1"/>
    <col min="6659" max="6659" width="2.5703125" style="298" customWidth="1"/>
    <col min="6660" max="6660" width="10.42578125" style="298" customWidth="1"/>
    <col min="6661" max="6661" width="10.7109375" style="298" bestFit="1" customWidth="1"/>
    <col min="6662" max="6662" width="11.140625" style="298" bestFit="1" customWidth="1"/>
    <col min="6663" max="6663" width="13.85546875" style="298" bestFit="1" customWidth="1"/>
    <col min="6664" max="6665" width="14.7109375" style="298" customWidth="1"/>
    <col min="6666" max="6666" width="11.28515625" style="298" customWidth="1"/>
    <col min="6667" max="6667" width="11.140625" style="298" bestFit="1" customWidth="1"/>
    <col min="6668" max="6668" width="13" style="298" customWidth="1"/>
    <col min="6669" max="6669" width="15.85546875" style="298" customWidth="1"/>
    <col min="6670" max="6670" width="12.7109375" style="298" customWidth="1"/>
    <col min="6671" max="6909" width="9.140625" style="298"/>
    <col min="6910" max="6910" width="5.42578125" style="298" customWidth="1"/>
    <col min="6911" max="6911" width="6.7109375" style="298" customWidth="1"/>
    <col min="6912" max="6912" width="9.140625" style="298"/>
    <col min="6913" max="6913" width="2" style="298" customWidth="1"/>
    <col min="6914" max="6914" width="9.5703125" style="298" customWidth="1"/>
    <col min="6915" max="6915" width="2.5703125" style="298" customWidth="1"/>
    <col min="6916" max="6916" width="10.42578125" style="298" customWidth="1"/>
    <col min="6917" max="6917" width="10.7109375" style="298" bestFit="1" customWidth="1"/>
    <col min="6918" max="6918" width="11.140625" style="298" bestFit="1" customWidth="1"/>
    <col min="6919" max="6919" width="13.85546875" style="298" bestFit="1" customWidth="1"/>
    <col min="6920" max="6921" width="14.7109375" style="298" customWidth="1"/>
    <col min="6922" max="6922" width="11.28515625" style="298" customWidth="1"/>
    <col min="6923" max="6923" width="11.140625" style="298" bestFit="1" customWidth="1"/>
    <col min="6924" max="6924" width="13" style="298" customWidth="1"/>
    <col min="6925" max="6925" width="15.85546875" style="298" customWidth="1"/>
    <col min="6926" max="6926" width="12.7109375" style="298" customWidth="1"/>
    <col min="6927" max="7165" width="9.140625" style="298"/>
    <col min="7166" max="7166" width="5.42578125" style="298" customWidth="1"/>
    <col min="7167" max="7167" width="6.7109375" style="298" customWidth="1"/>
    <col min="7168" max="7168" width="9.140625" style="298"/>
    <col min="7169" max="7169" width="2" style="298" customWidth="1"/>
    <col min="7170" max="7170" width="9.5703125" style="298" customWidth="1"/>
    <col min="7171" max="7171" width="2.5703125" style="298" customWidth="1"/>
    <col min="7172" max="7172" width="10.42578125" style="298" customWidth="1"/>
    <col min="7173" max="7173" width="10.7109375" style="298" bestFit="1" customWidth="1"/>
    <col min="7174" max="7174" width="11.140625" style="298" bestFit="1" customWidth="1"/>
    <col min="7175" max="7175" width="13.85546875" style="298" bestFit="1" customWidth="1"/>
    <col min="7176" max="7177" width="14.7109375" style="298" customWidth="1"/>
    <col min="7178" max="7178" width="11.28515625" style="298" customWidth="1"/>
    <col min="7179" max="7179" width="11.140625" style="298" bestFit="1" customWidth="1"/>
    <col min="7180" max="7180" width="13" style="298" customWidth="1"/>
    <col min="7181" max="7181" width="15.85546875" style="298" customWidth="1"/>
    <col min="7182" max="7182" width="12.7109375" style="298" customWidth="1"/>
    <col min="7183" max="7421" width="9.140625" style="298"/>
    <col min="7422" max="7422" width="5.42578125" style="298" customWidth="1"/>
    <col min="7423" max="7423" width="6.7109375" style="298" customWidth="1"/>
    <col min="7424" max="7424" width="9.140625" style="298"/>
    <col min="7425" max="7425" width="2" style="298" customWidth="1"/>
    <col min="7426" max="7426" width="9.5703125" style="298" customWidth="1"/>
    <col min="7427" max="7427" width="2.5703125" style="298" customWidth="1"/>
    <col min="7428" max="7428" width="10.42578125" style="298" customWidth="1"/>
    <col min="7429" max="7429" width="10.7109375" style="298" bestFit="1" customWidth="1"/>
    <col min="7430" max="7430" width="11.140625" style="298" bestFit="1" customWidth="1"/>
    <col min="7431" max="7431" width="13.85546875" style="298" bestFit="1" customWidth="1"/>
    <col min="7432" max="7433" width="14.7109375" style="298" customWidth="1"/>
    <col min="7434" max="7434" width="11.28515625" style="298" customWidth="1"/>
    <col min="7435" max="7435" width="11.140625" style="298" bestFit="1" customWidth="1"/>
    <col min="7436" max="7436" width="13" style="298" customWidth="1"/>
    <col min="7437" max="7437" width="15.85546875" style="298" customWidth="1"/>
    <col min="7438" max="7438" width="12.7109375" style="298" customWidth="1"/>
    <col min="7439" max="7677" width="9.140625" style="298"/>
    <col min="7678" max="7678" width="5.42578125" style="298" customWidth="1"/>
    <col min="7679" max="7679" width="6.7109375" style="298" customWidth="1"/>
    <col min="7680" max="7680" width="9.140625" style="298"/>
    <col min="7681" max="7681" width="2" style="298" customWidth="1"/>
    <col min="7682" max="7682" width="9.5703125" style="298" customWidth="1"/>
    <col min="7683" max="7683" width="2.5703125" style="298" customWidth="1"/>
    <col min="7684" max="7684" width="10.42578125" style="298" customWidth="1"/>
    <col min="7685" max="7685" width="10.7109375" style="298" bestFit="1" customWidth="1"/>
    <col min="7686" max="7686" width="11.140625" style="298" bestFit="1" customWidth="1"/>
    <col min="7687" max="7687" width="13.85546875" style="298" bestFit="1" customWidth="1"/>
    <col min="7688" max="7689" width="14.7109375" style="298" customWidth="1"/>
    <col min="7690" max="7690" width="11.28515625" style="298" customWidth="1"/>
    <col min="7691" max="7691" width="11.140625" style="298" bestFit="1" customWidth="1"/>
    <col min="7692" max="7692" width="13" style="298" customWidth="1"/>
    <col min="7693" max="7693" width="15.85546875" style="298" customWidth="1"/>
    <col min="7694" max="7694" width="12.7109375" style="298" customWidth="1"/>
    <col min="7695" max="7933" width="9.140625" style="298"/>
    <col min="7934" max="7934" width="5.42578125" style="298" customWidth="1"/>
    <col min="7935" max="7935" width="6.7109375" style="298" customWidth="1"/>
    <col min="7936" max="7936" width="9.140625" style="298"/>
    <col min="7937" max="7937" width="2" style="298" customWidth="1"/>
    <col min="7938" max="7938" width="9.5703125" style="298" customWidth="1"/>
    <col min="7939" max="7939" width="2.5703125" style="298" customWidth="1"/>
    <col min="7940" max="7940" width="10.42578125" style="298" customWidth="1"/>
    <col min="7941" max="7941" width="10.7109375" style="298" bestFit="1" customWidth="1"/>
    <col min="7942" max="7942" width="11.140625" style="298" bestFit="1" customWidth="1"/>
    <col min="7943" max="7943" width="13.85546875" style="298" bestFit="1" customWidth="1"/>
    <col min="7944" max="7945" width="14.7109375" style="298" customWidth="1"/>
    <col min="7946" max="7946" width="11.28515625" style="298" customWidth="1"/>
    <col min="7947" max="7947" width="11.140625" style="298" bestFit="1" customWidth="1"/>
    <col min="7948" max="7948" width="13" style="298" customWidth="1"/>
    <col min="7949" max="7949" width="15.85546875" style="298" customWidth="1"/>
    <col min="7950" max="7950" width="12.7109375" style="298" customWidth="1"/>
    <col min="7951" max="8189" width="9.140625" style="298"/>
    <col min="8190" max="8190" width="5.42578125" style="298" customWidth="1"/>
    <col min="8191" max="8191" width="6.7109375" style="298" customWidth="1"/>
    <col min="8192" max="8192" width="9.140625" style="298"/>
    <col min="8193" max="8193" width="2" style="298" customWidth="1"/>
    <col min="8194" max="8194" width="9.5703125" style="298" customWidth="1"/>
    <col min="8195" max="8195" width="2.5703125" style="298" customWidth="1"/>
    <col min="8196" max="8196" width="10.42578125" style="298" customWidth="1"/>
    <col min="8197" max="8197" width="10.7109375" style="298" bestFit="1" customWidth="1"/>
    <col min="8198" max="8198" width="11.140625" style="298" bestFit="1" customWidth="1"/>
    <col min="8199" max="8199" width="13.85546875" style="298" bestFit="1" customWidth="1"/>
    <col min="8200" max="8201" width="14.7109375" style="298" customWidth="1"/>
    <col min="8202" max="8202" width="11.28515625" style="298" customWidth="1"/>
    <col min="8203" max="8203" width="11.140625" style="298" bestFit="1" customWidth="1"/>
    <col min="8204" max="8204" width="13" style="298" customWidth="1"/>
    <col min="8205" max="8205" width="15.85546875" style="298" customWidth="1"/>
    <col min="8206" max="8206" width="12.7109375" style="298" customWidth="1"/>
    <col min="8207" max="8445" width="9.140625" style="298"/>
    <col min="8446" max="8446" width="5.42578125" style="298" customWidth="1"/>
    <col min="8447" max="8447" width="6.7109375" style="298" customWidth="1"/>
    <col min="8448" max="8448" width="9.140625" style="298"/>
    <col min="8449" max="8449" width="2" style="298" customWidth="1"/>
    <col min="8450" max="8450" width="9.5703125" style="298" customWidth="1"/>
    <col min="8451" max="8451" width="2.5703125" style="298" customWidth="1"/>
    <col min="8452" max="8452" width="10.42578125" style="298" customWidth="1"/>
    <col min="8453" max="8453" width="10.7109375" style="298" bestFit="1" customWidth="1"/>
    <col min="8454" max="8454" width="11.140625" style="298" bestFit="1" customWidth="1"/>
    <col min="8455" max="8455" width="13.85546875" style="298" bestFit="1" customWidth="1"/>
    <col min="8456" max="8457" width="14.7109375" style="298" customWidth="1"/>
    <col min="8458" max="8458" width="11.28515625" style="298" customWidth="1"/>
    <col min="8459" max="8459" width="11.140625" style="298" bestFit="1" customWidth="1"/>
    <col min="8460" max="8460" width="13" style="298" customWidth="1"/>
    <col min="8461" max="8461" width="15.85546875" style="298" customWidth="1"/>
    <col min="8462" max="8462" width="12.7109375" style="298" customWidth="1"/>
    <col min="8463" max="8701" width="9.140625" style="298"/>
    <col min="8702" max="8702" width="5.42578125" style="298" customWidth="1"/>
    <col min="8703" max="8703" width="6.7109375" style="298" customWidth="1"/>
    <col min="8704" max="8704" width="9.140625" style="298"/>
    <col min="8705" max="8705" width="2" style="298" customWidth="1"/>
    <col min="8706" max="8706" width="9.5703125" style="298" customWidth="1"/>
    <col min="8707" max="8707" width="2.5703125" style="298" customWidth="1"/>
    <col min="8708" max="8708" width="10.42578125" style="298" customWidth="1"/>
    <col min="8709" max="8709" width="10.7109375" style="298" bestFit="1" customWidth="1"/>
    <col min="8710" max="8710" width="11.140625" style="298" bestFit="1" customWidth="1"/>
    <col min="8711" max="8711" width="13.85546875" style="298" bestFit="1" customWidth="1"/>
    <col min="8712" max="8713" width="14.7109375" style="298" customWidth="1"/>
    <col min="8714" max="8714" width="11.28515625" style="298" customWidth="1"/>
    <col min="8715" max="8715" width="11.140625" style="298" bestFit="1" customWidth="1"/>
    <col min="8716" max="8716" width="13" style="298" customWidth="1"/>
    <col min="8717" max="8717" width="15.85546875" style="298" customWidth="1"/>
    <col min="8718" max="8718" width="12.7109375" style="298" customWidth="1"/>
    <col min="8719" max="8957" width="9.140625" style="298"/>
    <col min="8958" max="8958" width="5.42578125" style="298" customWidth="1"/>
    <col min="8959" max="8959" width="6.7109375" style="298" customWidth="1"/>
    <col min="8960" max="8960" width="9.140625" style="298"/>
    <col min="8961" max="8961" width="2" style="298" customWidth="1"/>
    <col min="8962" max="8962" width="9.5703125" style="298" customWidth="1"/>
    <col min="8963" max="8963" width="2.5703125" style="298" customWidth="1"/>
    <col min="8964" max="8964" width="10.42578125" style="298" customWidth="1"/>
    <col min="8965" max="8965" width="10.7109375" style="298" bestFit="1" customWidth="1"/>
    <col min="8966" max="8966" width="11.140625" style="298" bestFit="1" customWidth="1"/>
    <col min="8967" max="8967" width="13.85546875" style="298" bestFit="1" customWidth="1"/>
    <col min="8968" max="8969" width="14.7109375" style="298" customWidth="1"/>
    <col min="8970" max="8970" width="11.28515625" style="298" customWidth="1"/>
    <col min="8971" max="8971" width="11.140625" style="298" bestFit="1" customWidth="1"/>
    <col min="8972" max="8972" width="13" style="298" customWidth="1"/>
    <col min="8973" max="8973" width="15.85546875" style="298" customWidth="1"/>
    <col min="8974" max="8974" width="12.7109375" style="298" customWidth="1"/>
    <col min="8975" max="9213" width="9.140625" style="298"/>
    <col min="9214" max="9214" width="5.42578125" style="298" customWidth="1"/>
    <col min="9215" max="9215" width="6.7109375" style="298" customWidth="1"/>
    <col min="9216" max="9216" width="9.140625" style="298"/>
    <col min="9217" max="9217" width="2" style="298" customWidth="1"/>
    <col min="9218" max="9218" width="9.5703125" style="298" customWidth="1"/>
    <col min="9219" max="9219" width="2.5703125" style="298" customWidth="1"/>
    <col min="9220" max="9220" width="10.42578125" style="298" customWidth="1"/>
    <col min="9221" max="9221" width="10.7109375" style="298" bestFit="1" customWidth="1"/>
    <col min="9222" max="9222" width="11.140625" style="298" bestFit="1" customWidth="1"/>
    <col min="9223" max="9223" width="13.85546875" style="298" bestFit="1" customWidth="1"/>
    <col min="9224" max="9225" width="14.7109375" style="298" customWidth="1"/>
    <col min="9226" max="9226" width="11.28515625" style="298" customWidth="1"/>
    <col min="9227" max="9227" width="11.140625" style="298" bestFit="1" customWidth="1"/>
    <col min="9228" max="9228" width="13" style="298" customWidth="1"/>
    <col min="9229" max="9229" width="15.85546875" style="298" customWidth="1"/>
    <col min="9230" max="9230" width="12.7109375" style="298" customWidth="1"/>
    <col min="9231" max="9469" width="9.140625" style="298"/>
    <col min="9470" max="9470" width="5.42578125" style="298" customWidth="1"/>
    <col min="9471" max="9471" width="6.7109375" style="298" customWidth="1"/>
    <col min="9472" max="9472" width="9.140625" style="298"/>
    <col min="9473" max="9473" width="2" style="298" customWidth="1"/>
    <col min="9474" max="9474" width="9.5703125" style="298" customWidth="1"/>
    <col min="9475" max="9475" width="2.5703125" style="298" customWidth="1"/>
    <col min="9476" max="9476" width="10.42578125" style="298" customWidth="1"/>
    <col min="9477" max="9477" width="10.7109375" style="298" bestFit="1" customWidth="1"/>
    <col min="9478" max="9478" width="11.140625" style="298" bestFit="1" customWidth="1"/>
    <col min="9479" max="9479" width="13.85546875" style="298" bestFit="1" customWidth="1"/>
    <col min="9480" max="9481" width="14.7109375" style="298" customWidth="1"/>
    <col min="9482" max="9482" width="11.28515625" style="298" customWidth="1"/>
    <col min="9483" max="9483" width="11.140625" style="298" bestFit="1" customWidth="1"/>
    <col min="9484" max="9484" width="13" style="298" customWidth="1"/>
    <col min="9485" max="9485" width="15.85546875" style="298" customWidth="1"/>
    <col min="9486" max="9486" width="12.7109375" style="298" customWidth="1"/>
    <col min="9487" max="9725" width="9.140625" style="298"/>
    <col min="9726" max="9726" width="5.42578125" style="298" customWidth="1"/>
    <col min="9727" max="9727" width="6.7109375" style="298" customWidth="1"/>
    <col min="9728" max="9728" width="9.140625" style="298"/>
    <col min="9729" max="9729" width="2" style="298" customWidth="1"/>
    <col min="9730" max="9730" width="9.5703125" style="298" customWidth="1"/>
    <col min="9731" max="9731" width="2.5703125" style="298" customWidth="1"/>
    <col min="9732" max="9732" width="10.42578125" style="298" customWidth="1"/>
    <col min="9733" max="9733" width="10.7109375" style="298" bestFit="1" customWidth="1"/>
    <col min="9734" max="9734" width="11.140625" style="298" bestFit="1" customWidth="1"/>
    <col min="9735" max="9735" width="13.85546875" style="298" bestFit="1" customWidth="1"/>
    <col min="9736" max="9737" width="14.7109375" style="298" customWidth="1"/>
    <col min="9738" max="9738" width="11.28515625" style="298" customWidth="1"/>
    <col min="9739" max="9739" width="11.140625" style="298" bestFit="1" customWidth="1"/>
    <col min="9740" max="9740" width="13" style="298" customWidth="1"/>
    <col min="9741" max="9741" width="15.85546875" style="298" customWidth="1"/>
    <col min="9742" max="9742" width="12.7109375" style="298" customWidth="1"/>
    <col min="9743" max="9981" width="9.140625" style="298"/>
    <col min="9982" max="9982" width="5.42578125" style="298" customWidth="1"/>
    <col min="9983" max="9983" width="6.7109375" style="298" customWidth="1"/>
    <col min="9984" max="9984" width="9.140625" style="298"/>
    <col min="9985" max="9985" width="2" style="298" customWidth="1"/>
    <col min="9986" max="9986" width="9.5703125" style="298" customWidth="1"/>
    <col min="9987" max="9987" width="2.5703125" style="298" customWidth="1"/>
    <col min="9988" max="9988" width="10.42578125" style="298" customWidth="1"/>
    <col min="9989" max="9989" width="10.7109375" style="298" bestFit="1" customWidth="1"/>
    <col min="9990" max="9990" width="11.140625" style="298" bestFit="1" customWidth="1"/>
    <col min="9991" max="9991" width="13.85546875" style="298" bestFit="1" customWidth="1"/>
    <col min="9992" max="9993" width="14.7109375" style="298" customWidth="1"/>
    <col min="9994" max="9994" width="11.28515625" style="298" customWidth="1"/>
    <col min="9995" max="9995" width="11.140625" style="298" bestFit="1" customWidth="1"/>
    <col min="9996" max="9996" width="13" style="298" customWidth="1"/>
    <col min="9997" max="9997" width="15.85546875" style="298" customWidth="1"/>
    <col min="9998" max="9998" width="12.7109375" style="298" customWidth="1"/>
    <col min="9999" max="10237" width="9.140625" style="298"/>
    <col min="10238" max="10238" width="5.42578125" style="298" customWidth="1"/>
    <col min="10239" max="10239" width="6.7109375" style="298" customWidth="1"/>
    <col min="10240" max="10240" width="9.140625" style="298"/>
    <col min="10241" max="10241" width="2" style="298" customWidth="1"/>
    <col min="10242" max="10242" width="9.5703125" style="298" customWidth="1"/>
    <col min="10243" max="10243" width="2.5703125" style="298" customWidth="1"/>
    <col min="10244" max="10244" width="10.42578125" style="298" customWidth="1"/>
    <col min="10245" max="10245" width="10.7109375" style="298" bestFit="1" customWidth="1"/>
    <col min="10246" max="10246" width="11.140625" style="298" bestFit="1" customWidth="1"/>
    <col min="10247" max="10247" width="13.85546875" style="298" bestFit="1" customWidth="1"/>
    <col min="10248" max="10249" width="14.7109375" style="298" customWidth="1"/>
    <col min="10250" max="10250" width="11.28515625" style="298" customWidth="1"/>
    <col min="10251" max="10251" width="11.140625" style="298" bestFit="1" customWidth="1"/>
    <col min="10252" max="10252" width="13" style="298" customWidth="1"/>
    <col min="10253" max="10253" width="15.85546875" style="298" customWidth="1"/>
    <col min="10254" max="10254" width="12.7109375" style="298" customWidth="1"/>
    <col min="10255" max="10493" width="9.140625" style="298"/>
    <col min="10494" max="10494" width="5.42578125" style="298" customWidth="1"/>
    <col min="10495" max="10495" width="6.7109375" style="298" customWidth="1"/>
    <col min="10496" max="10496" width="9.140625" style="298"/>
    <col min="10497" max="10497" width="2" style="298" customWidth="1"/>
    <col min="10498" max="10498" width="9.5703125" style="298" customWidth="1"/>
    <col min="10499" max="10499" width="2.5703125" style="298" customWidth="1"/>
    <col min="10500" max="10500" width="10.42578125" style="298" customWidth="1"/>
    <col min="10501" max="10501" width="10.7109375" style="298" bestFit="1" customWidth="1"/>
    <col min="10502" max="10502" width="11.140625" style="298" bestFit="1" customWidth="1"/>
    <col min="10503" max="10503" width="13.85546875" style="298" bestFit="1" customWidth="1"/>
    <col min="10504" max="10505" width="14.7109375" style="298" customWidth="1"/>
    <col min="10506" max="10506" width="11.28515625" style="298" customWidth="1"/>
    <col min="10507" max="10507" width="11.140625" style="298" bestFit="1" customWidth="1"/>
    <col min="10508" max="10508" width="13" style="298" customWidth="1"/>
    <col min="10509" max="10509" width="15.85546875" style="298" customWidth="1"/>
    <col min="10510" max="10510" width="12.7109375" style="298" customWidth="1"/>
    <col min="10511" max="10749" width="9.140625" style="298"/>
    <col min="10750" max="10750" width="5.42578125" style="298" customWidth="1"/>
    <col min="10751" max="10751" width="6.7109375" style="298" customWidth="1"/>
    <col min="10752" max="10752" width="9.140625" style="298"/>
    <col min="10753" max="10753" width="2" style="298" customWidth="1"/>
    <col min="10754" max="10754" width="9.5703125" style="298" customWidth="1"/>
    <col min="10755" max="10755" width="2.5703125" style="298" customWidth="1"/>
    <col min="10756" max="10756" width="10.42578125" style="298" customWidth="1"/>
    <col min="10757" max="10757" width="10.7109375" style="298" bestFit="1" customWidth="1"/>
    <col min="10758" max="10758" width="11.140625" style="298" bestFit="1" customWidth="1"/>
    <col min="10759" max="10759" width="13.85546875" style="298" bestFit="1" customWidth="1"/>
    <col min="10760" max="10761" width="14.7109375" style="298" customWidth="1"/>
    <col min="10762" max="10762" width="11.28515625" style="298" customWidth="1"/>
    <col min="10763" max="10763" width="11.140625" style="298" bestFit="1" customWidth="1"/>
    <col min="10764" max="10764" width="13" style="298" customWidth="1"/>
    <col min="10765" max="10765" width="15.85546875" style="298" customWidth="1"/>
    <col min="10766" max="10766" width="12.7109375" style="298" customWidth="1"/>
    <col min="10767" max="11005" width="9.140625" style="298"/>
    <col min="11006" max="11006" width="5.42578125" style="298" customWidth="1"/>
    <col min="11007" max="11007" width="6.7109375" style="298" customWidth="1"/>
    <col min="11008" max="11008" width="9.140625" style="298"/>
    <col min="11009" max="11009" width="2" style="298" customWidth="1"/>
    <col min="11010" max="11010" width="9.5703125" style="298" customWidth="1"/>
    <col min="11011" max="11011" width="2.5703125" style="298" customWidth="1"/>
    <col min="11012" max="11012" width="10.42578125" style="298" customWidth="1"/>
    <col min="11013" max="11013" width="10.7109375" style="298" bestFit="1" customWidth="1"/>
    <col min="11014" max="11014" width="11.140625" style="298" bestFit="1" customWidth="1"/>
    <col min="11015" max="11015" width="13.85546875" style="298" bestFit="1" customWidth="1"/>
    <col min="11016" max="11017" width="14.7109375" style="298" customWidth="1"/>
    <col min="11018" max="11018" width="11.28515625" style="298" customWidth="1"/>
    <col min="11019" max="11019" width="11.140625" style="298" bestFit="1" customWidth="1"/>
    <col min="11020" max="11020" width="13" style="298" customWidth="1"/>
    <col min="11021" max="11021" width="15.85546875" style="298" customWidth="1"/>
    <col min="11022" max="11022" width="12.7109375" style="298" customWidth="1"/>
    <col min="11023" max="11261" width="9.140625" style="298"/>
    <col min="11262" max="11262" width="5.42578125" style="298" customWidth="1"/>
    <col min="11263" max="11263" width="6.7109375" style="298" customWidth="1"/>
    <col min="11264" max="11264" width="9.140625" style="298"/>
    <col min="11265" max="11265" width="2" style="298" customWidth="1"/>
    <col min="11266" max="11266" width="9.5703125" style="298" customWidth="1"/>
    <col min="11267" max="11267" width="2.5703125" style="298" customWidth="1"/>
    <col min="11268" max="11268" width="10.42578125" style="298" customWidth="1"/>
    <col min="11269" max="11269" width="10.7109375" style="298" bestFit="1" customWidth="1"/>
    <col min="11270" max="11270" width="11.140625" style="298" bestFit="1" customWidth="1"/>
    <col min="11271" max="11271" width="13.85546875" style="298" bestFit="1" customWidth="1"/>
    <col min="11272" max="11273" width="14.7109375" style="298" customWidth="1"/>
    <col min="11274" max="11274" width="11.28515625" style="298" customWidth="1"/>
    <col min="11275" max="11275" width="11.140625" style="298" bestFit="1" customWidth="1"/>
    <col min="11276" max="11276" width="13" style="298" customWidth="1"/>
    <col min="11277" max="11277" width="15.85546875" style="298" customWidth="1"/>
    <col min="11278" max="11278" width="12.7109375" style="298" customWidth="1"/>
    <col min="11279" max="11517" width="9.140625" style="298"/>
    <col min="11518" max="11518" width="5.42578125" style="298" customWidth="1"/>
    <col min="11519" max="11519" width="6.7109375" style="298" customWidth="1"/>
    <col min="11520" max="11520" width="9.140625" style="298"/>
    <col min="11521" max="11521" width="2" style="298" customWidth="1"/>
    <col min="11522" max="11522" width="9.5703125" style="298" customWidth="1"/>
    <col min="11523" max="11523" width="2.5703125" style="298" customWidth="1"/>
    <col min="11524" max="11524" width="10.42578125" style="298" customWidth="1"/>
    <col min="11525" max="11525" width="10.7109375" style="298" bestFit="1" customWidth="1"/>
    <col min="11526" max="11526" width="11.140625" style="298" bestFit="1" customWidth="1"/>
    <col min="11527" max="11527" width="13.85546875" style="298" bestFit="1" customWidth="1"/>
    <col min="11528" max="11529" width="14.7109375" style="298" customWidth="1"/>
    <col min="11530" max="11530" width="11.28515625" style="298" customWidth="1"/>
    <col min="11531" max="11531" width="11.140625" style="298" bestFit="1" customWidth="1"/>
    <col min="11532" max="11532" width="13" style="298" customWidth="1"/>
    <col min="11533" max="11533" width="15.85546875" style="298" customWidth="1"/>
    <col min="11534" max="11534" width="12.7109375" style="298" customWidth="1"/>
    <col min="11535" max="11773" width="9.140625" style="298"/>
    <col min="11774" max="11774" width="5.42578125" style="298" customWidth="1"/>
    <col min="11775" max="11775" width="6.7109375" style="298" customWidth="1"/>
    <col min="11776" max="11776" width="9.140625" style="298"/>
    <col min="11777" max="11777" width="2" style="298" customWidth="1"/>
    <col min="11778" max="11778" width="9.5703125" style="298" customWidth="1"/>
    <col min="11779" max="11779" width="2.5703125" style="298" customWidth="1"/>
    <col min="11780" max="11780" width="10.42578125" style="298" customWidth="1"/>
    <col min="11781" max="11781" width="10.7109375" style="298" bestFit="1" customWidth="1"/>
    <col min="11782" max="11782" width="11.140625" style="298" bestFit="1" customWidth="1"/>
    <col min="11783" max="11783" width="13.85546875" style="298" bestFit="1" customWidth="1"/>
    <col min="11784" max="11785" width="14.7109375" style="298" customWidth="1"/>
    <col min="11786" max="11786" width="11.28515625" style="298" customWidth="1"/>
    <col min="11787" max="11787" width="11.140625" style="298" bestFit="1" customWidth="1"/>
    <col min="11788" max="11788" width="13" style="298" customWidth="1"/>
    <col min="11789" max="11789" width="15.85546875" style="298" customWidth="1"/>
    <col min="11790" max="11790" width="12.7109375" style="298" customWidth="1"/>
    <col min="11791" max="12029" width="9.140625" style="298"/>
    <col min="12030" max="12030" width="5.42578125" style="298" customWidth="1"/>
    <col min="12031" max="12031" width="6.7109375" style="298" customWidth="1"/>
    <col min="12032" max="12032" width="9.140625" style="298"/>
    <col min="12033" max="12033" width="2" style="298" customWidth="1"/>
    <col min="12034" max="12034" width="9.5703125" style="298" customWidth="1"/>
    <col min="12035" max="12035" width="2.5703125" style="298" customWidth="1"/>
    <col min="12036" max="12036" width="10.42578125" style="298" customWidth="1"/>
    <col min="12037" max="12037" width="10.7109375" style="298" bestFit="1" customWidth="1"/>
    <col min="12038" max="12038" width="11.140625" style="298" bestFit="1" customWidth="1"/>
    <col min="12039" max="12039" width="13.85546875" style="298" bestFit="1" customWidth="1"/>
    <col min="12040" max="12041" width="14.7109375" style="298" customWidth="1"/>
    <col min="12042" max="12042" width="11.28515625" style="298" customWidth="1"/>
    <col min="12043" max="12043" width="11.140625" style="298" bestFit="1" customWidth="1"/>
    <col min="12044" max="12044" width="13" style="298" customWidth="1"/>
    <col min="12045" max="12045" width="15.85546875" style="298" customWidth="1"/>
    <col min="12046" max="12046" width="12.7109375" style="298" customWidth="1"/>
    <col min="12047" max="12285" width="9.140625" style="298"/>
    <col min="12286" max="12286" width="5.42578125" style="298" customWidth="1"/>
    <col min="12287" max="12287" width="6.7109375" style="298" customWidth="1"/>
    <col min="12288" max="12288" width="9.140625" style="298"/>
    <col min="12289" max="12289" width="2" style="298" customWidth="1"/>
    <col min="12290" max="12290" width="9.5703125" style="298" customWidth="1"/>
    <col min="12291" max="12291" width="2.5703125" style="298" customWidth="1"/>
    <col min="12292" max="12292" width="10.42578125" style="298" customWidth="1"/>
    <col min="12293" max="12293" width="10.7109375" style="298" bestFit="1" customWidth="1"/>
    <col min="12294" max="12294" width="11.140625" style="298" bestFit="1" customWidth="1"/>
    <col min="12295" max="12295" width="13.85546875" style="298" bestFit="1" customWidth="1"/>
    <col min="12296" max="12297" width="14.7109375" style="298" customWidth="1"/>
    <col min="12298" max="12298" width="11.28515625" style="298" customWidth="1"/>
    <col min="12299" max="12299" width="11.140625" style="298" bestFit="1" customWidth="1"/>
    <col min="12300" max="12300" width="13" style="298" customWidth="1"/>
    <col min="12301" max="12301" width="15.85546875" style="298" customWidth="1"/>
    <col min="12302" max="12302" width="12.7109375" style="298" customWidth="1"/>
    <col min="12303" max="12541" width="9.140625" style="298"/>
    <col min="12542" max="12542" width="5.42578125" style="298" customWidth="1"/>
    <col min="12543" max="12543" width="6.7109375" style="298" customWidth="1"/>
    <col min="12544" max="12544" width="9.140625" style="298"/>
    <col min="12545" max="12545" width="2" style="298" customWidth="1"/>
    <col min="12546" max="12546" width="9.5703125" style="298" customWidth="1"/>
    <col min="12547" max="12547" width="2.5703125" style="298" customWidth="1"/>
    <col min="12548" max="12548" width="10.42578125" style="298" customWidth="1"/>
    <col min="12549" max="12549" width="10.7109375" style="298" bestFit="1" customWidth="1"/>
    <col min="12550" max="12550" width="11.140625" style="298" bestFit="1" customWidth="1"/>
    <col min="12551" max="12551" width="13.85546875" style="298" bestFit="1" customWidth="1"/>
    <col min="12552" max="12553" width="14.7109375" style="298" customWidth="1"/>
    <col min="12554" max="12554" width="11.28515625" style="298" customWidth="1"/>
    <col min="12555" max="12555" width="11.140625" style="298" bestFit="1" customWidth="1"/>
    <col min="12556" max="12556" width="13" style="298" customWidth="1"/>
    <col min="12557" max="12557" width="15.85546875" style="298" customWidth="1"/>
    <col min="12558" max="12558" width="12.7109375" style="298" customWidth="1"/>
    <col min="12559" max="12797" width="9.140625" style="298"/>
    <col min="12798" max="12798" width="5.42578125" style="298" customWidth="1"/>
    <col min="12799" max="12799" width="6.7109375" style="298" customWidth="1"/>
    <col min="12800" max="12800" width="9.140625" style="298"/>
    <col min="12801" max="12801" width="2" style="298" customWidth="1"/>
    <col min="12802" max="12802" width="9.5703125" style="298" customWidth="1"/>
    <col min="12803" max="12803" width="2.5703125" style="298" customWidth="1"/>
    <col min="12804" max="12804" width="10.42578125" style="298" customWidth="1"/>
    <col min="12805" max="12805" width="10.7109375" style="298" bestFit="1" customWidth="1"/>
    <col min="12806" max="12806" width="11.140625" style="298" bestFit="1" customWidth="1"/>
    <col min="12807" max="12807" width="13.85546875" style="298" bestFit="1" customWidth="1"/>
    <col min="12808" max="12809" width="14.7109375" style="298" customWidth="1"/>
    <col min="12810" max="12810" width="11.28515625" style="298" customWidth="1"/>
    <col min="12811" max="12811" width="11.140625" style="298" bestFit="1" customWidth="1"/>
    <col min="12812" max="12812" width="13" style="298" customWidth="1"/>
    <col min="12813" max="12813" width="15.85546875" style="298" customWidth="1"/>
    <col min="12814" max="12814" width="12.7109375" style="298" customWidth="1"/>
    <col min="12815" max="13053" width="9.140625" style="298"/>
    <col min="13054" max="13054" width="5.42578125" style="298" customWidth="1"/>
    <col min="13055" max="13055" width="6.7109375" style="298" customWidth="1"/>
    <col min="13056" max="13056" width="9.140625" style="298"/>
    <col min="13057" max="13057" width="2" style="298" customWidth="1"/>
    <col min="13058" max="13058" width="9.5703125" style="298" customWidth="1"/>
    <col min="13059" max="13059" width="2.5703125" style="298" customWidth="1"/>
    <col min="13060" max="13060" width="10.42578125" style="298" customWidth="1"/>
    <col min="13061" max="13061" width="10.7109375" style="298" bestFit="1" customWidth="1"/>
    <col min="13062" max="13062" width="11.140625" style="298" bestFit="1" customWidth="1"/>
    <col min="13063" max="13063" width="13.85546875" style="298" bestFit="1" customWidth="1"/>
    <col min="13064" max="13065" width="14.7109375" style="298" customWidth="1"/>
    <col min="13066" max="13066" width="11.28515625" style="298" customWidth="1"/>
    <col min="13067" max="13067" width="11.140625" style="298" bestFit="1" customWidth="1"/>
    <col min="13068" max="13068" width="13" style="298" customWidth="1"/>
    <col min="13069" max="13069" width="15.85546875" style="298" customWidth="1"/>
    <col min="13070" max="13070" width="12.7109375" style="298" customWidth="1"/>
    <col min="13071" max="13309" width="9.140625" style="298"/>
    <col min="13310" max="13310" width="5.42578125" style="298" customWidth="1"/>
    <col min="13311" max="13311" width="6.7109375" style="298" customWidth="1"/>
    <col min="13312" max="13312" width="9.140625" style="298"/>
    <col min="13313" max="13313" width="2" style="298" customWidth="1"/>
    <col min="13314" max="13314" width="9.5703125" style="298" customWidth="1"/>
    <col min="13315" max="13315" width="2.5703125" style="298" customWidth="1"/>
    <col min="13316" max="13316" width="10.42578125" style="298" customWidth="1"/>
    <col min="13317" max="13317" width="10.7109375" style="298" bestFit="1" customWidth="1"/>
    <col min="13318" max="13318" width="11.140625" style="298" bestFit="1" customWidth="1"/>
    <col min="13319" max="13319" width="13.85546875" style="298" bestFit="1" customWidth="1"/>
    <col min="13320" max="13321" width="14.7109375" style="298" customWidth="1"/>
    <col min="13322" max="13322" width="11.28515625" style="298" customWidth="1"/>
    <col min="13323" max="13323" width="11.140625" style="298" bestFit="1" customWidth="1"/>
    <col min="13324" max="13324" width="13" style="298" customWidth="1"/>
    <col min="13325" max="13325" width="15.85546875" style="298" customWidth="1"/>
    <col min="13326" max="13326" width="12.7109375" style="298" customWidth="1"/>
    <col min="13327" max="13565" width="9.140625" style="298"/>
    <col min="13566" max="13566" width="5.42578125" style="298" customWidth="1"/>
    <col min="13567" max="13567" width="6.7109375" style="298" customWidth="1"/>
    <col min="13568" max="13568" width="9.140625" style="298"/>
    <col min="13569" max="13569" width="2" style="298" customWidth="1"/>
    <col min="13570" max="13570" width="9.5703125" style="298" customWidth="1"/>
    <col min="13571" max="13571" width="2.5703125" style="298" customWidth="1"/>
    <col min="13572" max="13572" width="10.42578125" style="298" customWidth="1"/>
    <col min="13573" max="13573" width="10.7109375" style="298" bestFit="1" customWidth="1"/>
    <col min="13574" max="13574" width="11.140625" style="298" bestFit="1" customWidth="1"/>
    <col min="13575" max="13575" width="13.85546875" style="298" bestFit="1" customWidth="1"/>
    <col min="13576" max="13577" width="14.7109375" style="298" customWidth="1"/>
    <col min="13578" max="13578" width="11.28515625" style="298" customWidth="1"/>
    <col min="13579" max="13579" width="11.140625" style="298" bestFit="1" customWidth="1"/>
    <col min="13580" max="13580" width="13" style="298" customWidth="1"/>
    <col min="13581" max="13581" width="15.85546875" style="298" customWidth="1"/>
    <col min="13582" max="13582" width="12.7109375" style="298" customWidth="1"/>
    <col min="13583" max="13821" width="9.140625" style="298"/>
    <col min="13822" max="13822" width="5.42578125" style="298" customWidth="1"/>
    <col min="13823" max="13823" width="6.7109375" style="298" customWidth="1"/>
    <col min="13824" max="13824" width="9.140625" style="298"/>
    <col min="13825" max="13825" width="2" style="298" customWidth="1"/>
    <col min="13826" max="13826" width="9.5703125" style="298" customWidth="1"/>
    <col min="13827" max="13827" width="2.5703125" style="298" customWidth="1"/>
    <col min="13828" max="13828" width="10.42578125" style="298" customWidth="1"/>
    <col min="13829" max="13829" width="10.7109375" style="298" bestFit="1" customWidth="1"/>
    <col min="13830" max="13830" width="11.140625" style="298" bestFit="1" customWidth="1"/>
    <col min="13831" max="13831" width="13.85546875" style="298" bestFit="1" customWidth="1"/>
    <col min="13832" max="13833" width="14.7109375" style="298" customWidth="1"/>
    <col min="13834" max="13834" width="11.28515625" style="298" customWidth="1"/>
    <col min="13835" max="13835" width="11.140625" style="298" bestFit="1" customWidth="1"/>
    <col min="13836" max="13836" width="13" style="298" customWidth="1"/>
    <col min="13837" max="13837" width="15.85546875" style="298" customWidth="1"/>
    <col min="13838" max="13838" width="12.7109375" style="298" customWidth="1"/>
    <col min="13839" max="14077" width="9.140625" style="298"/>
    <col min="14078" max="14078" width="5.42578125" style="298" customWidth="1"/>
    <col min="14079" max="14079" width="6.7109375" style="298" customWidth="1"/>
    <col min="14080" max="14080" width="9.140625" style="298"/>
    <col min="14081" max="14081" width="2" style="298" customWidth="1"/>
    <col min="14082" max="14082" width="9.5703125" style="298" customWidth="1"/>
    <col min="14083" max="14083" width="2.5703125" style="298" customWidth="1"/>
    <col min="14084" max="14084" width="10.42578125" style="298" customWidth="1"/>
    <col min="14085" max="14085" width="10.7109375" style="298" bestFit="1" customWidth="1"/>
    <col min="14086" max="14086" width="11.140625" style="298" bestFit="1" customWidth="1"/>
    <col min="14087" max="14087" width="13.85546875" style="298" bestFit="1" customWidth="1"/>
    <col min="14088" max="14089" width="14.7109375" style="298" customWidth="1"/>
    <col min="14090" max="14090" width="11.28515625" style="298" customWidth="1"/>
    <col min="14091" max="14091" width="11.140625" style="298" bestFit="1" customWidth="1"/>
    <col min="14092" max="14092" width="13" style="298" customWidth="1"/>
    <col min="14093" max="14093" width="15.85546875" style="298" customWidth="1"/>
    <col min="14094" max="14094" width="12.7109375" style="298" customWidth="1"/>
    <col min="14095" max="14333" width="9.140625" style="298"/>
    <col min="14334" max="14334" width="5.42578125" style="298" customWidth="1"/>
    <col min="14335" max="14335" width="6.7109375" style="298" customWidth="1"/>
    <col min="14336" max="14336" width="9.140625" style="298"/>
    <col min="14337" max="14337" width="2" style="298" customWidth="1"/>
    <col min="14338" max="14338" width="9.5703125" style="298" customWidth="1"/>
    <col min="14339" max="14339" width="2.5703125" style="298" customWidth="1"/>
    <col min="14340" max="14340" width="10.42578125" style="298" customWidth="1"/>
    <col min="14341" max="14341" width="10.7109375" style="298" bestFit="1" customWidth="1"/>
    <col min="14342" max="14342" width="11.140625" style="298" bestFit="1" customWidth="1"/>
    <col min="14343" max="14343" width="13.85546875" style="298" bestFit="1" customWidth="1"/>
    <col min="14344" max="14345" width="14.7109375" style="298" customWidth="1"/>
    <col min="14346" max="14346" width="11.28515625" style="298" customWidth="1"/>
    <col min="14347" max="14347" width="11.140625" style="298" bestFit="1" customWidth="1"/>
    <col min="14348" max="14348" width="13" style="298" customWidth="1"/>
    <col min="14349" max="14349" width="15.85546875" style="298" customWidth="1"/>
    <col min="14350" max="14350" width="12.7109375" style="298" customWidth="1"/>
    <col min="14351" max="14589" width="9.140625" style="298"/>
    <col min="14590" max="14590" width="5.42578125" style="298" customWidth="1"/>
    <col min="14591" max="14591" width="6.7109375" style="298" customWidth="1"/>
    <col min="14592" max="14592" width="9.140625" style="298"/>
    <col min="14593" max="14593" width="2" style="298" customWidth="1"/>
    <col min="14594" max="14594" width="9.5703125" style="298" customWidth="1"/>
    <col min="14595" max="14595" width="2.5703125" style="298" customWidth="1"/>
    <col min="14596" max="14596" width="10.42578125" style="298" customWidth="1"/>
    <col min="14597" max="14597" width="10.7109375" style="298" bestFit="1" customWidth="1"/>
    <col min="14598" max="14598" width="11.140625" style="298" bestFit="1" customWidth="1"/>
    <col min="14599" max="14599" width="13.85546875" style="298" bestFit="1" customWidth="1"/>
    <col min="14600" max="14601" width="14.7109375" style="298" customWidth="1"/>
    <col min="14602" max="14602" width="11.28515625" style="298" customWidth="1"/>
    <col min="14603" max="14603" width="11.140625" style="298" bestFit="1" customWidth="1"/>
    <col min="14604" max="14604" width="13" style="298" customWidth="1"/>
    <col min="14605" max="14605" width="15.85546875" style="298" customWidth="1"/>
    <col min="14606" max="14606" width="12.7109375" style="298" customWidth="1"/>
    <col min="14607" max="14845" width="9.140625" style="298"/>
    <col min="14846" max="14846" width="5.42578125" style="298" customWidth="1"/>
    <col min="14847" max="14847" width="6.7109375" style="298" customWidth="1"/>
    <col min="14848" max="14848" width="9.140625" style="298"/>
    <col min="14849" max="14849" width="2" style="298" customWidth="1"/>
    <col min="14850" max="14850" width="9.5703125" style="298" customWidth="1"/>
    <col min="14851" max="14851" width="2.5703125" style="298" customWidth="1"/>
    <col min="14852" max="14852" width="10.42578125" style="298" customWidth="1"/>
    <col min="14853" max="14853" width="10.7109375" style="298" bestFit="1" customWidth="1"/>
    <col min="14854" max="14854" width="11.140625" style="298" bestFit="1" customWidth="1"/>
    <col min="14855" max="14855" width="13.85546875" style="298" bestFit="1" customWidth="1"/>
    <col min="14856" max="14857" width="14.7109375" style="298" customWidth="1"/>
    <col min="14858" max="14858" width="11.28515625" style="298" customWidth="1"/>
    <col min="14859" max="14859" width="11.140625" style="298" bestFit="1" customWidth="1"/>
    <col min="14860" max="14860" width="13" style="298" customWidth="1"/>
    <col min="14861" max="14861" width="15.85546875" style="298" customWidth="1"/>
    <col min="14862" max="14862" width="12.7109375" style="298" customWidth="1"/>
    <col min="14863" max="15101" width="9.140625" style="298"/>
    <col min="15102" max="15102" width="5.42578125" style="298" customWidth="1"/>
    <col min="15103" max="15103" width="6.7109375" style="298" customWidth="1"/>
    <col min="15104" max="15104" width="9.140625" style="298"/>
    <col min="15105" max="15105" width="2" style="298" customWidth="1"/>
    <col min="15106" max="15106" width="9.5703125" style="298" customWidth="1"/>
    <col min="15107" max="15107" width="2.5703125" style="298" customWidth="1"/>
    <col min="15108" max="15108" width="10.42578125" style="298" customWidth="1"/>
    <col min="15109" max="15109" width="10.7109375" style="298" bestFit="1" customWidth="1"/>
    <col min="15110" max="15110" width="11.140625" style="298" bestFit="1" customWidth="1"/>
    <col min="15111" max="15111" width="13.85546875" style="298" bestFit="1" customWidth="1"/>
    <col min="15112" max="15113" width="14.7109375" style="298" customWidth="1"/>
    <col min="15114" max="15114" width="11.28515625" style="298" customWidth="1"/>
    <col min="15115" max="15115" width="11.140625" style="298" bestFit="1" customWidth="1"/>
    <col min="15116" max="15116" width="13" style="298" customWidth="1"/>
    <col min="15117" max="15117" width="15.85546875" style="298" customWidth="1"/>
    <col min="15118" max="15118" width="12.7109375" style="298" customWidth="1"/>
    <col min="15119" max="15357" width="9.140625" style="298"/>
    <col min="15358" max="15358" width="5.42578125" style="298" customWidth="1"/>
    <col min="15359" max="15359" width="6.7109375" style="298" customWidth="1"/>
    <col min="15360" max="15360" width="9.140625" style="298"/>
    <col min="15361" max="15361" width="2" style="298" customWidth="1"/>
    <col min="15362" max="15362" width="9.5703125" style="298" customWidth="1"/>
    <col min="15363" max="15363" width="2.5703125" style="298" customWidth="1"/>
    <col min="15364" max="15364" width="10.42578125" style="298" customWidth="1"/>
    <col min="15365" max="15365" width="10.7109375" style="298" bestFit="1" customWidth="1"/>
    <col min="15366" max="15366" width="11.140625" style="298" bestFit="1" customWidth="1"/>
    <col min="15367" max="15367" width="13.85546875" style="298" bestFit="1" customWidth="1"/>
    <col min="15368" max="15369" width="14.7109375" style="298" customWidth="1"/>
    <col min="15370" max="15370" width="11.28515625" style="298" customWidth="1"/>
    <col min="15371" max="15371" width="11.140625" style="298" bestFit="1" customWidth="1"/>
    <col min="15372" max="15372" width="13" style="298" customWidth="1"/>
    <col min="15373" max="15373" width="15.85546875" style="298" customWidth="1"/>
    <col min="15374" max="15374" width="12.7109375" style="298" customWidth="1"/>
    <col min="15375" max="15613" width="9.140625" style="298"/>
    <col min="15614" max="15614" width="5.42578125" style="298" customWidth="1"/>
    <col min="15615" max="15615" width="6.7109375" style="298" customWidth="1"/>
    <col min="15616" max="15616" width="9.140625" style="298"/>
    <col min="15617" max="15617" width="2" style="298" customWidth="1"/>
    <col min="15618" max="15618" width="9.5703125" style="298" customWidth="1"/>
    <col min="15619" max="15619" width="2.5703125" style="298" customWidth="1"/>
    <col min="15620" max="15620" width="10.42578125" style="298" customWidth="1"/>
    <col min="15621" max="15621" width="10.7109375" style="298" bestFit="1" customWidth="1"/>
    <col min="15622" max="15622" width="11.140625" style="298" bestFit="1" customWidth="1"/>
    <col min="15623" max="15623" width="13.85546875" style="298" bestFit="1" customWidth="1"/>
    <col min="15624" max="15625" width="14.7109375" style="298" customWidth="1"/>
    <col min="15626" max="15626" width="11.28515625" style="298" customWidth="1"/>
    <col min="15627" max="15627" width="11.140625" style="298" bestFit="1" customWidth="1"/>
    <col min="15628" max="15628" width="13" style="298" customWidth="1"/>
    <col min="15629" max="15629" width="15.85546875" style="298" customWidth="1"/>
    <col min="15630" max="15630" width="12.7109375" style="298" customWidth="1"/>
    <col min="15631" max="15869" width="9.140625" style="298"/>
    <col min="15870" max="15870" width="5.42578125" style="298" customWidth="1"/>
    <col min="15871" max="15871" width="6.7109375" style="298" customWidth="1"/>
    <col min="15872" max="15872" width="9.140625" style="298"/>
    <col min="15873" max="15873" width="2" style="298" customWidth="1"/>
    <col min="15874" max="15874" width="9.5703125" style="298" customWidth="1"/>
    <col min="15875" max="15875" width="2.5703125" style="298" customWidth="1"/>
    <col min="15876" max="15876" width="10.42578125" style="298" customWidth="1"/>
    <col min="15877" max="15877" width="10.7109375" style="298" bestFit="1" customWidth="1"/>
    <col min="15878" max="15878" width="11.140625" style="298" bestFit="1" customWidth="1"/>
    <col min="15879" max="15879" width="13.85546875" style="298" bestFit="1" customWidth="1"/>
    <col min="15880" max="15881" width="14.7109375" style="298" customWidth="1"/>
    <col min="15882" max="15882" width="11.28515625" style="298" customWidth="1"/>
    <col min="15883" max="15883" width="11.140625" style="298" bestFit="1" customWidth="1"/>
    <col min="15884" max="15884" width="13" style="298" customWidth="1"/>
    <col min="15885" max="15885" width="15.85546875" style="298" customWidth="1"/>
    <col min="15886" max="15886" width="12.7109375" style="298" customWidth="1"/>
    <col min="15887" max="16125" width="9.140625" style="298"/>
    <col min="16126" max="16126" width="5.42578125" style="298" customWidth="1"/>
    <col min="16127" max="16127" width="6.7109375" style="298" customWidth="1"/>
    <col min="16128" max="16128" width="9.140625" style="298"/>
    <col min="16129" max="16129" width="2" style="298" customWidth="1"/>
    <col min="16130" max="16130" width="9.5703125" style="298" customWidth="1"/>
    <col min="16131" max="16131" width="2.5703125" style="298" customWidth="1"/>
    <col min="16132" max="16132" width="10.42578125" style="298" customWidth="1"/>
    <col min="16133" max="16133" width="10.7109375" style="298" bestFit="1" customWidth="1"/>
    <col min="16134" max="16134" width="11.140625" style="298" bestFit="1" customWidth="1"/>
    <col min="16135" max="16135" width="13.85546875" style="298" bestFit="1" customWidth="1"/>
    <col min="16136" max="16137" width="14.7109375" style="298" customWidth="1"/>
    <col min="16138" max="16138" width="11.28515625" style="298" customWidth="1"/>
    <col min="16139" max="16139" width="11.140625" style="298" bestFit="1" customWidth="1"/>
    <col min="16140" max="16140" width="13" style="298" customWidth="1"/>
    <col min="16141" max="16141" width="15.85546875" style="298" customWidth="1"/>
    <col min="16142" max="16142" width="12.7109375" style="298" customWidth="1"/>
    <col min="16143" max="16384" width="9.140625" style="298"/>
  </cols>
  <sheetData>
    <row r="1" spans="1:20" s="251" customFormat="1" ht="13.5" customHeight="1" x14ac:dyDescent="0.2">
      <c r="A1" s="250"/>
      <c r="B1" s="250"/>
      <c r="J1" s="350"/>
      <c r="K1" s="350"/>
      <c r="L1" s="350"/>
    </row>
    <row r="2" spans="1:20" s="251" customFormat="1" ht="15" customHeight="1" x14ac:dyDescent="0.2">
      <c r="A2" s="774" t="s">
        <v>46</v>
      </c>
      <c r="B2" s="774" t="s">
        <v>47</v>
      </c>
      <c r="D2" s="252"/>
      <c r="E2" s="253" t="s">
        <v>48</v>
      </c>
      <c r="F2" s="252"/>
      <c r="G2" s="252"/>
      <c r="H2" s="252"/>
      <c r="I2" s="252"/>
      <c r="J2" s="353"/>
      <c r="K2" s="353"/>
      <c r="L2" s="353"/>
      <c r="M2" s="252"/>
    </row>
    <row r="3" spans="1:20" s="251" customFormat="1" ht="7.5" customHeight="1" x14ac:dyDescent="0.2">
      <c r="A3" s="774"/>
      <c r="B3" s="774"/>
      <c r="D3" s="252"/>
      <c r="E3" s="252"/>
      <c r="F3" s="252"/>
      <c r="G3" s="252"/>
      <c r="H3" s="252"/>
      <c r="I3" s="252"/>
      <c r="J3" s="353"/>
      <c r="K3" s="353"/>
      <c r="L3" s="353"/>
      <c r="M3" s="252"/>
    </row>
    <row r="4" spans="1:20" s="251" customFormat="1" ht="20.25" customHeight="1" x14ac:dyDescent="0.2">
      <c r="A4" s="774"/>
      <c r="B4" s="774"/>
      <c r="D4" s="252"/>
      <c r="E4" s="252"/>
      <c r="F4" s="252"/>
      <c r="G4" s="252"/>
      <c r="H4" s="788" t="s">
        <v>208</v>
      </c>
      <c r="I4" s="788"/>
      <c r="J4" s="792" t="s">
        <v>213</v>
      </c>
      <c r="K4" s="792"/>
      <c r="L4" s="792"/>
      <c r="M4" s="792"/>
      <c r="O4" s="375"/>
      <c r="P4" s="375"/>
      <c r="Q4" s="375"/>
      <c r="R4" s="350"/>
      <c r="S4" s="350"/>
    </row>
    <row r="5" spans="1:20" s="251" customFormat="1" ht="15" customHeight="1" thickBot="1" x14ac:dyDescent="0.25">
      <c r="A5" s="774"/>
      <c r="B5" s="774"/>
      <c r="D5" s="252"/>
      <c r="E5" s="252"/>
      <c r="F5" s="252"/>
      <c r="G5" s="252"/>
      <c r="H5" s="789"/>
      <c r="I5" s="789"/>
      <c r="J5" s="793"/>
      <c r="K5" s="793"/>
      <c r="L5" s="793"/>
      <c r="M5" s="793"/>
      <c r="R5" s="251">
        <v>43560</v>
      </c>
      <c r="S5" s="251" t="s">
        <v>209</v>
      </c>
    </row>
    <row r="6" spans="1:20" s="251" customFormat="1" ht="20.100000000000001" customHeight="1" thickBot="1" x14ac:dyDescent="0.25">
      <c r="A6" s="774"/>
      <c r="B6" s="774"/>
      <c r="E6" s="775" t="s">
        <v>144</v>
      </c>
      <c r="F6" s="776"/>
      <c r="G6" s="776"/>
      <c r="H6" s="776"/>
      <c r="I6" s="776"/>
      <c r="J6" s="776"/>
      <c r="K6" s="776"/>
      <c r="L6" s="776"/>
      <c r="M6" s="776"/>
      <c r="N6" s="777"/>
    </row>
    <row r="7" spans="1:20" s="251" customFormat="1" ht="15.75" customHeight="1" thickBot="1" x14ac:dyDescent="0.25">
      <c r="A7" s="774"/>
      <c r="B7" s="774"/>
      <c r="C7" s="254"/>
      <c r="E7" s="778"/>
      <c r="F7" s="779"/>
      <c r="G7" s="780"/>
      <c r="H7" s="790" t="s">
        <v>54</v>
      </c>
      <c r="I7" s="791"/>
      <c r="J7" s="367"/>
      <c r="K7" s="368"/>
      <c r="L7" s="368"/>
      <c r="M7" s="369"/>
      <c r="N7" s="255" t="s">
        <v>145</v>
      </c>
      <c r="P7" s="750" t="s">
        <v>212</v>
      </c>
      <c r="Q7" s="750"/>
      <c r="R7" s="750"/>
      <c r="S7" s="750"/>
      <c r="T7" s="750"/>
    </row>
    <row r="8" spans="1:20" s="251" customFormat="1" ht="45.75" customHeight="1" thickBot="1" x14ac:dyDescent="0.25">
      <c r="A8" s="774"/>
      <c r="B8" s="774"/>
      <c r="C8" s="254"/>
      <c r="E8" s="769" t="s">
        <v>55</v>
      </c>
      <c r="F8" s="781"/>
      <c r="G8" s="782"/>
      <c r="H8" s="772" t="s">
        <v>146</v>
      </c>
      <c r="I8" s="769" t="s">
        <v>147</v>
      </c>
      <c r="J8" s="752" t="s">
        <v>283</v>
      </c>
      <c r="K8" s="758" t="s">
        <v>282</v>
      </c>
      <c r="L8" s="761" t="s">
        <v>281</v>
      </c>
      <c r="M8" s="755" t="s">
        <v>211</v>
      </c>
      <c r="N8" s="743" t="s">
        <v>148</v>
      </c>
      <c r="P8" s="750"/>
      <c r="Q8" s="750"/>
      <c r="R8" s="750"/>
      <c r="S8" s="750"/>
      <c r="T8" s="750"/>
    </row>
    <row r="9" spans="1:20" s="251" customFormat="1" ht="15.75" customHeight="1" thickBot="1" x14ac:dyDescent="0.25">
      <c r="A9" s="774"/>
      <c r="B9" s="774"/>
      <c r="C9" s="254"/>
      <c r="E9" s="770"/>
      <c r="F9" s="783"/>
      <c r="G9" s="784"/>
      <c r="H9" s="772"/>
      <c r="I9" s="770"/>
      <c r="J9" s="753"/>
      <c r="K9" s="759"/>
      <c r="L9" s="762"/>
      <c r="M9" s="756"/>
      <c r="N9" s="744"/>
      <c r="P9" s="750"/>
      <c r="Q9" s="750"/>
      <c r="R9" s="750"/>
      <c r="S9" s="750"/>
      <c r="T9" s="750"/>
    </row>
    <row r="10" spans="1:20" s="251" customFormat="1" ht="15.75" customHeight="1" thickBot="1" x14ac:dyDescent="0.25">
      <c r="A10" s="774"/>
      <c r="B10" s="774"/>
      <c r="C10" s="254"/>
      <c r="E10" s="770"/>
      <c r="F10" s="783"/>
      <c r="G10" s="784"/>
      <c r="H10" s="772"/>
      <c r="I10" s="770"/>
      <c r="J10" s="753"/>
      <c r="K10" s="759"/>
      <c r="L10" s="762"/>
      <c r="M10" s="756"/>
      <c r="N10" s="744"/>
    </row>
    <row r="11" spans="1:20" s="251" customFormat="1" ht="15.75" customHeight="1" thickBot="1" x14ac:dyDescent="0.25">
      <c r="A11" s="774"/>
      <c r="B11" s="774"/>
      <c r="C11" s="254"/>
      <c r="E11" s="770"/>
      <c r="F11" s="783"/>
      <c r="G11" s="784"/>
      <c r="H11" s="772"/>
      <c r="I11" s="770"/>
      <c r="J11" s="753"/>
      <c r="K11" s="759"/>
      <c r="L11" s="762"/>
      <c r="M11" s="756"/>
      <c r="N11" s="744"/>
      <c r="P11" s="764"/>
      <c r="Q11" s="764"/>
      <c r="R11" s="764"/>
      <c r="S11" s="764"/>
      <c r="T11" s="764"/>
    </row>
    <row r="12" spans="1:20" s="251" customFormat="1" ht="15" customHeight="1" x14ac:dyDescent="0.2">
      <c r="A12" s="751" t="s">
        <v>58</v>
      </c>
      <c r="B12" s="751"/>
      <c r="C12" s="254"/>
      <c r="E12" s="770"/>
      <c r="F12" s="783"/>
      <c r="G12" s="784"/>
      <c r="H12" s="773"/>
      <c r="I12" s="771"/>
      <c r="J12" s="754"/>
      <c r="K12" s="760"/>
      <c r="L12" s="763"/>
      <c r="M12" s="757"/>
      <c r="N12" s="745"/>
      <c r="P12" s="764"/>
      <c r="Q12" s="764"/>
      <c r="R12" s="764"/>
      <c r="S12" s="764"/>
      <c r="T12" s="764"/>
    </row>
    <row r="13" spans="1:20" s="251" customFormat="1" ht="14.1" customHeight="1" thickBot="1" x14ac:dyDescent="0.25">
      <c r="A13" s="751" t="s">
        <v>65</v>
      </c>
      <c r="B13" s="751"/>
      <c r="C13" s="254"/>
      <c r="E13" s="785"/>
      <c r="F13" s="786"/>
      <c r="G13" s="787"/>
      <c r="H13" s="256" t="s">
        <v>59</v>
      </c>
      <c r="I13" s="337" t="s">
        <v>59</v>
      </c>
      <c r="J13" s="361" t="s">
        <v>210</v>
      </c>
      <c r="K13" s="366" t="s">
        <v>210</v>
      </c>
      <c r="L13" s="366" t="s">
        <v>210</v>
      </c>
      <c r="M13" s="365" t="s">
        <v>149</v>
      </c>
      <c r="N13" s="258" t="s">
        <v>149</v>
      </c>
      <c r="P13" s="764"/>
      <c r="Q13" s="764"/>
      <c r="R13" s="764"/>
      <c r="S13" s="764"/>
      <c r="T13" s="764"/>
    </row>
    <row r="14" spans="1:20" s="251" customFormat="1" ht="14.1" customHeight="1" thickTop="1" x14ac:dyDescent="0.2">
      <c r="A14" s="259"/>
      <c r="B14" s="53" t="str">
        <f>IF(A15="","",+A15)</f>
        <v/>
      </c>
      <c r="C14" s="254"/>
      <c r="E14" s="260" t="str">
        <f ca="1">IF(B14="","",INDIRECT(CONCATENATE($A$13,"!","B",A14)))</f>
        <v/>
      </c>
      <c r="F14" s="261" t="str">
        <f t="shared" ref="F14:F40" ca="1" si="0">IF(E14="","","-")</f>
        <v/>
      </c>
      <c r="G14" s="343" t="str">
        <f ca="1">IF(A14="","",INDIRECT(CONCATENATE($A$13,"!","B",B14)))</f>
        <v/>
      </c>
      <c r="H14" s="345" t="str">
        <f ca="1">IF(E14="","",ROUND(SUM(INDIRECT(CONCATENATE($A$13,"!","K",$B14,":","K",$B14))),0))</f>
        <v/>
      </c>
      <c r="I14" s="345" t="str">
        <f ca="1">IF(F14="","",ROUND(SUM(INDIRECT(CONCATENATE($A$13,"!","AB",$B14,":","AB",$B14))),0))</f>
        <v/>
      </c>
      <c r="J14" s="522" t="str" cm="1">
        <f t="array" aca="1" ref="J14" ca="1">IF(G14="","",(_xlfn.XLOOKUP(1,('Named Boundary Data Sorting'!$A$2:$A$10003=G14)*('Named Boundary Data Sorting'!$B$2:$B$10003=J$8),'Named Boundary Data Sorting'!$C$2:$C$10003,0)))</f>
        <v/>
      </c>
      <c r="K14" s="362" t="str" cm="1">
        <f t="array" aca="1" ref="K14" ca="1">IF(G14="","",_xlfn.XLOOKUP(1, ('Named Boundary Data Sorting'!$A$2:$A$10003=G14) * ('Named Boundary Data Sorting'!$B$2:$B$10003=K$8), 'Named Boundary Data Sorting'!$C$2:$C$10003, 0))</f>
        <v/>
      </c>
      <c r="L14" s="362" t="str" cm="1">
        <f t="array" aca="1" ref="L14" ca="1">IF(G14="","",_xlfn.XLOOKUP(1, ('Named Boundary Data Sorting'!$A$2:$A$10003=G14) * ('Named Boundary Data Sorting'!$B$2:$B$10003=L$8), 'Named Boundary Data Sorting'!$C$2:$C$10003, 0))</f>
        <v/>
      </c>
      <c r="M14" s="364" t="str">
        <f ca="1">IF($F14="", " ", IFERROR(ROUND((J14+K14+L14)/$R$5, 2), 0))</f>
        <v xml:space="preserve"> </v>
      </c>
      <c r="N14" s="546" t="str">
        <f ca="1">IF(M14=" ", "", IFERROR(ROUND(M14, 1), 0))</f>
        <v/>
      </c>
      <c r="Q14" s="751"/>
      <c r="R14" s="751"/>
    </row>
    <row r="15" spans="1:20" s="251" customFormat="1" ht="14.1" customHeight="1" x14ac:dyDescent="0.2">
      <c r="A15" s="264"/>
      <c r="B15" s="53" t="str">
        <f t="shared" ref="B15:B31" si="1">IF(A16="","",+A16)</f>
        <v/>
      </c>
      <c r="C15" s="254"/>
      <c r="E15" s="265" t="str">
        <f ca="1">IF(A15="","",INDIRECT(CONCATENATE($A$13,"!","B",A15)))</f>
        <v/>
      </c>
      <c r="F15" s="266" t="str">
        <f t="shared" ca="1" si="0"/>
        <v/>
      </c>
      <c r="G15" s="342" t="str">
        <f ca="1">IF(A15="","",INDIRECT(CONCATENATE($A$13,"!","B",B15)))</f>
        <v/>
      </c>
      <c r="H15" s="271" t="str">
        <f ca="1">IF(E15="","",ROUND(SUM(INDIRECT(CONCATENATE($A$13,"!","K",$B15,":","K",$B15))),0))</f>
        <v/>
      </c>
      <c r="I15" s="271" t="str">
        <f ca="1">IF(F15="","",ROUND(SUM(INDIRECT(CONCATENATE($A$13,"!","AB",$B15,":","AB",$B15))),0))</f>
        <v/>
      </c>
      <c r="J15" s="522" t="str" cm="1">
        <f t="array" aca="1" ref="J15" ca="1">IF(G15="","",(_xlfn.XLOOKUP(1,('Named Boundary Data Sorting'!$A$2:$A$10003=G15)*('Named Boundary Data Sorting'!$B$2:$B$10003=J$8),'Named Boundary Data Sorting'!$C$2:$C$10003,0)))</f>
        <v/>
      </c>
      <c r="K15" s="362" t="str" cm="1">
        <f t="array" aca="1" ref="K15" ca="1">IF(G15="","",_xlfn.XLOOKUP(1, ('Named Boundary Data Sorting'!$A$2:$A$10003=G15) * ('Named Boundary Data Sorting'!$B$2:$B$10003=K$8), 'Named Boundary Data Sorting'!$C$2:$C$10003, 0))</f>
        <v/>
      </c>
      <c r="L15" s="362" t="str" cm="1">
        <f t="array" aca="1" ref="L15" ca="1">IF(G15="","",_xlfn.XLOOKUP(1, ('Named Boundary Data Sorting'!$A$2:$A$10003=G15) * ('Named Boundary Data Sorting'!$B$2:$B$10003=L$8), 'Named Boundary Data Sorting'!$C$2:$C$10003, 0))</f>
        <v/>
      </c>
      <c r="M15" s="371" t="str">
        <f t="shared" ref="M15:M40" ca="1" si="2">IF($F15="", " ", IFERROR(ROUND((J15+K15+L15)/$R$5, 2), 0))</f>
        <v xml:space="preserve"> </v>
      </c>
      <c r="N15" s="546" t="str">
        <f t="shared" ref="N15:N40" ca="1" si="3">IF(M15=" ", "", IFERROR(ROUND(M15, 1), 0))</f>
        <v/>
      </c>
      <c r="Q15" s="349"/>
      <c r="R15" s="336"/>
    </row>
    <row r="16" spans="1:20" s="251" customFormat="1" ht="14.1" customHeight="1" x14ac:dyDescent="0.2">
      <c r="A16" s="264"/>
      <c r="B16" s="53" t="str">
        <f t="shared" si="1"/>
        <v/>
      </c>
      <c r="C16" s="254"/>
      <c r="E16" s="265" t="str">
        <f t="shared" ref="E16:E32" ca="1" si="4">IF(A16="","",INDIRECT(CONCATENATE($A$13,"!","B",A16)))</f>
        <v/>
      </c>
      <c r="F16" s="266" t="str">
        <f t="shared" ref="F16:F31" ca="1" si="5">IF(E16="","","-")</f>
        <v/>
      </c>
      <c r="G16" s="342" t="str">
        <f t="shared" ref="G16:G27" ca="1" si="6">IF(A16="","",INDIRECT(CONCATENATE($A$13,"!","B",B16)))</f>
        <v/>
      </c>
      <c r="H16" s="271" t="str">
        <f t="shared" ref="H16:H27" ca="1" si="7">IF(E16="","",ROUND(SUM(INDIRECT(CONCATENATE($A$13,"!","K",$B16,":","K",$B16))),0))</f>
        <v/>
      </c>
      <c r="I16" s="271" t="str">
        <f t="shared" ref="I16:I27" ca="1" si="8">IF(F16="","",ROUND(SUM(INDIRECT(CONCATENATE($A$13,"!","AB",$B16,":","AB",$B16))),0))</f>
        <v/>
      </c>
      <c r="J16" s="522" t="str" cm="1">
        <f t="array" aca="1" ref="J16" ca="1">IF(G16="","",(_xlfn.XLOOKUP(1,('Named Boundary Data Sorting'!$A$2:$A$10003=G16)*('Named Boundary Data Sorting'!$B$2:$B$10003=J$8),'Named Boundary Data Sorting'!$C$2:$C$10003,0)))</f>
        <v/>
      </c>
      <c r="K16" s="362" t="str" cm="1">
        <f t="array" aca="1" ref="K16" ca="1">IF(G16="","",_xlfn.XLOOKUP(1, ('Named Boundary Data Sorting'!$A$2:$A$10003=G16) * ('Named Boundary Data Sorting'!$B$2:$B$10003=K$8), 'Named Boundary Data Sorting'!$C$2:$C$10003, 0))</f>
        <v/>
      </c>
      <c r="L16" s="362" t="str" cm="1">
        <f t="array" aca="1" ref="L16" ca="1">IF(G16="","",_xlfn.XLOOKUP(1, ('Named Boundary Data Sorting'!$A$2:$A$10003=G16) * ('Named Boundary Data Sorting'!$B$2:$B$10003=L$8), 'Named Boundary Data Sorting'!$C$2:$C$10003, 0))</f>
        <v/>
      </c>
      <c r="M16" s="371" t="str">
        <f t="shared" ca="1" si="2"/>
        <v xml:space="preserve"> </v>
      </c>
      <c r="N16" s="546" t="str">
        <f t="shared" ca="1" si="3"/>
        <v/>
      </c>
      <c r="P16" s="304"/>
      <c r="Q16" s="349"/>
      <c r="R16" s="336"/>
    </row>
    <row r="17" spans="1:22" s="251" customFormat="1" ht="14.1" customHeight="1" x14ac:dyDescent="0.2">
      <c r="A17" s="264"/>
      <c r="B17" s="53" t="str">
        <f t="shared" si="1"/>
        <v/>
      </c>
      <c r="C17" s="254"/>
      <c r="E17" s="265" t="str">
        <f t="shared" ca="1" si="4"/>
        <v/>
      </c>
      <c r="F17" s="266" t="str">
        <f t="shared" ca="1" si="5"/>
        <v/>
      </c>
      <c r="G17" s="342" t="str">
        <f t="shared" ca="1" si="6"/>
        <v/>
      </c>
      <c r="H17" s="271" t="str">
        <f t="shared" ca="1" si="7"/>
        <v/>
      </c>
      <c r="I17" s="271" t="str">
        <f t="shared" ca="1" si="8"/>
        <v/>
      </c>
      <c r="J17" s="522" t="str" cm="1">
        <f t="array" aca="1" ref="J17" ca="1">IF(G17="","",(_xlfn.XLOOKUP(1,('Named Boundary Data Sorting'!$A$2:$A$10003=G17)*('Named Boundary Data Sorting'!$B$2:$B$10003=J$8),'Named Boundary Data Sorting'!$C$2:$C$10003,0)))</f>
        <v/>
      </c>
      <c r="K17" s="362" t="str" cm="1">
        <f t="array" aca="1" ref="K17" ca="1">IF(G17="","",_xlfn.XLOOKUP(1, ('Named Boundary Data Sorting'!$A$2:$A$10003=G17) * ('Named Boundary Data Sorting'!$B$2:$B$10003=K$8), 'Named Boundary Data Sorting'!$C$2:$C$10003, 0))</f>
        <v/>
      </c>
      <c r="L17" s="362" t="str" cm="1">
        <f t="array" aca="1" ref="L17" ca="1">IF(G17="","",_xlfn.XLOOKUP(1, ('Named Boundary Data Sorting'!$A$2:$A$10003=G17) * ('Named Boundary Data Sorting'!$B$2:$B$10003=L$8), 'Named Boundary Data Sorting'!$C$2:$C$10003, 0))</f>
        <v/>
      </c>
      <c r="M17" s="371" t="str">
        <f t="shared" ca="1" si="2"/>
        <v xml:space="preserve"> </v>
      </c>
      <c r="N17" s="546" t="str">
        <f t="shared" ca="1" si="3"/>
        <v/>
      </c>
      <c r="Q17" s="349"/>
      <c r="R17" s="336"/>
    </row>
    <row r="18" spans="1:22" s="251" customFormat="1" ht="14.1" customHeight="1" x14ac:dyDescent="0.2">
      <c r="A18" s="264"/>
      <c r="B18" s="53" t="str">
        <f t="shared" si="1"/>
        <v/>
      </c>
      <c r="C18" s="254"/>
      <c r="E18" s="265" t="str">
        <f t="shared" ca="1" si="4"/>
        <v/>
      </c>
      <c r="F18" s="266" t="str">
        <f t="shared" ca="1" si="5"/>
        <v/>
      </c>
      <c r="G18" s="342" t="str">
        <f t="shared" ca="1" si="6"/>
        <v/>
      </c>
      <c r="H18" s="271" t="str">
        <f t="shared" ca="1" si="7"/>
        <v/>
      </c>
      <c r="I18" s="271" t="str">
        <f t="shared" ca="1" si="8"/>
        <v/>
      </c>
      <c r="J18" s="522" t="str" cm="1">
        <f t="array" aca="1" ref="J18" ca="1">IF(G18="","",(_xlfn.XLOOKUP(1,('Named Boundary Data Sorting'!$A$2:$A$10003=G18)*('Named Boundary Data Sorting'!$B$2:$B$10003=J$8),'Named Boundary Data Sorting'!$C$2:$C$10003,0)))</f>
        <v/>
      </c>
      <c r="K18" s="362" t="str" cm="1">
        <f t="array" aca="1" ref="K18" ca="1">IF(G18="","",_xlfn.XLOOKUP(1, ('Named Boundary Data Sorting'!$A$2:$A$10003=G18) * ('Named Boundary Data Sorting'!$B$2:$B$10003=K$8), 'Named Boundary Data Sorting'!$C$2:$C$10003, 0))</f>
        <v/>
      </c>
      <c r="L18" s="362" t="str" cm="1">
        <f t="array" aca="1" ref="L18" ca="1">IF(G18="","",_xlfn.XLOOKUP(1, ('Named Boundary Data Sorting'!$A$2:$A$10003=G18) * ('Named Boundary Data Sorting'!$B$2:$B$10003=L$8), 'Named Boundary Data Sorting'!$C$2:$C$10003, 0))</f>
        <v/>
      </c>
      <c r="M18" s="371" t="str">
        <f t="shared" ca="1" si="2"/>
        <v xml:space="preserve"> </v>
      </c>
      <c r="N18" s="546" t="str">
        <f t="shared" ca="1" si="3"/>
        <v/>
      </c>
      <c r="Q18" s="349"/>
      <c r="R18" s="336"/>
    </row>
    <row r="19" spans="1:22" s="251" customFormat="1" ht="14.1" customHeight="1" x14ac:dyDescent="0.2">
      <c r="A19" s="264"/>
      <c r="B19" s="53" t="str">
        <f t="shared" si="1"/>
        <v/>
      </c>
      <c r="C19" s="254"/>
      <c r="E19" s="265" t="str">
        <f t="shared" ca="1" si="4"/>
        <v/>
      </c>
      <c r="F19" s="266" t="str">
        <f t="shared" ca="1" si="5"/>
        <v/>
      </c>
      <c r="G19" s="342" t="str">
        <f t="shared" ca="1" si="6"/>
        <v/>
      </c>
      <c r="H19" s="271" t="str">
        <f t="shared" ca="1" si="7"/>
        <v/>
      </c>
      <c r="I19" s="271" t="str">
        <f t="shared" ca="1" si="8"/>
        <v/>
      </c>
      <c r="J19" s="522" t="str" cm="1">
        <f t="array" aca="1" ref="J19" ca="1">IF(G19="","",(_xlfn.XLOOKUP(1,('Named Boundary Data Sorting'!$A$2:$A$10003=G19)*('Named Boundary Data Sorting'!$B$2:$B$10003=J$8),'Named Boundary Data Sorting'!$C$2:$C$10003,0)))</f>
        <v/>
      </c>
      <c r="K19" s="362" t="str" cm="1">
        <f t="array" aca="1" ref="K19" ca="1">IF(G19="","",_xlfn.XLOOKUP(1, ('Named Boundary Data Sorting'!$A$2:$A$10003=G19) * ('Named Boundary Data Sorting'!$B$2:$B$10003=K$8), 'Named Boundary Data Sorting'!$C$2:$C$10003, 0))</f>
        <v/>
      </c>
      <c r="L19" s="362" t="str" cm="1">
        <f t="array" aca="1" ref="L19" ca="1">IF(G19="","",_xlfn.XLOOKUP(1, ('Named Boundary Data Sorting'!$A$2:$A$10003=G19) * ('Named Boundary Data Sorting'!$B$2:$B$10003=L$8), 'Named Boundary Data Sorting'!$C$2:$C$10003, 0))</f>
        <v/>
      </c>
      <c r="M19" s="371" t="str">
        <f t="shared" ca="1" si="2"/>
        <v xml:space="preserve"> </v>
      </c>
      <c r="N19" s="546" t="str">
        <f t="shared" ca="1" si="3"/>
        <v/>
      </c>
      <c r="Q19" s="349"/>
      <c r="R19" s="336"/>
    </row>
    <row r="20" spans="1:22" s="251" customFormat="1" ht="14.1" customHeight="1" x14ac:dyDescent="0.2">
      <c r="A20" s="264"/>
      <c r="B20" s="53" t="str">
        <f t="shared" si="1"/>
        <v/>
      </c>
      <c r="C20" s="254"/>
      <c r="E20" s="265" t="str">
        <f t="shared" ca="1" si="4"/>
        <v/>
      </c>
      <c r="F20" s="266" t="str">
        <f t="shared" ca="1" si="5"/>
        <v/>
      </c>
      <c r="G20" s="342" t="str">
        <f t="shared" ca="1" si="6"/>
        <v/>
      </c>
      <c r="H20" s="271" t="str">
        <f t="shared" ca="1" si="7"/>
        <v/>
      </c>
      <c r="I20" s="271" t="str">
        <f t="shared" ca="1" si="8"/>
        <v/>
      </c>
      <c r="J20" s="522" t="str" cm="1">
        <f t="array" aca="1" ref="J20" ca="1">IF(G20="","",(_xlfn.XLOOKUP(1,('Named Boundary Data Sorting'!$A$2:$A$10003=G20)*('Named Boundary Data Sorting'!$B$2:$B$10003=J$8),'Named Boundary Data Sorting'!$C$2:$C$10003,0)))</f>
        <v/>
      </c>
      <c r="K20" s="362" t="str" cm="1">
        <f t="array" aca="1" ref="K20" ca="1">IF(G20="","",_xlfn.XLOOKUP(1, ('Named Boundary Data Sorting'!$A$2:$A$10003=G20) * ('Named Boundary Data Sorting'!$B$2:$B$10003=K$8), 'Named Boundary Data Sorting'!$C$2:$C$10003, 0))</f>
        <v/>
      </c>
      <c r="L20" s="362" t="str" cm="1">
        <f t="array" aca="1" ref="L20" ca="1">IF(G20="","",_xlfn.XLOOKUP(1, ('Named Boundary Data Sorting'!$A$2:$A$10003=G20) * ('Named Boundary Data Sorting'!$B$2:$B$10003=L$8), 'Named Boundary Data Sorting'!$C$2:$C$10003, 0))</f>
        <v/>
      </c>
      <c r="M20" s="371" t="str">
        <f t="shared" ca="1" si="2"/>
        <v xml:space="preserve"> </v>
      </c>
      <c r="N20" s="546" t="str">
        <f t="shared" ca="1" si="3"/>
        <v/>
      </c>
      <c r="Q20" s="349"/>
      <c r="R20" s="336"/>
    </row>
    <row r="21" spans="1:22" s="251" customFormat="1" ht="14.1" customHeight="1" x14ac:dyDescent="0.2">
      <c r="A21" s="264"/>
      <c r="B21" s="53" t="str">
        <f t="shared" si="1"/>
        <v/>
      </c>
      <c r="C21" s="254"/>
      <c r="E21" s="265" t="str">
        <f t="shared" ca="1" si="4"/>
        <v/>
      </c>
      <c r="F21" s="266" t="str">
        <f t="shared" ca="1" si="5"/>
        <v/>
      </c>
      <c r="G21" s="342" t="str">
        <f t="shared" ca="1" si="6"/>
        <v/>
      </c>
      <c r="H21" s="271" t="str">
        <f t="shared" ca="1" si="7"/>
        <v/>
      </c>
      <c r="I21" s="271" t="str">
        <f t="shared" ca="1" si="8"/>
        <v/>
      </c>
      <c r="J21" s="522" t="str" cm="1">
        <f t="array" aca="1" ref="J21" ca="1">IF(G21="","",(_xlfn.XLOOKUP(1,('Named Boundary Data Sorting'!$A$2:$A$10003=G21)*('Named Boundary Data Sorting'!$B$2:$B$10003=J$8),'Named Boundary Data Sorting'!$C$2:$C$10003,0)))</f>
        <v/>
      </c>
      <c r="K21" s="362" t="str" cm="1">
        <f t="array" aca="1" ref="K21" ca="1">IF(G21="","",_xlfn.XLOOKUP(1, ('Named Boundary Data Sorting'!$A$2:$A$10003=G21) * ('Named Boundary Data Sorting'!$B$2:$B$10003=K$8), 'Named Boundary Data Sorting'!$C$2:$C$10003, 0))</f>
        <v/>
      </c>
      <c r="L21" s="362" t="str" cm="1">
        <f t="array" aca="1" ref="L21" ca="1">IF(G21="","",_xlfn.XLOOKUP(1, ('Named Boundary Data Sorting'!$A$2:$A$10003=G21) * ('Named Boundary Data Sorting'!$B$2:$B$10003=L$8), 'Named Boundary Data Sorting'!$C$2:$C$10003, 0))</f>
        <v/>
      </c>
      <c r="M21" s="371" t="str">
        <f t="shared" ca="1" si="2"/>
        <v xml:space="preserve"> </v>
      </c>
      <c r="N21" s="546" t="str">
        <f t="shared" ca="1" si="3"/>
        <v/>
      </c>
      <c r="Q21" s="349"/>
      <c r="R21" s="336"/>
    </row>
    <row r="22" spans="1:22" s="251" customFormat="1" ht="14.1" customHeight="1" x14ac:dyDescent="0.2">
      <c r="A22" s="264"/>
      <c r="B22" s="53" t="str">
        <f t="shared" si="1"/>
        <v/>
      </c>
      <c r="C22" s="254"/>
      <c r="E22" s="265" t="str">
        <f t="shared" ca="1" si="4"/>
        <v/>
      </c>
      <c r="F22" s="266" t="str">
        <f t="shared" ca="1" si="5"/>
        <v/>
      </c>
      <c r="G22" s="342" t="str">
        <f t="shared" ca="1" si="6"/>
        <v/>
      </c>
      <c r="H22" s="271" t="str">
        <f t="shared" ca="1" si="7"/>
        <v/>
      </c>
      <c r="I22" s="271" t="str">
        <f t="shared" ca="1" si="8"/>
        <v/>
      </c>
      <c r="J22" s="522" t="str" cm="1">
        <f t="array" aca="1" ref="J22" ca="1">IF(G22="","",(_xlfn.XLOOKUP(1,('Named Boundary Data Sorting'!$A$2:$A$10003=G22)*('Named Boundary Data Sorting'!$B$2:$B$10003=J$8),'Named Boundary Data Sorting'!$C$2:$C$10003,0)))</f>
        <v/>
      </c>
      <c r="K22" s="362" t="str" cm="1">
        <f t="array" aca="1" ref="K22" ca="1">IF(G22="","",_xlfn.XLOOKUP(1, ('Named Boundary Data Sorting'!$A$2:$A$10003=G22) * ('Named Boundary Data Sorting'!$B$2:$B$10003=K$8), 'Named Boundary Data Sorting'!$C$2:$C$10003, 0))</f>
        <v/>
      </c>
      <c r="L22" s="362" t="str" cm="1">
        <f t="array" aca="1" ref="L22" ca="1">IF(G22="","",_xlfn.XLOOKUP(1, ('Named Boundary Data Sorting'!$A$2:$A$10003=G22) * ('Named Boundary Data Sorting'!$B$2:$B$10003=L$8), 'Named Boundary Data Sorting'!$C$2:$C$10003, 0))</f>
        <v/>
      </c>
      <c r="M22" s="371" t="str">
        <f t="shared" ca="1" si="2"/>
        <v xml:space="preserve"> </v>
      </c>
      <c r="N22" s="546" t="str">
        <f t="shared" ca="1" si="3"/>
        <v/>
      </c>
      <c r="Q22" s="349"/>
      <c r="R22" s="336"/>
      <c r="U22" s="351"/>
      <c r="V22" s="404"/>
    </row>
    <row r="23" spans="1:22" s="251" customFormat="1" ht="14.1" customHeight="1" x14ac:dyDescent="0.2">
      <c r="A23" s="264"/>
      <c r="B23" s="53" t="str">
        <f t="shared" si="1"/>
        <v/>
      </c>
      <c r="C23" s="254"/>
      <c r="E23" s="265" t="str">
        <f t="shared" ca="1" si="4"/>
        <v/>
      </c>
      <c r="F23" s="266" t="str">
        <f t="shared" ca="1" si="5"/>
        <v/>
      </c>
      <c r="G23" s="342" t="str">
        <f t="shared" ca="1" si="6"/>
        <v/>
      </c>
      <c r="H23" s="271" t="str">
        <f t="shared" ca="1" si="7"/>
        <v/>
      </c>
      <c r="I23" s="271" t="str">
        <f t="shared" ca="1" si="8"/>
        <v/>
      </c>
      <c r="J23" s="522" t="str" cm="1">
        <f t="array" aca="1" ref="J23" ca="1">IF(G23="","",(_xlfn.XLOOKUP(1,('Named Boundary Data Sorting'!$A$2:$A$10003=G23)*('Named Boundary Data Sorting'!$B$2:$B$10003=J$8),'Named Boundary Data Sorting'!$C$2:$C$10003,0)))</f>
        <v/>
      </c>
      <c r="K23" s="362" t="str" cm="1">
        <f t="array" aca="1" ref="K23" ca="1">IF(G23="","",_xlfn.XLOOKUP(1, ('Named Boundary Data Sorting'!$A$2:$A$10003=G23) * ('Named Boundary Data Sorting'!$B$2:$B$10003=K$8), 'Named Boundary Data Sorting'!$C$2:$C$10003, 0))</f>
        <v/>
      </c>
      <c r="L23" s="362" t="str" cm="1">
        <f t="array" aca="1" ref="L23" ca="1">IF(G23="","",_xlfn.XLOOKUP(1, ('Named Boundary Data Sorting'!$A$2:$A$10003=G23) * ('Named Boundary Data Sorting'!$B$2:$B$10003=L$8), 'Named Boundary Data Sorting'!$C$2:$C$10003, 0))</f>
        <v/>
      </c>
      <c r="M23" s="371" t="str">
        <f t="shared" ca="1" si="2"/>
        <v xml:space="preserve"> </v>
      </c>
      <c r="N23" s="546" t="str">
        <f t="shared" ca="1" si="3"/>
        <v/>
      </c>
      <c r="Q23" s="349"/>
      <c r="R23" s="336"/>
    </row>
    <row r="24" spans="1:22" s="251" customFormat="1" ht="14.1" customHeight="1" x14ac:dyDescent="0.2">
      <c r="A24" s="264"/>
      <c r="B24" s="53" t="str">
        <f t="shared" si="1"/>
        <v/>
      </c>
      <c r="C24" s="254"/>
      <c r="E24" s="265" t="str">
        <f t="shared" ca="1" si="4"/>
        <v/>
      </c>
      <c r="F24" s="266" t="str">
        <f t="shared" ca="1" si="5"/>
        <v/>
      </c>
      <c r="G24" s="342" t="str">
        <f t="shared" ca="1" si="6"/>
        <v/>
      </c>
      <c r="H24" s="271" t="str">
        <f t="shared" ca="1" si="7"/>
        <v/>
      </c>
      <c r="I24" s="271" t="str">
        <f t="shared" ca="1" si="8"/>
        <v/>
      </c>
      <c r="J24" s="522" t="str" cm="1">
        <f t="array" aca="1" ref="J24" ca="1">IF(G24="","",(_xlfn.XLOOKUP(1,('Named Boundary Data Sorting'!$A$2:$A$10003=G24)*('Named Boundary Data Sorting'!$B$2:$B$10003=J$8),'Named Boundary Data Sorting'!$C$2:$C$10003,0)))</f>
        <v/>
      </c>
      <c r="K24" s="362" t="str" cm="1">
        <f t="array" aca="1" ref="K24" ca="1">IF(G24="","",_xlfn.XLOOKUP(1, ('Named Boundary Data Sorting'!$A$2:$A$10003=G24) * ('Named Boundary Data Sorting'!$B$2:$B$10003=K$8), 'Named Boundary Data Sorting'!$C$2:$C$10003, 0))</f>
        <v/>
      </c>
      <c r="L24" s="362" t="str" cm="1">
        <f t="array" aca="1" ref="L24" ca="1">IF(G24="","",_xlfn.XLOOKUP(1, ('Named Boundary Data Sorting'!$A$2:$A$10003=G24) * ('Named Boundary Data Sorting'!$B$2:$B$10003=L$8), 'Named Boundary Data Sorting'!$C$2:$C$10003, 0))</f>
        <v/>
      </c>
      <c r="M24" s="371" t="str">
        <f t="shared" ca="1" si="2"/>
        <v xml:space="preserve"> </v>
      </c>
      <c r="N24" s="546" t="str">
        <f t="shared" ca="1" si="3"/>
        <v/>
      </c>
      <c r="Q24" s="349"/>
      <c r="R24" s="336"/>
    </row>
    <row r="25" spans="1:22" s="251" customFormat="1" ht="14.1" customHeight="1" x14ac:dyDescent="0.2">
      <c r="A25" s="264"/>
      <c r="B25" s="53" t="str">
        <f t="shared" si="1"/>
        <v/>
      </c>
      <c r="C25" s="254"/>
      <c r="E25" s="265" t="str">
        <f t="shared" ca="1" si="4"/>
        <v/>
      </c>
      <c r="F25" s="266" t="str">
        <f t="shared" ca="1" si="5"/>
        <v/>
      </c>
      <c r="G25" s="342" t="str">
        <f t="shared" ca="1" si="6"/>
        <v/>
      </c>
      <c r="H25" s="271" t="str">
        <f t="shared" ca="1" si="7"/>
        <v/>
      </c>
      <c r="I25" s="271" t="str">
        <f t="shared" ca="1" si="8"/>
        <v/>
      </c>
      <c r="J25" s="522" t="str" cm="1">
        <f t="array" aca="1" ref="J25" ca="1">IF(G25="","",(_xlfn.XLOOKUP(1,('Named Boundary Data Sorting'!$A$2:$A$10003=G25)*('Named Boundary Data Sorting'!$B$2:$B$10003=J$8),'Named Boundary Data Sorting'!$C$2:$C$10003,0)))</f>
        <v/>
      </c>
      <c r="K25" s="362" t="str" cm="1">
        <f t="array" aca="1" ref="K25" ca="1">IF(G25="","",_xlfn.XLOOKUP(1, ('Named Boundary Data Sorting'!$A$2:$A$10003=G25) * ('Named Boundary Data Sorting'!$B$2:$B$10003=K$8), 'Named Boundary Data Sorting'!$C$2:$C$10003, 0))</f>
        <v/>
      </c>
      <c r="L25" s="362" t="str" cm="1">
        <f t="array" aca="1" ref="L25" ca="1">IF(G25="","",_xlfn.XLOOKUP(1, ('Named Boundary Data Sorting'!$A$2:$A$10003=G25) * ('Named Boundary Data Sorting'!$B$2:$B$10003=L$8), 'Named Boundary Data Sorting'!$C$2:$C$10003, 0))</f>
        <v/>
      </c>
      <c r="M25" s="371" t="str">
        <f t="shared" ca="1" si="2"/>
        <v xml:space="preserve"> </v>
      </c>
      <c r="N25" s="546" t="str">
        <f t="shared" ca="1" si="3"/>
        <v/>
      </c>
      <c r="Q25" s="349"/>
      <c r="R25" s="336"/>
    </row>
    <row r="26" spans="1:22" s="251" customFormat="1" ht="14.1" customHeight="1" x14ac:dyDescent="0.2">
      <c r="A26" s="264"/>
      <c r="B26" s="53" t="str">
        <f t="shared" si="1"/>
        <v/>
      </c>
      <c r="C26" s="254"/>
      <c r="E26" s="265" t="str">
        <f t="shared" ca="1" si="4"/>
        <v/>
      </c>
      <c r="F26" s="266" t="str">
        <f t="shared" ca="1" si="5"/>
        <v/>
      </c>
      <c r="G26" s="342" t="str">
        <f t="shared" ca="1" si="6"/>
        <v/>
      </c>
      <c r="H26" s="271" t="str">
        <f t="shared" ca="1" si="7"/>
        <v/>
      </c>
      <c r="I26" s="271" t="str">
        <f t="shared" ca="1" si="8"/>
        <v/>
      </c>
      <c r="J26" s="522" t="str" cm="1">
        <f t="array" aca="1" ref="J26" ca="1">IF(G26="","",(_xlfn.XLOOKUP(1,('Named Boundary Data Sorting'!$A$2:$A$10003=G26)*('Named Boundary Data Sorting'!$B$2:$B$10003=J$8),'Named Boundary Data Sorting'!$C$2:$C$10003,0)))</f>
        <v/>
      </c>
      <c r="K26" s="362" t="str" cm="1">
        <f t="array" aca="1" ref="K26" ca="1">IF(G26="","",_xlfn.XLOOKUP(1, ('Named Boundary Data Sorting'!$A$2:$A$10003=G26) * ('Named Boundary Data Sorting'!$B$2:$B$10003=K$8), 'Named Boundary Data Sorting'!$C$2:$C$10003, 0))</f>
        <v/>
      </c>
      <c r="L26" s="362" t="str" cm="1">
        <f t="array" aca="1" ref="L26" ca="1">IF(G26="","",_xlfn.XLOOKUP(1, ('Named Boundary Data Sorting'!$A$2:$A$10003=G26) * ('Named Boundary Data Sorting'!$B$2:$B$10003=L$8), 'Named Boundary Data Sorting'!$C$2:$C$10003, 0))</f>
        <v/>
      </c>
      <c r="M26" s="371" t="str">
        <f t="shared" ca="1" si="2"/>
        <v xml:space="preserve"> </v>
      </c>
      <c r="N26" s="546" t="str">
        <f t="shared" ca="1" si="3"/>
        <v/>
      </c>
      <c r="Q26" s="349"/>
      <c r="R26" s="336"/>
    </row>
    <row r="27" spans="1:22" s="251" customFormat="1" ht="14.1" customHeight="1" x14ac:dyDescent="0.2">
      <c r="A27" s="264"/>
      <c r="B27" s="53" t="str">
        <f t="shared" si="1"/>
        <v/>
      </c>
      <c r="C27" s="254"/>
      <c r="E27" s="265" t="str">
        <f t="shared" ca="1" si="4"/>
        <v/>
      </c>
      <c r="F27" s="266" t="str">
        <f t="shared" ca="1" si="5"/>
        <v/>
      </c>
      <c r="G27" s="342" t="str">
        <f t="shared" ca="1" si="6"/>
        <v/>
      </c>
      <c r="H27" s="271" t="str">
        <f t="shared" ca="1" si="7"/>
        <v/>
      </c>
      <c r="I27" s="271" t="str">
        <f t="shared" ca="1" si="8"/>
        <v/>
      </c>
      <c r="J27" s="522" t="str" cm="1">
        <f t="array" aca="1" ref="J27" ca="1">IF(G27="","",(_xlfn.XLOOKUP(1,('Named Boundary Data Sorting'!$A$2:$A$10003=G27)*('Named Boundary Data Sorting'!$B$2:$B$10003=J$8),'Named Boundary Data Sorting'!$C$2:$C$10003,0)))</f>
        <v/>
      </c>
      <c r="K27" s="362" t="str" cm="1">
        <f t="array" aca="1" ref="K27" ca="1">IF(G27="","",_xlfn.XLOOKUP(1, ('Named Boundary Data Sorting'!$A$2:$A$10003=G27) * ('Named Boundary Data Sorting'!$B$2:$B$10003=K$8), 'Named Boundary Data Sorting'!$C$2:$C$10003, 0))</f>
        <v/>
      </c>
      <c r="L27" s="362" t="str" cm="1">
        <f t="array" aca="1" ref="L27" ca="1">IF(G27="","",_xlfn.XLOOKUP(1, ('Named Boundary Data Sorting'!$A$2:$A$10003=G27) * ('Named Boundary Data Sorting'!$B$2:$B$10003=L$8), 'Named Boundary Data Sorting'!$C$2:$C$10003, 0))</f>
        <v/>
      </c>
      <c r="M27" s="371" t="str">
        <f t="shared" ca="1" si="2"/>
        <v xml:space="preserve"> </v>
      </c>
      <c r="N27" s="546" t="str">
        <f t="shared" ca="1" si="3"/>
        <v/>
      </c>
      <c r="Q27" s="349"/>
      <c r="R27" s="336"/>
    </row>
    <row r="28" spans="1:22" s="251" customFormat="1" ht="14.1" customHeight="1" x14ac:dyDescent="0.2">
      <c r="A28" s="264"/>
      <c r="B28" s="53" t="str">
        <f t="shared" si="1"/>
        <v/>
      </c>
      <c r="C28" s="254"/>
      <c r="E28" s="269" t="str">
        <f t="shared" ca="1" si="4"/>
        <v/>
      </c>
      <c r="F28" s="537" t="str">
        <f t="shared" ref="F28:F30" ca="1" si="9">IF(E28="","","-")</f>
        <v/>
      </c>
      <c r="G28" s="541" t="str">
        <f t="shared" ref="G28:G30" ca="1" si="10">IF(A28="","",INDIRECT(CONCATENATE($A$13,"!","B",B28)))</f>
        <v/>
      </c>
      <c r="H28" s="539" t="str">
        <f t="shared" ref="H28:H30" ca="1" si="11">IF(E28="","",ROUND(SUM(INDIRECT(CONCATENATE($A$13,"!","K",$B28,":","K",$B28))),0))</f>
        <v/>
      </c>
      <c r="I28" s="539" t="str">
        <f t="shared" ref="I28:I30" ca="1" si="12">IF(F28="","",ROUND(SUM(INDIRECT(CONCATENATE($A$13,"!","AB",$B28,":","AB",$B28))),0))</f>
        <v/>
      </c>
      <c r="J28" s="522" t="str" cm="1">
        <f t="array" aca="1" ref="J28" ca="1">IF(G28="","",(_xlfn.XLOOKUP(1,('Named Boundary Data Sorting'!$A$2:$A$10003=G28)*('Named Boundary Data Sorting'!$B$2:$B$10003=J$8),'Named Boundary Data Sorting'!$C$2:$C$10003,0)))</f>
        <v/>
      </c>
      <c r="K28" s="543" t="str" cm="1">
        <f t="array" aca="1" ref="K28" ca="1">IF(G28="","",_xlfn.XLOOKUP(1, ('Named Boundary Data Sorting'!$A$2:$A$10003=G28) * ('Named Boundary Data Sorting'!$B$2:$B$10003=K$8), 'Named Boundary Data Sorting'!$C$2:$C$10003, 0))</f>
        <v/>
      </c>
      <c r="L28" s="543" t="str" cm="1">
        <f t="array" aca="1" ref="L28" ca="1">IF(G28="","",_xlfn.XLOOKUP(1, ('Named Boundary Data Sorting'!$A$2:$A$10003=G28) * ('Named Boundary Data Sorting'!$B$2:$B$10003=L$8), 'Named Boundary Data Sorting'!$C$2:$C$10003, 0))</f>
        <v/>
      </c>
      <c r="M28" s="371" t="str">
        <f t="shared" ref="M28:M30" ca="1" si="13">IF($F28="", " ", IFERROR(ROUND((J28+K28+L28)/$R$5, 2), 0))</f>
        <v xml:space="preserve"> </v>
      </c>
      <c r="N28" s="546" t="str">
        <f t="shared" ca="1" si="3"/>
        <v/>
      </c>
      <c r="Q28" s="349"/>
      <c r="R28" s="336"/>
    </row>
    <row r="29" spans="1:22" s="534" customFormat="1" ht="14.1" customHeight="1" x14ac:dyDescent="0.2">
      <c r="A29" s="536"/>
      <c r="B29" s="53" t="str">
        <f t="shared" si="1"/>
        <v/>
      </c>
      <c r="C29" s="535"/>
      <c r="E29" s="538" t="str">
        <f t="shared" ca="1" si="4"/>
        <v/>
      </c>
      <c r="F29" s="537" t="str">
        <f t="shared" ca="1" si="9"/>
        <v/>
      </c>
      <c r="G29" s="541" t="str">
        <f t="shared" ca="1" si="10"/>
        <v/>
      </c>
      <c r="H29" s="539" t="str">
        <f t="shared" ca="1" si="11"/>
        <v/>
      </c>
      <c r="I29" s="539" t="str">
        <f t="shared" ca="1" si="12"/>
        <v/>
      </c>
      <c r="J29" s="522" t="str" cm="1">
        <f t="array" aca="1" ref="J29" ca="1">IF(G29="","",(_xlfn.XLOOKUP(1,('Named Boundary Data Sorting'!$A$2:$A$10003=G29)*('Named Boundary Data Sorting'!$B$2:$B$10003=J$8),'Named Boundary Data Sorting'!$C$2:$C$10003,0)))</f>
        <v/>
      </c>
      <c r="K29" s="543" t="str" cm="1">
        <f t="array" aca="1" ref="K29" ca="1">IF(G29="","",_xlfn.XLOOKUP(1, ('Named Boundary Data Sorting'!$A$2:$A$10003=G29) * ('Named Boundary Data Sorting'!$B$2:$B$10003=K$8), 'Named Boundary Data Sorting'!$C$2:$C$10003, 0))</f>
        <v/>
      </c>
      <c r="L29" s="543" t="str" cm="1">
        <f t="array" aca="1" ref="L29" ca="1">IF(G29="","",_xlfn.XLOOKUP(1, ('Named Boundary Data Sorting'!$A$2:$A$10003=G29) * ('Named Boundary Data Sorting'!$B$2:$B$10003=L$8), 'Named Boundary Data Sorting'!$C$2:$C$10003, 0))</f>
        <v/>
      </c>
      <c r="M29" s="371" t="str">
        <f t="shared" ca="1" si="13"/>
        <v xml:space="preserve"> </v>
      </c>
      <c r="N29" s="546" t="str">
        <f t="shared" ca="1" si="3"/>
        <v/>
      </c>
      <c r="Q29" s="542"/>
      <c r="R29" s="533"/>
    </row>
    <row r="30" spans="1:22" s="534" customFormat="1" ht="14.1" customHeight="1" x14ac:dyDescent="0.2">
      <c r="A30" s="536"/>
      <c r="B30" s="53" t="str">
        <f t="shared" si="1"/>
        <v/>
      </c>
      <c r="C30" s="535"/>
      <c r="E30" s="538" t="str">
        <f t="shared" ca="1" si="4"/>
        <v/>
      </c>
      <c r="F30" s="537" t="str">
        <f t="shared" ca="1" si="9"/>
        <v/>
      </c>
      <c r="G30" s="541" t="str">
        <f t="shared" ca="1" si="10"/>
        <v/>
      </c>
      <c r="H30" s="539" t="str">
        <f t="shared" ca="1" si="11"/>
        <v/>
      </c>
      <c r="I30" s="539" t="str">
        <f t="shared" ca="1" si="12"/>
        <v/>
      </c>
      <c r="J30" s="522" t="str" cm="1">
        <f t="array" aca="1" ref="J30" ca="1">IF(G30="","",(_xlfn.XLOOKUP(1,('Named Boundary Data Sorting'!$A$2:$A$10003=G30)*('Named Boundary Data Sorting'!$B$2:$B$10003=J$8),'Named Boundary Data Sorting'!$C$2:$C$10003,0)))</f>
        <v/>
      </c>
      <c r="K30" s="543" t="str" cm="1">
        <f t="array" aca="1" ref="K30" ca="1">IF(G30="","",_xlfn.XLOOKUP(1, ('Named Boundary Data Sorting'!$A$2:$A$10003=G30) * ('Named Boundary Data Sorting'!$B$2:$B$10003=K$8), 'Named Boundary Data Sorting'!$C$2:$C$10003, 0))</f>
        <v/>
      </c>
      <c r="L30" s="543" t="str" cm="1">
        <f t="array" aca="1" ref="L30" ca="1">IF(G30="","",_xlfn.XLOOKUP(1, ('Named Boundary Data Sorting'!$A$2:$A$10003=G30) * ('Named Boundary Data Sorting'!$B$2:$B$10003=L$8), 'Named Boundary Data Sorting'!$C$2:$C$10003, 0))</f>
        <v/>
      </c>
      <c r="M30" s="371" t="str">
        <f t="shared" ca="1" si="13"/>
        <v xml:space="preserve"> </v>
      </c>
      <c r="N30" s="546" t="str">
        <f t="shared" ca="1" si="3"/>
        <v/>
      </c>
      <c r="Q30" s="542"/>
      <c r="R30" s="533"/>
    </row>
    <row r="31" spans="1:22" s="534" customFormat="1" ht="14.1" customHeight="1" x14ac:dyDescent="0.2">
      <c r="A31" s="536"/>
      <c r="B31" s="53" t="str">
        <f t="shared" si="1"/>
        <v/>
      </c>
      <c r="C31" s="535"/>
      <c r="E31" s="538" t="str">
        <f t="shared" ca="1" si="4"/>
        <v/>
      </c>
      <c r="F31" s="537" t="str">
        <f t="shared" ca="1" si="5"/>
        <v/>
      </c>
      <c r="G31" s="540"/>
      <c r="H31" s="539"/>
      <c r="I31" s="539"/>
      <c r="J31" s="522"/>
      <c r="K31" s="543"/>
      <c r="L31" s="543"/>
      <c r="M31" s="371"/>
      <c r="N31" s="546"/>
      <c r="Q31" s="542"/>
      <c r="R31" s="533"/>
    </row>
    <row r="32" spans="1:22" s="534" customFormat="1" ht="14.1" customHeight="1" x14ac:dyDescent="0.2">
      <c r="A32" s="536"/>
      <c r="B32" s="53"/>
      <c r="C32" s="535"/>
      <c r="E32" s="538" t="str">
        <f t="shared" ca="1" si="4"/>
        <v/>
      </c>
      <c r="F32" s="537"/>
      <c r="G32" s="540"/>
      <c r="H32" s="539"/>
      <c r="I32" s="539"/>
      <c r="J32" s="522"/>
      <c r="K32" s="543"/>
      <c r="L32" s="543"/>
      <c r="M32" s="371"/>
      <c r="N32" s="546"/>
      <c r="Q32" s="542"/>
      <c r="R32" s="533"/>
    </row>
    <row r="33" spans="1:18" s="251" customFormat="1" ht="14.1" customHeight="1" x14ac:dyDescent="0.2">
      <c r="A33" s="264" t="s">
        <v>92</v>
      </c>
      <c r="B33" s="250"/>
      <c r="C33" s="254"/>
      <c r="E33" s="746" t="s">
        <v>91</v>
      </c>
      <c r="F33" s="747"/>
      <c r="G33" s="748"/>
      <c r="H33" s="271"/>
      <c r="I33" s="271"/>
      <c r="J33" s="522" t="str" cm="1">
        <f t="array" ref="J33">IF(G33="","",(_xlfn.XLOOKUP(1,('Named Boundary Data Sorting'!$A$2:$A$10003=G33)*('Named Boundary Data Sorting'!$B$2:$B$10003=J$8),'Named Boundary Data Sorting'!$C$2:$C$10003,0)))</f>
        <v/>
      </c>
      <c r="K33" s="362" t="str" cm="1">
        <f t="array" ref="K33">IF(G33="","",_xlfn.XLOOKUP(1, ('Named Boundary Data Sorting'!$A$2:$A$10003=G33) * ('Named Boundary Data Sorting'!$B$2:$B$10003=K$8), 'Named Boundary Data Sorting'!$C$2:$C$10003, 0))</f>
        <v/>
      </c>
      <c r="L33" s="362" t="str" cm="1">
        <f t="array" ref="L33">IF(G33="","",_xlfn.XLOOKUP(1, ('Named Boundary Data Sorting'!$A$2:$A$10003=G33) * ('Named Boundary Data Sorting'!$B$2:$B$10003=L$8), 'Named Boundary Data Sorting'!$C$2:$C$10003, 0))</f>
        <v/>
      </c>
      <c r="M33" s="371" t="str">
        <f t="shared" si="2"/>
        <v xml:space="preserve"> </v>
      </c>
      <c r="N33" s="546" t="str">
        <f t="shared" si="3"/>
        <v/>
      </c>
      <c r="Q33" s="349"/>
      <c r="R33" s="336"/>
    </row>
    <row r="34" spans="1:18" s="251" customFormat="1" ht="14.1" customHeight="1" x14ac:dyDescent="0.2">
      <c r="A34" s="264"/>
      <c r="B34" s="250" t="str">
        <f t="shared" ref="B34:B58" si="14">IF(A35="","",+A35)</f>
        <v/>
      </c>
      <c r="C34" s="254"/>
      <c r="E34" s="538" t="str">
        <f ca="1">IF(A34="","",INDIRECT(CONCATENATE($A$33,"!","B",A34)))</f>
        <v/>
      </c>
      <c r="F34" s="537" t="str">
        <f t="shared" ref="F34" ca="1" si="15">IF(E34="","","-")</f>
        <v/>
      </c>
      <c r="G34" s="541" t="str">
        <f ca="1">IF(A34="","",INDIRECT(CONCATENATE($A$33,"!","B",B34)))</f>
        <v/>
      </c>
      <c r="H34" s="539" t="str">
        <f ca="1">IF(E34="","",ROUND(SUM(INDIRECT(CONCATENATE($A$33,"!","K",$B34,":","K",$B34))),0))</f>
        <v/>
      </c>
      <c r="I34" s="539" t="str">
        <f ca="1">IF(F34="","",ROUND(SUM(INDIRECT(CONCATENATE($A$33,"!","AB",$B34,":","AB",$B34))),0))</f>
        <v/>
      </c>
      <c r="J34" s="522" t="str" cm="1">
        <f t="array" aca="1" ref="J34" ca="1">IF(G34="","",(_xlfn.XLOOKUP(1,('Named Boundary Data Sorting_Sec'!$A$2:$A$10003=G34)*('Named Boundary Data Sorting_Sec'!$B$2:$B$10003=J$8),'Named Boundary Data Sorting_Sec'!$C$2:$C$10003,0)))</f>
        <v/>
      </c>
      <c r="K34" s="543" t="str" cm="1">
        <f t="array" aca="1" ref="K34" ca="1">IF(G34="","",_xlfn.XLOOKUP(1, ('Named Boundary Data Sorting_Sec'!$A$2:$A$10003=G34) * ('Named Boundary Data Sorting_Sec'!$B$2:$B$10003=K$8), 'Named Boundary Data Sorting_Sec'!$C$2:$C$10003, 0))</f>
        <v/>
      </c>
      <c r="L34" s="543" t="str" cm="1">
        <f t="array" aca="1" ref="L34" ca="1">IF(G34="","",_xlfn.XLOOKUP(1, ('Named Boundary Data Sorting_Sec'!$A$2:$A$10003=G34) * ('Named Boundary Data Sorting_Sec'!$B$2:$B$10003=L$8), 'Named Boundary Data Sorting_Sec'!$C$2:$C$10003, 0))</f>
        <v/>
      </c>
      <c r="M34" s="371" t="str">
        <f t="shared" ca="1" si="2"/>
        <v xml:space="preserve"> </v>
      </c>
      <c r="N34" s="546" t="str">
        <f t="shared" ca="1" si="3"/>
        <v/>
      </c>
      <c r="Q34" s="349"/>
      <c r="R34" s="336"/>
    </row>
    <row r="35" spans="1:18" s="251" customFormat="1" ht="14.1" customHeight="1" x14ac:dyDescent="0.2">
      <c r="A35" s="264"/>
      <c r="B35" s="250" t="str">
        <f t="shared" si="14"/>
        <v/>
      </c>
      <c r="C35" s="254"/>
      <c r="E35" s="538" t="str">
        <f t="shared" ref="E35:E40" ca="1" si="16">IF(A35="","",INDIRECT(CONCATENATE($A$33,"!","B",A35)))</f>
        <v/>
      </c>
      <c r="F35" s="266" t="str">
        <f t="shared" ca="1" si="0"/>
        <v/>
      </c>
      <c r="G35" s="272" t="str">
        <f t="shared" ref="G35:G40" ca="1" si="17">IF(A35="","",INDIRECT(CONCATENATE($A$33,"!","B",B35)))</f>
        <v/>
      </c>
      <c r="H35" s="271" t="str">
        <f t="shared" ref="H35:H40" ca="1" si="18">IF(E35="","",ROUND(SUM(INDIRECT(CONCATENATE($A$33,"!","i",$B35,":","k",$B35))),0))</f>
        <v/>
      </c>
      <c r="I35" s="271" t="str">
        <f t="shared" ref="I35:I40" ca="1" si="19">IF(F35="","",ROUND(SUM(INDIRECT(CONCATENATE($A$33,"!","AB",$B35,":","AB",$B35))),0))</f>
        <v/>
      </c>
      <c r="J35" s="522" t="str" cm="1">
        <f t="array" aca="1" ref="J35" ca="1">IF(G35="","",(_xlfn.XLOOKUP(1,('Named Boundary Data Sorting_Sec'!$A$2:$A$10003=G35)*('Named Boundary Data Sorting_Sec'!$B$2:$B$10003=J$8),'Named Boundary Data Sorting_Sec'!$C$2:$C$10003,0)))</f>
        <v/>
      </c>
      <c r="K35" s="543" t="str" cm="1">
        <f t="array" aca="1" ref="K35" ca="1">IF(G35="","",_xlfn.XLOOKUP(1, ('Named Boundary Data Sorting_Sec'!$A$2:$A$10003=G35) * ('Named Boundary Data Sorting_Sec'!$B$2:$B$10003=K$8), 'Named Boundary Data Sorting_Sec'!$C$2:$C$10003, 0))</f>
        <v/>
      </c>
      <c r="L35" s="543" t="str" cm="1">
        <f t="array" aca="1" ref="L35" ca="1">IF(G35="","",_xlfn.XLOOKUP(1, ('Named Boundary Data Sorting_Sec'!$A$2:$A$10003=G35) * ('Named Boundary Data Sorting_Sec'!$B$2:$B$10003=L$8), 'Named Boundary Data Sorting_Sec'!$C$2:$C$10003, 0))</f>
        <v/>
      </c>
      <c r="M35" s="371" t="str">
        <f t="shared" ca="1" si="2"/>
        <v xml:space="preserve"> </v>
      </c>
      <c r="N35" s="546" t="str">
        <f t="shared" ca="1" si="3"/>
        <v/>
      </c>
      <c r="Q35" s="349"/>
      <c r="R35" s="336"/>
    </row>
    <row r="36" spans="1:18" s="251" customFormat="1" ht="14.1" customHeight="1" x14ac:dyDescent="0.2">
      <c r="A36" s="264"/>
      <c r="B36" s="250" t="str">
        <f t="shared" si="14"/>
        <v/>
      </c>
      <c r="C36" s="254"/>
      <c r="E36" s="538" t="str">
        <f t="shared" ca="1" si="16"/>
        <v/>
      </c>
      <c r="F36" s="266" t="str">
        <f t="shared" ca="1" si="0"/>
        <v/>
      </c>
      <c r="G36" s="272" t="str">
        <f t="shared" ca="1" si="17"/>
        <v/>
      </c>
      <c r="H36" s="271" t="str">
        <f t="shared" ca="1" si="18"/>
        <v/>
      </c>
      <c r="I36" s="271" t="str">
        <f t="shared" ca="1" si="19"/>
        <v/>
      </c>
      <c r="J36" s="522" t="str" cm="1">
        <f t="array" aca="1" ref="J36" ca="1">IF(G36="","",(_xlfn.XLOOKUP(1,('Named Boundary Data Sorting_Sec'!$A$2:$A$10003=G36)*('Named Boundary Data Sorting_Sec'!$B$2:$B$10003=J$8),'Named Boundary Data Sorting_Sec'!$C$2:$C$10003,0)))</f>
        <v/>
      </c>
      <c r="K36" s="543" t="str" cm="1">
        <f t="array" aca="1" ref="K36" ca="1">IF(G36="","",_xlfn.XLOOKUP(1, ('Named Boundary Data Sorting_Sec'!$A$2:$A$10003=G36) * ('Named Boundary Data Sorting_Sec'!$B$2:$B$10003=K$8), 'Named Boundary Data Sorting_Sec'!$C$2:$C$10003, 0))</f>
        <v/>
      </c>
      <c r="L36" s="543" t="str" cm="1">
        <f t="array" aca="1" ref="L36" ca="1">IF(G36="","",_xlfn.XLOOKUP(1, ('Named Boundary Data Sorting_Sec'!$A$2:$A$10003=G36) * ('Named Boundary Data Sorting_Sec'!$B$2:$B$10003=L$8), 'Named Boundary Data Sorting_Sec'!$C$2:$C$10003, 0))</f>
        <v/>
      </c>
      <c r="M36" s="371" t="str">
        <f t="shared" ca="1" si="2"/>
        <v xml:space="preserve"> </v>
      </c>
      <c r="N36" s="546" t="str">
        <f t="shared" ca="1" si="3"/>
        <v/>
      </c>
      <c r="Q36" s="349"/>
      <c r="R36" s="336"/>
    </row>
    <row r="37" spans="1:18" s="251" customFormat="1" ht="14.1" customHeight="1" x14ac:dyDescent="0.2">
      <c r="A37" s="264"/>
      <c r="B37" s="250" t="str">
        <f t="shared" si="14"/>
        <v/>
      </c>
      <c r="C37" s="254"/>
      <c r="E37" s="538" t="str">
        <f t="shared" ca="1" si="16"/>
        <v/>
      </c>
      <c r="F37" s="266" t="str">
        <f t="shared" ca="1" si="0"/>
        <v/>
      </c>
      <c r="G37" s="272" t="str">
        <f t="shared" ca="1" si="17"/>
        <v/>
      </c>
      <c r="H37" s="271" t="str">
        <f t="shared" ca="1" si="18"/>
        <v/>
      </c>
      <c r="I37" s="271" t="str">
        <f t="shared" ca="1" si="19"/>
        <v/>
      </c>
      <c r="J37" s="522" t="str" cm="1">
        <f t="array" aca="1" ref="J37" ca="1">IF(G37="","",(_xlfn.XLOOKUP(1,('Named Boundary Data Sorting_Sec'!$A$2:$A$10003=G37)*('Named Boundary Data Sorting_Sec'!$B$2:$B$10003=J$8),'Named Boundary Data Sorting_Sec'!$C$2:$C$10003,0)))</f>
        <v/>
      </c>
      <c r="K37" s="543" t="str" cm="1">
        <f t="array" aca="1" ref="K37" ca="1">IF(G37="","",_xlfn.XLOOKUP(1, ('Named Boundary Data Sorting_Sec'!$A$2:$A$10003=G37) * ('Named Boundary Data Sorting_Sec'!$B$2:$B$10003=K$8), 'Named Boundary Data Sorting_Sec'!$C$2:$C$10003, 0))</f>
        <v/>
      </c>
      <c r="L37" s="543" t="str" cm="1">
        <f t="array" aca="1" ref="L37" ca="1">IF(G37="","",_xlfn.XLOOKUP(1, ('Named Boundary Data Sorting_Sec'!$A$2:$A$10003=G37) * ('Named Boundary Data Sorting_Sec'!$B$2:$B$10003=L$8), 'Named Boundary Data Sorting_Sec'!$C$2:$C$10003, 0))</f>
        <v/>
      </c>
      <c r="M37" s="371" t="str">
        <f t="shared" ca="1" si="2"/>
        <v xml:space="preserve"> </v>
      </c>
      <c r="N37" s="546" t="str">
        <f t="shared" ca="1" si="3"/>
        <v/>
      </c>
      <c r="Q37" s="349"/>
      <c r="R37" s="336"/>
    </row>
    <row r="38" spans="1:18" s="251" customFormat="1" ht="14.1" customHeight="1" x14ac:dyDescent="0.2">
      <c r="A38" s="264"/>
      <c r="B38" s="250" t="str">
        <f t="shared" si="14"/>
        <v/>
      </c>
      <c r="C38" s="254"/>
      <c r="E38" s="538" t="str">
        <f t="shared" ca="1" si="16"/>
        <v/>
      </c>
      <c r="F38" s="266" t="str">
        <f t="shared" ca="1" si="0"/>
        <v/>
      </c>
      <c r="G38" s="272" t="str">
        <f t="shared" ca="1" si="17"/>
        <v/>
      </c>
      <c r="H38" s="271" t="str">
        <f t="shared" ca="1" si="18"/>
        <v/>
      </c>
      <c r="I38" s="271" t="str">
        <f t="shared" ca="1" si="19"/>
        <v/>
      </c>
      <c r="J38" s="522" t="str" cm="1">
        <f t="array" aca="1" ref="J38" ca="1">IF(G38="","",(_xlfn.XLOOKUP(1,('Named Boundary Data Sorting_Sec'!$A$2:$A$10003=G38)*('Named Boundary Data Sorting_Sec'!$B$2:$B$10003=J$8),'Named Boundary Data Sorting_Sec'!$C$2:$C$10003,0)))</f>
        <v/>
      </c>
      <c r="K38" s="543" t="str" cm="1">
        <f t="array" aca="1" ref="K38" ca="1">IF(G38="","",_xlfn.XLOOKUP(1, ('Named Boundary Data Sorting_Sec'!$A$2:$A$10003=G38) * ('Named Boundary Data Sorting_Sec'!$B$2:$B$10003=K$8), 'Named Boundary Data Sorting_Sec'!$C$2:$C$10003, 0))</f>
        <v/>
      </c>
      <c r="L38" s="543" t="str" cm="1">
        <f t="array" aca="1" ref="L38" ca="1">IF(G38="","",_xlfn.XLOOKUP(1, ('Named Boundary Data Sorting_Sec'!$A$2:$A$10003=G38) * ('Named Boundary Data Sorting_Sec'!$B$2:$B$10003=L$8), 'Named Boundary Data Sorting_Sec'!$C$2:$C$10003, 0))</f>
        <v/>
      </c>
      <c r="M38" s="371" t="str">
        <f t="shared" ca="1" si="2"/>
        <v xml:space="preserve"> </v>
      </c>
      <c r="N38" s="546" t="str">
        <f t="shared" ca="1" si="3"/>
        <v/>
      </c>
      <c r="Q38" s="349"/>
      <c r="R38" s="336"/>
    </row>
    <row r="39" spans="1:18" s="251" customFormat="1" ht="14.1" customHeight="1" x14ac:dyDescent="0.2">
      <c r="A39" s="264"/>
      <c r="B39" s="250" t="str">
        <f t="shared" si="14"/>
        <v/>
      </c>
      <c r="C39" s="254"/>
      <c r="E39" s="538" t="str">
        <f t="shared" ca="1" si="16"/>
        <v/>
      </c>
      <c r="F39" s="266" t="str">
        <f t="shared" ca="1" si="0"/>
        <v/>
      </c>
      <c r="G39" s="272" t="str">
        <f t="shared" ca="1" si="17"/>
        <v/>
      </c>
      <c r="H39" s="271" t="str">
        <f t="shared" ca="1" si="18"/>
        <v/>
      </c>
      <c r="I39" s="271" t="str">
        <f t="shared" ca="1" si="19"/>
        <v/>
      </c>
      <c r="J39" s="522" t="str" cm="1">
        <f t="array" aca="1" ref="J39" ca="1">IF(G39="","",(_xlfn.XLOOKUP(1,('Named Boundary Data Sorting_Sec'!$A$2:$A$10003=G39)*('Named Boundary Data Sorting_Sec'!$B$2:$B$10003=J$8),'Named Boundary Data Sorting_Sec'!$C$2:$C$10003,0)))</f>
        <v/>
      </c>
      <c r="K39" s="543" t="str" cm="1">
        <f t="array" aca="1" ref="K39" ca="1">IF(G39="","",_xlfn.XLOOKUP(1, ('Named Boundary Data Sorting_Sec'!$A$2:$A$10003=G39) * ('Named Boundary Data Sorting_Sec'!$B$2:$B$10003=K$8), 'Named Boundary Data Sorting_Sec'!$C$2:$C$10003, 0))</f>
        <v/>
      </c>
      <c r="L39" s="543" t="str" cm="1">
        <f t="array" aca="1" ref="L39" ca="1">IF(G39="","",_xlfn.XLOOKUP(1, ('Named Boundary Data Sorting_Sec'!$A$2:$A$10003=G39) * ('Named Boundary Data Sorting_Sec'!$B$2:$B$10003=L$8), 'Named Boundary Data Sorting_Sec'!$C$2:$C$10003, 0))</f>
        <v/>
      </c>
      <c r="M39" s="371" t="str">
        <f t="shared" ca="1" si="2"/>
        <v xml:space="preserve"> </v>
      </c>
      <c r="N39" s="546" t="str">
        <f t="shared" ca="1" si="3"/>
        <v/>
      </c>
      <c r="Q39" s="349"/>
      <c r="R39" s="336"/>
    </row>
    <row r="40" spans="1:18" s="251" customFormat="1" ht="14.1" customHeight="1" x14ac:dyDescent="0.2">
      <c r="A40" s="264"/>
      <c r="B40" s="250" t="str">
        <f t="shared" si="14"/>
        <v/>
      </c>
      <c r="C40" s="254"/>
      <c r="E40" s="538" t="str">
        <f t="shared" ca="1" si="16"/>
        <v/>
      </c>
      <c r="F40" s="266" t="str">
        <f t="shared" ca="1" si="0"/>
        <v/>
      </c>
      <c r="G40" s="272" t="str">
        <f t="shared" ca="1" si="17"/>
        <v/>
      </c>
      <c r="H40" s="271" t="str">
        <f t="shared" ca="1" si="18"/>
        <v/>
      </c>
      <c r="I40" s="271" t="str">
        <f t="shared" ca="1" si="19"/>
        <v/>
      </c>
      <c r="J40" s="522" t="str" cm="1">
        <f t="array" aca="1" ref="J40" ca="1">IF(G40="","",(_xlfn.XLOOKUP(1,('Named Boundary Data Sorting_Sec'!$A$2:$A$10003=G40)*('Named Boundary Data Sorting_Sec'!$B$2:$B$10003=J$8),'Named Boundary Data Sorting_Sec'!$C$2:$C$10003,0)))</f>
        <v/>
      </c>
      <c r="K40" s="543" t="str" cm="1">
        <f t="array" aca="1" ref="K40" ca="1">IF(G40="","",_xlfn.XLOOKUP(1, ('Named Boundary Data Sorting_Sec'!$A$2:$A$10003=G40) * ('Named Boundary Data Sorting_Sec'!$B$2:$B$10003=K$8), 'Named Boundary Data Sorting_Sec'!$C$2:$C$10003, 0))</f>
        <v/>
      </c>
      <c r="L40" s="543" t="str" cm="1">
        <f t="array" aca="1" ref="L40" ca="1">IF(G40="","",_xlfn.XLOOKUP(1, ('Named Boundary Data Sorting_Sec'!$A$2:$A$10003=G40) * ('Named Boundary Data Sorting_Sec'!$B$2:$B$10003=L$8), 'Named Boundary Data Sorting_Sec'!$C$2:$C$10003, 0))</f>
        <v/>
      </c>
      <c r="M40" s="371" t="str">
        <f t="shared" ca="1" si="2"/>
        <v xml:space="preserve"> </v>
      </c>
      <c r="N40" s="546" t="str">
        <f t="shared" ca="1" si="3"/>
        <v/>
      </c>
      <c r="Q40" s="349"/>
      <c r="R40" s="336"/>
    </row>
    <row r="41" spans="1:18" s="251" customFormat="1" ht="14.1" customHeight="1" thickBot="1" x14ac:dyDescent="0.25">
      <c r="A41" s="264"/>
      <c r="B41" s="250" t="str">
        <f t="shared" si="14"/>
        <v/>
      </c>
      <c r="C41" s="254"/>
      <c r="E41" s="273"/>
      <c r="F41" s="274"/>
      <c r="G41" s="275"/>
      <c r="H41" s="277"/>
      <c r="I41" s="277"/>
      <c r="J41" s="523"/>
      <c r="K41" s="363"/>
      <c r="L41" s="363"/>
      <c r="M41" s="370"/>
      <c r="N41" s="547"/>
      <c r="Q41" s="349"/>
      <c r="R41" s="336"/>
    </row>
    <row r="42" spans="1:18" s="251" customFormat="1" ht="14.1" customHeight="1" thickTop="1" thickBot="1" x14ac:dyDescent="0.25">
      <c r="A42" s="259"/>
      <c r="B42" s="250" t="str">
        <f t="shared" si="14"/>
        <v/>
      </c>
      <c r="C42" s="278"/>
      <c r="E42" s="767" t="s">
        <v>0</v>
      </c>
      <c r="F42" s="768"/>
      <c r="G42" s="767"/>
      <c r="H42" s="344">
        <f t="shared" ref="H42:N42" ca="1" si="20">SUM(H14:H41)</f>
        <v>0</v>
      </c>
      <c r="I42" s="352">
        <f t="shared" ca="1" si="20"/>
        <v>0</v>
      </c>
      <c r="J42" s="372">
        <f t="shared" ca="1" si="20"/>
        <v>0</v>
      </c>
      <c r="K42" s="373">
        <f t="shared" ca="1" si="20"/>
        <v>0</v>
      </c>
      <c r="L42" s="373">
        <f t="shared" ca="1" si="20"/>
        <v>0</v>
      </c>
      <c r="M42" s="374">
        <f t="shared" ca="1" si="20"/>
        <v>0</v>
      </c>
      <c r="N42" s="281">
        <f t="shared" ca="1" si="20"/>
        <v>0</v>
      </c>
      <c r="Q42" s="349"/>
      <c r="R42" s="336"/>
    </row>
    <row r="43" spans="1:18" s="251" customFormat="1" ht="14.1" customHeight="1" x14ac:dyDescent="0.2">
      <c r="A43" s="259"/>
      <c r="B43" s="250" t="str">
        <f t="shared" si="14"/>
        <v/>
      </c>
      <c r="C43" s="278"/>
      <c r="E43" s="282"/>
      <c r="F43" s="282"/>
      <c r="G43" s="282"/>
      <c r="H43" s="283"/>
      <c r="I43" s="284"/>
      <c r="J43" s="354"/>
      <c r="K43" s="354"/>
      <c r="L43" s="354"/>
      <c r="M43" s="284"/>
      <c r="Q43" s="349"/>
      <c r="R43" s="336" t="str">
        <f t="shared" ref="R43" si="21">IF(Q44="","",+Q44)</f>
        <v/>
      </c>
    </row>
    <row r="44" spans="1:18" s="251" customFormat="1" ht="14.1" customHeight="1" x14ac:dyDescent="0.2">
      <c r="A44" s="259"/>
      <c r="B44" s="250" t="str">
        <f>IF(A57="","",+A57)</f>
        <v/>
      </c>
      <c r="C44" s="278"/>
      <c r="E44" s="285"/>
      <c r="F44" s="286"/>
      <c r="G44" s="286"/>
      <c r="H44" s="287"/>
      <c r="I44" s="287"/>
      <c r="J44" s="355"/>
      <c r="K44" s="355"/>
      <c r="L44" s="355"/>
      <c r="M44" s="287"/>
      <c r="Q44" s="350"/>
    </row>
    <row r="45" spans="1:18" s="251" customFormat="1" ht="14.1" customHeight="1" x14ac:dyDescent="0.2">
      <c r="A45" s="259"/>
      <c r="B45" s="250"/>
      <c r="C45" s="278"/>
      <c r="E45" s="285"/>
      <c r="F45" s="288"/>
      <c r="G45" s="631"/>
      <c r="H45" s="631"/>
      <c r="I45" s="631"/>
      <c r="J45" s="356"/>
      <c r="K45" s="356"/>
      <c r="L45" s="356"/>
      <c r="M45" s="334"/>
    </row>
    <row r="46" spans="1:18" s="251" customFormat="1" ht="14.1" customHeight="1" x14ac:dyDescent="0.2">
      <c r="A46" s="259"/>
      <c r="B46" s="250"/>
      <c r="C46" s="278"/>
      <c r="E46" s="285"/>
      <c r="F46" s="288"/>
      <c r="G46" s="631"/>
      <c r="H46" s="631"/>
      <c r="I46" s="631"/>
      <c r="J46" s="356"/>
      <c r="K46" s="356"/>
      <c r="L46" s="356"/>
      <c r="M46" s="334"/>
    </row>
    <row r="47" spans="1:18" s="251" customFormat="1" ht="14.1" customHeight="1" x14ac:dyDescent="0.2">
      <c r="A47" s="259"/>
      <c r="B47" s="250"/>
      <c r="C47" s="278"/>
      <c r="E47" s="285"/>
      <c r="F47" s="288"/>
      <c r="G47" s="289"/>
      <c r="H47" s="289"/>
      <c r="I47" s="289"/>
      <c r="J47" s="357"/>
      <c r="K47" s="357"/>
      <c r="L47" s="357"/>
      <c r="M47" s="289"/>
    </row>
    <row r="48" spans="1:18" s="251" customFormat="1" ht="14.1" customHeight="1" x14ac:dyDescent="0.2">
      <c r="A48" s="259"/>
      <c r="B48" s="250"/>
      <c r="C48" s="278"/>
      <c r="E48" s="285"/>
      <c r="F48" s="288"/>
      <c r="G48" s="289"/>
      <c r="H48" s="289"/>
      <c r="I48" s="289"/>
      <c r="J48" s="357"/>
      <c r="K48" s="357"/>
      <c r="L48" s="357"/>
      <c r="M48" s="289"/>
    </row>
    <row r="49" spans="1:25" s="251" customFormat="1" ht="12.75" customHeight="1" x14ac:dyDescent="0.2">
      <c r="A49" s="259"/>
      <c r="B49" s="250"/>
      <c r="C49" s="278"/>
      <c r="E49" s="285"/>
      <c r="F49" s="288"/>
      <c r="G49" s="289"/>
      <c r="H49" s="289"/>
      <c r="I49" s="289"/>
      <c r="J49" s="357"/>
      <c r="K49" s="357"/>
      <c r="L49" s="357"/>
      <c r="M49" s="289"/>
    </row>
    <row r="50" spans="1:25" s="251" customFormat="1" ht="12.75" customHeight="1" x14ac:dyDescent="0.2">
      <c r="A50" s="259"/>
      <c r="B50" s="250"/>
      <c r="C50" s="278"/>
      <c r="E50" s="285"/>
      <c r="F50" s="288"/>
      <c r="G50" s="631"/>
      <c r="H50" s="631"/>
      <c r="I50" s="631"/>
      <c r="J50" s="356"/>
      <c r="K50" s="356"/>
      <c r="L50" s="356"/>
      <c r="M50" s="334"/>
      <c r="N50" s="290"/>
    </row>
    <row r="51" spans="1:25" s="251" customFormat="1" ht="14.1" customHeight="1" x14ac:dyDescent="0.2">
      <c r="A51" s="259"/>
      <c r="B51" s="250"/>
      <c r="C51" s="278"/>
      <c r="E51" s="285"/>
      <c r="F51" s="288"/>
      <c r="G51" s="631"/>
      <c r="H51" s="631"/>
      <c r="I51" s="631"/>
      <c r="J51" s="356"/>
      <c r="K51" s="356"/>
      <c r="L51" s="356"/>
      <c r="M51" s="334"/>
    </row>
    <row r="52" spans="1:25" s="251" customFormat="1" ht="27.95" customHeight="1" x14ac:dyDescent="0.2">
      <c r="A52" s="259"/>
      <c r="B52" s="250"/>
      <c r="C52" s="278"/>
      <c r="E52" s="285"/>
      <c r="F52" s="288"/>
      <c r="G52" s="631"/>
      <c r="H52" s="631"/>
      <c r="I52" s="631"/>
      <c r="J52" s="356"/>
      <c r="K52" s="356"/>
      <c r="L52" s="356"/>
      <c r="M52" s="334"/>
    </row>
    <row r="53" spans="1:25" s="251" customFormat="1" ht="14.1" customHeight="1" x14ac:dyDescent="0.2">
      <c r="A53" s="259"/>
      <c r="B53" s="250"/>
      <c r="C53" s="278"/>
      <c r="E53" s="285"/>
      <c r="F53" s="286"/>
      <c r="G53" s="286"/>
      <c r="H53" s="287"/>
      <c r="I53" s="287"/>
      <c r="J53" s="355"/>
      <c r="K53" s="355"/>
      <c r="L53" s="355"/>
      <c r="M53" s="287"/>
    </row>
    <row r="54" spans="1:25" s="251" customFormat="1" ht="14.1" customHeight="1" x14ac:dyDescent="0.2">
      <c r="A54" s="259"/>
      <c r="B54" s="250"/>
      <c r="C54" s="278"/>
      <c r="E54" s="285"/>
      <c r="F54" s="286"/>
      <c r="G54" s="286"/>
      <c r="H54" s="287"/>
      <c r="I54" s="287"/>
      <c r="J54" s="355"/>
      <c r="K54" s="355"/>
      <c r="L54" s="355"/>
      <c r="M54" s="287"/>
    </row>
    <row r="55" spans="1:25" s="251" customFormat="1" ht="14.1" customHeight="1" x14ac:dyDescent="0.2">
      <c r="A55" s="259"/>
      <c r="B55" s="250"/>
      <c r="C55" s="278"/>
      <c r="E55" s="285"/>
      <c r="F55" s="286"/>
      <c r="G55" s="286"/>
      <c r="H55" s="287"/>
      <c r="I55" s="287"/>
      <c r="J55" s="355"/>
      <c r="K55" s="355"/>
      <c r="L55" s="355"/>
      <c r="M55" s="287"/>
    </row>
    <row r="56" spans="1:25" s="251" customFormat="1" ht="14.1" customHeight="1" x14ac:dyDescent="0.2">
      <c r="A56" s="259"/>
      <c r="B56" s="250"/>
      <c r="C56" s="278"/>
      <c r="E56" s="285"/>
      <c r="F56" s="286"/>
      <c r="G56" s="286"/>
      <c r="H56" s="287"/>
      <c r="I56" s="287"/>
      <c r="J56" s="355"/>
      <c r="K56" s="355"/>
      <c r="L56" s="355"/>
      <c r="M56" s="287"/>
    </row>
    <row r="57" spans="1:25" s="251" customFormat="1" ht="12.75" customHeight="1" x14ac:dyDescent="0.2">
      <c r="A57" s="259"/>
      <c r="B57" s="250" t="str">
        <f t="shared" si="14"/>
        <v/>
      </c>
      <c r="C57" s="278"/>
      <c r="F57" s="291"/>
      <c r="G57" s="749"/>
      <c r="H57" s="749"/>
      <c r="I57" s="749"/>
      <c r="J57" s="749"/>
      <c r="K57" s="749"/>
      <c r="L57" s="749"/>
      <c r="M57" s="749"/>
      <c r="N57" s="749"/>
      <c r="P57" s="292"/>
    </row>
    <row r="58" spans="1:25" s="251" customFormat="1" ht="12.75" customHeight="1" x14ac:dyDescent="0.2">
      <c r="A58" s="259"/>
      <c r="B58" s="250" t="str">
        <f t="shared" si="14"/>
        <v/>
      </c>
      <c r="C58" s="278"/>
      <c r="F58" s="291"/>
      <c r="G58" s="765"/>
      <c r="H58" s="765"/>
      <c r="I58" s="765"/>
      <c r="J58" s="358"/>
      <c r="K58" s="358"/>
      <c r="L58" s="358"/>
      <c r="M58" s="335"/>
      <c r="P58" s="749"/>
      <c r="Q58" s="749"/>
      <c r="R58" s="749"/>
      <c r="S58" s="749"/>
      <c r="T58" s="749"/>
      <c r="U58" s="749"/>
      <c r="V58" s="749"/>
      <c r="W58" s="749"/>
      <c r="X58" s="749"/>
      <c r="Y58" s="749"/>
    </row>
    <row r="59" spans="1:25" s="251" customFormat="1" x14ac:dyDescent="0.2">
      <c r="A59" s="250"/>
      <c r="B59" s="250"/>
      <c r="C59" s="278"/>
      <c r="F59" s="291"/>
      <c r="G59" s="749"/>
      <c r="H59" s="749"/>
      <c r="I59" s="749"/>
      <c r="J59" s="359"/>
      <c r="K59" s="359"/>
      <c r="L59" s="359"/>
      <c r="M59" s="333"/>
      <c r="P59" s="749"/>
      <c r="Q59" s="749"/>
      <c r="R59" s="749"/>
      <c r="S59" s="749"/>
      <c r="T59" s="749"/>
      <c r="U59" s="749"/>
      <c r="V59" s="749"/>
      <c r="W59" s="749"/>
      <c r="X59" s="749"/>
      <c r="Y59" s="749"/>
    </row>
    <row r="60" spans="1:25" s="251" customFormat="1" ht="12.75" customHeight="1" x14ac:dyDescent="0.2">
      <c r="A60" s="250"/>
      <c r="B60" s="250"/>
      <c r="C60" s="278"/>
      <c r="F60" s="291"/>
      <c r="G60" s="749"/>
      <c r="H60" s="749"/>
      <c r="I60" s="749"/>
      <c r="J60" s="359"/>
      <c r="K60" s="359"/>
      <c r="L60" s="359"/>
      <c r="M60" s="333"/>
      <c r="P60" s="290"/>
    </row>
    <row r="61" spans="1:25" s="251" customFormat="1" ht="12.75" customHeight="1" x14ac:dyDescent="0.2">
      <c r="A61" s="250"/>
      <c r="B61" s="250"/>
      <c r="C61" s="278"/>
      <c r="F61" s="291"/>
      <c r="G61" s="766"/>
      <c r="H61" s="766"/>
      <c r="I61" s="766"/>
      <c r="J61" s="766"/>
      <c r="K61" s="766"/>
      <c r="L61" s="766"/>
      <c r="M61" s="766"/>
      <c r="N61" s="766"/>
    </row>
    <row r="62" spans="1:25" s="251" customFormat="1" x14ac:dyDescent="0.2">
      <c r="A62" s="250"/>
      <c r="B62" s="250"/>
      <c r="C62" s="278"/>
      <c r="E62" s="293"/>
      <c r="F62" s="291"/>
      <c r="G62" s="749"/>
      <c r="H62" s="749"/>
      <c r="I62" s="749"/>
      <c r="J62" s="359"/>
      <c r="K62" s="359"/>
      <c r="L62" s="359"/>
      <c r="M62" s="333"/>
    </row>
    <row r="63" spans="1:25" s="251" customFormat="1" ht="21.75" customHeight="1" x14ac:dyDescent="0.2">
      <c r="A63" s="250"/>
      <c r="B63" s="250"/>
      <c r="C63" s="294"/>
      <c r="E63" s="295"/>
      <c r="F63" s="291"/>
      <c r="G63" s="749"/>
      <c r="H63" s="749"/>
      <c r="I63" s="749"/>
      <c r="J63" s="359"/>
      <c r="K63" s="359"/>
      <c r="L63" s="359"/>
      <c r="M63" s="333"/>
    </row>
    <row r="64" spans="1:25" s="251" customFormat="1" ht="15" customHeight="1" x14ac:dyDescent="0.2">
      <c r="A64" s="250"/>
      <c r="B64" s="250"/>
      <c r="C64" s="296"/>
      <c r="E64" s="295"/>
      <c r="J64" s="350"/>
      <c r="K64" s="350"/>
      <c r="L64" s="350"/>
    </row>
    <row r="65" spans="1:13" s="251" customFormat="1" ht="15" customHeight="1" x14ac:dyDescent="0.2">
      <c r="A65" s="250"/>
      <c r="B65" s="250"/>
      <c r="C65" s="296"/>
      <c r="E65" s="295"/>
      <c r="J65" s="350"/>
      <c r="K65" s="350"/>
      <c r="L65" s="350"/>
    </row>
    <row r="66" spans="1:13" s="251" customFormat="1" ht="15" customHeight="1" x14ac:dyDescent="0.2">
      <c r="A66" s="250"/>
      <c r="B66" s="250"/>
      <c r="C66" s="278"/>
      <c r="E66" s="295"/>
      <c r="J66" s="350"/>
      <c r="K66" s="350"/>
      <c r="L66" s="350"/>
    </row>
    <row r="67" spans="1:13" s="251" customFormat="1" ht="15" customHeight="1" x14ac:dyDescent="0.2">
      <c r="A67" s="250"/>
      <c r="B67" s="250"/>
      <c r="C67" s="278"/>
      <c r="E67" s="295"/>
      <c r="J67" s="350"/>
      <c r="K67" s="350"/>
      <c r="L67" s="350"/>
    </row>
    <row r="68" spans="1:13" s="251" customFormat="1" ht="15" customHeight="1" x14ac:dyDescent="0.2">
      <c r="A68" s="250"/>
      <c r="B68" s="250"/>
      <c r="C68" s="278"/>
      <c r="E68" s="295"/>
      <c r="J68" s="350"/>
      <c r="K68" s="350"/>
      <c r="L68" s="350"/>
    </row>
    <row r="69" spans="1:13" s="251" customFormat="1" ht="15" customHeight="1" x14ac:dyDescent="0.2">
      <c r="A69" s="250"/>
      <c r="B69" s="250"/>
      <c r="C69" s="278"/>
      <c r="E69" s="295"/>
      <c r="J69" s="350"/>
      <c r="K69" s="350"/>
      <c r="L69" s="350"/>
    </row>
    <row r="70" spans="1:13" x14ac:dyDescent="0.2">
      <c r="G70" s="251"/>
      <c r="H70" s="251"/>
      <c r="I70" s="251"/>
      <c r="J70" s="350"/>
      <c r="K70" s="350"/>
      <c r="L70" s="350"/>
      <c r="M70" s="251"/>
    </row>
    <row r="73" spans="1:13" ht="18" x14ac:dyDescent="0.25">
      <c r="D73" s="299"/>
      <c r="E73" s="299"/>
      <c r="F73" s="299"/>
    </row>
    <row r="74" spans="1:13" ht="18" x14ac:dyDescent="0.25">
      <c r="D74" s="299"/>
      <c r="E74" s="299"/>
      <c r="F74" s="299"/>
      <c r="G74" s="299"/>
    </row>
    <row r="75" spans="1:13" ht="18" x14ac:dyDescent="0.25">
      <c r="G75" s="299"/>
    </row>
  </sheetData>
  <mergeCells count="36">
    <mergeCell ref="A12:B12"/>
    <mergeCell ref="A13:B13"/>
    <mergeCell ref="E33:G33"/>
    <mergeCell ref="E42:G42"/>
    <mergeCell ref="I8:I12"/>
    <mergeCell ref="H8:H12"/>
    <mergeCell ref="A2:A11"/>
    <mergeCell ref="B2:B11"/>
    <mergeCell ref="E6:N6"/>
    <mergeCell ref="E7:G7"/>
    <mergeCell ref="E8:G13"/>
    <mergeCell ref="H4:I5"/>
    <mergeCell ref="H7:I7"/>
    <mergeCell ref="J4:M5"/>
    <mergeCell ref="G63:I63"/>
    <mergeCell ref="G58:I58"/>
    <mergeCell ref="G57:N57"/>
    <mergeCell ref="G45:I45"/>
    <mergeCell ref="G46:I46"/>
    <mergeCell ref="G50:I50"/>
    <mergeCell ref="G60:I60"/>
    <mergeCell ref="G61:N61"/>
    <mergeCell ref="G51:I51"/>
    <mergeCell ref="G52:I52"/>
    <mergeCell ref="G62:I62"/>
    <mergeCell ref="P58:Y58"/>
    <mergeCell ref="G59:I59"/>
    <mergeCell ref="P59:Y59"/>
    <mergeCell ref="N8:N12"/>
    <mergeCell ref="P7:T9"/>
    <mergeCell ref="Q14:R14"/>
    <mergeCell ref="J8:J12"/>
    <mergeCell ref="M8:M12"/>
    <mergeCell ref="K8:K12"/>
    <mergeCell ref="L8:L12"/>
    <mergeCell ref="P11:T13"/>
  </mergeCells>
  <printOptions horizontalCentered="1"/>
  <pageMargins left="0.17" right="0" top="0.56999999999999995" bottom="0" header="0" footer="0"/>
  <pageSetup paperSize="17" scale="6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3FFEF-A85F-4968-ACE1-1C429FA99181}">
  <sheetPr codeName="Sheet23">
    <tabColor indexed="43"/>
  </sheetPr>
  <dimension ref="A1:V562"/>
  <sheetViews>
    <sheetView workbookViewId="0"/>
  </sheetViews>
  <sheetFormatPr defaultRowHeight="15" x14ac:dyDescent="0.25"/>
  <cols>
    <col min="1" max="1" width="23.5703125" customWidth="1"/>
    <col min="2" max="2" width="22.7109375" customWidth="1"/>
    <col min="3" max="3" width="82.42578125" customWidth="1"/>
    <col min="4" max="4" width="7" customWidth="1"/>
    <col min="5" max="5" width="9.85546875" customWidth="1"/>
    <col min="6" max="6" width="16.140625" customWidth="1"/>
    <col min="7" max="7" width="9.85546875" customWidth="1"/>
  </cols>
  <sheetData>
    <row r="1" spans="1:22" x14ac:dyDescent="0.25">
      <c r="A1" s="527"/>
      <c r="B1" s="527"/>
      <c r="C1" s="527"/>
      <c r="D1" s="527"/>
      <c r="E1" s="527"/>
      <c r="F1" s="527"/>
      <c r="G1" s="527"/>
    </row>
    <row r="2" spans="1:22" x14ac:dyDescent="0.25">
      <c r="A2" s="527"/>
      <c r="B2" s="527"/>
      <c r="C2" s="527"/>
      <c r="D2" s="527"/>
      <c r="E2" s="527"/>
      <c r="F2" s="527"/>
      <c r="G2" s="527"/>
      <c r="L2" s="519"/>
      <c r="M2" s="519"/>
      <c r="N2" s="519"/>
      <c r="O2" s="519"/>
      <c r="P2" s="519"/>
      <c r="Q2" s="519"/>
      <c r="R2" s="519"/>
      <c r="S2" s="519"/>
      <c r="T2" s="519"/>
      <c r="U2" s="519"/>
      <c r="V2" s="519"/>
    </row>
    <row r="3" spans="1:22" x14ac:dyDescent="0.25">
      <c r="A3" s="527"/>
      <c r="B3" s="527"/>
      <c r="C3" s="527"/>
      <c r="D3" s="527"/>
      <c r="E3" s="527"/>
      <c r="F3" s="527"/>
      <c r="G3" s="527"/>
      <c r="L3" s="519"/>
      <c r="M3" s="519"/>
      <c r="N3" s="519"/>
      <c r="O3" s="519"/>
      <c r="P3" s="519"/>
      <c r="Q3" s="519"/>
      <c r="R3" s="519"/>
      <c r="S3" s="519"/>
      <c r="T3" s="519"/>
      <c r="U3" s="519"/>
      <c r="V3" s="519"/>
    </row>
    <row r="4" spans="1:22" x14ac:dyDescent="0.25">
      <c r="A4" s="527"/>
      <c r="B4" s="527"/>
      <c r="C4" s="527"/>
      <c r="D4" s="527"/>
      <c r="E4" s="527"/>
      <c r="F4" s="527"/>
      <c r="G4" s="527"/>
    </row>
    <row r="5" spans="1:22" x14ac:dyDescent="0.25">
      <c r="A5" s="527"/>
      <c r="B5" s="527"/>
      <c r="C5" s="527"/>
      <c r="D5" s="527"/>
      <c r="E5" s="527"/>
      <c r="F5" s="527"/>
      <c r="G5" s="527"/>
    </row>
    <row r="6" spans="1:22" x14ac:dyDescent="0.25">
      <c r="A6" s="527"/>
      <c r="B6" s="527"/>
      <c r="C6" s="527"/>
      <c r="D6" s="527"/>
      <c r="E6" s="527"/>
      <c r="F6" s="527"/>
      <c r="G6" s="527"/>
    </row>
    <row r="7" spans="1:22" x14ac:dyDescent="0.25">
      <c r="A7" s="527"/>
      <c r="B7" s="527"/>
      <c r="C7" s="527"/>
      <c r="D7" s="527"/>
      <c r="E7" s="527"/>
      <c r="F7" s="527"/>
      <c r="G7" s="527"/>
    </row>
    <row r="8" spans="1:22" x14ac:dyDescent="0.25">
      <c r="A8" s="527"/>
      <c r="B8" s="527"/>
      <c r="C8" s="527"/>
      <c r="D8" s="527"/>
      <c r="E8" s="527"/>
      <c r="F8" s="527"/>
      <c r="G8" s="527"/>
    </row>
    <row r="9" spans="1:22" x14ac:dyDescent="0.25">
      <c r="A9" s="527"/>
      <c r="B9" s="527"/>
      <c r="C9" s="527"/>
      <c r="D9" s="527"/>
      <c r="E9" s="527"/>
      <c r="F9" s="527"/>
      <c r="G9" s="527"/>
    </row>
    <row r="10" spans="1:22" x14ac:dyDescent="0.25">
      <c r="A10" s="527"/>
      <c r="B10" s="527"/>
      <c r="C10" s="527"/>
      <c r="D10" s="527"/>
      <c r="E10" s="527"/>
      <c r="F10" s="527"/>
      <c r="G10" s="527"/>
    </row>
    <row r="11" spans="1:22" x14ac:dyDescent="0.25">
      <c r="A11" s="527"/>
      <c r="B11" s="527"/>
      <c r="C11" s="527"/>
      <c r="D11" s="527"/>
      <c r="E11" s="527"/>
      <c r="F11" s="527"/>
      <c r="G11" s="527"/>
    </row>
    <row r="12" spans="1:22" x14ac:dyDescent="0.25">
      <c r="A12" s="527"/>
      <c r="B12" s="527"/>
      <c r="C12" s="527"/>
      <c r="D12" s="527"/>
      <c r="E12" s="527"/>
      <c r="F12" s="527"/>
      <c r="G12" s="527"/>
    </row>
    <row r="13" spans="1:22" x14ac:dyDescent="0.25">
      <c r="A13" s="527"/>
      <c r="B13" s="527"/>
      <c r="C13" s="527"/>
      <c r="D13" s="527"/>
      <c r="E13" s="527"/>
      <c r="F13" s="527"/>
      <c r="G13" s="527"/>
    </row>
    <row r="14" spans="1:22" x14ac:dyDescent="0.25">
      <c r="A14" s="527"/>
      <c r="B14" s="527"/>
      <c r="C14" s="527"/>
      <c r="D14" s="527"/>
      <c r="E14" s="527"/>
      <c r="F14" s="527"/>
      <c r="G14" s="527"/>
    </row>
    <row r="15" spans="1:22" x14ac:dyDescent="0.25">
      <c r="A15" s="527"/>
      <c r="B15" s="527"/>
      <c r="C15" s="527"/>
      <c r="D15" s="527"/>
      <c r="E15" s="527"/>
      <c r="F15" s="527"/>
      <c r="G15" s="527"/>
    </row>
    <row r="16" spans="1:22" x14ac:dyDescent="0.25">
      <c r="A16" s="527"/>
      <c r="B16" s="527"/>
      <c r="C16" s="527"/>
      <c r="D16" s="527"/>
      <c r="E16" s="527"/>
      <c r="F16" s="527"/>
      <c r="G16" s="527"/>
    </row>
    <row r="17" spans="1:7" x14ac:dyDescent="0.25">
      <c r="A17" s="527"/>
      <c r="B17" s="527"/>
      <c r="C17" s="527"/>
      <c r="D17" s="527"/>
      <c r="E17" s="527"/>
      <c r="F17" s="520"/>
      <c r="G17" s="520"/>
    </row>
    <row r="18" spans="1:7" x14ac:dyDescent="0.25">
      <c r="A18" s="527"/>
      <c r="B18" s="527"/>
      <c r="C18" s="527"/>
      <c r="D18" s="527"/>
      <c r="E18" s="527"/>
      <c r="F18" s="520"/>
      <c r="G18" s="520"/>
    </row>
    <row r="19" spans="1:7" x14ac:dyDescent="0.25">
      <c r="A19" s="527"/>
      <c r="B19" s="527"/>
      <c r="C19" s="527"/>
      <c r="D19" s="527"/>
      <c r="E19" s="527"/>
      <c r="F19" s="520"/>
      <c r="G19" s="521"/>
    </row>
    <row r="20" spans="1:7" x14ac:dyDescent="0.25">
      <c r="A20" s="527"/>
      <c r="B20" s="527"/>
      <c r="C20" s="527"/>
      <c r="D20" s="527"/>
      <c r="E20" s="527"/>
      <c r="F20" s="520"/>
      <c r="G20" s="520"/>
    </row>
    <row r="21" spans="1:7" x14ac:dyDescent="0.25">
      <c r="A21" s="527"/>
      <c r="B21" s="527"/>
      <c r="C21" s="527"/>
      <c r="D21" s="527"/>
      <c r="E21" s="527"/>
      <c r="F21" s="520"/>
      <c r="G21" s="520"/>
    </row>
    <row r="22" spans="1:7" x14ac:dyDescent="0.25">
      <c r="A22" s="527"/>
      <c r="B22" s="527"/>
      <c r="C22" s="527"/>
      <c r="D22" s="527"/>
      <c r="E22" s="527"/>
      <c r="F22" s="520"/>
      <c r="G22" s="520"/>
    </row>
    <row r="23" spans="1:7" x14ac:dyDescent="0.25">
      <c r="A23" s="527"/>
      <c r="B23" s="527"/>
      <c r="C23" s="527"/>
      <c r="D23" s="527"/>
      <c r="E23" s="527"/>
      <c r="F23" s="521"/>
      <c r="G23" s="521"/>
    </row>
    <row r="24" spans="1:7" x14ac:dyDescent="0.25">
      <c r="A24" s="527"/>
      <c r="B24" s="527"/>
      <c r="C24" s="527"/>
      <c r="D24" s="527"/>
      <c r="E24" s="527"/>
      <c r="F24" s="521"/>
      <c r="G24" s="521"/>
    </row>
    <row r="25" spans="1:7" x14ac:dyDescent="0.25">
      <c r="A25" s="527"/>
      <c r="B25" s="527"/>
      <c r="C25" s="527"/>
      <c r="D25" s="527"/>
      <c r="E25" s="527"/>
      <c r="F25" s="521"/>
      <c r="G25" s="521"/>
    </row>
    <row r="26" spans="1:7" x14ac:dyDescent="0.25">
      <c r="A26" s="527"/>
      <c r="B26" s="527"/>
      <c r="C26" s="527"/>
      <c r="D26" s="527"/>
      <c r="E26" s="527"/>
      <c r="F26" s="521"/>
      <c r="G26" s="521"/>
    </row>
    <row r="27" spans="1:7" x14ac:dyDescent="0.25">
      <c r="A27" s="527"/>
      <c r="B27" s="527"/>
      <c r="C27" s="527"/>
      <c r="D27" s="527"/>
      <c r="E27" s="527"/>
      <c r="F27" s="521"/>
      <c r="G27" s="521"/>
    </row>
    <row r="28" spans="1:7" x14ac:dyDescent="0.25">
      <c r="A28" s="527"/>
      <c r="B28" s="527"/>
      <c r="C28" s="527"/>
      <c r="D28" s="527"/>
      <c r="E28" s="527"/>
      <c r="F28" s="521"/>
      <c r="G28" s="521"/>
    </row>
    <row r="29" spans="1:7" x14ac:dyDescent="0.25">
      <c r="A29" s="527"/>
      <c r="B29" s="527"/>
      <c r="C29" s="527"/>
      <c r="D29" s="527"/>
      <c r="E29" s="527"/>
      <c r="F29" s="521"/>
      <c r="G29" s="521"/>
    </row>
    <row r="30" spans="1:7" x14ac:dyDescent="0.25">
      <c r="A30" s="527"/>
      <c r="B30" s="527"/>
      <c r="C30" s="527"/>
      <c r="D30" s="527"/>
      <c r="E30" s="527"/>
      <c r="F30" s="521"/>
      <c r="G30" s="521"/>
    </row>
    <row r="31" spans="1:7" x14ac:dyDescent="0.25">
      <c r="A31" s="527"/>
      <c r="B31" s="527"/>
      <c r="C31" s="527"/>
      <c r="D31" s="527"/>
      <c r="E31" s="527"/>
      <c r="F31" s="521"/>
      <c r="G31" s="521"/>
    </row>
    <row r="32" spans="1:7" x14ac:dyDescent="0.25">
      <c r="A32" s="527"/>
      <c r="B32" s="527"/>
      <c r="C32" s="527"/>
      <c r="D32" s="527"/>
      <c r="E32" s="527"/>
      <c r="F32" s="521"/>
      <c r="G32" s="521"/>
    </row>
    <row r="33" spans="1:7" x14ac:dyDescent="0.25">
      <c r="A33" s="527"/>
      <c r="B33" s="527"/>
      <c r="C33" s="527"/>
      <c r="D33" s="527"/>
      <c r="E33" s="527"/>
      <c r="F33" s="527"/>
      <c r="G33" s="527"/>
    </row>
    <row r="34" spans="1:7" x14ac:dyDescent="0.25">
      <c r="A34" s="527"/>
      <c r="B34" s="527"/>
      <c r="C34" s="527"/>
      <c r="D34" s="527"/>
      <c r="E34" s="527"/>
      <c r="F34" s="527"/>
      <c r="G34" s="527"/>
    </row>
    <row r="35" spans="1:7" x14ac:dyDescent="0.25">
      <c r="A35" s="527"/>
      <c r="B35" s="527"/>
      <c r="C35" s="527"/>
      <c r="D35" s="527"/>
      <c r="E35" s="527"/>
      <c r="F35" s="527"/>
      <c r="G35" s="527"/>
    </row>
    <row r="36" spans="1:7" x14ac:dyDescent="0.25">
      <c r="A36" s="527"/>
      <c r="B36" s="527"/>
      <c r="C36" s="527"/>
      <c r="D36" s="527"/>
      <c r="E36" s="527"/>
      <c r="F36" s="527"/>
      <c r="G36" s="527"/>
    </row>
    <row r="37" spans="1:7" x14ac:dyDescent="0.25">
      <c r="A37" s="527"/>
      <c r="B37" s="527"/>
      <c r="C37" s="527"/>
      <c r="D37" s="527"/>
      <c r="E37" s="527"/>
      <c r="F37" s="527"/>
      <c r="G37" s="527"/>
    </row>
    <row r="38" spans="1:7" x14ac:dyDescent="0.25">
      <c r="A38" s="527"/>
      <c r="B38" s="527"/>
      <c r="C38" s="527"/>
      <c r="D38" s="527"/>
      <c r="E38" s="527"/>
      <c r="F38" s="527"/>
      <c r="G38" s="527"/>
    </row>
    <row r="39" spans="1:7" ht="15" customHeight="1" x14ac:dyDescent="0.25">
      <c r="A39" s="527"/>
      <c r="B39" s="527"/>
      <c r="C39" s="527"/>
      <c r="D39" s="527"/>
      <c r="E39" s="527"/>
      <c r="F39" s="527"/>
      <c r="G39" s="527"/>
    </row>
    <row r="40" spans="1:7" x14ac:dyDescent="0.25">
      <c r="A40" s="527"/>
      <c r="B40" s="527"/>
      <c r="C40" s="527"/>
      <c r="D40" s="527"/>
      <c r="E40" s="527"/>
      <c r="F40" s="527"/>
      <c r="G40" s="527"/>
    </row>
    <row r="41" spans="1:7" x14ac:dyDescent="0.25">
      <c r="A41" s="527"/>
      <c r="B41" s="527"/>
      <c r="C41" s="527"/>
      <c r="D41" s="527"/>
      <c r="E41" s="527"/>
      <c r="F41" s="527"/>
      <c r="G41" s="527"/>
    </row>
    <row r="42" spans="1:7" x14ac:dyDescent="0.25">
      <c r="A42" s="527"/>
      <c r="B42" s="527"/>
      <c r="C42" s="527"/>
      <c r="D42" s="527"/>
      <c r="E42" s="527"/>
      <c r="F42" s="527"/>
      <c r="G42" s="527"/>
    </row>
    <row r="43" spans="1:7" x14ac:dyDescent="0.25">
      <c r="A43" s="527"/>
      <c r="B43" s="527"/>
      <c r="C43" s="527"/>
      <c r="D43" s="527"/>
      <c r="E43" s="527"/>
      <c r="F43" s="527"/>
      <c r="G43" s="527"/>
    </row>
    <row r="44" spans="1:7" x14ac:dyDescent="0.25">
      <c r="A44" s="527"/>
      <c r="B44" s="527"/>
      <c r="C44" s="527"/>
      <c r="D44" s="527"/>
      <c r="E44" s="527"/>
      <c r="F44" s="527"/>
      <c r="G44" s="527"/>
    </row>
    <row r="45" spans="1:7" x14ac:dyDescent="0.25">
      <c r="A45" s="527"/>
      <c r="B45" s="527"/>
      <c r="C45" s="527"/>
      <c r="D45" s="527"/>
      <c r="E45" s="527"/>
      <c r="F45" s="527"/>
      <c r="G45" s="527"/>
    </row>
    <row r="46" spans="1:7" x14ac:dyDescent="0.25">
      <c r="A46" s="527"/>
      <c r="B46" s="527"/>
      <c r="C46" s="527"/>
      <c r="D46" s="527"/>
      <c r="E46" s="527"/>
      <c r="F46" s="527"/>
      <c r="G46" s="527"/>
    </row>
    <row r="47" spans="1:7" x14ac:dyDescent="0.25">
      <c r="A47" s="527"/>
      <c r="B47" s="527"/>
      <c r="C47" s="527"/>
      <c r="D47" s="527"/>
      <c r="E47" s="527"/>
      <c r="F47" s="527"/>
      <c r="G47" s="527"/>
    </row>
    <row r="48" spans="1:7" x14ac:dyDescent="0.25">
      <c r="A48" s="527"/>
      <c r="B48" s="527"/>
      <c r="C48" s="527"/>
      <c r="D48" s="527"/>
      <c r="E48" s="527"/>
      <c r="F48" s="527"/>
      <c r="G48" s="527"/>
    </row>
    <row r="49" spans="1:7" x14ac:dyDescent="0.25">
      <c r="A49" s="527"/>
      <c r="B49" s="527"/>
      <c r="C49" s="527"/>
      <c r="D49" s="527"/>
      <c r="E49" s="527"/>
      <c r="F49" s="520"/>
      <c r="G49" s="520"/>
    </row>
    <row r="50" spans="1:7" x14ac:dyDescent="0.25">
      <c r="A50" s="527"/>
      <c r="B50" s="527"/>
      <c r="C50" s="527"/>
      <c r="D50" s="527"/>
      <c r="E50" s="527"/>
      <c r="F50" s="520"/>
      <c r="G50" s="520"/>
    </row>
    <row r="51" spans="1:7" x14ac:dyDescent="0.25">
      <c r="A51" s="527"/>
      <c r="B51" s="527"/>
      <c r="C51" s="527"/>
      <c r="D51" s="527"/>
      <c r="E51" s="527"/>
      <c r="F51" s="520"/>
      <c r="G51" s="520"/>
    </row>
    <row r="52" spans="1:7" x14ac:dyDescent="0.25">
      <c r="A52" s="527"/>
      <c r="B52" s="527"/>
      <c r="C52" s="527"/>
      <c r="D52" s="527"/>
      <c r="E52" s="527"/>
      <c r="F52" s="520"/>
      <c r="G52" s="520"/>
    </row>
    <row r="53" spans="1:7" x14ac:dyDescent="0.25">
      <c r="A53" s="527"/>
      <c r="B53" s="527"/>
      <c r="C53" s="527"/>
      <c r="D53" s="527"/>
      <c r="E53" s="527"/>
      <c r="F53" s="521"/>
      <c r="G53" s="521"/>
    </row>
    <row r="54" spans="1:7" x14ac:dyDescent="0.25">
      <c r="A54" s="527"/>
      <c r="B54" s="527"/>
      <c r="C54" s="527"/>
      <c r="D54" s="527"/>
      <c r="E54" s="527"/>
      <c r="F54" s="521"/>
      <c r="G54" s="521"/>
    </row>
    <row r="55" spans="1:7" x14ac:dyDescent="0.25">
      <c r="A55" s="527"/>
      <c r="B55" s="527"/>
      <c r="C55" s="527"/>
      <c r="D55" s="527"/>
      <c r="E55" s="527"/>
      <c r="F55" s="521"/>
      <c r="G55" s="521"/>
    </row>
    <row r="56" spans="1:7" x14ac:dyDescent="0.25">
      <c r="A56" s="527"/>
      <c r="B56" s="527"/>
      <c r="C56" s="527"/>
      <c r="D56" s="527"/>
      <c r="E56" s="527"/>
      <c r="F56" s="521"/>
      <c r="G56" s="521"/>
    </row>
    <row r="57" spans="1:7" x14ac:dyDescent="0.25">
      <c r="A57" s="527"/>
      <c r="B57" s="527"/>
      <c r="C57" s="527"/>
      <c r="D57" s="527"/>
      <c r="E57" s="527"/>
      <c r="F57" s="521"/>
      <c r="G57" s="521"/>
    </row>
    <row r="58" spans="1:7" x14ac:dyDescent="0.25">
      <c r="A58" s="527"/>
      <c r="B58" s="527"/>
      <c r="C58" s="527"/>
      <c r="D58" s="527"/>
      <c r="E58" s="527"/>
      <c r="F58" s="521"/>
      <c r="G58" s="521"/>
    </row>
    <row r="59" spans="1:7" x14ac:dyDescent="0.25">
      <c r="A59" s="527"/>
      <c r="B59" s="527"/>
      <c r="C59" s="527"/>
      <c r="D59" s="527"/>
      <c r="E59" s="527"/>
      <c r="F59" s="521"/>
      <c r="G59" s="521"/>
    </row>
    <row r="60" spans="1:7" x14ac:dyDescent="0.25">
      <c r="A60" s="527"/>
      <c r="B60" s="527"/>
      <c r="C60" s="527"/>
      <c r="D60" s="527"/>
      <c r="E60" s="527"/>
      <c r="F60" s="521"/>
      <c r="G60" s="521"/>
    </row>
    <row r="61" spans="1:7" x14ac:dyDescent="0.25">
      <c r="A61" s="527"/>
      <c r="B61" s="527"/>
      <c r="C61" s="527"/>
      <c r="D61" s="527"/>
      <c r="E61" s="527"/>
      <c r="F61" s="521"/>
      <c r="G61" s="521"/>
    </row>
    <row r="62" spans="1:7" x14ac:dyDescent="0.25">
      <c r="A62" s="527"/>
      <c r="B62" s="527"/>
      <c r="C62" s="527"/>
      <c r="D62" s="527"/>
      <c r="E62" s="527"/>
      <c r="F62" s="521"/>
      <c r="G62" s="521"/>
    </row>
    <row r="63" spans="1:7" x14ac:dyDescent="0.25">
      <c r="A63" s="527"/>
      <c r="B63" s="527"/>
      <c r="C63" s="527"/>
      <c r="D63" s="527"/>
      <c r="E63" s="527"/>
      <c r="F63" s="521"/>
      <c r="G63" s="521"/>
    </row>
    <row r="64" spans="1:7" x14ac:dyDescent="0.25">
      <c r="A64" s="527"/>
      <c r="B64" s="527"/>
      <c r="C64" s="527"/>
      <c r="D64" s="527"/>
      <c r="E64" s="527"/>
      <c r="F64" s="521"/>
      <c r="G64" s="521"/>
    </row>
    <row r="65" spans="1:7" x14ac:dyDescent="0.25">
      <c r="A65" s="527"/>
      <c r="B65" s="527"/>
      <c r="C65" s="527"/>
      <c r="D65" s="527"/>
      <c r="E65" s="527"/>
      <c r="F65" s="527"/>
      <c r="G65" s="527"/>
    </row>
    <row r="66" spans="1:7" x14ac:dyDescent="0.25">
      <c r="A66" s="527"/>
      <c r="B66" s="527"/>
      <c r="C66" s="527"/>
      <c r="D66" s="527"/>
      <c r="E66" s="527"/>
      <c r="F66" s="527"/>
      <c r="G66" s="527"/>
    </row>
    <row r="67" spans="1:7" x14ac:dyDescent="0.25">
      <c r="A67" s="527"/>
      <c r="B67" s="527"/>
      <c r="C67" s="527"/>
      <c r="D67" s="527"/>
      <c r="E67" s="527"/>
      <c r="F67" s="527"/>
      <c r="G67" s="527"/>
    </row>
    <row r="68" spans="1:7" x14ac:dyDescent="0.25">
      <c r="A68" s="527"/>
      <c r="B68" s="527"/>
      <c r="C68" s="527"/>
      <c r="D68" s="527"/>
      <c r="E68" s="527"/>
      <c r="F68" s="527"/>
      <c r="G68" s="527"/>
    </row>
    <row r="69" spans="1:7" ht="15" customHeight="1" x14ac:dyDescent="0.25">
      <c r="A69" s="527"/>
      <c r="B69" s="527"/>
      <c r="C69" s="527"/>
      <c r="D69" s="527"/>
      <c r="E69" s="527"/>
      <c r="F69" s="527"/>
      <c r="G69" s="527"/>
    </row>
    <row r="70" spans="1:7" x14ac:dyDescent="0.25">
      <c r="A70" s="527"/>
      <c r="B70" s="527"/>
      <c r="C70" s="527"/>
      <c r="D70" s="527"/>
      <c r="E70" s="527"/>
      <c r="F70" s="527"/>
      <c r="G70" s="527"/>
    </row>
    <row r="71" spans="1:7" x14ac:dyDescent="0.25">
      <c r="A71" s="527"/>
      <c r="B71" s="527"/>
      <c r="C71" s="527"/>
      <c r="D71" s="527"/>
      <c r="E71" s="527"/>
      <c r="F71" s="527"/>
      <c r="G71" s="527"/>
    </row>
    <row r="72" spans="1:7" x14ac:dyDescent="0.25">
      <c r="A72" s="527"/>
      <c r="B72" s="527"/>
      <c r="C72" s="527"/>
      <c r="D72" s="527"/>
      <c r="E72" s="527"/>
      <c r="F72" s="527"/>
      <c r="G72" s="527"/>
    </row>
    <row r="73" spans="1:7" x14ac:dyDescent="0.25">
      <c r="A73" s="527"/>
      <c r="B73" s="527"/>
      <c r="C73" s="527"/>
      <c r="D73" s="527"/>
      <c r="E73" s="527"/>
      <c r="F73" s="527"/>
      <c r="G73" s="527"/>
    </row>
    <row r="74" spans="1:7" x14ac:dyDescent="0.25">
      <c r="A74" s="527"/>
      <c r="B74" s="527"/>
      <c r="C74" s="527"/>
      <c r="D74" s="527"/>
      <c r="E74" s="527"/>
      <c r="F74" s="527"/>
      <c r="G74" s="527"/>
    </row>
    <row r="75" spans="1:7" x14ac:dyDescent="0.25">
      <c r="A75" s="527"/>
      <c r="B75" s="527"/>
      <c r="C75" s="527"/>
      <c r="D75" s="527"/>
      <c r="E75" s="527"/>
      <c r="F75" s="527"/>
      <c r="G75" s="527"/>
    </row>
    <row r="76" spans="1:7" x14ac:dyDescent="0.25">
      <c r="A76" s="527"/>
      <c r="B76" s="527"/>
      <c r="C76" s="527"/>
      <c r="D76" s="527"/>
      <c r="E76" s="527"/>
      <c r="F76" s="527"/>
      <c r="G76" s="527"/>
    </row>
    <row r="77" spans="1:7" x14ac:dyDescent="0.25">
      <c r="A77" s="527"/>
      <c r="B77" s="527"/>
      <c r="C77" s="527"/>
      <c r="D77" s="527"/>
      <c r="E77" s="527"/>
      <c r="F77" s="527"/>
      <c r="G77" s="527"/>
    </row>
    <row r="78" spans="1:7" x14ac:dyDescent="0.25">
      <c r="A78" s="527"/>
      <c r="B78" s="527"/>
      <c r="C78" s="527"/>
      <c r="D78" s="527"/>
      <c r="E78" s="527"/>
      <c r="F78" s="527"/>
      <c r="G78" s="527"/>
    </row>
    <row r="79" spans="1:7" x14ac:dyDescent="0.25">
      <c r="A79" s="527"/>
      <c r="B79" s="527"/>
      <c r="C79" s="527"/>
      <c r="D79" s="527"/>
      <c r="E79" s="527"/>
      <c r="F79" s="527"/>
      <c r="G79" s="527"/>
    </row>
    <row r="80" spans="1:7" x14ac:dyDescent="0.25">
      <c r="A80" s="527"/>
      <c r="B80" s="527"/>
      <c r="C80" s="527"/>
      <c r="D80" s="527"/>
      <c r="E80" s="527"/>
      <c r="F80" s="527"/>
      <c r="G80" s="527"/>
    </row>
    <row r="81" spans="1:7" x14ac:dyDescent="0.25">
      <c r="A81" s="527"/>
      <c r="B81" s="527"/>
      <c r="C81" s="527"/>
      <c r="D81" s="527"/>
      <c r="E81" s="527"/>
      <c r="F81" s="520"/>
      <c r="G81" s="520"/>
    </row>
    <row r="82" spans="1:7" x14ac:dyDescent="0.25">
      <c r="A82" s="527"/>
      <c r="B82" s="527"/>
      <c r="C82" s="527"/>
      <c r="D82" s="527"/>
      <c r="E82" s="527"/>
      <c r="F82" s="520"/>
      <c r="G82" s="520"/>
    </row>
    <row r="83" spans="1:7" x14ac:dyDescent="0.25">
      <c r="A83" s="527"/>
      <c r="B83" s="527"/>
      <c r="C83" s="527"/>
      <c r="D83" s="527"/>
      <c r="E83" s="527"/>
      <c r="F83" s="521"/>
      <c r="G83" s="521"/>
    </row>
    <row r="84" spans="1:7" x14ac:dyDescent="0.25">
      <c r="A84" s="527"/>
      <c r="B84" s="527"/>
      <c r="C84" s="527"/>
      <c r="D84" s="527"/>
      <c r="E84" s="527"/>
      <c r="F84" s="521"/>
      <c r="G84" s="521"/>
    </row>
    <row r="85" spans="1:7" x14ac:dyDescent="0.25">
      <c r="A85" s="527"/>
      <c r="B85" s="527"/>
      <c r="C85" s="527"/>
      <c r="D85" s="527"/>
      <c r="E85" s="527"/>
      <c r="F85" s="521"/>
      <c r="G85" s="521"/>
    </row>
    <row r="86" spans="1:7" x14ac:dyDescent="0.25">
      <c r="A86" s="527"/>
      <c r="B86" s="527"/>
      <c r="C86" s="527"/>
      <c r="D86" s="527"/>
      <c r="E86" s="527"/>
      <c r="F86" s="521"/>
      <c r="G86" s="521"/>
    </row>
    <row r="87" spans="1:7" x14ac:dyDescent="0.25">
      <c r="A87" s="527"/>
      <c r="B87" s="527"/>
      <c r="C87" s="527"/>
      <c r="D87" s="527"/>
      <c r="E87" s="527"/>
      <c r="F87" s="521"/>
      <c r="G87" s="521"/>
    </row>
    <row r="88" spans="1:7" x14ac:dyDescent="0.25">
      <c r="A88" s="527"/>
      <c r="B88" s="527"/>
      <c r="C88" s="527"/>
      <c r="D88" s="527"/>
      <c r="E88" s="527"/>
      <c r="F88" s="521"/>
      <c r="G88" s="521"/>
    </row>
    <row r="89" spans="1:7" x14ac:dyDescent="0.25">
      <c r="A89" s="527"/>
      <c r="B89" s="527"/>
      <c r="C89" s="527"/>
      <c r="D89" s="527"/>
      <c r="E89" s="527"/>
      <c r="F89" s="521"/>
      <c r="G89" s="521"/>
    </row>
    <row r="90" spans="1:7" x14ac:dyDescent="0.25">
      <c r="A90" s="527"/>
      <c r="B90" s="527"/>
      <c r="C90" s="527"/>
      <c r="D90" s="527"/>
      <c r="E90" s="527"/>
      <c r="F90" s="521"/>
      <c r="G90" s="521"/>
    </row>
    <row r="91" spans="1:7" x14ac:dyDescent="0.25">
      <c r="A91" s="527"/>
      <c r="B91" s="527"/>
      <c r="C91" s="527"/>
      <c r="D91" s="527"/>
      <c r="E91" s="527"/>
      <c r="F91" s="521"/>
      <c r="G91" s="521"/>
    </row>
    <row r="92" spans="1:7" x14ac:dyDescent="0.25">
      <c r="A92" s="527"/>
      <c r="B92" s="527"/>
      <c r="C92" s="527"/>
      <c r="D92" s="527"/>
      <c r="E92" s="527"/>
      <c r="F92" s="521"/>
      <c r="G92" s="521"/>
    </row>
    <row r="93" spans="1:7" x14ac:dyDescent="0.25">
      <c r="A93" s="527"/>
      <c r="B93" s="527"/>
      <c r="C93" s="527"/>
      <c r="D93" s="527"/>
      <c r="E93" s="527"/>
      <c r="F93" s="521"/>
      <c r="G93" s="521"/>
    </row>
    <row r="94" spans="1:7" x14ac:dyDescent="0.25">
      <c r="A94" s="527"/>
      <c r="B94" s="527"/>
      <c r="C94" s="527"/>
      <c r="D94" s="527"/>
      <c r="E94" s="527"/>
      <c r="F94" s="521"/>
      <c r="G94" s="521"/>
    </row>
    <row r="95" spans="1:7" x14ac:dyDescent="0.25">
      <c r="A95" s="527"/>
      <c r="B95" s="527"/>
      <c r="C95" s="527"/>
      <c r="D95" s="527"/>
      <c r="E95" s="527"/>
      <c r="F95" s="521"/>
      <c r="G95" s="521"/>
    </row>
    <row r="96" spans="1:7" x14ac:dyDescent="0.25">
      <c r="A96" s="527"/>
      <c r="B96" s="527"/>
      <c r="C96" s="527"/>
      <c r="D96" s="527"/>
      <c r="E96" s="527"/>
      <c r="F96" s="521"/>
      <c r="G96" s="521"/>
    </row>
    <row r="97" spans="1:7" x14ac:dyDescent="0.25">
      <c r="A97" s="527"/>
      <c r="B97" s="527"/>
      <c r="C97" s="527"/>
      <c r="D97" s="527"/>
      <c r="E97" s="527"/>
      <c r="F97" s="527"/>
      <c r="G97" s="527"/>
    </row>
    <row r="98" spans="1:7" x14ac:dyDescent="0.25">
      <c r="A98" s="527"/>
      <c r="B98" s="527"/>
      <c r="C98" s="527"/>
      <c r="D98" s="527"/>
      <c r="E98" s="527"/>
      <c r="F98" s="527"/>
      <c r="G98" s="527"/>
    </row>
    <row r="99" spans="1:7" ht="15" customHeight="1" x14ac:dyDescent="0.25">
      <c r="A99" s="527"/>
      <c r="B99" s="527"/>
      <c r="C99" s="527"/>
      <c r="D99" s="527"/>
      <c r="E99" s="527"/>
      <c r="F99" s="527"/>
      <c r="G99" s="527"/>
    </row>
    <row r="100" spans="1:7" x14ac:dyDescent="0.25">
      <c r="A100" s="527"/>
      <c r="B100" s="527"/>
      <c r="C100" s="527"/>
      <c r="D100" s="527"/>
      <c r="E100" s="527"/>
      <c r="F100" s="527"/>
      <c r="G100" s="527"/>
    </row>
    <row r="101" spans="1:7" x14ac:dyDescent="0.25">
      <c r="A101" s="527"/>
      <c r="B101" s="527"/>
      <c r="C101" s="527"/>
      <c r="D101" s="527"/>
      <c r="E101" s="527"/>
      <c r="F101" s="527"/>
      <c r="G101" s="527"/>
    </row>
    <row r="102" spans="1:7" x14ac:dyDescent="0.25">
      <c r="A102" s="527"/>
      <c r="B102" s="527"/>
      <c r="C102" s="527"/>
      <c r="D102" s="527"/>
      <c r="E102" s="527"/>
      <c r="F102" s="527"/>
      <c r="G102" s="527"/>
    </row>
    <row r="103" spans="1:7" x14ac:dyDescent="0.25">
      <c r="A103" s="527"/>
      <c r="B103" s="527"/>
      <c r="C103" s="527"/>
      <c r="D103" s="527"/>
      <c r="E103" s="527"/>
      <c r="F103" s="527"/>
      <c r="G103" s="527"/>
    </row>
    <row r="104" spans="1:7" x14ac:dyDescent="0.25">
      <c r="A104" s="527"/>
      <c r="B104" s="527"/>
      <c r="C104" s="527"/>
      <c r="D104" s="527"/>
      <c r="E104" s="527"/>
      <c r="F104" s="527"/>
      <c r="G104" s="527"/>
    </row>
    <row r="105" spans="1:7" x14ac:dyDescent="0.25">
      <c r="A105" s="527"/>
      <c r="B105" s="527"/>
      <c r="C105" s="527"/>
      <c r="D105" s="527"/>
      <c r="E105" s="527"/>
      <c r="F105" s="527"/>
      <c r="G105" s="527"/>
    </row>
    <row r="106" spans="1:7" x14ac:dyDescent="0.25">
      <c r="A106" s="527"/>
      <c r="B106" s="527"/>
      <c r="C106" s="527"/>
      <c r="D106" s="527"/>
      <c r="E106" s="527"/>
      <c r="F106" s="527"/>
      <c r="G106" s="527"/>
    </row>
    <row r="107" spans="1:7" x14ac:dyDescent="0.25">
      <c r="A107" s="527"/>
      <c r="B107" s="527"/>
      <c r="C107" s="527"/>
      <c r="D107" s="527"/>
      <c r="E107" s="527"/>
      <c r="F107" s="527"/>
      <c r="G107" s="527"/>
    </row>
    <row r="108" spans="1:7" x14ac:dyDescent="0.25">
      <c r="A108" s="527"/>
      <c r="B108" s="527"/>
      <c r="C108" s="527"/>
      <c r="D108" s="527"/>
      <c r="E108" s="527"/>
      <c r="F108" s="527"/>
      <c r="G108" s="527"/>
    </row>
    <row r="109" spans="1:7" x14ac:dyDescent="0.25">
      <c r="A109" s="527"/>
      <c r="B109" s="527"/>
      <c r="C109" s="527"/>
      <c r="D109" s="527"/>
      <c r="E109" s="527"/>
      <c r="F109" s="527"/>
      <c r="G109" s="527"/>
    </row>
    <row r="110" spans="1:7" x14ac:dyDescent="0.25">
      <c r="A110" s="527"/>
      <c r="B110" s="527"/>
      <c r="C110" s="527"/>
      <c r="D110" s="527"/>
      <c r="E110" s="527"/>
      <c r="F110" s="527"/>
      <c r="G110" s="527"/>
    </row>
    <row r="111" spans="1:7" x14ac:dyDescent="0.25">
      <c r="A111" s="527"/>
      <c r="B111" s="527"/>
      <c r="C111" s="527"/>
      <c r="D111" s="527"/>
      <c r="E111" s="527"/>
      <c r="F111" s="527"/>
      <c r="G111" s="527"/>
    </row>
    <row r="112" spans="1:7" x14ac:dyDescent="0.25">
      <c r="A112" s="527"/>
      <c r="B112" s="527"/>
      <c r="C112" s="527"/>
      <c r="D112" s="527"/>
      <c r="E112" s="527"/>
      <c r="F112" s="527"/>
      <c r="G112" s="527"/>
    </row>
    <row r="113" spans="1:7" x14ac:dyDescent="0.25">
      <c r="A113" s="527"/>
      <c r="B113" s="527"/>
      <c r="C113" s="527"/>
      <c r="D113" s="527"/>
      <c r="E113" s="527"/>
      <c r="F113" s="527"/>
      <c r="G113" s="527"/>
    </row>
    <row r="114" spans="1:7" x14ac:dyDescent="0.25">
      <c r="A114" s="527"/>
      <c r="B114" s="527"/>
      <c r="C114" s="527"/>
      <c r="D114" s="527"/>
      <c r="E114" s="527"/>
      <c r="F114" s="527"/>
      <c r="G114" s="527"/>
    </row>
    <row r="115" spans="1:7" x14ac:dyDescent="0.25">
      <c r="A115" s="527"/>
      <c r="B115" s="527"/>
      <c r="C115" s="527"/>
      <c r="D115" s="527"/>
      <c r="E115" s="527"/>
      <c r="F115" s="527"/>
      <c r="G115" s="527"/>
    </row>
    <row r="116" spans="1:7" x14ac:dyDescent="0.25">
      <c r="A116" s="527"/>
      <c r="B116" s="527"/>
      <c r="C116" s="527"/>
      <c r="D116" s="527"/>
      <c r="E116" s="527"/>
      <c r="F116" s="527"/>
      <c r="G116" s="527"/>
    </row>
    <row r="117" spans="1:7" x14ac:dyDescent="0.25">
      <c r="A117" s="527"/>
      <c r="B117" s="527"/>
      <c r="C117" s="527"/>
      <c r="D117" s="527"/>
      <c r="E117" s="527"/>
      <c r="F117" s="527"/>
      <c r="G117" s="527"/>
    </row>
    <row r="118" spans="1:7" x14ac:dyDescent="0.25">
      <c r="A118" s="527"/>
      <c r="B118" s="527"/>
      <c r="C118" s="527"/>
      <c r="D118" s="527"/>
      <c r="E118" s="527"/>
      <c r="F118" s="527"/>
      <c r="G118" s="527"/>
    </row>
    <row r="119" spans="1:7" x14ac:dyDescent="0.25">
      <c r="A119" s="527"/>
      <c r="B119" s="527"/>
      <c r="C119" s="527"/>
      <c r="D119" s="527"/>
      <c r="E119" s="527"/>
      <c r="F119" s="527"/>
      <c r="G119" s="527"/>
    </row>
    <row r="120" spans="1:7" x14ac:dyDescent="0.25">
      <c r="A120" s="527"/>
      <c r="B120" s="527"/>
      <c r="C120" s="527"/>
      <c r="D120" s="527"/>
      <c r="E120" s="527"/>
      <c r="F120" s="527"/>
      <c r="G120" s="527"/>
    </row>
    <row r="121" spans="1:7" x14ac:dyDescent="0.25">
      <c r="A121" s="527"/>
      <c r="B121" s="527"/>
      <c r="C121" s="527"/>
      <c r="D121" s="527"/>
      <c r="E121" s="527"/>
      <c r="F121" s="527"/>
      <c r="G121" s="527"/>
    </row>
    <row r="122" spans="1:7" x14ac:dyDescent="0.25">
      <c r="A122" s="527"/>
      <c r="B122" s="527"/>
      <c r="C122" s="527"/>
      <c r="D122" s="527"/>
      <c r="E122" s="527"/>
      <c r="F122" s="527"/>
      <c r="G122" s="527"/>
    </row>
    <row r="123" spans="1:7" x14ac:dyDescent="0.25">
      <c r="A123" s="527"/>
      <c r="B123" s="527"/>
      <c r="C123" s="527"/>
      <c r="D123" s="527"/>
      <c r="E123" s="527"/>
      <c r="F123" s="527"/>
      <c r="G123" s="527"/>
    </row>
    <row r="124" spans="1:7" x14ac:dyDescent="0.25">
      <c r="A124" s="527"/>
      <c r="B124" s="527"/>
      <c r="C124" s="527"/>
      <c r="D124" s="527"/>
      <c r="E124" s="527"/>
      <c r="F124" s="527"/>
      <c r="G124" s="527"/>
    </row>
    <row r="125" spans="1:7" x14ac:dyDescent="0.25">
      <c r="A125" s="527"/>
      <c r="B125" s="527"/>
      <c r="C125" s="527"/>
      <c r="D125" s="527"/>
      <c r="E125" s="527"/>
      <c r="F125" s="527"/>
      <c r="G125" s="527"/>
    </row>
    <row r="126" spans="1:7" x14ac:dyDescent="0.25">
      <c r="A126" s="527"/>
      <c r="B126" s="527"/>
      <c r="C126" s="527"/>
      <c r="D126" s="527"/>
      <c r="E126" s="527"/>
      <c r="F126" s="527"/>
      <c r="G126" s="527"/>
    </row>
    <row r="127" spans="1:7" x14ac:dyDescent="0.25">
      <c r="A127" s="527"/>
      <c r="B127" s="527"/>
      <c r="C127" s="527"/>
      <c r="D127" s="527"/>
      <c r="E127" s="527"/>
      <c r="F127" s="527"/>
      <c r="G127" s="527"/>
    </row>
    <row r="128" spans="1:7" x14ac:dyDescent="0.25">
      <c r="A128" s="527"/>
      <c r="B128" s="527"/>
      <c r="C128" s="527"/>
      <c r="D128" s="527"/>
      <c r="E128" s="527"/>
      <c r="F128" s="527"/>
      <c r="G128" s="527"/>
    </row>
    <row r="129" spans="1:7" ht="15" customHeight="1" x14ac:dyDescent="0.25">
      <c r="A129" s="527"/>
      <c r="B129" s="527"/>
      <c r="C129" s="527"/>
      <c r="D129" s="527"/>
      <c r="E129" s="527"/>
      <c r="F129" s="527"/>
      <c r="G129" s="527"/>
    </row>
    <row r="130" spans="1:7" x14ac:dyDescent="0.25">
      <c r="A130" s="527"/>
      <c r="B130" s="527"/>
      <c r="C130" s="527"/>
      <c r="D130" s="527"/>
      <c r="E130" s="527"/>
      <c r="F130" s="527"/>
      <c r="G130" s="527"/>
    </row>
    <row r="131" spans="1:7" x14ac:dyDescent="0.25">
      <c r="A131" s="527"/>
      <c r="B131" s="527"/>
      <c r="C131" s="527"/>
      <c r="D131" s="527"/>
      <c r="E131" s="527"/>
      <c r="F131" s="527"/>
      <c r="G131" s="527"/>
    </row>
    <row r="132" spans="1:7" x14ac:dyDescent="0.25">
      <c r="A132" s="527"/>
      <c r="B132" s="527"/>
      <c r="C132" s="527"/>
      <c r="D132" s="527"/>
      <c r="E132" s="527"/>
      <c r="F132" s="527"/>
      <c r="G132" s="527"/>
    </row>
    <row r="133" spans="1:7" x14ac:dyDescent="0.25">
      <c r="A133" s="527"/>
      <c r="B133" s="527"/>
      <c r="C133" s="527"/>
      <c r="D133" s="527"/>
      <c r="E133" s="527"/>
      <c r="F133" s="527"/>
      <c r="G133" s="527"/>
    </row>
    <row r="134" spans="1:7" x14ac:dyDescent="0.25">
      <c r="A134" s="527"/>
      <c r="B134" s="527"/>
      <c r="C134" s="527"/>
      <c r="D134" s="527"/>
      <c r="E134" s="527"/>
      <c r="F134" s="527"/>
      <c r="G134" s="527"/>
    </row>
    <row r="135" spans="1:7" x14ac:dyDescent="0.25">
      <c r="A135" s="527"/>
      <c r="B135" s="527"/>
      <c r="C135" s="527"/>
      <c r="D135" s="527"/>
      <c r="E135" s="527"/>
      <c r="F135" s="527"/>
      <c r="G135" s="527"/>
    </row>
    <row r="136" spans="1:7" x14ac:dyDescent="0.25">
      <c r="A136" s="527"/>
      <c r="B136" s="527"/>
      <c r="C136" s="527"/>
      <c r="D136" s="527"/>
      <c r="E136" s="527"/>
      <c r="F136" s="527"/>
      <c r="G136" s="527"/>
    </row>
    <row r="137" spans="1:7" x14ac:dyDescent="0.25">
      <c r="A137" s="527"/>
      <c r="B137" s="527"/>
      <c r="C137" s="527"/>
      <c r="D137" s="527"/>
      <c r="E137" s="527"/>
      <c r="F137" s="527"/>
      <c r="G137" s="527"/>
    </row>
    <row r="138" spans="1:7" x14ac:dyDescent="0.25">
      <c r="A138" s="527"/>
      <c r="B138" s="527"/>
      <c r="C138" s="527"/>
      <c r="D138" s="527"/>
      <c r="E138" s="527"/>
      <c r="F138" s="527"/>
      <c r="G138" s="527"/>
    </row>
    <row r="139" spans="1:7" x14ac:dyDescent="0.25">
      <c r="A139" s="527"/>
      <c r="B139" s="527"/>
      <c r="C139" s="527"/>
      <c r="D139" s="527"/>
      <c r="E139" s="527"/>
      <c r="F139" s="527"/>
      <c r="G139" s="527"/>
    </row>
    <row r="140" spans="1:7" x14ac:dyDescent="0.25">
      <c r="A140" s="527"/>
      <c r="B140" s="527"/>
      <c r="C140" s="527"/>
      <c r="D140" s="527"/>
      <c r="E140" s="527"/>
      <c r="F140" s="527"/>
      <c r="G140" s="527"/>
    </row>
    <row r="141" spans="1:7" x14ac:dyDescent="0.25">
      <c r="A141" s="527"/>
      <c r="B141" s="527"/>
      <c r="C141" s="527"/>
      <c r="D141" s="527"/>
      <c r="E141" s="527"/>
      <c r="F141" s="527"/>
      <c r="G141" s="527"/>
    </row>
    <row r="142" spans="1:7" x14ac:dyDescent="0.25">
      <c r="A142" s="527"/>
      <c r="B142" s="527"/>
      <c r="C142" s="527"/>
      <c r="D142" s="527"/>
      <c r="E142" s="527"/>
      <c r="F142" s="527"/>
      <c r="G142" s="527"/>
    </row>
    <row r="143" spans="1:7" x14ac:dyDescent="0.25">
      <c r="A143" s="527"/>
      <c r="B143" s="527"/>
      <c r="C143" s="527"/>
      <c r="D143" s="527"/>
      <c r="E143" s="527"/>
      <c r="F143" s="527"/>
      <c r="G143" s="527"/>
    </row>
    <row r="144" spans="1:7" x14ac:dyDescent="0.25">
      <c r="A144" s="527"/>
      <c r="B144" s="527"/>
      <c r="C144" s="527"/>
      <c r="D144" s="527"/>
      <c r="E144" s="527"/>
      <c r="F144" s="527"/>
      <c r="G144" s="527"/>
    </row>
    <row r="145" spans="1:7" x14ac:dyDescent="0.25">
      <c r="A145" s="527"/>
      <c r="B145" s="527"/>
      <c r="C145" s="527"/>
      <c r="D145" s="527"/>
      <c r="E145" s="527"/>
      <c r="F145" s="527"/>
      <c r="G145" s="527"/>
    </row>
    <row r="146" spans="1:7" x14ac:dyDescent="0.25">
      <c r="A146" s="527"/>
      <c r="B146" s="527"/>
      <c r="C146" s="527"/>
      <c r="D146" s="527"/>
      <c r="E146" s="527"/>
      <c r="F146" s="527"/>
      <c r="G146" s="527"/>
    </row>
    <row r="147" spans="1:7" x14ac:dyDescent="0.25">
      <c r="A147" s="527"/>
      <c r="B147" s="527"/>
      <c r="C147" s="527"/>
      <c r="D147" s="527"/>
      <c r="E147" s="527"/>
      <c r="F147" s="527"/>
      <c r="G147" s="527"/>
    </row>
    <row r="148" spans="1:7" x14ac:dyDescent="0.25">
      <c r="A148" s="527"/>
      <c r="B148" s="527"/>
      <c r="C148" s="527"/>
      <c r="D148" s="527"/>
      <c r="E148" s="527"/>
      <c r="F148" s="527"/>
      <c r="G148" s="527"/>
    </row>
    <row r="149" spans="1:7" x14ac:dyDescent="0.25">
      <c r="A149" s="527"/>
      <c r="B149" s="527"/>
      <c r="C149" s="527"/>
      <c r="D149" s="527"/>
      <c r="E149" s="527"/>
      <c r="F149" s="527"/>
      <c r="G149" s="527"/>
    </row>
    <row r="150" spans="1:7" x14ac:dyDescent="0.25">
      <c r="A150" s="527"/>
      <c r="B150" s="527"/>
      <c r="C150" s="527"/>
      <c r="D150" s="527"/>
      <c r="E150" s="527"/>
      <c r="F150" s="527"/>
      <c r="G150" s="527"/>
    </row>
    <row r="151" spans="1:7" x14ac:dyDescent="0.25">
      <c r="A151" s="527"/>
      <c r="B151" s="527"/>
      <c r="C151" s="527"/>
      <c r="D151" s="527"/>
      <c r="E151" s="527"/>
      <c r="F151" s="527"/>
      <c r="G151" s="527"/>
    </row>
    <row r="152" spans="1:7" x14ac:dyDescent="0.25">
      <c r="A152" s="527"/>
      <c r="B152" s="527"/>
      <c r="C152" s="527"/>
      <c r="D152" s="527"/>
      <c r="E152" s="527"/>
      <c r="F152" s="527"/>
      <c r="G152" s="527"/>
    </row>
    <row r="153" spans="1:7" x14ac:dyDescent="0.25">
      <c r="A153" s="527"/>
      <c r="B153" s="527"/>
      <c r="C153" s="527"/>
      <c r="D153" s="527"/>
      <c r="E153" s="527"/>
      <c r="F153" s="527"/>
      <c r="G153" s="527"/>
    </row>
    <row r="154" spans="1:7" x14ac:dyDescent="0.25">
      <c r="A154" s="527"/>
      <c r="B154" s="527"/>
      <c r="C154" s="527"/>
      <c r="D154" s="527"/>
      <c r="E154" s="527"/>
      <c r="F154" s="527"/>
      <c r="G154" s="527"/>
    </row>
    <row r="155" spans="1:7" x14ac:dyDescent="0.25">
      <c r="A155" s="527"/>
      <c r="B155" s="527"/>
      <c r="C155" s="527"/>
      <c r="D155" s="527"/>
      <c r="E155" s="527"/>
      <c r="F155" s="527"/>
      <c r="G155" s="527"/>
    </row>
    <row r="156" spans="1:7" x14ac:dyDescent="0.25">
      <c r="A156" s="527"/>
      <c r="B156" s="527"/>
      <c r="C156" s="527"/>
      <c r="D156" s="527"/>
      <c r="E156" s="527"/>
      <c r="F156" s="527"/>
      <c r="G156" s="527"/>
    </row>
    <row r="157" spans="1:7" x14ac:dyDescent="0.25">
      <c r="A157" s="527"/>
      <c r="B157" s="527"/>
      <c r="C157" s="527"/>
      <c r="D157" s="527"/>
      <c r="E157" s="527"/>
      <c r="F157" s="527"/>
      <c r="G157" s="527"/>
    </row>
    <row r="158" spans="1:7" x14ac:dyDescent="0.25">
      <c r="A158" s="527"/>
      <c r="B158" s="527"/>
      <c r="C158" s="527"/>
      <c r="D158" s="527"/>
      <c r="E158" s="527"/>
      <c r="F158" s="527"/>
      <c r="G158" s="527"/>
    </row>
    <row r="159" spans="1:7" ht="15" customHeight="1" x14ac:dyDescent="0.25">
      <c r="A159" s="527"/>
      <c r="B159" s="527"/>
      <c r="C159" s="527"/>
      <c r="D159" s="527"/>
      <c r="E159" s="527"/>
      <c r="F159" s="527"/>
      <c r="G159" s="527"/>
    </row>
    <row r="160" spans="1:7" x14ac:dyDescent="0.25">
      <c r="A160" s="527"/>
      <c r="B160" s="527"/>
      <c r="C160" s="527"/>
      <c r="D160" s="527"/>
      <c r="E160" s="527"/>
      <c r="F160" s="527"/>
      <c r="G160" s="527"/>
    </row>
    <row r="161" spans="1:7" x14ac:dyDescent="0.25">
      <c r="A161" s="527"/>
      <c r="B161" s="527"/>
      <c r="C161" s="527"/>
      <c r="D161" s="527"/>
      <c r="E161" s="527"/>
      <c r="F161" s="527"/>
      <c r="G161" s="527"/>
    </row>
    <row r="162" spans="1:7" x14ac:dyDescent="0.25">
      <c r="A162" s="527"/>
      <c r="B162" s="527"/>
      <c r="C162" s="527"/>
      <c r="D162" s="527"/>
      <c r="E162" s="527"/>
      <c r="F162" s="527"/>
      <c r="G162" s="527"/>
    </row>
    <row r="163" spans="1:7" x14ac:dyDescent="0.25">
      <c r="A163" s="527"/>
      <c r="B163" s="527"/>
      <c r="C163" s="527"/>
      <c r="D163" s="527"/>
      <c r="E163" s="527"/>
      <c r="F163" s="527"/>
      <c r="G163" s="527"/>
    </row>
    <row r="164" spans="1:7" x14ac:dyDescent="0.25">
      <c r="A164" s="527"/>
      <c r="B164" s="527"/>
      <c r="C164" s="527"/>
      <c r="D164" s="527"/>
      <c r="E164" s="527"/>
      <c r="F164" s="527"/>
      <c r="G164" s="527"/>
    </row>
    <row r="165" spans="1:7" x14ac:dyDescent="0.25">
      <c r="A165" s="527"/>
      <c r="B165" s="527"/>
      <c r="C165" s="527"/>
      <c r="D165" s="527"/>
      <c r="E165" s="527"/>
      <c r="F165" s="527"/>
      <c r="G165" s="527"/>
    </row>
    <row r="166" spans="1:7" x14ac:dyDescent="0.25">
      <c r="A166" s="527"/>
      <c r="B166" s="527"/>
      <c r="C166" s="527"/>
      <c r="D166" s="527"/>
      <c r="E166" s="527"/>
      <c r="F166" s="527"/>
      <c r="G166" s="527"/>
    </row>
    <row r="167" spans="1:7" x14ac:dyDescent="0.25">
      <c r="A167" s="527"/>
      <c r="B167" s="527"/>
      <c r="C167" s="527"/>
      <c r="D167" s="527"/>
      <c r="E167" s="527"/>
      <c r="F167" s="527"/>
      <c r="G167" s="527"/>
    </row>
    <row r="168" spans="1:7" x14ac:dyDescent="0.25">
      <c r="A168" s="527"/>
      <c r="B168" s="527"/>
      <c r="C168" s="527"/>
      <c r="D168" s="527"/>
      <c r="E168" s="527"/>
      <c r="F168" s="527"/>
      <c r="G168" s="527"/>
    </row>
    <row r="169" spans="1:7" x14ac:dyDescent="0.25">
      <c r="A169" s="527"/>
      <c r="B169" s="527"/>
      <c r="C169" s="527"/>
      <c r="D169" s="527"/>
      <c r="E169" s="527"/>
      <c r="F169" s="527"/>
      <c r="G169" s="527"/>
    </row>
    <row r="170" spans="1:7" x14ac:dyDescent="0.25">
      <c r="A170" s="527"/>
      <c r="B170" s="527"/>
      <c r="C170" s="527"/>
      <c r="D170" s="527"/>
      <c r="E170" s="527"/>
      <c r="F170" s="527"/>
      <c r="G170" s="527"/>
    </row>
    <row r="171" spans="1:7" x14ac:dyDescent="0.25">
      <c r="A171" s="527"/>
      <c r="B171" s="527"/>
      <c r="C171" s="527"/>
      <c r="D171" s="527"/>
      <c r="E171" s="527"/>
      <c r="F171" s="527"/>
      <c r="G171" s="527"/>
    </row>
    <row r="172" spans="1:7" x14ac:dyDescent="0.25">
      <c r="A172" s="527"/>
      <c r="B172" s="527"/>
      <c r="C172" s="527"/>
      <c r="D172" s="527"/>
      <c r="E172" s="527"/>
      <c r="F172" s="527"/>
      <c r="G172" s="527"/>
    </row>
    <row r="173" spans="1:7" x14ac:dyDescent="0.25">
      <c r="A173" s="527"/>
      <c r="B173" s="527"/>
      <c r="C173" s="527"/>
      <c r="D173" s="527"/>
      <c r="E173" s="527"/>
      <c r="F173" s="527"/>
      <c r="G173" s="527"/>
    </row>
    <row r="174" spans="1:7" x14ac:dyDescent="0.25">
      <c r="A174" s="527"/>
      <c r="B174" s="527"/>
      <c r="C174" s="527"/>
      <c r="D174" s="527"/>
      <c r="E174" s="527"/>
      <c r="F174" s="527"/>
      <c r="G174" s="527"/>
    </row>
    <row r="175" spans="1:7" x14ac:dyDescent="0.25">
      <c r="A175" s="527"/>
      <c r="B175" s="527"/>
      <c r="C175" s="527"/>
      <c r="D175" s="527"/>
      <c r="E175" s="527"/>
      <c r="F175" s="527"/>
      <c r="G175" s="527"/>
    </row>
    <row r="176" spans="1:7" x14ac:dyDescent="0.25">
      <c r="A176" s="527"/>
      <c r="B176" s="527"/>
      <c r="C176" s="527"/>
      <c r="D176" s="527"/>
      <c r="E176" s="527"/>
      <c r="F176" s="527"/>
      <c r="G176" s="527"/>
    </row>
    <row r="177" spans="1:7" x14ac:dyDescent="0.25">
      <c r="A177" s="527"/>
      <c r="B177" s="527"/>
      <c r="C177" s="527"/>
      <c r="D177" s="527"/>
      <c r="E177" s="527"/>
      <c r="F177" s="527"/>
      <c r="G177" s="527"/>
    </row>
    <row r="178" spans="1:7" x14ac:dyDescent="0.25">
      <c r="A178" s="527"/>
      <c r="B178" s="527"/>
      <c r="C178" s="527"/>
      <c r="D178" s="527"/>
      <c r="E178" s="527"/>
      <c r="F178" s="527"/>
      <c r="G178" s="527"/>
    </row>
    <row r="179" spans="1:7" x14ac:dyDescent="0.25">
      <c r="A179" s="527"/>
      <c r="B179" s="527"/>
      <c r="C179" s="527"/>
      <c r="D179" s="527"/>
      <c r="E179" s="527"/>
      <c r="F179" s="527"/>
      <c r="G179" s="527"/>
    </row>
    <row r="180" spans="1:7" x14ac:dyDescent="0.25">
      <c r="A180" s="527"/>
      <c r="B180" s="527"/>
      <c r="C180" s="527"/>
      <c r="D180" s="527"/>
      <c r="E180" s="527"/>
      <c r="F180" s="527"/>
      <c r="G180" s="527"/>
    </row>
    <row r="181" spans="1:7" x14ac:dyDescent="0.25">
      <c r="A181" s="527"/>
      <c r="B181" s="527"/>
      <c r="C181" s="527"/>
      <c r="D181" s="527"/>
      <c r="E181" s="527"/>
      <c r="F181" s="527"/>
      <c r="G181" s="527"/>
    </row>
    <row r="182" spans="1:7" x14ac:dyDescent="0.25">
      <c r="A182" s="527"/>
      <c r="B182" s="527"/>
      <c r="C182" s="527"/>
      <c r="D182" s="527"/>
      <c r="E182" s="527"/>
      <c r="F182" s="527"/>
      <c r="G182" s="527"/>
    </row>
    <row r="183" spans="1:7" x14ac:dyDescent="0.25">
      <c r="A183" s="527"/>
      <c r="B183" s="527"/>
      <c r="C183" s="527"/>
      <c r="D183" s="527"/>
      <c r="E183" s="527"/>
      <c r="F183" s="527"/>
      <c r="G183" s="527"/>
    </row>
    <row r="184" spans="1:7" x14ac:dyDescent="0.25">
      <c r="A184" s="527"/>
      <c r="B184" s="527"/>
      <c r="C184" s="527"/>
      <c r="D184" s="527"/>
      <c r="E184" s="527"/>
      <c r="F184" s="527"/>
      <c r="G184" s="527"/>
    </row>
    <row r="185" spans="1:7" x14ac:dyDescent="0.25">
      <c r="A185" s="527"/>
      <c r="B185" s="527"/>
      <c r="C185" s="527"/>
      <c r="D185" s="527"/>
      <c r="E185" s="527"/>
      <c r="F185" s="527"/>
      <c r="G185" s="527"/>
    </row>
    <row r="186" spans="1:7" x14ac:dyDescent="0.25">
      <c r="A186" s="527"/>
      <c r="B186" s="527"/>
      <c r="C186" s="527"/>
      <c r="D186" s="527"/>
      <c r="E186" s="527"/>
      <c r="F186" s="527"/>
      <c r="G186" s="527"/>
    </row>
    <row r="187" spans="1:7" x14ac:dyDescent="0.25">
      <c r="A187" s="527"/>
      <c r="B187" s="527"/>
      <c r="C187" s="527"/>
      <c r="D187" s="527"/>
      <c r="E187" s="527"/>
      <c r="F187" s="527"/>
      <c r="G187" s="527"/>
    </row>
    <row r="188" spans="1:7" x14ac:dyDescent="0.25">
      <c r="A188" s="527"/>
      <c r="B188" s="527"/>
      <c r="C188" s="527"/>
      <c r="D188" s="527"/>
      <c r="E188" s="527"/>
      <c r="F188" s="527"/>
      <c r="G188" s="527"/>
    </row>
    <row r="189" spans="1:7" ht="15" customHeight="1" x14ac:dyDescent="0.25">
      <c r="A189" s="527"/>
      <c r="B189" s="527"/>
      <c r="C189" s="527"/>
      <c r="D189" s="527"/>
      <c r="E189" s="527"/>
      <c r="F189" s="527"/>
      <c r="G189" s="527"/>
    </row>
    <row r="190" spans="1:7" x14ac:dyDescent="0.25">
      <c r="A190" s="527"/>
      <c r="B190" s="527"/>
      <c r="C190" s="527"/>
      <c r="D190" s="527"/>
      <c r="E190" s="527"/>
      <c r="F190" s="527"/>
      <c r="G190" s="527"/>
    </row>
    <row r="191" spans="1:7" x14ac:dyDescent="0.25">
      <c r="A191" s="527"/>
      <c r="B191" s="527"/>
      <c r="C191" s="527"/>
      <c r="D191" s="527"/>
      <c r="E191" s="527"/>
      <c r="F191" s="527"/>
      <c r="G191" s="527"/>
    </row>
    <row r="192" spans="1:7" x14ac:dyDescent="0.25">
      <c r="A192" s="527"/>
      <c r="B192" s="527"/>
      <c r="C192" s="527"/>
      <c r="D192" s="527"/>
      <c r="E192" s="527"/>
      <c r="F192" s="527"/>
      <c r="G192" s="527"/>
    </row>
    <row r="193" spans="1:7" x14ac:dyDescent="0.25">
      <c r="A193" s="527"/>
      <c r="B193" s="527"/>
      <c r="C193" s="527"/>
      <c r="D193" s="527"/>
      <c r="E193" s="527"/>
      <c r="F193" s="527"/>
      <c r="G193" s="527"/>
    </row>
    <row r="194" spans="1:7" x14ac:dyDescent="0.25">
      <c r="A194" s="527"/>
      <c r="B194" s="527"/>
      <c r="C194" s="527"/>
      <c r="D194" s="527"/>
      <c r="E194" s="527"/>
      <c r="F194" s="527"/>
      <c r="G194" s="527"/>
    </row>
    <row r="195" spans="1:7" x14ac:dyDescent="0.25">
      <c r="A195" s="527"/>
      <c r="B195" s="527"/>
      <c r="C195" s="527"/>
      <c r="D195" s="527"/>
      <c r="E195" s="527"/>
      <c r="F195" s="527"/>
      <c r="G195" s="527"/>
    </row>
    <row r="196" spans="1:7" x14ac:dyDescent="0.25">
      <c r="A196" s="527"/>
      <c r="B196" s="527"/>
      <c r="C196" s="527"/>
      <c r="D196" s="527"/>
      <c r="E196" s="527"/>
      <c r="F196" s="527"/>
      <c r="G196" s="527"/>
    </row>
    <row r="197" spans="1:7" x14ac:dyDescent="0.25">
      <c r="A197" s="527"/>
      <c r="B197" s="527"/>
      <c r="C197" s="527"/>
      <c r="D197" s="527"/>
      <c r="E197" s="527"/>
      <c r="F197" s="527"/>
      <c r="G197" s="527"/>
    </row>
    <row r="198" spans="1:7" x14ac:dyDescent="0.25">
      <c r="A198" s="527"/>
      <c r="B198" s="527"/>
      <c r="C198" s="527"/>
      <c r="D198" s="527"/>
      <c r="E198" s="527"/>
      <c r="F198" s="527"/>
      <c r="G198" s="527"/>
    </row>
    <row r="199" spans="1:7" x14ac:dyDescent="0.25">
      <c r="A199" s="527"/>
      <c r="B199" s="527"/>
      <c r="C199" s="527"/>
      <c r="D199" s="527"/>
      <c r="E199" s="527"/>
      <c r="F199" s="527"/>
      <c r="G199" s="527"/>
    </row>
    <row r="200" spans="1:7" x14ac:dyDescent="0.25">
      <c r="A200" s="527"/>
      <c r="B200" s="527"/>
      <c r="C200" s="527"/>
      <c r="D200" s="527"/>
      <c r="E200" s="527"/>
      <c r="F200" s="527"/>
      <c r="G200" s="527"/>
    </row>
    <row r="201" spans="1:7" x14ac:dyDescent="0.25">
      <c r="A201" s="527"/>
      <c r="B201" s="527"/>
      <c r="C201" s="527"/>
      <c r="D201" s="527"/>
      <c r="E201" s="527"/>
      <c r="F201" s="527"/>
      <c r="G201" s="527"/>
    </row>
    <row r="202" spans="1:7" x14ac:dyDescent="0.25">
      <c r="A202" s="527"/>
      <c r="B202" s="527"/>
      <c r="C202" s="527"/>
      <c r="D202" s="527"/>
      <c r="E202" s="527"/>
      <c r="F202" s="527"/>
      <c r="G202" s="527"/>
    </row>
    <row r="203" spans="1:7" x14ac:dyDescent="0.25">
      <c r="A203" s="527"/>
      <c r="B203" s="527"/>
      <c r="C203" s="527"/>
      <c r="D203" s="527"/>
      <c r="E203" s="527"/>
      <c r="F203" s="527"/>
      <c r="G203" s="527"/>
    </row>
    <row r="204" spans="1:7" x14ac:dyDescent="0.25">
      <c r="A204" s="527"/>
      <c r="B204" s="527"/>
      <c r="C204" s="527"/>
      <c r="D204" s="527"/>
      <c r="E204" s="527"/>
      <c r="F204" s="527"/>
      <c r="G204" s="527"/>
    </row>
    <row r="205" spans="1:7" x14ac:dyDescent="0.25">
      <c r="A205" s="527"/>
      <c r="B205" s="527"/>
      <c r="C205" s="527"/>
      <c r="D205" s="527"/>
      <c r="E205" s="527"/>
      <c r="F205" s="527"/>
      <c r="G205" s="527"/>
    </row>
    <row r="206" spans="1:7" x14ac:dyDescent="0.25">
      <c r="A206" s="527"/>
      <c r="B206" s="527"/>
      <c r="C206" s="527"/>
      <c r="D206" s="527"/>
      <c r="E206" s="527"/>
      <c r="F206" s="527"/>
      <c r="G206" s="527"/>
    </row>
    <row r="207" spans="1:7" x14ac:dyDescent="0.25">
      <c r="A207" s="527"/>
      <c r="B207" s="527"/>
      <c r="C207" s="527"/>
      <c r="D207" s="527"/>
      <c r="E207" s="527"/>
      <c r="F207" s="527"/>
      <c r="G207" s="527"/>
    </row>
    <row r="208" spans="1:7" x14ac:dyDescent="0.25">
      <c r="A208" s="527"/>
      <c r="B208" s="527"/>
      <c r="C208" s="527"/>
      <c r="D208" s="527"/>
      <c r="E208" s="527"/>
      <c r="F208" s="527"/>
      <c r="G208" s="527"/>
    </row>
    <row r="209" spans="1:7" x14ac:dyDescent="0.25">
      <c r="A209" s="527"/>
      <c r="B209" s="527"/>
      <c r="C209" s="527"/>
      <c r="D209" s="527"/>
      <c r="E209" s="527"/>
      <c r="F209" s="527"/>
      <c r="G209" s="527"/>
    </row>
    <row r="210" spans="1:7" x14ac:dyDescent="0.25">
      <c r="A210" s="527"/>
      <c r="B210" s="527"/>
      <c r="C210" s="527"/>
      <c r="D210" s="527"/>
      <c r="E210" s="527"/>
      <c r="F210" s="527"/>
      <c r="G210" s="527"/>
    </row>
    <row r="211" spans="1:7" x14ac:dyDescent="0.25">
      <c r="A211" s="527"/>
      <c r="B211" s="527"/>
      <c r="C211" s="527"/>
      <c r="D211" s="527"/>
      <c r="E211" s="527"/>
      <c r="F211" s="527"/>
      <c r="G211" s="527"/>
    </row>
    <row r="212" spans="1:7" x14ac:dyDescent="0.25">
      <c r="A212" s="527"/>
      <c r="B212" s="527"/>
      <c r="C212" s="527"/>
      <c r="D212" s="527"/>
      <c r="E212" s="527"/>
      <c r="F212" s="527"/>
      <c r="G212" s="527"/>
    </row>
    <row r="213" spans="1:7" x14ac:dyDescent="0.25">
      <c r="A213" s="527"/>
      <c r="B213" s="527"/>
      <c r="C213" s="527"/>
      <c r="D213" s="527"/>
      <c r="E213" s="527"/>
      <c r="F213" s="527"/>
      <c r="G213" s="527"/>
    </row>
    <row r="214" spans="1:7" x14ac:dyDescent="0.25">
      <c r="A214" s="527"/>
      <c r="B214" s="527"/>
      <c r="C214" s="527"/>
      <c r="D214" s="527"/>
      <c r="E214" s="527"/>
      <c r="F214" s="527"/>
      <c r="G214" s="527"/>
    </row>
    <row r="215" spans="1:7" x14ac:dyDescent="0.25">
      <c r="A215" s="527"/>
      <c r="B215" s="527"/>
      <c r="C215" s="527"/>
      <c r="D215" s="527"/>
      <c r="E215" s="527"/>
      <c r="F215" s="527"/>
      <c r="G215" s="527"/>
    </row>
    <row r="216" spans="1:7" x14ac:dyDescent="0.25">
      <c r="A216" s="527"/>
      <c r="B216" s="527"/>
      <c r="C216" s="527"/>
      <c r="D216" s="527"/>
      <c r="E216" s="527"/>
      <c r="F216" s="527"/>
      <c r="G216" s="527"/>
    </row>
    <row r="217" spans="1:7" x14ac:dyDescent="0.25">
      <c r="A217" s="527"/>
      <c r="B217" s="527"/>
      <c r="C217" s="527"/>
      <c r="D217" s="527"/>
      <c r="E217" s="527"/>
      <c r="F217" s="527"/>
      <c r="G217" s="527"/>
    </row>
    <row r="218" spans="1:7" x14ac:dyDescent="0.25">
      <c r="A218" s="527"/>
      <c r="B218" s="527"/>
      <c r="C218" s="527"/>
      <c r="D218" s="527"/>
      <c r="E218" s="527"/>
      <c r="F218" s="527"/>
      <c r="G218" s="527"/>
    </row>
    <row r="219" spans="1:7" ht="15" customHeight="1" x14ac:dyDescent="0.25">
      <c r="A219" s="527"/>
      <c r="B219" s="527"/>
      <c r="C219" s="527"/>
      <c r="D219" s="527"/>
      <c r="E219" s="527"/>
      <c r="F219" s="527"/>
      <c r="G219" s="527"/>
    </row>
    <row r="220" spans="1:7" x14ac:dyDescent="0.25">
      <c r="A220" s="527"/>
      <c r="B220" s="527"/>
      <c r="C220" s="527"/>
      <c r="D220" s="527"/>
      <c r="E220" s="527"/>
      <c r="F220" s="527"/>
      <c r="G220" s="527"/>
    </row>
    <row r="221" spans="1:7" x14ac:dyDescent="0.25">
      <c r="A221" s="527"/>
      <c r="B221" s="527"/>
      <c r="C221" s="527"/>
      <c r="D221" s="527"/>
      <c r="E221" s="527"/>
      <c r="F221" s="527"/>
      <c r="G221" s="527"/>
    </row>
    <row r="222" spans="1:7" x14ac:dyDescent="0.25">
      <c r="A222" s="527"/>
      <c r="B222" s="527"/>
      <c r="C222" s="527"/>
      <c r="D222" s="527"/>
      <c r="E222" s="527"/>
      <c r="F222" s="527"/>
      <c r="G222" s="527"/>
    </row>
    <row r="223" spans="1:7" x14ac:dyDescent="0.25">
      <c r="A223" s="527"/>
      <c r="B223" s="527"/>
      <c r="C223" s="527"/>
      <c r="D223" s="527"/>
      <c r="E223" s="527"/>
      <c r="F223" s="527"/>
      <c r="G223" s="527"/>
    </row>
    <row r="224" spans="1:7" x14ac:dyDescent="0.25">
      <c r="A224" s="527"/>
      <c r="B224" s="527"/>
      <c r="C224" s="527"/>
      <c r="D224" s="527"/>
      <c r="E224" s="527"/>
      <c r="F224" s="527"/>
      <c r="G224" s="527"/>
    </row>
    <row r="225" spans="1:7" x14ac:dyDescent="0.25">
      <c r="A225" s="527"/>
      <c r="B225" s="527"/>
      <c r="C225" s="527"/>
      <c r="D225" s="527"/>
      <c r="E225" s="527"/>
      <c r="F225" s="527"/>
      <c r="G225" s="527"/>
    </row>
    <row r="226" spans="1:7" x14ac:dyDescent="0.25">
      <c r="A226" s="527"/>
      <c r="B226" s="527"/>
      <c r="C226" s="527"/>
      <c r="D226" s="527"/>
      <c r="E226" s="527"/>
      <c r="F226" s="527"/>
      <c r="G226" s="527"/>
    </row>
    <row r="227" spans="1:7" x14ac:dyDescent="0.25">
      <c r="A227" s="527"/>
      <c r="B227" s="527"/>
      <c r="C227" s="527"/>
      <c r="D227" s="527"/>
      <c r="E227" s="527"/>
      <c r="F227" s="527"/>
      <c r="G227" s="527"/>
    </row>
    <row r="228" spans="1:7" x14ac:dyDescent="0.25">
      <c r="A228" s="527"/>
      <c r="B228" s="527"/>
      <c r="C228" s="527"/>
      <c r="D228" s="527"/>
      <c r="E228" s="527"/>
      <c r="F228" s="527"/>
      <c r="G228" s="527"/>
    </row>
    <row r="229" spans="1:7" x14ac:dyDescent="0.25">
      <c r="A229" s="527"/>
      <c r="B229" s="527"/>
      <c r="C229" s="527"/>
      <c r="D229" s="527"/>
      <c r="E229" s="527"/>
      <c r="F229" s="527"/>
      <c r="G229" s="527"/>
    </row>
    <row r="230" spans="1:7" x14ac:dyDescent="0.25">
      <c r="A230" s="527"/>
      <c r="B230" s="527"/>
      <c r="C230" s="527"/>
      <c r="D230" s="527"/>
      <c r="E230" s="527"/>
      <c r="F230" s="527"/>
      <c r="G230" s="527"/>
    </row>
    <row r="231" spans="1:7" x14ac:dyDescent="0.25">
      <c r="A231" s="527"/>
      <c r="B231" s="527"/>
      <c r="C231" s="527"/>
      <c r="D231" s="527"/>
      <c r="E231" s="527"/>
      <c r="F231" s="527"/>
      <c r="G231" s="527"/>
    </row>
    <row r="232" spans="1:7" x14ac:dyDescent="0.25">
      <c r="A232" s="527"/>
      <c r="B232" s="527"/>
      <c r="C232" s="527"/>
      <c r="D232" s="527"/>
      <c r="E232" s="527"/>
      <c r="F232" s="527"/>
      <c r="G232" s="527"/>
    </row>
    <row r="233" spans="1:7" x14ac:dyDescent="0.25">
      <c r="A233" s="527"/>
      <c r="B233" s="527"/>
      <c r="C233" s="527"/>
      <c r="D233" s="527"/>
      <c r="E233" s="527"/>
      <c r="F233" s="527"/>
      <c r="G233" s="527"/>
    </row>
    <row r="234" spans="1:7" x14ac:dyDescent="0.25">
      <c r="A234" s="527"/>
      <c r="B234" s="527"/>
      <c r="C234" s="527"/>
      <c r="D234" s="527"/>
      <c r="E234" s="527"/>
      <c r="F234" s="527"/>
      <c r="G234" s="527"/>
    </row>
    <row r="235" spans="1:7" x14ac:dyDescent="0.25">
      <c r="A235" s="527"/>
      <c r="B235" s="527"/>
      <c r="C235" s="527"/>
      <c r="D235" s="527"/>
      <c r="E235" s="527"/>
      <c r="F235" s="527"/>
      <c r="G235" s="527"/>
    </row>
    <row r="236" spans="1:7" x14ac:dyDescent="0.25">
      <c r="A236" s="527"/>
      <c r="B236" s="527"/>
      <c r="C236" s="527"/>
      <c r="D236" s="527"/>
      <c r="E236" s="527"/>
      <c r="F236" s="527"/>
      <c r="G236" s="527"/>
    </row>
    <row r="237" spans="1:7" x14ac:dyDescent="0.25">
      <c r="A237" s="527"/>
      <c r="B237" s="527"/>
      <c r="C237" s="527"/>
      <c r="D237" s="527"/>
      <c r="E237" s="527"/>
      <c r="F237" s="527"/>
      <c r="G237" s="527"/>
    </row>
    <row r="238" spans="1:7" x14ac:dyDescent="0.25">
      <c r="A238" s="527"/>
      <c r="B238" s="527"/>
      <c r="C238" s="527"/>
      <c r="D238" s="527"/>
      <c r="E238" s="527"/>
      <c r="F238" s="527"/>
      <c r="G238" s="527"/>
    </row>
    <row r="239" spans="1:7" x14ac:dyDescent="0.25">
      <c r="A239" s="527"/>
      <c r="B239" s="527"/>
      <c r="C239" s="527"/>
      <c r="D239" s="527"/>
      <c r="E239" s="527"/>
      <c r="F239" s="527"/>
      <c r="G239" s="527"/>
    </row>
    <row r="240" spans="1:7" x14ac:dyDescent="0.25">
      <c r="A240" s="527"/>
      <c r="B240" s="527"/>
      <c r="C240" s="527"/>
      <c r="D240" s="527"/>
      <c r="E240" s="527"/>
      <c r="F240" s="527"/>
      <c r="G240" s="527"/>
    </row>
    <row r="241" spans="1:7" x14ac:dyDescent="0.25">
      <c r="A241" s="527"/>
      <c r="B241" s="527"/>
      <c r="C241" s="527"/>
      <c r="D241" s="527"/>
      <c r="E241" s="527"/>
      <c r="F241" s="527"/>
      <c r="G241" s="527"/>
    </row>
    <row r="242" spans="1:7" x14ac:dyDescent="0.25">
      <c r="A242" s="527"/>
      <c r="B242" s="527"/>
      <c r="C242" s="527"/>
      <c r="D242" s="527"/>
      <c r="E242" s="527"/>
      <c r="F242" s="527"/>
      <c r="G242" s="527"/>
    </row>
    <row r="243" spans="1:7" x14ac:dyDescent="0.25">
      <c r="A243" s="527"/>
      <c r="B243" s="527"/>
      <c r="C243" s="527"/>
      <c r="D243" s="527"/>
      <c r="E243" s="527"/>
      <c r="F243" s="527"/>
      <c r="G243" s="527"/>
    </row>
    <row r="244" spans="1:7" x14ac:dyDescent="0.25">
      <c r="A244" s="527"/>
      <c r="B244" s="527"/>
      <c r="C244" s="527"/>
      <c r="D244" s="527"/>
      <c r="E244" s="527"/>
      <c r="F244" s="527"/>
      <c r="G244" s="527"/>
    </row>
    <row r="245" spans="1:7" x14ac:dyDescent="0.25">
      <c r="A245" s="527"/>
      <c r="B245" s="527"/>
      <c r="C245" s="527"/>
      <c r="D245" s="527"/>
      <c r="E245" s="527"/>
      <c r="F245" s="527"/>
      <c r="G245" s="527"/>
    </row>
    <row r="246" spans="1:7" x14ac:dyDescent="0.25">
      <c r="A246" s="527"/>
      <c r="B246" s="527"/>
      <c r="C246" s="527"/>
      <c r="D246" s="527"/>
      <c r="E246" s="527"/>
      <c r="F246" s="527"/>
      <c r="G246" s="527"/>
    </row>
    <row r="247" spans="1:7" x14ac:dyDescent="0.25">
      <c r="A247" s="527"/>
      <c r="B247" s="527"/>
      <c r="C247" s="527"/>
      <c r="D247" s="527"/>
      <c r="E247" s="527"/>
      <c r="F247" s="527"/>
      <c r="G247" s="527"/>
    </row>
    <row r="248" spans="1:7" x14ac:dyDescent="0.25">
      <c r="A248" s="527"/>
      <c r="B248" s="527"/>
      <c r="C248" s="527"/>
      <c r="D248" s="527"/>
      <c r="E248" s="527"/>
      <c r="F248" s="527"/>
      <c r="G248" s="527"/>
    </row>
    <row r="249" spans="1:7" x14ac:dyDescent="0.25">
      <c r="A249" s="527"/>
      <c r="B249" s="527"/>
      <c r="C249" s="527"/>
      <c r="D249" s="527"/>
      <c r="E249" s="527"/>
      <c r="F249" s="527"/>
      <c r="G249" s="527"/>
    </row>
    <row r="250" spans="1:7" x14ac:dyDescent="0.25">
      <c r="A250" s="527"/>
      <c r="B250" s="527"/>
      <c r="C250" s="527"/>
      <c r="D250" s="527"/>
      <c r="E250" s="527"/>
      <c r="F250" s="527"/>
      <c r="G250" s="527"/>
    </row>
    <row r="251" spans="1:7" x14ac:dyDescent="0.25">
      <c r="A251" s="527"/>
      <c r="B251" s="527"/>
      <c r="C251" s="527"/>
      <c r="D251" s="527"/>
      <c r="E251" s="527"/>
      <c r="F251" s="527"/>
      <c r="G251" s="527"/>
    </row>
    <row r="252" spans="1:7" x14ac:dyDescent="0.25">
      <c r="A252" s="527"/>
      <c r="B252" s="527"/>
      <c r="C252" s="527"/>
      <c r="D252" s="527"/>
      <c r="E252" s="527"/>
      <c r="F252" s="527"/>
      <c r="G252" s="527"/>
    </row>
    <row r="253" spans="1:7" x14ac:dyDescent="0.25">
      <c r="A253" s="527"/>
      <c r="B253" s="527"/>
      <c r="C253" s="527"/>
      <c r="D253" s="527"/>
      <c r="E253" s="527"/>
      <c r="F253" s="527"/>
      <c r="G253" s="527"/>
    </row>
    <row r="254" spans="1:7" x14ac:dyDescent="0.25">
      <c r="A254" s="527"/>
      <c r="B254" s="527"/>
      <c r="C254" s="527"/>
      <c r="D254" s="527"/>
      <c r="E254" s="527"/>
      <c r="F254" s="527"/>
      <c r="G254" s="527"/>
    </row>
    <row r="255" spans="1:7" x14ac:dyDescent="0.25">
      <c r="A255" s="527"/>
      <c r="B255" s="527"/>
      <c r="C255" s="527"/>
      <c r="D255" s="527"/>
      <c r="E255" s="527"/>
      <c r="F255" s="527"/>
      <c r="G255" s="527"/>
    </row>
    <row r="256" spans="1:7" x14ac:dyDescent="0.25">
      <c r="A256" s="527"/>
      <c r="B256" s="527"/>
      <c r="C256" s="527"/>
      <c r="D256" s="527"/>
      <c r="E256" s="527"/>
      <c r="F256" s="527"/>
      <c r="G256" s="527"/>
    </row>
    <row r="257" spans="1:7" x14ac:dyDescent="0.25">
      <c r="A257" s="527"/>
      <c r="B257" s="527"/>
      <c r="C257" s="527"/>
      <c r="D257" s="527"/>
      <c r="E257" s="527"/>
      <c r="F257" s="527"/>
      <c r="G257" s="527"/>
    </row>
    <row r="258" spans="1:7" x14ac:dyDescent="0.25">
      <c r="A258" s="527"/>
      <c r="B258" s="527"/>
      <c r="C258" s="527"/>
      <c r="D258" s="527"/>
      <c r="E258" s="527"/>
      <c r="F258" s="527"/>
      <c r="G258" s="527"/>
    </row>
    <row r="259" spans="1:7" x14ac:dyDescent="0.25">
      <c r="A259" s="527"/>
      <c r="B259" s="527"/>
      <c r="C259" s="527"/>
      <c r="D259" s="527"/>
      <c r="E259" s="527"/>
      <c r="F259" s="527"/>
      <c r="G259" s="527"/>
    </row>
    <row r="260" spans="1:7" x14ac:dyDescent="0.25">
      <c r="A260" s="527"/>
      <c r="B260" s="527"/>
      <c r="C260" s="527"/>
      <c r="D260" s="527"/>
      <c r="E260" s="527"/>
      <c r="F260" s="527"/>
      <c r="G260" s="527"/>
    </row>
    <row r="261" spans="1:7" x14ac:dyDescent="0.25">
      <c r="A261" s="527"/>
      <c r="B261" s="527"/>
      <c r="C261" s="527"/>
      <c r="D261" s="527"/>
      <c r="E261" s="527"/>
      <c r="F261" s="527"/>
      <c r="G261" s="527"/>
    </row>
    <row r="262" spans="1:7" x14ac:dyDescent="0.25">
      <c r="A262" s="527"/>
      <c r="B262" s="527"/>
      <c r="C262" s="527"/>
      <c r="D262" s="527"/>
      <c r="E262" s="527"/>
      <c r="F262" s="527"/>
      <c r="G262" s="527"/>
    </row>
    <row r="263" spans="1:7" x14ac:dyDescent="0.25">
      <c r="A263" s="527"/>
      <c r="B263" s="527"/>
      <c r="C263" s="527"/>
      <c r="D263" s="527"/>
      <c r="E263" s="527"/>
      <c r="F263" s="527"/>
      <c r="G263" s="527"/>
    </row>
    <row r="264" spans="1:7" x14ac:dyDescent="0.25">
      <c r="A264" s="527"/>
      <c r="B264" s="527"/>
      <c r="C264" s="527"/>
      <c r="D264" s="527"/>
      <c r="E264" s="527"/>
      <c r="F264" s="527"/>
      <c r="G264" s="527"/>
    </row>
    <row r="265" spans="1:7" x14ac:dyDescent="0.25">
      <c r="A265" s="527"/>
      <c r="B265" s="527"/>
      <c r="C265" s="527"/>
      <c r="D265" s="527"/>
      <c r="E265" s="527"/>
      <c r="F265" s="527"/>
      <c r="G265" s="527"/>
    </row>
    <row r="266" spans="1:7" x14ac:dyDescent="0.25">
      <c r="A266" s="527"/>
      <c r="B266" s="527"/>
      <c r="C266" s="527"/>
      <c r="D266" s="527"/>
      <c r="E266" s="527"/>
      <c r="F266" s="527"/>
      <c r="G266" s="527"/>
    </row>
    <row r="267" spans="1:7" x14ac:dyDescent="0.25">
      <c r="A267" s="527"/>
      <c r="B267" s="527"/>
      <c r="C267" s="527"/>
      <c r="D267" s="527"/>
      <c r="E267" s="527"/>
      <c r="F267" s="527"/>
      <c r="G267" s="527"/>
    </row>
    <row r="268" spans="1:7" x14ac:dyDescent="0.25">
      <c r="A268" s="527"/>
      <c r="B268" s="527"/>
      <c r="C268" s="527"/>
      <c r="D268" s="527"/>
      <c r="E268" s="527"/>
      <c r="F268" s="527"/>
      <c r="G268" s="527"/>
    </row>
    <row r="269" spans="1:7" x14ac:dyDescent="0.25">
      <c r="A269" s="527"/>
      <c r="B269" s="527"/>
      <c r="C269" s="527"/>
      <c r="D269" s="527"/>
      <c r="E269" s="527"/>
      <c r="F269" s="527"/>
      <c r="G269" s="527"/>
    </row>
    <row r="270" spans="1:7" x14ac:dyDescent="0.25">
      <c r="A270" s="527"/>
      <c r="B270" s="527"/>
      <c r="C270" s="527"/>
      <c r="D270" s="527"/>
      <c r="E270" s="527"/>
      <c r="F270" s="527"/>
      <c r="G270" s="527"/>
    </row>
    <row r="271" spans="1:7" x14ac:dyDescent="0.25">
      <c r="A271" s="527"/>
      <c r="B271" s="527"/>
      <c r="C271" s="527"/>
      <c r="D271" s="527"/>
      <c r="E271" s="527"/>
      <c r="F271" s="527"/>
      <c r="G271" s="527"/>
    </row>
    <row r="272" spans="1:7" x14ac:dyDescent="0.25">
      <c r="A272" s="527"/>
      <c r="B272" s="527"/>
      <c r="C272" s="527"/>
      <c r="D272" s="527"/>
      <c r="E272" s="527"/>
      <c r="F272" s="527"/>
      <c r="G272" s="527"/>
    </row>
    <row r="273" spans="1:7" x14ac:dyDescent="0.25">
      <c r="A273" s="527"/>
      <c r="B273" s="527"/>
      <c r="C273" s="527"/>
      <c r="D273" s="527"/>
      <c r="E273" s="527"/>
      <c r="F273" s="527"/>
      <c r="G273" s="527"/>
    </row>
    <row r="274" spans="1:7" x14ac:dyDescent="0.25">
      <c r="A274" s="527"/>
      <c r="B274" s="527"/>
      <c r="C274" s="527"/>
      <c r="D274" s="527"/>
      <c r="E274" s="527"/>
      <c r="F274" s="527"/>
      <c r="G274" s="527"/>
    </row>
    <row r="275" spans="1:7" x14ac:dyDescent="0.25">
      <c r="A275" s="527"/>
      <c r="B275" s="527"/>
      <c r="C275" s="527"/>
      <c r="D275" s="527"/>
      <c r="E275" s="527"/>
      <c r="F275" s="527"/>
      <c r="G275" s="527"/>
    </row>
    <row r="276" spans="1:7" x14ac:dyDescent="0.25">
      <c r="A276" s="527"/>
      <c r="B276" s="527"/>
      <c r="C276" s="527"/>
      <c r="D276" s="527"/>
      <c r="E276" s="527"/>
      <c r="F276" s="527"/>
      <c r="G276" s="527"/>
    </row>
    <row r="277" spans="1:7" x14ac:dyDescent="0.25">
      <c r="A277" s="527"/>
      <c r="B277" s="527"/>
      <c r="C277" s="527"/>
      <c r="D277" s="527"/>
      <c r="E277" s="527"/>
      <c r="F277" s="527"/>
      <c r="G277" s="527"/>
    </row>
    <row r="278" spans="1:7" x14ac:dyDescent="0.25">
      <c r="A278" s="527"/>
      <c r="B278" s="527"/>
      <c r="C278" s="527"/>
      <c r="D278" s="527"/>
      <c r="E278" s="527"/>
      <c r="F278" s="527"/>
      <c r="G278" s="527"/>
    </row>
    <row r="279" spans="1:7" x14ac:dyDescent="0.25">
      <c r="A279" s="527"/>
      <c r="B279" s="527"/>
      <c r="C279" s="527"/>
      <c r="D279" s="527"/>
      <c r="E279" s="527"/>
      <c r="F279" s="527"/>
      <c r="G279" s="527"/>
    </row>
    <row r="280" spans="1:7" x14ac:dyDescent="0.25">
      <c r="A280" s="527"/>
      <c r="B280" s="527"/>
      <c r="C280" s="527"/>
      <c r="D280" s="527"/>
      <c r="E280" s="527"/>
      <c r="F280" s="527"/>
      <c r="G280" s="527"/>
    </row>
    <row r="281" spans="1:7" x14ac:dyDescent="0.25">
      <c r="A281" s="527"/>
      <c r="B281" s="527"/>
      <c r="C281" s="527"/>
      <c r="D281" s="527"/>
      <c r="E281" s="527"/>
      <c r="F281" s="527"/>
      <c r="G281" s="527"/>
    </row>
    <row r="282" spans="1:7" x14ac:dyDescent="0.25">
      <c r="A282" s="527"/>
      <c r="B282" s="527"/>
      <c r="C282" s="527"/>
      <c r="D282" s="527"/>
      <c r="E282" s="527"/>
      <c r="F282" s="527"/>
      <c r="G282" s="527"/>
    </row>
    <row r="283" spans="1:7" x14ac:dyDescent="0.25">
      <c r="A283" s="527"/>
      <c r="B283" s="527"/>
      <c r="C283" s="527"/>
      <c r="D283" s="527"/>
      <c r="E283" s="527"/>
      <c r="F283" s="527"/>
      <c r="G283" s="527"/>
    </row>
    <row r="284" spans="1:7" x14ac:dyDescent="0.25">
      <c r="A284" s="527"/>
      <c r="B284" s="527"/>
      <c r="C284" s="527"/>
      <c r="D284" s="527"/>
      <c r="E284" s="527"/>
      <c r="F284" s="527"/>
      <c r="G284" s="527"/>
    </row>
    <row r="285" spans="1:7" x14ac:dyDescent="0.25">
      <c r="A285" s="527"/>
      <c r="B285" s="527"/>
      <c r="C285" s="527"/>
      <c r="D285" s="527"/>
      <c r="E285" s="527"/>
      <c r="F285" s="527"/>
      <c r="G285" s="527"/>
    </row>
    <row r="286" spans="1:7" x14ac:dyDescent="0.25">
      <c r="A286" s="527"/>
      <c r="B286" s="527"/>
      <c r="C286" s="527"/>
      <c r="D286" s="527"/>
      <c r="E286" s="527"/>
      <c r="F286" s="527"/>
      <c r="G286" s="527"/>
    </row>
    <row r="287" spans="1:7" x14ac:dyDescent="0.25">
      <c r="A287" s="527"/>
      <c r="B287" s="527"/>
      <c r="C287" s="527"/>
      <c r="D287" s="527"/>
      <c r="E287" s="527"/>
      <c r="F287" s="527"/>
      <c r="G287" s="527"/>
    </row>
    <row r="288" spans="1:7" x14ac:dyDescent="0.25">
      <c r="A288" s="527"/>
      <c r="B288" s="527"/>
      <c r="C288" s="527"/>
      <c r="D288" s="527"/>
      <c r="E288" s="527"/>
      <c r="F288" s="527"/>
      <c r="G288" s="527"/>
    </row>
    <row r="289" spans="1:7" x14ac:dyDescent="0.25">
      <c r="A289" s="527"/>
      <c r="B289" s="527"/>
      <c r="C289" s="527"/>
      <c r="D289" s="527"/>
      <c r="E289" s="527"/>
      <c r="F289" s="527"/>
      <c r="G289" s="527"/>
    </row>
    <row r="290" spans="1:7" x14ac:dyDescent="0.25">
      <c r="A290" s="527"/>
      <c r="B290" s="527"/>
      <c r="C290" s="527"/>
      <c r="D290" s="527"/>
      <c r="E290" s="527"/>
      <c r="F290" s="527"/>
      <c r="G290" s="527"/>
    </row>
    <row r="291" spans="1:7" x14ac:dyDescent="0.25">
      <c r="A291" s="527"/>
      <c r="B291" s="527"/>
      <c r="C291" s="527"/>
      <c r="D291" s="527"/>
      <c r="E291" s="527"/>
      <c r="F291" s="527"/>
      <c r="G291" s="527"/>
    </row>
    <row r="292" spans="1:7" x14ac:dyDescent="0.25">
      <c r="A292" s="527"/>
      <c r="B292" s="527"/>
      <c r="C292" s="527"/>
      <c r="D292" s="527"/>
      <c r="E292" s="527"/>
      <c r="F292" s="527"/>
      <c r="G292" s="527"/>
    </row>
    <row r="293" spans="1:7" x14ac:dyDescent="0.25">
      <c r="A293" s="527"/>
      <c r="B293" s="527"/>
      <c r="C293" s="527"/>
      <c r="D293" s="527"/>
      <c r="E293" s="527"/>
      <c r="F293" s="527"/>
      <c r="G293" s="527"/>
    </row>
    <row r="294" spans="1:7" x14ac:dyDescent="0.25">
      <c r="A294" s="527"/>
      <c r="B294" s="527"/>
      <c r="C294" s="527"/>
      <c r="D294" s="527"/>
      <c r="E294" s="527"/>
      <c r="F294" s="527"/>
      <c r="G294" s="527"/>
    </row>
    <row r="295" spans="1:7" x14ac:dyDescent="0.25">
      <c r="A295" s="527"/>
      <c r="B295" s="527"/>
      <c r="C295" s="527"/>
      <c r="D295" s="527"/>
      <c r="E295" s="527"/>
      <c r="F295" s="527"/>
      <c r="G295" s="527"/>
    </row>
    <row r="296" spans="1:7" x14ac:dyDescent="0.25">
      <c r="A296" s="527"/>
      <c r="B296" s="527"/>
      <c r="C296" s="527"/>
      <c r="D296" s="527"/>
      <c r="E296" s="527"/>
      <c r="F296" s="527"/>
      <c r="G296" s="527"/>
    </row>
    <row r="297" spans="1:7" x14ac:dyDescent="0.25">
      <c r="A297" s="527"/>
      <c r="B297" s="527"/>
      <c r="C297" s="527"/>
      <c r="D297" s="527"/>
      <c r="E297" s="527"/>
      <c r="F297" s="527"/>
      <c r="G297" s="527"/>
    </row>
    <row r="298" spans="1:7" x14ac:dyDescent="0.25">
      <c r="A298" s="527"/>
      <c r="B298" s="527"/>
      <c r="C298" s="527"/>
      <c r="D298" s="527"/>
      <c r="E298" s="527"/>
      <c r="F298" s="527"/>
      <c r="G298" s="527"/>
    </row>
    <row r="299" spans="1:7" x14ac:dyDescent="0.25">
      <c r="A299" s="527"/>
      <c r="B299" s="527"/>
      <c r="C299" s="527"/>
      <c r="D299" s="527"/>
      <c r="E299" s="527"/>
      <c r="F299" s="527"/>
      <c r="G299" s="527"/>
    </row>
    <row r="300" spans="1:7" x14ac:dyDescent="0.25">
      <c r="A300" s="527"/>
      <c r="B300" s="527"/>
      <c r="C300" s="527"/>
      <c r="D300" s="527"/>
      <c r="E300" s="527"/>
      <c r="F300" s="527"/>
      <c r="G300" s="527"/>
    </row>
    <row r="301" spans="1:7" x14ac:dyDescent="0.25">
      <c r="A301" s="527"/>
      <c r="B301" s="527"/>
      <c r="C301" s="527"/>
      <c r="D301" s="527"/>
      <c r="E301" s="527"/>
      <c r="F301" s="527"/>
      <c r="G301" s="527"/>
    </row>
    <row r="302" spans="1:7" x14ac:dyDescent="0.25">
      <c r="A302" s="527"/>
      <c r="B302" s="527"/>
      <c r="C302" s="527"/>
      <c r="D302" s="527"/>
      <c r="E302" s="527"/>
      <c r="F302" s="527"/>
      <c r="G302" s="527"/>
    </row>
    <row r="303" spans="1:7" x14ac:dyDescent="0.25">
      <c r="A303" s="527"/>
      <c r="B303" s="527"/>
      <c r="C303" s="527"/>
      <c r="D303" s="527"/>
      <c r="E303" s="527"/>
      <c r="F303" s="527"/>
      <c r="G303" s="527"/>
    </row>
    <row r="304" spans="1:7" x14ac:dyDescent="0.25">
      <c r="A304" s="527"/>
      <c r="B304" s="527"/>
      <c r="C304" s="527"/>
      <c r="D304" s="527"/>
      <c r="E304" s="527"/>
      <c r="F304" s="527"/>
      <c r="G304" s="527"/>
    </row>
    <row r="305" spans="1:7" x14ac:dyDescent="0.25">
      <c r="A305" s="527"/>
      <c r="B305" s="527"/>
      <c r="C305" s="527"/>
      <c r="D305" s="527"/>
      <c r="E305" s="527"/>
      <c r="F305" s="527"/>
      <c r="G305" s="527"/>
    </row>
    <row r="306" spans="1:7" x14ac:dyDescent="0.25">
      <c r="A306" s="527"/>
      <c r="B306" s="527"/>
      <c r="C306" s="527"/>
      <c r="D306" s="527"/>
      <c r="E306" s="527"/>
      <c r="F306" s="527"/>
      <c r="G306" s="527"/>
    </row>
    <row r="307" spans="1:7" x14ac:dyDescent="0.25">
      <c r="A307" s="527"/>
      <c r="B307" s="527"/>
      <c r="C307" s="527"/>
      <c r="D307" s="527"/>
      <c r="E307" s="527"/>
      <c r="F307" s="527"/>
      <c r="G307" s="527"/>
    </row>
    <row r="308" spans="1:7" x14ac:dyDescent="0.25">
      <c r="A308" s="527"/>
      <c r="B308" s="527"/>
      <c r="C308" s="527"/>
      <c r="D308" s="527"/>
      <c r="E308" s="527"/>
      <c r="F308" s="527"/>
      <c r="G308" s="527"/>
    </row>
    <row r="309" spans="1:7" x14ac:dyDescent="0.25">
      <c r="A309" s="527"/>
      <c r="B309" s="527"/>
      <c r="C309" s="527"/>
      <c r="D309" s="527"/>
      <c r="E309" s="527"/>
      <c r="F309" s="527"/>
      <c r="G309" s="527"/>
    </row>
    <row r="310" spans="1:7" x14ac:dyDescent="0.25">
      <c r="A310" s="527"/>
      <c r="B310" s="527"/>
      <c r="C310" s="527"/>
      <c r="D310" s="527"/>
      <c r="E310" s="527"/>
      <c r="F310" s="527"/>
      <c r="G310" s="527"/>
    </row>
    <row r="311" spans="1:7" x14ac:dyDescent="0.25">
      <c r="A311" s="527"/>
      <c r="B311" s="527"/>
      <c r="C311" s="527"/>
      <c r="D311" s="527"/>
      <c r="E311" s="527"/>
      <c r="F311" s="527"/>
      <c r="G311" s="527"/>
    </row>
    <row r="312" spans="1:7" x14ac:dyDescent="0.25">
      <c r="A312" s="527"/>
      <c r="B312" s="527"/>
      <c r="C312" s="527"/>
      <c r="D312" s="527"/>
      <c r="E312" s="527"/>
      <c r="F312" s="527"/>
      <c r="G312" s="527"/>
    </row>
    <row r="313" spans="1:7" x14ac:dyDescent="0.25">
      <c r="A313" s="527"/>
      <c r="B313" s="527"/>
      <c r="C313" s="527"/>
      <c r="D313" s="527"/>
      <c r="E313" s="527"/>
      <c r="F313" s="527"/>
      <c r="G313" s="527"/>
    </row>
    <row r="314" spans="1:7" x14ac:dyDescent="0.25">
      <c r="A314" s="527"/>
      <c r="B314" s="527"/>
      <c r="C314" s="527"/>
      <c r="D314" s="527"/>
      <c r="E314" s="527"/>
      <c r="F314" s="527"/>
      <c r="G314" s="527"/>
    </row>
    <row r="315" spans="1:7" x14ac:dyDescent="0.25">
      <c r="A315" s="527"/>
      <c r="B315" s="527"/>
      <c r="C315" s="527"/>
      <c r="D315" s="527"/>
      <c r="E315" s="527"/>
      <c r="F315" s="527"/>
      <c r="G315" s="527"/>
    </row>
    <row r="316" spans="1:7" x14ac:dyDescent="0.25">
      <c r="A316" s="527"/>
      <c r="B316" s="527"/>
      <c r="C316" s="527"/>
      <c r="D316" s="527"/>
      <c r="E316" s="527"/>
      <c r="F316" s="527"/>
      <c r="G316" s="527"/>
    </row>
    <row r="317" spans="1:7" x14ac:dyDescent="0.25">
      <c r="A317" s="527"/>
      <c r="B317" s="527"/>
      <c r="C317" s="527"/>
      <c r="D317" s="527"/>
      <c r="E317" s="527"/>
      <c r="F317" s="527"/>
      <c r="G317" s="527"/>
    </row>
    <row r="318" spans="1:7" x14ac:dyDescent="0.25">
      <c r="A318" s="527"/>
      <c r="B318" s="527"/>
      <c r="C318" s="527"/>
      <c r="D318" s="527"/>
      <c r="E318" s="527"/>
      <c r="F318" s="527"/>
      <c r="G318" s="527"/>
    </row>
    <row r="319" spans="1:7" x14ac:dyDescent="0.25">
      <c r="A319" s="527"/>
      <c r="B319" s="527"/>
      <c r="C319" s="527"/>
      <c r="D319" s="527"/>
      <c r="E319" s="527"/>
      <c r="F319" s="527"/>
      <c r="G319" s="527"/>
    </row>
    <row r="320" spans="1:7" x14ac:dyDescent="0.25">
      <c r="A320" s="527"/>
      <c r="B320" s="527"/>
      <c r="C320" s="527"/>
      <c r="D320" s="527"/>
      <c r="E320" s="527"/>
      <c r="F320" s="527"/>
      <c r="G320" s="527"/>
    </row>
    <row r="321" spans="1:7" x14ac:dyDescent="0.25">
      <c r="A321" s="527"/>
      <c r="B321" s="527"/>
      <c r="C321" s="527"/>
      <c r="D321" s="527"/>
      <c r="E321" s="527"/>
      <c r="F321" s="527"/>
      <c r="G321" s="528"/>
    </row>
    <row r="322" spans="1:7" x14ac:dyDescent="0.25">
      <c r="A322" s="527"/>
      <c r="B322" s="527"/>
      <c r="C322" s="527"/>
      <c r="D322" s="527"/>
      <c r="E322" s="527"/>
      <c r="F322" s="527"/>
      <c r="G322" s="528"/>
    </row>
    <row r="323" spans="1:7" x14ac:dyDescent="0.25">
      <c r="A323" s="527"/>
      <c r="B323" s="527"/>
      <c r="C323" s="527"/>
      <c r="D323" s="527"/>
      <c r="E323" s="527"/>
      <c r="F323" s="527"/>
      <c r="G323" s="528"/>
    </row>
    <row r="324" spans="1:7" x14ac:dyDescent="0.25">
      <c r="A324" s="527"/>
      <c r="B324" s="527"/>
      <c r="C324" s="527"/>
      <c r="D324" s="527"/>
      <c r="E324" s="527"/>
      <c r="F324" s="527"/>
      <c r="G324" s="528"/>
    </row>
    <row r="325" spans="1:7" x14ac:dyDescent="0.25">
      <c r="A325" s="527"/>
      <c r="B325" s="527"/>
      <c r="C325" s="527"/>
      <c r="D325" s="527"/>
      <c r="E325" s="527"/>
      <c r="F325" s="527"/>
      <c r="G325" s="528"/>
    </row>
    <row r="326" spans="1:7" x14ac:dyDescent="0.25">
      <c r="A326" s="527"/>
      <c r="B326" s="527"/>
      <c r="C326" s="527"/>
      <c r="D326" s="527"/>
      <c r="E326" s="527"/>
      <c r="F326" s="527"/>
      <c r="G326" s="528"/>
    </row>
    <row r="327" spans="1:7" x14ac:dyDescent="0.25">
      <c r="A327" s="527"/>
      <c r="B327" s="527"/>
      <c r="C327" s="527"/>
      <c r="D327" s="527"/>
      <c r="E327" s="527"/>
      <c r="F327" s="527"/>
      <c r="G327" s="528"/>
    </row>
    <row r="328" spans="1:7" x14ac:dyDescent="0.25">
      <c r="A328" s="527"/>
      <c r="B328" s="527"/>
      <c r="C328" s="527"/>
      <c r="D328" s="527"/>
      <c r="E328" s="527"/>
      <c r="F328" s="527"/>
      <c r="G328" s="528"/>
    </row>
    <row r="329" spans="1:7" x14ac:dyDescent="0.25">
      <c r="A329" s="527"/>
      <c r="B329" s="527"/>
      <c r="C329" s="527"/>
      <c r="D329" s="527"/>
      <c r="E329" s="527"/>
      <c r="F329" s="527"/>
      <c r="G329" s="528"/>
    </row>
    <row r="330" spans="1:7" x14ac:dyDescent="0.25">
      <c r="A330" s="527"/>
      <c r="B330" s="527"/>
      <c r="C330" s="527"/>
      <c r="D330" s="527"/>
      <c r="E330" s="527"/>
      <c r="F330" s="527"/>
      <c r="G330" s="528"/>
    </row>
    <row r="331" spans="1:7" x14ac:dyDescent="0.25">
      <c r="A331" s="527"/>
      <c r="B331" s="527"/>
      <c r="C331" s="527"/>
      <c r="D331" s="527"/>
      <c r="E331" s="527"/>
      <c r="F331" s="527"/>
      <c r="G331" s="528"/>
    </row>
    <row r="332" spans="1:7" x14ac:dyDescent="0.25">
      <c r="A332" s="527"/>
      <c r="B332" s="527"/>
      <c r="C332" s="527"/>
      <c r="D332" s="527"/>
      <c r="E332" s="527"/>
      <c r="F332" s="527"/>
      <c r="G332" s="528"/>
    </row>
    <row r="333" spans="1:7" x14ac:dyDescent="0.25">
      <c r="A333" s="527"/>
      <c r="B333" s="527"/>
      <c r="C333" s="527"/>
      <c r="D333" s="527"/>
      <c r="E333" s="527"/>
      <c r="F333" s="527"/>
      <c r="G333" s="528"/>
    </row>
    <row r="334" spans="1:7" x14ac:dyDescent="0.25">
      <c r="A334" s="527"/>
      <c r="B334" s="527"/>
      <c r="C334" s="527"/>
      <c r="D334" s="527"/>
      <c r="E334" s="527"/>
      <c r="F334" s="527"/>
      <c r="G334" s="528"/>
    </row>
    <row r="335" spans="1:7" x14ac:dyDescent="0.25">
      <c r="A335" s="527"/>
      <c r="B335" s="527"/>
      <c r="C335" s="527"/>
      <c r="D335" s="527"/>
      <c r="E335" s="527"/>
      <c r="F335" s="527"/>
      <c r="G335" s="528"/>
    </row>
    <row r="336" spans="1:7" x14ac:dyDescent="0.25">
      <c r="A336" s="527"/>
      <c r="B336" s="527"/>
      <c r="C336" s="527"/>
      <c r="D336" s="527"/>
      <c r="E336" s="527"/>
      <c r="F336" s="527"/>
      <c r="G336" s="528"/>
    </row>
    <row r="337" spans="1:7" x14ac:dyDescent="0.25">
      <c r="A337" s="527"/>
      <c r="B337" s="527"/>
      <c r="C337" s="527"/>
      <c r="D337" s="527"/>
      <c r="E337" s="527"/>
      <c r="F337" s="527"/>
      <c r="G337" s="527"/>
    </row>
    <row r="338" spans="1:7" x14ac:dyDescent="0.25">
      <c r="A338" s="527"/>
      <c r="B338" s="527"/>
      <c r="C338" s="527"/>
      <c r="D338" s="527"/>
      <c r="E338" s="527"/>
      <c r="F338" s="527"/>
      <c r="G338" s="527"/>
    </row>
    <row r="339" spans="1:7" x14ac:dyDescent="0.25">
      <c r="A339" s="527"/>
      <c r="B339" s="527"/>
      <c r="C339" s="527"/>
      <c r="D339" s="527"/>
      <c r="E339" s="527"/>
      <c r="F339" s="527"/>
      <c r="G339" s="527"/>
    </row>
    <row r="340" spans="1:7" x14ac:dyDescent="0.25">
      <c r="A340" s="527"/>
      <c r="B340" s="527"/>
      <c r="C340" s="527"/>
      <c r="D340" s="527"/>
      <c r="E340" s="527"/>
      <c r="F340" s="527"/>
      <c r="G340" s="527"/>
    </row>
    <row r="341" spans="1:7" x14ac:dyDescent="0.25">
      <c r="A341" s="527"/>
      <c r="B341" s="527"/>
      <c r="C341" s="527"/>
      <c r="D341" s="527"/>
      <c r="E341" s="527"/>
      <c r="F341" s="527"/>
      <c r="G341" s="527"/>
    </row>
    <row r="342" spans="1:7" x14ac:dyDescent="0.25">
      <c r="A342" s="527"/>
      <c r="B342" s="527"/>
      <c r="C342" s="527"/>
      <c r="D342" s="527"/>
      <c r="E342" s="527"/>
      <c r="F342" s="527"/>
      <c r="G342" s="527"/>
    </row>
    <row r="343" spans="1:7" x14ac:dyDescent="0.25">
      <c r="A343" s="527"/>
      <c r="B343" s="527"/>
      <c r="C343" s="527"/>
      <c r="D343" s="527"/>
      <c r="E343" s="527"/>
      <c r="F343" s="527"/>
      <c r="G343" s="527"/>
    </row>
    <row r="344" spans="1:7" x14ac:dyDescent="0.25">
      <c r="A344" s="527"/>
      <c r="B344" s="527"/>
      <c r="C344" s="527"/>
      <c r="D344" s="527"/>
      <c r="E344" s="527"/>
      <c r="F344" s="527"/>
      <c r="G344" s="527"/>
    </row>
    <row r="345" spans="1:7" x14ac:dyDescent="0.25">
      <c r="A345" s="527"/>
      <c r="B345" s="527"/>
      <c r="C345" s="527"/>
      <c r="D345" s="527"/>
      <c r="E345" s="527"/>
      <c r="F345" s="527"/>
      <c r="G345" s="527"/>
    </row>
    <row r="346" spans="1:7" x14ac:dyDescent="0.25">
      <c r="A346" s="527"/>
      <c r="B346" s="527"/>
      <c r="C346" s="527"/>
      <c r="D346" s="527"/>
      <c r="E346" s="527"/>
      <c r="F346" s="527"/>
      <c r="G346" s="527"/>
    </row>
    <row r="347" spans="1:7" x14ac:dyDescent="0.25">
      <c r="A347" s="527"/>
      <c r="B347" s="527"/>
      <c r="C347" s="527"/>
      <c r="D347" s="527"/>
      <c r="E347" s="527"/>
      <c r="F347" s="527"/>
      <c r="G347" s="527"/>
    </row>
    <row r="348" spans="1:7" x14ac:dyDescent="0.25">
      <c r="A348" s="527"/>
      <c r="B348" s="527"/>
      <c r="C348" s="527"/>
      <c r="D348" s="527"/>
      <c r="E348" s="527"/>
      <c r="F348" s="527"/>
      <c r="G348" s="527"/>
    </row>
    <row r="349" spans="1:7" x14ac:dyDescent="0.25">
      <c r="A349" s="527"/>
      <c r="B349" s="527"/>
      <c r="C349" s="527"/>
      <c r="D349" s="527"/>
      <c r="E349" s="527"/>
      <c r="F349" s="527"/>
      <c r="G349" s="527"/>
    </row>
    <row r="350" spans="1:7" x14ac:dyDescent="0.25">
      <c r="A350" s="527"/>
      <c r="B350" s="527"/>
      <c r="C350" s="527"/>
      <c r="D350" s="527"/>
      <c r="E350" s="527"/>
      <c r="F350" s="527"/>
      <c r="G350" s="527"/>
    </row>
    <row r="351" spans="1:7" x14ac:dyDescent="0.25">
      <c r="A351" s="527"/>
      <c r="B351" s="527"/>
      <c r="C351" s="527"/>
      <c r="D351" s="527"/>
      <c r="E351" s="527"/>
      <c r="F351" s="527"/>
      <c r="G351" s="527"/>
    </row>
    <row r="352" spans="1:7" x14ac:dyDescent="0.25">
      <c r="A352" s="527"/>
      <c r="B352" s="527"/>
      <c r="C352" s="527"/>
      <c r="D352" s="527"/>
      <c r="E352" s="527"/>
      <c r="F352" s="527"/>
      <c r="G352" s="527"/>
    </row>
    <row r="353" spans="1:7" x14ac:dyDescent="0.25">
      <c r="A353" s="527"/>
      <c r="B353" s="527"/>
      <c r="C353" s="527"/>
      <c r="D353" s="527"/>
      <c r="E353" s="527"/>
      <c r="F353" s="527"/>
      <c r="G353" s="528"/>
    </row>
    <row r="354" spans="1:7" x14ac:dyDescent="0.25">
      <c r="A354" s="527"/>
      <c r="B354" s="527"/>
      <c r="C354" s="527"/>
      <c r="D354" s="527"/>
      <c r="E354" s="527"/>
      <c r="F354" s="527"/>
      <c r="G354" s="528"/>
    </row>
    <row r="355" spans="1:7" x14ac:dyDescent="0.25">
      <c r="A355" s="527"/>
      <c r="B355" s="527"/>
      <c r="C355" s="527"/>
      <c r="D355" s="527"/>
      <c r="E355" s="527"/>
      <c r="F355" s="527"/>
      <c r="G355" s="528"/>
    </row>
    <row r="356" spans="1:7" x14ac:dyDescent="0.25">
      <c r="A356" s="527"/>
      <c r="B356" s="527"/>
      <c r="C356" s="527"/>
      <c r="D356" s="527"/>
      <c r="E356" s="527"/>
      <c r="F356" s="527"/>
      <c r="G356" s="528"/>
    </row>
    <row r="357" spans="1:7" x14ac:dyDescent="0.25">
      <c r="A357" s="527"/>
      <c r="B357" s="527"/>
      <c r="C357" s="527"/>
      <c r="D357" s="527"/>
      <c r="E357" s="527"/>
      <c r="F357" s="527"/>
      <c r="G357" s="528"/>
    </row>
    <row r="358" spans="1:7" x14ac:dyDescent="0.25">
      <c r="A358" s="527"/>
      <c r="B358" s="527"/>
      <c r="C358" s="527"/>
      <c r="D358" s="527"/>
      <c r="E358" s="527"/>
      <c r="F358" s="527"/>
      <c r="G358" s="528"/>
    </row>
    <row r="359" spans="1:7" x14ac:dyDescent="0.25">
      <c r="A359" s="527"/>
      <c r="B359" s="527"/>
      <c r="C359" s="527"/>
      <c r="D359" s="527"/>
      <c r="E359" s="527"/>
      <c r="F359" s="527"/>
      <c r="G359" s="528"/>
    </row>
    <row r="360" spans="1:7" x14ac:dyDescent="0.25">
      <c r="A360" s="527"/>
      <c r="B360" s="527"/>
      <c r="C360" s="527"/>
      <c r="D360" s="527"/>
      <c r="E360" s="527"/>
      <c r="F360" s="527"/>
      <c r="G360" s="528"/>
    </row>
    <row r="361" spans="1:7" x14ac:dyDescent="0.25">
      <c r="A361" s="527"/>
      <c r="B361" s="527"/>
      <c r="C361" s="527"/>
      <c r="D361" s="527"/>
      <c r="E361" s="527"/>
      <c r="F361" s="527"/>
      <c r="G361" s="528"/>
    </row>
    <row r="362" spans="1:7" x14ac:dyDescent="0.25">
      <c r="A362" s="527"/>
      <c r="B362" s="527"/>
      <c r="C362" s="527"/>
      <c r="D362" s="527"/>
      <c r="E362" s="527"/>
      <c r="F362" s="527"/>
      <c r="G362" s="528"/>
    </row>
    <row r="363" spans="1:7" x14ac:dyDescent="0.25">
      <c r="A363" s="527"/>
      <c r="B363" s="527"/>
      <c r="C363" s="527"/>
      <c r="D363" s="527"/>
      <c r="E363" s="527"/>
      <c r="F363" s="527"/>
      <c r="G363" s="528"/>
    </row>
    <row r="364" spans="1:7" x14ac:dyDescent="0.25">
      <c r="A364" s="527"/>
      <c r="B364" s="527"/>
      <c r="C364" s="527"/>
      <c r="D364" s="527"/>
      <c r="E364" s="527"/>
      <c r="F364" s="527"/>
      <c r="G364" s="528"/>
    </row>
    <row r="365" spans="1:7" x14ac:dyDescent="0.25">
      <c r="A365" s="527"/>
      <c r="B365" s="527"/>
      <c r="C365" s="527"/>
      <c r="D365" s="527"/>
      <c r="E365" s="527"/>
      <c r="F365" s="527"/>
      <c r="G365" s="528"/>
    </row>
    <row r="366" spans="1:7" x14ac:dyDescent="0.25">
      <c r="A366" s="527"/>
      <c r="B366" s="527"/>
      <c r="C366" s="527"/>
      <c r="D366" s="527"/>
      <c r="E366" s="527"/>
      <c r="F366" s="527"/>
      <c r="G366" s="528"/>
    </row>
    <row r="367" spans="1:7" x14ac:dyDescent="0.25">
      <c r="A367" s="527"/>
      <c r="B367" s="527"/>
      <c r="C367" s="527"/>
      <c r="D367" s="527"/>
      <c r="E367" s="527"/>
      <c r="F367" s="527"/>
      <c r="G367" s="528"/>
    </row>
    <row r="368" spans="1:7" x14ac:dyDescent="0.25">
      <c r="A368" s="527"/>
      <c r="B368" s="527"/>
      <c r="C368" s="527"/>
      <c r="D368" s="527"/>
      <c r="E368" s="527"/>
      <c r="F368" s="527"/>
      <c r="G368" s="528"/>
    </row>
    <row r="369" spans="1:7" x14ac:dyDescent="0.25">
      <c r="A369" s="527"/>
      <c r="B369" s="527"/>
      <c r="C369" s="527"/>
      <c r="D369" s="527"/>
      <c r="E369" s="527"/>
      <c r="F369" s="527"/>
      <c r="G369" s="527"/>
    </row>
    <row r="370" spans="1:7" x14ac:dyDescent="0.25">
      <c r="A370" s="527"/>
      <c r="B370" s="527"/>
      <c r="C370" s="527"/>
      <c r="D370" s="527"/>
      <c r="E370" s="527"/>
      <c r="F370" s="527"/>
      <c r="G370" s="527"/>
    </row>
    <row r="371" spans="1:7" x14ac:dyDescent="0.25">
      <c r="A371" s="527"/>
      <c r="B371" s="527"/>
      <c r="C371" s="527"/>
      <c r="D371" s="527"/>
      <c r="E371" s="527"/>
      <c r="F371" s="527"/>
      <c r="G371" s="527"/>
    </row>
    <row r="372" spans="1:7" x14ac:dyDescent="0.25">
      <c r="A372" s="527"/>
      <c r="B372" s="527"/>
      <c r="C372" s="527"/>
      <c r="D372" s="527"/>
      <c r="E372" s="527"/>
      <c r="F372" s="527"/>
      <c r="G372" s="527"/>
    </row>
    <row r="373" spans="1:7" x14ac:dyDescent="0.25">
      <c r="A373" s="527"/>
      <c r="B373" s="527"/>
      <c r="C373" s="527"/>
      <c r="D373" s="527"/>
      <c r="E373" s="527"/>
      <c r="F373" s="527"/>
      <c r="G373" s="527"/>
    </row>
    <row r="374" spans="1:7" x14ac:dyDescent="0.25">
      <c r="A374" s="527"/>
      <c r="B374" s="527"/>
      <c r="C374" s="527"/>
      <c r="D374" s="527"/>
      <c r="E374" s="527"/>
      <c r="F374" s="527"/>
      <c r="G374" s="527"/>
    </row>
    <row r="375" spans="1:7" x14ac:dyDescent="0.25">
      <c r="A375" s="527"/>
      <c r="B375" s="527"/>
      <c r="C375" s="527"/>
      <c r="D375" s="527"/>
      <c r="E375" s="527"/>
      <c r="F375" s="527"/>
      <c r="G375" s="527"/>
    </row>
    <row r="376" spans="1:7" x14ac:dyDescent="0.25">
      <c r="A376" s="527"/>
      <c r="B376" s="527"/>
      <c r="C376" s="527"/>
      <c r="D376" s="527"/>
      <c r="E376" s="527"/>
      <c r="F376" s="527"/>
      <c r="G376" s="527"/>
    </row>
    <row r="377" spans="1:7" x14ac:dyDescent="0.25">
      <c r="A377" s="527"/>
      <c r="B377" s="527"/>
      <c r="C377" s="527"/>
      <c r="D377" s="527"/>
      <c r="E377" s="527"/>
      <c r="F377" s="527"/>
      <c r="G377" s="527"/>
    </row>
    <row r="378" spans="1:7" x14ac:dyDescent="0.25">
      <c r="A378" s="527"/>
      <c r="B378" s="527"/>
      <c r="C378" s="527"/>
      <c r="D378" s="527"/>
      <c r="E378" s="527"/>
      <c r="F378" s="527"/>
      <c r="G378" s="527"/>
    </row>
    <row r="379" spans="1:7" x14ac:dyDescent="0.25">
      <c r="A379" s="527"/>
      <c r="B379" s="527"/>
      <c r="C379" s="527"/>
      <c r="D379" s="527"/>
      <c r="E379" s="527"/>
      <c r="F379" s="527"/>
      <c r="G379" s="527"/>
    </row>
    <row r="380" spans="1:7" x14ac:dyDescent="0.25">
      <c r="A380" s="527"/>
      <c r="B380" s="527"/>
      <c r="C380" s="527"/>
      <c r="D380" s="527"/>
      <c r="E380" s="527"/>
      <c r="F380" s="527"/>
      <c r="G380" s="527"/>
    </row>
    <row r="381" spans="1:7" x14ac:dyDescent="0.25">
      <c r="A381" s="527"/>
      <c r="B381" s="527"/>
      <c r="C381" s="527"/>
      <c r="D381" s="527"/>
      <c r="E381" s="527"/>
      <c r="F381" s="527"/>
      <c r="G381" s="527"/>
    </row>
    <row r="382" spans="1:7" x14ac:dyDescent="0.25">
      <c r="A382" s="527"/>
      <c r="B382" s="527"/>
      <c r="C382" s="527"/>
      <c r="D382" s="527"/>
      <c r="E382" s="527"/>
      <c r="F382" s="527"/>
      <c r="G382" s="527"/>
    </row>
    <row r="383" spans="1:7" x14ac:dyDescent="0.25">
      <c r="A383" s="527"/>
      <c r="B383" s="527"/>
      <c r="C383" s="527"/>
      <c r="D383" s="527"/>
      <c r="E383" s="527"/>
      <c r="F383" s="527"/>
      <c r="G383" s="527"/>
    </row>
    <row r="384" spans="1:7" x14ac:dyDescent="0.25">
      <c r="A384" s="527"/>
      <c r="B384" s="527"/>
      <c r="C384" s="527"/>
      <c r="D384" s="527"/>
      <c r="E384" s="527"/>
      <c r="F384" s="527"/>
      <c r="G384" s="527"/>
    </row>
    <row r="385" spans="1:7" x14ac:dyDescent="0.25">
      <c r="A385" s="527"/>
      <c r="B385" s="527"/>
      <c r="C385" s="527"/>
      <c r="D385" s="527"/>
      <c r="E385" s="527"/>
      <c r="F385" s="527"/>
      <c r="G385" s="528"/>
    </row>
    <row r="386" spans="1:7" x14ac:dyDescent="0.25">
      <c r="A386" s="527"/>
      <c r="B386" s="527"/>
      <c r="C386" s="527"/>
      <c r="D386" s="527"/>
      <c r="E386" s="527"/>
      <c r="F386" s="527"/>
      <c r="G386" s="528"/>
    </row>
    <row r="387" spans="1:7" x14ac:dyDescent="0.25">
      <c r="A387" s="527"/>
      <c r="B387" s="527"/>
      <c r="C387" s="527"/>
      <c r="D387" s="527"/>
      <c r="E387" s="527"/>
      <c r="F387" s="527"/>
      <c r="G387" s="528"/>
    </row>
    <row r="388" spans="1:7" x14ac:dyDescent="0.25">
      <c r="A388" s="527"/>
      <c r="B388" s="527"/>
      <c r="C388" s="527"/>
      <c r="D388" s="527"/>
      <c r="E388" s="527"/>
      <c r="F388" s="527"/>
      <c r="G388" s="528"/>
    </row>
    <row r="389" spans="1:7" x14ac:dyDescent="0.25">
      <c r="A389" s="527"/>
      <c r="B389" s="527"/>
      <c r="C389" s="527"/>
      <c r="D389" s="527"/>
      <c r="E389" s="527"/>
      <c r="F389" s="527"/>
      <c r="G389" s="528"/>
    </row>
    <row r="390" spans="1:7" x14ac:dyDescent="0.25">
      <c r="A390" s="527"/>
      <c r="B390" s="527"/>
      <c r="C390" s="527"/>
      <c r="D390" s="527"/>
      <c r="E390" s="527"/>
      <c r="F390" s="527"/>
      <c r="G390" s="528"/>
    </row>
    <row r="391" spans="1:7" x14ac:dyDescent="0.25">
      <c r="A391" s="527"/>
      <c r="B391" s="527"/>
      <c r="C391" s="527"/>
      <c r="D391" s="527"/>
      <c r="E391" s="527"/>
      <c r="F391" s="527"/>
      <c r="G391" s="528"/>
    </row>
    <row r="392" spans="1:7" x14ac:dyDescent="0.25">
      <c r="A392" s="527"/>
      <c r="B392" s="527"/>
      <c r="C392" s="527"/>
      <c r="D392" s="527"/>
      <c r="E392" s="527"/>
      <c r="F392" s="527"/>
      <c r="G392" s="528"/>
    </row>
    <row r="393" spans="1:7" x14ac:dyDescent="0.25">
      <c r="A393" s="527"/>
      <c r="B393" s="527"/>
      <c r="C393" s="527"/>
      <c r="D393" s="527"/>
      <c r="E393" s="527"/>
      <c r="F393" s="527"/>
      <c r="G393" s="528"/>
    </row>
    <row r="394" spans="1:7" x14ac:dyDescent="0.25">
      <c r="A394" s="527"/>
      <c r="B394" s="527"/>
      <c r="C394" s="527"/>
      <c r="D394" s="527"/>
      <c r="E394" s="527"/>
      <c r="F394" s="527"/>
      <c r="G394" s="528"/>
    </row>
    <row r="395" spans="1:7" x14ac:dyDescent="0.25">
      <c r="A395" s="527"/>
      <c r="B395" s="527"/>
      <c r="C395" s="527"/>
      <c r="D395" s="527"/>
      <c r="E395" s="527"/>
      <c r="F395" s="527"/>
      <c r="G395" s="528"/>
    </row>
    <row r="396" spans="1:7" x14ac:dyDescent="0.25">
      <c r="A396" s="527"/>
      <c r="B396" s="527"/>
      <c r="C396" s="527"/>
      <c r="D396" s="527"/>
      <c r="E396" s="527"/>
      <c r="F396" s="527"/>
      <c r="G396" s="528"/>
    </row>
    <row r="397" spans="1:7" x14ac:dyDescent="0.25">
      <c r="A397" s="527"/>
      <c r="B397" s="527"/>
      <c r="C397" s="527"/>
      <c r="D397" s="527"/>
      <c r="E397" s="527"/>
      <c r="F397" s="527"/>
      <c r="G397" s="528"/>
    </row>
    <row r="398" spans="1:7" x14ac:dyDescent="0.25">
      <c r="A398" s="527"/>
      <c r="B398" s="527"/>
      <c r="C398" s="527"/>
      <c r="D398" s="527"/>
      <c r="E398" s="527"/>
      <c r="F398" s="527"/>
      <c r="G398" s="528"/>
    </row>
    <row r="399" spans="1:7" x14ac:dyDescent="0.25">
      <c r="A399" s="527"/>
      <c r="B399" s="527"/>
      <c r="C399" s="527"/>
      <c r="D399" s="527"/>
      <c r="E399" s="527"/>
      <c r="F399" s="527"/>
      <c r="G399" s="528"/>
    </row>
    <row r="400" spans="1:7" x14ac:dyDescent="0.25">
      <c r="A400" s="527"/>
      <c r="B400" s="527"/>
      <c r="C400" s="527"/>
      <c r="D400" s="527"/>
      <c r="E400" s="527"/>
      <c r="F400" s="527"/>
      <c r="G400" s="528"/>
    </row>
    <row r="401" spans="1:7" x14ac:dyDescent="0.25">
      <c r="A401" s="527"/>
      <c r="B401" s="527"/>
      <c r="C401" s="527"/>
      <c r="D401" s="527"/>
      <c r="E401" s="527"/>
      <c r="F401" s="527"/>
      <c r="G401" s="527"/>
    </row>
    <row r="402" spans="1:7" x14ac:dyDescent="0.25">
      <c r="A402" s="527"/>
      <c r="B402" s="527"/>
      <c r="C402" s="527"/>
      <c r="D402" s="527"/>
      <c r="E402" s="527"/>
      <c r="F402" s="527"/>
      <c r="G402" s="527"/>
    </row>
    <row r="403" spans="1:7" x14ac:dyDescent="0.25">
      <c r="A403" s="527"/>
      <c r="B403" s="527"/>
      <c r="C403" s="527"/>
      <c r="D403" s="527"/>
      <c r="E403" s="527"/>
      <c r="F403" s="527"/>
      <c r="G403" s="527"/>
    </row>
    <row r="404" spans="1:7" x14ac:dyDescent="0.25">
      <c r="A404" s="527"/>
      <c r="B404" s="527"/>
      <c r="C404" s="527"/>
      <c r="D404" s="527"/>
      <c r="E404" s="527"/>
      <c r="F404" s="527"/>
      <c r="G404" s="527"/>
    </row>
    <row r="405" spans="1:7" x14ac:dyDescent="0.25">
      <c r="A405" s="527"/>
      <c r="B405" s="527"/>
      <c r="C405" s="527"/>
      <c r="D405" s="527"/>
      <c r="E405" s="527"/>
      <c r="F405" s="527"/>
      <c r="G405" s="527"/>
    </row>
    <row r="406" spans="1:7" x14ac:dyDescent="0.25">
      <c r="A406" s="527"/>
      <c r="B406" s="527"/>
      <c r="C406" s="527"/>
      <c r="D406" s="527"/>
      <c r="E406" s="527"/>
      <c r="F406" s="527"/>
      <c r="G406" s="527"/>
    </row>
    <row r="407" spans="1:7" x14ac:dyDescent="0.25">
      <c r="A407" s="527"/>
      <c r="B407" s="527"/>
      <c r="C407" s="527"/>
      <c r="D407" s="527"/>
      <c r="E407" s="527"/>
      <c r="F407" s="527"/>
      <c r="G407" s="527"/>
    </row>
    <row r="408" spans="1:7" x14ac:dyDescent="0.25">
      <c r="A408" s="527"/>
      <c r="B408" s="527"/>
      <c r="C408" s="527"/>
      <c r="D408" s="527"/>
      <c r="E408" s="527"/>
      <c r="F408" s="527"/>
      <c r="G408" s="527"/>
    </row>
    <row r="409" spans="1:7" x14ac:dyDescent="0.25">
      <c r="A409" s="527"/>
      <c r="B409" s="527"/>
      <c r="C409" s="527"/>
      <c r="D409" s="527"/>
      <c r="E409" s="527"/>
      <c r="F409" s="527"/>
      <c r="G409" s="527"/>
    </row>
    <row r="410" spans="1:7" x14ac:dyDescent="0.25">
      <c r="A410" s="527"/>
      <c r="B410" s="527"/>
      <c r="C410" s="527"/>
      <c r="D410" s="527"/>
      <c r="E410" s="527"/>
      <c r="F410" s="527"/>
      <c r="G410" s="527"/>
    </row>
    <row r="411" spans="1:7" x14ac:dyDescent="0.25">
      <c r="A411" s="527"/>
      <c r="B411" s="527"/>
      <c r="C411" s="527"/>
      <c r="D411" s="527"/>
      <c r="E411" s="527"/>
      <c r="F411" s="527"/>
      <c r="G411" s="527"/>
    </row>
    <row r="412" spans="1:7" x14ac:dyDescent="0.25">
      <c r="A412" s="527"/>
      <c r="B412" s="527"/>
      <c r="C412" s="527"/>
      <c r="D412" s="527"/>
      <c r="E412" s="527"/>
      <c r="F412" s="527"/>
      <c r="G412" s="527"/>
    </row>
    <row r="413" spans="1:7" x14ac:dyDescent="0.25">
      <c r="A413" s="527"/>
      <c r="B413" s="527"/>
      <c r="C413" s="527"/>
      <c r="D413" s="527"/>
      <c r="E413" s="527"/>
      <c r="F413" s="527"/>
      <c r="G413" s="527"/>
    </row>
    <row r="414" spans="1:7" x14ac:dyDescent="0.25">
      <c r="A414" s="527"/>
      <c r="B414" s="527"/>
      <c r="C414" s="527"/>
      <c r="D414" s="527"/>
      <c r="E414" s="527"/>
      <c r="F414" s="527"/>
      <c r="G414" s="527"/>
    </row>
    <row r="415" spans="1:7" x14ac:dyDescent="0.25">
      <c r="A415" s="527"/>
      <c r="B415" s="527"/>
      <c r="C415" s="527"/>
      <c r="D415" s="527"/>
      <c r="E415" s="527"/>
      <c r="F415" s="527"/>
      <c r="G415" s="527"/>
    </row>
    <row r="416" spans="1:7" x14ac:dyDescent="0.25">
      <c r="A416" s="527"/>
      <c r="B416" s="527"/>
      <c r="C416" s="527"/>
      <c r="D416" s="527"/>
      <c r="E416" s="527"/>
      <c r="F416" s="527"/>
      <c r="G416" s="527"/>
    </row>
    <row r="417" spans="1:7" x14ac:dyDescent="0.25">
      <c r="A417" s="527"/>
      <c r="B417" s="527"/>
      <c r="C417" s="527"/>
      <c r="D417" s="527"/>
      <c r="E417" s="527"/>
      <c r="F417" s="527"/>
      <c r="G417" s="528"/>
    </row>
    <row r="418" spans="1:7" x14ac:dyDescent="0.25">
      <c r="A418" s="527"/>
      <c r="B418" s="527"/>
      <c r="C418" s="527"/>
      <c r="D418" s="527"/>
      <c r="E418" s="527"/>
      <c r="F418" s="527"/>
      <c r="G418" s="528"/>
    </row>
    <row r="419" spans="1:7" x14ac:dyDescent="0.25">
      <c r="A419" s="527"/>
      <c r="B419" s="527"/>
      <c r="C419" s="527"/>
      <c r="D419" s="527"/>
      <c r="E419" s="527"/>
      <c r="F419" s="527"/>
      <c r="G419" s="528"/>
    </row>
    <row r="420" spans="1:7" x14ac:dyDescent="0.25">
      <c r="A420" s="527"/>
      <c r="B420" s="527"/>
      <c r="C420" s="527"/>
      <c r="D420" s="527"/>
      <c r="E420" s="527"/>
      <c r="F420" s="527"/>
      <c r="G420" s="528"/>
    </row>
    <row r="421" spans="1:7" x14ac:dyDescent="0.25">
      <c r="A421" s="527"/>
      <c r="B421" s="527"/>
      <c r="C421" s="527"/>
      <c r="D421" s="527"/>
      <c r="E421" s="527"/>
      <c r="F421" s="527"/>
      <c r="G421" s="528"/>
    </row>
    <row r="422" spans="1:7" x14ac:dyDescent="0.25">
      <c r="A422" s="527"/>
      <c r="B422" s="527"/>
      <c r="C422" s="527"/>
      <c r="D422" s="527"/>
      <c r="E422" s="527"/>
      <c r="F422" s="527"/>
      <c r="G422" s="528"/>
    </row>
    <row r="423" spans="1:7" x14ac:dyDescent="0.25">
      <c r="A423" s="527"/>
      <c r="B423" s="527"/>
      <c r="C423" s="527"/>
      <c r="D423" s="527"/>
      <c r="E423" s="527"/>
      <c r="F423" s="527"/>
      <c r="G423" s="528"/>
    </row>
    <row r="424" spans="1:7" x14ac:dyDescent="0.25">
      <c r="A424" s="527"/>
      <c r="B424" s="527"/>
      <c r="C424" s="527"/>
      <c r="D424" s="527"/>
      <c r="E424" s="527"/>
      <c r="F424" s="527"/>
      <c r="G424" s="528"/>
    </row>
    <row r="425" spans="1:7" x14ac:dyDescent="0.25">
      <c r="A425" s="527"/>
      <c r="B425" s="527"/>
      <c r="C425" s="527"/>
      <c r="D425" s="527"/>
      <c r="E425" s="527"/>
      <c r="F425" s="527"/>
      <c r="G425" s="528"/>
    </row>
    <row r="426" spans="1:7" x14ac:dyDescent="0.25">
      <c r="A426" s="527"/>
      <c r="B426" s="527"/>
      <c r="C426" s="527"/>
      <c r="D426" s="527"/>
      <c r="E426" s="527"/>
      <c r="F426" s="527"/>
      <c r="G426" s="528"/>
    </row>
    <row r="427" spans="1:7" x14ac:dyDescent="0.25">
      <c r="A427" s="527"/>
      <c r="B427" s="527"/>
      <c r="C427" s="527"/>
      <c r="D427" s="527"/>
      <c r="E427" s="527"/>
      <c r="F427" s="527"/>
      <c r="G427" s="528"/>
    </row>
    <row r="428" spans="1:7" x14ac:dyDescent="0.25">
      <c r="A428" s="527"/>
      <c r="B428" s="527"/>
      <c r="C428" s="527"/>
      <c r="D428" s="527"/>
      <c r="E428" s="527"/>
      <c r="F428" s="527"/>
      <c r="G428" s="528"/>
    </row>
    <row r="429" spans="1:7" x14ac:dyDescent="0.25">
      <c r="A429" s="527"/>
      <c r="B429" s="527"/>
      <c r="C429" s="527"/>
      <c r="D429" s="527"/>
      <c r="E429" s="527"/>
      <c r="F429" s="527"/>
      <c r="G429" s="528"/>
    </row>
    <row r="430" spans="1:7" x14ac:dyDescent="0.25">
      <c r="A430" s="527"/>
      <c r="B430" s="527"/>
      <c r="C430" s="527"/>
      <c r="D430" s="527"/>
      <c r="E430" s="527"/>
      <c r="F430" s="527"/>
      <c r="G430" s="528"/>
    </row>
    <row r="431" spans="1:7" x14ac:dyDescent="0.25">
      <c r="A431" s="527"/>
      <c r="B431" s="527"/>
      <c r="C431" s="527"/>
      <c r="D431" s="527"/>
      <c r="E431" s="527"/>
      <c r="F431" s="527"/>
      <c r="G431" s="528"/>
    </row>
    <row r="432" spans="1:7" x14ac:dyDescent="0.25">
      <c r="A432" s="527"/>
      <c r="B432" s="527"/>
      <c r="C432" s="527"/>
      <c r="D432" s="527"/>
      <c r="E432" s="527"/>
      <c r="F432" s="527"/>
      <c r="G432" s="528"/>
    </row>
    <row r="433" spans="1:7" x14ac:dyDescent="0.25">
      <c r="A433" s="527"/>
      <c r="B433" s="527"/>
      <c r="C433" s="527"/>
      <c r="D433" s="527"/>
      <c r="E433" s="527"/>
      <c r="F433" s="527"/>
      <c r="G433" s="527"/>
    </row>
    <row r="434" spans="1:7" x14ac:dyDescent="0.25">
      <c r="A434" s="527"/>
      <c r="B434" s="527"/>
      <c r="C434" s="527"/>
      <c r="D434" s="527"/>
      <c r="E434" s="527"/>
      <c r="F434" s="527"/>
      <c r="G434" s="527"/>
    </row>
    <row r="435" spans="1:7" x14ac:dyDescent="0.25">
      <c r="A435" s="527"/>
      <c r="B435" s="527"/>
      <c r="C435" s="527"/>
      <c r="D435" s="527"/>
      <c r="E435" s="527"/>
      <c r="F435" s="527"/>
      <c r="G435" s="527"/>
    </row>
    <row r="436" spans="1:7" x14ac:dyDescent="0.25">
      <c r="A436" s="527"/>
      <c r="B436" s="527"/>
      <c r="C436" s="527"/>
      <c r="D436" s="527"/>
      <c r="E436" s="527"/>
      <c r="F436" s="527"/>
      <c r="G436" s="527"/>
    </row>
    <row r="437" spans="1:7" x14ac:dyDescent="0.25">
      <c r="A437" s="527"/>
      <c r="B437" s="527"/>
      <c r="C437" s="527"/>
      <c r="D437" s="527"/>
      <c r="E437" s="527"/>
      <c r="F437" s="527"/>
      <c r="G437" s="527"/>
    </row>
    <row r="438" spans="1:7" x14ac:dyDescent="0.25">
      <c r="A438" s="527"/>
      <c r="B438" s="527"/>
      <c r="C438" s="527"/>
      <c r="D438" s="527"/>
      <c r="E438" s="527"/>
      <c r="F438" s="527"/>
      <c r="G438" s="527"/>
    </row>
    <row r="439" spans="1:7" x14ac:dyDescent="0.25">
      <c r="A439" s="527"/>
      <c r="B439" s="527"/>
      <c r="C439" s="527"/>
      <c r="D439" s="527"/>
      <c r="E439" s="527"/>
      <c r="F439" s="527"/>
      <c r="G439" s="527"/>
    </row>
    <row r="440" spans="1:7" x14ac:dyDescent="0.25">
      <c r="A440" s="527"/>
      <c r="B440" s="527"/>
      <c r="C440" s="527"/>
      <c r="D440" s="527"/>
      <c r="E440" s="527"/>
      <c r="F440" s="527"/>
      <c r="G440" s="527"/>
    </row>
    <row r="441" spans="1:7" x14ac:dyDescent="0.25">
      <c r="A441" s="527"/>
      <c r="B441" s="527"/>
      <c r="C441" s="527"/>
      <c r="D441" s="527"/>
      <c r="E441" s="527"/>
      <c r="F441" s="527"/>
      <c r="G441" s="527"/>
    </row>
    <row r="442" spans="1:7" x14ac:dyDescent="0.25">
      <c r="A442" s="527"/>
      <c r="B442" s="527"/>
      <c r="C442" s="527"/>
      <c r="D442" s="527"/>
      <c r="E442" s="527"/>
      <c r="F442" s="527"/>
      <c r="G442" s="527"/>
    </row>
    <row r="443" spans="1:7" x14ac:dyDescent="0.25">
      <c r="A443" s="527"/>
      <c r="B443" s="527"/>
      <c r="C443" s="527"/>
      <c r="D443" s="527"/>
      <c r="E443" s="527"/>
      <c r="F443" s="527"/>
      <c r="G443" s="527"/>
    </row>
    <row r="444" spans="1:7" x14ac:dyDescent="0.25">
      <c r="A444" s="527"/>
      <c r="B444" s="527"/>
      <c r="C444" s="527"/>
      <c r="D444" s="527"/>
      <c r="E444" s="527"/>
      <c r="F444" s="527"/>
      <c r="G444" s="527"/>
    </row>
    <row r="445" spans="1:7" x14ac:dyDescent="0.25">
      <c r="A445" s="527"/>
      <c r="B445" s="527"/>
      <c r="C445" s="527"/>
      <c r="D445" s="527"/>
      <c r="E445" s="527"/>
      <c r="F445" s="527"/>
      <c r="G445" s="527"/>
    </row>
    <row r="446" spans="1:7" x14ac:dyDescent="0.25">
      <c r="A446" s="527"/>
      <c r="B446" s="527"/>
      <c r="C446" s="527"/>
      <c r="D446" s="527"/>
      <c r="E446" s="527"/>
      <c r="F446" s="527"/>
      <c r="G446" s="527"/>
    </row>
    <row r="447" spans="1:7" x14ac:dyDescent="0.25">
      <c r="A447" s="527"/>
      <c r="B447" s="527"/>
      <c r="C447" s="527"/>
      <c r="D447" s="527"/>
      <c r="E447" s="527"/>
      <c r="F447" s="527"/>
      <c r="G447" s="527"/>
    </row>
    <row r="448" spans="1:7" x14ac:dyDescent="0.25">
      <c r="A448" s="527"/>
      <c r="B448" s="527"/>
      <c r="C448" s="527"/>
      <c r="D448" s="527"/>
      <c r="E448" s="527"/>
      <c r="F448" s="527"/>
      <c r="G448" s="527"/>
    </row>
    <row r="449" spans="1:7" x14ac:dyDescent="0.25">
      <c r="A449" s="527"/>
      <c r="B449" s="527"/>
      <c r="C449" s="527"/>
      <c r="D449" s="527"/>
      <c r="E449" s="527"/>
      <c r="F449" s="528"/>
      <c r="G449" s="528"/>
    </row>
    <row r="450" spans="1:7" x14ac:dyDescent="0.25">
      <c r="A450" s="527"/>
      <c r="B450" s="527"/>
      <c r="C450" s="527"/>
      <c r="D450" s="527"/>
      <c r="E450" s="527"/>
      <c r="F450" s="528"/>
      <c r="G450" s="528"/>
    </row>
    <row r="451" spans="1:7" x14ac:dyDescent="0.25">
      <c r="A451" s="527"/>
      <c r="B451" s="527"/>
      <c r="C451" s="527"/>
      <c r="D451" s="527"/>
      <c r="E451" s="527"/>
      <c r="F451" s="528"/>
      <c r="G451" s="528"/>
    </row>
    <row r="452" spans="1:7" x14ac:dyDescent="0.25">
      <c r="A452" s="527"/>
      <c r="B452" s="527"/>
      <c r="C452" s="527"/>
      <c r="D452" s="527"/>
      <c r="E452" s="527"/>
      <c r="F452" s="528"/>
      <c r="G452" s="528"/>
    </row>
    <row r="453" spans="1:7" x14ac:dyDescent="0.25">
      <c r="A453" s="527"/>
      <c r="B453" s="527"/>
      <c r="C453" s="527"/>
      <c r="D453" s="527"/>
      <c r="E453" s="527"/>
      <c r="F453" s="528"/>
      <c r="G453" s="528"/>
    </row>
    <row r="454" spans="1:7" x14ac:dyDescent="0.25">
      <c r="A454" s="527"/>
      <c r="B454" s="527"/>
      <c r="C454" s="527"/>
      <c r="D454" s="527"/>
      <c r="E454" s="527"/>
      <c r="F454" s="528"/>
      <c r="G454" s="528"/>
    </row>
    <row r="455" spans="1:7" x14ac:dyDescent="0.25">
      <c r="A455" s="527"/>
      <c r="B455" s="527"/>
      <c r="C455" s="527"/>
      <c r="D455" s="527"/>
      <c r="E455" s="527"/>
      <c r="F455" s="528"/>
      <c r="G455" s="528"/>
    </row>
    <row r="456" spans="1:7" x14ac:dyDescent="0.25">
      <c r="A456" s="527"/>
      <c r="B456" s="527"/>
      <c r="C456" s="527"/>
      <c r="D456" s="527"/>
      <c r="E456" s="527"/>
      <c r="F456" s="528"/>
      <c r="G456" s="528"/>
    </row>
    <row r="457" spans="1:7" x14ac:dyDescent="0.25">
      <c r="A457" s="527"/>
      <c r="B457" s="527"/>
      <c r="C457" s="527"/>
      <c r="D457" s="527"/>
      <c r="E457" s="527"/>
      <c r="F457" s="528"/>
      <c r="G457" s="528"/>
    </row>
    <row r="458" spans="1:7" x14ac:dyDescent="0.25">
      <c r="A458" s="527"/>
      <c r="B458" s="527"/>
      <c r="C458" s="527"/>
      <c r="D458" s="527"/>
      <c r="E458" s="527"/>
      <c r="F458" s="528"/>
      <c r="G458" s="528"/>
    </row>
    <row r="459" spans="1:7" x14ac:dyDescent="0.25">
      <c r="A459" s="527"/>
      <c r="B459" s="527"/>
      <c r="C459" s="527"/>
      <c r="D459" s="527"/>
      <c r="E459" s="527"/>
      <c r="F459" s="528"/>
      <c r="G459" s="528"/>
    </row>
    <row r="460" spans="1:7" x14ac:dyDescent="0.25">
      <c r="A460" s="527"/>
      <c r="B460" s="527"/>
      <c r="C460" s="527"/>
      <c r="D460" s="527"/>
      <c r="E460" s="527"/>
      <c r="F460" s="528"/>
      <c r="G460" s="528"/>
    </row>
    <row r="461" spans="1:7" x14ac:dyDescent="0.25">
      <c r="A461" s="527"/>
      <c r="B461" s="527"/>
      <c r="C461" s="527"/>
      <c r="D461" s="527"/>
      <c r="E461" s="527"/>
      <c r="F461" s="528"/>
      <c r="G461" s="528"/>
    </row>
    <row r="462" spans="1:7" x14ac:dyDescent="0.25">
      <c r="A462" s="527"/>
      <c r="B462" s="527"/>
      <c r="C462" s="527"/>
      <c r="D462" s="527"/>
      <c r="E462" s="527"/>
      <c r="F462" s="528"/>
      <c r="G462" s="528"/>
    </row>
    <row r="463" spans="1:7" x14ac:dyDescent="0.25">
      <c r="A463" s="527"/>
      <c r="B463" s="527"/>
      <c r="C463" s="527"/>
      <c r="D463" s="527"/>
      <c r="E463" s="527"/>
      <c r="F463" s="528"/>
      <c r="G463" s="528"/>
    </row>
    <row r="464" spans="1:7" x14ac:dyDescent="0.25">
      <c r="A464" s="527"/>
      <c r="B464" s="527"/>
      <c r="C464" s="527"/>
      <c r="D464" s="527"/>
      <c r="E464" s="527"/>
      <c r="F464" s="528"/>
      <c r="G464" s="528"/>
    </row>
    <row r="465" spans="1:7" x14ac:dyDescent="0.25">
      <c r="A465" s="527"/>
      <c r="B465" s="527"/>
      <c r="C465" s="527"/>
      <c r="D465" s="527"/>
      <c r="E465" s="527"/>
      <c r="F465" s="527"/>
      <c r="G465" s="527"/>
    </row>
    <row r="466" spans="1:7" x14ac:dyDescent="0.25">
      <c r="A466" s="527"/>
      <c r="B466" s="527"/>
      <c r="C466" s="527"/>
      <c r="D466" s="527"/>
      <c r="E466" s="527"/>
      <c r="F466" s="527"/>
      <c r="G466" s="527"/>
    </row>
    <row r="467" spans="1:7" x14ac:dyDescent="0.25">
      <c r="A467" s="527"/>
      <c r="B467" s="527"/>
      <c r="C467" s="527"/>
      <c r="D467" s="527"/>
      <c r="E467" s="527"/>
      <c r="F467" s="527"/>
      <c r="G467" s="527"/>
    </row>
    <row r="468" spans="1:7" x14ac:dyDescent="0.25">
      <c r="A468" s="527"/>
      <c r="B468" s="527"/>
      <c r="C468" s="527"/>
      <c r="D468" s="527"/>
      <c r="E468" s="527"/>
      <c r="F468" s="527"/>
      <c r="G468" s="527"/>
    </row>
    <row r="469" spans="1:7" x14ac:dyDescent="0.25">
      <c r="A469" s="527"/>
      <c r="B469" s="527"/>
      <c r="C469" s="527"/>
      <c r="D469" s="527"/>
      <c r="E469" s="527"/>
      <c r="F469" s="527"/>
      <c r="G469" s="527"/>
    </row>
    <row r="470" spans="1:7" x14ac:dyDescent="0.25">
      <c r="A470" s="527"/>
      <c r="B470" s="527"/>
      <c r="C470" s="527"/>
      <c r="D470" s="527"/>
      <c r="E470" s="527"/>
      <c r="F470" s="527"/>
      <c r="G470" s="527"/>
    </row>
    <row r="471" spans="1:7" x14ac:dyDescent="0.25">
      <c r="A471" s="527"/>
      <c r="B471" s="527"/>
      <c r="C471" s="527"/>
      <c r="D471" s="527"/>
      <c r="E471" s="527"/>
      <c r="F471" s="527"/>
      <c r="G471" s="527"/>
    </row>
    <row r="472" spans="1:7" x14ac:dyDescent="0.25">
      <c r="A472" s="527"/>
      <c r="B472" s="527"/>
      <c r="C472" s="527"/>
      <c r="D472" s="527"/>
      <c r="E472" s="527"/>
      <c r="F472" s="527"/>
      <c r="G472" s="527"/>
    </row>
    <row r="473" spans="1:7" x14ac:dyDescent="0.25">
      <c r="A473" s="527"/>
      <c r="B473" s="527"/>
      <c r="C473" s="527"/>
      <c r="D473" s="527"/>
      <c r="E473" s="527"/>
      <c r="F473" s="527"/>
      <c r="G473" s="527"/>
    </row>
    <row r="474" spans="1:7" x14ac:dyDescent="0.25">
      <c r="A474" s="527"/>
      <c r="B474" s="527"/>
      <c r="C474" s="527"/>
      <c r="D474" s="527"/>
      <c r="E474" s="527"/>
      <c r="F474" s="527"/>
      <c r="G474" s="527"/>
    </row>
    <row r="475" spans="1:7" x14ac:dyDescent="0.25">
      <c r="A475" s="527"/>
      <c r="B475" s="527"/>
      <c r="C475" s="527"/>
      <c r="D475" s="527"/>
      <c r="E475" s="527"/>
      <c r="F475" s="527"/>
      <c r="G475" s="527"/>
    </row>
    <row r="476" spans="1:7" x14ac:dyDescent="0.25">
      <c r="A476" s="527"/>
      <c r="B476" s="527"/>
      <c r="C476" s="527"/>
      <c r="D476" s="527"/>
      <c r="E476" s="527"/>
      <c r="F476" s="527"/>
      <c r="G476" s="527"/>
    </row>
    <row r="477" spans="1:7" x14ac:dyDescent="0.25">
      <c r="A477" s="527"/>
      <c r="B477" s="527"/>
      <c r="C477" s="527"/>
      <c r="D477" s="527"/>
      <c r="E477" s="527"/>
      <c r="F477" s="527"/>
      <c r="G477" s="527"/>
    </row>
    <row r="478" spans="1:7" x14ac:dyDescent="0.25">
      <c r="A478" s="527"/>
      <c r="B478" s="527"/>
      <c r="C478" s="527"/>
      <c r="D478" s="527"/>
      <c r="E478" s="527"/>
      <c r="F478" s="527"/>
      <c r="G478" s="527"/>
    </row>
    <row r="479" spans="1:7" x14ac:dyDescent="0.25">
      <c r="A479" s="527"/>
      <c r="B479" s="527"/>
      <c r="C479" s="527"/>
      <c r="D479" s="527"/>
      <c r="E479" s="527"/>
      <c r="F479" s="527"/>
      <c r="G479" s="527"/>
    </row>
    <row r="480" spans="1:7" x14ac:dyDescent="0.25">
      <c r="A480" s="527"/>
      <c r="B480" s="527"/>
      <c r="C480" s="527"/>
      <c r="D480" s="527"/>
      <c r="E480" s="527"/>
      <c r="F480" s="527"/>
      <c r="G480" s="527"/>
    </row>
    <row r="481" spans="1:7" x14ac:dyDescent="0.25">
      <c r="A481" s="527"/>
      <c r="B481" s="527"/>
      <c r="C481" s="527"/>
      <c r="D481" s="527"/>
      <c r="E481" s="527"/>
      <c r="F481" s="528"/>
      <c r="G481" s="528"/>
    </row>
    <row r="482" spans="1:7" x14ac:dyDescent="0.25">
      <c r="A482" s="527"/>
      <c r="B482" s="527"/>
      <c r="C482" s="527"/>
      <c r="D482" s="527"/>
      <c r="E482" s="527"/>
      <c r="F482" s="528"/>
      <c r="G482" s="528"/>
    </row>
    <row r="483" spans="1:7" x14ac:dyDescent="0.25">
      <c r="A483" s="527"/>
      <c r="B483" s="527"/>
      <c r="C483" s="527"/>
      <c r="D483" s="527"/>
      <c r="E483" s="527"/>
      <c r="F483" s="528"/>
      <c r="G483" s="528"/>
    </row>
    <row r="484" spans="1:7" x14ac:dyDescent="0.25">
      <c r="A484" s="527"/>
      <c r="B484" s="527"/>
      <c r="C484" s="527"/>
      <c r="D484" s="527"/>
      <c r="E484" s="527"/>
      <c r="F484" s="528"/>
      <c r="G484" s="528"/>
    </row>
    <row r="485" spans="1:7" x14ac:dyDescent="0.25">
      <c r="A485" s="527"/>
      <c r="B485" s="527"/>
      <c r="C485" s="527"/>
      <c r="D485" s="527"/>
      <c r="E485" s="527"/>
      <c r="F485" s="528"/>
      <c r="G485" s="528"/>
    </row>
    <row r="486" spans="1:7" x14ac:dyDescent="0.25">
      <c r="A486" s="527"/>
      <c r="B486" s="527"/>
      <c r="C486" s="527"/>
      <c r="D486" s="527"/>
      <c r="E486" s="527"/>
      <c r="F486" s="528"/>
      <c r="G486" s="528"/>
    </row>
    <row r="487" spans="1:7" x14ac:dyDescent="0.25">
      <c r="A487" s="527"/>
      <c r="B487" s="527"/>
      <c r="C487" s="527"/>
      <c r="D487" s="527"/>
      <c r="E487" s="527"/>
      <c r="F487" s="528"/>
      <c r="G487" s="528"/>
    </row>
    <row r="488" spans="1:7" x14ac:dyDescent="0.25">
      <c r="A488" s="527"/>
      <c r="B488" s="527"/>
      <c r="C488" s="527"/>
      <c r="D488" s="527"/>
      <c r="E488" s="527"/>
      <c r="F488" s="528"/>
      <c r="G488" s="528"/>
    </row>
    <row r="489" spans="1:7" x14ac:dyDescent="0.25">
      <c r="A489" s="527"/>
      <c r="B489" s="527"/>
      <c r="C489" s="527"/>
      <c r="D489" s="527"/>
      <c r="E489" s="527"/>
      <c r="F489" s="528"/>
      <c r="G489" s="528"/>
    </row>
    <row r="490" spans="1:7" x14ac:dyDescent="0.25">
      <c r="A490" s="527"/>
      <c r="B490" s="527"/>
      <c r="C490" s="527"/>
      <c r="D490" s="527"/>
      <c r="E490" s="527"/>
      <c r="F490" s="528"/>
      <c r="G490" s="528"/>
    </row>
    <row r="491" spans="1:7" x14ac:dyDescent="0.25">
      <c r="A491" s="527"/>
      <c r="B491" s="527"/>
      <c r="C491" s="527"/>
      <c r="D491" s="527"/>
      <c r="E491" s="527"/>
      <c r="F491" s="528"/>
      <c r="G491" s="528"/>
    </row>
    <row r="492" spans="1:7" x14ac:dyDescent="0.25">
      <c r="A492" s="527"/>
      <c r="B492" s="527"/>
      <c r="C492" s="527"/>
      <c r="D492" s="527"/>
      <c r="E492" s="527"/>
      <c r="F492" s="528"/>
      <c r="G492" s="528"/>
    </row>
    <row r="493" spans="1:7" x14ac:dyDescent="0.25">
      <c r="A493" s="527"/>
      <c r="B493" s="527"/>
      <c r="C493" s="527"/>
      <c r="D493" s="527"/>
      <c r="E493" s="527"/>
      <c r="F493" s="528"/>
      <c r="G493" s="528"/>
    </row>
    <row r="494" spans="1:7" x14ac:dyDescent="0.25">
      <c r="A494" s="527"/>
      <c r="B494" s="527"/>
      <c r="C494" s="527"/>
      <c r="D494" s="527"/>
      <c r="E494" s="527"/>
      <c r="F494" s="528"/>
      <c r="G494" s="528"/>
    </row>
    <row r="495" spans="1:7" x14ac:dyDescent="0.25">
      <c r="A495" s="527"/>
      <c r="B495" s="527"/>
      <c r="C495" s="527"/>
      <c r="D495" s="527"/>
      <c r="E495" s="527"/>
      <c r="F495" s="528"/>
      <c r="G495" s="528"/>
    </row>
    <row r="496" spans="1:7" x14ac:dyDescent="0.25">
      <c r="A496" s="527"/>
      <c r="B496" s="527"/>
      <c r="C496" s="527"/>
      <c r="D496" s="527"/>
      <c r="E496" s="527"/>
      <c r="F496" s="528"/>
      <c r="G496" s="528"/>
    </row>
    <row r="497" spans="1:7" x14ac:dyDescent="0.25">
      <c r="A497" s="527"/>
      <c r="B497" s="527"/>
      <c r="C497" s="527"/>
      <c r="D497" s="527"/>
      <c r="E497" s="527"/>
      <c r="F497" s="527"/>
      <c r="G497" s="527"/>
    </row>
    <row r="498" spans="1:7" x14ac:dyDescent="0.25">
      <c r="A498" s="527"/>
      <c r="B498" s="527"/>
      <c r="C498" s="527"/>
      <c r="D498" s="527"/>
      <c r="E498" s="527"/>
      <c r="F498" s="527"/>
      <c r="G498" s="527"/>
    </row>
    <row r="499" spans="1:7" x14ac:dyDescent="0.25">
      <c r="A499" s="527"/>
      <c r="B499" s="527"/>
      <c r="C499" s="527"/>
      <c r="D499" s="527"/>
      <c r="E499" s="527"/>
      <c r="F499" s="527"/>
      <c r="G499" s="527"/>
    </row>
    <row r="500" spans="1:7" x14ac:dyDescent="0.25">
      <c r="A500" s="527"/>
      <c r="B500" s="527"/>
      <c r="C500" s="527"/>
      <c r="D500" s="527"/>
      <c r="E500" s="527"/>
      <c r="F500" s="527"/>
      <c r="G500" s="527"/>
    </row>
    <row r="501" spans="1:7" x14ac:dyDescent="0.25">
      <c r="A501" s="527"/>
      <c r="B501" s="527"/>
      <c r="C501" s="527"/>
      <c r="D501" s="527"/>
      <c r="E501" s="527"/>
      <c r="F501" s="527"/>
      <c r="G501" s="527"/>
    </row>
    <row r="502" spans="1:7" x14ac:dyDescent="0.25">
      <c r="A502" s="527"/>
      <c r="B502" s="527"/>
      <c r="C502" s="527"/>
      <c r="D502" s="527"/>
      <c r="E502" s="527"/>
      <c r="F502" s="527"/>
      <c r="G502" s="527"/>
    </row>
    <row r="503" spans="1:7" x14ac:dyDescent="0.25">
      <c r="A503" s="527"/>
      <c r="B503" s="527"/>
      <c r="C503" s="527"/>
      <c r="D503" s="527"/>
      <c r="E503" s="527"/>
      <c r="F503" s="527"/>
      <c r="G503" s="527"/>
    </row>
    <row r="504" spans="1:7" x14ac:dyDescent="0.25">
      <c r="A504" s="527"/>
      <c r="B504" s="527"/>
      <c r="C504" s="527"/>
      <c r="D504" s="527"/>
      <c r="E504" s="527"/>
      <c r="F504" s="527"/>
      <c r="G504" s="527"/>
    </row>
    <row r="505" spans="1:7" x14ac:dyDescent="0.25">
      <c r="A505" s="527"/>
      <c r="B505" s="527"/>
      <c r="C505" s="527"/>
      <c r="D505" s="527"/>
      <c r="E505" s="527"/>
      <c r="F505" s="527"/>
      <c r="G505" s="527"/>
    </row>
    <row r="506" spans="1:7" x14ac:dyDescent="0.25">
      <c r="A506" s="527"/>
      <c r="B506" s="527"/>
      <c r="C506" s="527"/>
      <c r="D506" s="527"/>
      <c r="E506" s="527"/>
      <c r="F506" s="527"/>
      <c r="G506" s="527"/>
    </row>
    <row r="507" spans="1:7" x14ac:dyDescent="0.25">
      <c r="A507" s="527"/>
      <c r="B507" s="527"/>
      <c r="C507" s="527"/>
      <c r="D507" s="527"/>
      <c r="E507" s="527"/>
      <c r="F507" s="527"/>
      <c r="G507" s="527"/>
    </row>
    <row r="508" spans="1:7" x14ac:dyDescent="0.25">
      <c r="A508" s="527"/>
      <c r="B508" s="527"/>
      <c r="C508" s="527"/>
      <c r="D508" s="527"/>
      <c r="E508" s="527"/>
      <c r="F508" s="527"/>
      <c r="G508" s="527"/>
    </row>
    <row r="509" spans="1:7" x14ac:dyDescent="0.25">
      <c r="A509" s="527"/>
      <c r="B509" s="527"/>
      <c r="C509" s="527"/>
      <c r="D509" s="527"/>
      <c r="E509" s="527"/>
      <c r="F509" s="527"/>
      <c r="G509" s="527"/>
    </row>
    <row r="510" spans="1:7" x14ac:dyDescent="0.25">
      <c r="A510" s="527"/>
      <c r="B510" s="527"/>
      <c r="C510" s="527"/>
      <c r="D510" s="527"/>
      <c r="E510" s="527"/>
      <c r="F510" s="527"/>
      <c r="G510" s="527"/>
    </row>
    <row r="511" spans="1:7" x14ac:dyDescent="0.25">
      <c r="A511" s="527"/>
      <c r="B511" s="527"/>
      <c r="C511" s="527"/>
      <c r="D511" s="527"/>
      <c r="E511" s="527"/>
      <c r="F511" s="527"/>
      <c r="G511" s="527"/>
    </row>
    <row r="512" spans="1:7" x14ac:dyDescent="0.25">
      <c r="A512" s="527"/>
      <c r="B512" s="527"/>
      <c r="C512" s="527"/>
      <c r="D512" s="527"/>
      <c r="E512" s="527"/>
      <c r="F512" s="527"/>
      <c r="G512" s="527"/>
    </row>
    <row r="513" spans="1:7" x14ac:dyDescent="0.25">
      <c r="A513" s="527"/>
      <c r="B513" s="527"/>
      <c r="C513" s="527"/>
      <c r="D513" s="527"/>
      <c r="E513" s="527"/>
      <c r="F513" s="528"/>
      <c r="G513" s="528"/>
    </row>
    <row r="514" spans="1:7" x14ac:dyDescent="0.25">
      <c r="A514" s="527"/>
      <c r="B514" s="527"/>
      <c r="C514" s="527"/>
      <c r="D514" s="527"/>
      <c r="E514" s="527"/>
      <c r="F514" s="528"/>
      <c r="G514" s="528"/>
    </row>
    <row r="515" spans="1:7" x14ac:dyDescent="0.25">
      <c r="A515" s="527"/>
      <c r="B515" s="527"/>
      <c r="C515" s="527"/>
      <c r="D515" s="527"/>
      <c r="E515" s="527"/>
      <c r="F515" s="528"/>
      <c r="G515" s="528"/>
    </row>
    <row r="516" spans="1:7" x14ac:dyDescent="0.25">
      <c r="A516" s="527"/>
      <c r="B516" s="527"/>
      <c r="C516" s="527"/>
      <c r="D516" s="527"/>
      <c r="E516" s="527"/>
      <c r="F516" s="528"/>
      <c r="G516" s="528"/>
    </row>
    <row r="517" spans="1:7" x14ac:dyDescent="0.25">
      <c r="A517" s="527"/>
      <c r="B517" s="527"/>
      <c r="C517" s="527"/>
      <c r="D517" s="527"/>
      <c r="E517" s="527"/>
      <c r="F517" s="528"/>
      <c r="G517" s="528"/>
    </row>
    <row r="518" spans="1:7" x14ac:dyDescent="0.25">
      <c r="A518" s="527"/>
      <c r="B518" s="527"/>
      <c r="C518" s="527"/>
      <c r="D518" s="527"/>
      <c r="E518" s="527"/>
      <c r="F518" s="528"/>
      <c r="G518" s="528"/>
    </row>
    <row r="519" spans="1:7" x14ac:dyDescent="0.25">
      <c r="A519" s="527"/>
      <c r="B519" s="527"/>
      <c r="C519" s="527"/>
      <c r="D519" s="527"/>
      <c r="E519" s="527"/>
      <c r="F519" s="528"/>
      <c r="G519" s="528"/>
    </row>
    <row r="520" spans="1:7" x14ac:dyDescent="0.25">
      <c r="A520" s="527"/>
      <c r="B520" s="527"/>
      <c r="C520" s="527"/>
      <c r="D520" s="527"/>
      <c r="E520" s="527"/>
      <c r="F520" s="528"/>
      <c r="G520" s="528"/>
    </row>
    <row r="521" spans="1:7" x14ac:dyDescent="0.25">
      <c r="A521" s="527"/>
      <c r="B521" s="527"/>
      <c r="C521" s="527"/>
      <c r="D521" s="527"/>
      <c r="E521" s="527"/>
      <c r="F521" s="528"/>
      <c r="G521" s="528"/>
    </row>
    <row r="522" spans="1:7" x14ac:dyDescent="0.25">
      <c r="A522" s="527"/>
      <c r="B522" s="527"/>
      <c r="C522" s="527"/>
      <c r="D522" s="527"/>
      <c r="E522" s="527"/>
      <c r="F522" s="528"/>
      <c r="G522" s="528"/>
    </row>
    <row r="523" spans="1:7" x14ac:dyDescent="0.25">
      <c r="A523" s="527"/>
      <c r="B523" s="527"/>
      <c r="C523" s="527"/>
      <c r="D523" s="527"/>
      <c r="E523" s="527"/>
      <c r="F523" s="528"/>
      <c r="G523" s="528"/>
    </row>
    <row r="524" spans="1:7" x14ac:dyDescent="0.25">
      <c r="A524" s="527"/>
      <c r="B524" s="527"/>
      <c r="C524" s="527"/>
      <c r="D524" s="527"/>
      <c r="E524" s="527"/>
      <c r="F524" s="528"/>
      <c r="G524" s="528"/>
    </row>
    <row r="525" spans="1:7" x14ac:dyDescent="0.25">
      <c r="A525" s="527"/>
      <c r="B525" s="527"/>
      <c r="C525" s="527"/>
      <c r="D525" s="527"/>
      <c r="E525" s="527"/>
      <c r="F525" s="528"/>
      <c r="G525" s="528"/>
    </row>
    <row r="526" spans="1:7" x14ac:dyDescent="0.25">
      <c r="A526" s="527"/>
      <c r="B526" s="527"/>
      <c r="C526" s="527"/>
      <c r="D526" s="527"/>
      <c r="E526" s="527"/>
      <c r="F526" s="528"/>
      <c r="G526" s="528"/>
    </row>
    <row r="527" spans="1:7" x14ac:dyDescent="0.25">
      <c r="A527" s="527"/>
      <c r="B527" s="527"/>
      <c r="C527" s="527"/>
      <c r="D527" s="527"/>
      <c r="E527" s="527"/>
      <c r="F527" s="528"/>
      <c r="G527" s="528"/>
    </row>
    <row r="528" spans="1:7" x14ac:dyDescent="0.25">
      <c r="A528" s="527"/>
      <c r="B528" s="527"/>
      <c r="C528" s="527"/>
      <c r="D528" s="527"/>
      <c r="E528" s="527"/>
      <c r="F528" s="528"/>
      <c r="G528" s="528"/>
    </row>
    <row r="529" spans="1:7" x14ac:dyDescent="0.25">
      <c r="A529" s="527"/>
      <c r="B529" s="527"/>
      <c r="C529" s="527"/>
      <c r="D529" s="527"/>
      <c r="E529" s="527"/>
      <c r="F529" s="527"/>
      <c r="G529" s="527"/>
    </row>
    <row r="530" spans="1:7" x14ac:dyDescent="0.25">
      <c r="A530" s="527"/>
      <c r="B530" s="527"/>
      <c r="C530" s="527"/>
      <c r="D530" s="527"/>
      <c r="E530" s="527"/>
      <c r="F530" s="527"/>
      <c r="G530" s="527"/>
    </row>
    <row r="531" spans="1:7" x14ac:dyDescent="0.25">
      <c r="A531" s="527"/>
      <c r="B531" s="527"/>
      <c r="C531" s="527"/>
      <c r="D531" s="527"/>
      <c r="E531" s="527"/>
      <c r="F531" s="527"/>
      <c r="G531" s="527"/>
    </row>
    <row r="532" spans="1:7" x14ac:dyDescent="0.25">
      <c r="A532" s="527"/>
      <c r="B532" s="527"/>
      <c r="C532" s="527"/>
      <c r="D532" s="527"/>
      <c r="E532" s="527"/>
      <c r="F532" s="527"/>
      <c r="G532" s="527"/>
    </row>
    <row r="533" spans="1:7" x14ac:dyDescent="0.25">
      <c r="A533" s="527"/>
      <c r="B533" s="527"/>
      <c r="C533" s="527"/>
      <c r="D533" s="527"/>
      <c r="E533" s="527"/>
      <c r="F533" s="527"/>
      <c r="G533" s="527"/>
    </row>
    <row r="534" spans="1:7" x14ac:dyDescent="0.25">
      <c r="A534" s="527"/>
      <c r="B534" s="527"/>
      <c r="C534" s="527"/>
      <c r="D534" s="527"/>
      <c r="E534" s="527"/>
      <c r="F534" s="527"/>
      <c r="G534" s="527"/>
    </row>
    <row r="535" spans="1:7" x14ac:dyDescent="0.25">
      <c r="A535" s="527"/>
      <c r="B535" s="527"/>
      <c r="C535" s="527"/>
      <c r="D535" s="527"/>
      <c r="E535" s="527"/>
      <c r="F535" s="527"/>
      <c r="G535" s="527"/>
    </row>
    <row r="536" spans="1:7" x14ac:dyDescent="0.25">
      <c r="A536" s="527"/>
      <c r="B536" s="527"/>
      <c r="C536" s="527"/>
      <c r="D536" s="527"/>
      <c r="E536" s="527"/>
      <c r="F536" s="527"/>
      <c r="G536" s="527"/>
    </row>
    <row r="537" spans="1:7" x14ac:dyDescent="0.25">
      <c r="A537" s="527"/>
      <c r="B537" s="527"/>
      <c r="C537" s="527"/>
      <c r="D537" s="527"/>
      <c r="E537" s="527"/>
      <c r="F537" s="527"/>
      <c r="G537" s="527"/>
    </row>
    <row r="538" spans="1:7" x14ac:dyDescent="0.25">
      <c r="A538" s="527"/>
      <c r="B538" s="527"/>
      <c r="C538" s="527"/>
      <c r="D538" s="527"/>
      <c r="E538" s="527"/>
      <c r="F538" s="527"/>
      <c r="G538" s="527"/>
    </row>
    <row r="539" spans="1:7" x14ac:dyDescent="0.25">
      <c r="A539" s="527"/>
      <c r="B539" s="527"/>
      <c r="C539" s="527"/>
      <c r="D539" s="527"/>
      <c r="E539" s="527"/>
      <c r="F539" s="527"/>
      <c r="G539" s="527"/>
    </row>
    <row r="540" spans="1:7" x14ac:dyDescent="0.25">
      <c r="A540" s="527"/>
      <c r="B540" s="527"/>
      <c r="C540" s="527"/>
      <c r="D540" s="527"/>
      <c r="E540" s="527"/>
      <c r="F540" s="527"/>
      <c r="G540" s="527"/>
    </row>
    <row r="541" spans="1:7" x14ac:dyDescent="0.25">
      <c r="A541" s="527"/>
      <c r="B541" s="527"/>
      <c r="C541" s="527"/>
      <c r="D541" s="527"/>
      <c r="E541" s="527"/>
      <c r="F541" s="527"/>
      <c r="G541" s="527"/>
    </row>
    <row r="542" spans="1:7" x14ac:dyDescent="0.25">
      <c r="A542" s="527"/>
      <c r="B542" s="527"/>
      <c r="C542" s="527"/>
      <c r="D542" s="527"/>
      <c r="E542" s="527"/>
      <c r="F542" s="527"/>
      <c r="G542" s="527"/>
    </row>
    <row r="543" spans="1:7" x14ac:dyDescent="0.25">
      <c r="A543" s="527"/>
      <c r="B543" s="527"/>
      <c r="C543" s="527"/>
      <c r="D543" s="527"/>
      <c r="E543" s="527"/>
      <c r="F543" s="527"/>
      <c r="G543" s="527"/>
    </row>
    <row r="544" spans="1:7" x14ac:dyDescent="0.25">
      <c r="A544" s="527"/>
      <c r="B544" s="527"/>
      <c r="C544" s="527"/>
      <c r="D544" s="527"/>
      <c r="E544" s="527"/>
      <c r="F544" s="527"/>
      <c r="G544" s="527"/>
    </row>
    <row r="545" spans="1:7" x14ac:dyDescent="0.25">
      <c r="A545" s="527"/>
      <c r="B545" s="527"/>
      <c r="C545" s="527"/>
      <c r="D545" s="527"/>
      <c r="E545" s="527"/>
      <c r="F545" s="528"/>
      <c r="G545" s="528"/>
    </row>
    <row r="546" spans="1:7" x14ac:dyDescent="0.25">
      <c r="A546" s="527"/>
      <c r="B546" s="527"/>
      <c r="C546" s="527"/>
      <c r="D546" s="527"/>
      <c r="E546" s="527"/>
      <c r="F546" s="528"/>
      <c r="G546" s="528"/>
    </row>
    <row r="547" spans="1:7" x14ac:dyDescent="0.25">
      <c r="A547" s="527"/>
      <c r="B547" s="527"/>
      <c r="C547" s="527"/>
      <c r="D547" s="527"/>
      <c r="E547" s="527"/>
      <c r="F547" s="528"/>
      <c r="G547" s="528"/>
    </row>
    <row r="548" spans="1:7" x14ac:dyDescent="0.25">
      <c r="A548" s="527"/>
      <c r="B548" s="527"/>
      <c r="C548" s="527"/>
      <c r="D548" s="527"/>
      <c r="E548" s="527"/>
      <c r="F548" s="528"/>
      <c r="G548" s="528"/>
    </row>
    <row r="549" spans="1:7" x14ac:dyDescent="0.25">
      <c r="A549" s="527"/>
      <c r="B549" s="527"/>
      <c r="C549" s="527"/>
      <c r="D549" s="527"/>
      <c r="E549" s="527"/>
      <c r="F549" s="528"/>
      <c r="G549" s="528"/>
    </row>
    <row r="550" spans="1:7" x14ac:dyDescent="0.25">
      <c r="A550" s="527"/>
      <c r="B550" s="527"/>
      <c r="C550" s="527"/>
      <c r="D550" s="527"/>
      <c r="E550" s="527"/>
      <c r="F550" s="528"/>
      <c r="G550" s="528"/>
    </row>
    <row r="551" spans="1:7" x14ac:dyDescent="0.25">
      <c r="A551" s="527"/>
      <c r="B551" s="527"/>
      <c r="C551" s="527"/>
      <c r="D551" s="527"/>
      <c r="E551" s="527"/>
      <c r="F551" s="528"/>
      <c r="G551" s="528"/>
    </row>
    <row r="552" spans="1:7" x14ac:dyDescent="0.25">
      <c r="A552" s="527"/>
      <c r="B552" s="527"/>
      <c r="C552" s="527"/>
      <c r="D552" s="527"/>
      <c r="E552" s="527"/>
      <c r="F552" s="528"/>
      <c r="G552" s="528"/>
    </row>
    <row r="553" spans="1:7" x14ac:dyDescent="0.25">
      <c r="A553" s="527"/>
      <c r="B553" s="527"/>
      <c r="C553" s="527"/>
      <c r="D553" s="527"/>
      <c r="E553" s="527"/>
      <c r="F553" s="528"/>
      <c r="G553" s="528"/>
    </row>
    <row r="554" spans="1:7" x14ac:dyDescent="0.25">
      <c r="A554" s="527"/>
      <c r="B554" s="527"/>
      <c r="C554" s="527"/>
      <c r="D554" s="527"/>
      <c r="E554" s="527"/>
      <c r="F554" s="528"/>
      <c r="G554" s="528"/>
    </row>
    <row r="555" spans="1:7" x14ac:dyDescent="0.25">
      <c r="A555" s="527"/>
      <c r="B555" s="527"/>
      <c r="C555" s="527"/>
      <c r="D555" s="527"/>
      <c r="E555" s="527"/>
      <c r="F555" s="528"/>
      <c r="G555" s="528"/>
    </row>
    <row r="556" spans="1:7" x14ac:dyDescent="0.25">
      <c r="A556" s="527"/>
      <c r="B556" s="527"/>
      <c r="C556" s="527"/>
      <c r="D556" s="527"/>
      <c r="E556" s="527"/>
      <c r="F556" s="528"/>
      <c r="G556" s="528"/>
    </row>
    <row r="557" spans="1:7" x14ac:dyDescent="0.25">
      <c r="A557" s="527"/>
      <c r="B557" s="527"/>
      <c r="C557" s="527"/>
      <c r="D557" s="527"/>
      <c r="E557" s="527"/>
      <c r="F557" s="528"/>
      <c r="G557" s="528"/>
    </row>
    <row r="558" spans="1:7" x14ac:dyDescent="0.25">
      <c r="A558" s="527"/>
      <c r="B558" s="527"/>
      <c r="C558" s="527"/>
      <c r="D558" s="527"/>
      <c r="E558" s="527"/>
      <c r="F558" s="528"/>
      <c r="G558" s="528"/>
    </row>
    <row r="559" spans="1:7" x14ac:dyDescent="0.25">
      <c r="A559" s="527"/>
      <c r="B559" s="527"/>
      <c r="C559" s="527"/>
      <c r="D559" s="527"/>
      <c r="E559" s="527"/>
      <c r="F559" s="528"/>
      <c r="G559" s="528"/>
    </row>
    <row r="560" spans="1:7" x14ac:dyDescent="0.25">
      <c r="A560" s="527"/>
      <c r="B560" s="527"/>
      <c r="C560" s="527"/>
      <c r="D560" s="527"/>
      <c r="E560" s="527"/>
      <c r="F560" s="528"/>
      <c r="G560" s="528"/>
    </row>
    <row r="561" spans="1:7" x14ac:dyDescent="0.25">
      <c r="A561" s="527"/>
      <c r="B561" s="527"/>
      <c r="C561" s="527"/>
      <c r="D561" s="527"/>
      <c r="E561" s="527"/>
      <c r="F561" s="528"/>
      <c r="G561" s="528"/>
    </row>
    <row r="562" spans="1:7" x14ac:dyDescent="0.25">
      <c r="A562" s="527"/>
      <c r="B562" s="527"/>
      <c r="C562" s="527"/>
      <c r="D562" s="527"/>
      <c r="E562" s="527"/>
      <c r="F562" s="528"/>
      <c r="G562" s="528"/>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FFDB6-748D-4AC1-AE72-ECDE58046AD6}">
  <dimension ref="A1:J3000"/>
  <sheetViews>
    <sheetView workbookViewId="0">
      <selection sqref="A1:C1"/>
    </sheetView>
  </sheetViews>
  <sheetFormatPr defaultRowHeight="15" x14ac:dyDescent="0.25"/>
  <cols>
    <col min="1" max="1" width="14.28515625" style="218" customWidth="1"/>
    <col min="2" max="2" width="32.140625" style="473" bestFit="1" customWidth="1"/>
    <col min="3" max="3" width="19" style="475" bestFit="1" customWidth="1"/>
    <col min="10" max="10" width="9.5703125" bestFit="1" customWidth="1"/>
  </cols>
  <sheetData>
    <row r="1" spans="1:10" ht="30" customHeight="1" x14ac:dyDescent="0.25">
      <c r="A1" s="590" t="s">
        <v>271</v>
      </c>
      <c r="B1" s="590"/>
      <c r="C1" s="590"/>
    </row>
    <row r="2" spans="1:10" x14ac:dyDescent="0.25">
      <c r="A2" s="472" t="s">
        <v>139</v>
      </c>
      <c r="B2" s="474" t="s">
        <v>279</v>
      </c>
      <c r="C2" s="476" t="s">
        <v>280</v>
      </c>
    </row>
    <row r="3" spans="1:10" x14ac:dyDescent="0.25">
      <c r="A3" s="218" t="str">
        <f>IF(ISNUMBER(VALUE(SUBSTITUTE('Named Boundary Report'!$A2,"+",""))), VALUE(SUBSTITUTE('Named Boundary Report'!$A2,"+","")), IF(TRIM('Named Boundary Report'!$A2)="", "End of Project", $A2))</f>
        <v>End of Project</v>
      </c>
      <c r="B3" s="473" t="str">
        <f>IF(ISNUMBER('Named Boundary Report'!$A2), "",TRIM(SUBSTITUTE('Named Boundary Report'!$A2, CHAR(160), " ")))</f>
        <v/>
      </c>
      <c r="C3" s="475">
        <f>'Named Boundary Report'!$F2</f>
        <v>0</v>
      </c>
    </row>
    <row r="4" spans="1:10" x14ac:dyDescent="0.25">
      <c r="A4" s="532" t="str">
        <f>IF(ISNUMBER(VALUE(SUBSTITUTE('Named Boundary Report'!$A3,"+",""))), VALUE(SUBSTITUTE('Named Boundary Report'!$A3,"+","")), IF(TRIM('Named Boundary Report'!$A3)="", "End of Project", $A3))</f>
        <v>End of Project</v>
      </c>
      <c r="B4" s="473" t="str">
        <f>IF(ISNUMBER('Named Boundary Report'!$A3), "",TRIM(SUBSTITUTE('Named Boundary Report'!$A3, CHAR(160), " ")))</f>
        <v/>
      </c>
      <c r="C4" s="475">
        <f>'Named Boundary Report'!$F3</f>
        <v>0</v>
      </c>
    </row>
    <row r="5" spans="1:10" x14ac:dyDescent="0.25">
      <c r="A5" s="532" t="str">
        <f>IF(ISNUMBER(VALUE(SUBSTITUTE('Named Boundary Report'!$A4,"+",""))), VALUE(SUBSTITUTE('Named Boundary Report'!$A4,"+","")), IF(TRIM('Named Boundary Report'!$A4)="", "End of Project", $A4))</f>
        <v>End of Project</v>
      </c>
      <c r="B5" s="473" t="str">
        <f>IF(ISNUMBER('Named Boundary Report'!$A4), "",TRIM(SUBSTITUTE('Named Boundary Report'!$A4, CHAR(160), " ")))</f>
        <v/>
      </c>
      <c r="C5" s="475">
        <f>'Named Boundary Report'!$F4</f>
        <v>0</v>
      </c>
    </row>
    <row r="6" spans="1:10" x14ac:dyDescent="0.25">
      <c r="A6" s="532" t="str">
        <f>IF(ISNUMBER(VALUE(SUBSTITUTE('Named Boundary Report'!$A5,"+",""))), VALUE(SUBSTITUTE('Named Boundary Report'!$A5,"+","")), IF(TRIM('Named Boundary Report'!$A5)="", "End of Project", $A5))</f>
        <v>End of Project</v>
      </c>
      <c r="B6" s="473" t="str">
        <f>IF(ISNUMBER('Named Boundary Report'!$A5), "",TRIM(SUBSTITUTE('Named Boundary Report'!$A5, CHAR(160), " ")))</f>
        <v/>
      </c>
      <c r="C6" s="475">
        <f>'Named Boundary Report'!$F5</f>
        <v>0</v>
      </c>
    </row>
    <row r="7" spans="1:10" x14ac:dyDescent="0.25">
      <c r="A7" s="532" t="str">
        <f>IF(ISNUMBER(VALUE(SUBSTITUTE('Named Boundary Report'!$A6,"+",""))), VALUE(SUBSTITUTE('Named Boundary Report'!$A6,"+","")), IF(TRIM('Named Boundary Report'!$A6)="", "End of Project", $A6))</f>
        <v>End of Project</v>
      </c>
      <c r="B7" s="473" t="str">
        <f>IF(ISNUMBER('Named Boundary Report'!$A6), "",TRIM(SUBSTITUTE('Named Boundary Report'!$A6, CHAR(160), " ")))</f>
        <v/>
      </c>
      <c r="C7" s="475">
        <f>'Named Boundary Report'!$F6</f>
        <v>0</v>
      </c>
    </row>
    <row r="8" spans="1:10" x14ac:dyDescent="0.25">
      <c r="A8" s="532" t="str">
        <f>IF(ISNUMBER(VALUE(SUBSTITUTE('Named Boundary Report'!$A7,"+",""))), VALUE(SUBSTITUTE('Named Boundary Report'!$A7,"+","")), IF(TRIM('Named Boundary Report'!$A7)="", "End of Project", $A7))</f>
        <v>End of Project</v>
      </c>
      <c r="B8" s="473" t="str">
        <f>IF(ISNUMBER('Named Boundary Report'!$A7), "",TRIM(SUBSTITUTE('Named Boundary Report'!$A7, CHAR(160), " ")))</f>
        <v/>
      </c>
      <c r="C8" s="475">
        <f>'Named Boundary Report'!$F7</f>
        <v>0</v>
      </c>
      <c r="J8" s="475"/>
    </row>
    <row r="9" spans="1:10" x14ac:dyDescent="0.25">
      <c r="A9" s="532" t="str">
        <f>IF(ISNUMBER(VALUE(SUBSTITUTE('Named Boundary Report'!$A8,"+",""))), VALUE(SUBSTITUTE('Named Boundary Report'!$A8,"+","")), IF(TRIM('Named Boundary Report'!$A8)="", "End of Project", $A8))</f>
        <v>End of Project</v>
      </c>
      <c r="B9" s="473" t="str">
        <f>IF(ISNUMBER('Named Boundary Report'!$A8), "",TRIM(SUBSTITUTE('Named Boundary Report'!$A8, CHAR(160), " ")))</f>
        <v/>
      </c>
      <c r="C9" s="475">
        <f>'Named Boundary Report'!$F8</f>
        <v>0</v>
      </c>
      <c r="J9" s="475"/>
    </row>
    <row r="10" spans="1:10" x14ac:dyDescent="0.25">
      <c r="A10" s="532" t="str">
        <f>IF(ISNUMBER(VALUE(SUBSTITUTE('Named Boundary Report'!$A9,"+",""))), VALUE(SUBSTITUTE('Named Boundary Report'!$A9,"+","")), IF(TRIM('Named Boundary Report'!$A9)="", "End of Project", $A9))</f>
        <v>End of Project</v>
      </c>
      <c r="B10" s="473" t="str">
        <f>IF(ISNUMBER('Named Boundary Report'!$A9), "",TRIM(SUBSTITUTE('Named Boundary Report'!$A9, CHAR(160), " ")))</f>
        <v/>
      </c>
      <c r="C10" s="475">
        <f>'Named Boundary Report'!$F9</f>
        <v>0</v>
      </c>
    </row>
    <row r="11" spans="1:10" x14ac:dyDescent="0.25">
      <c r="A11" s="532" t="str">
        <f>IF(ISNUMBER(VALUE(SUBSTITUTE('Named Boundary Report'!$A10,"+",""))), VALUE(SUBSTITUTE('Named Boundary Report'!$A10,"+","")), IF(TRIM('Named Boundary Report'!$A10)="", "End of Project", $A10))</f>
        <v>End of Project</v>
      </c>
      <c r="B11" s="473" t="str">
        <f>IF(ISNUMBER('Named Boundary Report'!$A10), "",TRIM(SUBSTITUTE('Named Boundary Report'!$A10, CHAR(160), " ")))</f>
        <v/>
      </c>
      <c r="C11" s="475">
        <f>'Named Boundary Report'!$F10</f>
        <v>0</v>
      </c>
    </row>
    <row r="12" spans="1:10" x14ac:dyDescent="0.25">
      <c r="A12" s="532" t="str">
        <f>IF(ISNUMBER(VALUE(SUBSTITUTE('Named Boundary Report'!$A11,"+",""))), VALUE(SUBSTITUTE('Named Boundary Report'!$A11,"+","")), IF(TRIM('Named Boundary Report'!$A11)="", "End of Project", $A11))</f>
        <v>End of Project</v>
      </c>
      <c r="B12" s="473" t="str">
        <f>IF(ISNUMBER('Named Boundary Report'!$A11), "",TRIM(SUBSTITUTE('Named Boundary Report'!$A11, CHAR(160), " ")))</f>
        <v/>
      </c>
      <c r="C12" s="475">
        <f>'Named Boundary Report'!$F11</f>
        <v>0</v>
      </c>
    </row>
    <row r="13" spans="1:10" x14ac:dyDescent="0.25">
      <c r="A13" s="532" t="str">
        <f>IF(ISNUMBER(VALUE(SUBSTITUTE('Named Boundary Report'!$A12,"+",""))), VALUE(SUBSTITUTE('Named Boundary Report'!$A12,"+","")), IF(TRIM('Named Boundary Report'!$A12)="", "End of Project", $A12))</f>
        <v>End of Project</v>
      </c>
      <c r="B13" s="473" t="str">
        <f>IF(ISNUMBER('Named Boundary Report'!$A12), "",TRIM(SUBSTITUTE('Named Boundary Report'!$A12, CHAR(160), " ")))</f>
        <v/>
      </c>
      <c r="C13" s="475">
        <f>'Named Boundary Report'!$F12</f>
        <v>0</v>
      </c>
    </row>
    <row r="14" spans="1:10" x14ac:dyDescent="0.25">
      <c r="A14" s="532" t="str">
        <f>IF(ISNUMBER(VALUE(SUBSTITUTE('Named Boundary Report'!$A13,"+",""))), VALUE(SUBSTITUTE('Named Boundary Report'!$A13,"+","")), IF(TRIM('Named Boundary Report'!$A13)="", "End of Project", $A13))</f>
        <v>End of Project</v>
      </c>
      <c r="B14" s="473" t="str">
        <f>IF(ISNUMBER('Named Boundary Report'!$A13), "",TRIM(SUBSTITUTE('Named Boundary Report'!$A13, CHAR(160), " ")))</f>
        <v/>
      </c>
      <c r="C14" s="475">
        <f>'Named Boundary Report'!$F13</f>
        <v>0</v>
      </c>
    </row>
    <row r="15" spans="1:10" x14ac:dyDescent="0.25">
      <c r="A15" s="532" t="str">
        <f>IF(ISNUMBER(VALUE(SUBSTITUTE('Named Boundary Report'!$A14,"+",""))), VALUE(SUBSTITUTE('Named Boundary Report'!$A14,"+","")), IF(TRIM('Named Boundary Report'!$A14)="", "End of Project", $A14))</f>
        <v>End of Project</v>
      </c>
      <c r="B15" s="473" t="str">
        <f>IF(ISNUMBER('Named Boundary Report'!$A14), "",TRIM(SUBSTITUTE('Named Boundary Report'!$A14, CHAR(160), " ")))</f>
        <v/>
      </c>
      <c r="C15" s="475">
        <f>'Named Boundary Report'!$F14</f>
        <v>0</v>
      </c>
    </row>
    <row r="16" spans="1:10" x14ac:dyDescent="0.25">
      <c r="A16" s="532" t="str">
        <f>IF(ISNUMBER(VALUE(SUBSTITUTE('Named Boundary Report'!$A15,"+",""))), VALUE(SUBSTITUTE('Named Boundary Report'!$A15,"+","")), IF(TRIM('Named Boundary Report'!$A15)="", "End of Project", $A15))</f>
        <v>End of Project</v>
      </c>
      <c r="B16" s="473" t="str">
        <f>IF(ISNUMBER('Named Boundary Report'!$A15), "",TRIM(SUBSTITUTE('Named Boundary Report'!$A15, CHAR(160), " ")))</f>
        <v/>
      </c>
      <c r="C16" s="475">
        <f>'Named Boundary Report'!$F15</f>
        <v>0</v>
      </c>
    </row>
    <row r="17" spans="1:3" x14ac:dyDescent="0.25">
      <c r="A17" s="532" t="str">
        <f>IF(ISNUMBER(VALUE(SUBSTITUTE('Named Boundary Report'!$A16,"+",""))), VALUE(SUBSTITUTE('Named Boundary Report'!$A16,"+","")), IF(TRIM('Named Boundary Report'!$A16)="", "End of Project", $A16))</f>
        <v>End of Project</v>
      </c>
      <c r="B17" s="473" t="str">
        <f>IF(ISNUMBER('Named Boundary Report'!$A16), "",TRIM(SUBSTITUTE('Named Boundary Report'!$A16, CHAR(160), " ")))</f>
        <v/>
      </c>
      <c r="C17" s="475">
        <f>'Named Boundary Report'!$F16</f>
        <v>0</v>
      </c>
    </row>
    <row r="18" spans="1:3" x14ac:dyDescent="0.25">
      <c r="A18" s="532" t="str">
        <f>IF(ISNUMBER(VALUE(SUBSTITUTE('Named Boundary Report'!$A17,"+",""))), VALUE(SUBSTITUTE('Named Boundary Report'!$A17,"+","")), IF(TRIM('Named Boundary Report'!$A17)="", "End of Project", $A17))</f>
        <v>End of Project</v>
      </c>
      <c r="B18" s="473" t="str">
        <f>IF(ISNUMBER('Named Boundary Report'!$A17), "",TRIM(SUBSTITUTE('Named Boundary Report'!$A17, CHAR(160), " ")))</f>
        <v/>
      </c>
      <c r="C18" s="475">
        <f>'Named Boundary Report'!$F17</f>
        <v>0</v>
      </c>
    </row>
    <row r="19" spans="1:3" x14ac:dyDescent="0.25">
      <c r="A19" s="532" t="str">
        <f>IF(ISNUMBER(VALUE(SUBSTITUTE('Named Boundary Report'!$A18,"+",""))), VALUE(SUBSTITUTE('Named Boundary Report'!$A18,"+","")), IF(TRIM('Named Boundary Report'!$A18)="", "End of Project", $A18))</f>
        <v>End of Project</v>
      </c>
      <c r="B19" s="473" t="str">
        <f>IF(ISNUMBER('Named Boundary Report'!$A18), "",TRIM(SUBSTITUTE('Named Boundary Report'!$A18, CHAR(160), " ")))</f>
        <v/>
      </c>
      <c r="C19" s="475">
        <f>'Named Boundary Report'!$F18</f>
        <v>0</v>
      </c>
    </row>
    <row r="20" spans="1:3" x14ac:dyDescent="0.25">
      <c r="A20" s="532" t="str">
        <f>IF(ISNUMBER(VALUE(SUBSTITUTE('Named Boundary Report'!$A19,"+",""))), VALUE(SUBSTITUTE('Named Boundary Report'!$A19,"+","")), IF(TRIM('Named Boundary Report'!$A19)="", "End of Project", $A19))</f>
        <v>End of Project</v>
      </c>
      <c r="B20" s="473" t="str">
        <f>IF(ISNUMBER('Named Boundary Report'!$A19), "",TRIM(SUBSTITUTE('Named Boundary Report'!$A19, CHAR(160), " ")))</f>
        <v/>
      </c>
      <c r="C20" s="475">
        <f>'Named Boundary Report'!$F19</f>
        <v>0</v>
      </c>
    </row>
    <row r="21" spans="1:3" x14ac:dyDescent="0.25">
      <c r="A21" s="532" t="str">
        <f>IF(ISNUMBER(VALUE(SUBSTITUTE('Named Boundary Report'!$A20,"+",""))), VALUE(SUBSTITUTE('Named Boundary Report'!$A20,"+","")), IF(TRIM('Named Boundary Report'!$A20)="", "End of Project", $A20))</f>
        <v>End of Project</v>
      </c>
      <c r="B21" s="473" t="str">
        <f>IF(ISNUMBER('Named Boundary Report'!$A20), "",TRIM(SUBSTITUTE('Named Boundary Report'!$A20, CHAR(160), " ")))</f>
        <v/>
      </c>
      <c r="C21" s="475">
        <f>'Named Boundary Report'!$F20</f>
        <v>0</v>
      </c>
    </row>
    <row r="22" spans="1:3" x14ac:dyDescent="0.25">
      <c r="A22" s="532" t="str">
        <f>IF(ISNUMBER(VALUE(SUBSTITUTE('Named Boundary Report'!$A21,"+",""))), VALUE(SUBSTITUTE('Named Boundary Report'!$A21,"+","")), IF(TRIM('Named Boundary Report'!$A21)="", "End of Project", $A21))</f>
        <v>End of Project</v>
      </c>
      <c r="B22" s="473" t="str">
        <f>IF(ISNUMBER('Named Boundary Report'!$A21), "",TRIM(SUBSTITUTE('Named Boundary Report'!$A21, CHAR(160), " ")))</f>
        <v/>
      </c>
      <c r="C22" s="475">
        <f>'Named Boundary Report'!$F21</f>
        <v>0</v>
      </c>
    </row>
    <row r="23" spans="1:3" x14ac:dyDescent="0.25">
      <c r="A23" s="532" t="str">
        <f>IF(ISNUMBER(VALUE(SUBSTITUTE('Named Boundary Report'!$A22,"+",""))), VALUE(SUBSTITUTE('Named Boundary Report'!$A22,"+","")), IF(TRIM('Named Boundary Report'!$A22)="", "End of Project", $A22))</f>
        <v>End of Project</v>
      </c>
      <c r="B23" s="473" t="str">
        <f>IF(ISNUMBER('Named Boundary Report'!$A22), "",TRIM(SUBSTITUTE('Named Boundary Report'!$A22, CHAR(160), " ")))</f>
        <v/>
      </c>
      <c r="C23" s="475">
        <f>'Named Boundary Report'!$F22</f>
        <v>0</v>
      </c>
    </row>
    <row r="24" spans="1:3" x14ac:dyDescent="0.25">
      <c r="A24" s="532" t="str">
        <f>IF(ISNUMBER(VALUE(SUBSTITUTE('Named Boundary Report'!$A23,"+",""))), VALUE(SUBSTITUTE('Named Boundary Report'!$A23,"+","")), IF(TRIM('Named Boundary Report'!$A23)="", "End of Project", $A23))</f>
        <v>End of Project</v>
      </c>
      <c r="B24" s="473" t="str">
        <f>IF(ISNUMBER('Named Boundary Report'!$A23), "",TRIM(SUBSTITUTE('Named Boundary Report'!$A23, CHAR(160), " ")))</f>
        <v/>
      </c>
      <c r="C24" s="475">
        <f>'Named Boundary Report'!$F23</f>
        <v>0</v>
      </c>
    </row>
    <row r="25" spans="1:3" x14ac:dyDescent="0.25">
      <c r="A25" s="532" t="str">
        <f>IF(ISNUMBER(VALUE(SUBSTITUTE('Named Boundary Report'!$A24,"+",""))), VALUE(SUBSTITUTE('Named Boundary Report'!$A24,"+","")), IF(TRIM('Named Boundary Report'!$A24)="", "End of Project", $A24))</f>
        <v>End of Project</v>
      </c>
      <c r="B25" s="473" t="str">
        <f>IF(ISNUMBER('Named Boundary Report'!$A24), "",TRIM(SUBSTITUTE('Named Boundary Report'!$A24, CHAR(160), " ")))</f>
        <v/>
      </c>
      <c r="C25" s="475">
        <f>'Named Boundary Report'!$F24</f>
        <v>0</v>
      </c>
    </row>
    <row r="26" spans="1:3" x14ac:dyDescent="0.25">
      <c r="A26" s="532" t="str">
        <f>IF(ISNUMBER(VALUE(SUBSTITUTE('Named Boundary Report'!$A25,"+",""))), VALUE(SUBSTITUTE('Named Boundary Report'!$A25,"+","")), IF(TRIM('Named Boundary Report'!$A25)="", "End of Project", $A25))</f>
        <v>End of Project</v>
      </c>
      <c r="B26" s="473" t="str">
        <f>IF(ISNUMBER('Named Boundary Report'!$A25), "",TRIM(SUBSTITUTE('Named Boundary Report'!$A25, CHAR(160), " ")))</f>
        <v/>
      </c>
      <c r="C26" s="475">
        <f>'Named Boundary Report'!$F25</f>
        <v>0</v>
      </c>
    </row>
    <row r="27" spans="1:3" x14ac:dyDescent="0.25">
      <c r="A27" s="532" t="str">
        <f>IF(ISNUMBER(VALUE(SUBSTITUTE('Named Boundary Report'!$A26,"+",""))), VALUE(SUBSTITUTE('Named Boundary Report'!$A26,"+","")), IF(TRIM('Named Boundary Report'!$A26)="", "End of Project", $A26))</f>
        <v>End of Project</v>
      </c>
      <c r="B27" s="473" t="str">
        <f>IF(ISNUMBER('Named Boundary Report'!$A26), "",TRIM(SUBSTITUTE('Named Boundary Report'!$A26, CHAR(160), " ")))</f>
        <v/>
      </c>
      <c r="C27" s="475">
        <f>'Named Boundary Report'!$F26</f>
        <v>0</v>
      </c>
    </row>
    <row r="28" spans="1:3" x14ac:dyDescent="0.25">
      <c r="A28" s="532" t="str">
        <f>IF(ISNUMBER(VALUE(SUBSTITUTE('Named Boundary Report'!$A27,"+",""))), VALUE(SUBSTITUTE('Named Boundary Report'!$A27,"+","")), IF(TRIM('Named Boundary Report'!$A27)="", "End of Project", $A27))</f>
        <v>End of Project</v>
      </c>
      <c r="B28" s="473" t="str">
        <f>IF(ISNUMBER('Named Boundary Report'!$A27), "",TRIM(SUBSTITUTE('Named Boundary Report'!$A27, CHAR(160), " ")))</f>
        <v/>
      </c>
      <c r="C28" s="475">
        <f>'Named Boundary Report'!$F27</f>
        <v>0</v>
      </c>
    </row>
    <row r="29" spans="1:3" x14ac:dyDescent="0.25">
      <c r="A29" s="532" t="str">
        <f>IF(ISNUMBER(VALUE(SUBSTITUTE('Named Boundary Report'!$A28,"+",""))), VALUE(SUBSTITUTE('Named Boundary Report'!$A28,"+","")), IF(TRIM('Named Boundary Report'!$A28)="", "End of Project", $A28))</f>
        <v>End of Project</v>
      </c>
      <c r="B29" s="473" t="str">
        <f>IF(ISNUMBER('Named Boundary Report'!$A28), "",TRIM(SUBSTITUTE('Named Boundary Report'!$A28, CHAR(160), " ")))</f>
        <v/>
      </c>
      <c r="C29" s="475">
        <f>'Named Boundary Report'!$F28</f>
        <v>0</v>
      </c>
    </row>
    <row r="30" spans="1:3" x14ac:dyDescent="0.25">
      <c r="A30" s="532" t="str">
        <f>IF(ISNUMBER(VALUE(SUBSTITUTE('Named Boundary Report'!$A29,"+",""))), VALUE(SUBSTITUTE('Named Boundary Report'!$A29,"+","")), IF(TRIM('Named Boundary Report'!$A29)="", "End of Project", $A29))</f>
        <v>End of Project</v>
      </c>
      <c r="B30" s="473" t="str">
        <f>IF(ISNUMBER('Named Boundary Report'!$A29), "",TRIM(SUBSTITUTE('Named Boundary Report'!$A29, CHAR(160), " ")))</f>
        <v/>
      </c>
      <c r="C30" s="475">
        <f>'Named Boundary Report'!$F29</f>
        <v>0</v>
      </c>
    </row>
    <row r="31" spans="1:3" x14ac:dyDescent="0.25">
      <c r="A31" s="532" t="str">
        <f>IF(ISNUMBER(VALUE(SUBSTITUTE('Named Boundary Report'!$A30,"+",""))), VALUE(SUBSTITUTE('Named Boundary Report'!$A30,"+","")), IF(TRIM('Named Boundary Report'!$A30)="", "End of Project", $A30))</f>
        <v>End of Project</v>
      </c>
      <c r="B31" s="473" t="str">
        <f>IF(ISNUMBER('Named Boundary Report'!$A30), "",TRIM(SUBSTITUTE('Named Boundary Report'!$A30, CHAR(160), " ")))</f>
        <v/>
      </c>
      <c r="C31" s="475">
        <f>'Named Boundary Report'!$F30</f>
        <v>0</v>
      </c>
    </row>
    <row r="32" spans="1:3" x14ac:dyDescent="0.25">
      <c r="A32" s="532" t="str">
        <f>IF(ISNUMBER(VALUE(SUBSTITUTE('Named Boundary Report'!$A31,"+",""))), VALUE(SUBSTITUTE('Named Boundary Report'!$A31,"+","")), IF(TRIM('Named Boundary Report'!$A31)="", "End of Project", $A31))</f>
        <v>End of Project</v>
      </c>
      <c r="B32" s="473" t="str">
        <f>IF(ISNUMBER('Named Boundary Report'!$A31), "",TRIM(SUBSTITUTE('Named Boundary Report'!$A31, CHAR(160), " ")))</f>
        <v/>
      </c>
      <c r="C32" s="475">
        <f>'Named Boundary Report'!$F31</f>
        <v>0</v>
      </c>
    </row>
    <row r="33" spans="1:3" x14ac:dyDescent="0.25">
      <c r="A33" s="532" t="str">
        <f>IF(ISNUMBER(VALUE(SUBSTITUTE('Named Boundary Report'!$A32,"+",""))), VALUE(SUBSTITUTE('Named Boundary Report'!$A32,"+","")), IF(TRIM('Named Boundary Report'!$A32)="", "End of Project", $A32))</f>
        <v>End of Project</v>
      </c>
      <c r="B33" s="473" t="str">
        <f>IF(ISNUMBER('Named Boundary Report'!$A32), "",TRIM(SUBSTITUTE('Named Boundary Report'!$A32, CHAR(160), " ")))</f>
        <v/>
      </c>
      <c r="C33" s="475">
        <f>'Named Boundary Report'!$F32</f>
        <v>0</v>
      </c>
    </row>
    <row r="34" spans="1:3" x14ac:dyDescent="0.25">
      <c r="A34" s="532" t="str">
        <f>IF(ISNUMBER(VALUE(SUBSTITUTE('Named Boundary Report'!$A33,"+",""))), VALUE(SUBSTITUTE('Named Boundary Report'!$A33,"+","")), IF(TRIM('Named Boundary Report'!$A33)="", "End of Project", $A33))</f>
        <v>End of Project</v>
      </c>
      <c r="B34" s="473" t="str">
        <f>IF(ISNUMBER('Named Boundary Report'!$A33), "",TRIM(SUBSTITUTE('Named Boundary Report'!$A33, CHAR(160), " ")))</f>
        <v/>
      </c>
      <c r="C34" s="475">
        <f>'Named Boundary Report'!$F33</f>
        <v>0</v>
      </c>
    </row>
    <row r="35" spans="1:3" x14ac:dyDescent="0.25">
      <c r="A35" s="532" t="str">
        <f>IF(ISNUMBER(VALUE(SUBSTITUTE('Named Boundary Report'!$A34,"+",""))), VALUE(SUBSTITUTE('Named Boundary Report'!$A34,"+","")), IF(TRIM('Named Boundary Report'!$A34)="", "End of Project", $A34))</f>
        <v>End of Project</v>
      </c>
      <c r="B35" s="473" t="str">
        <f>IF(ISNUMBER('Named Boundary Report'!$A34), "",TRIM(SUBSTITUTE('Named Boundary Report'!$A34, CHAR(160), " ")))</f>
        <v/>
      </c>
      <c r="C35" s="475">
        <f>'Named Boundary Report'!$F34</f>
        <v>0</v>
      </c>
    </row>
    <row r="36" spans="1:3" x14ac:dyDescent="0.25">
      <c r="A36" s="532" t="str">
        <f>IF(ISNUMBER(VALUE(SUBSTITUTE('Named Boundary Report'!$A35,"+",""))), VALUE(SUBSTITUTE('Named Boundary Report'!$A35,"+","")), IF(TRIM('Named Boundary Report'!$A35)="", "End of Project", $A35))</f>
        <v>End of Project</v>
      </c>
      <c r="B36" s="473" t="str">
        <f>IF(ISNUMBER('Named Boundary Report'!$A35), "",TRIM(SUBSTITUTE('Named Boundary Report'!$A35, CHAR(160), " ")))</f>
        <v/>
      </c>
      <c r="C36" s="475">
        <f>'Named Boundary Report'!$F35</f>
        <v>0</v>
      </c>
    </row>
    <row r="37" spans="1:3" x14ac:dyDescent="0.25">
      <c r="A37" s="532" t="str">
        <f>IF(ISNUMBER(VALUE(SUBSTITUTE('Named Boundary Report'!$A36,"+",""))), VALUE(SUBSTITUTE('Named Boundary Report'!$A36,"+","")), IF(TRIM('Named Boundary Report'!$A36)="", "End of Project", $A36))</f>
        <v>End of Project</v>
      </c>
      <c r="B37" s="473" t="str">
        <f>IF(ISNUMBER('Named Boundary Report'!$A36), "",TRIM(SUBSTITUTE('Named Boundary Report'!$A36, CHAR(160), " ")))</f>
        <v/>
      </c>
      <c r="C37" s="475">
        <f>'Named Boundary Report'!$F36</f>
        <v>0</v>
      </c>
    </row>
    <row r="38" spans="1:3" x14ac:dyDescent="0.25">
      <c r="A38" s="532" t="str">
        <f>IF(ISNUMBER(VALUE(SUBSTITUTE('Named Boundary Report'!$A37,"+",""))), VALUE(SUBSTITUTE('Named Boundary Report'!$A37,"+","")), IF(TRIM('Named Boundary Report'!$A37)="", "End of Project", $A37))</f>
        <v>End of Project</v>
      </c>
      <c r="B38" s="473" t="str">
        <f>IF(ISNUMBER('Named Boundary Report'!$A37), "",TRIM(SUBSTITUTE('Named Boundary Report'!$A37, CHAR(160), " ")))</f>
        <v/>
      </c>
      <c r="C38" s="475">
        <f>'Named Boundary Report'!$F37</f>
        <v>0</v>
      </c>
    </row>
    <row r="39" spans="1:3" x14ac:dyDescent="0.25">
      <c r="A39" s="532" t="str">
        <f>IF(ISNUMBER(VALUE(SUBSTITUTE('Named Boundary Report'!$A38,"+",""))), VALUE(SUBSTITUTE('Named Boundary Report'!$A38,"+","")), IF(TRIM('Named Boundary Report'!$A38)="", "End of Project", $A38))</f>
        <v>End of Project</v>
      </c>
      <c r="B39" s="473" t="str">
        <f>IF(ISNUMBER('Named Boundary Report'!$A38), "",TRIM(SUBSTITUTE('Named Boundary Report'!$A38, CHAR(160), " ")))</f>
        <v/>
      </c>
      <c r="C39" s="475">
        <f>'Named Boundary Report'!$F38</f>
        <v>0</v>
      </c>
    </row>
    <row r="40" spans="1:3" x14ac:dyDescent="0.25">
      <c r="A40" s="532" t="str">
        <f>IF(ISNUMBER(VALUE(SUBSTITUTE('Named Boundary Report'!$A39,"+",""))), VALUE(SUBSTITUTE('Named Boundary Report'!$A39,"+","")), IF(TRIM('Named Boundary Report'!$A39)="", "End of Project", $A39))</f>
        <v>End of Project</v>
      </c>
      <c r="B40" s="473" t="str">
        <f>IF(ISNUMBER('Named Boundary Report'!$A39), "",TRIM(SUBSTITUTE('Named Boundary Report'!$A39, CHAR(160), " ")))</f>
        <v/>
      </c>
      <c r="C40" s="475">
        <f>'Named Boundary Report'!$F39</f>
        <v>0</v>
      </c>
    </row>
    <row r="41" spans="1:3" x14ac:dyDescent="0.25">
      <c r="A41" s="532" t="str">
        <f>IF(ISNUMBER(VALUE(SUBSTITUTE('Named Boundary Report'!$A40,"+",""))), VALUE(SUBSTITUTE('Named Boundary Report'!$A40,"+","")), IF(TRIM('Named Boundary Report'!$A40)="", "End of Project", $A40))</f>
        <v>End of Project</v>
      </c>
      <c r="B41" s="473" t="str">
        <f>IF(ISNUMBER('Named Boundary Report'!$A40), "",TRIM(SUBSTITUTE('Named Boundary Report'!$A40, CHAR(160), " ")))</f>
        <v/>
      </c>
      <c r="C41" s="475">
        <f>'Named Boundary Report'!$F40</f>
        <v>0</v>
      </c>
    </row>
    <row r="42" spans="1:3" x14ac:dyDescent="0.25">
      <c r="A42" s="532" t="str">
        <f>IF(ISNUMBER(VALUE(SUBSTITUTE('Named Boundary Report'!$A41,"+",""))), VALUE(SUBSTITUTE('Named Boundary Report'!$A41,"+","")), IF(TRIM('Named Boundary Report'!$A41)="", "End of Project", $A41))</f>
        <v>End of Project</v>
      </c>
      <c r="B42" s="473" t="str">
        <f>IF(ISNUMBER('Named Boundary Report'!$A41), "",TRIM(SUBSTITUTE('Named Boundary Report'!$A41, CHAR(160), " ")))</f>
        <v/>
      </c>
      <c r="C42" s="475">
        <f>'Named Boundary Report'!$F41</f>
        <v>0</v>
      </c>
    </row>
    <row r="43" spans="1:3" x14ac:dyDescent="0.25">
      <c r="A43" s="532" t="str">
        <f>IF(ISNUMBER(VALUE(SUBSTITUTE('Named Boundary Report'!$A42,"+",""))), VALUE(SUBSTITUTE('Named Boundary Report'!$A42,"+","")), IF(TRIM('Named Boundary Report'!$A42)="", "End of Project", $A42))</f>
        <v>End of Project</v>
      </c>
      <c r="B43" s="473" t="str">
        <f>IF(ISNUMBER('Named Boundary Report'!$A42), "",TRIM(SUBSTITUTE('Named Boundary Report'!$A42, CHAR(160), " ")))</f>
        <v/>
      </c>
      <c r="C43" s="475">
        <f>'Named Boundary Report'!$F42</f>
        <v>0</v>
      </c>
    </row>
    <row r="44" spans="1:3" x14ac:dyDescent="0.25">
      <c r="A44" s="532" t="str">
        <f>IF(ISNUMBER(VALUE(SUBSTITUTE('Named Boundary Report'!$A43,"+",""))), VALUE(SUBSTITUTE('Named Boundary Report'!$A43,"+","")), IF(TRIM('Named Boundary Report'!$A43)="", "End of Project", $A43))</f>
        <v>End of Project</v>
      </c>
      <c r="B44" s="473" t="str">
        <f>IF(ISNUMBER('Named Boundary Report'!$A43), "",TRIM(SUBSTITUTE('Named Boundary Report'!$A43, CHAR(160), " ")))</f>
        <v/>
      </c>
      <c r="C44" s="475">
        <f>'Named Boundary Report'!$F43</f>
        <v>0</v>
      </c>
    </row>
    <row r="45" spans="1:3" x14ac:dyDescent="0.25">
      <c r="A45" s="532" t="str">
        <f>IF(ISNUMBER(VALUE(SUBSTITUTE('Named Boundary Report'!$A44,"+",""))), VALUE(SUBSTITUTE('Named Boundary Report'!$A44,"+","")), IF(TRIM('Named Boundary Report'!$A44)="", "End of Project", $A44))</f>
        <v>End of Project</v>
      </c>
      <c r="B45" s="473" t="str">
        <f>IF(ISNUMBER('Named Boundary Report'!$A44), "",TRIM(SUBSTITUTE('Named Boundary Report'!$A44, CHAR(160), " ")))</f>
        <v/>
      </c>
      <c r="C45" s="475">
        <f>'Named Boundary Report'!$F44</f>
        <v>0</v>
      </c>
    </row>
    <row r="46" spans="1:3" x14ac:dyDescent="0.25">
      <c r="A46" s="532" t="str">
        <f>IF(ISNUMBER(VALUE(SUBSTITUTE('Named Boundary Report'!$A45,"+",""))), VALUE(SUBSTITUTE('Named Boundary Report'!$A45,"+","")), IF(TRIM('Named Boundary Report'!$A45)="", "End of Project", $A45))</f>
        <v>End of Project</v>
      </c>
      <c r="B46" s="473" t="str">
        <f>IF(ISNUMBER('Named Boundary Report'!$A45), "",TRIM(SUBSTITUTE('Named Boundary Report'!$A45, CHAR(160), " ")))</f>
        <v/>
      </c>
      <c r="C46" s="475">
        <f>'Named Boundary Report'!$F45</f>
        <v>0</v>
      </c>
    </row>
    <row r="47" spans="1:3" x14ac:dyDescent="0.25">
      <c r="A47" s="532" t="str">
        <f>IF(ISNUMBER(VALUE(SUBSTITUTE('Named Boundary Report'!$A46,"+",""))), VALUE(SUBSTITUTE('Named Boundary Report'!$A46,"+","")), IF(TRIM('Named Boundary Report'!$A46)="", "End of Project", $A46))</f>
        <v>End of Project</v>
      </c>
      <c r="B47" s="473" t="str">
        <f>IF(ISNUMBER('Named Boundary Report'!$A46), "",TRIM(SUBSTITUTE('Named Boundary Report'!$A46, CHAR(160), " ")))</f>
        <v/>
      </c>
      <c r="C47" s="475">
        <f>'Named Boundary Report'!$F46</f>
        <v>0</v>
      </c>
    </row>
    <row r="48" spans="1:3" x14ac:dyDescent="0.25">
      <c r="A48" s="532" t="str">
        <f>IF(ISNUMBER(VALUE(SUBSTITUTE('Named Boundary Report'!$A47,"+",""))), VALUE(SUBSTITUTE('Named Boundary Report'!$A47,"+","")), IF(TRIM('Named Boundary Report'!$A47)="", "End of Project", $A47))</f>
        <v>End of Project</v>
      </c>
      <c r="B48" s="473" t="str">
        <f>IF(ISNUMBER('Named Boundary Report'!$A47), "",TRIM(SUBSTITUTE('Named Boundary Report'!$A47, CHAR(160), " ")))</f>
        <v/>
      </c>
      <c r="C48" s="475">
        <f>'Named Boundary Report'!$F47</f>
        <v>0</v>
      </c>
    </row>
    <row r="49" spans="1:3" x14ac:dyDescent="0.25">
      <c r="A49" s="532" t="str">
        <f>IF(ISNUMBER(VALUE(SUBSTITUTE('Named Boundary Report'!$A48,"+",""))), VALUE(SUBSTITUTE('Named Boundary Report'!$A48,"+","")), IF(TRIM('Named Boundary Report'!$A48)="", "End of Project", $A48))</f>
        <v>End of Project</v>
      </c>
      <c r="B49" s="473" t="str">
        <f>IF(ISNUMBER('Named Boundary Report'!$A48), "",TRIM(SUBSTITUTE('Named Boundary Report'!$A48, CHAR(160), " ")))</f>
        <v/>
      </c>
      <c r="C49" s="475">
        <f>'Named Boundary Report'!$F48</f>
        <v>0</v>
      </c>
    </row>
    <row r="50" spans="1:3" x14ac:dyDescent="0.25">
      <c r="A50" s="532" t="str">
        <f>IF(ISNUMBER(VALUE(SUBSTITUTE('Named Boundary Report'!$A49,"+",""))), VALUE(SUBSTITUTE('Named Boundary Report'!$A49,"+","")), IF(TRIM('Named Boundary Report'!$A49)="", "End of Project", $A49))</f>
        <v>End of Project</v>
      </c>
      <c r="B50" s="473" t="str">
        <f>IF(ISNUMBER('Named Boundary Report'!$A49), "",TRIM(SUBSTITUTE('Named Boundary Report'!$A49, CHAR(160), " ")))</f>
        <v/>
      </c>
      <c r="C50" s="475">
        <f>'Named Boundary Report'!$F49</f>
        <v>0</v>
      </c>
    </row>
    <row r="51" spans="1:3" x14ac:dyDescent="0.25">
      <c r="A51" s="532" t="str">
        <f>IF(ISNUMBER(VALUE(SUBSTITUTE('Named Boundary Report'!$A50,"+",""))), VALUE(SUBSTITUTE('Named Boundary Report'!$A50,"+","")), IF(TRIM('Named Boundary Report'!$A50)="", "End of Project", $A50))</f>
        <v>End of Project</v>
      </c>
      <c r="B51" s="473" t="str">
        <f>IF(ISNUMBER('Named Boundary Report'!$A50), "",TRIM(SUBSTITUTE('Named Boundary Report'!$A50, CHAR(160), " ")))</f>
        <v/>
      </c>
      <c r="C51" s="475">
        <f>'Named Boundary Report'!$F50</f>
        <v>0</v>
      </c>
    </row>
    <row r="52" spans="1:3" x14ac:dyDescent="0.25">
      <c r="A52" s="532" t="str">
        <f>IF(ISNUMBER(VALUE(SUBSTITUTE('Named Boundary Report'!$A51,"+",""))), VALUE(SUBSTITUTE('Named Boundary Report'!$A51,"+","")), IF(TRIM('Named Boundary Report'!$A51)="", "End of Project", $A51))</f>
        <v>End of Project</v>
      </c>
      <c r="B52" s="473" t="str">
        <f>IF(ISNUMBER('Named Boundary Report'!$A51), "",TRIM(SUBSTITUTE('Named Boundary Report'!$A51, CHAR(160), " ")))</f>
        <v/>
      </c>
      <c r="C52" s="475">
        <f>'Named Boundary Report'!$F51</f>
        <v>0</v>
      </c>
    </row>
    <row r="53" spans="1:3" x14ac:dyDescent="0.25">
      <c r="A53" s="532" t="str">
        <f>IF(ISNUMBER(VALUE(SUBSTITUTE('Named Boundary Report'!$A52,"+",""))), VALUE(SUBSTITUTE('Named Boundary Report'!$A52,"+","")), IF(TRIM('Named Boundary Report'!$A52)="", "End of Project", $A52))</f>
        <v>End of Project</v>
      </c>
      <c r="B53" s="473" t="str">
        <f>IF(ISNUMBER('Named Boundary Report'!$A52), "",TRIM(SUBSTITUTE('Named Boundary Report'!$A52, CHAR(160), " ")))</f>
        <v/>
      </c>
      <c r="C53" s="475">
        <f>'Named Boundary Report'!$F52</f>
        <v>0</v>
      </c>
    </row>
    <row r="54" spans="1:3" x14ac:dyDescent="0.25">
      <c r="A54" s="532" t="str">
        <f>IF(ISNUMBER(VALUE(SUBSTITUTE('Named Boundary Report'!$A53,"+",""))), VALUE(SUBSTITUTE('Named Boundary Report'!$A53,"+","")), IF(TRIM('Named Boundary Report'!$A53)="", "End of Project", $A53))</f>
        <v>End of Project</v>
      </c>
      <c r="B54" s="473" t="str">
        <f>IF(ISNUMBER('Named Boundary Report'!$A53), "",TRIM(SUBSTITUTE('Named Boundary Report'!$A53, CHAR(160), " ")))</f>
        <v/>
      </c>
      <c r="C54" s="475">
        <f>'Named Boundary Report'!$F53</f>
        <v>0</v>
      </c>
    </row>
    <row r="55" spans="1:3" x14ac:dyDescent="0.25">
      <c r="A55" s="532" t="str">
        <f>IF(ISNUMBER(VALUE(SUBSTITUTE('Named Boundary Report'!$A54,"+",""))), VALUE(SUBSTITUTE('Named Boundary Report'!$A54,"+","")), IF(TRIM('Named Boundary Report'!$A54)="", "End of Project", $A54))</f>
        <v>End of Project</v>
      </c>
      <c r="B55" s="473" t="str">
        <f>IF(ISNUMBER('Named Boundary Report'!$A54), "",TRIM(SUBSTITUTE('Named Boundary Report'!$A54, CHAR(160), " ")))</f>
        <v/>
      </c>
      <c r="C55" s="475">
        <f>'Named Boundary Report'!$F54</f>
        <v>0</v>
      </c>
    </row>
    <row r="56" spans="1:3" x14ac:dyDescent="0.25">
      <c r="A56" s="532" t="str">
        <f>IF(ISNUMBER(VALUE(SUBSTITUTE('Named Boundary Report'!$A55,"+",""))), VALUE(SUBSTITUTE('Named Boundary Report'!$A55,"+","")), IF(TRIM('Named Boundary Report'!$A55)="", "End of Project", $A55))</f>
        <v>End of Project</v>
      </c>
      <c r="B56" s="473" t="str">
        <f>IF(ISNUMBER('Named Boundary Report'!$A55), "",TRIM(SUBSTITUTE('Named Boundary Report'!$A55, CHAR(160), " ")))</f>
        <v/>
      </c>
      <c r="C56" s="475">
        <f>'Named Boundary Report'!$F55</f>
        <v>0</v>
      </c>
    </row>
    <row r="57" spans="1:3" x14ac:dyDescent="0.25">
      <c r="A57" s="532" t="str">
        <f>IF(ISNUMBER(VALUE(SUBSTITUTE('Named Boundary Report'!$A56,"+",""))), VALUE(SUBSTITUTE('Named Boundary Report'!$A56,"+","")), IF(TRIM('Named Boundary Report'!$A56)="", "End of Project", $A56))</f>
        <v>End of Project</v>
      </c>
      <c r="B57" s="473" t="str">
        <f>IF(ISNUMBER('Named Boundary Report'!$A56), "",TRIM(SUBSTITUTE('Named Boundary Report'!$A56, CHAR(160), " ")))</f>
        <v/>
      </c>
      <c r="C57" s="475">
        <f>'Named Boundary Report'!$F56</f>
        <v>0</v>
      </c>
    </row>
    <row r="58" spans="1:3" x14ac:dyDescent="0.25">
      <c r="A58" s="532" t="str">
        <f>IF(ISNUMBER(VALUE(SUBSTITUTE('Named Boundary Report'!$A57,"+",""))), VALUE(SUBSTITUTE('Named Boundary Report'!$A57,"+","")), IF(TRIM('Named Boundary Report'!$A57)="", "End of Project", $A57))</f>
        <v>End of Project</v>
      </c>
      <c r="B58" s="473" t="str">
        <f>IF(ISNUMBER('Named Boundary Report'!$A57), "",TRIM(SUBSTITUTE('Named Boundary Report'!$A57, CHAR(160), " ")))</f>
        <v/>
      </c>
      <c r="C58" s="475">
        <f>'Named Boundary Report'!$F57</f>
        <v>0</v>
      </c>
    </row>
    <row r="59" spans="1:3" x14ac:dyDescent="0.25">
      <c r="A59" s="532" t="str">
        <f>IF(ISNUMBER(VALUE(SUBSTITUTE('Named Boundary Report'!$A58,"+",""))), VALUE(SUBSTITUTE('Named Boundary Report'!$A58,"+","")), IF(TRIM('Named Boundary Report'!$A58)="", "End of Project", $A58))</f>
        <v>End of Project</v>
      </c>
      <c r="B59" s="473" t="str">
        <f>IF(ISNUMBER('Named Boundary Report'!$A58), "",TRIM(SUBSTITUTE('Named Boundary Report'!$A58, CHAR(160), " ")))</f>
        <v/>
      </c>
      <c r="C59" s="475">
        <f>'Named Boundary Report'!$F58</f>
        <v>0</v>
      </c>
    </row>
    <row r="60" spans="1:3" x14ac:dyDescent="0.25">
      <c r="A60" s="532" t="str">
        <f>IF(ISNUMBER(VALUE(SUBSTITUTE('Named Boundary Report'!$A59,"+",""))), VALUE(SUBSTITUTE('Named Boundary Report'!$A59,"+","")), IF(TRIM('Named Boundary Report'!$A59)="", "End of Project", $A59))</f>
        <v>End of Project</v>
      </c>
      <c r="B60" s="473" t="str">
        <f>IF(ISNUMBER('Named Boundary Report'!$A59), "",TRIM(SUBSTITUTE('Named Boundary Report'!$A59, CHAR(160), " ")))</f>
        <v/>
      </c>
      <c r="C60" s="475">
        <f>'Named Boundary Report'!$F59</f>
        <v>0</v>
      </c>
    </row>
    <row r="61" spans="1:3" x14ac:dyDescent="0.25">
      <c r="A61" s="532" t="str">
        <f>IF(ISNUMBER(VALUE(SUBSTITUTE('Named Boundary Report'!$A60,"+",""))), VALUE(SUBSTITUTE('Named Boundary Report'!$A60,"+","")), IF(TRIM('Named Boundary Report'!$A60)="", "End of Project", $A60))</f>
        <v>End of Project</v>
      </c>
      <c r="B61" s="473" t="str">
        <f>IF(ISNUMBER('Named Boundary Report'!$A60), "",TRIM(SUBSTITUTE('Named Boundary Report'!$A60, CHAR(160), " ")))</f>
        <v/>
      </c>
      <c r="C61" s="475">
        <f>'Named Boundary Report'!$F60</f>
        <v>0</v>
      </c>
    </row>
    <row r="62" spans="1:3" x14ac:dyDescent="0.25">
      <c r="A62" s="532" t="str">
        <f>IF(ISNUMBER(VALUE(SUBSTITUTE('Named Boundary Report'!$A61,"+",""))), VALUE(SUBSTITUTE('Named Boundary Report'!$A61,"+","")), IF(TRIM('Named Boundary Report'!$A61)="", "End of Project", $A61))</f>
        <v>End of Project</v>
      </c>
      <c r="B62" s="473" t="str">
        <f>IF(ISNUMBER('Named Boundary Report'!$A61), "",TRIM(SUBSTITUTE('Named Boundary Report'!$A61, CHAR(160), " ")))</f>
        <v/>
      </c>
      <c r="C62" s="475">
        <f>'Named Boundary Report'!$F61</f>
        <v>0</v>
      </c>
    </row>
    <row r="63" spans="1:3" x14ac:dyDescent="0.25">
      <c r="A63" s="532" t="str">
        <f>IF(ISNUMBER(VALUE(SUBSTITUTE('Named Boundary Report'!$A62,"+",""))), VALUE(SUBSTITUTE('Named Boundary Report'!$A62,"+","")), IF(TRIM('Named Boundary Report'!$A62)="", "End of Project", $A62))</f>
        <v>End of Project</v>
      </c>
      <c r="B63" s="473" t="str">
        <f>IF(ISNUMBER('Named Boundary Report'!$A62), "",TRIM(SUBSTITUTE('Named Boundary Report'!$A62, CHAR(160), " ")))</f>
        <v/>
      </c>
      <c r="C63" s="475">
        <f>'Named Boundary Report'!$F62</f>
        <v>0</v>
      </c>
    </row>
    <row r="64" spans="1:3" x14ac:dyDescent="0.25">
      <c r="A64" s="532" t="str">
        <f>IF(ISNUMBER(VALUE(SUBSTITUTE('Named Boundary Report'!$A63,"+",""))), VALUE(SUBSTITUTE('Named Boundary Report'!$A63,"+","")), IF(TRIM('Named Boundary Report'!$A63)="", "End of Project", $A63))</f>
        <v>End of Project</v>
      </c>
      <c r="B64" s="473" t="str">
        <f>IF(ISNUMBER('Named Boundary Report'!$A63), "",TRIM(SUBSTITUTE('Named Boundary Report'!$A63, CHAR(160), " ")))</f>
        <v/>
      </c>
      <c r="C64" s="475">
        <f>'Named Boundary Report'!$F63</f>
        <v>0</v>
      </c>
    </row>
    <row r="65" spans="1:3" x14ac:dyDescent="0.25">
      <c r="A65" s="532" t="str">
        <f>IF(ISNUMBER(VALUE(SUBSTITUTE('Named Boundary Report'!$A64,"+",""))), VALUE(SUBSTITUTE('Named Boundary Report'!$A64,"+","")), IF(TRIM('Named Boundary Report'!$A64)="", "End of Project", $A64))</f>
        <v>End of Project</v>
      </c>
      <c r="B65" s="473" t="str">
        <f>IF(ISNUMBER('Named Boundary Report'!$A64), "",TRIM(SUBSTITUTE('Named Boundary Report'!$A64, CHAR(160), " ")))</f>
        <v/>
      </c>
      <c r="C65" s="475">
        <f>'Named Boundary Report'!$F64</f>
        <v>0</v>
      </c>
    </row>
    <row r="66" spans="1:3" x14ac:dyDescent="0.25">
      <c r="A66" s="532" t="str">
        <f>IF(ISNUMBER(VALUE(SUBSTITUTE('Named Boundary Report'!$A65,"+",""))), VALUE(SUBSTITUTE('Named Boundary Report'!$A65,"+","")), IF(TRIM('Named Boundary Report'!$A65)="", "End of Project", $A65))</f>
        <v>End of Project</v>
      </c>
      <c r="B66" s="473" t="str">
        <f>IF(ISNUMBER('Named Boundary Report'!$A65), "",TRIM(SUBSTITUTE('Named Boundary Report'!$A65, CHAR(160), " ")))</f>
        <v/>
      </c>
      <c r="C66" s="475">
        <f>'Named Boundary Report'!$F65</f>
        <v>0</v>
      </c>
    </row>
    <row r="67" spans="1:3" x14ac:dyDescent="0.25">
      <c r="A67" s="532" t="str">
        <f>IF(ISNUMBER(VALUE(SUBSTITUTE('Named Boundary Report'!$A66,"+",""))), VALUE(SUBSTITUTE('Named Boundary Report'!$A66,"+","")), IF(TRIM('Named Boundary Report'!$A66)="", "End of Project", $A66))</f>
        <v>End of Project</v>
      </c>
      <c r="B67" s="473" t="str">
        <f>IF(ISNUMBER('Named Boundary Report'!$A66), "",TRIM(SUBSTITUTE('Named Boundary Report'!$A66, CHAR(160), " ")))</f>
        <v/>
      </c>
      <c r="C67" s="475">
        <f>'Named Boundary Report'!$F66</f>
        <v>0</v>
      </c>
    </row>
    <row r="68" spans="1:3" x14ac:dyDescent="0.25">
      <c r="A68" s="532" t="str">
        <f>IF(ISNUMBER(VALUE(SUBSTITUTE('Named Boundary Report'!$A67,"+",""))), VALUE(SUBSTITUTE('Named Boundary Report'!$A67,"+","")), IF(TRIM('Named Boundary Report'!$A67)="", "End of Project", $A67))</f>
        <v>End of Project</v>
      </c>
      <c r="B68" s="473" t="str">
        <f>IF(ISNUMBER('Named Boundary Report'!$A67), "",TRIM(SUBSTITUTE('Named Boundary Report'!$A67, CHAR(160), " ")))</f>
        <v/>
      </c>
      <c r="C68" s="475">
        <f>'Named Boundary Report'!$F67</f>
        <v>0</v>
      </c>
    </row>
    <row r="69" spans="1:3" x14ac:dyDescent="0.25">
      <c r="A69" s="532" t="str">
        <f>IF(ISNUMBER(VALUE(SUBSTITUTE('Named Boundary Report'!$A68,"+",""))), VALUE(SUBSTITUTE('Named Boundary Report'!$A68,"+","")), IF(TRIM('Named Boundary Report'!$A68)="", "End of Project", $A68))</f>
        <v>End of Project</v>
      </c>
      <c r="B69" s="473" t="str">
        <f>IF(ISNUMBER('Named Boundary Report'!$A68), "",TRIM(SUBSTITUTE('Named Boundary Report'!$A68, CHAR(160), " ")))</f>
        <v/>
      </c>
      <c r="C69" s="475">
        <f>'Named Boundary Report'!$F68</f>
        <v>0</v>
      </c>
    </row>
    <row r="70" spans="1:3" x14ac:dyDescent="0.25">
      <c r="A70" s="532" t="str">
        <f>IF(ISNUMBER(VALUE(SUBSTITUTE('Named Boundary Report'!$A69,"+",""))), VALUE(SUBSTITUTE('Named Boundary Report'!$A69,"+","")), IF(TRIM('Named Boundary Report'!$A69)="", "End of Project", $A69))</f>
        <v>End of Project</v>
      </c>
      <c r="B70" s="473" t="str">
        <f>IF(ISNUMBER('Named Boundary Report'!$A69), "",TRIM(SUBSTITUTE('Named Boundary Report'!$A69, CHAR(160), " ")))</f>
        <v/>
      </c>
      <c r="C70" s="475">
        <f>'Named Boundary Report'!$F69</f>
        <v>0</v>
      </c>
    </row>
    <row r="71" spans="1:3" x14ac:dyDescent="0.25">
      <c r="A71" s="532" t="str">
        <f>IF(ISNUMBER(VALUE(SUBSTITUTE('Named Boundary Report'!$A70,"+",""))), VALUE(SUBSTITUTE('Named Boundary Report'!$A70,"+","")), IF(TRIM('Named Boundary Report'!$A70)="", "End of Project", $A70))</f>
        <v>End of Project</v>
      </c>
      <c r="B71" s="473" t="str">
        <f>IF(ISNUMBER('Named Boundary Report'!$A70), "",TRIM(SUBSTITUTE('Named Boundary Report'!$A70, CHAR(160), " ")))</f>
        <v/>
      </c>
      <c r="C71" s="475">
        <f>'Named Boundary Report'!$F70</f>
        <v>0</v>
      </c>
    </row>
    <row r="72" spans="1:3" x14ac:dyDescent="0.25">
      <c r="A72" s="532" t="str">
        <f>IF(ISNUMBER(VALUE(SUBSTITUTE('Named Boundary Report'!$A71,"+",""))), VALUE(SUBSTITUTE('Named Boundary Report'!$A71,"+","")), IF(TRIM('Named Boundary Report'!$A71)="", "End of Project", $A71))</f>
        <v>End of Project</v>
      </c>
      <c r="B72" s="473" t="str">
        <f>IF(ISNUMBER('Named Boundary Report'!$A71), "",TRIM(SUBSTITUTE('Named Boundary Report'!$A71, CHAR(160), " ")))</f>
        <v/>
      </c>
      <c r="C72" s="475">
        <f>'Named Boundary Report'!$F71</f>
        <v>0</v>
      </c>
    </row>
    <row r="73" spans="1:3" x14ac:dyDescent="0.25">
      <c r="A73" s="532" t="str">
        <f>IF(ISNUMBER(VALUE(SUBSTITUTE('Named Boundary Report'!$A72,"+",""))), VALUE(SUBSTITUTE('Named Boundary Report'!$A72,"+","")), IF(TRIM('Named Boundary Report'!$A72)="", "End of Project", $A72))</f>
        <v>End of Project</v>
      </c>
      <c r="B73" s="473" t="str">
        <f>IF(ISNUMBER('Named Boundary Report'!$A72), "",TRIM(SUBSTITUTE('Named Boundary Report'!$A72, CHAR(160), " ")))</f>
        <v/>
      </c>
      <c r="C73" s="475">
        <f>'Named Boundary Report'!$F72</f>
        <v>0</v>
      </c>
    </row>
    <row r="74" spans="1:3" x14ac:dyDescent="0.25">
      <c r="A74" s="532" t="str">
        <f>IF(ISNUMBER(VALUE(SUBSTITUTE('Named Boundary Report'!$A73,"+",""))), VALUE(SUBSTITUTE('Named Boundary Report'!$A73,"+","")), IF(TRIM('Named Boundary Report'!$A73)="", "End of Project", $A73))</f>
        <v>End of Project</v>
      </c>
      <c r="B74" s="473" t="str">
        <f>IF(ISNUMBER('Named Boundary Report'!$A73), "",TRIM(SUBSTITUTE('Named Boundary Report'!$A73, CHAR(160), " ")))</f>
        <v/>
      </c>
      <c r="C74" s="475">
        <f>'Named Boundary Report'!$F73</f>
        <v>0</v>
      </c>
    </row>
    <row r="75" spans="1:3" x14ac:dyDescent="0.25">
      <c r="A75" s="532" t="str">
        <f>IF(ISNUMBER(VALUE(SUBSTITUTE('Named Boundary Report'!$A74,"+",""))), VALUE(SUBSTITUTE('Named Boundary Report'!$A74,"+","")), IF(TRIM('Named Boundary Report'!$A74)="", "End of Project", $A74))</f>
        <v>End of Project</v>
      </c>
      <c r="B75" s="473" t="str">
        <f>IF(ISNUMBER('Named Boundary Report'!$A74), "",TRIM(SUBSTITUTE('Named Boundary Report'!$A74, CHAR(160), " ")))</f>
        <v/>
      </c>
      <c r="C75" s="475">
        <f>'Named Boundary Report'!$F74</f>
        <v>0</v>
      </c>
    </row>
    <row r="76" spans="1:3" x14ac:dyDescent="0.25">
      <c r="A76" s="532" t="str">
        <f>IF(ISNUMBER(VALUE(SUBSTITUTE('Named Boundary Report'!$A75,"+",""))), VALUE(SUBSTITUTE('Named Boundary Report'!$A75,"+","")), IF(TRIM('Named Boundary Report'!$A75)="", "End of Project", $A75))</f>
        <v>End of Project</v>
      </c>
      <c r="B76" s="473" t="str">
        <f>IF(ISNUMBER('Named Boundary Report'!$A75), "",TRIM(SUBSTITUTE('Named Boundary Report'!$A75, CHAR(160), " ")))</f>
        <v/>
      </c>
      <c r="C76" s="475">
        <f>'Named Boundary Report'!$F75</f>
        <v>0</v>
      </c>
    </row>
    <row r="77" spans="1:3" x14ac:dyDescent="0.25">
      <c r="A77" s="532" t="str">
        <f>IF(ISNUMBER(VALUE(SUBSTITUTE('Named Boundary Report'!$A76,"+",""))), VALUE(SUBSTITUTE('Named Boundary Report'!$A76,"+","")), IF(TRIM('Named Boundary Report'!$A76)="", "End of Project", $A76))</f>
        <v>End of Project</v>
      </c>
      <c r="B77" s="473" t="str">
        <f>IF(ISNUMBER('Named Boundary Report'!$A76), "",TRIM(SUBSTITUTE('Named Boundary Report'!$A76, CHAR(160), " ")))</f>
        <v/>
      </c>
      <c r="C77" s="475">
        <f>'Named Boundary Report'!$F76</f>
        <v>0</v>
      </c>
    </row>
    <row r="78" spans="1:3" x14ac:dyDescent="0.25">
      <c r="A78" s="532" t="str">
        <f>IF(ISNUMBER(VALUE(SUBSTITUTE('Named Boundary Report'!$A77,"+",""))), VALUE(SUBSTITUTE('Named Boundary Report'!$A77,"+","")), IF(TRIM('Named Boundary Report'!$A77)="", "End of Project", $A77))</f>
        <v>End of Project</v>
      </c>
      <c r="B78" s="473" t="str">
        <f>IF(ISNUMBER('Named Boundary Report'!$A77), "",TRIM(SUBSTITUTE('Named Boundary Report'!$A77, CHAR(160), " ")))</f>
        <v/>
      </c>
      <c r="C78" s="475">
        <f>'Named Boundary Report'!$F77</f>
        <v>0</v>
      </c>
    </row>
    <row r="79" spans="1:3" x14ac:dyDescent="0.25">
      <c r="A79" s="532" t="str">
        <f>IF(ISNUMBER(VALUE(SUBSTITUTE('Named Boundary Report'!$A78,"+",""))), VALUE(SUBSTITUTE('Named Boundary Report'!$A78,"+","")), IF(TRIM('Named Boundary Report'!$A78)="", "End of Project", $A78))</f>
        <v>End of Project</v>
      </c>
      <c r="B79" s="473" t="str">
        <f>IF(ISNUMBER('Named Boundary Report'!$A78), "",TRIM(SUBSTITUTE('Named Boundary Report'!$A78, CHAR(160), " ")))</f>
        <v/>
      </c>
      <c r="C79" s="475">
        <f>'Named Boundary Report'!$F78</f>
        <v>0</v>
      </c>
    </row>
    <row r="80" spans="1:3" x14ac:dyDescent="0.25">
      <c r="A80" s="532" t="str">
        <f>IF(ISNUMBER(VALUE(SUBSTITUTE('Named Boundary Report'!$A79,"+",""))), VALUE(SUBSTITUTE('Named Boundary Report'!$A79,"+","")), IF(TRIM('Named Boundary Report'!$A79)="", "End of Project", $A79))</f>
        <v>End of Project</v>
      </c>
      <c r="B80" s="473" t="str">
        <f>IF(ISNUMBER('Named Boundary Report'!$A79), "",TRIM(SUBSTITUTE('Named Boundary Report'!$A79, CHAR(160), " ")))</f>
        <v/>
      </c>
      <c r="C80" s="475">
        <f>'Named Boundary Report'!$F79</f>
        <v>0</v>
      </c>
    </row>
    <row r="81" spans="1:3" x14ac:dyDescent="0.25">
      <c r="A81" s="532" t="str">
        <f>IF(ISNUMBER(VALUE(SUBSTITUTE('Named Boundary Report'!$A80,"+",""))), VALUE(SUBSTITUTE('Named Boundary Report'!$A80,"+","")), IF(TRIM('Named Boundary Report'!$A80)="", "End of Project", $A80))</f>
        <v>End of Project</v>
      </c>
      <c r="B81" s="473" t="str">
        <f>IF(ISNUMBER('Named Boundary Report'!$A80), "",TRIM(SUBSTITUTE('Named Boundary Report'!$A80, CHAR(160), " ")))</f>
        <v/>
      </c>
      <c r="C81" s="475">
        <f>'Named Boundary Report'!$F80</f>
        <v>0</v>
      </c>
    </row>
    <row r="82" spans="1:3" x14ac:dyDescent="0.25">
      <c r="A82" s="532" t="str">
        <f>IF(ISNUMBER(VALUE(SUBSTITUTE('Named Boundary Report'!$A81,"+",""))), VALUE(SUBSTITUTE('Named Boundary Report'!$A81,"+","")), IF(TRIM('Named Boundary Report'!$A81)="", "End of Project", $A81))</f>
        <v>End of Project</v>
      </c>
      <c r="B82" s="473" t="str">
        <f>IF(ISNUMBER('Named Boundary Report'!$A81), "",TRIM(SUBSTITUTE('Named Boundary Report'!$A81, CHAR(160), " ")))</f>
        <v/>
      </c>
      <c r="C82" s="475">
        <f>'Named Boundary Report'!$F81</f>
        <v>0</v>
      </c>
    </row>
    <row r="83" spans="1:3" x14ac:dyDescent="0.25">
      <c r="A83" s="532" t="str">
        <f>IF(ISNUMBER(VALUE(SUBSTITUTE('Named Boundary Report'!$A82,"+",""))), VALUE(SUBSTITUTE('Named Boundary Report'!$A82,"+","")), IF(TRIM('Named Boundary Report'!$A82)="", "End of Project", $A82))</f>
        <v>End of Project</v>
      </c>
      <c r="B83" s="473" t="str">
        <f>IF(ISNUMBER('Named Boundary Report'!$A82), "",TRIM(SUBSTITUTE('Named Boundary Report'!$A82, CHAR(160), " ")))</f>
        <v/>
      </c>
      <c r="C83" s="475">
        <f>'Named Boundary Report'!$F82</f>
        <v>0</v>
      </c>
    </row>
    <row r="84" spans="1:3" x14ac:dyDescent="0.25">
      <c r="A84" s="532" t="str">
        <f>IF(ISNUMBER(VALUE(SUBSTITUTE('Named Boundary Report'!$A83,"+",""))), VALUE(SUBSTITUTE('Named Boundary Report'!$A83,"+","")), IF(TRIM('Named Boundary Report'!$A83)="", "End of Project", $A83))</f>
        <v>End of Project</v>
      </c>
      <c r="B84" s="473" t="str">
        <f>IF(ISNUMBER('Named Boundary Report'!$A83), "",TRIM(SUBSTITUTE('Named Boundary Report'!$A83, CHAR(160), " ")))</f>
        <v/>
      </c>
      <c r="C84" s="475">
        <f>'Named Boundary Report'!$F83</f>
        <v>0</v>
      </c>
    </row>
    <row r="85" spans="1:3" x14ac:dyDescent="0.25">
      <c r="A85" s="532" t="str">
        <f>IF(ISNUMBER(VALUE(SUBSTITUTE('Named Boundary Report'!$A84,"+",""))), VALUE(SUBSTITUTE('Named Boundary Report'!$A84,"+","")), IF(TRIM('Named Boundary Report'!$A84)="", "End of Project", $A84))</f>
        <v>End of Project</v>
      </c>
      <c r="B85" s="473" t="str">
        <f>IF(ISNUMBER('Named Boundary Report'!$A84), "",TRIM(SUBSTITUTE('Named Boundary Report'!$A84, CHAR(160), " ")))</f>
        <v/>
      </c>
      <c r="C85" s="475">
        <f>'Named Boundary Report'!$F84</f>
        <v>0</v>
      </c>
    </row>
    <row r="86" spans="1:3" x14ac:dyDescent="0.25">
      <c r="A86" s="532" t="str">
        <f>IF(ISNUMBER(VALUE(SUBSTITUTE('Named Boundary Report'!$A85,"+",""))), VALUE(SUBSTITUTE('Named Boundary Report'!$A85,"+","")), IF(TRIM('Named Boundary Report'!$A85)="", "End of Project", $A85))</f>
        <v>End of Project</v>
      </c>
      <c r="B86" s="473" t="str">
        <f>IF(ISNUMBER('Named Boundary Report'!$A85), "",TRIM(SUBSTITUTE('Named Boundary Report'!$A85, CHAR(160), " ")))</f>
        <v/>
      </c>
      <c r="C86" s="475">
        <f>'Named Boundary Report'!$F85</f>
        <v>0</v>
      </c>
    </row>
    <row r="87" spans="1:3" x14ac:dyDescent="0.25">
      <c r="A87" s="532" t="str">
        <f>IF(ISNUMBER(VALUE(SUBSTITUTE('Named Boundary Report'!$A86,"+",""))), VALUE(SUBSTITUTE('Named Boundary Report'!$A86,"+","")), IF(TRIM('Named Boundary Report'!$A86)="", "End of Project", $A86))</f>
        <v>End of Project</v>
      </c>
      <c r="B87" s="473" t="str">
        <f>IF(ISNUMBER('Named Boundary Report'!$A86), "",TRIM(SUBSTITUTE('Named Boundary Report'!$A86, CHAR(160), " ")))</f>
        <v/>
      </c>
      <c r="C87" s="475">
        <f>'Named Boundary Report'!$F86</f>
        <v>0</v>
      </c>
    </row>
    <row r="88" spans="1:3" x14ac:dyDescent="0.25">
      <c r="A88" s="532" t="str">
        <f>IF(ISNUMBER(VALUE(SUBSTITUTE('Named Boundary Report'!$A87,"+",""))), VALUE(SUBSTITUTE('Named Boundary Report'!$A87,"+","")), IF(TRIM('Named Boundary Report'!$A87)="", "End of Project", $A87))</f>
        <v>End of Project</v>
      </c>
      <c r="B88" s="473" t="str">
        <f>IF(ISNUMBER('Named Boundary Report'!$A87), "",TRIM(SUBSTITUTE('Named Boundary Report'!$A87, CHAR(160), " ")))</f>
        <v/>
      </c>
      <c r="C88" s="475">
        <f>'Named Boundary Report'!$F87</f>
        <v>0</v>
      </c>
    </row>
    <row r="89" spans="1:3" x14ac:dyDescent="0.25">
      <c r="A89" s="532" t="str">
        <f>IF(ISNUMBER(VALUE(SUBSTITUTE('Named Boundary Report'!$A88,"+",""))), VALUE(SUBSTITUTE('Named Boundary Report'!$A88,"+","")), IF(TRIM('Named Boundary Report'!$A88)="", "End of Project", $A88))</f>
        <v>End of Project</v>
      </c>
      <c r="B89" s="473" t="str">
        <f>IF(ISNUMBER('Named Boundary Report'!$A88), "",TRIM(SUBSTITUTE('Named Boundary Report'!$A88, CHAR(160), " ")))</f>
        <v/>
      </c>
      <c r="C89" s="475">
        <f>'Named Boundary Report'!$F88</f>
        <v>0</v>
      </c>
    </row>
    <row r="90" spans="1:3" x14ac:dyDescent="0.25">
      <c r="A90" s="532" t="str">
        <f>IF(ISNUMBER(VALUE(SUBSTITUTE('Named Boundary Report'!$A89,"+",""))), VALUE(SUBSTITUTE('Named Boundary Report'!$A89,"+","")), IF(TRIM('Named Boundary Report'!$A89)="", "End of Project", $A89))</f>
        <v>End of Project</v>
      </c>
      <c r="B90" s="473" t="str">
        <f>IF(ISNUMBER('Named Boundary Report'!$A89), "",TRIM(SUBSTITUTE('Named Boundary Report'!$A89, CHAR(160), " ")))</f>
        <v/>
      </c>
      <c r="C90" s="475">
        <f>'Named Boundary Report'!$F89</f>
        <v>0</v>
      </c>
    </row>
    <row r="91" spans="1:3" x14ac:dyDescent="0.25">
      <c r="A91" s="532" t="str">
        <f>IF(ISNUMBER(VALUE(SUBSTITUTE('Named Boundary Report'!$A90,"+",""))), VALUE(SUBSTITUTE('Named Boundary Report'!$A90,"+","")), IF(TRIM('Named Boundary Report'!$A90)="", "End of Project", $A90))</f>
        <v>End of Project</v>
      </c>
      <c r="B91" s="473" t="str">
        <f>IF(ISNUMBER('Named Boundary Report'!$A90), "",TRIM(SUBSTITUTE('Named Boundary Report'!$A90, CHAR(160), " ")))</f>
        <v/>
      </c>
      <c r="C91" s="475">
        <f>'Named Boundary Report'!$F90</f>
        <v>0</v>
      </c>
    </row>
    <row r="92" spans="1:3" x14ac:dyDescent="0.25">
      <c r="A92" s="532" t="str">
        <f>IF(ISNUMBER(VALUE(SUBSTITUTE('Named Boundary Report'!$A91,"+",""))), VALUE(SUBSTITUTE('Named Boundary Report'!$A91,"+","")), IF(TRIM('Named Boundary Report'!$A91)="", "End of Project", $A91))</f>
        <v>End of Project</v>
      </c>
      <c r="B92" s="473" t="str">
        <f>IF(ISNUMBER('Named Boundary Report'!$A91), "",TRIM(SUBSTITUTE('Named Boundary Report'!$A91, CHAR(160), " ")))</f>
        <v/>
      </c>
      <c r="C92" s="475">
        <f>'Named Boundary Report'!$F91</f>
        <v>0</v>
      </c>
    </row>
    <row r="93" spans="1:3" x14ac:dyDescent="0.25">
      <c r="A93" s="532" t="str">
        <f>IF(ISNUMBER(VALUE(SUBSTITUTE('Named Boundary Report'!$A92,"+",""))), VALUE(SUBSTITUTE('Named Boundary Report'!$A92,"+","")), IF(TRIM('Named Boundary Report'!$A92)="", "End of Project", $A92))</f>
        <v>End of Project</v>
      </c>
      <c r="B93" s="473" t="str">
        <f>IF(ISNUMBER('Named Boundary Report'!$A92), "",TRIM(SUBSTITUTE('Named Boundary Report'!$A92, CHAR(160), " ")))</f>
        <v/>
      </c>
      <c r="C93" s="475">
        <f>'Named Boundary Report'!$F92</f>
        <v>0</v>
      </c>
    </row>
    <row r="94" spans="1:3" x14ac:dyDescent="0.25">
      <c r="A94" s="532" t="str">
        <f>IF(ISNUMBER(VALUE(SUBSTITUTE('Named Boundary Report'!$A93,"+",""))), VALUE(SUBSTITUTE('Named Boundary Report'!$A93,"+","")), IF(TRIM('Named Boundary Report'!$A93)="", "End of Project", $A93))</f>
        <v>End of Project</v>
      </c>
      <c r="B94" s="473" t="str">
        <f>IF(ISNUMBER('Named Boundary Report'!$A93), "",TRIM(SUBSTITUTE('Named Boundary Report'!$A93, CHAR(160), " ")))</f>
        <v/>
      </c>
      <c r="C94" s="475">
        <f>'Named Boundary Report'!$F93</f>
        <v>0</v>
      </c>
    </row>
    <row r="95" spans="1:3" x14ac:dyDescent="0.25">
      <c r="A95" s="532" t="str">
        <f>IF(ISNUMBER(VALUE(SUBSTITUTE('Named Boundary Report'!$A94,"+",""))), VALUE(SUBSTITUTE('Named Boundary Report'!$A94,"+","")), IF(TRIM('Named Boundary Report'!$A94)="", "End of Project", $A94))</f>
        <v>End of Project</v>
      </c>
      <c r="B95" s="473" t="str">
        <f>IF(ISNUMBER('Named Boundary Report'!$A94), "",TRIM(SUBSTITUTE('Named Boundary Report'!$A94, CHAR(160), " ")))</f>
        <v/>
      </c>
      <c r="C95" s="475">
        <f>'Named Boundary Report'!$F94</f>
        <v>0</v>
      </c>
    </row>
    <row r="96" spans="1:3" x14ac:dyDescent="0.25">
      <c r="A96" s="532" t="str">
        <f>IF(ISNUMBER(VALUE(SUBSTITUTE('Named Boundary Report'!$A95,"+",""))), VALUE(SUBSTITUTE('Named Boundary Report'!$A95,"+","")), IF(TRIM('Named Boundary Report'!$A95)="", "End of Project", $A95))</f>
        <v>End of Project</v>
      </c>
      <c r="B96" s="473" t="str">
        <f>IF(ISNUMBER('Named Boundary Report'!$A95), "",TRIM(SUBSTITUTE('Named Boundary Report'!$A95, CHAR(160), " ")))</f>
        <v/>
      </c>
      <c r="C96" s="475">
        <f>'Named Boundary Report'!$F95</f>
        <v>0</v>
      </c>
    </row>
    <row r="97" spans="1:3" x14ac:dyDescent="0.25">
      <c r="A97" s="532" t="str">
        <f>IF(ISNUMBER(VALUE(SUBSTITUTE('Named Boundary Report'!$A96,"+",""))), VALUE(SUBSTITUTE('Named Boundary Report'!$A96,"+","")), IF(TRIM('Named Boundary Report'!$A96)="", "End of Project", $A96))</f>
        <v>End of Project</v>
      </c>
      <c r="B97" s="473" t="str">
        <f>IF(ISNUMBER('Named Boundary Report'!$A96), "",TRIM(SUBSTITUTE('Named Boundary Report'!$A96, CHAR(160), " ")))</f>
        <v/>
      </c>
      <c r="C97" s="475">
        <f>'Named Boundary Report'!$F96</f>
        <v>0</v>
      </c>
    </row>
    <row r="98" spans="1:3" x14ac:dyDescent="0.25">
      <c r="A98" s="532" t="str">
        <f>IF(ISNUMBER(VALUE(SUBSTITUTE('Named Boundary Report'!$A97,"+",""))), VALUE(SUBSTITUTE('Named Boundary Report'!$A97,"+","")), IF(TRIM('Named Boundary Report'!$A97)="", "End of Project", $A97))</f>
        <v>End of Project</v>
      </c>
      <c r="B98" s="473" t="str">
        <f>IF(ISNUMBER('Named Boundary Report'!$A97), "",TRIM(SUBSTITUTE('Named Boundary Report'!$A97, CHAR(160), " ")))</f>
        <v/>
      </c>
      <c r="C98" s="475">
        <f>'Named Boundary Report'!$F97</f>
        <v>0</v>
      </c>
    </row>
    <row r="99" spans="1:3" x14ac:dyDescent="0.25">
      <c r="A99" s="532" t="str">
        <f>IF(ISNUMBER(VALUE(SUBSTITUTE('Named Boundary Report'!$A98,"+",""))), VALUE(SUBSTITUTE('Named Boundary Report'!$A98,"+","")), IF(TRIM('Named Boundary Report'!$A98)="", "End of Project", $A98))</f>
        <v>End of Project</v>
      </c>
      <c r="B99" s="473" t="str">
        <f>IF(ISNUMBER('Named Boundary Report'!$A98), "",TRIM(SUBSTITUTE('Named Boundary Report'!$A98, CHAR(160), " ")))</f>
        <v/>
      </c>
      <c r="C99" s="475">
        <f>'Named Boundary Report'!$F98</f>
        <v>0</v>
      </c>
    </row>
    <row r="100" spans="1:3" x14ac:dyDescent="0.25">
      <c r="A100" s="532" t="str">
        <f>IF(ISNUMBER(VALUE(SUBSTITUTE('Named Boundary Report'!$A99,"+",""))), VALUE(SUBSTITUTE('Named Boundary Report'!$A99,"+","")), IF(TRIM('Named Boundary Report'!$A99)="", "End of Project", $A99))</f>
        <v>End of Project</v>
      </c>
      <c r="B100" s="473" t="str">
        <f>IF(ISNUMBER('Named Boundary Report'!$A99), "",TRIM(SUBSTITUTE('Named Boundary Report'!$A99, CHAR(160), " ")))</f>
        <v/>
      </c>
      <c r="C100" s="475">
        <f>'Named Boundary Report'!$F99</f>
        <v>0</v>
      </c>
    </row>
    <row r="101" spans="1:3" x14ac:dyDescent="0.25">
      <c r="A101" s="532" t="str">
        <f>IF(ISNUMBER(VALUE(SUBSTITUTE('Named Boundary Report'!$A100,"+",""))), VALUE(SUBSTITUTE('Named Boundary Report'!$A100,"+","")), IF(TRIM('Named Boundary Report'!$A100)="", "End of Project", $A100))</f>
        <v>End of Project</v>
      </c>
      <c r="B101" s="473" t="str">
        <f>IF(ISNUMBER('Named Boundary Report'!$A100), "",TRIM(SUBSTITUTE('Named Boundary Report'!$A100, CHAR(160), " ")))</f>
        <v/>
      </c>
      <c r="C101" s="475">
        <f>'Named Boundary Report'!$F100</f>
        <v>0</v>
      </c>
    </row>
    <row r="102" spans="1:3" x14ac:dyDescent="0.25">
      <c r="A102" s="532" t="str">
        <f>IF(ISNUMBER(VALUE(SUBSTITUTE('Named Boundary Report'!$A101,"+",""))), VALUE(SUBSTITUTE('Named Boundary Report'!$A101,"+","")), IF(TRIM('Named Boundary Report'!$A101)="", "End of Project", $A101))</f>
        <v>End of Project</v>
      </c>
      <c r="B102" s="473" t="str">
        <f>IF(ISNUMBER('Named Boundary Report'!$A101), "",TRIM(SUBSTITUTE('Named Boundary Report'!$A101, CHAR(160), " ")))</f>
        <v/>
      </c>
      <c r="C102" s="475">
        <f>'Named Boundary Report'!$F101</f>
        <v>0</v>
      </c>
    </row>
    <row r="103" spans="1:3" x14ac:dyDescent="0.25">
      <c r="A103" s="532" t="str">
        <f>IF(ISNUMBER(VALUE(SUBSTITUTE('Named Boundary Report'!$A102,"+",""))), VALUE(SUBSTITUTE('Named Boundary Report'!$A102,"+","")), IF(TRIM('Named Boundary Report'!$A102)="", "End of Project", $A102))</f>
        <v>End of Project</v>
      </c>
      <c r="B103" s="473" t="str">
        <f>IF(ISNUMBER('Named Boundary Report'!$A102), "",TRIM(SUBSTITUTE('Named Boundary Report'!$A102, CHAR(160), " ")))</f>
        <v/>
      </c>
      <c r="C103" s="475">
        <f>'Named Boundary Report'!$F102</f>
        <v>0</v>
      </c>
    </row>
    <row r="104" spans="1:3" x14ac:dyDescent="0.25">
      <c r="A104" s="532" t="str">
        <f>IF(ISNUMBER(VALUE(SUBSTITUTE('Named Boundary Report'!$A103,"+",""))), VALUE(SUBSTITUTE('Named Boundary Report'!$A103,"+","")), IF(TRIM('Named Boundary Report'!$A103)="", "End of Project", $A103))</f>
        <v>End of Project</v>
      </c>
      <c r="B104" s="473" t="str">
        <f>IF(ISNUMBER('Named Boundary Report'!$A103), "",TRIM(SUBSTITUTE('Named Boundary Report'!$A103, CHAR(160), " ")))</f>
        <v/>
      </c>
      <c r="C104" s="475">
        <f>'Named Boundary Report'!$F103</f>
        <v>0</v>
      </c>
    </row>
    <row r="105" spans="1:3" x14ac:dyDescent="0.25">
      <c r="A105" s="532" t="str">
        <f>IF(ISNUMBER(VALUE(SUBSTITUTE('Named Boundary Report'!$A104,"+",""))), VALUE(SUBSTITUTE('Named Boundary Report'!$A104,"+","")), IF(TRIM('Named Boundary Report'!$A104)="", "End of Project", $A104))</f>
        <v>End of Project</v>
      </c>
      <c r="B105" s="473" t="str">
        <f>IF(ISNUMBER('Named Boundary Report'!$A104), "",TRIM(SUBSTITUTE('Named Boundary Report'!$A104, CHAR(160), " ")))</f>
        <v/>
      </c>
      <c r="C105" s="475">
        <f>'Named Boundary Report'!$F104</f>
        <v>0</v>
      </c>
    </row>
    <row r="106" spans="1:3" x14ac:dyDescent="0.25">
      <c r="A106" s="532" t="str">
        <f>IF(ISNUMBER(VALUE(SUBSTITUTE('Named Boundary Report'!$A105,"+",""))), VALUE(SUBSTITUTE('Named Boundary Report'!$A105,"+","")), IF(TRIM('Named Boundary Report'!$A105)="", "End of Project", $A105))</f>
        <v>End of Project</v>
      </c>
      <c r="B106" s="473" t="str">
        <f>IF(ISNUMBER('Named Boundary Report'!$A105), "",TRIM(SUBSTITUTE('Named Boundary Report'!$A105, CHAR(160), " ")))</f>
        <v/>
      </c>
      <c r="C106" s="475">
        <f>'Named Boundary Report'!$F105</f>
        <v>0</v>
      </c>
    </row>
    <row r="107" spans="1:3" x14ac:dyDescent="0.25">
      <c r="A107" s="532" t="str">
        <f>IF(ISNUMBER(VALUE(SUBSTITUTE('Named Boundary Report'!$A106,"+",""))), VALUE(SUBSTITUTE('Named Boundary Report'!$A106,"+","")), IF(TRIM('Named Boundary Report'!$A106)="", "End of Project", $A106))</f>
        <v>End of Project</v>
      </c>
      <c r="B107" s="473" t="str">
        <f>IF(ISNUMBER('Named Boundary Report'!$A106), "",TRIM(SUBSTITUTE('Named Boundary Report'!$A106, CHAR(160), " ")))</f>
        <v/>
      </c>
      <c r="C107" s="475">
        <f>'Named Boundary Report'!$F106</f>
        <v>0</v>
      </c>
    </row>
    <row r="108" spans="1:3" x14ac:dyDescent="0.25">
      <c r="A108" s="532" t="str">
        <f>IF(ISNUMBER(VALUE(SUBSTITUTE('Named Boundary Report'!$A107,"+",""))), VALUE(SUBSTITUTE('Named Boundary Report'!$A107,"+","")), IF(TRIM('Named Boundary Report'!$A107)="", "End of Project", $A107))</f>
        <v>End of Project</v>
      </c>
      <c r="B108" s="473" t="str">
        <f>IF(ISNUMBER('Named Boundary Report'!$A107), "",TRIM(SUBSTITUTE('Named Boundary Report'!$A107, CHAR(160), " ")))</f>
        <v/>
      </c>
      <c r="C108" s="475">
        <f>'Named Boundary Report'!$F107</f>
        <v>0</v>
      </c>
    </row>
    <row r="109" spans="1:3" x14ac:dyDescent="0.25">
      <c r="A109" s="532" t="str">
        <f>IF(ISNUMBER(VALUE(SUBSTITUTE('Named Boundary Report'!$A108,"+",""))), VALUE(SUBSTITUTE('Named Boundary Report'!$A108,"+","")), IF(TRIM('Named Boundary Report'!$A108)="", "End of Project", $A108))</f>
        <v>End of Project</v>
      </c>
      <c r="B109" s="473" t="str">
        <f>IF(ISNUMBER('Named Boundary Report'!$A108), "",TRIM(SUBSTITUTE('Named Boundary Report'!$A108, CHAR(160), " ")))</f>
        <v/>
      </c>
      <c r="C109" s="475">
        <f>'Named Boundary Report'!$F108</f>
        <v>0</v>
      </c>
    </row>
    <row r="110" spans="1:3" x14ac:dyDescent="0.25">
      <c r="A110" s="532" t="str">
        <f>IF(ISNUMBER(VALUE(SUBSTITUTE('Named Boundary Report'!$A109,"+",""))), VALUE(SUBSTITUTE('Named Boundary Report'!$A109,"+","")), IF(TRIM('Named Boundary Report'!$A109)="", "End of Project", $A109))</f>
        <v>End of Project</v>
      </c>
      <c r="B110" s="473" t="str">
        <f>IF(ISNUMBER('Named Boundary Report'!$A109), "",TRIM(SUBSTITUTE('Named Boundary Report'!$A109, CHAR(160), " ")))</f>
        <v/>
      </c>
      <c r="C110" s="475">
        <f>'Named Boundary Report'!$F109</f>
        <v>0</v>
      </c>
    </row>
    <row r="111" spans="1:3" x14ac:dyDescent="0.25">
      <c r="A111" s="532" t="str">
        <f>IF(ISNUMBER(VALUE(SUBSTITUTE('Named Boundary Report'!$A110,"+",""))), VALUE(SUBSTITUTE('Named Boundary Report'!$A110,"+","")), IF(TRIM('Named Boundary Report'!$A110)="", "End of Project", $A110))</f>
        <v>End of Project</v>
      </c>
      <c r="B111" s="473" t="str">
        <f>IF(ISNUMBER('Named Boundary Report'!$A110), "",TRIM(SUBSTITUTE('Named Boundary Report'!$A110, CHAR(160), " ")))</f>
        <v/>
      </c>
      <c r="C111" s="475">
        <f>'Named Boundary Report'!$F110</f>
        <v>0</v>
      </c>
    </row>
    <row r="112" spans="1:3" x14ac:dyDescent="0.25">
      <c r="A112" s="532" t="str">
        <f>IF(ISNUMBER(VALUE(SUBSTITUTE('Named Boundary Report'!$A111,"+",""))), VALUE(SUBSTITUTE('Named Boundary Report'!$A111,"+","")), IF(TRIM('Named Boundary Report'!$A111)="", "End of Project", $A111))</f>
        <v>End of Project</v>
      </c>
      <c r="B112" s="473" t="str">
        <f>IF(ISNUMBER('Named Boundary Report'!$A111), "",TRIM(SUBSTITUTE('Named Boundary Report'!$A111, CHAR(160), " ")))</f>
        <v/>
      </c>
      <c r="C112" s="475">
        <f>'Named Boundary Report'!$F111</f>
        <v>0</v>
      </c>
    </row>
    <row r="113" spans="1:3" x14ac:dyDescent="0.25">
      <c r="A113" s="532" t="str">
        <f>IF(ISNUMBER(VALUE(SUBSTITUTE('Named Boundary Report'!$A112,"+",""))), VALUE(SUBSTITUTE('Named Boundary Report'!$A112,"+","")), IF(TRIM('Named Boundary Report'!$A112)="", "End of Project", $A112))</f>
        <v>End of Project</v>
      </c>
      <c r="B113" s="473" t="str">
        <f>IF(ISNUMBER('Named Boundary Report'!$A112), "",TRIM(SUBSTITUTE('Named Boundary Report'!$A112, CHAR(160), " ")))</f>
        <v/>
      </c>
      <c r="C113" s="475">
        <f>'Named Boundary Report'!$F112</f>
        <v>0</v>
      </c>
    </row>
    <row r="114" spans="1:3" x14ac:dyDescent="0.25">
      <c r="A114" s="532" t="str">
        <f>IF(ISNUMBER(VALUE(SUBSTITUTE('Named Boundary Report'!$A113,"+",""))), VALUE(SUBSTITUTE('Named Boundary Report'!$A113,"+","")), IF(TRIM('Named Boundary Report'!$A113)="", "End of Project", $A113))</f>
        <v>End of Project</v>
      </c>
      <c r="B114" s="473" t="str">
        <f>IF(ISNUMBER('Named Boundary Report'!$A113), "",TRIM(SUBSTITUTE('Named Boundary Report'!$A113, CHAR(160), " ")))</f>
        <v/>
      </c>
      <c r="C114" s="475">
        <f>'Named Boundary Report'!$F113</f>
        <v>0</v>
      </c>
    </row>
    <row r="115" spans="1:3" x14ac:dyDescent="0.25">
      <c r="A115" s="532" t="str">
        <f>IF(ISNUMBER(VALUE(SUBSTITUTE('Named Boundary Report'!$A114,"+",""))), VALUE(SUBSTITUTE('Named Boundary Report'!$A114,"+","")), IF(TRIM('Named Boundary Report'!$A114)="", "End of Project", $A114))</f>
        <v>End of Project</v>
      </c>
      <c r="B115" s="473" t="str">
        <f>IF(ISNUMBER('Named Boundary Report'!$A114), "",TRIM(SUBSTITUTE('Named Boundary Report'!$A114, CHAR(160), " ")))</f>
        <v/>
      </c>
      <c r="C115" s="475">
        <f>'Named Boundary Report'!$F114</f>
        <v>0</v>
      </c>
    </row>
    <row r="116" spans="1:3" x14ac:dyDescent="0.25">
      <c r="A116" s="532" t="str">
        <f>IF(ISNUMBER(VALUE(SUBSTITUTE('Named Boundary Report'!$A115,"+",""))), VALUE(SUBSTITUTE('Named Boundary Report'!$A115,"+","")), IF(TRIM('Named Boundary Report'!$A115)="", "End of Project", $A115))</f>
        <v>End of Project</v>
      </c>
      <c r="B116" s="473" t="str">
        <f>IF(ISNUMBER('Named Boundary Report'!$A115), "",TRIM(SUBSTITUTE('Named Boundary Report'!$A115, CHAR(160), " ")))</f>
        <v/>
      </c>
      <c r="C116" s="475">
        <f>'Named Boundary Report'!$F115</f>
        <v>0</v>
      </c>
    </row>
    <row r="117" spans="1:3" x14ac:dyDescent="0.25">
      <c r="A117" s="532" t="str">
        <f>IF(ISNUMBER(VALUE(SUBSTITUTE('Named Boundary Report'!$A116,"+",""))), VALUE(SUBSTITUTE('Named Boundary Report'!$A116,"+","")), IF(TRIM('Named Boundary Report'!$A116)="", "End of Project", $A116))</f>
        <v>End of Project</v>
      </c>
      <c r="B117" s="473" t="str">
        <f>IF(ISNUMBER('Named Boundary Report'!$A116), "",TRIM(SUBSTITUTE('Named Boundary Report'!$A116, CHAR(160), " ")))</f>
        <v/>
      </c>
      <c r="C117" s="475">
        <f>'Named Boundary Report'!$F116</f>
        <v>0</v>
      </c>
    </row>
    <row r="118" spans="1:3" x14ac:dyDescent="0.25">
      <c r="A118" s="532" t="str">
        <f>IF(ISNUMBER(VALUE(SUBSTITUTE('Named Boundary Report'!$A117,"+",""))), VALUE(SUBSTITUTE('Named Boundary Report'!$A117,"+","")), IF(TRIM('Named Boundary Report'!$A117)="", "End of Project", $A117))</f>
        <v>End of Project</v>
      </c>
      <c r="B118" s="473" t="str">
        <f>IF(ISNUMBER('Named Boundary Report'!$A117), "",TRIM(SUBSTITUTE('Named Boundary Report'!$A117, CHAR(160), " ")))</f>
        <v/>
      </c>
      <c r="C118" s="475">
        <f>'Named Boundary Report'!$F117</f>
        <v>0</v>
      </c>
    </row>
    <row r="119" spans="1:3" x14ac:dyDescent="0.25">
      <c r="A119" s="532" t="str">
        <f>IF(ISNUMBER(VALUE(SUBSTITUTE('Named Boundary Report'!$A118,"+",""))), VALUE(SUBSTITUTE('Named Boundary Report'!$A118,"+","")), IF(TRIM('Named Boundary Report'!$A118)="", "End of Project", $A118))</f>
        <v>End of Project</v>
      </c>
      <c r="B119" s="473" t="str">
        <f>IF(ISNUMBER('Named Boundary Report'!$A118), "",TRIM(SUBSTITUTE('Named Boundary Report'!$A118, CHAR(160), " ")))</f>
        <v/>
      </c>
      <c r="C119" s="475">
        <f>'Named Boundary Report'!$F118</f>
        <v>0</v>
      </c>
    </row>
    <row r="120" spans="1:3" x14ac:dyDescent="0.25">
      <c r="A120" s="532" t="str">
        <f>IF(ISNUMBER(VALUE(SUBSTITUTE('Named Boundary Report'!$A119,"+",""))), VALUE(SUBSTITUTE('Named Boundary Report'!$A119,"+","")), IF(TRIM('Named Boundary Report'!$A119)="", "End of Project", $A119))</f>
        <v>End of Project</v>
      </c>
      <c r="B120" s="473" t="str">
        <f>IF(ISNUMBER('Named Boundary Report'!$A119), "",TRIM(SUBSTITUTE('Named Boundary Report'!$A119, CHAR(160), " ")))</f>
        <v/>
      </c>
      <c r="C120" s="475">
        <f>'Named Boundary Report'!$F119</f>
        <v>0</v>
      </c>
    </row>
    <row r="121" spans="1:3" x14ac:dyDescent="0.25">
      <c r="A121" s="532" t="str">
        <f>IF(ISNUMBER(VALUE(SUBSTITUTE('Named Boundary Report'!$A120,"+",""))), VALUE(SUBSTITUTE('Named Boundary Report'!$A120,"+","")), IF(TRIM('Named Boundary Report'!$A120)="", "End of Project", $A120))</f>
        <v>End of Project</v>
      </c>
      <c r="B121" s="473" t="str">
        <f>IF(ISNUMBER('Named Boundary Report'!$A120), "",TRIM(SUBSTITUTE('Named Boundary Report'!$A120, CHAR(160), " ")))</f>
        <v/>
      </c>
      <c r="C121" s="475">
        <f>'Named Boundary Report'!$F120</f>
        <v>0</v>
      </c>
    </row>
    <row r="122" spans="1:3" x14ac:dyDescent="0.25">
      <c r="A122" s="532" t="str">
        <f>IF(ISNUMBER(VALUE(SUBSTITUTE('Named Boundary Report'!$A121,"+",""))), VALUE(SUBSTITUTE('Named Boundary Report'!$A121,"+","")), IF(TRIM('Named Boundary Report'!$A121)="", "End of Project", $A121))</f>
        <v>End of Project</v>
      </c>
      <c r="B122" s="473" t="str">
        <f>IF(ISNUMBER('Named Boundary Report'!$A121), "",TRIM(SUBSTITUTE('Named Boundary Report'!$A121, CHAR(160), " ")))</f>
        <v/>
      </c>
      <c r="C122" s="475">
        <f>'Named Boundary Report'!$F121</f>
        <v>0</v>
      </c>
    </row>
    <row r="123" spans="1:3" x14ac:dyDescent="0.25">
      <c r="A123" s="532" t="str">
        <f>IF(ISNUMBER(VALUE(SUBSTITUTE('Named Boundary Report'!$A122,"+",""))), VALUE(SUBSTITUTE('Named Boundary Report'!$A122,"+","")), IF(TRIM('Named Boundary Report'!$A122)="", "End of Project", $A122))</f>
        <v>End of Project</v>
      </c>
      <c r="B123" s="473" t="str">
        <f>IF(ISNUMBER('Named Boundary Report'!$A122), "",TRIM(SUBSTITUTE('Named Boundary Report'!$A122, CHAR(160), " ")))</f>
        <v/>
      </c>
      <c r="C123" s="475">
        <f>'Named Boundary Report'!$F122</f>
        <v>0</v>
      </c>
    </row>
    <row r="124" spans="1:3" x14ac:dyDescent="0.25">
      <c r="A124" s="532" t="str">
        <f>IF(ISNUMBER(VALUE(SUBSTITUTE('Named Boundary Report'!$A123,"+",""))), VALUE(SUBSTITUTE('Named Boundary Report'!$A123,"+","")), IF(TRIM('Named Boundary Report'!$A123)="", "End of Project", $A123))</f>
        <v>End of Project</v>
      </c>
      <c r="B124" s="473" t="str">
        <f>IF(ISNUMBER('Named Boundary Report'!$A123), "",TRIM(SUBSTITUTE('Named Boundary Report'!$A123, CHAR(160), " ")))</f>
        <v/>
      </c>
      <c r="C124" s="475">
        <f>'Named Boundary Report'!$F123</f>
        <v>0</v>
      </c>
    </row>
    <row r="125" spans="1:3" x14ac:dyDescent="0.25">
      <c r="A125" s="532" t="str">
        <f>IF(ISNUMBER(VALUE(SUBSTITUTE('Named Boundary Report'!$A124,"+",""))), VALUE(SUBSTITUTE('Named Boundary Report'!$A124,"+","")), IF(TRIM('Named Boundary Report'!$A124)="", "End of Project", $A124))</f>
        <v>End of Project</v>
      </c>
      <c r="B125" s="473" t="str">
        <f>IF(ISNUMBER('Named Boundary Report'!$A124), "",TRIM(SUBSTITUTE('Named Boundary Report'!$A124, CHAR(160), " ")))</f>
        <v/>
      </c>
      <c r="C125" s="475">
        <f>'Named Boundary Report'!$F124</f>
        <v>0</v>
      </c>
    </row>
    <row r="126" spans="1:3" x14ac:dyDescent="0.25">
      <c r="A126" s="532" t="str">
        <f>IF(ISNUMBER(VALUE(SUBSTITUTE('Named Boundary Report'!$A125,"+",""))), VALUE(SUBSTITUTE('Named Boundary Report'!$A125,"+","")), IF(TRIM('Named Boundary Report'!$A125)="", "End of Project", $A125))</f>
        <v>End of Project</v>
      </c>
      <c r="B126" s="473" t="str">
        <f>IF(ISNUMBER('Named Boundary Report'!$A125), "",TRIM(SUBSTITUTE('Named Boundary Report'!$A125, CHAR(160), " ")))</f>
        <v/>
      </c>
      <c r="C126" s="475">
        <f>'Named Boundary Report'!$F125</f>
        <v>0</v>
      </c>
    </row>
    <row r="127" spans="1:3" x14ac:dyDescent="0.25">
      <c r="A127" s="532" t="str">
        <f>IF(ISNUMBER(VALUE(SUBSTITUTE('Named Boundary Report'!$A126,"+",""))), VALUE(SUBSTITUTE('Named Boundary Report'!$A126,"+","")), IF(TRIM('Named Boundary Report'!$A126)="", "End of Project", $A126))</f>
        <v>End of Project</v>
      </c>
      <c r="B127" s="473" t="str">
        <f>IF(ISNUMBER('Named Boundary Report'!$A126), "",TRIM(SUBSTITUTE('Named Boundary Report'!$A126, CHAR(160), " ")))</f>
        <v/>
      </c>
      <c r="C127" s="475">
        <f>'Named Boundary Report'!$F126</f>
        <v>0</v>
      </c>
    </row>
    <row r="128" spans="1:3" x14ac:dyDescent="0.25">
      <c r="A128" s="532" t="str">
        <f>IF(ISNUMBER(VALUE(SUBSTITUTE('Named Boundary Report'!$A127,"+",""))), VALUE(SUBSTITUTE('Named Boundary Report'!$A127,"+","")), IF(TRIM('Named Boundary Report'!$A127)="", "End of Project", $A127))</f>
        <v>End of Project</v>
      </c>
      <c r="B128" s="473" t="str">
        <f>IF(ISNUMBER('Named Boundary Report'!$A127), "",TRIM(SUBSTITUTE('Named Boundary Report'!$A127, CHAR(160), " ")))</f>
        <v/>
      </c>
      <c r="C128" s="475">
        <f>'Named Boundary Report'!$F127</f>
        <v>0</v>
      </c>
    </row>
    <row r="129" spans="1:3" x14ac:dyDescent="0.25">
      <c r="A129" s="532" t="str">
        <f>IF(ISNUMBER(VALUE(SUBSTITUTE('Named Boundary Report'!$A128,"+",""))), VALUE(SUBSTITUTE('Named Boundary Report'!$A128,"+","")), IF(TRIM('Named Boundary Report'!$A128)="", "End of Project", $A128))</f>
        <v>End of Project</v>
      </c>
      <c r="B129" s="473" t="str">
        <f>IF(ISNUMBER('Named Boundary Report'!$A128), "",TRIM(SUBSTITUTE('Named Boundary Report'!$A128, CHAR(160), " ")))</f>
        <v/>
      </c>
      <c r="C129" s="475">
        <f>'Named Boundary Report'!$F128</f>
        <v>0</v>
      </c>
    </row>
    <row r="130" spans="1:3" x14ac:dyDescent="0.25">
      <c r="A130" s="532" t="str">
        <f>IF(ISNUMBER(VALUE(SUBSTITUTE('Named Boundary Report'!$A129,"+",""))), VALUE(SUBSTITUTE('Named Boundary Report'!$A129,"+","")), IF(TRIM('Named Boundary Report'!$A129)="", "End of Project", $A129))</f>
        <v>End of Project</v>
      </c>
      <c r="B130" s="473" t="str">
        <f>IF(ISNUMBER('Named Boundary Report'!$A129), "",TRIM(SUBSTITUTE('Named Boundary Report'!$A129, CHAR(160), " ")))</f>
        <v/>
      </c>
      <c r="C130" s="475">
        <f>'Named Boundary Report'!$F129</f>
        <v>0</v>
      </c>
    </row>
    <row r="131" spans="1:3" x14ac:dyDescent="0.25">
      <c r="A131" s="532" t="str">
        <f>IF(ISNUMBER(VALUE(SUBSTITUTE('Named Boundary Report'!$A130,"+",""))), VALUE(SUBSTITUTE('Named Boundary Report'!$A130,"+","")), IF(TRIM('Named Boundary Report'!$A130)="", "End of Project", $A130))</f>
        <v>End of Project</v>
      </c>
      <c r="B131" s="473" t="str">
        <f>IF(ISNUMBER('Named Boundary Report'!$A130), "",TRIM(SUBSTITUTE('Named Boundary Report'!$A130, CHAR(160), " ")))</f>
        <v/>
      </c>
      <c r="C131" s="475">
        <f>'Named Boundary Report'!$F130</f>
        <v>0</v>
      </c>
    </row>
    <row r="132" spans="1:3" x14ac:dyDescent="0.25">
      <c r="A132" s="532" t="str">
        <f>IF(ISNUMBER(VALUE(SUBSTITUTE('Named Boundary Report'!$A131,"+",""))), VALUE(SUBSTITUTE('Named Boundary Report'!$A131,"+","")), IF(TRIM('Named Boundary Report'!$A131)="", "End of Project", $A131))</f>
        <v>End of Project</v>
      </c>
      <c r="B132" s="473" t="str">
        <f>IF(ISNUMBER('Named Boundary Report'!$A131), "",TRIM(SUBSTITUTE('Named Boundary Report'!$A131, CHAR(160), " ")))</f>
        <v/>
      </c>
      <c r="C132" s="475">
        <f>'Named Boundary Report'!$F131</f>
        <v>0</v>
      </c>
    </row>
    <row r="133" spans="1:3" x14ac:dyDescent="0.25">
      <c r="A133" s="532" t="str">
        <f>IF(ISNUMBER(VALUE(SUBSTITUTE('Named Boundary Report'!$A132,"+",""))), VALUE(SUBSTITUTE('Named Boundary Report'!$A132,"+","")), IF(TRIM('Named Boundary Report'!$A132)="", "End of Project", $A132))</f>
        <v>End of Project</v>
      </c>
      <c r="B133" s="473" t="str">
        <f>IF(ISNUMBER('Named Boundary Report'!$A132), "",TRIM(SUBSTITUTE('Named Boundary Report'!$A132, CHAR(160), " ")))</f>
        <v/>
      </c>
      <c r="C133" s="475">
        <f>'Named Boundary Report'!$F132</f>
        <v>0</v>
      </c>
    </row>
    <row r="134" spans="1:3" x14ac:dyDescent="0.25">
      <c r="A134" s="532" t="str">
        <f>IF(ISNUMBER(VALUE(SUBSTITUTE('Named Boundary Report'!$A133,"+",""))), VALUE(SUBSTITUTE('Named Boundary Report'!$A133,"+","")), IF(TRIM('Named Boundary Report'!$A133)="", "End of Project", $A133))</f>
        <v>End of Project</v>
      </c>
      <c r="B134" s="473" t="str">
        <f>IF(ISNUMBER('Named Boundary Report'!$A133), "",TRIM(SUBSTITUTE('Named Boundary Report'!$A133, CHAR(160), " ")))</f>
        <v/>
      </c>
      <c r="C134" s="475">
        <f>'Named Boundary Report'!$F133</f>
        <v>0</v>
      </c>
    </row>
    <row r="135" spans="1:3" x14ac:dyDescent="0.25">
      <c r="A135" s="532" t="str">
        <f>IF(ISNUMBER(VALUE(SUBSTITUTE('Named Boundary Report'!$A134,"+",""))), VALUE(SUBSTITUTE('Named Boundary Report'!$A134,"+","")), IF(TRIM('Named Boundary Report'!$A134)="", "End of Project", $A134))</f>
        <v>End of Project</v>
      </c>
      <c r="B135" s="473" t="str">
        <f>IF(ISNUMBER('Named Boundary Report'!$A134), "",TRIM(SUBSTITUTE('Named Boundary Report'!$A134, CHAR(160), " ")))</f>
        <v/>
      </c>
      <c r="C135" s="475">
        <f>'Named Boundary Report'!$F134</f>
        <v>0</v>
      </c>
    </row>
    <row r="136" spans="1:3" x14ac:dyDescent="0.25">
      <c r="A136" s="532" t="str">
        <f>IF(ISNUMBER(VALUE(SUBSTITUTE('Named Boundary Report'!$A135,"+",""))), VALUE(SUBSTITUTE('Named Boundary Report'!$A135,"+","")), IF(TRIM('Named Boundary Report'!$A135)="", "End of Project", $A135))</f>
        <v>End of Project</v>
      </c>
      <c r="B136" s="473" t="str">
        <f>IF(ISNUMBER('Named Boundary Report'!$A135), "",TRIM(SUBSTITUTE('Named Boundary Report'!$A135, CHAR(160), " ")))</f>
        <v/>
      </c>
      <c r="C136" s="475">
        <f>'Named Boundary Report'!$F135</f>
        <v>0</v>
      </c>
    </row>
    <row r="137" spans="1:3" x14ac:dyDescent="0.25">
      <c r="A137" s="532" t="str">
        <f>IF(ISNUMBER(VALUE(SUBSTITUTE('Named Boundary Report'!$A136,"+",""))), VALUE(SUBSTITUTE('Named Boundary Report'!$A136,"+","")), IF(TRIM('Named Boundary Report'!$A136)="", "End of Project", $A136))</f>
        <v>End of Project</v>
      </c>
      <c r="B137" s="473" t="str">
        <f>IF(ISNUMBER('Named Boundary Report'!$A136), "",TRIM(SUBSTITUTE('Named Boundary Report'!$A136, CHAR(160), " ")))</f>
        <v/>
      </c>
      <c r="C137" s="475">
        <f>'Named Boundary Report'!$F136</f>
        <v>0</v>
      </c>
    </row>
    <row r="138" spans="1:3" x14ac:dyDescent="0.25">
      <c r="A138" s="532" t="str">
        <f>IF(ISNUMBER(VALUE(SUBSTITUTE('Named Boundary Report'!$A137,"+",""))), VALUE(SUBSTITUTE('Named Boundary Report'!$A137,"+","")), IF(TRIM('Named Boundary Report'!$A137)="", "End of Project", $A137))</f>
        <v>End of Project</v>
      </c>
      <c r="B138" s="473" t="str">
        <f>IF(ISNUMBER('Named Boundary Report'!$A137), "",TRIM(SUBSTITUTE('Named Boundary Report'!$A137, CHAR(160), " ")))</f>
        <v/>
      </c>
      <c r="C138" s="475">
        <f>'Named Boundary Report'!$F137</f>
        <v>0</v>
      </c>
    </row>
    <row r="139" spans="1:3" x14ac:dyDescent="0.25">
      <c r="A139" s="532" t="str">
        <f>IF(ISNUMBER(VALUE(SUBSTITUTE('Named Boundary Report'!$A138,"+",""))), VALUE(SUBSTITUTE('Named Boundary Report'!$A138,"+","")), IF(TRIM('Named Boundary Report'!$A138)="", "End of Project", $A138))</f>
        <v>End of Project</v>
      </c>
      <c r="B139" s="473" t="str">
        <f>IF(ISNUMBER('Named Boundary Report'!$A138), "",TRIM(SUBSTITUTE('Named Boundary Report'!$A138, CHAR(160), " ")))</f>
        <v/>
      </c>
      <c r="C139" s="475">
        <f>'Named Boundary Report'!$F138</f>
        <v>0</v>
      </c>
    </row>
    <row r="140" spans="1:3" x14ac:dyDescent="0.25">
      <c r="A140" s="532" t="str">
        <f>IF(ISNUMBER(VALUE(SUBSTITUTE('Named Boundary Report'!$A139,"+",""))), VALUE(SUBSTITUTE('Named Boundary Report'!$A139,"+","")), IF(TRIM('Named Boundary Report'!$A139)="", "End of Project", $A139))</f>
        <v>End of Project</v>
      </c>
      <c r="B140" s="473" t="str">
        <f>IF(ISNUMBER('Named Boundary Report'!$A139), "",TRIM(SUBSTITUTE('Named Boundary Report'!$A139, CHAR(160), " ")))</f>
        <v/>
      </c>
      <c r="C140" s="475">
        <f>'Named Boundary Report'!$F139</f>
        <v>0</v>
      </c>
    </row>
    <row r="141" spans="1:3" x14ac:dyDescent="0.25">
      <c r="A141" s="532" t="str">
        <f>IF(ISNUMBER(VALUE(SUBSTITUTE('Named Boundary Report'!$A140,"+",""))), VALUE(SUBSTITUTE('Named Boundary Report'!$A140,"+","")), IF(TRIM('Named Boundary Report'!$A140)="", "End of Project", $A140))</f>
        <v>End of Project</v>
      </c>
      <c r="B141" s="473" t="str">
        <f>IF(ISNUMBER('Named Boundary Report'!$A140), "",TRIM(SUBSTITUTE('Named Boundary Report'!$A140, CHAR(160), " ")))</f>
        <v/>
      </c>
      <c r="C141" s="475">
        <f>'Named Boundary Report'!$F140</f>
        <v>0</v>
      </c>
    </row>
    <row r="142" spans="1:3" x14ac:dyDescent="0.25">
      <c r="A142" s="532" t="str">
        <f>IF(ISNUMBER(VALUE(SUBSTITUTE('Named Boundary Report'!$A141,"+",""))), VALUE(SUBSTITUTE('Named Boundary Report'!$A141,"+","")), IF(TRIM('Named Boundary Report'!$A141)="", "End of Project", $A141))</f>
        <v>End of Project</v>
      </c>
      <c r="B142" s="473" t="str">
        <f>IF(ISNUMBER('Named Boundary Report'!$A141), "",TRIM(SUBSTITUTE('Named Boundary Report'!$A141, CHAR(160), " ")))</f>
        <v/>
      </c>
      <c r="C142" s="475">
        <f>'Named Boundary Report'!$F141</f>
        <v>0</v>
      </c>
    </row>
    <row r="143" spans="1:3" x14ac:dyDescent="0.25">
      <c r="A143" s="532" t="str">
        <f>IF(ISNUMBER(VALUE(SUBSTITUTE('Named Boundary Report'!$A142,"+",""))), VALUE(SUBSTITUTE('Named Boundary Report'!$A142,"+","")), IF(TRIM('Named Boundary Report'!$A142)="", "End of Project", $A142))</f>
        <v>End of Project</v>
      </c>
      <c r="B143" s="473" t="str">
        <f>IF(ISNUMBER('Named Boundary Report'!$A142), "",TRIM(SUBSTITUTE('Named Boundary Report'!$A142, CHAR(160), " ")))</f>
        <v/>
      </c>
      <c r="C143" s="475">
        <f>'Named Boundary Report'!$F142</f>
        <v>0</v>
      </c>
    </row>
    <row r="144" spans="1:3" x14ac:dyDescent="0.25">
      <c r="A144" s="532" t="str">
        <f>IF(ISNUMBER(VALUE(SUBSTITUTE('Named Boundary Report'!$A143,"+",""))), VALUE(SUBSTITUTE('Named Boundary Report'!$A143,"+","")), IF(TRIM('Named Boundary Report'!$A143)="", "End of Project", $A143))</f>
        <v>End of Project</v>
      </c>
      <c r="B144" s="473" t="str">
        <f>IF(ISNUMBER('Named Boundary Report'!$A143), "",TRIM(SUBSTITUTE('Named Boundary Report'!$A143, CHAR(160), " ")))</f>
        <v/>
      </c>
      <c r="C144" s="475">
        <f>'Named Boundary Report'!$F143</f>
        <v>0</v>
      </c>
    </row>
    <row r="145" spans="1:3" x14ac:dyDescent="0.25">
      <c r="A145" s="532" t="str">
        <f>IF(ISNUMBER(VALUE(SUBSTITUTE('Named Boundary Report'!$A144,"+",""))), VALUE(SUBSTITUTE('Named Boundary Report'!$A144,"+","")), IF(TRIM('Named Boundary Report'!$A144)="", "End of Project", $A144))</f>
        <v>End of Project</v>
      </c>
      <c r="B145" s="473" t="str">
        <f>IF(ISNUMBER('Named Boundary Report'!$A144), "",TRIM(SUBSTITUTE('Named Boundary Report'!$A144, CHAR(160), " ")))</f>
        <v/>
      </c>
      <c r="C145" s="475">
        <f>'Named Boundary Report'!$F144</f>
        <v>0</v>
      </c>
    </row>
    <row r="146" spans="1:3" x14ac:dyDescent="0.25">
      <c r="A146" s="532" t="str">
        <f>IF(ISNUMBER(VALUE(SUBSTITUTE('Named Boundary Report'!$A145,"+",""))), VALUE(SUBSTITUTE('Named Boundary Report'!$A145,"+","")), IF(TRIM('Named Boundary Report'!$A145)="", "End of Project", $A145))</f>
        <v>End of Project</v>
      </c>
      <c r="B146" s="473" t="str">
        <f>IF(ISNUMBER('Named Boundary Report'!$A145), "",TRIM(SUBSTITUTE('Named Boundary Report'!$A145, CHAR(160), " ")))</f>
        <v/>
      </c>
      <c r="C146" s="475">
        <f>'Named Boundary Report'!$F145</f>
        <v>0</v>
      </c>
    </row>
    <row r="147" spans="1:3" x14ac:dyDescent="0.25">
      <c r="A147" s="532" t="str">
        <f>IF(ISNUMBER(VALUE(SUBSTITUTE('Named Boundary Report'!$A146,"+",""))), VALUE(SUBSTITUTE('Named Boundary Report'!$A146,"+","")), IF(TRIM('Named Boundary Report'!$A146)="", "End of Project", $A146))</f>
        <v>End of Project</v>
      </c>
      <c r="B147" s="473" t="str">
        <f>IF(ISNUMBER('Named Boundary Report'!$A146), "",TRIM(SUBSTITUTE('Named Boundary Report'!$A146, CHAR(160), " ")))</f>
        <v/>
      </c>
      <c r="C147" s="475">
        <f>'Named Boundary Report'!$F146</f>
        <v>0</v>
      </c>
    </row>
    <row r="148" spans="1:3" x14ac:dyDescent="0.25">
      <c r="A148" s="532" t="str">
        <f>IF(ISNUMBER(VALUE(SUBSTITUTE('Named Boundary Report'!$A147,"+",""))), VALUE(SUBSTITUTE('Named Boundary Report'!$A147,"+","")), IF(TRIM('Named Boundary Report'!$A147)="", "End of Project", $A147))</f>
        <v>End of Project</v>
      </c>
      <c r="B148" s="473" t="str">
        <f>IF(ISNUMBER('Named Boundary Report'!$A147), "",TRIM(SUBSTITUTE('Named Boundary Report'!$A147, CHAR(160), " ")))</f>
        <v/>
      </c>
      <c r="C148" s="475">
        <f>'Named Boundary Report'!$F147</f>
        <v>0</v>
      </c>
    </row>
    <row r="149" spans="1:3" x14ac:dyDescent="0.25">
      <c r="A149" s="532" t="str">
        <f>IF(ISNUMBER(VALUE(SUBSTITUTE('Named Boundary Report'!$A148,"+",""))), VALUE(SUBSTITUTE('Named Boundary Report'!$A148,"+","")), IF(TRIM('Named Boundary Report'!$A148)="", "End of Project", $A148))</f>
        <v>End of Project</v>
      </c>
      <c r="B149" s="473" t="str">
        <f>IF(ISNUMBER('Named Boundary Report'!$A148), "",TRIM(SUBSTITUTE('Named Boundary Report'!$A148, CHAR(160), " ")))</f>
        <v/>
      </c>
      <c r="C149" s="475">
        <f>'Named Boundary Report'!$F148</f>
        <v>0</v>
      </c>
    </row>
    <row r="150" spans="1:3" x14ac:dyDescent="0.25">
      <c r="A150" s="532" t="str">
        <f>IF(ISNUMBER(VALUE(SUBSTITUTE('Named Boundary Report'!$A149,"+",""))), VALUE(SUBSTITUTE('Named Boundary Report'!$A149,"+","")), IF(TRIM('Named Boundary Report'!$A149)="", "End of Project", $A149))</f>
        <v>End of Project</v>
      </c>
      <c r="B150" s="473" t="str">
        <f>IF(ISNUMBER('Named Boundary Report'!$A149), "",TRIM(SUBSTITUTE('Named Boundary Report'!$A149, CHAR(160), " ")))</f>
        <v/>
      </c>
      <c r="C150" s="475">
        <f>'Named Boundary Report'!$F149</f>
        <v>0</v>
      </c>
    </row>
    <row r="151" spans="1:3" x14ac:dyDescent="0.25">
      <c r="A151" s="532" t="str">
        <f>IF(ISNUMBER(VALUE(SUBSTITUTE('Named Boundary Report'!$A150,"+",""))), VALUE(SUBSTITUTE('Named Boundary Report'!$A150,"+","")), IF(TRIM('Named Boundary Report'!$A150)="", "End of Project", $A150))</f>
        <v>End of Project</v>
      </c>
      <c r="B151" s="473" t="str">
        <f>IF(ISNUMBER('Named Boundary Report'!$A150), "",TRIM(SUBSTITUTE('Named Boundary Report'!$A150, CHAR(160), " ")))</f>
        <v/>
      </c>
      <c r="C151" s="475">
        <f>'Named Boundary Report'!$F150</f>
        <v>0</v>
      </c>
    </row>
    <row r="152" spans="1:3" x14ac:dyDescent="0.25">
      <c r="A152" s="532" t="str">
        <f>IF(ISNUMBER(VALUE(SUBSTITUTE('Named Boundary Report'!$A151,"+",""))), VALUE(SUBSTITUTE('Named Boundary Report'!$A151,"+","")), IF(TRIM('Named Boundary Report'!$A151)="", "End of Project", $A151))</f>
        <v>End of Project</v>
      </c>
      <c r="B152" s="473" t="str">
        <f>IF(ISNUMBER('Named Boundary Report'!$A151), "",TRIM(SUBSTITUTE('Named Boundary Report'!$A151, CHAR(160), " ")))</f>
        <v/>
      </c>
      <c r="C152" s="475">
        <f>'Named Boundary Report'!$F151</f>
        <v>0</v>
      </c>
    </row>
    <row r="153" spans="1:3" x14ac:dyDescent="0.25">
      <c r="A153" s="532" t="str">
        <f>IF(ISNUMBER(VALUE(SUBSTITUTE('Named Boundary Report'!$A152,"+",""))), VALUE(SUBSTITUTE('Named Boundary Report'!$A152,"+","")), IF(TRIM('Named Boundary Report'!$A152)="", "End of Project", $A152))</f>
        <v>End of Project</v>
      </c>
      <c r="B153" s="473" t="str">
        <f>IF(ISNUMBER('Named Boundary Report'!$A152), "",TRIM(SUBSTITUTE('Named Boundary Report'!$A152, CHAR(160), " ")))</f>
        <v/>
      </c>
      <c r="C153" s="475">
        <f>'Named Boundary Report'!$F152</f>
        <v>0</v>
      </c>
    </row>
    <row r="154" spans="1:3" x14ac:dyDescent="0.25">
      <c r="A154" s="532" t="str">
        <f>IF(ISNUMBER(VALUE(SUBSTITUTE('Named Boundary Report'!$A153,"+",""))), VALUE(SUBSTITUTE('Named Boundary Report'!$A153,"+","")), IF(TRIM('Named Boundary Report'!$A153)="", "End of Project", $A153))</f>
        <v>End of Project</v>
      </c>
      <c r="B154" s="473" t="str">
        <f>IF(ISNUMBER('Named Boundary Report'!$A153), "",TRIM(SUBSTITUTE('Named Boundary Report'!$A153, CHAR(160), " ")))</f>
        <v/>
      </c>
      <c r="C154" s="475">
        <f>'Named Boundary Report'!$F153</f>
        <v>0</v>
      </c>
    </row>
    <row r="155" spans="1:3" x14ac:dyDescent="0.25">
      <c r="A155" s="532" t="str">
        <f>IF(ISNUMBER(VALUE(SUBSTITUTE('Named Boundary Report'!$A154,"+",""))), VALUE(SUBSTITUTE('Named Boundary Report'!$A154,"+","")), IF(TRIM('Named Boundary Report'!$A154)="", "End of Project", $A154))</f>
        <v>End of Project</v>
      </c>
      <c r="B155" s="473" t="str">
        <f>IF(ISNUMBER('Named Boundary Report'!$A154), "",TRIM(SUBSTITUTE('Named Boundary Report'!$A154, CHAR(160), " ")))</f>
        <v/>
      </c>
      <c r="C155" s="475">
        <f>'Named Boundary Report'!$F154</f>
        <v>0</v>
      </c>
    </row>
    <row r="156" spans="1:3" x14ac:dyDescent="0.25">
      <c r="A156" s="532" t="str">
        <f>IF(ISNUMBER(VALUE(SUBSTITUTE('Named Boundary Report'!$A155,"+",""))), VALUE(SUBSTITUTE('Named Boundary Report'!$A155,"+","")), IF(TRIM('Named Boundary Report'!$A155)="", "End of Project", $A155))</f>
        <v>End of Project</v>
      </c>
      <c r="B156" s="473" t="str">
        <f>IF(ISNUMBER('Named Boundary Report'!$A155), "",TRIM(SUBSTITUTE('Named Boundary Report'!$A155, CHAR(160), " ")))</f>
        <v/>
      </c>
      <c r="C156" s="475">
        <f>'Named Boundary Report'!$F155</f>
        <v>0</v>
      </c>
    </row>
    <row r="157" spans="1:3" x14ac:dyDescent="0.25">
      <c r="A157" s="532" t="str">
        <f>IF(ISNUMBER(VALUE(SUBSTITUTE('Named Boundary Report'!$A156,"+",""))), VALUE(SUBSTITUTE('Named Boundary Report'!$A156,"+","")), IF(TRIM('Named Boundary Report'!$A156)="", "End of Project", $A156))</f>
        <v>End of Project</v>
      </c>
      <c r="B157" s="473" t="str">
        <f>IF(ISNUMBER('Named Boundary Report'!$A156), "",TRIM(SUBSTITUTE('Named Boundary Report'!$A156, CHAR(160), " ")))</f>
        <v/>
      </c>
      <c r="C157" s="475">
        <f>'Named Boundary Report'!$F156</f>
        <v>0</v>
      </c>
    </row>
    <row r="158" spans="1:3" x14ac:dyDescent="0.25">
      <c r="A158" s="532" t="str">
        <f>IF(ISNUMBER(VALUE(SUBSTITUTE('Named Boundary Report'!$A157,"+",""))), VALUE(SUBSTITUTE('Named Boundary Report'!$A157,"+","")), IF(TRIM('Named Boundary Report'!$A157)="", "End of Project", $A157))</f>
        <v>End of Project</v>
      </c>
      <c r="B158" s="473" t="str">
        <f>IF(ISNUMBER('Named Boundary Report'!$A157), "",TRIM(SUBSTITUTE('Named Boundary Report'!$A157, CHAR(160), " ")))</f>
        <v/>
      </c>
      <c r="C158" s="475">
        <f>'Named Boundary Report'!$F157</f>
        <v>0</v>
      </c>
    </row>
    <row r="159" spans="1:3" x14ac:dyDescent="0.25">
      <c r="A159" s="532" t="str">
        <f>IF(ISNUMBER(VALUE(SUBSTITUTE('Named Boundary Report'!$A158,"+",""))), VALUE(SUBSTITUTE('Named Boundary Report'!$A158,"+","")), IF(TRIM('Named Boundary Report'!$A158)="", "End of Project", $A158))</f>
        <v>End of Project</v>
      </c>
      <c r="B159" s="473" t="str">
        <f>IF(ISNUMBER('Named Boundary Report'!$A158), "",TRIM(SUBSTITUTE('Named Boundary Report'!$A158, CHAR(160), " ")))</f>
        <v/>
      </c>
      <c r="C159" s="475">
        <f>'Named Boundary Report'!$F158</f>
        <v>0</v>
      </c>
    </row>
    <row r="160" spans="1:3" x14ac:dyDescent="0.25">
      <c r="A160" s="532" t="str">
        <f>IF(ISNUMBER(VALUE(SUBSTITUTE('Named Boundary Report'!$A159,"+",""))), VALUE(SUBSTITUTE('Named Boundary Report'!$A159,"+","")), IF(TRIM('Named Boundary Report'!$A159)="", "End of Project", $A159))</f>
        <v>End of Project</v>
      </c>
      <c r="B160" s="473" t="str">
        <f>IF(ISNUMBER('Named Boundary Report'!$A159), "",TRIM(SUBSTITUTE('Named Boundary Report'!$A159, CHAR(160), " ")))</f>
        <v/>
      </c>
      <c r="C160" s="475">
        <f>'Named Boundary Report'!$F159</f>
        <v>0</v>
      </c>
    </row>
    <row r="161" spans="1:3" x14ac:dyDescent="0.25">
      <c r="A161" s="532" t="str">
        <f>IF(ISNUMBER(VALUE(SUBSTITUTE('Named Boundary Report'!$A160,"+",""))), VALUE(SUBSTITUTE('Named Boundary Report'!$A160,"+","")), IF(TRIM('Named Boundary Report'!$A160)="", "End of Project", $A160))</f>
        <v>End of Project</v>
      </c>
      <c r="B161" s="473" t="str">
        <f>IF(ISNUMBER('Named Boundary Report'!$A160), "",TRIM(SUBSTITUTE('Named Boundary Report'!$A160, CHAR(160), " ")))</f>
        <v/>
      </c>
      <c r="C161" s="475">
        <f>'Named Boundary Report'!$F160</f>
        <v>0</v>
      </c>
    </row>
    <row r="162" spans="1:3" x14ac:dyDescent="0.25">
      <c r="A162" s="532" t="str">
        <f>IF(ISNUMBER(VALUE(SUBSTITUTE('Named Boundary Report'!$A161,"+",""))), VALUE(SUBSTITUTE('Named Boundary Report'!$A161,"+","")), IF(TRIM('Named Boundary Report'!$A161)="", "End of Project", $A161))</f>
        <v>End of Project</v>
      </c>
      <c r="B162" s="473" t="str">
        <f>IF(ISNUMBER('Named Boundary Report'!$A161), "",TRIM(SUBSTITUTE('Named Boundary Report'!$A161, CHAR(160), " ")))</f>
        <v/>
      </c>
      <c r="C162" s="475">
        <f>'Named Boundary Report'!$F161</f>
        <v>0</v>
      </c>
    </row>
    <row r="163" spans="1:3" x14ac:dyDescent="0.25">
      <c r="A163" s="532" t="str">
        <f>IF(ISNUMBER(VALUE(SUBSTITUTE('Named Boundary Report'!$A162,"+",""))), VALUE(SUBSTITUTE('Named Boundary Report'!$A162,"+","")), IF(TRIM('Named Boundary Report'!$A162)="", "End of Project", $A162))</f>
        <v>End of Project</v>
      </c>
      <c r="B163" s="473" t="str">
        <f>IF(ISNUMBER('Named Boundary Report'!$A162), "",TRIM(SUBSTITUTE('Named Boundary Report'!$A162, CHAR(160), " ")))</f>
        <v/>
      </c>
      <c r="C163" s="475">
        <f>'Named Boundary Report'!$F162</f>
        <v>0</v>
      </c>
    </row>
    <row r="164" spans="1:3" x14ac:dyDescent="0.25">
      <c r="A164" s="532" t="str">
        <f>IF(ISNUMBER(VALUE(SUBSTITUTE('Named Boundary Report'!$A163,"+",""))), VALUE(SUBSTITUTE('Named Boundary Report'!$A163,"+","")), IF(TRIM('Named Boundary Report'!$A163)="", "End of Project", $A163))</f>
        <v>End of Project</v>
      </c>
      <c r="B164" s="473" t="str">
        <f>IF(ISNUMBER('Named Boundary Report'!$A163), "",TRIM(SUBSTITUTE('Named Boundary Report'!$A163, CHAR(160), " ")))</f>
        <v/>
      </c>
      <c r="C164" s="475">
        <f>'Named Boundary Report'!$F163</f>
        <v>0</v>
      </c>
    </row>
    <row r="165" spans="1:3" x14ac:dyDescent="0.25">
      <c r="A165" s="532" t="str">
        <f>IF(ISNUMBER(VALUE(SUBSTITUTE('Named Boundary Report'!$A164,"+",""))), VALUE(SUBSTITUTE('Named Boundary Report'!$A164,"+","")), IF(TRIM('Named Boundary Report'!$A164)="", "End of Project", $A164))</f>
        <v>End of Project</v>
      </c>
      <c r="B165" s="473" t="str">
        <f>IF(ISNUMBER('Named Boundary Report'!$A164), "",TRIM(SUBSTITUTE('Named Boundary Report'!$A164, CHAR(160), " ")))</f>
        <v/>
      </c>
      <c r="C165" s="475">
        <f>'Named Boundary Report'!$F164</f>
        <v>0</v>
      </c>
    </row>
    <row r="166" spans="1:3" x14ac:dyDescent="0.25">
      <c r="A166" s="532" t="str">
        <f>IF(ISNUMBER(VALUE(SUBSTITUTE('Named Boundary Report'!$A165,"+",""))), VALUE(SUBSTITUTE('Named Boundary Report'!$A165,"+","")), IF(TRIM('Named Boundary Report'!$A165)="", "End of Project", $A165))</f>
        <v>End of Project</v>
      </c>
      <c r="B166" s="473" t="str">
        <f>IF(ISNUMBER('Named Boundary Report'!$A165), "",TRIM(SUBSTITUTE('Named Boundary Report'!$A165, CHAR(160), " ")))</f>
        <v/>
      </c>
      <c r="C166" s="475">
        <f>'Named Boundary Report'!$F165</f>
        <v>0</v>
      </c>
    </row>
    <row r="167" spans="1:3" x14ac:dyDescent="0.25">
      <c r="A167" s="532" t="str">
        <f>IF(ISNUMBER(VALUE(SUBSTITUTE('Named Boundary Report'!$A166,"+",""))), VALUE(SUBSTITUTE('Named Boundary Report'!$A166,"+","")), IF(TRIM('Named Boundary Report'!$A166)="", "End of Project", $A166))</f>
        <v>End of Project</v>
      </c>
      <c r="B167" s="473" t="str">
        <f>IF(ISNUMBER('Named Boundary Report'!$A166), "",TRIM(SUBSTITUTE('Named Boundary Report'!$A166, CHAR(160), " ")))</f>
        <v/>
      </c>
      <c r="C167" s="475">
        <f>'Named Boundary Report'!$F166</f>
        <v>0</v>
      </c>
    </row>
    <row r="168" spans="1:3" x14ac:dyDescent="0.25">
      <c r="A168" s="532" t="str">
        <f>IF(ISNUMBER(VALUE(SUBSTITUTE('Named Boundary Report'!$A167,"+",""))), VALUE(SUBSTITUTE('Named Boundary Report'!$A167,"+","")), IF(TRIM('Named Boundary Report'!$A167)="", "End of Project", $A167))</f>
        <v>End of Project</v>
      </c>
      <c r="B168" s="473" t="str">
        <f>IF(ISNUMBER('Named Boundary Report'!$A167), "",TRIM(SUBSTITUTE('Named Boundary Report'!$A167, CHAR(160), " ")))</f>
        <v/>
      </c>
      <c r="C168" s="475">
        <f>'Named Boundary Report'!$F167</f>
        <v>0</v>
      </c>
    </row>
    <row r="169" spans="1:3" x14ac:dyDescent="0.25">
      <c r="A169" s="532" t="str">
        <f>IF(ISNUMBER(VALUE(SUBSTITUTE('Named Boundary Report'!$A168,"+",""))), VALUE(SUBSTITUTE('Named Boundary Report'!$A168,"+","")), IF(TRIM('Named Boundary Report'!$A168)="", "End of Project", $A168))</f>
        <v>End of Project</v>
      </c>
      <c r="B169" s="473" t="str">
        <f>IF(ISNUMBER('Named Boundary Report'!$A168), "",TRIM(SUBSTITUTE('Named Boundary Report'!$A168, CHAR(160), " ")))</f>
        <v/>
      </c>
      <c r="C169" s="475">
        <f>'Named Boundary Report'!$F168</f>
        <v>0</v>
      </c>
    </row>
    <row r="170" spans="1:3" x14ac:dyDescent="0.25">
      <c r="A170" s="532" t="str">
        <f>IF(ISNUMBER(VALUE(SUBSTITUTE('Named Boundary Report'!$A169,"+",""))), VALUE(SUBSTITUTE('Named Boundary Report'!$A169,"+","")), IF(TRIM('Named Boundary Report'!$A169)="", "End of Project", $A169))</f>
        <v>End of Project</v>
      </c>
      <c r="B170" s="473" t="str">
        <f>IF(ISNUMBER('Named Boundary Report'!$A169), "",TRIM(SUBSTITUTE('Named Boundary Report'!$A169, CHAR(160), " ")))</f>
        <v/>
      </c>
      <c r="C170" s="475">
        <f>'Named Boundary Report'!$F169</f>
        <v>0</v>
      </c>
    </row>
    <row r="171" spans="1:3" x14ac:dyDescent="0.25">
      <c r="A171" s="532" t="str">
        <f>IF(ISNUMBER(VALUE(SUBSTITUTE('Named Boundary Report'!$A170,"+",""))), VALUE(SUBSTITUTE('Named Boundary Report'!$A170,"+","")), IF(TRIM('Named Boundary Report'!$A170)="", "End of Project", $A170))</f>
        <v>End of Project</v>
      </c>
      <c r="B171" s="473" t="str">
        <f>IF(ISNUMBER('Named Boundary Report'!$A170), "",TRIM(SUBSTITUTE('Named Boundary Report'!$A170, CHAR(160), " ")))</f>
        <v/>
      </c>
      <c r="C171" s="475">
        <f>'Named Boundary Report'!$F170</f>
        <v>0</v>
      </c>
    </row>
    <row r="172" spans="1:3" x14ac:dyDescent="0.25">
      <c r="A172" s="532" t="str">
        <f>IF(ISNUMBER(VALUE(SUBSTITUTE('Named Boundary Report'!$A171,"+",""))), VALUE(SUBSTITUTE('Named Boundary Report'!$A171,"+","")), IF(TRIM('Named Boundary Report'!$A171)="", "End of Project", $A171))</f>
        <v>End of Project</v>
      </c>
      <c r="B172" s="473" t="str">
        <f>IF(ISNUMBER('Named Boundary Report'!$A171), "",TRIM(SUBSTITUTE('Named Boundary Report'!$A171, CHAR(160), " ")))</f>
        <v/>
      </c>
      <c r="C172" s="475">
        <f>'Named Boundary Report'!$F171</f>
        <v>0</v>
      </c>
    </row>
    <row r="173" spans="1:3" x14ac:dyDescent="0.25">
      <c r="A173" s="532" t="str">
        <f>IF(ISNUMBER(VALUE(SUBSTITUTE('Named Boundary Report'!$A172,"+",""))), VALUE(SUBSTITUTE('Named Boundary Report'!$A172,"+","")), IF(TRIM('Named Boundary Report'!$A172)="", "End of Project", $A172))</f>
        <v>End of Project</v>
      </c>
      <c r="B173" s="473" t="str">
        <f>IF(ISNUMBER('Named Boundary Report'!$A172), "",TRIM(SUBSTITUTE('Named Boundary Report'!$A172, CHAR(160), " ")))</f>
        <v/>
      </c>
      <c r="C173" s="475">
        <f>'Named Boundary Report'!$F172</f>
        <v>0</v>
      </c>
    </row>
    <row r="174" spans="1:3" x14ac:dyDescent="0.25">
      <c r="A174" s="532" t="str">
        <f>IF(ISNUMBER(VALUE(SUBSTITUTE('Named Boundary Report'!$A173,"+",""))), VALUE(SUBSTITUTE('Named Boundary Report'!$A173,"+","")), IF(TRIM('Named Boundary Report'!$A173)="", "End of Project", $A173))</f>
        <v>End of Project</v>
      </c>
      <c r="B174" s="473" t="str">
        <f>IF(ISNUMBER('Named Boundary Report'!$A173), "",TRIM(SUBSTITUTE('Named Boundary Report'!$A173, CHAR(160), " ")))</f>
        <v/>
      </c>
      <c r="C174" s="475">
        <f>'Named Boundary Report'!$F173</f>
        <v>0</v>
      </c>
    </row>
    <row r="175" spans="1:3" x14ac:dyDescent="0.25">
      <c r="A175" s="532" t="str">
        <f>IF(ISNUMBER(VALUE(SUBSTITUTE('Named Boundary Report'!$A174,"+",""))), VALUE(SUBSTITUTE('Named Boundary Report'!$A174,"+","")), IF(TRIM('Named Boundary Report'!$A174)="", "End of Project", $A174))</f>
        <v>End of Project</v>
      </c>
      <c r="B175" s="473" t="str">
        <f>IF(ISNUMBER('Named Boundary Report'!$A174), "",TRIM(SUBSTITUTE('Named Boundary Report'!$A174, CHAR(160), " ")))</f>
        <v/>
      </c>
      <c r="C175" s="475">
        <f>'Named Boundary Report'!$F174</f>
        <v>0</v>
      </c>
    </row>
    <row r="176" spans="1:3" x14ac:dyDescent="0.25">
      <c r="A176" s="532" t="str">
        <f>IF(ISNUMBER(VALUE(SUBSTITUTE('Named Boundary Report'!$A175,"+",""))), VALUE(SUBSTITUTE('Named Boundary Report'!$A175,"+","")), IF(TRIM('Named Boundary Report'!$A175)="", "End of Project", $A175))</f>
        <v>End of Project</v>
      </c>
      <c r="B176" s="473" t="str">
        <f>IF(ISNUMBER('Named Boundary Report'!$A175), "",TRIM(SUBSTITUTE('Named Boundary Report'!$A175, CHAR(160), " ")))</f>
        <v/>
      </c>
      <c r="C176" s="475">
        <f>'Named Boundary Report'!$F175</f>
        <v>0</v>
      </c>
    </row>
    <row r="177" spans="1:3" x14ac:dyDescent="0.25">
      <c r="A177" s="532" t="str">
        <f>IF(ISNUMBER(VALUE(SUBSTITUTE('Named Boundary Report'!$A176,"+",""))), VALUE(SUBSTITUTE('Named Boundary Report'!$A176,"+","")), IF(TRIM('Named Boundary Report'!$A176)="", "End of Project", $A176))</f>
        <v>End of Project</v>
      </c>
      <c r="B177" s="473" t="str">
        <f>IF(ISNUMBER('Named Boundary Report'!$A176), "",TRIM(SUBSTITUTE('Named Boundary Report'!$A176, CHAR(160), " ")))</f>
        <v/>
      </c>
      <c r="C177" s="475">
        <f>'Named Boundary Report'!$F176</f>
        <v>0</v>
      </c>
    </row>
    <row r="178" spans="1:3" x14ac:dyDescent="0.25">
      <c r="A178" s="532" t="str">
        <f>IF(ISNUMBER(VALUE(SUBSTITUTE('Named Boundary Report'!$A177,"+",""))), VALUE(SUBSTITUTE('Named Boundary Report'!$A177,"+","")), IF(TRIM('Named Boundary Report'!$A177)="", "End of Project", $A177))</f>
        <v>End of Project</v>
      </c>
      <c r="B178" s="473" t="str">
        <f>IF(ISNUMBER('Named Boundary Report'!$A177), "",TRIM(SUBSTITUTE('Named Boundary Report'!$A177, CHAR(160), " ")))</f>
        <v/>
      </c>
      <c r="C178" s="475">
        <f>'Named Boundary Report'!$F177</f>
        <v>0</v>
      </c>
    </row>
    <row r="179" spans="1:3" x14ac:dyDescent="0.25">
      <c r="A179" s="532" t="str">
        <f>IF(ISNUMBER(VALUE(SUBSTITUTE('Named Boundary Report'!$A178,"+",""))), VALUE(SUBSTITUTE('Named Boundary Report'!$A178,"+","")), IF(TRIM('Named Boundary Report'!$A178)="", "End of Project", $A178))</f>
        <v>End of Project</v>
      </c>
      <c r="B179" s="473" t="str">
        <f>IF(ISNUMBER('Named Boundary Report'!$A178), "",TRIM(SUBSTITUTE('Named Boundary Report'!$A178, CHAR(160), " ")))</f>
        <v/>
      </c>
      <c r="C179" s="475">
        <f>'Named Boundary Report'!$F178</f>
        <v>0</v>
      </c>
    </row>
    <row r="180" spans="1:3" x14ac:dyDescent="0.25">
      <c r="A180" s="532" t="str">
        <f>IF(ISNUMBER(VALUE(SUBSTITUTE('Named Boundary Report'!$A179,"+",""))), VALUE(SUBSTITUTE('Named Boundary Report'!$A179,"+","")), IF(TRIM('Named Boundary Report'!$A179)="", "End of Project", $A179))</f>
        <v>End of Project</v>
      </c>
      <c r="B180" s="473" t="str">
        <f>IF(ISNUMBER('Named Boundary Report'!$A179), "",TRIM(SUBSTITUTE('Named Boundary Report'!$A179, CHAR(160), " ")))</f>
        <v/>
      </c>
      <c r="C180" s="475">
        <f>'Named Boundary Report'!$F179</f>
        <v>0</v>
      </c>
    </row>
    <row r="181" spans="1:3" x14ac:dyDescent="0.25">
      <c r="A181" s="532" t="str">
        <f>IF(ISNUMBER(VALUE(SUBSTITUTE('Named Boundary Report'!$A180,"+",""))), VALUE(SUBSTITUTE('Named Boundary Report'!$A180,"+","")), IF(TRIM('Named Boundary Report'!$A180)="", "End of Project", $A180))</f>
        <v>End of Project</v>
      </c>
      <c r="B181" s="473" t="str">
        <f>IF(ISNUMBER('Named Boundary Report'!$A180), "",TRIM(SUBSTITUTE('Named Boundary Report'!$A180, CHAR(160), " ")))</f>
        <v/>
      </c>
      <c r="C181" s="475">
        <f>'Named Boundary Report'!$F180</f>
        <v>0</v>
      </c>
    </row>
    <row r="182" spans="1:3" x14ac:dyDescent="0.25">
      <c r="A182" s="532" t="str">
        <f>IF(ISNUMBER(VALUE(SUBSTITUTE('Named Boundary Report'!$A181,"+",""))), VALUE(SUBSTITUTE('Named Boundary Report'!$A181,"+","")), IF(TRIM('Named Boundary Report'!$A181)="", "End of Project", $A181))</f>
        <v>End of Project</v>
      </c>
      <c r="B182" s="473" t="str">
        <f>IF(ISNUMBER('Named Boundary Report'!$A181), "",TRIM(SUBSTITUTE('Named Boundary Report'!$A181, CHAR(160), " ")))</f>
        <v/>
      </c>
      <c r="C182" s="475">
        <f>'Named Boundary Report'!$F181</f>
        <v>0</v>
      </c>
    </row>
    <row r="183" spans="1:3" x14ac:dyDescent="0.25">
      <c r="A183" s="532" t="str">
        <f>IF(ISNUMBER(VALUE(SUBSTITUTE('Named Boundary Report'!$A182,"+",""))), VALUE(SUBSTITUTE('Named Boundary Report'!$A182,"+","")), IF(TRIM('Named Boundary Report'!$A182)="", "End of Project", $A182))</f>
        <v>End of Project</v>
      </c>
      <c r="B183" s="473" t="str">
        <f>IF(ISNUMBER('Named Boundary Report'!$A182), "",TRIM(SUBSTITUTE('Named Boundary Report'!$A182, CHAR(160), " ")))</f>
        <v/>
      </c>
      <c r="C183" s="475">
        <f>'Named Boundary Report'!$F182</f>
        <v>0</v>
      </c>
    </row>
    <row r="184" spans="1:3" x14ac:dyDescent="0.25">
      <c r="A184" s="532" t="str">
        <f>IF(ISNUMBER(VALUE(SUBSTITUTE('Named Boundary Report'!$A183,"+",""))), VALUE(SUBSTITUTE('Named Boundary Report'!$A183,"+","")), IF(TRIM('Named Boundary Report'!$A183)="", "End of Project", $A183))</f>
        <v>End of Project</v>
      </c>
      <c r="B184" s="473" t="str">
        <f>IF(ISNUMBER('Named Boundary Report'!$A183), "",TRIM(SUBSTITUTE('Named Boundary Report'!$A183, CHAR(160), " ")))</f>
        <v/>
      </c>
      <c r="C184" s="475">
        <f>'Named Boundary Report'!$F183</f>
        <v>0</v>
      </c>
    </row>
    <row r="185" spans="1:3" x14ac:dyDescent="0.25">
      <c r="A185" s="532" t="str">
        <f>IF(ISNUMBER(VALUE(SUBSTITUTE('Named Boundary Report'!$A184,"+",""))), VALUE(SUBSTITUTE('Named Boundary Report'!$A184,"+","")), IF(TRIM('Named Boundary Report'!$A184)="", "End of Project", $A184))</f>
        <v>End of Project</v>
      </c>
      <c r="B185" s="473" t="str">
        <f>IF(ISNUMBER('Named Boundary Report'!$A184), "",TRIM(SUBSTITUTE('Named Boundary Report'!$A184, CHAR(160), " ")))</f>
        <v/>
      </c>
      <c r="C185" s="475">
        <f>'Named Boundary Report'!$F184</f>
        <v>0</v>
      </c>
    </row>
    <row r="186" spans="1:3" x14ac:dyDescent="0.25">
      <c r="A186" s="532" t="str">
        <f>IF(ISNUMBER(VALUE(SUBSTITUTE('Named Boundary Report'!$A185,"+",""))), VALUE(SUBSTITUTE('Named Boundary Report'!$A185,"+","")), IF(TRIM('Named Boundary Report'!$A185)="", "End of Project", $A185))</f>
        <v>End of Project</v>
      </c>
      <c r="B186" s="473" t="str">
        <f>IF(ISNUMBER('Named Boundary Report'!$A185), "",TRIM(SUBSTITUTE('Named Boundary Report'!$A185, CHAR(160), " ")))</f>
        <v/>
      </c>
      <c r="C186" s="475">
        <f>'Named Boundary Report'!$F185</f>
        <v>0</v>
      </c>
    </row>
    <row r="187" spans="1:3" x14ac:dyDescent="0.25">
      <c r="A187" s="532" t="str">
        <f>IF(ISNUMBER(VALUE(SUBSTITUTE('Named Boundary Report'!$A186,"+",""))), VALUE(SUBSTITUTE('Named Boundary Report'!$A186,"+","")), IF(TRIM('Named Boundary Report'!$A186)="", "End of Project", $A186))</f>
        <v>End of Project</v>
      </c>
      <c r="B187" s="473" t="str">
        <f>IF(ISNUMBER('Named Boundary Report'!$A186), "",TRIM(SUBSTITUTE('Named Boundary Report'!$A186, CHAR(160), " ")))</f>
        <v/>
      </c>
      <c r="C187" s="475">
        <f>'Named Boundary Report'!$F186</f>
        <v>0</v>
      </c>
    </row>
    <row r="188" spans="1:3" x14ac:dyDescent="0.25">
      <c r="A188" s="532" t="str">
        <f>IF(ISNUMBER(VALUE(SUBSTITUTE('Named Boundary Report'!$A187,"+",""))), VALUE(SUBSTITUTE('Named Boundary Report'!$A187,"+","")), IF(TRIM('Named Boundary Report'!$A187)="", "End of Project", $A187))</f>
        <v>End of Project</v>
      </c>
      <c r="B188" s="473" t="str">
        <f>IF(ISNUMBER('Named Boundary Report'!$A187), "",TRIM(SUBSTITUTE('Named Boundary Report'!$A187, CHAR(160), " ")))</f>
        <v/>
      </c>
      <c r="C188" s="475">
        <f>'Named Boundary Report'!$F187</f>
        <v>0</v>
      </c>
    </row>
    <row r="189" spans="1:3" x14ac:dyDescent="0.25">
      <c r="A189" s="532" t="str">
        <f>IF(ISNUMBER(VALUE(SUBSTITUTE('Named Boundary Report'!$A188,"+",""))), VALUE(SUBSTITUTE('Named Boundary Report'!$A188,"+","")), IF(TRIM('Named Boundary Report'!$A188)="", "End of Project", $A188))</f>
        <v>End of Project</v>
      </c>
      <c r="B189" s="473" t="str">
        <f>IF(ISNUMBER('Named Boundary Report'!$A188), "",TRIM(SUBSTITUTE('Named Boundary Report'!$A188, CHAR(160), " ")))</f>
        <v/>
      </c>
      <c r="C189" s="475">
        <f>'Named Boundary Report'!$F188</f>
        <v>0</v>
      </c>
    </row>
    <row r="190" spans="1:3" x14ac:dyDescent="0.25">
      <c r="A190" s="532" t="str">
        <f>IF(ISNUMBER(VALUE(SUBSTITUTE('Named Boundary Report'!$A189,"+",""))), VALUE(SUBSTITUTE('Named Boundary Report'!$A189,"+","")), IF(TRIM('Named Boundary Report'!$A189)="", "End of Project", $A189))</f>
        <v>End of Project</v>
      </c>
      <c r="B190" s="473" t="str">
        <f>IF(ISNUMBER('Named Boundary Report'!$A189), "",TRIM(SUBSTITUTE('Named Boundary Report'!$A189, CHAR(160), " ")))</f>
        <v/>
      </c>
      <c r="C190" s="475">
        <f>'Named Boundary Report'!$F189</f>
        <v>0</v>
      </c>
    </row>
    <row r="191" spans="1:3" x14ac:dyDescent="0.25">
      <c r="A191" s="532" t="str">
        <f>IF(ISNUMBER(VALUE(SUBSTITUTE('Named Boundary Report'!$A190,"+",""))), VALUE(SUBSTITUTE('Named Boundary Report'!$A190,"+","")), IF(TRIM('Named Boundary Report'!$A190)="", "End of Project", $A190))</f>
        <v>End of Project</v>
      </c>
      <c r="B191" s="473" t="str">
        <f>IF(ISNUMBER('Named Boundary Report'!$A190), "",TRIM(SUBSTITUTE('Named Boundary Report'!$A190, CHAR(160), " ")))</f>
        <v/>
      </c>
      <c r="C191" s="475">
        <f>'Named Boundary Report'!$F190</f>
        <v>0</v>
      </c>
    </row>
    <row r="192" spans="1:3" x14ac:dyDescent="0.25">
      <c r="A192" s="532" t="str">
        <f>IF(ISNUMBER(VALUE(SUBSTITUTE('Named Boundary Report'!$A191,"+",""))), VALUE(SUBSTITUTE('Named Boundary Report'!$A191,"+","")), IF(TRIM('Named Boundary Report'!$A191)="", "End of Project", $A191))</f>
        <v>End of Project</v>
      </c>
      <c r="B192" s="473" t="str">
        <f>IF(ISNUMBER('Named Boundary Report'!$A191), "",TRIM(SUBSTITUTE('Named Boundary Report'!$A191, CHAR(160), " ")))</f>
        <v/>
      </c>
      <c r="C192" s="475">
        <f>'Named Boundary Report'!$F191</f>
        <v>0</v>
      </c>
    </row>
    <row r="193" spans="1:3" x14ac:dyDescent="0.25">
      <c r="A193" s="532" t="str">
        <f>IF(ISNUMBER(VALUE(SUBSTITUTE('Named Boundary Report'!$A192,"+",""))), VALUE(SUBSTITUTE('Named Boundary Report'!$A192,"+","")), IF(TRIM('Named Boundary Report'!$A192)="", "End of Project", $A192))</f>
        <v>End of Project</v>
      </c>
      <c r="B193" s="473" t="str">
        <f>IF(ISNUMBER('Named Boundary Report'!$A192), "",TRIM(SUBSTITUTE('Named Boundary Report'!$A192, CHAR(160), " ")))</f>
        <v/>
      </c>
      <c r="C193" s="475">
        <f>'Named Boundary Report'!$F192</f>
        <v>0</v>
      </c>
    </row>
    <row r="194" spans="1:3" x14ac:dyDescent="0.25">
      <c r="A194" s="532" t="str">
        <f>IF(ISNUMBER(VALUE(SUBSTITUTE('Named Boundary Report'!$A193,"+",""))), VALUE(SUBSTITUTE('Named Boundary Report'!$A193,"+","")), IF(TRIM('Named Boundary Report'!$A193)="", "End of Project", $A193))</f>
        <v>End of Project</v>
      </c>
      <c r="B194" s="473" t="str">
        <f>IF(ISNUMBER('Named Boundary Report'!$A193), "",TRIM(SUBSTITUTE('Named Boundary Report'!$A193, CHAR(160), " ")))</f>
        <v/>
      </c>
      <c r="C194" s="475">
        <f>'Named Boundary Report'!$F193</f>
        <v>0</v>
      </c>
    </row>
    <row r="195" spans="1:3" x14ac:dyDescent="0.25">
      <c r="A195" s="532" t="str">
        <f>IF(ISNUMBER(VALUE(SUBSTITUTE('Named Boundary Report'!$A194,"+",""))), VALUE(SUBSTITUTE('Named Boundary Report'!$A194,"+","")), IF(TRIM('Named Boundary Report'!$A194)="", "End of Project", $A194))</f>
        <v>End of Project</v>
      </c>
      <c r="B195" s="473" t="str">
        <f>IF(ISNUMBER('Named Boundary Report'!$A194), "",TRIM(SUBSTITUTE('Named Boundary Report'!$A194, CHAR(160), " ")))</f>
        <v/>
      </c>
      <c r="C195" s="475">
        <f>'Named Boundary Report'!$F194</f>
        <v>0</v>
      </c>
    </row>
    <row r="196" spans="1:3" x14ac:dyDescent="0.25">
      <c r="A196" s="532" t="str">
        <f>IF(ISNUMBER(VALUE(SUBSTITUTE('Named Boundary Report'!$A195,"+",""))), VALUE(SUBSTITUTE('Named Boundary Report'!$A195,"+","")), IF(TRIM('Named Boundary Report'!$A195)="", "End of Project", $A195))</f>
        <v>End of Project</v>
      </c>
      <c r="B196" s="473" t="str">
        <f>IF(ISNUMBER('Named Boundary Report'!$A195), "",TRIM(SUBSTITUTE('Named Boundary Report'!$A195, CHAR(160), " ")))</f>
        <v/>
      </c>
      <c r="C196" s="475">
        <f>'Named Boundary Report'!$F195</f>
        <v>0</v>
      </c>
    </row>
    <row r="197" spans="1:3" x14ac:dyDescent="0.25">
      <c r="A197" s="532" t="str">
        <f>IF(ISNUMBER(VALUE(SUBSTITUTE('Named Boundary Report'!$A196,"+",""))), VALUE(SUBSTITUTE('Named Boundary Report'!$A196,"+","")), IF(TRIM('Named Boundary Report'!$A196)="", "End of Project", $A196))</f>
        <v>End of Project</v>
      </c>
      <c r="B197" s="473" t="str">
        <f>IF(ISNUMBER('Named Boundary Report'!$A196), "",TRIM(SUBSTITUTE('Named Boundary Report'!$A196, CHAR(160), " ")))</f>
        <v/>
      </c>
      <c r="C197" s="475">
        <f>'Named Boundary Report'!$F196</f>
        <v>0</v>
      </c>
    </row>
    <row r="198" spans="1:3" x14ac:dyDescent="0.25">
      <c r="A198" s="532" t="str">
        <f>IF(ISNUMBER(VALUE(SUBSTITUTE('Named Boundary Report'!$A197,"+",""))), VALUE(SUBSTITUTE('Named Boundary Report'!$A197,"+","")), IF(TRIM('Named Boundary Report'!$A197)="", "End of Project", $A197))</f>
        <v>End of Project</v>
      </c>
      <c r="B198" s="473" t="str">
        <f>IF(ISNUMBER('Named Boundary Report'!$A197), "",TRIM(SUBSTITUTE('Named Boundary Report'!$A197, CHAR(160), " ")))</f>
        <v/>
      </c>
      <c r="C198" s="475">
        <f>'Named Boundary Report'!$F197</f>
        <v>0</v>
      </c>
    </row>
    <row r="199" spans="1:3" x14ac:dyDescent="0.25">
      <c r="A199" s="532" t="str">
        <f>IF(ISNUMBER(VALUE(SUBSTITUTE('Named Boundary Report'!$A198,"+",""))), VALUE(SUBSTITUTE('Named Boundary Report'!$A198,"+","")), IF(TRIM('Named Boundary Report'!$A198)="", "End of Project", $A198))</f>
        <v>End of Project</v>
      </c>
      <c r="B199" s="473" t="str">
        <f>IF(ISNUMBER('Named Boundary Report'!$A198), "",TRIM(SUBSTITUTE('Named Boundary Report'!$A198, CHAR(160), " ")))</f>
        <v/>
      </c>
      <c r="C199" s="475">
        <f>'Named Boundary Report'!$F198</f>
        <v>0</v>
      </c>
    </row>
    <row r="200" spans="1:3" x14ac:dyDescent="0.25">
      <c r="A200" s="532" t="str">
        <f>IF(ISNUMBER(VALUE(SUBSTITUTE('Named Boundary Report'!$A199,"+",""))), VALUE(SUBSTITUTE('Named Boundary Report'!$A199,"+","")), IF(TRIM('Named Boundary Report'!$A199)="", "End of Project", $A199))</f>
        <v>End of Project</v>
      </c>
      <c r="B200" s="473" t="str">
        <f>IF(ISNUMBER('Named Boundary Report'!$A199), "",TRIM(SUBSTITUTE('Named Boundary Report'!$A199, CHAR(160), " ")))</f>
        <v/>
      </c>
      <c r="C200" s="475">
        <f>'Named Boundary Report'!$F199</f>
        <v>0</v>
      </c>
    </row>
    <row r="201" spans="1:3" x14ac:dyDescent="0.25">
      <c r="A201" s="532" t="str">
        <f>IF(ISNUMBER(VALUE(SUBSTITUTE('Named Boundary Report'!$A200,"+",""))), VALUE(SUBSTITUTE('Named Boundary Report'!$A200,"+","")), IF(TRIM('Named Boundary Report'!$A200)="", "End of Project", $A200))</f>
        <v>End of Project</v>
      </c>
      <c r="B201" s="473" t="str">
        <f>IF(ISNUMBER('Named Boundary Report'!$A200), "",TRIM(SUBSTITUTE('Named Boundary Report'!$A200, CHAR(160), " ")))</f>
        <v/>
      </c>
      <c r="C201" s="475">
        <f>'Named Boundary Report'!$F200</f>
        <v>0</v>
      </c>
    </row>
    <row r="202" spans="1:3" x14ac:dyDescent="0.25">
      <c r="A202" s="532" t="str">
        <f>IF(ISNUMBER(VALUE(SUBSTITUTE('Named Boundary Report'!$A201,"+",""))), VALUE(SUBSTITUTE('Named Boundary Report'!$A201,"+","")), IF(TRIM('Named Boundary Report'!$A201)="", "End of Project", $A201))</f>
        <v>End of Project</v>
      </c>
      <c r="B202" s="473" t="str">
        <f>IF(ISNUMBER('Named Boundary Report'!$A201), "",TRIM(SUBSTITUTE('Named Boundary Report'!$A201, CHAR(160), " ")))</f>
        <v/>
      </c>
      <c r="C202" s="475">
        <f>'Named Boundary Report'!$F201</f>
        <v>0</v>
      </c>
    </row>
    <row r="203" spans="1:3" x14ac:dyDescent="0.25">
      <c r="A203" s="532" t="str">
        <f>IF(ISNUMBER(VALUE(SUBSTITUTE('Named Boundary Report'!$A202,"+",""))), VALUE(SUBSTITUTE('Named Boundary Report'!$A202,"+","")), IF(TRIM('Named Boundary Report'!$A202)="", "End of Project", $A202))</f>
        <v>End of Project</v>
      </c>
      <c r="B203" s="473" t="str">
        <f>IF(ISNUMBER('Named Boundary Report'!$A202), "",TRIM(SUBSTITUTE('Named Boundary Report'!$A202, CHAR(160), " ")))</f>
        <v/>
      </c>
      <c r="C203" s="475">
        <f>'Named Boundary Report'!$F202</f>
        <v>0</v>
      </c>
    </row>
    <row r="204" spans="1:3" x14ac:dyDescent="0.25">
      <c r="A204" s="532" t="str">
        <f>IF(ISNUMBER(VALUE(SUBSTITUTE('Named Boundary Report'!$A203,"+",""))), VALUE(SUBSTITUTE('Named Boundary Report'!$A203,"+","")), IF(TRIM('Named Boundary Report'!$A203)="", "End of Project", $A203))</f>
        <v>End of Project</v>
      </c>
      <c r="B204" s="473" t="str">
        <f>IF(ISNUMBER('Named Boundary Report'!$A203), "",TRIM(SUBSTITUTE('Named Boundary Report'!$A203, CHAR(160), " ")))</f>
        <v/>
      </c>
      <c r="C204" s="475">
        <f>'Named Boundary Report'!$F203</f>
        <v>0</v>
      </c>
    </row>
    <row r="205" spans="1:3" x14ac:dyDescent="0.25">
      <c r="A205" s="532" t="str">
        <f>IF(ISNUMBER(VALUE(SUBSTITUTE('Named Boundary Report'!$A204,"+",""))), VALUE(SUBSTITUTE('Named Boundary Report'!$A204,"+","")), IF(TRIM('Named Boundary Report'!$A204)="", "End of Project", $A204))</f>
        <v>End of Project</v>
      </c>
      <c r="B205" s="473" t="str">
        <f>IF(ISNUMBER('Named Boundary Report'!$A204), "",TRIM(SUBSTITUTE('Named Boundary Report'!$A204, CHAR(160), " ")))</f>
        <v/>
      </c>
      <c r="C205" s="475">
        <f>'Named Boundary Report'!$F204</f>
        <v>0</v>
      </c>
    </row>
    <row r="206" spans="1:3" x14ac:dyDescent="0.25">
      <c r="A206" s="532" t="str">
        <f>IF(ISNUMBER(VALUE(SUBSTITUTE('Named Boundary Report'!$A205,"+",""))), VALUE(SUBSTITUTE('Named Boundary Report'!$A205,"+","")), IF(TRIM('Named Boundary Report'!$A205)="", "End of Project", $A205))</f>
        <v>End of Project</v>
      </c>
      <c r="B206" s="473" t="str">
        <f>IF(ISNUMBER('Named Boundary Report'!$A205), "",TRIM(SUBSTITUTE('Named Boundary Report'!$A205, CHAR(160), " ")))</f>
        <v/>
      </c>
      <c r="C206" s="475">
        <f>'Named Boundary Report'!$F205</f>
        <v>0</v>
      </c>
    </row>
    <row r="207" spans="1:3" x14ac:dyDescent="0.25">
      <c r="A207" s="532" t="str">
        <f>IF(ISNUMBER(VALUE(SUBSTITUTE('Named Boundary Report'!$A206,"+",""))), VALUE(SUBSTITUTE('Named Boundary Report'!$A206,"+","")), IF(TRIM('Named Boundary Report'!$A206)="", "End of Project", $A206))</f>
        <v>End of Project</v>
      </c>
      <c r="B207" s="473" t="str">
        <f>IF(ISNUMBER('Named Boundary Report'!$A206), "",TRIM(SUBSTITUTE('Named Boundary Report'!$A206, CHAR(160), " ")))</f>
        <v/>
      </c>
      <c r="C207" s="475">
        <f>'Named Boundary Report'!$F206</f>
        <v>0</v>
      </c>
    </row>
    <row r="208" spans="1:3" x14ac:dyDescent="0.25">
      <c r="A208" s="532" t="str">
        <f>IF(ISNUMBER(VALUE(SUBSTITUTE('Named Boundary Report'!$A207,"+",""))), VALUE(SUBSTITUTE('Named Boundary Report'!$A207,"+","")), IF(TRIM('Named Boundary Report'!$A207)="", "End of Project", $A207))</f>
        <v>End of Project</v>
      </c>
      <c r="B208" s="473" t="str">
        <f>IF(ISNUMBER('Named Boundary Report'!$A207), "",TRIM(SUBSTITUTE('Named Boundary Report'!$A207, CHAR(160), " ")))</f>
        <v/>
      </c>
      <c r="C208" s="475">
        <f>'Named Boundary Report'!$F207</f>
        <v>0</v>
      </c>
    </row>
    <row r="209" spans="1:3" x14ac:dyDescent="0.25">
      <c r="A209" s="532" t="str">
        <f>IF(ISNUMBER(VALUE(SUBSTITUTE('Named Boundary Report'!$A208,"+",""))), VALUE(SUBSTITUTE('Named Boundary Report'!$A208,"+","")), IF(TRIM('Named Boundary Report'!$A208)="", "End of Project", $A208))</f>
        <v>End of Project</v>
      </c>
      <c r="B209" s="473" t="str">
        <f>IF(ISNUMBER('Named Boundary Report'!$A208), "",TRIM(SUBSTITUTE('Named Boundary Report'!$A208, CHAR(160), " ")))</f>
        <v/>
      </c>
      <c r="C209" s="475">
        <f>'Named Boundary Report'!$F208</f>
        <v>0</v>
      </c>
    </row>
    <row r="210" spans="1:3" x14ac:dyDescent="0.25">
      <c r="A210" s="532" t="str">
        <f>IF(ISNUMBER(VALUE(SUBSTITUTE('Named Boundary Report'!$A209,"+",""))), VALUE(SUBSTITUTE('Named Boundary Report'!$A209,"+","")), IF(TRIM('Named Boundary Report'!$A209)="", "End of Project", $A209))</f>
        <v>End of Project</v>
      </c>
      <c r="B210" s="473" t="str">
        <f>IF(ISNUMBER('Named Boundary Report'!$A209), "",TRIM(SUBSTITUTE('Named Boundary Report'!$A209, CHAR(160), " ")))</f>
        <v/>
      </c>
      <c r="C210" s="475">
        <f>'Named Boundary Report'!$F209</f>
        <v>0</v>
      </c>
    </row>
    <row r="211" spans="1:3" x14ac:dyDescent="0.25">
      <c r="A211" s="532" t="str">
        <f>IF(ISNUMBER(VALUE(SUBSTITUTE('Named Boundary Report'!$A210,"+",""))), VALUE(SUBSTITUTE('Named Boundary Report'!$A210,"+","")), IF(TRIM('Named Boundary Report'!$A210)="", "End of Project", $A210))</f>
        <v>End of Project</v>
      </c>
      <c r="B211" s="473" t="str">
        <f>IF(ISNUMBER('Named Boundary Report'!$A210), "",TRIM(SUBSTITUTE('Named Boundary Report'!$A210, CHAR(160), " ")))</f>
        <v/>
      </c>
      <c r="C211" s="475">
        <f>'Named Boundary Report'!$F210</f>
        <v>0</v>
      </c>
    </row>
    <row r="212" spans="1:3" x14ac:dyDescent="0.25">
      <c r="A212" s="532" t="str">
        <f>IF(ISNUMBER(VALUE(SUBSTITUTE('Named Boundary Report'!$A211,"+",""))), VALUE(SUBSTITUTE('Named Boundary Report'!$A211,"+","")), IF(TRIM('Named Boundary Report'!$A211)="", "End of Project", $A211))</f>
        <v>End of Project</v>
      </c>
      <c r="B212" s="473" t="str">
        <f>IF(ISNUMBER('Named Boundary Report'!$A211), "",TRIM(SUBSTITUTE('Named Boundary Report'!$A211, CHAR(160), " ")))</f>
        <v/>
      </c>
      <c r="C212" s="475">
        <f>'Named Boundary Report'!$F211</f>
        <v>0</v>
      </c>
    </row>
    <row r="213" spans="1:3" x14ac:dyDescent="0.25">
      <c r="A213" s="532" t="str">
        <f>IF(ISNUMBER(VALUE(SUBSTITUTE('Named Boundary Report'!$A212,"+",""))), VALUE(SUBSTITUTE('Named Boundary Report'!$A212,"+","")), IF(TRIM('Named Boundary Report'!$A212)="", "End of Project", $A212))</f>
        <v>End of Project</v>
      </c>
      <c r="B213" s="473" t="str">
        <f>IF(ISNUMBER('Named Boundary Report'!$A212), "",TRIM(SUBSTITUTE('Named Boundary Report'!$A212, CHAR(160), " ")))</f>
        <v/>
      </c>
      <c r="C213" s="475">
        <f>'Named Boundary Report'!$F212</f>
        <v>0</v>
      </c>
    </row>
    <row r="214" spans="1:3" x14ac:dyDescent="0.25">
      <c r="A214" s="532" t="str">
        <f>IF(ISNUMBER(VALUE(SUBSTITUTE('Named Boundary Report'!$A213,"+",""))), VALUE(SUBSTITUTE('Named Boundary Report'!$A213,"+","")), IF(TRIM('Named Boundary Report'!$A213)="", "End of Project", $A213))</f>
        <v>End of Project</v>
      </c>
      <c r="B214" s="473" t="str">
        <f>IF(ISNUMBER('Named Boundary Report'!$A213), "",TRIM(SUBSTITUTE('Named Boundary Report'!$A213, CHAR(160), " ")))</f>
        <v/>
      </c>
      <c r="C214" s="475">
        <f>'Named Boundary Report'!$F213</f>
        <v>0</v>
      </c>
    </row>
    <row r="215" spans="1:3" x14ac:dyDescent="0.25">
      <c r="A215" s="532" t="str">
        <f>IF(ISNUMBER(VALUE(SUBSTITUTE('Named Boundary Report'!$A214,"+",""))), VALUE(SUBSTITUTE('Named Boundary Report'!$A214,"+","")), IF(TRIM('Named Boundary Report'!$A214)="", "End of Project", $A214))</f>
        <v>End of Project</v>
      </c>
      <c r="B215" s="473" t="str">
        <f>IF(ISNUMBER('Named Boundary Report'!$A214), "",TRIM(SUBSTITUTE('Named Boundary Report'!$A214, CHAR(160), " ")))</f>
        <v/>
      </c>
      <c r="C215" s="475">
        <f>'Named Boundary Report'!$F214</f>
        <v>0</v>
      </c>
    </row>
    <row r="216" spans="1:3" x14ac:dyDescent="0.25">
      <c r="A216" s="532" t="str">
        <f>IF(ISNUMBER(VALUE(SUBSTITUTE('Named Boundary Report'!$A215,"+",""))), VALUE(SUBSTITUTE('Named Boundary Report'!$A215,"+","")), IF(TRIM('Named Boundary Report'!$A215)="", "End of Project", $A215))</f>
        <v>End of Project</v>
      </c>
      <c r="B216" s="473" t="str">
        <f>IF(ISNUMBER('Named Boundary Report'!$A215), "",TRIM(SUBSTITUTE('Named Boundary Report'!$A215, CHAR(160), " ")))</f>
        <v/>
      </c>
      <c r="C216" s="475">
        <f>'Named Boundary Report'!$F215</f>
        <v>0</v>
      </c>
    </row>
    <row r="217" spans="1:3" x14ac:dyDescent="0.25">
      <c r="A217" s="532" t="str">
        <f>IF(ISNUMBER(VALUE(SUBSTITUTE('Named Boundary Report'!$A216,"+",""))), VALUE(SUBSTITUTE('Named Boundary Report'!$A216,"+","")), IF(TRIM('Named Boundary Report'!$A216)="", "End of Project", $A216))</f>
        <v>End of Project</v>
      </c>
      <c r="B217" s="473" t="str">
        <f>IF(ISNUMBER('Named Boundary Report'!$A216), "",TRIM(SUBSTITUTE('Named Boundary Report'!$A216, CHAR(160), " ")))</f>
        <v/>
      </c>
      <c r="C217" s="475">
        <f>'Named Boundary Report'!$F216</f>
        <v>0</v>
      </c>
    </row>
    <row r="218" spans="1:3" x14ac:dyDescent="0.25">
      <c r="A218" s="532" t="str">
        <f>IF(ISNUMBER(VALUE(SUBSTITUTE('Named Boundary Report'!$A217,"+",""))), VALUE(SUBSTITUTE('Named Boundary Report'!$A217,"+","")), IF(TRIM('Named Boundary Report'!$A217)="", "End of Project", $A217))</f>
        <v>End of Project</v>
      </c>
      <c r="B218" s="473" t="str">
        <f>IF(ISNUMBER('Named Boundary Report'!$A217), "",TRIM(SUBSTITUTE('Named Boundary Report'!$A217, CHAR(160), " ")))</f>
        <v/>
      </c>
      <c r="C218" s="475">
        <f>'Named Boundary Report'!$F217</f>
        <v>0</v>
      </c>
    </row>
    <row r="219" spans="1:3" x14ac:dyDescent="0.25">
      <c r="A219" s="532" t="str">
        <f>IF(ISNUMBER(VALUE(SUBSTITUTE('Named Boundary Report'!$A218,"+",""))), VALUE(SUBSTITUTE('Named Boundary Report'!$A218,"+","")), IF(TRIM('Named Boundary Report'!$A218)="", "End of Project", $A218))</f>
        <v>End of Project</v>
      </c>
      <c r="B219" s="473" t="str">
        <f>IF(ISNUMBER('Named Boundary Report'!$A218), "",TRIM(SUBSTITUTE('Named Boundary Report'!$A218, CHAR(160), " ")))</f>
        <v/>
      </c>
      <c r="C219" s="475">
        <f>'Named Boundary Report'!$F218</f>
        <v>0</v>
      </c>
    </row>
    <row r="220" spans="1:3" x14ac:dyDescent="0.25">
      <c r="A220" s="532" t="str">
        <f>IF(ISNUMBER(VALUE(SUBSTITUTE('Named Boundary Report'!$A219,"+",""))), VALUE(SUBSTITUTE('Named Boundary Report'!$A219,"+","")), IF(TRIM('Named Boundary Report'!$A219)="", "End of Project", $A219))</f>
        <v>End of Project</v>
      </c>
      <c r="B220" s="473" t="str">
        <f>IF(ISNUMBER('Named Boundary Report'!$A219), "",TRIM(SUBSTITUTE('Named Boundary Report'!$A219, CHAR(160), " ")))</f>
        <v/>
      </c>
      <c r="C220" s="475">
        <f>'Named Boundary Report'!$F219</f>
        <v>0</v>
      </c>
    </row>
    <row r="221" spans="1:3" x14ac:dyDescent="0.25">
      <c r="A221" s="532" t="str">
        <f>IF(ISNUMBER(VALUE(SUBSTITUTE('Named Boundary Report'!$A220,"+",""))), VALUE(SUBSTITUTE('Named Boundary Report'!$A220,"+","")), IF(TRIM('Named Boundary Report'!$A220)="", "End of Project", $A220))</f>
        <v>End of Project</v>
      </c>
      <c r="B221" s="473" t="str">
        <f>IF(ISNUMBER('Named Boundary Report'!$A220), "",TRIM(SUBSTITUTE('Named Boundary Report'!$A220, CHAR(160), " ")))</f>
        <v/>
      </c>
      <c r="C221" s="475">
        <f>'Named Boundary Report'!$F220</f>
        <v>0</v>
      </c>
    </row>
    <row r="222" spans="1:3" x14ac:dyDescent="0.25">
      <c r="A222" s="532" t="str">
        <f>IF(ISNUMBER(VALUE(SUBSTITUTE('Named Boundary Report'!$A221,"+",""))), VALUE(SUBSTITUTE('Named Boundary Report'!$A221,"+","")), IF(TRIM('Named Boundary Report'!$A221)="", "End of Project", $A221))</f>
        <v>End of Project</v>
      </c>
      <c r="B222" s="473" t="str">
        <f>IF(ISNUMBER('Named Boundary Report'!$A221), "",TRIM(SUBSTITUTE('Named Boundary Report'!$A221, CHAR(160), " ")))</f>
        <v/>
      </c>
      <c r="C222" s="475">
        <f>'Named Boundary Report'!$F221</f>
        <v>0</v>
      </c>
    </row>
    <row r="223" spans="1:3" x14ac:dyDescent="0.25">
      <c r="A223" s="532" t="str">
        <f>IF(ISNUMBER(VALUE(SUBSTITUTE('Named Boundary Report'!$A222,"+",""))), VALUE(SUBSTITUTE('Named Boundary Report'!$A222,"+","")), IF(TRIM('Named Boundary Report'!$A222)="", "End of Project", $A222))</f>
        <v>End of Project</v>
      </c>
      <c r="B223" s="473" t="str">
        <f>IF(ISNUMBER('Named Boundary Report'!$A222), "",TRIM(SUBSTITUTE('Named Boundary Report'!$A222, CHAR(160), " ")))</f>
        <v/>
      </c>
      <c r="C223" s="475">
        <f>'Named Boundary Report'!$F222</f>
        <v>0</v>
      </c>
    </row>
    <row r="224" spans="1:3" x14ac:dyDescent="0.25">
      <c r="A224" s="532" t="str">
        <f>IF(ISNUMBER(VALUE(SUBSTITUTE('Named Boundary Report'!$A223,"+",""))), VALUE(SUBSTITUTE('Named Boundary Report'!$A223,"+","")), IF(TRIM('Named Boundary Report'!$A223)="", "End of Project", $A223))</f>
        <v>End of Project</v>
      </c>
      <c r="B224" s="473" t="str">
        <f>IF(ISNUMBER('Named Boundary Report'!$A223), "",TRIM(SUBSTITUTE('Named Boundary Report'!$A223, CHAR(160), " ")))</f>
        <v/>
      </c>
      <c r="C224" s="475">
        <f>'Named Boundary Report'!$F223</f>
        <v>0</v>
      </c>
    </row>
    <row r="225" spans="1:3" x14ac:dyDescent="0.25">
      <c r="A225" s="532" t="str">
        <f>IF(ISNUMBER(VALUE(SUBSTITUTE('Named Boundary Report'!$A224,"+",""))), VALUE(SUBSTITUTE('Named Boundary Report'!$A224,"+","")), IF(TRIM('Named Boundary Report'!$A224)="", "End of Project", $A224))</f>
        <v>End of Project</v>
      </c>
      <c r="B225" s="473" t="str">
        <f>IF(ISNUMBER('Named Boundary Report'!$A224), "",TRIM(SUBSTITUTE('Named Boundary Report'!$A224, CHAR(160), " ")))</f>
        <v/>
      </c>
      <c r="C225" s="475">
        <f>'Named Boundary Report'!$F224</f>
        <v>0</v>
      </c>
    </row>
    <row r="226" spans="1:3" x14ac:dyDescent="0.25">
      <c r="A226" s="532" t="str">
        <f>IF(ISNUMBER(VALUE(SUBSTITUTE('Named Boundary Report'!$A225,"+",""))), VALUE(SUBSTITUTE('Named Boundary Report'!$A225,"+","")), IF(TRIM('Named Boundary Report'!$A225)="", "End of Project", $A225))</f>
        <v>End of Project</v>
      </c>
      <c r="B226" s="473" t="str">
        <f>IF(ISNUMBER('Named Boundary Report'!$A225), "",TRIM(SUBSTITUTE('Named Boundary Report'!$A225, CHAR(160), " ")))</f>
        <v/>
      </c>
      <c r="C226" s="475">
        <f>'Named Boundary Report'!$F225</f>
        <v>0</v>
      </c>
    </row>
    <row r="227" spans="1:3" x14ac:dyDescent="0.25">
      <c r="A227" s="532" t="str">
        <f>IF(ISNUMBER(VALUE(SUBSTITUTE('Named Boundary Report'!$A226,"+",""))), VALUE(SUBSTITUTE('Named Boundary Report'!$A226,"+","")), IF(TRIM('Named Boundary Report'!$A226)="", "End of Project", $A226))</f>
        <v>End of Project</v>
      </c>
      <c r="B227" s="473" t="str">
        <f>IF(ISNUMBER('Named Boundary Report'!$A226), "",TRIM(SUBSTITUTE('Named Boundary Report'!$A226, CHAR(160), " ")))</f>
        <v/>
      </c>
      <c r="C227" s="475">
        <f>'Named Boundary Report'!$F226</f>
        <v>0</v>
      </c>
    </row>
    <row r="228" spans="1:3" x14ac:dyDescent="0.25">
      <c r="A228" s="532" t="str">
        <f>IF(ISNUMBER(VALUE(SUBSTITUTE('Named Boundary Report'!$A227,"+",""))), VALUE(SUBSTITUTE('Named Boundary Report'!$A227,"+","")), IF(TRIM('Named Boundary Report'!$A227)="", "End of Project", $A227))</f>
        <v>End of Project</v>
      </c>
      <c r="B228" s="473" t="str">
        <f>IF(ISNUMBER('Named Boundary Report'!$A227), "",TRIM(SUBSTITUTE('Named Boundary Report'!$A227, CHAR(160), " ")))</f>
        <v/>
      </c>
      <c r="C228" s="475">
        <f>'Named Boundary Report'!$F227</f>
        <v>0</v>
      </c>
    </row>
    <row r="229" spans="1:3" x14ac:dyDescent="0.25">
      <c r="A229" s="532" t="str">
        <f>IF(ISNUMBER(VALUE(SUBSTITUTE('Named Boundary Report'!$A228,"+",""))), VALUE(SUBSTITUTE('Named Boundary Report'!$A228,"+","")), IF(TRIM('Named Boundary Report'!$A228)="", "End of Project", $A228))</f>
        <v>End of Project</v>
      </c>
      <c r="B229" s="473" t="str">
        <f>IF(ISNUMBER('Named Boundary Report'!$A228), "",TRIM(SUBSTITUTE('Named Boundary Report'!$A228, CHAR(160), " ")))</f>
        <v/>
      </c>
      <c r="C229" s="475">
        <f>'Named Boundary Report'!$F228</f>
        <v>0</v>
      </c>
    </row>
    <row r="230" spans="1:3" x14ac:dyDescent="0.25">
      <c r="A230" s="532" t="str">
        <f>IF(ISNUMBER(VALUE(SUBSTITUTE('Named Boundary Report'!$A229,"+",""))), VALUE(SUBSTITUTE('Named Boundary Report'!$A229,"+","")), IF(TRIM('Named Boundary Report'!$A229)="", "End of Project", $A229))</f>
        <v>End of Project</v>
      </c>
      <c r="B230" s="473" t="str">
        <f>IF(ISNUMBER('Named Boundary Report'!$A229), "",TRIM(SUBSTITUTE('Named Boundary Report'!$A229, CHAR(160), " ")))</f>
        <v/>
      </c>
      <c r="C230" s="475">
        <f>'Named Boundary Report'!$F229</f>
        <v>0</v>
      </c>
    </row>
    <row r="231" spans="1:3" x14ac:dyDescent="0.25">
      <c r="A231" s="532" t="str">
        <f>IF(ISNUMBER(VALUE(SUBSTITUTE('Named Boundary Report'!$A230,"+",""))), VALUE(SUBSTITUTE('Named Boundary Report'!$A230,"+","")), IF(TRIM('Named Boundary Report'!$A230)="", "End of Project", $A230))</f>
        <v>End of Project</v>
      </c>
      <c r="B231" s="473" t="str">
        <f>IF(ISNUMBER('Named Boundary Report'!$A230), "",TRIM(SUBSTITUTE('Named Boundary Report'!$A230, CHAR(160), " ")))</f>
        <v/>
      </c>
      <c r="C231" s="475">
        <f>'Named Boundary Report'!$F230</f>
        <v>0</v>
      </c>
    </row>
    <row r="232" spans="1:3" x14ac:dyDescent="0.25">
      <c r="A232" s="532" t="str">
        <f>IF(ISNUMBER(VALUE(SUBSTITUTE('Named Boundary Report'!$A231,"+",""))), VALUE(SUBSTITUTE('Named Boundary Report'!$A231,"+","")), IF(TRIM('Named Boundary Report'!$A231)="", "End of Project", $A231))</f>
        <v>End of Project</v>
      </c>
      <c r="B232" s="473" t="str">
        <f>IF(ISNUMBER('Named Boundary Report'!$A231), "",TRIM(SUBSTITUTE('Named Boundary Report'!$A231, CHAR(160), " ")))</f>
        <v/>
      </c>
      <c r="C232" s="475">
        <f>'Named Boundary Report'!$F231</f>
        <v>0</v>
      </c>
    </row>
    <row r="233" spans="1:3" x14ac:dyDescent="0.25">
      <c r="A233" s="532" t="str">
        <f>IF(ISNUMBER(VALUE(SUBSTITUTE('Named Boundary Report'!$A232,"+",""))), VALUE(SUBSTITUTE('Named Boundary Report'!$A232,"+","")), IF(TRIM('Named Boundary Report'!$A232)="", "End of Project", $A232))</f>
        <v>End of Project</v>
      </c>
      <c r="B233" s="473" t="str">
        <f>IF(ISNUMBER('Named Boundary Report'!$A232), "",TRIM(SUBSTITUTE('Named Boundary Report'!$A232, CHAR(160), " ")))</f>
        <v/>
      </c>
      <c r="C233" s="475">
        <f>'Named Boundary Report'!$F232</f>
        <v>0</v>
      </c>
    </row>
    <row r="234" spans="1:3" x14ac:dyDescent="0.25">
      <c r="A234" s="532" t="str">
        <f>IF(ISNUMBER(VALUE(SUBSTITUTE('Named Boundary Report'!$A233,"+",""))), VALUE(SUBSTITUTE('Named Boundary Report'!$A233,"+","")), IF(TRIM('Named Boundary Report'!$A233)="", "End of Project", $A233))</f>
        <v>End of Project</v>
      </c>
      <c r="B234" s="473" t="str">
        <f>IF(ISNUMBER('Named Boundary Report'!$A233), "",TRIM(SUBSTITUTE('Named Boundary Report'!$A233, CHAR(160), " ")))</f>
        <v/>
      </c>
      <c r="C234" s="475">
        <f>'Named Boundary Report'!$F233</f>
        <v>0</v>
      </c>
    </row>
    <row r="235" spans="1:3" x14ac:dyDescent="0.25">
      <c r="A235" s="532" t="str">
        <f>IF(ISNUMBER(VALUE(SUBSTITUTE('Named Boundary Report'!$A234,"+",""))), VALUE(SUBSTITUTE('Named Boundary Report'!$A234,"+","")), IF(TRIM('Named Boundary Report'!$A234)="", "End of Project", $A234))</f>
        <v>End of Project</v>
      </c>
      <c r="B235" s="473" t="str">
        <f>IF(ISNUMBER('Named Boundary Report'!$A234), "",TRIM(SUBSTITUTE('Named Boundary Report'!$A234, CHAR(160), " ")))</f>
        <v/>
      </c>
      <c r="C235" s="475">
        <f>'Named Boundary Report'!$F234</f>
        <v>0</v>
      </c>
    </row>
    <row r="236" spans="1:3" x14ac:dyDescent="0.25">
      <c r="A236" s="532" t="str">
        <f>IF(ISNUMBER(VALUE(SUBSTITUTE('Named Boundary Report'!$A235,"+",""))), VALUE(SUBSTITUTE('Named Boundary Report'!$A235,"+","")), IF(TRIM('Named Boundary Report'!$A235)="", "End of Project", $A235))</f>
        <v>End of Project</v>
      </c>
      <c r="B236" s="473" t="str">
        <f>IF(ISNUMBER('Named Boundary Report'!$A235), "",TRIM(SUBSTITUTE('Named Boundary Report'!$A235, CHAR(160), " ")))</f>
        <v/>
      </c>
      <c r="C236" s="475">
        <f>'Named Boundary Report'!$F235</f>
        <v>0</v>
      </c>
    </row>
    <row r="237" spans="1:3" x14ac:dyDescent="0.25">
      <c r="A237" s="532" t="str">
        <f>IF(ISNUMBER(VALUE(SUBSTITUTE('Named Boundary Report'!$A236,"+",""))), VALUE(SUBSTITUTE('Named Boundary Report'!$A236,"+","")), IF(TRIM('Named Boundary Report'!$A236)="", "End of Project", $A236))</f>
        <v>End of Project</v>
      </c>
      <c r="B237" s="473" t="str">
        <f>IF(ISNUMBER('Named Boundary Report'!$A236), "",TRIM(SUBSTITUTE('Named Boundary Report'!$A236, CHAR(160), " ")))</f>
        <v/>
      </c>
      <c r="C237" s="475">
        <f>'Named Boundary Report'!$F236</f>
        <v>0</v>
      </c>
    </row>
    <row r="238" spans="1:3" x14ac:dyDescent="0.25">
      <c r="A238" s="532" t="str">
        <f>IF(ISNUMBER(VALUE(SUBSTITUTE('Named Boundary Report'!$A237,"+",""))), VALUE(SUBSTITUTE('Named Boundary Report'!$A237,"+","")), IF(TRIM('Named Boundary Report'!$A237)="", "End of Project", $A237))</f>
        <v>End of Project</v>
      </c>
      <c r="B238" s="473" t="str">
        <f>IF(ISNUMBER('Named Boundary Report'!$A237), "",TRIM(SUBSTITUTE('Named Boundary Report'!$A237, CHAR(160), " ")))</f>
        <v/>
      </c>
      <c r="C238" s="475">
        <f>'Named Boundary Report'!$F237</f>
        <v>0</v>
      </c>
    </row>
    <row r="239" spans="1:3" x14ac:dyDescent="0.25">
      <c r="A239" s="532" t="str">
        <f>IF(ISNUMBER(VALUE(SUBSTITUTE('Named Boundary Report'!$A238,"+",""))), VALUE(SUBSTITUTE('Named Boundary Report'!$A238,"+","")), IF(TRIM('Named Boundary Report'!$A238)="", "End of Project", $A238))</f>
        <v>End of Project</v>
      </c>
      <c r="B239" s="473" t="str">
        <f>IF(ISNUMBER('Named Boundary Report'!$A238), "",TRIM(SUBSTITUTE('Named Boundary Report'!$A238, CHAR(160), " ")))</f>
        <v/>
      </c>
      <c r="C239" s="475">
        <f>'Named Boundary Report'!$F238</f>
        <v>0</v>
      </c>
    </row>
    <row r="240" spans="1:3" x14ac:dyDescent="0.25">
      <c r="A240" s="532" t="str">
        <f>IF(ISNUMBER(VALUE(SUBSTITUTE('Named Boundary Report'!$A239,"+",""))), VALUE(SUBSTITUTE('Named Boundary Report'!$A239,"+","")), IF(TRIM('Named Boundary Report'!$A239)="", "End of Project", $A239))</f>
        <v>End of Project</v>
      </c>
      <c r="B240" s="473" t="str">
        <f>IF(ISNUMBER('Named Boundary Report'!$A239), "",TRIM(SUBSTITUTE('Named Boundary Report'!$A239, CHAR(160), " ")))</f>
        <v/>
      </c>
      <c r="C240" s="475">
        <f>'Named Boundary Report'!$F239</f>
        <v>0</v>
      </c>
    </row>
    <row r="241" spans="1:3" x14ac:dyDescent="0.25">
      <c r="A241" s="532" t="str">
        <f>IF(ISNUMBER(VALUE(SUBSTITUTE('Named Boundary Report'!$A240,"+",""))), VALUE(SUBSTITUTE('Named Boundary Report'!$A240,"+","")), IF(TRIM('Named Boundary Report'!$A240)="", "End of Project", $A240))</f>
        <v>End of Project</v>
      </c>
      <c r="B241" s="473" t="str">
        <f>IF(ISNUMBER('Named Boundary Report'!$A240), "",TRIM(SUBSTITUTE('Named Boundary Report'!$A240, CHAR(160), " ")))</f>
        <v/>
      </c>
      <c r="C241" s="475">
        <f>'Named Boundary Report'!$F240</f>
        <v>0</v>
      </c>
    </row>
    <row r="242" spans="1:3" x14ac:dyDescent="0.25">
      <c r="A242" s="532" t="str">
        <f>IF(ISNUMBER(VALUE(SUBSTITUTE('Named Boundary Report'!$A241,"+",""))), VALUE(SUBSTITUTE('Named Boundary Report'!$A241,"+","")), IF(TRIM('Named Boundary Report'!$A241)="", "End of Project", $A241))</f>
        <v>End of Project</v>
      </c>
      <c r="B242" s="473" t="str">
        <f>IF(ISNUMBER('Named Boundary Report'!$A241), "",TRIM(SUBSTITUTE('Named Boundary Report'!$A241, CHAR(160), " ")))</f>
        <v/>
      </c>
      <c r="C242" s="475">
        <f>'Named Boundary Report'!$F241</f>
        <v>0</v>
      </c>
    </row>
    <row r="243" spans="1:3" x14ac:dyDescent="0.25">
      <c r="A243" s="532" t="str">
        <f>IF(ISNUMBER(VALUE(SUBSTITUTE('Named Boundary Report'!$A242,"+",""))), VALUE(SUBSTITUTE('Named Boundary Report'!$A242,"+","")), IF(TRIM('Named Boundary Report'!$A242)="", "End of Project", $A242))</f>
        <v>End of Project</v>
      </c>
      <c r="B243" s="473" t="str">
        <f>IF(ISNUMBER('Named Boundary Report'!$A242), "",TRIM(SUBSTITUTE('Named Boundary Report'!$A242, CHAR(160), " ")))</f>
        <v/>
      </c>
      <c r="C243" s="475">
        <f>'Named Boundary Report'!$F242</f>
        <v>0</v>
      </c>
    </row>
    <row r="244" spans="1:3" x14ac:dyDescent="0.25">
      <c r="A244" s="532" t="str">
        <f>IF(ISNUMBER(VALUE(SUBSTITUTE('Named Boundary Report'!$A243,"+",""))), VALUE(SUBSTITUTE('Named Boundary Report'!$A243,"+","")), IF(TRIM('Named Boundary Report'!$A243)="", "End of Project", $A243))</f>
        <v>End of Project</v>
      </c>
      <c r="B244" s="473" t="str">
        <f>IF(ISNUMBER('Named Boundary Report'!$A243), "",TRIM(SUBSTITUTE('Named Boundary Report'!$A243, CHAR(160), " ")))</f>
        <v/>
      </c>
      <c r="C244" s="475">
        <f>'Named Boundary Report'!$F243</f>
        <v>0</v>
      </c>
    </row>
    <row r="245" spans="1:3" x14ac:dyDescent="0.25">
      <c r="A245" s="532" t="str">
        <f>IF(ISNUMBER(VALUE(SUBSTITUTE('Named Boundary Report'!$A244,"+",""))), VALUE(SUBSTITUTE('Named Boundary Report'!$A244,"+","")), IF(TRIM('Named Boundary Report'!$A244)="", "End of Project", $A244))</f>
        <v>End of Project</v>
      </c>
      <c r="B245" s="473" t="str">
        <f>IF(ISNUMBER('Named Boundary Report'!$A244), "",TRIM(SUBSTITUTE('Named Boundary Report'!$A244, CHAR(160), " ")))</f>
        <v/>
      </c>
      <c r="C245" s="475">
        <f>'Named Boundary Report'!$F244</f>
        <v>0</v>
      </c>
    </row>
    <row r="246" spans="1:3" x14ac:dyDescent="0.25">
      <c r="A246" s="532" t="str">
        <f>IF(ISNUMBER(VALUE(SUBSTITUTE('Named Boundary Report'!$A245,"+",""))), VALUE(SUBSTITUTE('Named Boundary Report'!$A245,"+","")), IF(TRIM('Named Boundary Report'!$A245)="", "End of Project", $A245))</f>
        <v>End of Project</v>
      </c>
      <c r="B246" s="473" t="str">
        <f>IF(ISNUMBER('Named Boundary Report'!$A245), "",TRIM(SUBSTITUTE('Named Boundary Report'!$A245, CHAR(160), " ")))</f>
        <v/>
      </c>
      <c r="C246" s="475">
        <f>'Named Boundary Report'!$F245</f>
        <v>0</v>
      </c>
    </row>
    <row r="247" spans="1:3" x14ac:dyDescent="0.25">
      <c r="A247" s="532" t="str">
        <f>IF(ISNUMBER(VALUE(SUBSTITUTE('Named Boundary Report'!$A246,"+",""))), VALUE(SUBSTITUTE('Named Boundary Report'!$A246,"+","")), IF(TRIM('Named Boundary Report'!$A246)="", "End of Project", $A246))</f>
        <v>End of Project</v>
      </c>
      <c r="B247" s="473" t="str">
        <f>IF(ISNUMBER('Named Boundary Report'!$A246), "",TRIM(SUBSTITUTE('Named Boundary Report'!$A246, CHAR(160), " ")))</f>
        <v/>
      </c>
      <c r="C247" s="475">
        <f>'Named Boundary Report'!$F246</f>
        <v>0</v>
      </c>
    </row>
    <row r="248" spans="1:3" x14ac:dyDescent="0.25">
      <c r="A248" s="532" t="str">
        <f>IF(ISNUMBER(VALUE(SUBSTITUTE('Named Boundary Report'!$A247,"+",""))), VALUE(SUBSTITUTE('Named Boundary Report'!$A247,"+","")), IF(TRIM('Named Boundary Report'!$A247)="", "End of Project", $A247))</f>
        <v>End of Project</v>
      </c>
      <c r="B248" s="473" t="str">
        <f>IF(ISNUMBER('Named Boundary Report'!$A247), "",TRIM(SUBSTITUTE('Named Boundary Report'!$A247, CHAR(160), " ")))</f>
        <v/>
      </c>
      <c r="C248" s="475">
        <f>'Named Boundary Report'!$F247</f>
        <v>0</v>
      </c>
    </row>
    <row r="249" spans="1:3" x14ac:dyDescent="0.25">
      <c r="A249" s="532" t="str">
        <f>IF(ISNUMBER(VALUE(SUBSTITUTE('Named Boundary Report'!$A248,"+",""))), VALUE(SUBSTITUTE('Named Boundary Report'!$A248,"+","")), IF(TRIM('Named Boundary Report'!$A248)="", "End of Project", $A248))</f>
        <v>End of Project</v>
      </c>
      <c r="B249" s="473" t="str">
        <f>IF(ISNUMBER('Named Boundary Report'!$A248), "",TRIM(SUBSTITUTE('Named Boundary Report'!$A248, CHAR(160), " ")))</f>
        <v/>
      </c>
      <c r="C249" s="475">
        <f>'Named Boundary Report'!$F248</f>
        <v>0</v>
      </c>
    </row>
    <row r="250" spans="1:3" x14ac:dyDescent="0.25">
      <c r="A250" s="532" t="str">
        <f>IF(ISNUMBER(VALUE(SUBSTITUTE('Named Boundary Report'!$A249,"+",""))), VALUE(SUBSTITUTE('Named Boundary Report'!$A249,"+","")), IF(TRIM('Named Boundary Report'!$A249)="", "End of Project", $A249))</f>
        <v>End of Project</v>
      </c>
      <c r="B250" s="473" t="str">
        <f>IF(ISNUMBER('Named Boundary Report'!$A249), "",TRIM(SUBSTITUTE('Named Boundary Report'!$A249, CHAR(160), " ")))</f>
        <v/>
      </c>
      <c r="C250" s="475">
        <f>'Named Boundary Report'!$F249</f>
        <v>0</v>
      </c>
    </row>
    <row r="251" spans="1:3" x14ac:dyDescent="0.25">
      <c r="A251" s="532" t="str">
        <f>IF(ISNUMBER(VALUE(SUBSTITUTE('Named Boundary Report'!$A250,"+",""))), VALUE(SUBSTITUTE('Named Boundary Report'!$A250,"+","")), IF(TRIM('Named Boundary Report'!$A250)="", "End of Project", $A250))</f>
        <v>End of Project</v>
      </c>
      <c r="B251" s="473" t="str">
        <f>IF(ISNUMBER('Named Boundary Report'!$A250), "",TRIM(SUBSTITUTE('Named Boundary Report'!$A250, CHAR(160), " ")))</f>
        <v/>
      </c>
      <c r="C251" s="475">
        <f>'Named Boundary Report'!$F250</f>
        <v>0</v>
      </c>
    </row>
    <row r="252" spans="1:3" x14ac:dyDescent="0.25">
      <c r="A252" s="532" t="str">
        <f>IF(ISNUMBER(VALUE(SUBSTITUTE('Named Boundary Report'!$A251,"+",""))), VALUE(SUBSTITUTE('Named Boundary Report'!$A251,"+","")), IF(TRIM('Named Boundary Report'!$A251)="", "End of Project", $A251))</f>
        <v>End of Project</v>
      </c>
      <c r="B252" s="473" t="str">
        <f>IF(ISNUMBER('Named Boundary Report'!$A251), "",TRIM(SUBSTITUTE('Named Boundary Report'!$A251, CHAR(160), " ")))</f>
        <v/>
      </c>
      <c r="C252" s="475">
        <f>'Named Boundary Report'!$F251</f>
        <v>0</v>
      </c>
    </row>
    <row r="253" spans="1:3" x14ac:dyDescent="0.25">
      <c r="A253" s="532" t="str">
        <f>IF(ISNUMBER(VALUE(SUBSTITUTE('Named Boundary Report'!$A252,"+",""))), VALUE(SUBSTITUTE('Named Boundary Report'!$A252,"+","")), IF(TRIM('Named Boundary Report'!$A252)="", "End of Project", $A252))</f>
        <v>End of Project</v>
      </c>
      <c r="B253" s="473" t="str">
        <f>IF(ISNUMBER('Named Boundary Report'!$A252), "",TRIM(SUBSTITUTE('Named Boundary Report'!$A252, CHAR(160), " ")))</f>
        <v/>
      </c>
      <c r="C253" s="475">
        <f>'Named Boundary Report'!$F252</f>
        <v>0</v>
      </c>
    </row>
    <row r="254" spans="1:3" x14ac:dyDescent="0.25">
      <c r="A254" s="532" t="str">
        <f>IF(ISNUMBER(VALUE(SUBSTITUTE('Named Boundary Report'!$A253,"+",""))), VALUE(SUBSTITUTE('Named Boundary Report'!$A253,"+","")), IF(TRIM('Named Boundary Report'!$A253)="", "End of Project", $A253))</f>
        <v>End of Project</v>
      </c>
      <c r="B254" s="473" t="str">
        <f>IF(ISNUMBER('Named Boundary Report'!$A253), "",TRIM(SUBSTITUTE('Named Boundary Report'!$A253, CHAR(160), " ")))</f>
        <v/>
      </c>
      <c r="C254" s="475">
        <f>'Named Boundary Report'!$F253</f>
        <v>0</v>
      </c>
    </row>
    <row r="255" spans="1:3" x14ac:dyDescent="0.25">
      <c r="A255" s="532" t="str">
        <f>IF(ISNUMBER(VALUE(SUBSTITUTE('Named Boundary Report'!$A254,"+",""))), VALUE(SUBSTITUTE('Named Boundary Report'!$A254,"+","")), IF(TRIM('Named Boundary Report'!$A254)="", "End of Project", $A254))</f>
        <v>End of Project</v>
      </c>
      <c r="B255" s="473" t="str">
        <f>IF(ISNUMBER('Named Boundary Report'!$A254), "",TRIM(SUBSTITUTE('Named Boundary Report'!$A254, CHAR(160), " ")))</f>
        <v/>
      </c>
      <c r="C255" s="475">
        <f>'Named Boundary Report'!$F254</f>
        <v>0</v>
      </c>
    </row>
    <row r="256" spans="1:3" x14ac:dyDescent="0.25">
      <c r="A256" s="532" t="str">
        <f>IF(ISNUMBER(VALUE(SUBSTITUTE('Named Boundary Report'!$A255,"+",""))), VALUE(SUBSTITUTE('Named Boundary Report'!$A255,"+","")), IF(TRIM('Named Boundary Report'!$A255)="", "End of Project", $A255))</f>
        <v>End of Project</v>
      </c>
      <c r="B256" s="473" t="str">
        <f>IF(ISNUMBER('Named Boundary Report'!$A255), "",TRIM(SUBSTITUTE('Named Boundary Report'!$A255, CHAR(160), " ")))</f>
        <v/>
      </c>
      <c r="C256" s="475">
        <f>'Named Boundary Report'!$F255</f>
        <v>0</v>
      </c>
    </row>
    <row r="257" spans="1:3" x14ac:dyDescent="0.25">
      <c r="A257" s="532" t="str">
        <f>IF(ISNUMBER(VALUE(SUBSTITUTE('Named Boundary Report'!$A256,"+",""))), VALUE(SUBSTITUTE('Named Boundary Report'!$A256,"+","")), IF(TRIM('Named Boundary Report'!$A256)="", "End of Project", $A256))</f>
        <v>End of Project</v>
      </c>
      <c r="B257" s="473" t="str">
        <f>IF(ISNUMBER('Named Boundary Report'!$A256), "",TRIM(SUBSTITUTE('Named Boundary Report'!$A256, CHAR(160), " ")))</f>
        <v/>
      </c>
      <c r="C257" s="475">
        <f>'Named Boundary Report'!$F256</f>
        <v>0</v>
      </c>
    </row>
    <row r="258" spans="1:3" x14ac:dyDescent="0.25">
      <c r="A258" s="532" t="str">
        <f>IF(ISNUMBER(VALUE(SUBSTITUTE('Named Boundary Report'!$A257,"+",""))), VALUE(SUBSTITUTE('Named Boundary Report'!$A257,"+","")), IF(TRIM('Named Boundary Report'!$A257)="", "End of Project", $A257))</f>
        <v>End of Project</v>
      </c>
      <c r="B258" s="473" t="str">
        <f>IF(ISNUMBER('Named Boundary Report'!$A257), "",TRIM(SUBSTITUTE('Named Boundary Report'!$A257, CHAR(160), " ")))</f>
        <v/>
      </c>
      <c r="C258" s="475">
        <f>'Named Boundary Report'!$F257</f>
        <v>0</v>
      </c>
    </row>
    <row r="259" spans="1:3" x14ac:dyDescent="0.25">
      <c r="A259" s="532" t="str">
        <f>IF(ISNUMBER(VALUE(SUBSTITUTE('Named Boundary Report'!$A258,"+",""))), VALUE(SUBSTITUTE('Named Boundary Report'!$A258,"+","")), IF(TRIM('Named Boundary Report'!$A258)="", "End of Project", $A258))</f>
        <v>End of Project</v>
      </c>
      <c r="B259" s="473" t="str">
        <f>IF(ISNUMBER('Named Boundary Report'!$A258), "",TRIM(SUBSTITUTE('Named Boundary Report'!$A258, CHAR(160), " ")))</f>
        <v/>
      </c>
      <c r="C259" s="475">
        <f>'Named Boundary Report'!$F258</f>
        <v>0</v>
      </c>
    </row>
    <row r="260" spans="1:3" x14ac:dyDescent="0.25">
      <c r="A260" s="532" t="str">
        <f>IF(ISNUMBER(VALUE(SUBSTITUTE('Named Boundary Report'!$A259,"+",""))), VALUE(SUBSTITUTE('Named Boundary Report'!$A259,"+","")), IF(TRIM('Named Boundary Report'!$A259)="", "End of Project", $A259))</f>
        <v>End of Project</v>
      </c>
      <c r="B260" s="473" t="str">
        <f>IF(ISNUMBER('Named Boundary Report'!$A259), "",TRIM(SUBSTITUTE('Named Boundary Report'!$A259, CHAR(160), " ")))</f>
        <v/>
      </c>
      <c r="C260" s="475">
        <f>'Named Boundary Report'!$F259</f>
        <v>0</v>
      </c>
    </row>
    <row r="261" spans="1:3" x14ac:dyDescent="0.25">
      <c r="A261" s="532" t="str">
        <f>IF(ISNUMBER(VALUE(SUBSTITUTE('Named Boundary Report'!$A260,"+",""))), VALUE(SUBSTITUTE('Named Boundary Report'!$A260,"+","")), IF(TRIM('Named Boundary Report'!$A260)="", "End of Project", $A260))</f>
        <v>End of Project</v>
      </c>
      <c r="B261" s="473" t="str">
        <f>IF(ISNUMBER('Named Boundary Report'!$A260), "",TRIM(SUBSTITUTE('Named Boundary Report'!$A260, CHAR(160), " ")))</f>
        <v/>
      </c>
      <c r="C261" s="475">
        <f>'Named Boundary Report'!$F260</f>
        <v>0</v>
      </c>
    </row>
    <row r="262" spans="1:3" x14ac:dyDescent="0.25">
      <c r="A262" s="532" t="str">
        <f>IF(ISNUMBER(VALUE(SUBSTITUTE('Named Boundary Report'!$A261,"+",""))), VALUE(SUBSTITUTE('Named Boundary Report'!$A261,"+","")), IF(TRIM('Named Boundary Report'!$A261)="", "End of Project", $A261))</f>
        <v>End of Project</v>
      </c>
      <c r="B262" s="473" t="str">
        <f>IF(ISNUMBER('Named Boundary Report'!$A261), "",TRIM(SUBSTITUTE('Named Boundary Report'!$A261, CHAR(160), " ")))</f>
        <v/>
      </c>
      <c r="C262" s="475">
        <f>'Named Boundary Report'!$F261</f>
        <v>0</v>
      </c>
    </row>
    <row r="263" spans="1:3" x14ac:dyDescent="0.25">
      <c r="A263" s="532" t="str">
        <f>IF(ISNUMBER(VALUE(SUBSTITUTE('Named Boundary Report'!$A262,"+",""))), VALUE(SUBSTITUTE('Named Boundary Report'!$A262,"+","")), IF(TRIM('Named Boundary Report'!$A262)="", "End of Project", $A262))</f>
        <v>End of Project</v>
      </c>
      <c r="B263" s="473" t="str">
        <f>IF(ISNUMBER('Named Boundary Report'!$A262), "",TRIM(SUBSTITUTE('Named Boundary Report'!$A262, CHAR(160), " ")))</f>
        <v/>
      </c>
      <c r="C263" s="475">
        <f>'Named Boundary Report'!$F262</f>
        <v>0</v>
      </c>
    </row>
    <row r="264" spans="1:3" x14ac:dyDescent="0.25">
      <c r="A264" s="532" t="str">
        <f>IF(ISNUMBER(VALUE(SUBSTITUTE('Named Boundary Report'!$A263,"+",""))), VALUE(SUBSTITUTE('Named Boundary Report'!$A263,"+","")), IF(TRIM('Named Boundary Report'!$A263)="", "End of Project", $A263))</f>
        <v>End of Project</v>
      </c>
      <c r="B264" s="473" t="str">
        <f>IF(ISNUMBER('Named Boundary Report'!$A263), "",TRIM(SUBSTITUTE('Named Boundary Report'!$A263, CHAR(160), " ")))</f>
        <v/>
      </c>
      <c r="C264" s="475">
        <f>'Named Boundary Report'!$F263</f>
        <v>0</v>
      </c>
    </row>
    <row r="265" spans="1:3" x14ac:dyDescent="0.25">
      <c r="A265" s="532" t="str">
        <f>IF(ISNUMBER(VALUE(SUBSTITUTE('Named Boundary Report'!$A264,"+",""))), VALUE(SUBSTITUTE('Named Boundary Report'!$A264,"+","")), IF(TRIM('Named Boundary Report'!$A264)="", "End of Project", $A264))</f>
        <v>End of Project</v>
      </c>
      <c r="B265" s="473" t="str">
        <f>IF(ISNUMBER('Named Boundary Report'!$A264), "",TRIM(SUBSTITUTE('Named Boundary Report'!$A264, CHAR(160), " ")))</f>
        <v/>
      </c>
      <c r="C265" s="475">
        <f>'Named Boundary Report'!$F264</f>
        <v>0</v>
      </c>
    </row>
    <row r="266" spans="1:3" x14ac:dyDescent="0.25">
      <c r="A266" s="532" t="str">
        <f>IF(ISNUMBER(VALUE(SUBSTITUTE('Named Boundary Report'!$A265,"+",""))), VALUE(SUBSTITUTE('Named Boundary Report'!$A265,"+","")), IF(TRIM('Named Boundary Report'!$A265)="", "End of Project", $A265))</f>
        <v>End of Project</v>
      </c>
      <c r="B266" s="473" t="str">
        <f>IF(ISNUMBER('Named Boundary Report'!$A265), "",TRIM(SUBSTITUTE('Named Boundary Report'!$A265, CHAR(160), " ")))</f>
        <v/>
      </c>
      <c r="C266" s="475">
        <f>'Named Boundary Report'!$F265</f>
        <v>0</v>
      </c>
    </row>
    <row r="267" spans="1:3" x14ac:dyDescent="0.25">
      <c r="A267" s="532" t="str">
        <f>IF(ISNUMBER(VALUE(SUBSTITUTE('Named Boundary Report'!$A266,"+",""))), VALUE(SUBSTITUTE('Named Boundary Report'!$A266,"+","")), IF(TRIM('Named Boundary Report'!$A266)="", "End of Project", $A266))</f>
        <v>End of Project</v>
      </c>
      <c r="B267" s="473" t="str">
        <f>IF(ISNUMBER('Named Boundary Report'!$A266), "",TRIM(SUBSTITUTE('Named Boundary Report'!$A266, CHAR(160), " ")))</f>
        <v/>
      </c>
      <c r="C267" s="475">
        <f>'Named Boundary Report'!$F266</f>
        <v>0</v>
      </c>
    </row>
    <row r="268" spans="1:3" x14ac:dyDescent="0.25">
      <c r="A268" s="532" t="str">
        <f>IF(ISNUMBER(VALUE(SUBSTITUTE('Named Boundary Report'!$A267,"+",""))), VALUE(SUBSTITUTE('Named Boundary Report'!$A267,"+","")), IF(TRIM('Named Boundary Report'!$A267)="", "End of Project", $A267))</f>
        <v>End of Project</v>
      </c>
      <c r="B268" s="473" t="str">
        <f>IF(ISNUMBER('Named Boundary Report'!$A267), "",TRIM(SUBSTITUTE('Named Boundary Report'!$A267, CHAR(160), " ")))</f>
        <v/>
      </c>
      <c r="C268" s="475">
        <f>'Named Boundary Report'!$F267</f>
        <v>0</v>
      </c>
    </row>
    <row r="269" spans="1:3" x14ac:dyDescent="0.25">
      <c r="A269" s="532" t="str">
        <f>IF(ISNUMBER(VALUE(SUBSTITUTE('Named Boundary Report'!$A268,"+",""))), VALUE(SUBSTITUTE('Named Boundary Report'!$A268,"+","")), IF(TRIM('Named Boundary Report'!$A268)="", "End of Project", $A268))</f>
        <v>End of Project</v>
      </c>
      <c r="B269" s="473" t="str">
        <f>IF(ISNUMBER('Named Boundary Report'!$A268), "",TRIM(SUBSTITUTE('Named Boundary Report'!$A268, CHAR(160), " ")))</f>
        <v/>
      </c>
      <c r="C269" s="475">
        <f>'Named Boundary Report'!$F268</f>
        <v>0</v>
      </c>
    </row>
    <row r="270" spans="1:3" x14ac:dyDescent="0.25">
      <c r="A270" s="532" t="str">
        <f>IF(ISNUMBER(VALUE(SUBSTITUTE('Named Boundary Report'!$A269,"+",""))), VALUE(SUBSTITUTE('Named Boundary Report'!$A269,"+","")), IF(TRIM('Named Boundary Report'!$A269)="", "End of Project", $A269))</f>
        <v>End of Project</v>
      </c>
      <c r="B270" s="473" t="str">
        <f>IF(ISNUMBER('Named Boundary Report'!$A269), "",TRIM(SUBSTITUTE('Named Boundary Report'!$A269, CHAR(160), " ")))</f>
        <v/>
      </c>
      <c r="C270" s="475">
        <f>'Named Boundary Report'!$F269</f>
        <v>0</v>
      </c>
    </row>
    <row r="271" spans="1:3" x14ac:dyDescent="0.25">
      <c r="A271" s="532" t="str">
        <f>IF(ISNUMBER(VALUE(SUBSTITUTE('Named Boundary Report'!$A270,"+",""))), VALUE(SUBSTITUTE('Named Boundary Report'!$A270,"+","")), IF(TRIM('Named Boundary Report'!$A270)="", "End of Project", $A270))</f>
        <v>End of Project</v>
      </c>
      <c r="B271" s="473" t="str">
        <f>IF(ISNUMBER('Named Boundary Report'!$A270), "",TRIM(SUBSTITUTE('Named Boundary Report'!$A270, CHAR(160), " ")))</f>
        <v/>
      </c>
      <c r="C271" s="475">
        <f>'Named Boundary Report'!$F270</f>
        <v>0</v>
      </c>
    </row>
    <row r="272" spans="1:3" x14ac:dyDescent="0.25">
      <c r="A272" s="532" t="str">
        <f>IF(ISNUMBER(VALUE(SUBSTITUTE('Named Boundary Report'!$A271,"+",""))), VALUE(SUBSTITUTE('Named Boundary Report'!$A271,"+","")), IF(TRIM('Named Boundary Report'!$A271)="", "End of Project", $A271))</f>
        <v>End of Project</v>
      </c>
      <c r="B272" s="473" t="str">
        <f>IF(ISNUMBER('Named Boundary Report'!$A271), "",TRIM(SUBSTITUTE('Named Boundary Report'!$A271, CHAR(160), " ")))</f>
        <v/>
      </c>
      <c r="C272" s="475">
        <f>'Named Boundary Report'!$F271</f>
        <v>0</v>
      </c>
    </row>
    <row r="273" spans="1:3" x14ac:dyDescent="0.25">
      <c r="A273" s="532" t="str">
        <f>IF(ISNUMBER(VALUE(SUBSTITUTE('Named Boundary Report'!$A272,"+",""))), VALUE(SUBSTITUTE('Named Boundary Report'!$A272,"+","")), IF(TRIM('Named Boundary Report'!$A272)="", "End of Project", $A272))</f>
        <v>End of Project</v>
      </c>
      <c r="B273" s="473" t="str">
        <f>IF(ISNUMBER('Named Boundary Report'!$A272), "",TRIM(SUBSTITUTE('Named Boundary Report'!$A272, CHAR(160), " ")))</f>
        <v/>
      </c>
      <c r="C273" s="475">
        <f>'Named Boundary Report'!$F272</f>
        <v>0</v>
      </c>
    </row>
    <row r="274" spans="1:3" x14ac:dyDescent="0.25">
      <c r="A274" s="532" t="str">
        <f>IF(ISNUMBER(VALUE(SUBSTITUTE('Named Boundary Report'!$A273,"+",""))), VALUE(SUBSTITUTE('Named Boundary Report'!$A273,"+","")), IF(TRIM('Named Boundary Report'!$A273)="", "End of Project", $A273))</f>
        <v>End of Project</v>
      </c>
      <c r="B274" s="473" t="str">
        <f>IF(ISNUMBER('Named Boundary Report'!$A273), "",TRIM(SUBSTITUTE('Named Boundary Report'!$A273, CHAR(160), " ")))</f>
        <v/>
      </c>
      <c r="C274" s="475">
        <f>'Named Boundary Report'!$F273</f>
        <v>0</v>
      </c>
    </row>
    <row r="275" spans="1:3" x14ac:dyDescent="0.25">
      <c r="A275" s="532" t="str">
        <f>IF(ISNUMBER(VALUE(SUBSTITUTE('Named Boundary Report'!$A274,"+",""))), VALUE(SUBSTITUTE('Named Boundary Report'!$A274,"+","")), IF(TRIM('Named Boundary Report'!$A274)="", "End of Project", $A274))</f>
        <v>End of Project</v>
      </c>
      <c r="B275" s="473" t="str">
        <f>IF(ISNUMBER('Named Boundary Report'!$A274), "",TRIM(SUBSTITUTE('Named Boundary Report'!$A274, CHAR(160), " ")))</f>
        <v/>
      </c>
      <c r="C275" s="475">
        <f>'Named Boundary Report'!$F274</f>
        <v>0</v>
      </c>
    </row>
    <row r="276" spans="1:3" x14ac:dyDescent="0.25">
      <c r="A276" s="532" t="str">
        <f>IF(ISNUMBER(VALUE(SUBSTITUTE('Named Boundary Report'!$A275,"+",""))), VALUE(SUBSTITUTE('Named Boundary Report'!$A275,"+","")), IF(TRIM('Named Boundary Report'!$A275)="", "End of Project", $A275))</f>
        <v>End of Project</v>
      </c>
      <c r="B276" s="473" t="str">
        <f>IF(ISNUMBER('Named Boundary Report'!$A275), "",TRIM(SUBSTITUTE('Named Boundary Report'!$A275, CHAR(160), " ")))</f>
        <v/>
      </c>
      <c r="C276" s="475">
        <f>'Named Boundary Report'!$F275</f>
        <v>0</v>
      </c>
    </row>
    <row r="277" spans="1:3" x14ac:dyDescent="0.25">
      <c r="A277" s="532" t="str">
        <f>IF(ISNUMBER(VALUE(SUBSTITUTE('Named Boundary Report'!$A276,"+",""))), VALUE(SUBSTITUTE('Named Boundary Report'!$A276,"+","")), IF(TRIM('Named Boundary Report'!$A276)="", "End of Project", $A276))</f>
        <v>End of Project</v>
      </c>
      <c r="B277" s="473" t="str">
        <f>IF(ISNUMBER('Named Boundary Report'!$A276), "",TRIM(SUBSTITUTE('Named Boundary Report'!$A276, CHAR(160), " ")))</f>
        <v/>
      </c>
      <c r="C277" s="475">
        <f>'Named Boundary Report'!$F276</f>
        <v>0</v>
      </c>
    </row>
    <row r="278" spans="1:3" x14ac:dyDescent="0.25">
      <c r="A278" s="532" t="str">
        <f>IF(ISNUMBER(VALUE(SUBSTITUTE('Named Boundary Report'!$A277,"+",""))), VALUE(SUBSTITUTE('Named Boundary Report'!$A277,"+","")), IF(TRIM('Named Boundary Report'!$A277)="", "End of Project", $A277))</f>
        <v>End of Project</v>
      </c>
      <c r="B278" s="473" t="str">
        <f>IF(ISNUMBER('Named Boundary Report'!$A277), "",TRIM(SUBSTITUTE('Named Boundary Report'!$A277, CHAR(160), " ")))</f>
        <v/>
      </c>
      <c r="C278" s="475">
        <f>'Named Boundary Report'!$F277</f>
        <v>0</v>
      </c>
    </row>
    <row r="279" spans="1:3" x14ac:dyDescent="0.25">
      <c r="A279" s="532" t="str">
        <f>IF(ISNUMBER(VALUE(SUBSTITUTE('Named Boundary Report'!$A278,"+",""))), VALUE(SUBSTITUTE('Named Boundary Report'!$A278,"+","")), IF(TRIM('Named Boundary Report'!$A278)="", "End of Project", $A278))</f>
        <v>End of Project</v>
      </c>
      <c r="B279" s="473" t="str">
        <f>IF(ISNUMBER('Named Boundary Report'!$A278), "",TRIM(SUBSTITUTE('Named Boundary Report'!$A278, CHAR(160), " ")))</f>
        <v/>
      </c>
      <c r="C279" s="475">
        <f>'Named Boundary Report'!$F278</f>
        <v>0</v>
      </c>
    </row>
    <row r="280" spans="1:3" x14ac:dyDescent="0.25">
      <c r="A280" s="532" t="str">
        <f>IF(ISNUMBER(VALUE(SUBSTITUTE('Named Boundary Report'!$A279,"+",""))), VALUE(SUBSTITUTE('Named Boundary Report'!$A279,"+","")), IF(TRIM('Named Boundary Report'!$A279)="", "End of Project", $A279))</f>
        <v>End of Project</v>
      </c>
      <c r="B280" s="473" t="str">
        <f>IF(ISNUMBER('Named Boundary Report'!$A279), "",TRIM(SUBSTITUTE('Named Boundary Report'!$A279, CHAR(160), " ")))</f>
        <v/>
      </c>
      <c r="C280" s="475">
        <f>'Named Boundary Report'!$F279</f>
        <v>0</v>
      </c>
    </row>
    <row r="281" spans="1:3" x14ac:dyDescent="0.25">
      <c r="A281" s="532" t="str">
        <f>IF(ISNUMBER(VALUE(SUBSTITUTE('Named Boundary Report'!$A280,"+",""))), VALUE(SUBSTITUTE('Named Boundary Report'!$A280,"+","")), IF(TRIM('Named Boundary Report'!$A280)="", "End of Project", $A280))</f>
        <v>End of Project</v>
      </c>
      <c r="B281" s="473" t="str">
        <f>IF(ISNUMBER('Named Boundary Report'!$A280), "",TRIM(SUBSTITUTE('Named Boundary Report'!$A280, CHAR(160), " ")))</f>
        <v/>
      </c>
      <c r="C281" s="475">
        <f>'Named Boundary Report'!$F280</f>
        <v>0</v>
      </c>
    </row>
    <row r="282" spans="1:3" x14ac:dyDescent="0.25">
      <c r="A282" s="532" t="str">
        <f>IF(ISNUMBER(VALUE(SUBSTITUTE('Named Boundary Report'!$A281,"+",""))), VALUE(SUBSTITUTE('Named Boundary Report'!$A281,"+","")), IF(TRIM('Named Boundary Report'!$A281)="", "End of Project", $A281))</f>
        <v>End of Project</v>
      </c>
      <c r="B282" s="473" t="str">
        <f>IF(ISNUMBER('Named Boundary Report'!$A281), "",TRIM(SUBSTITUTE('Named Boundary Report'!$A281, CHAR(160), " ")))</f>
        <v/>
      </c>
      <c r="C282" s="475">
        <f>'Named Boundary Report'!$F281</f>
        <v>0</v>
      </c>
    </row>
    <row r="283" spans="1:3" x14ac:dyDescent="0.25">
      <c r="A283" s="532" t="str">
        <f>IF(ISNUMBER(VALUE(SUBSTITUTE('Named Boundary Report'!$A282,"+",""))), VALUE(SUBSTITUTE('Named Boundary Report'!$A282,"+","")), IF(TRIM('Named Boundary Report'!$A282)="", "End of Project", $A282))</f>
        <v>End of Project</v>
      </c>
      <c r="B283" s="473" t="str">
        <f>IF(ISNUMBER('Named Boundary Report'!$A282), "",TRIM(SUBSTITUTE('Named Boundary Report'!$A282, CHAR(160), " ")))</f>
        <v/>
      </c>
      <c r="C283" s="475">
        <f>'Named Boundary Report'!$F282</f>
        <v>0</v>
      </c>
    </row>
    <row r="284" spans="1:3" x14ac:dyDescent="0.25">
      <c r="A284" s="532" t="str">
        <f>IF(ISNUMBER(VALUE(SUBSTITUTE('Named Boundary Report'!$A283,"+",""))), VALUE(SUBSTITUTE('Named Boundary Report'!$A283,"+","")), IF(TRIM('Named Boundary Report'!$A283)="", "End of Project", $A283))</f>
        <v>End of Project</v>
      </c>
      <c r="B284" s="473" t="str">
        <f>IF(ISNUMBER('Named Boundary Report'!$A283), "",TRIM(SUBSTITUTE('Named Boundary Report'!$A283, CHAR(160), " ")))</f>
        <v/>
      </c>
      <c r="C284" s="475">
        <f>'Named Boundary Report'!$F283</f>
        <v>0</v>
      </c>
    </row>
    <row r="285" spans="1:3" x14ac:dyDescent="0.25">
      <c r="A285" s="532" t="str">
        <f>IF(ISNUMBER(VALUE(SUBSTITUTE('Named Boundary Report'!$A284,"+",""))), VALUE(SUBSTITUTE('Named Boundary Report'!$A284,"+","")), IF(TRIM('Named Boundary Report'!$A284)="", "End of Project", $A284))</f>
        <v>End of Project</v>
      </c>
      <c r="B285" s="473" t="str">
        <f>IF(ISNUMBER('Named Boundary Report'!$A284), "",TRIM(SUBSTITUTE('Named Boundary Report'!$A284, CHAR(160), " ")))</f>
        <v/>
      </c>
      <c r="C285" s="475">
        <f>'Named Boundary Report'!$F284</f>
        <v>0</v>
      </c>
    </row>
    <row r="286" spans="1:3" x14ac:dyDescent="0.25">
      <c r="A286" s="532" t="str">
        <f>IF(ISNUMBER(VALUE(SUBSTITUTE('Named Boundary Report'!$A285,"+",""))), VALUE(SUBSTITUTE('Named Boundary Report'!$A285,"+","")), IF(TRIM('Named Boundary Report'!$A285)="", "End of Project", $A285))</f>
        <v>End of Project</v>
      </c>
      <c r="B286" s="473" t="str">
        <f>IF(ISNUMBER('Named Boundary Report'!$A285), "",TRIM(SUBSTITUTE('Named Boundary Report'!$A285, CHAR(160), " ")))</f>
        <v/>
      </c>
      <c r="C286" s="475">
        <f>'Named Boundary Report'!$F285</f>
        <v>0</v>
      </c>
    </row>
    <row r="287" spans="1:3" x14ac:dyDescent="0.25">
      <c r="A287" s="532" t="str">
        <f>IF(ISNUMBER(VALUE(SUBSTITUTE('Named Boundary Report'!$A286,"+",""))), VALUE(SUBSTITUTE('Named Boundary Report'!$A286,"+","")), IF(TRIM('Named Boundary Report'!$A286)="", "End of Project", $A286))</f>
        <v>End of Project</v>
      </c>
      <c r="B287" s="473" t="str">
        <f>IF(ISNUMBER('Named Boundary Report'!$A286), "",TRIM(SUBSTITUTE('Named Boundary Report'!$A286, CHAR(160), " ")))</f>
        <v/>
      </c>
      <c r="C287" s="475">
        <f>'Named Boundary Report'!$F286</f>
        <v>0</v>
      </c>
    </row>
    <row r="288" spans="1:3" x14ac:dyDescent="0.25">
      <c r="A288" s="532" t="str">
        <f>IF(ISNUMBER(VALUE(SUBSTITUTE('Named Boundary Report'!$A287,"+",""))), VALUE(SUBSTITUTE('Named Boundary Report'!$A287,"+","")), IF(TRIM('Named Boundary Report'!$A287)="", "End of Project", $A287))</f>
        <v>End of Project</v>
      </c>
      <c r="B288" s="473" t="str">
        <f>IF(ISNUMBER('Named Boundary Report'!$A287), "",TRIM(SUBSTITUTE('Named Boundary Report'!$A287, CHAR(160), " ")))</f>
        <v/>
      </c>
      <c r="C288" s="475">
        <f>'Named Boundary Report'!$F287</f>
        <v>0</v>
      </c>
    </row>
    <row r="289" spans="1:3" x14ac:dyDescent="0.25">
      <c r="A289" s="532" t="str">
        <f>IF(ISNUMBER(VALUE(SUBSTITUTE('Named Boundary Report'!$A288,"+",""))), VALUE(SUBSTITUTE('Named Boundary Report'!$A288,"+","")), IF(TRIM('Named Boundary Report'!$A288)="", "End of Project", $A288))</f>
        <v>End of Project</v>
      </c>
      <c r="B289" s="473" t="str">
        <f>IF(ISNUMBER('Named Boundary Report'!$A288), "",TRIM(SUBSTITUTE('Named Boundary Report'!$A288, CHAR(160), " ")))</f>
        <v/>
      </c>
      <c r="C289" s="475">
        <f>'Named Boundary Report'!$F288</f>
        <v>0</v>
      </c>
    </row>
    <row r="290" spans="1:3" x14ac:dyDescent="0.25">
      <c r="A290" s="532" t="str">
        <f>IF(ISNUMBER(VALUE(SUBSTITUTE('Named Boundary Report'!$A289,"+",""))), VALUE(SUBSTITUTE('Named Boundary Report'!$A289,"+","")), IF(TRIM('Named Boundary Report'!$A289)="", "End of Project", $A289))</f>
        <v>End of Project</v>
      </c>
      <c r="B290" s="473" t="str">
        <f>IF(ISNUMBER('Named Boundary Report'!$A289), "",TRIM(SUBSTITUTE('Named Boundary Report'!$A289, CHAR(160), " ")))</f>
        <v/>
      </c>
      <c r="C290" s="475">
        <f>'Named Boundary Report'!$F289</f>
        <v>0</v>
      </c>
    </row>
    <row r="291" spans="1:3" x14ac:dyDescent="0.25">
      <c r="A291" s="532" t="str">
        <f>IF(ISNUMBER(VALUE(SUBSTITUTE('Named Boundary Report'!$A290,"+",""))), VALUE(SUBSTITUTE('Named Boundary Report'!$A290,"+","")), IF(TRIM('Named Boundary Report'!$A290)="", "End of Project", $A290))</f>
        <v>End of Project</v>
      </c>
      <c r="B291" s="473" t="str">
        <f>IF(ISNUMBER('Named Boundary Report'!$A290), "",TRIM(SUBSTITUTE('Named Boundary Report'!$A290, CHAR(160), " ")))</f>
        <v/>
      </c>
      <c r="C291" s="475">
        <f>'Named Boundary Report'!$F290</f>
        <v>0</v>
      </c>
    </row>
    <row r="292" spans="1:3" x14ac:dyDescent="0.25">
      <c r="A292" s="532" t="str">
        <f>IF(ISNUMBER(VALUE(SUBSTITUTE('Named Boundary Report'!$A291,"+",""))), VALUE(SUBSTITUTE('Named Boundary Report'!$A291,"+","")), IF(TRIM('Named Boundary Report'!$A291)="", "End of Project", $A291))</f>
        <v>End of Project</v>
      </c>
      <c r="B292" s="473" t="str">
        <f>IF(ISNUMBER('Named Boundary Report'!$A291), "",TRIM(SUBSTITUTE('Named Boundary Report'!$A291, CHAR(160), " ")))</f>
        <v/>
      </c>
      <c r="C292" s="475">
        <f>'Named Boundary Report'!$F291</f>
        <v>0</v>
      </c>
    </row>
    <row r="293" spans="1:3" x14ac:dyDescent="0.25">
      <c r="A293" s="532" t="str">
        <f>IF(ISNUMBER(VALUE(SUBSTITUTE('Named Boundary Report'!$A292,"+",""))), VALUE(SUBSTITUTE('Named Boundary Report'!$A292,"+","")), IF(TRIM('Named Boundary Report'!$A292)="", "End of Project", $A292))</f>
        <v>End of Project</v>
      </c>
      <c r="B293" s="473" t="str">
        <f>IF(ISNUMBER('Named Boundary Report'!$A292), "",TRIM(SUBSTITUTE('Named Boundary Report'!$A292, CHAR(160), " ")))</f>
        <v/>
      </c>
      <c r="C293" s="475">
        <f>'Named Boundary Report'!$F292</f>
        <v>0</v>
      </c>
    </row>
    <row r="294" spans="1:3" x14ac:dyDescent="0.25">
      <c r="A294" s="532" t="str">
        <f>IF(ISNUMBER(VALUE(SUBSTITUTE('Named Boundary Report'!$A293,"+",""))), VALUE(SUBSTITUTE('Named Boundary Report'!$A293,"+","")), IF(TRIM('Named Boundary Report'!$A293)="", "End of Project", $A293))</f>
        <v>End of Project</v>
      </c>
      <c r="B294" s="473" t="str">
        <f>IF(ISNUMBER('Named Boundary Report'!$A293), "",TRIM(SUBSTITUTE('Named Boundary Report'!$A293, CHAR(160), " ")))</f>
        <v/>
      </c>
      <c r="C294" s="475">
        <f>'Named Boundary Report'!$F293</f>
        <v>0</v>
      </c>
    </row>
    <row r="295" spans="1:3" x14ac:dyDescent="0.25">
      <c r="A295" s="532" t="str">
        <f>IF(ISNUMBER(VALUE(SUBSTITUTE('Named Boundary Report'!$A294,"+",""))), VALUE(SUBSTITUTE('Named Boundary Report'!$A294,"+","")), IF(TRIM('Named Boundary Report'!$A294)="", "End of Project", $A294))</f>
        <v>End of Project</v>
      </c>
      <c r="B295" s="473" t="str">
        <f>IF(ISNUMBER('Named Boundary Report'!$A294), "",TRIM(SUBSTITUTE('Named Boundary Report'!$A294, CHAR(160), " ")))</f>
        <v/>
      </c>
      <c r="C295" s="475">
        <f>'Named Boundary Report'!$F294</f>
        <v>0</v>
      </c>
    </row>
    <row r="296" spans="1:3" x14ac:dyDescent="0.25">
      <c r="A296" s="532" t="str">
        <f>IF(ISNUMBER(VALUE(SUBSTITUTE('Named Boundary Report'!$A295,"+",""))), VALUE(SUBSTITUTE('Named Boundary Report'!$A295,"+","")), IF(TRIM('Named Boundary Report'!$A295)="", "End of Project", $A295))</f>
        <v>End of Project</v>
      </c>
      <c r="B296" s="473" t="str">
        <f>IF(ISNUMBER('Named Boundary Report'!$A295), "",TRIM(SUBSTITUTE('Named Boundary Report'!$A295, CHAR(160), " ")))</f>
        <v/>
      </c>
      <c r="C296" s="475">
        <f>'Named Boundary Report'!$F295</f>
        <v>0</v>
      </c>
    </row>
    <row r="297" spans="1:3" x14ac:dyDescent="0.25">
      <c r="A297" s="532" t="str">
        <f>IF(ISNUMBER(VALUE(SUBSTITUTE('Named Boundary Report'!$A296,"+",""))), VALUE(SUBSTITUTE('Named Boundary Report'!$A296,"+","")), IF(TRIM('Named Boundary Report'!$A296)="", "End of Project", $A296))</f>
        <v>End of Project</v>
      </c>
      <c r="B297" s="473" t="str">
        <f>IF(ISNUMBER('Named Boundary Report'!$A296), "",TRIM(SUBSTITUTE('Named Boundary Report'!$A296, CHAR(160), " ")))</f>
        <v/>
      </c>
      <c r="C297" s="475">
        <f>'Named Boundary Report'!$F296</f>
        <v>0</v>
      </c>
    </row>
    <row r="298" spans="1:3" x14ac:dyDescent="0.25">
      <c r="A298" s="532" t="str">
        <f>IF(ISNUMBER(VALUE(SUBSTITUTE('Named Boundary Report'!$A297,"+",""))), VALUE(SUBSTITUTE('Named Boundary Report'!$A297,"+","")), IF(TRIM('Named Boundary Report'!$A297)="", "End of Project", $A297))</f>
        <v>End of Project</v>
      </c>
      <c r="B298" s="473" t="str">
        <f>IF(ISNUMBER('Named Boundary Report'!$A297), "",TRIM(SUBSTITUTE('Named Boundary Report'!$A297, CHAR(160), " ")))</f>
        <v/>
      </c>
      <c r="C298" s="475">
        <f>'Named Boundary Report'!$F297</f>
        <v>0</v>
      </c>
    </row>
    <row r="299" spans="1:3" x14ac:dyDescent="0.25">
      <c r="A299" s="532" t="str">
        <f>IF(ISNUMBER(VALUE(SUBSTITUTE('Named Boundary Report'!$A298,"+",""))), VALUE(SUBSTITUTE('Named Boundary Report'!$A298,"+","")), IF(TRIM('Named Boundary Report'!$A298)="", "End of Project", $A298))</f>
        <v>End of Project</v>
      </c>
      <c r="B299" s="473" t="str">
        <f>IF(ISNUMBER('Named Boundary Report'!$A298), "",TRIM(SUBSTITUTE('Named Boundary Report'!$A298, CHAR(160), " ")))</f>
        <v/>
      </c>
      <c r="C299" s="475">
        <f>'Named Boundary Report'!$F298</f>
        <v>0</v>
      </c>
    </row>
    <row r="300" spans="1:3" x14ac:dyDescent="0.25">
      <c r="A300" s="532" t="str">
        <f>IF(ISNUMBER(VALUE(SUBSTITUTE('Named Boundary Report'!$A299,"+",""))), VALUE(SUBSTITUTE('Named Boundary Report'!$A299,"+","")), IF(TRIM('Named Boundary Report'!$A299)="", "End of Project", $A299))</f>
        <v>End of Project</v>
      </c>
      <c r="B300" s="473" t="str">
        <f>IF(ISNUMBER('Named Boundary Report'!$A299), "",TRIM(SUBSTITUTE('Named Boundary Report'!$A299, CHAR(160), " ")))</f>
        <v/>
      </c>
      <c r="C300" s="475">
        <f>'Named Boundary Report'!$F299</f>
        <v>0</v>
      </c>
    </row>
    <row r="301" spans="1:3" x14ac:dyDescent="0.25">
      <c r="A301" s="532" t="str">
        <f>IF(ISNUMBER(VALUE(SUBSTITUTE('Named Boundary Report'!$A300,"+",""))), VALUE(SUBSTITUTE('Named Boundary Report'!$A300,"+","")), IF(TRIM('Named Boundary Report'!$A300)="", "End of Project", $A300))</f>
        <v>End of Project</v>
      </c>
      <c r="B301" s="473" t="str">
        <f>IF(ISNUMBER('Named Boundary Report'!$A300), "",TRIM(SUBSTITUTE('Named Boundary Report'!$A300, CHAR(160), " ")))</f>
        <v/>
      </c>
      <c r="C301" s="475">
        <f>'Named Boundary Report'!$F300</f>
        <v>0</v>
      </c>
    </row>
    <row r="302" spans="1:3" x14ac:dyDescent="0.25">
      <c r="A302" s="532" t="str">
        <f>IF(ISNUMBER(VALUE(SUBSTITUTE('Named Boundary Report'!$A301,"+",""))), VALUE(SUBSTITUTE('Named Boundary Report'!$A301,"+","")), IF(TRIM('Named Boundary Report'!$A301)="", "End of Project", $A301))</f>
        <v>End of Project</v>
      </c>
      <c r="B302" s="473" t="str">
        <f>IF(ISNUMBER('Named Boundary Report'!$A301), "",TRIM(SUBSTITUTE('Named Boundary Report'!$A301, CHAR(160), " ")))</f>
        <v/>
      </c>
      <c r="C302" s="475">
        <f>'Named Boundary Report'!$F301</f>
        <v>0</v>
      </c>
    </row>
    <row r="303" spans="1:3" x14ac:dyDescent="0.25">
      <c r="A303" s="532" t="str">
        <f>IF(ISNUMBER(VALUE(SUBSTITUTE('Named Boundary Report'!$A302,"+",""))), VALUE(SUBSTITUTE('Named Boundary Report'!$A302,"+","")), IF(TRIM('Named Boundary Report'!$A302)="", "End of Project", $A302))</f>
        <v>End of Project</v>
      </c>
      <c r="B303" s="473" t="str">
        <f>IF(ISNUMBER('Named Boundary Report'!$A302), "",TRIM(SUBSTITUTE('Named Boundary Report'!$A302, CHAR(160), " ")))</f>
        <v/>
      </c>
      <c r="C303" s="475">
        <f>'Named Boundary Report'!$F302</f>
        <v>0</v>
      </c>
    </row>
    <row r="304" spans="1:3" x14ac:dyDescent="0.25">
      <c r="A304" s="532" t="str">
        <f>IF(ISNUMBER(VALUE(SUBSTITUTE('Named Boundary Report'!$A303,"+",""))), VALUE(SUBSTITUTE('Named Boundary Report'!$A303,"+","")), IF(TRIM('Named Boundary Report'!$A303)="", "End of Project", $A303))</f>
        <v>End of Project</v>
      </c>
      <c r="B304" s="473" t="str">
        <f>IF(ISNUMBER('Named Boundary Report'!$A303), "",TRIM(SUBSTITUTE('Named Boundary Report'!$A303, CHAR(160), " ")))</f>
        <v/>
      </c>
      <c r="C304" s="475">
        <f>'Named Boundary Report'!$F303</f>
        <v>0</v>
      </c>
    </row>
    <row r="305" spans="1:3" x14ac:dyDescent="0.25">
      <c r="A305" s="532" t="str">
        <f>IF(ISNUMBER(VALUE(SUBSTITUTE('Named Boundary Report'!$A304,"+",""))), VALUE(SUBSTITUTE('Named Boundary Report'!$A304,"+","")), IF(TRIM('Named Boundary Report'!$A304)="", "End of Project", $A304))</f>
        <v>End of Project</v>
      </c>
      <c r="B305" s="473" t="str">
        <f>IF(ISNUMBER('Named Boundary Report'!$A304), "",TRIM(SUBSTITUTE('Named Boundary Report'!$A304, CHAR(160), " ")))</f>
        <v/>
      </c>
      <c r="C305" s="475">
        <f>'Named Boundary Report'!$F304</f>
        <v>0</v>
      </c>
    </row>
    <row r="306" spans="1:3" x14ac:dyDescent="0.25">
      <c r="A306" s="532" t="str">
        <f>IF(ISNUMBER(VALUE(SUBSTITUTE('Named Boundary Report'!$A305,"+",""))), VALUE(SUBSTITUTE('Named Boundary Report'!$A305,"+","")), IF(TRIM('Named Boundary Report'!$A305)="", "End of Project", $A305))</f>
        <v>End of Project</v>
      </c>
      <c r="B306" s="473" t="str">
        <f>IF(ISNUMBER('Named Boundary Report'!$A305), "",TRIM(SUBSTITUTE('Named Boundary Report'!$A305, CHAR(160), " ")))</f>
        <v/>
      </c>
      <c r="C306" s="475">
        <f>'Named Boundary Report'!$F305</f>
        <v>0</v>
      </c>
    </row>
    <row r="307" spans="1:3" x14ac:dyDescent="0.25">
      <c r="A307" s="532" t="str">
        <f>IF(ISNUMBER(VALUE(SUBSTITUTE('Named Boundary Report'!$A306,"+",""))), VALUE(SUBSTITUTE('Named Boundary Report'!$A306,"+","")), IF(TRIM('Named Boundary Report'!$A306)="", "End of Project", $A306))</f>
        <v>End of Project</v>
      </c>
      <c r="B307" s="473" t="str">
        <f>IF(ISNUMBER('Named Boundary Report'!$A306), "",TRIM(SUBSTITUTE('Named Boundary Report'!$A306, CHAR(160), " ")))</f>
        <v/>
      </c>
      <c r="C307" s="475">
        <f>'Named Boundary Report'!$F306</f>
        <v>0</v>
      </c>
    </row>
    <row r="308" spans="1:3" x14ac:dyDescent="0.25">
      <c r="A308" s="532" t="str">
        <f>IF(ISNUMBER(VALUE(SUBSTITUTE('Named Boundary Report'!$A307,"+",""))), VALUE(SUBSTITUTE('Named Boundary Report'!$A307,"+","")), IF(TRIM('Named Boundary Report'!$A307)="", "End of Project", $A307))</f>
        <v>End of Project</v>
      </c>
      <c r="B308" s="473" t="str">
        <f>IF(ISNUMBER('Named Boundary Report'!$A307), "",TRIM(SUBSTITUTE('Named Boundary Report'!$A307, CHAR(160), " ")))</f>
        <v/>
      </c>
      <c r="C308" s="475">
        <f>'Named Boundary Report'!$F307</f>
        <v>0</v>
      </c>
    </row>
    <row r="309" spans="1:3" x14ac:dyDescent="0.25">
      <c r="A309" s="532" t="str">
        <f>IF(ISNUMBER(VALUE(SUBSTITUTE('Named Boundary Report'!$A308,"+",""))), VALUE(SUBSTITUTE('Named Boundary Report'!$A308,"+","")), IF(TRIM('Named Boundary Report'!$A308)="", "End of Project", $A308))</f>
        <v>End of Project</v>
      </c>
      <c r="B309" s="473" t="str">
        <f>IF(ISNUMBER('Named Boundary Report'!$A308), "",TRIM(SUBSTITUTE('Named Boundary Report'!$A308, CHAR(160), " ")))</f>
        <v/>
      </c>
      <c r="C309" s="475">
        <f>'Named Boundary Report'!$F308</f>
        <v>0</v>
      </c>
    </row>
    <row r="310" spans="1:3" x14ac:dyDescent="0.25">
      <c r="A310" s="532" t="str">
        <f>IF(ISNUMBER(VALUE(SUBSTITUTE('Named Boundary Report'!$A309,"+",""))), VALUE(SUBSTITUTE('Named Boundary Report'!$A309,"+","")), IF(TRIM('Named Boundary Report'!$A309)="", "End of Project", $A309))</f>
        <v>End of Project</v>
      </c>
      <c r="B310" s="473" t="str">
        <f>IF(ISNUMBER('Named Boundary Report'!$A309), "",TRIM(SUBSTITUTE('Named Boundary Report'!$A309, CHAR(160), " ")))</f>
        <v/>
      </c>
      <c r="C310" s="475">
        <f>'Named Boundary Report'!$F309</f>
        <v>0</v>
      </c>
    </row>
    <row r="311" spans="1:3" x14ac:dyDescent="0.25">
      <c r="A311" s="532" t="str">
        <f>IF(ISNUMBER(VALUE(SUBSTITUTE('Named Boundary Report'!$A310,"+",""))), VALUE(SUBSTITUTE('Named Boundary Report'!$A310,"+","")), IF(TRIM('Named Boundary Report'!$A310)="", "End of Project", $A310))</f>
        <v>End of Project</v>
      </c>
      <c r="B311" s="473" t="str">
        <f>IF(ISNUMBER('Named Boundary Report'!$A310), "",TRIM(SUBSTITUTE('Named Boundary Report'!$A310, CHAR(160), " ")))</f>
        <v/>
      </c>
      <c r="C311" s="475">
        <f>'Named Boundary Report'!$F310</f>
        <v>0</v>
      </c>
    </row>
    <row r="312" spans="1:3" x14ac:dyDescent="0.25">
      <c r="A312" s="532" t="str">
        <f>IF(ISNUMBER(VALUE(SUBSTITUTE('Named Boundary Report'!$A311,"+",""))), VALUE(SUBSTITUTE('Named Boundary Report'!$A311,"+","")), IF(TRIM('Named Boundary Report'!$A311)="", "End of Project", $A311))</f>
        <v>End of Project</v>
      </c>
      <c r="B312" s="473" t="str">
        <f>IF(ISNUMBER('Named Boundary Report'!$A311), "",TRIM(SUBSTITUTE('Named Boundary Report'!$A311, CHAR(160), " ")))</f>
        <v/>
      </c>
      <c r="C312" s="475">
        <f>'Named Boundary Report'!$F311</f>
        <v>0</v>
      </c>
    </row>
    <row r="313" spans="1:3" x14ac:dyDescent="0.25">
      <c r="A313" s="532" t="str">
        <f>IF(ISNUMBER(VALUE(SUBSTITUTE('Named Boundary Report'!$A312,"+",""))), VALUE(SUBSTITUTE('Named Boundary Report'!$A312,"+","")), IF(TRIM('Named Boundary Report'!$A312)="", "End of Project", $A312))</f>
        <v>End of Project</v>
      </c>
      <c r="B313" s="473" t="str">
        <f>IF(ISNUMBER('Named Boundary Report'!$A312), "",TRIM(SUBSTITUTE('Named Boundary Report'!$A312, CHAR(160), " ")))</f>
        <v/>
      </c>
      <c r="C313" s="475">
        <f>'Named Boundary Report'!$F312</f>
        <v>0</v>
      </c>
    </row>
    <row r="314" spans="1:3" x14ac:dyDescent="0.25">
      <c r="A314" s="532" t="str">
        <f>IF(ISNUMBER(VALUE(SUBSTITUTE('Named Boundary Report'!$A313,"+",""))), VALUE(SUBSTITUTE('Named Boundary Report'!$A313,"+","")), IF(TRIM('Named Boundary Report'!$A313)="", "End of Project", $A313))</f>
        <v>End of Project</v>
      </c>
      <c r="B314" s="473" t="str">
        <f>IF(ISNUMBER('Named Boundary Report'!$A313), "",TRIM(SUBSTITUTE('Named Boundary Report'!$A313, CHAR(160), " ")))</f>
        <v/>
      </c>
      <c r="C314" s="475">
        <f>'Named Boundary Report'!$F313</f>
        <v>0</v>
      </c>
    </row>
    <row r="315" spans="1:3" x14ac:dyDescent="0.25">
      <c r="A315" s="532" t="str">
        <f>IF(ISNUMBER(VALUE(SUBSTITUTE('Named Boundary Report'!$A314,"+",""))), VALUE(SUBSTITUTE('Named Boundary Report'!$A314,"+","")), IF(TRIM('Named Boundary Report'!$A314)="", "End of Project", $A314))</f>
        <v>End of Project</v>
      </c>
      <c r="B315" s="473" t="str">
        <f>IF(ISNUMBER('Named Boundary Report'!$A314), "",TRIM(SUBSTITUTE('Named Boundary Report'!$A314, CHAR(160), " ")))</f>
        <v/>
      </c>
      <c r="C315" s="475">
        <f>'Named Boundary Report'!$F314</f>
        <v>0</v>
      </c>
    </row>
    <row r="316" spans="1:3" x14ac:dyDescent="0.25">
      <c r="A316" s="532" t="str">
        <f>IF(ISNUMBER(VALUE(SUBSTITUTE('Named Boundary Report'!$A315,"+",""))), VALUE(SUBSTITUTE('Named Boundary Report'!$A315,"+","")), IF(TRIM('Named Boundary Report'!$A315)="", "End of Project", $A315))</f>
        <v>End of Project</v>
      </c>
      <c r="B316" s="473" t="str">
        <f>IF(ISNUMBER('Named Boundary Report'!$A315), "",TRIM(SUBSTITUTE('Named Boundary Report'!$A315, CHAR(160), " ")))</f>
        <v/>
      </c>
      <c r="C316" s="475">
        <f>'Named Boundary Report'!$F315</f>
        <v>0</v>
      </c>
    </row>
    <row r="317" spans="1:3" x14ac:dyDescent="0.25">
      <c r="A317" s="532" t="str">
        <f>IF(ISNUMBER(VALUE(SUBSTITUTE('Named Boundary Report'!$A316,"+",""))), VALUE(SUBSTITUTE('Named Boundary Report'!$A316,"+","")), IF(TRIM('Named Boundary Report'!$A316)="", "End of Project", $A316))</f>
        <v>End of Project</v>
      </c>
      <c r="B317" s="473" t="str">
        <f>IF(ISNUMBER('Named Boundary Report'!$A316), "",TRIM(SUBSTITUTE('Named Boundary Report'!$A316, CHAR(160), " ")))</f>
        <v/>
      </c>
      <c r="C317" s="475">
        <f>'Named Boundary Report'!$F316</f>
        <v>0</v>
      </c>
    </row>
    <row r="318" spans="1:3" x14ac:dyDescent="0.25">
      <c r="A318" s="532" t="str">
        <f>IF(ISNUMBER(VALUE(SUBSTITUTE('Named Boundary Report'!$A317,"+",""))), VALUE(SUBSTITUTE('Named Boundary Report'!$A317,"+","")), IF(TRIM('Named Boundary Report'!$A317)="", "End of Project", $A317))</f>
        <v>End of Project</v>
      </c>
      <c r="B318" s="473" t="str">
        <f>IF(ISNUMBER('Named Boundary Report'!$A317), "",TRIM(SUBSTITUTE('Named Boundary Report'!$A317, CHAR(160), " ")))</f>
        <v/>
      </c>
      <c r="C318" s="475">
        <f>'Named Boundary Report'!$F317</f>
        <v>0</v>
      </c>
    </row>
    <row r="319" spans="1:3" x14ac:dyDescent="0.25">
      <c r="A319" s="532" t="str">
        <f>IF(ISNUMBER(VALUE(SUBSTITUTE('Named Boundary Report'!$A318,"+",""))), VALUE(SUBSTITUTE('Named Boundary Report'!$A318,"+","")), IF(TRIM('Named Boundary Report'!$A318)="", "End of Project", $A318))</f>
        <v>End of Project</v>
      </c>
      <c r="B319" s="473" t="str">
        <f>IF(ISNUMBER('Named Boundary Report'!$A318), "",TRIM(SUBSTITUTE('Named Boundary Report'!$A318, CHAR(160), " ")))</f>
        <v/>
      </c>
      <c r="C319" s="475">
        <f>'Named Boundary Report'!$F318</f>
        <v>0</v>
      </c>
    </row>
    <row r="320" spans="1:3" x14ac:dyDescent="0.25">
      <c r="A320" s="532" t="str">
        <f>IF(ISNUMBER(VALUE(SUBSTITUTE('Named Boundary Report'!$A319,"+",""))), VALUE(SUBSTITUTE('Named Boundary Report'!$A319,"+","")), IF(TRIM('Named Boundary Report'!$A319)="", "End of Project", $A319))</f>
        <v>End of Project</v>
      </c>
      <c r="B320" s="473" t="str">
        <f>IF(ISNUMBER('Named Boundary Report'!$A319), "",TRIM(SUBSTITUTE('Named Boundary Report'!$A319, CHAR(160), " ")))</f>
        <v/>
      </c>
      <c r="C320" s="475">
        <f>'Named Boundary Report'!$F319</f>
        <v>0</v>
      </c>
    </row>
    <row r="321" spans="1:3" x14ac:dyDescent="0.25">
      <c r="A321" s="532" t="str">
        <f>IF(ISNUMBER(VALUE(SUBSTITUTE('Named Boundary Report'!$A320,"+",""))), VALUE(SUBSTITUTE('Named Boundary Report'!$A320,"+","")), IF(TRIM('Named Boundary Report'!$A320)="", "End of Project", $A320))</f>
        <v>End of Project</v>
      </c>
      <c r="B321" s="473" t="str">
        <f>IF(ISNUMBER('Named Boundary Report'!$A320), "",TRIM(SUBSTITUTE('Named Boundary Report'!$A320, CHAR(160), " ")))</f>
        <v/>
      </c>
      <c r="C321" s="475">
        <f>'Named Boundary Report'!$F320</f>
        <v>0</v>
      </c>
    </row>
    <row r="322" spans="1:3" x14ac:dyDescent="0.25">
      <c r="A322" s="532" t="str">
        <f>IF(ISNUMBER(VALUE(SUBSTITUTE('Named Boundary Report'!$A321,"+",""))), VALUE(SUBSTITUTE('Named Boundary Report'!$A321,"+","")), IF(TRIM('Named Boundary Report'!$A321)="", "End of Project", $A321))</f>
        <v>End of Project</v>
      </c>
      <c r="B322" s="473" t="str">
        <f>IF(ISNUMBER('Named Boundary Report'!$A321), "",TRIM(SUBSTITUTE('Named Boundary Report'!$A321, CHAR(160), " ")))</f>
        <v/>
      </c>
      <c r="C322" s="475">
        <f>'Named Boundary Report'!$F321</f>
        <v>0</v>
      </c>
    </row>
    <row r="323" spans="1:3" x14ac:dyDescent="0.25">
      <c r="A323" s="532" t="str">
        <f>IF(ISNUMBER(VALUE(SUBSTITUTE('Named Boundary Report'!$A322,"+",""))), VALUE(SUBSTITUTE('Named Boundary Report'!$A322,"+","")), IF(TRIM('Named Boundary Report'!$A322)="", "End of Project", $A322))</f>
        <v>End of Project</v>
      </c>
      <c r="B323" s="473" t="str">
        <f>IF(ISNUMBER('Named Boundary Report'!$A322), "",TRIM(SUBSTITUTE('Named Boundary Report'!$A322, CHAR(160), " ")))</f>
        <v/>
      </c>
      <c r="C323" s="475">
        <f>'Named Boundary Report'!$F322</f>
        <v>0</v>
      </c>
    </row>
    <row r="324" spans="1:3" x14ac:dyDescent="0.25">
      <c r="A324" s="532" t="str">
        <f>IF(ISNUMBER(VALUE(SUBSTITUTE('Named Boundary Report'!$A323,"+",""))), VALUE(SUBSTITUTE('Named Boundary Report'!$A323,"+","")), IF(TRIM('Named Boundary Report'!$A323)="", "End of Project", $A323))</f>
        <v>End of Project</v>
      </c>
      <c r="B324" s="473" t="str">
        <f>IF(ISNUMBER('Named Boundary Report'!$A323), "",TRIM(SUBSTITUTE('Named Boundary Report'!$A323, CHAR(160), " ")))</f>
        <v/>
      </c>
      <c r="C324" s="475">
        <f>'Named Boundary Report'!$F323</f>
        <v>0</v>
      </c>
    </row>
    <row r="325" spans="1:3" x14ac:dyDescent="0.25">
      <c r="A325" s="532" t="str">
        <f>IF(ISNUMBER(VALUE(SUBSTITUTE('Named Boundary Report'!$A324,"+",""))), VALUE(SUBSTITUTE('Named Boundary Report'!$A324,"+","")), IF(TRIM('Named Boundary Report'!$A324)="", "End of Project", $A324))</f>
        <v>End of Project</v>
      </c>
      <c r="B325" s="473" t="str">
        <f>IF(ISNUMBER('Named Boundary Report'!$A324), "",TRIM(SUBSTITUTE('Named Boundary Report'!$A324, CHAR(160), " ")))</f>
        <v/>
      </c>
      <c r="C325" s="475">
        <f>'Named Boundary Report'!$F324</f>
        <v>0</v>
      </c>
    </row>
    <row r="326" spans="1:3" x14ac:dyDescent="0.25">
      <c r="A326" s="532" t="str">
        <f>IF(ISNUMBER(VALUE(SUBSTITUTE('Named Boundary Report'!$A325,"+",""))), VALUE(SUBSTITUTE('Named Boundary Report'!$A325,"+","")), IF(TRIM('Named Boundary Report'!$A325)="", "End of Project", $A325))</f>
        <v>End of Project</v>
      </c>
      <c r="B326" s="473" t="str">
        <f>IF(ISNUMBER('Named Boundary Report'!$A325), "",TRIM(SUBSTITUTE('Named Boundary Report'!$A325, CHAR(160), " ")))</f>
        <v/>
      </c>
      <c r="C326" s="475">
        <f>'Named Boundary Report'!$F325</f>
        <v>0</v>
      </c>
    </row>
    <row r="327" spans="1:3" x14ac:dyDescent="0.25">
      <c r="A327" s="532" t="str">
        <f>IF(ISNUMBER(VALUE(SUBSTITUTE('Named Boundary Report'!$A326,"+",""))), VALUE(SUBSTITUTE('Named Boundary Report'!$A326,"+","")), IF(TRIM('Named Boundary Report'!$A326)="", "End of Project", $A326))</f>
        <v>End of Project</v>
      </c>
      <c r="B327" s="473" t="str">
        <f>IF(ISNUMBER('Named Boundary Report'!$A326), "",TRIM(SUBSTITUTE('Named Boundary Report'!$A326, CHAR(160), " ")))</f>
        <v/>
      </c>
      <c r="C327" s="475">
        <f>'Named Boundary Report'!$F326</f>
        <v>0</v>
      </c>
    </row>
    <row r="328" spans="1:3" x14ac:dyDescent="0.25">
      <c r="A328" s="532" t="str">
        <f>IF(ISNUMBER(VALUE(SUBSTITUTE('Named Boundary Report'!$A327,"+",""))), VALUE(SUBSTITUTE('Named Boundary Report'!$A327,"+","")), IF(TRIM('Named Boundary Report'!$A327)="", "End of Project", $A327))</f>
        <v>End of Project</v>
      </c>
      <c r="B328" s="473" t="str">
        <f>IF(ISNUMBER('Named Boundary Report'!$A327), "",TRIM(SUBSTITUTE('Named Boundary Report'!$A327, CHAR(160), " ")))</f>
        <v/>
      </c>
      <c r="C328" s="475">
        <f>'Named Boundary Report'!$F327</f>
        <v>0</v>
      </c>
    </row>
    <row r="329" spans="1:3" x14ac:dyDescent="0.25">
      <c r="A329" s="532" t="str">
        <f>IF(ISNUMBER(VALUE(SUBSTITUTE('Named Boundary Report'!$A328,"+",""))), VALUE(SUBSTITUTE('Named Boundary Report'!$A328,"+","")), IF(TRIM('Named Boundary Report'!$A328)="", "End of Project", $A328))</f>
        <v>End of Project</v>
      </c>
      <c r="B329" s="473" t="str">
        <f>IF(ISNUMBER('Named Boundary Report'!$A328), "",TRIM(SUBSTITUTE('Named Boundary Report'!$A328, CHAR(160), " ")))</f>
        <v/>
      </c>
      <c r="C329" s="475">
        <f>'Named Boundary Report'!$F328</f>
        <v>0</v>
      </c>
    </row>
    <row r="330" spans="1:3" x14ac:dyDescent="0.25">
      <c r="A330" s="532" t="str">
        <f>IF(ISNUMBER(VALUE(SUBSTITUTE('Named Boundary Report'!$A329,"+",""))), VALUE(SUBSTITUTE('Named Boundary Report'!$A329,"+","")), IF(TRIM('Named Boundary Report'!$A329)="", "End of Project", $A329))</f>
        <v>End of Project</v>
      </c>
      <c r="B330" s="473" t="str">
        <f>IF(ISNUMBER('Named Boundary Report'!$A329), "",TRIM(SUBSTITUTE('Named Boundary Report'!$A329, CHAR(160), " ")))</f>
        <v/>
      </c>
      <c r="C330" s="475">
        <f>'Named Boundary Report'!$F329</f>
        <v>0</v>
      </c>
    </row>
    <row r="331" spans="1:3" x14ac:dyDescent="0.25">
      <c r="A331" s="532" t="str">
        <f>IF(ISNUMBER(VALUE(SUBSTITUTE('Named Boundary Report'!$A330,"+",""))), VALUE(SUBSTITUTE('Named Boundary Report'!$A330,"+","")), IF(TRIM('Named Boundary Report'!$A330)="", "End of Project", $A330))</f>
        <v>End of Project</v>
      </c>
      <c r="B331" s="473" t="str">
        <f>IF(ISNUMBER('Named Boundary Report'!$A330), "",TRIM(SUBSTITUTE('Named Boundary Report'!$A330, CHAR(160), " ")))</f>
        <v/>
      </c>
      <c r="C331" s="475">
        <f>'Named Boundary Report'!$F330</f>
        <v>0</v>
      </c>
    </row>
    <row r="332" spans="1:3" x14ac:dyDescent="0.25">
      <c r="A332" s="532" t="str">
        <f>IF(ISNUMBER(VALUE(SUBSTITUTE('Named Boundary Report'!$A331,"+",""))), VALUE(SUBSTITUTE('Named Boundary Report'!$A331,"+","")), IF(TRIM('Named Boundary Report'!$A331)="", "End of Project", $A331))</f>
        <v>End of Project</v>
      </c>
      <c r="B332" s="473" t="str">
        <f>IF(ISNUMBER('Named Boundary Report'!$A331), "",TRIM(SUBSTITUTE('Named Boundary Report'!$A331, CHAR(160), " ")))</f>
        <v/>
      </c>
      <c r="C332" s="475">
        <f>'Named Boundary Report'!$F331</f>
        <v>0</v>
      </c>
    </row>
    <row r="333" spans="1:3" x14ac:dyDescent="0.25">
      <c r="A333" s="532" t="str">
        <f>IF(ISNUMBER(VALUE(SUBSTITUTE('Named Boundary Report'!$A332,"+",""))), VALUE(SUBSTITUTE('Named Boundary Report'!$A332,"+","")), IF(TRIM('Named Boundary Report'!$A332)="", "End of Project", $A332))</f>
        <v>End of Project</v>
      </c>
      <c r="B333" s="473" t="str">
        <f>IF(ISNUMBER('Named Boundary Report'!$A332), "",TRIM(SUBSTITUTE('Named Boundary Report'!$A332, CHAR(160), " ")))</f>
        <v/>
      </c>
      <c r="C333" s="475">
        <f>'Named Boundary Report'!$F332</f>
        <v>0</v>
      </c>
    </row>
    <row r="334" spans="1:3" x14ac:dyDescent="0.25">
      <c r="A334" s="532" t="str">
        <f>IF(ISNUMBER(VALUE(SUBSTITUTE('Named Boundary Report'!$A333,"+",""))), VALUE(SUBSTITUTE('Named Boundary Report'!$A333,"+","")), IF(TRIM('Named Boundary Report'!$A333)="", "End of Project", $A333))</f>
        <v>End of Project</v>
      </c>
      <c r="B334" s="473" t="str">
        <f>IF(ISNUMBER('Named Boundary Report'!$A333), "",TRIM(SUBSTITUTE('Named Boundary Report'!$A333, CHAR(160), " ")))</f>
        <v/>
      </c>
      <c r="C334" s="475">
        <f>'Named Boundary Report'!$F333</f>
        <v>0</v>
      </c>
    </row>
    <row r="335" spans="1:3" x14ac:dyDescent="0.25">
      <c r="A335" s="532" t="str">
        <f>IF(ISNUMBER(VALUE(SUBSTITUTE('Named Boundary Report'!$A334,"+",""))), VALUE(SUBSTITUTE('Named Boundary Report'!$A334,"+","")), IF(TRIM('Named Boundary Report'!$A334)="", "End of Project", $A334))</f>
        <v>End of Project</v>
      </c>
      <c r="B335" s="473" t="str">
        <f>IF(ISNUMBER('Named Boundary Report'!$A334), "",TRIM(SUBSTITUTE('Named Boundary Report'!$A334, CHAR(160), " ")))</f>
        <v/>
      </c>
      <c r="C335" s="475">
        <f>'Named Boundary Report'!$F334</f>
        <v>0</v>
      </c>
    </row>
    <row r="336" spans="1:3" x14ac:dyDescent="0.25">
      <c r="A336" s="532" t="str">
        <f>IF(ISNUMBER(VALUE(SUBSTITUTE('Named Boundary Report'!$A335,"+",""))), VALUE(SUBSTITUTE('Named Boundary Report'!$A335,"+","")), IF(TRIM('Named Boundary Report'!$A335)="", "End of Project", $A335))</f>
        <v>End of Project</v>
      </c>
      <c r="B336" s="473" t="str">
        <f>IF(ISNUMBER('Named Boundary Report'!$A335), "",TRIM(SUBSTITUTE('Named Boundary Report'!$A335, CHAR(160), " ")))</f>
        <v/>
      </c>
      <c r="C336" s="475">
        <f>'Named Boundary Report'!$F335</f>
        <v>0</v>
      </c>
    </row>
    <row r="337" spans="1:3" x14ac:dyDescent="0.25">
      <c r="A337" s="532" t="str">
        <f>IF(ISNUMBER(VALUE(SUBSTITUTE('Named Boundary Report'!$A336,"+",""))), VALUE(SUBSTITUTE('Named Boundary Report'!$A336,"+","")), IF(TRIM('Named Boundary Report'!$A336)="", "End of Project", $A336))</f>
        <v>End of Project</v>
      </c>
      <c r="B337" s="473" t="str">
        <f>IF(ISNUMBER('Named Boundary Report'!$A336), "",TRIM(SUBSTITUTE('Named Boundary Report'!$A336, CHAR(160), " ")))</f>
        <v/>
      </c>
      <c r="C337" s="475">
        <f>'Named Boundary Report'!$F336</f>
        <v>0</v>
      </c>
    </row>
    <row r="338" spans="1:3" x14ac:dyDescent="0.25">
      <c r="A338" s="532" t="str">
        <f>IF(ISNUMBER(VALUE(SUBSTITUTE('Named Boundary Report'!$A337,"+",""))), VALUE(SUBSTITUTE('Named Boundary Report'!$A337,"+","")), IF(TRIM('Named Boundary Report'!$A337)="", "End of Project", $A337))</f>
        <v>End of Project</v>
      </c>
      <c r="B338" s="473" t="str">
        <f>IF(ISNUMBER('Named Boundary Report'!$A337), "",TRIM(SUBSTITUTE('Named Boundary Report'!$A337, CHAR(160), " ")))</f>
        <v/>
      </c>
      <c r="C338" s="475">
        <f>'Named Boundary Report'!$F337</f>
        <v>0</v>
      </c>
    </row>
    <row r="339" spans="1:3" x14ac:dyDescent="0.25">
      <c r="A339" s="532" t="str">
        <f>IF(ISNUMBER(VALUE(SUBSTITUTE('Named Boundary Report'!$A338,"+",""))), VALUE(SUBSTITUTE('Named Boundary Report'!$A338,"+","")), IF(TRIM('Named Boundary Report'!$A338)="", "End of Project", $A338))</f>
        <v>End of Project</v>
      </c>
      <c r="B339" s="473" t="str">
        <f>IF(ISNUMBER('Named Boundary Report'!$A338), "",TRIM(SUBSTITUTE('Named Boundary Report'!$A338, CHAR(160), " ")))</f>
        <v/>
      </c>
      <c r="C339" s="475">
        <f>'Named Boundary Report'!$F338</f>
        <v>0</v>
      </c>
    </row>
    <row r="340" spans="1:3" x14ac:dyDescent="0.25">
      <c r="A340" s="532" t="str">
        <f>IF(ISNUMBER(VALUE(SUBSTITUTE('Named Boundary Report'!$A339,"+",""))), VALUE(SUBSTITUTE('Named Boundary Report'!$A339,"+","")), IF(TRIM('Named Boundary Report'!$A339)="", "End of Project", $A339))</f>
        <v>End of Project</v>
      </c>
      <c r="B340" s="473" t="str">
        <f>IF(ISNUMBER('Named Boundary Report'!$A339), "",TRIM(SUBSTITUTE('Named Boundary Report'!$A339, CHAR(160), " ")))</f>
        <v/>
      </c>
      <c r="C340" s="475">
        <f>'Named Boundary Report'!$F339</f>
        <v>0</v>
      </c>
    </row>
    <row r="341" spans="1:3" x14ac:dyDescent="0.25">
      <c r="A341" s="532" t="str">
        <f>IF(ISNUMBER(VALUE(SUBSTITUTE('Named Boundary Report'!$A340,"+",""))), VALUE(SUBSTITUTE('Named Boundary Report'!$A340,"+","")), IF(TRIM('Named Boundary Report'!$A340)="", "End of Project", $A340))</f>
        <v>End of Project</v>
      </c>
      <c r="B341" s="473" t="str">
        <f>IF(ISNUMBER('Named Boundary Report'!$A340), "",TRIM(SUBSTITUTE('Named Boundary Report'!$A340, CHAR(160), " ")))</f>
        <v/>
      </c>
      <c r="C341" s="475">
        <f>'Named Boundary Report'!$F340</f>
        <v>0</v>
      </c>
    </row>
    <row r="342" spans="1:3" x14ac:dyDescent="0.25">
      <c r="A342" s="532" t="str">
        <f>IF(ISNUMBER(VALUE(SUBSTITUTE('Named Boundary Report'!$A341,"+",""))), VALUE(SUBSTITUTE('Named Boundary Report'!$A341,"+","")), IF(TRIM('Named Boundary Report'!$A341)="", "End of Project", $A341))</f>
        <v>End of Project</v>
      </c>
      <c r="B342" s="473" t="str">
        <f>IF(ISNUMBER('Named Boundary Report'!$A341), "",TRIM(SUBSTITUTE('Named Boundary Report'!$A341, CHAR(160), " ")))</f>
        <v/>
      </c>
      <c r="C342" s="475">
        <f>'Named Boundary Report'!$F341</f>
        <v>0</v>
      </c>
    </row>
    <row r="343" spans="1:3" x14ac:dyDescent="0.25">
      <c r="A343" s="532" t="str">
        <f>IF(ISNUMBER(VALUE(SUBSTITUTE('Named Boundary Report'!$A342,"+",""))), VALUE(SUBSTITUTE('Named Boundary Report'!$A342,"+","")), IF(TRIM('Named Boundary Report'!$A342)="", "End of Project", $A342))</f>
        <v>End of Project</v>
      </c>
      <c r="B343" s="473" t="str">
        <f>IF(ISNUMBER('Named Boundary Report'!$A342), "",TRIM(SUBSTITUTE('Named Boundary Report'!$A342, CHAR(160), " ")))</f>
        <v/>
      </c>
      <c r="C343" s="475">
        <f>'Named Boundary Report'!$F342</f>
        <v>0</v>
      </c>
    </row>
    <row r="344" spans="1:3" x14ac:dyDescent="0.25">
      <c r="A344" s="532" t="str">
        <f>IF(ISNUMBER(VALUE(SUBSTITUTE('Named Boundary Report'!$A343,"+",""))), VALUE(SUBSTITUTE('Named Boundary Report'!$A343,"+","")), IF(TRIM('Named Boundary Report'!$A343)="", "End of Project", $A343))</f>
        <v>End of Project</v>
      </c>
      <c r="B344" s="473" t="str">
        <f>IF(ISNUMBER('Named Boundary Report'!$A343), "",TRIM(SUBSTITUTE('Named Boundary Report'!$A343, CHAR(160), " ")))</f>
        <v/>
      </c>
      <c r="C344" s="475">
        <f>'Named Boundary Report'!$F343</f>
        <v>0</v>
      </c>
    </row>
    <row r="345" spans="1:3" x14ac:dyDescent="0.25">
      <c r="A345" s="532" t="str">
        <f>IF(ISNUMBER(VALUE(SUBSTITUTE('Named Boundary Report'!$A344,"+",""))), VALUE(SUBSTITUTE('Named Boundary Report'!$A344,"+","")), IF(TRIM('Named Boundary Report'!$A344)="", "End of Project", $A344))</f>
        <v>End of Project</v>
      </c>
      <c r="B345" s="473" t="str">
        <f>IF(ISNUMBER('Named Boundary Report'!$A344), "",TRIM(SUBSTITUTE('Named Boundary Report'!$A344, CHAR(160), " ")))</f>
        <v/>
      </c>
      <c r="C345" s="475">
        <f>'Named Boundary Report'!$F344</f>
        <v>0</v>
      </c>
    </row>
    <row r="346" spans="1:3" x14ac:dyDescent="0.25">
      <c r="A346" s="532" t="str">
        <f>IF(ISNUMBER(VALUE(SUBSTITUTE('Named Boundary Report'!$A345,"+",""))), VALUE(SUBSTITUTE('Named Boundary Report'!$A345,"+","")), IF(TRIM('Named Boundary Report'!$A345)="", "End of Project", $A345))</f>
        <v>End of Project</v>
      </c>
      <c r="B346" s="473" t="str">
        <f>IF(ISNUMBER('Named Boundary Report'!$A345), "",TRIM(SUBSTITUTE('Named Boundary Report'!$A345, CHAR(160), " ")))</f>
        <v/>
      </c>
      <c r="C346" s="475">
        <f>'Named Boundary Report'!$F345</f>
        <v>0</v>
      </c>
    </row>
    <row r="347" spans="1:3" x14ac:dyDescent="0.25">
      <c r="A347" s="532" t="str">
        <f>IF(ISNUMBER(VALUE(SUBSTITUTE('Named Boundary Report'!$A346,"+",""))), VALUE(SUBSTITUTE('Named Boundary Report'!$A346,"+","")), IF(TRIM('Named Boundary Report'!$A346)="", "End of Project", $A346))</f>
        <v>End of Project</v>
      </c>
      <c r="B347" s="473" t="str">
        <f>IF(ISNUMBER('Named Boundary Report'!$A346), "",TRIM(SUBSTITUTE('Named Boundary Report'!$A346, CHAR(160), " ")))</f>
        <v/>
      </c>
      <c r="C347" s="475">
        <f>'Named Boundary Report'!$F346</f>
        <v>0</v>
      </c>
    </row>
    <row r="348" spans="1:3" x14ac:dyDescent="0.25">
      <c r="A348" s="532" t="str">
        <f>IF(ISNUMBER(VALUE(SUBSTITUTE('Named Boundary Report'!$A347,"+",""))), VALUE(SUBSTITUTE('Named Boundary Report'!$A347,"+","")), IF(TRIM('Named Boundary Report'!$A347)="", "End of Project", $A347))</f>
        <v>End of Project</v>
      </c>
      <c r="B348" s="473" t="str">
        <f>IF(ISNUMBER('Named Boundary Report'!$A347), "",TRIM(SUBSTITUTE('Named Boundary Report'!$A347, CHAR(160), " ")))</f>
        <v/>
      </c>
      <c r="C348" s="475">
        <f>'Named Boundary Report'!$F347</f>
        <v>0</v>
      </c>
    </row>
    <row r="349" spans="1:3" x14ac:dyDescent="0.25">
      <c r="A349" s="532" t="str">
        <f>IF(ISNUMBER(VALUE(SUBSTITUTE('Named Boundary Report'!$A348,"+",""))), VALUE(SUBSTITUTE('Named Boundary Report'!$A348,"+","")), IF(TRIM('Named Boundary Report'!$A348)="", "End of Project", $A348))</f>
        <v>End of Project</v>
      </c>
      <c r="B349" s="473" t="str">
        <f>IF(ISNUMBER('Named Boundary Report'!$A348), "",TRIM(SUBSTITUTE('Named Boundary Report'!$A348, CHAR(160), " ")))</f>
        <v/>
      </c>
      <c r="C349" s="475">
        <f>'Named Boundary Report'!$F348</f>
        <v>0</v>
      </c>
    </row>
    <row r="350" spans="1:3" x14ac:dyDescent="0.25">
      <c r="A350" s="532" t="str">
        <f>IF(ISNUMBER(VALUE(SUBSTITUTE('Named Boundary Report'!$A349,"+",""))), VALUE(SUBSTITUTE('Named Boundary Report'!$A349,"+","")), IF(TRIM('Named Boundary Report'!$A349)="", "End of Project", $A349))</f>
        <v>End of Project</v>
      </c>
      <c r="B350" s="473" t="str">
        <f>IF(ISNUMBER('Named Boundary Report'!$A349), "",TRIM(SUBSTITUTE('Named Boundary Report'!$A349, CHAR(160), " ")))</f>
        <v/>
      </c>
      <c r="C350" s="475">
        <f>'Named Boundary Report'!$F349</f>
        <v>0</v>
      </c>
    </row>
    <row r="351" spans="1:3" x14ac:dyDescent="0.25">
      <c r="A351" s="532" t="str">
        <f>IF(ISNUMBER(VALUE(SUBSTITUTE('Named Boundary Report'!$A350,"+",""))), VALUE(SUBSTITUTE('Named Boundary Report'!$A350,"+","")), IF(TRIM('Named Boundary Report'!$A350)="", "End of Project", $A350))</f>
        <v>End of Project</v>
      </c>
      <c r="B351" s="473" t="str">
        <f>IF(ISNUMBER('Named Boundary Report'!$A350), "",TRIM(SUBSTITUTE('Named Boundary Report'!$A350, CHAR(160), " ")))</f>
        <v/>
      </c>
      <c r="C351" s="475">
        <f>'Named Boundary Report'!$F350</f>
        <v>0</v>
      </c>
    </row>
    <row r="352" spans="1:3" x14ac:dyDescent="0.25">
      <c r="A352" s="532" t="str">
        <f>IF(ISNUMBER(VALUE(SUBSTITUTE('Named Boundary Report'!$A351,"+",""))), VALUE(SUBSTITUTE('Named Boundary Report'!$A351,"+","")), IF(TRIM('Named Boundary Report'!$A351)="", "End of Project", $A351))</f>
        <v>End of Project</v>
      </c>
      <c r="B352" s="473" t="str">
        <f>IF(ISNUMBER('Named Boundary Report'!$A351), "",TRIM(SUBSTITUTE('Named Boundary Report'!$A351, CHAR(160), " ")))</f>
        <v/>
      </c>
      <c r="C352" s="475">
        <f>'Named Boundary Report'!$F351</f>
        <v>0</v>
      </c>
    </row>
    <row r="353" spans="1:3" x14ac:dyDescent="0.25">
      <c r="A353" s="532" t="str">
        <f>IF(ISNUMBER(VALUE(SUBSTITUTE('Named Boundary Report'!$A352,"+",""))), VALUE(SUBSTITUTE('Named Boundary Report'!$A352,"+","")), IF(TRIM('Named Boundary Report'!$A352)="", "End of Project", $A352))</f>
        <v>End of Project</v>
      </c>
      <c r="B353" s="473" t="str">
        <f>IF(ISNUMBER('Named Boundary Report'!$A352), "",TRIM(SUBSTITUTE('Named Boundary Report'!$A352, CHAR(160), " ")))</f>
        <v/>
      </c>
      <c r="C353" s="475">
        <f>'Named Boundary Report'!$F352</f>
        <v>0</v>
      </c>
    </row>
    <row r="354" spans="1:3" x14ac:dyDescent="0.25">
      <c r="A354" s="532" t="str">
        <f>IF(ISNUMBER(VALUE(SUBSTITUTE('Named Boundary Report'!$A353,"+",""))), VALUE(SUBSTITUTE('Named Boundary Report'!$A353,"+","")), IF(TRIM('Named Boundary Report'!$A353)="", "End of Project", $A353))</f>
        <v>End of Project</v>
      </c>
      <c r="B354" s="473" t="str">
        <f>IF(ISNUMBER('Named Boundary Report'!$A353), "",TRIM(SUBSTITUTE('Named Boundary Report'!$A353, CHAR(160), " ")))</f>
        <v/>
      </c>
      <c r="C354" s="475">
        <f>'Named Boundary Report'!$F353</f>
        <v>0</v>
      </c>
    </row>
    <row r="355" spans="1:3" x14ac:dyDescent="0.25">
      <c r="A355" s="532" t="str">
        <f>IF(ISNUMBER(VALUE(SUBSTITUTE('Named Boundary Report'!$A354,"+",""))), VALUE(SUBSTITUTE('Named Boundary Report'!$A354,"+","")), IF(TRIM('Named Boundary Report'!$A354)="", "End of Project", $A354))</f>
        <v>End of Project</v>
      </c>
      <c r="B355" s="473" t="str">
        <f>IF(ISNUMBER('Named Boundary Report'!$A354), "",TRIM(SUBSTITUTE('Named Boundary Report'!$A354, CHAR(160), " ")))</f>
        <v/>
      </c>
      <c r="C355" s="475">
        <f>'Named Boundary Report'!$F354</f>
        <v>0</v>
      </c>
    </row>
    <row r="356" spans="1:3" x14ac:dyDescent="0.25">
      <c r="A356" s="532" t="str">
        <f>IF(ISNUMBER(VALUE(SUBSTITUTE('Named Boundary Report'!$A355,"+",""))), VALUE(SUBSTITUTE('Named Boundary Report'!$A355,"+","")), IF(TRIM('Named Boundary Report'!$A355)="", "End of Project", $A355))</f>
        <v>End of Project</v>
      </c>
      <c r="B356" s="473" t="str">
        <f>IF(ISNUMBER('Named Boundary Report'!$A355), "",TRIM(SUBSTITUTE('Named Boundary Report'!$A355, CHAR(160), " ")))</f>
        <v/>
      </c>
      <c r="C356" s="475">
        <f>'Named Boundary Report'!$F355</f>
        <v>0</v>
      </c>
    </row>
    <row r="357" spans="1:3" x14ac:dyDescent="0.25">
      <c r="A357" s="532" t="str">
        <f>IF(ISNUMBER(VALUE(SUBSTITUTE('Named Boundary Report'!$A356,"+",""))), VALUE(SUBSTITUTE('Named Boundary Report'!$A356,"+","")), IF(TRIM('Named Boundary Report'!$A356)="", "End of Project", $A356))</f>
        <v>End of Project</v>
      </c>
      <c r="B357" s="473" t="str">
        <f>IF(ISNUMBER('Named Boundary Report'!$A356), "",TRIM(SUBSTITUTE('Named Boundary Report'!$A356, CHAR(160), " ")))</f>
        <v/>
      </c>
      <c r="C357" s="475">
        <f>'Named Boundary Report'!$F356</f>
        <v>0</v>
      </c>
    </row>
    <row r="358" spans="1:3" x14ac:dyDescent="0.25">
      <c r="A358" s="532" t="str">
        <f>IF(ISNUMBER(VALUE(SUBSTITUTE('Named Boundary Report'!$A357,"+",""))), VALUE(SUBSTITUTE('Named Boundary Report'!$A357,"+","")), IF(TRIM('Named Boundary Report'!$A357)="", "End of Project", $A357))</f>
        <v>End of Project</v>
      </c>
      <c r="B358" s="473" t="str">
        <f>IF(ISNUMBER('Named Boundary Report'!$A357), "",TRIM(SUBSTITUTE('Named Boundary Report'!$A357, CHAR(160), " ")))</f>
        <v/>
      </c>
      <c r="C358" s="475">
        <f>'Named Boundary Report'!$F357</f>
        <v>0</v>
      </c>
    </row>
    <row r="359" spans="1:3" x14ac:dyDescent="0.25">
      <c r="A359" s="532" t="str">
        <f>IF(ISNUMBER(VALUE(SUBSTITUTE('Named Boundary Report'!$A358,"+",""))), VALUE(SUBSTITUTE('Named Boundary Report'!$A358,"+","")), IF(TRIM('Named Boundary Report'!$A358)="", "End of Project", $A358))</f>
        <v>End of Project</v>
      </c>
      <c r="B359" s="473" t="str">
        <f>IF(ISNUMBER('Named Boundary Report'!$A358), "",TRIM(SUBSTITUTE('Named Boundary Report'!$A358, CHAR(160), " ")))</f>
        <v/>
      </c>
      <c r="C359" s="475">
        <f>'Named Boundary Report'!$F358</f>
        <v>0</v>
      </c>
    </row>
    <row r="360" spans="1:3" x14ac:dyDescent="0.25">
      <c r="A360" s="532" t="str">
        <f>IF(ISNUMBER(VALUE(SUBSTITUTE('Named Boundary Report'!$A359,"+",""))), VALUE(SUBSTITUTE('Named Boundary Report'!$A359,"+","")), IF(TRIM('Named Boundary Report'!$A359)="", "End of Project", $A359))</f>
        <v>End of Project</v>
      </c>
      <c r="B360" s="473" t="str">
        <f>IF(ISNUMBER('Named Boundary Report'!$A359), "",TRIM(SUBSTITUTE('Named Boundary Report'!$A359, CHAR(160), " ")))</f>
        <v/>
      </c>
      <c r="C360" s="475">
        <f>'Named Boundary Report'!$F359</f>
        <v>0</v>
      </c>
    </row>
    <row r="361" spans="1:3" x14ac:dyDescent="0.25">
      <c r="A361" s="532" t="str">
        <f>IF(ISNUMBER(VALUE(SUBSTITUTE('Named Boundary Report'!$A360,"+",""))), VALUE(SUBSTITUTE('Named Boundary Report'!$A360,"+","")), IF(TRIM('Named Boundary Report'!$A360)="", "End of Project", $A360))</f>
        <v>End of Project</v>
      </c>
      <c r="B361" s="473" t="str">
        <f>IF(ISNUMBER('Named Boundary Report'!$A360), "",TRIM(SUBSTITUTE('Named Boundary Report'!$A360, CHAR(160), " ")))</f>
        <v/>
      </c>
      <c r="C361" s="475">
        <f>'Named Boundary Report'!$F360</f>
        <v>0</v>
      </c>
    </row>
    <row r="362" spans="1:3" x14ac:dyDescent="0.25">
      <c r="A362" s="532" t="str">
        <f>IF(ISNUMBER(VALUE(SUBSTITUTE('Named Boundary Report'!$A361,"+",""))), VALUE(SUBSTITUTE('Named Boundary Report'!$A361,"+","")), IF(TRIM('Named Boundary Report'!$A361)="", "End of Project", $A361))</f>
        <v>End of Project</v>
      </c>
      <c r="B362" s="473" t="str">
        <f>IF(ISNUMBER('Named Boundary Report'!$A361), "",TRIM(SUBSTITUTE('Named Boundary Report'!$A361, CHAR(160), " ")))</f>
        <v/>
      </c>
      <c r="C362" s="475">
        <f>'Named Boundary Report'!$F361</f>
        <v>0</v>
      </c>
    </row>
    <row r="363" spans="1:3" x14ac:dyDescent="0.25">
      <c r="A363" s="532" t="str">
        <f>IF(ISNUMBER(VALUE(SUBSTITUTE('Named Boundary Report'!$A362,"+",""))), VALUE(SUBSTITUTE('Named Boundary Report'!$A362,"+","")), IF(TRIM('Named Boundary Report'!$A362)="", "End of Project", $A362))</f>
        <v>End of Project</v>
      </c>
      <c r="B363" s="473" t="str">
        <f>IF(ISNUMBER('Named Boundary Report'!$A362), "",TRIM(SUBSTITUTE('Named Boundary Report'!$A362, CHAR(160), " ")))</f>
        <v/>
      </c>
      <c r="C363" s="475">
        <f>'Named Boundary Report'!$F362</f>
        <v>0</v>
      </c>
    </row>
    <row r="364" spans="1:3" x14ac:dyDescent="0.25">
      <c r="A364" s="532" t="str">
        <f>IF(ISNUMBER(VALUE(SUBSTITUTE('Named Boundary Report'!$A363,"+",""))), VALUE(SUBSTITUTE('Named Boundary Report'!$A363,"+","")), IF(TRIM('Named Boundary Report'!$A363)="", "End of Project", $A363))</f>
        <v>End of Project</v>
      </c>
      <c r="B364" s="473" t="str">
        <f>IF(ISNUMBER('Named Boundary Report'!$A363), "",TRIM(SUBSTITUTE('Named Boundary Report'!$A363, CHAR(160), " ")))</f>
        <v/>
      </c>
      <c r="C364" s="475">
        <f>'Named Boundary Report'!$F363</f>
        <v>0</v>
      </c>
    </row>
    <row r="365" spans="1:3" x14ac:dyDescent="0.25">
      <c r="A365" s="532" t="str">
        <f>IF(ISNUMBER(VALUE(SUBSTITUTE('Named Boundary Report'!$A364,"+",""))), VALUE(SUBSTITUTE('Named Boundary Report'!$A364,"+","")), IF(TRIM('Named Boundary Report'!$A364)="", "End of Project", $A364))</f>
        <v>End of Project</v>
      </c>
      <c r="B365" s="473" t="str">
        <f>IF(ISNUMBER('Named Boundary Report'!$A364), "",TRIM(SUBSTITUTE('Named Boundary Report'!$A364, CHAR(160), " ")))</f>
        <v/>
      </c>
      <c r="C365" s="475">
        <f>'Named Boundary Report'!$F364</f>
        <v>0</v>
      </c>
    </row>
    <row r="366" spans="1:3" x14ac:dyDescent="0.25">
      <c r="A366" s="532" t="str">
        <f>IF(ISNUMBER(VALUE(SUBSTITUTE('Named Boundary Report'!$A365,"+",""))), VALUE(SUBSTITUTE('Named Boundary Report'!$A365,"+","")), IF(TRIM('Named Boundary Report'!$A365)="", "End of Project", $A365))</f>
        <v>End of Project</v>
      </c>
      <c r="B366" s="473" t="str">
        <f>IF(ISNUMBER('Named Boundary Report'!$A365), "",TRIM(SUBSTITUTE('Named Boundary Report'!$A365, CHAR(160), " ")))</f>
        <v/>
      </c>
      <c r="C366" s="475">
        <f>'Named Boundary Report'!$F365</f>
        <v>0</v>
      </c>
    </row>
    <row r="367" spans="1:3" x14ac:dyDescent="0.25">
      <c r="A367" s="532" t="str">
        <f>IF(ISNUMBER(VALUE(SUBSTITUTE('Named Boundary Report'!$A366,"+",""))), VALUE(SUBSTITUTE('Named Boundary Report'!$A366,"+","")), IF(TRIM('Named Boundary Report'!$A366)="", "End of Project", $A366))</f>
        <v>End of Project</v>
      </c>
      <c r="B367" s="473" t="str">
        <f>IF(ISNUMBER('Named Boundary Report'!$A366), "",TRIM(SUBSTITUTE('Named Boundary Report'!$A366, CHAR(160), " ")))</f>
        <v/>
      </c>
      <c r="C367" s="475">
        <f>'Named Boundary Report'!$F366</f>
        <v>0</v>
      </c>
    </row>
    <row r="368" spans="1:3" x14ac:dyDescent="0.25">
      <c r="A368" s="532" t="str">
        <f>IF(ISNUMBER(VALUE(SUBSTITUTE('Named Boundary Report'!$A367,"+",""))), VALUE(SUBSTITUTE('Named Boundary Report'!$A367,"+","")), IF(TRIM('Named Boundary Report'!$A367)="", "End of Project", $A367))</f>
        <v>End of Project</v>
      </c>
      <c r="B368" s="473" t="str">
        <f>IF(ISNUMBER('Named Boundary Report'!$A367), "",TRIM(SUBSTITUTE('Named Boundary Report'!$A367, CHAR(160), " ")))</f>
        <v/>
      </c>
      <c r="C368" s="475">
        <f>'Named Boundary Report'!$F367</f>
        <v>0</v>
      </c>
    </row>
    <row r="369" spans="1:3" x14ac:dyDescent="0.25">
      <c r="A369" s="532" t="str">
        <f>IF(ISNUMBER(VALUE(SUBSTITUTE('Named Boundary Report'!$A368,"+",""))), VALUE(SUBSTITUTE('Named Boundary Report'!$A368,"+","")), IF(TRIM('Named Boundary Report'!$A368)="", "End of Project", $A368))</f>
        <v>End of Project</v>
      </c>
      <c r="B369" s="473" t="str">
        <f>IF(ISNUMBER('Named Boundary Report'!$A368), "",TRIM(SUBSTITUTE('Named Boundary Report'!$A368, CHAR(160), " ")))</f>
        <v/>
      </c>
      <c r="C369" s="475">
        <f>'Named Boundary Report'!$F368</f>
        <v>0</v>
      </c>
    </row>
    <row r="370" spans="1:3" x14ac:dyDescent="0.25">
      <c r="A370" s="532" t="str">
        <f>IF(ISNUMBER(VALUE(SUBSTITUTE('Named Boundary Report'!$A369,"+",""))), VALUE(SUBSTITUTE('Named Boundary Report'!$A369,"+","")), IF(TRIM('Named Boundary Report'!$A369)="", "End of Project", $A369))</f>
        <v>End of Project</v>
      </c>
      <c r="B370" s="473" t="str">
        <f>IF(ISNUMBER('Named Boundary Report'!$A369), "",TRIM(SUBSTITUTE('Named Boundary Report'!$A369, CHAR(160), " ")))</f>
        <v/>
      </c>
      <c r="C370" s="475">
        <f>'Named Boundary Report'!$F369</f>
        <v>0</v>
      </c>
    </row>
    <row r="371" spans="1:3" x14ac:dyDescent="0.25">
      <c r="A371" s="532" t="str">
        <f>IF(ISNUMBER(VALUE(SUBSTITUTE('Named Boundary Report'!$A370,"+",""))), VALUE(SUBSTITUTE('Named Boundary Report'!$A370,"+","")), IF(TRIM('Named Boundary Report'!$A370)="", "End of Project", $A370))</f>
        <v>End of Project</v>
      </c>
      <c r="B371" s="473" t="str">
        <f>IF(ISNUMBER('Named Boundary Report'!$A370), "",TRIM(SUBSTITUTE('Named Boundary Report'!$A370, CHAR(160), " ")))</f>
        <v/>
      </c>
      <c r="C371" s="475">
        <f>'Named Boundary Report'!$F370</f>
        <v>0</v>
      </c>
    </row>
    <row r="372" spans="1:3" x14ac:dyDescent="0.25">
      <c r="A372" s="532" t="str">
        <f>IF(ISNUMBER(VALUE(SUBSTITUTE('Named Boundary Report'!$A371,"+",""))), VALUE(SUBSTITUTE('Named Boundary Report'!$A371,"+","")), IF(TRIM('Named Boundary Report'!$A371)="", "End of Project", $A371))</f>
        <v>End of Project</v>
      </c>
      <c r="B372" s="473" t="str">
        <f>IF(ISNUMBER('Named Boundary Report'!$A371), "",TRIM(SUBSTITUTE('Named Boundary Report'!$A371, CHAR(160), " ")))</f>
        <v/>
      </c>
      <c r="C372" s="475">
        <f>'Named Boundary Report'!$F371</f>
        <v>0</v>
      </c>
    </row>
    <row r="373" spans="1:3" x14ac:dyDescent="0.25">
      <c r="A373" s="532" t="str">
        <f>IF(ISNUMBER(VALUE(SUBSTITUTE('Named Boundary Report'!$A372,"+",""))), VALUE(SUBSTITUTE('Named Boundary Report'!$A372,"+","")), IF(TRIM('Named Boundary Report'!$A372)="", "End of Project", $A372))</f>
        <v>End of Project</v>
      </c>
      <c r="B373" s="473" t="str">
        <f>IF(ISNUMBER('Named Boundary Report'!$A372), "",TRIM(SUBSTITUTE('Named Boundary Report'!$A372, CHAR(160), " ")))</f>
        <v/>
      </c>
      <c r="C373" s="475">
        <f>'Named Boundary Report'!$F372</f>
        <v>0</v>
      </c>
    </row>
    <row r="374" spans="1:3" x14ac:dyDescent="0.25">
      <c r="A374" s="532" t="str">
        <f>IF(ISNUMBER(VALUE(SUBSTITUTE('Named Boundary Report'!$A373,"+",""))), VALUE(SUBSTITUTE('Named Boundary Report'!$A373,"+","")), IF(TRIM('Named Boundary Report'!$A373)="", "End of Project", $A373))</f>
        <v>End of Project</v>
      </c>
      <c r="B374" s="473" t="str">
        <f>IF(ISNUMBER('Named Boundary Report'!$A373), "",TRIM(SUBSTITUTE('Named Boundary Report'!$A373, CHAR(160), " ")))</f>
        <v/>
      </c>
      <c r="C374" s="475">
        <f>'Named Boundary Report'!$F373</f>
        <v>0</v>
      </c>
    </row>
    <row r="375" spans="1:3" x14ac:dyDescent="0.25">
      <c r="A375" s="532" t="str">
        <f>IF(ISNUMBER(VALUE(SUBSTITUTE('Named Boundary Report'!$A374,"+",""))), VALUE(SUBSTITUTE('Named Boundary Report'!$A374,"+","")), IF(TRIM('Named Boundary Report'!$A374)="", "End of Project", $A374))</f>
        <v>End of Project</v>
      </c>
      <c r="B375" s="473" t="str">
        <f>IF(ISNUMBER('Named Boundary Report'!$A374), "",TRIM(SUBSTITUTE('Named Boundary Report'!$A374, CHAR(160), " ")))</f>
        <v/>
      </c>
      <c r="C375" s="475">
        <f>'Named Boundary Report'!$F374</f>
        <v>0</v>
      </c>
    </row>
    <row r="376" spans="1:3" x14ac:dyDescent="0.25">
      <c r="A376" s="532" t="str">
        <f>IF(ISNUMBER(VALUE(SUBSTITUTE('Named Boundary Report'!$A375,"+",""))), VALUE(SUBSTITUTE('Named Boundary Report'!$A375,"+","")), IF(TRIM('Named Boundary Report'!$A375)="", "End of Project", $A375))</f>
        <v>End of Project</v>
      </c>
      <c r="B376" s="473" t="str">
        <f>IF(ISNUMBER('Named Boundary Report'!$A375), "",TRIM(SUBSTITUTE('Named Boundary Report'!$A375, CHAR(160), " ")))</f>
        <v/>
      </c>
      <c r="C376" s="475">
        <f>'Named Boundary Report'!$F375</f>
        <v>0</v>
      </c>
    </row>
    <row r="377" spans="1:3" x14ac:dyDescent="0.25">
      <c r="A377" s="532" t="str">
        <f>IF(ISNUMBER(VALUE(SUBSTITUTE('Named Boundary Report'!$A376,"+",""))), VALUE(SUBSTITUTE('Named Boundary Report'!$A376,"+","")), IF(TRIM('Named Boundary Report'!$A376)="", "End of Project", $A376))</f>
        <v>End of Project</v>
      </c>
      <c r="B377" s="473" t="str">
        <f>IF(ISNUMBER('Named Boundary Report'!$A376), "",TRIM(SUBSTITUTE('Named Boundary Report'!$A376, CHAR(160), " ")))</f>
        <v/>
      </c>
      <c r="C377" s="475">
        <f>'Named Boundary Report'!$F376</f>
        <v>0</v>
      </c>
    </row>
    <row r="378" spans="1:3" x14ac:dyDescent="0.25">
      <c r="A378" s="532" t="str">
        <f>IF(ISNUMBER(VALUE(SUBSTITUTE('Named Boundary Report'!$A377,"+",""))), VALUE(SUBSTITUTE('Named Boundary Report'!$A377,"+","")), IF(TRIM('Named Boundary Report'!$A377)="", "End of Project", $A377))</f>
        <v>End of Project</v>
      </c>
      <c r="B378" s="473" t="str">
        <f>IF(ISNUMBER('Named Boundary Report'!$A377), "",TRIM(SUBSTITUTE('Named Boundary Report'!$A377, CHAR(160), " ")))</f>
        <v/>
      </c>
      <c r="C378" s="475">
        <f>'Named Boundary Report'!$F377</f>
        <v>0</v>
      </c>
    </row>
    <row r="379" spans="1:3" x14ac:dyDescent="0.25">
      <c r="A379" s="532" t="str">
        <f>IF(ISNUMBER(VALUE(SUBSTITUTE('Named Boundary Report'!$A378,"+",""))), VALUE(SUBSTITUTE('Named Boundary Report'!$A378,"+","")), IF(TRIM('Named Boundary Report'!$A378)="", "End of Project", $A378))</f>
        <v>End of Project</v>
      </c>
      <c r="B379" s="473" t="str">
        <f>IF(ISNUMBER('Named Boundary Report'!$A378), "",TRIM(SUBSTITUTE('Named Boundary Report'!$A378, CHAR(160), " ")))</f>
        <v/>
      </c>
      <c r="C379" s="475">
        <f>'Named Boundary Report'!$F378</f>
        <v>0</v>
      </c>
    </row>
    <row r="380" spans="1:3" x14ac:dyDescent="0.25">
      <c r="A380" s="532" t="str">
        <f>IF(ISNUMBER(VALUE(SUBSTITUTE('Named Boundary Report'!$A379,"+",""))), VALUE(SUBSTITUTE('Named Boundary Report'!$A379,"+","")), IF(TRIM('Named Boundary Report'!$A379)="", "End of Project", $A379))</f>
        <v>End of Project</v>
      </c>
      <c r="B380" s="473" t="str">
        <f>IF(ISNUMBER('Named Boundary Report'!$A379), "",TRIM(SUBSTITUTE('Named Boundary Report'!$A379, CHAR(160), " ")))</f>
        <v/>
      </c>
      <c r="C380" s="475">
        <f>'Named Boundary Report'!$F379</f>
        <v>0</v>
      </c>
    </row>
    <row r="381" spans="1:3" x14ac:dyDescent="0.25">
      <c r="A381" s="532" t="str">
        <f>IF(ISNUMBER(VALUE(SUBSTITUTE('Named Boundary Report'!$A380,"+",""))), VALUE(SUBSTITUTE('Named Boundary Report'!$A380,"+","")), IF(TRIM('Named Boundary Report'!$A380)="", "End of Project", $A380))</f>
        <v>End of Project</v>
      </c>
      <c r="B381" s="473" t="str">
        <f>IF(ISNUMBER('Named Boundary Report'!$A380), "",TRIM(SUBSTITUTE('Named Boundary Report'!$A380, CHAR(160), " ")))</f>
        <v/>
      </c>
      <c r="C381" s="475">
        <f>'Named Boundary Report'!$F380</f>
        <v>0</v>
      </c>
    </row>
    <row r="382" spans="1:3" x14ac:dyDescent="0.25">
      <c r="A382" s="532" t="str">
        <f>IF(ISNUMBER(VALUE(SUBSTITUTE('Named Boundary Report'!$A381,"+",""))), VALUE(SUBSTITUTE('Named Boundary Report'!$A381,"+","")), IF(TRIM('Named Boundary Report'!$A381)="", "End of Project", $A381))</f>
        <v>End of Project</v>
      </c>
      <c r="B382" s="473" t="str">
        <f>IF(ISNUMBER('Named Boundary Report'!$A381), "",TRIM(SUBSTITUTE('Named Boundary Report'!$A381, CHAR(160), " ")))</f>
        <v/>
      </c>
      <c r="C382" s="475">
        <f>'Named Boundary Report'!$F381</f>
        <v>0</v>
      </c>
    </row>
    <row r="383" spans="1:3" x14ac:dyDescent="0.25">
      <c r="A383" s="532" t="str">
        <f>IF(ISNUMBER(VALUE(SUBSTITUTE('Named Boundary Report'!$A382,"+",""))), VALUE(SUBSTITUTE('Named Boundary Report'!$A382,"+","")), IF(TRIM('Named Boundary Report'!$A382)="", "End of Project", $A382))</f>
        <v>End of Project</v>
      </c>
      <c r="B383" s="473" t="str">
        <f>IF(ISNUMBER('Named Boundary Report'!$A382), "",TRIM(SUBSTITUTE('Named Boundary Report'!$A382, CHAR(160), " ")))</f>
        <v/>
      </c>
      <c r="C383" s="475">
        <f>'Named Boundary Report'!$F382</f>
        <v>0</v>
      </c>
    </row>
    <row r="384" spans="1:3" x14ac:dyDescent="0.25">
      <c r="A384" s="532" t="str">
        <f>IF(ISNUMBER(VALUE(SUBSTITUTE('Named Boundary Report'!$A383,"+",""))), VALUE(SUBSTITUTE('Named Boundary Report'!$A383,"+","")), IF(TRIM('Named Boundary Report'!$A383)="", "End of Project", $A383))</f>
        <v>End of Project</v>
      </c>
      <c r="B384" s="473" t="str">
        <f>IF(ISNUMBER('Named Boundary Report'!$A383), "",TRIM(SUBSTITUTE('Named Boundary Report'!$A383, CHAR(160), " ")))</f>
        <v/>
      </c>
      <c r="C384" s="475">
        <f>'Named Boundary Report'!$F383</f>
        <v>0</v>
      </c>
    </row>
    <row r="385" spans="1:3" x14ac:dyDescent="0.25">
      <c r="A385" s="532" t="str">
        <f>IF(ISNUMBER(VALUE(SUBSTITUTE('Named Boundary Report'!$A384,"+",""))), VALUE(SUBSTITUTE('Named Boundary Report'!$A384,"+","")), IF(TRIM('Named Boundary Report'!$A384)="", "End of Project", $A384))</f>
        <v>End of Project</v>
      </c>
      <c r="B385" s="473" t="str">
        <f>IF(ISNUMBER('Named Boundary Report'!$A384), "",TRIM(SUBSTITUTE('Named Boundary Report'!$A384, CHAR(160), " ")))</f>
        <v/>
      </c>
      <c r="C385" s="475">
        <f>'Named Boundary Report'!$F384</f>
        <v>0</v>
      </c>
    </row>
    <row r="386" spans="1:3" x14ac:dyDescent="0.25">
      <c r="A386" s="532" t="str">
        <f>IF(ISNUMBER(VALUE(SUBSTITUTE('Named Boundary Report'!$A385,"+",""))), VALUE(SUBSTITUTE('Named Boundary Report'!$A385,"+","")), IF(TRIM('Named Boundary Report'!$A385)="", "End of Project", $A385))</f>
        <v>End of Project</v>
      </c>
      <c r="B386" s="473" t="str">
        <f>IF(ISNUMBER('Named Boundary Report'!$A385), "",TRIM(SUBSTITUTE('Named Boundary Report'!$A385, CHAR(160), " ")))</f>
        <v/>
      </c>
      <c r="C386" s="475">
        <f>'Named Boundary Report'!$F385</f>
        <v>0</v>
      </c>
    </row>
    <row r="387" spans="1:3" x14ac:dyDescent="0.25">
      <c r="A387" s="532" t="str">
        <f>IF(ISNUMBER(VALUE(SUBSTITUTE('Named Boundary Report'!$A386,"+",""))), VALUE(SUBSTITUTE('Named Boundary Report'!$A386,"+","")), IF(TRIM('Named Boundary Report'!$A386)="", "End of Project", $A386))</f>
        <v>End of Project</v>
      </c>
      <c r="B387" s="473" t="str">
        <f>IF(ISNUMBER('Named Boundary Report'!$A386), "",TRIM(SUBSTITUTE('Named Boundary Report'!$A386, CHAR(160), " ")))</f>
        <v/>
      </c>
      <c r="C387" s="475">
        <f>'Named Boundary Report'!$F386</f>
        <v>0</v>
      </c>
    </row>
    <row r="388" spans="1:3" x14ac:dyDescent="0.25">
      <c r="A388" s="532" t="str">
        <f>IF(ISNUMBER(VALUE(SUBSTITUTE('Named Boundary Report'!$A387,"+",""))), VALUE(SUBSTITUTE('Named Boundary Report'!$A387,"+","")), IF(TRIM('Named Boundary Report'!$A387)="", "End of Project", $A387))</f>
        <v>End of Project</v>
      </c>
      <c r="B388" s="473" t="str">
        <f>IF(ISNUMBER('Named Boundary Report'!$A387), "",TRIM(SUBSTITUTE('Named Boundary Report'!$A387, CHAR(160), " ")))</f>
        <v/>
      </c>
      <c r="C388" s="475">
        <f>'Named Boundary Report'!$F387</f>
        <v>0</v>
      </c>
    </row>
    <row r="389" spans="1:3" x14ac:dyDescent="0.25">
      <c r="A389" s="532" t="str">
        <f>IF(ISNUMBER(VALUE(SUBSTITUTE('Named Boundary Report'!$A388,"+",""))), VALUE(SUBSTITUTE('Named Boundary Report'!$A388,"+","")), IF(TRIM('Named Boundary Report'!$A388)="", "End of Project", $A388))</f>
        <v>End of Project</v>
      </c>
      <c r="B389" s="473" t="str">
        <f>IF(ISNUMBER('Named Boundary Report'!$A388), "",TRIM(SUBSTITUTE('Named Boundary Report'!$A388, CHAR(160), " ")))</f>
        <v/>
      </c>
      <c r="C389" s="475">
        <f>'Named Boundary Report'!$F388</f>
        <v>0</v>
      </c>
    </row>
    <row r="390" spans="1:3" x14ac:dyDescent="0.25">
      <c r="A390" s="532" t="str">
        <f>IF(ISNUMBER(VALUE(SUBSTITUTE('Named Boundary Report'!$A389,"+",""))), VALUE(SUBSTITUTE('Named Boundary Report'!$A389,"+","")), IF(TRIM('Named Boundary Report'!$A389)="", "End of Project", $A389))</f>
        <v>End of Project</v>
      </c>
      <c r="B390" s="473" t="str">
        <f>IF(ISNUMBER('Named Boundary Report'!$A389), "",TRIM(SUBSTITUTE('Named Boundary Report'!$A389, CHAR(160), " ")))</f>
        <v/>
      </c>
      <c r="C390" s="475">
        <f>'Named Boundary Report'!$F389</f>
        <v>0</v>
      </c>
    </row>
    <row r="391" spans="1:3" x14ac:dyDescent="0.25">
      <c r="A391" s="532" t="str">
        <f>IF(ISNUMBER(VALUE(SUBSTITUTE('Named Boundary Report'!$A390,"+",""))), VALUE(SUBSTITUTE('Named Boundary Report'!$A390,"+","")), IF(TRIM('Named Boundary Report'!$A390)="", "End of Project", $A390))</f>
        <v>End of Project</v>
      </c>
      <c r="B391" s="473" t="str">
        <f>IF(ISNUMBER('Named Boundary Report'!$A390), "",TRIM(SUBSTITUTE('Named Boundary Report'!$A390, CHAR(160), " ")))</f>
        <v/>
      </c>
      <c r="C391" s="475">
        <f>'Named Boundary Report'!$F390</f>
        <v>0</v>
      </c>
    </row>
    <row r="392" spans="1:3" x14ac:dyDescent="0.25">
      <c r="A392" s="532" t="str">
        <f>IF(ISNUMBER(VALUE(SUBSTITUTE('Named Boundary Report'!$A391,"+",""))), VALUE(SUBSTITUTE('Named Boundary Report'!$A391,"+","")), IF(TRIM('Named Boundary Report'!$A391)="", "End of Project", $A391))</f>
        <v>End of Project</v>
      </c>
      <c r="B392" s="473" t="str">
        <f>IF(ISNUMBER('Named Boundary Report'!$A391), "",TRIM(SUBSTITUTE('Named Boundary Report'!$A391, CHAR(160), " ")))</f>
        <v/>
      </c>
      <c r="C392" s="475">
        <f>'Named Boundary Report'!$F391</f>
        <v>0</v>
      </c>
    </row>
    <row r="393" spans="1:3" x14ac:dyDescent="0.25">
      <c r="A393" s="532" t="str">
        <f>IF(ISNUMBER(VALUE(SUBSTITUTE('Named Boundary Report'!$A392,"+",""))), VALUE(SUBSTITUTE('Named Boundary Report'!$A392,"+","")), IF(TRIM('Named Boundary Report'!$A392)="", "End of Project", $A392))</f>
        <v>End of Project</v>
      </c>
      <c r="B393" s="473" t="str">
        <f>IF(ISNUMBER('Named Boundary Report'!$A392), "",TRIM(SUBSTITUTE('Named Boundary Report'!$A392, CHAR(160), " ")))</f>
        <v/>
      </c>
      <c r="C393" s="475">
        <f>'Named Boundary Report'!$F392</f>
        <v>0</v>
      </c>
    </row>
    <row r="394" spans="1:3" x14ac:dyDescent="0.25">
      <c r="A394" s="532" t="str">
        <f>IF(ISNUMBER(VALUE(SUBSTITUTE('Named Boundary Report'!$A393,"+",""))), VALUE(SUBSTITUTE('Named Boundary Report'!$A393,"+","")), IF(TRIM('Named Boundary Report'!$A393)="", "End of Project", $A393))</f>
        <v>End of Project</v>
      </c>
      <c r="B394" s="473" t="str">
        <f>IF(ISNUMBER('Named Boundary Report'!$A393), "",TRIM(SUBSTITUTE('Named Boundary Report'!$A393, CHAR(160), " ")))</f>
        <v/>
      </c>
      <c r="C394" s="475">
        <f>'Named Boundary Report'!$F393</f>
        <v>0</v>
      </c>
    </row>
    <row r="395" spans="1:3" x14ac:dyDescent="0.25">
      <c r="A395" s="532" t="str">
        <f>IF(ISNUMBER(VALUE(SUBSTITUTE('Named Boundary Report'!$A394,"+",""))), VALUE(SUBSTITUTE('Named Boundary Report'!$A394,"+","")), IF(TRIM('Named Boundary Report'!$A394)="", "End of Project", $A394))</f>
        <v>End of Project</v>
      </c>
      <c r="B395" s="473" t="str">
        <f>IF(ISNUMBER('Named Boundary Report'!$A394), "",TRIM(SUBSTITUTE('Named Boundary Report'!$A394, CHAR(160), " ")))</f>
        <v/>
      </c>
      <c r="C395" s="475">
        <f>'Named Boundary Report'!$F394</f>
        <v>0</v>
      </c>
    </row>
    <row r="396" spans="1:3" x14ac:dyDescent="0.25">
      <c r="A396" s="532" t="str">
        <f>IF(ISNUMBER(VALUE(SUBSTITUTE('Named Boundary Report'!$A395,"+",""))), VALUE(SUBSTITUTE('Named Boundary Report'!$A395,"+","")), IF(TRIM('Named Boundary Report'!$A395)="", "End of Project", $A395))</f>
        <v>End of Project</v>
      </c>
      <c r="B396" s="473" t="str">
        <f>IF(ISNUMBER('Named Boundary Report'!$A395), "",TRIM(SUBSTITUTE('Named Boundary Report'!$A395, CHAR(160), " ")))</f>
        <v/>
      </c>
      <c r="C396" s="475">
        <f>'Named Boundary Report'!$F395</f>
        <v>0</v>
      </c>
    </row>
    <row r="397" spans="1:3" x14ac:dyDescent="0.25">
      <c r="A397" s="532" t="str">
        <f>IF(ISNUMBER(VALUE(SUBSTITUTE('Named Boundary Report'!$A396,"+",""))), VALUE(SUBSTITUTE('Named Boundary Report'!$A396,"+","")), IF(TRIM('Named Boundary Report'!$A396)="", "End of Project", $A396))</f>
        <v>End of Project</v>
      </c>
      <c r="B397" s="473" t="str">
        <f>IF(ISNUMBER('Named Boundary Report'!$A396), "",TRIM(SUBSTITUTE('Named Boundary Report'!$A396, CHAR(160), " ")))</f>
        <v/>
      </c>
      <c r="C397" s="475">
        <f>'Named Boundary Report'!$F396</f>
        <v>0</v>
      </c>
    </row>
    <row r="398" spans="1:3" x14ac:dyDescent="0.25">
      <c r="A398" s="532" t="str">
        <f>IF(ISNUMBER(VALUE(SUBSTITUTE('Named Boundary Report'!$A397,"+",""))), VALUE(SUBSTITUTE('Named Boundary Report'!$A397,"+","")), IF(TRIM('Named Boundary Report'!$A397)="", "End of Project", $A397))</f>
        <v>End of Project</v>
      </c>
      <c r="B398" s="473" t="str">
        <f>IF(ISNUMBER('Named Boundary Report'!$A397), "",TRIM(SUBSTITUTE('Named Boundary Report'!$A397, CHAR(160), " ")))</f>
        <v/>
      </c>
      <c r="C398" s="475">
        <f>'Named Boundary Report'!$F397</f>
        <v>0</v>
      </c>
    </row>
    <row r="399" spans="1:3" x14ac:dyDescent="0.25">
      <c r="A399" s="532" t="str">
        <f>IF(ISNUMBER(VALUE(SUBSTITUTE('Named Boundary Report'!$A398,"+",""))), VALUE(SUBSTITUTE('Named Boundary Report'!$A398,"+","")), IF(TRIM('Named Boundary Report'!$A398)="", "End of Project", $A398))</f>
        <v>End of Project</v>
      </c>
      <c r="B399" s="473" t="str">
        <f>IF(ISNUMBER('Named Boundary Report'!$A398), "",TRIM(SUBSTITUTE('Named Boundary Report'!$A398, CHAR(160), " ")))</f>
        <v/>
      </c>
      <c r="C399" s="475">
        <f>'Named Boundary Report'!$F398</f>
        <v>0</v>
      </c>
    </row>
    <row r="400" spans="1:3" x14ac:dyDescent="0.25">
      <c r="A400" s="532" t="str">
        <f>IF(ISNUMBER(VALUE(SUBSTITUTE('Named Boundary Report'!$A399,"+",""))), VALUE(SUBSTITUTE('Named Boundary Report'!$A399,"+","")), IF(TRIM('Named Boundary Report'!$A399)="", "End of Project", $A399))</f>
        <v>End of Project</v>
      </c>
      <c r="B400" s="473" t="str">
        <f>IF(ISNUMBER('Named Boundary Report'!$A399), "",TRIM(SUBSTITUTE('Named Boundary Report'!$A399, CHAR(160), " ")))</f>
        <v/>
      </c>
      <c r="C400" s="475">
        <f>'Named Boundary Report'!$F399</f>
        <v>0</v>
      </c>
    </row>
    <row r="401" spans="1:3" x14ac:dyDescent="0.25">
      <c r="A401" s="532" t="str">
        <f>IF(ISNUMBER(VALUE(SUBSTITUTE('Named Boundary Report'!$A400,"+",""))), VALUE(SUBSTITUTE('Named Boundary Report'!$A400,"+","")), IF(TRIM('Named Boundary Report'!$A400)="", "End of Project", $A400))</f>
        <v>End of Project</v>
      </c>
      <c r="B401" s="473" t="str">
        <f>IF(ISNUMBER('Named Boundary Report'!$A400), "",TRIM(SUBSTITUTE('Named Boundary Report'!$A400, CHAR(160), " ")))</f>
        <v/>
      </c>
      <c r="C401" s="475">
        <f>'Named Boundary Report'!$F400</f>
        <v>0</v>
      </c>
    </row>
    <row r="402" spans="1:3" x14ac:dyDescent="0.25">
      <c r="A402" s="532" t="str">
        <f>IF(ISNUMBER(VALUE(SUBSTITUTE('Named Boundary Report'!$A401,"+",""))), VALUE(SUBSTITUTE('Named Boundary Report'!$A401,"+","")), IF(TRIM('Named Boundary Report'!$A401)="", "End of Project", $A401))</f>
        <v>End of Project</v>
      </c>
      <c r="B402" s="473" t="str">
        <f>IF(ISNUMBER('Named Boundary Report'!$A401), "",TRIM(SUBSTITUTE('Named Boundary Report'!$A401, CHAR(160), " ")))</f>
        <v/>
      </c>
      <c r="C402" s="475">
        <f>'Named Boundary Report'!$F401</f>
        <v>0</v>
      </c>
    </row>
    <row r="403" spans="1:3" x14ac:dyDescent="0.25">
      <c r="A403" s="532" t="str">
        <f>IF(ISNUMBER(VALUE(SUBSTITUTE('Named Boundary Report'!$A402,"+",""))), VALUE(SUBSTITUTE('Named Boundary Report'!$A402,"+","")), IF(TRIM('Named Boundary Report'!$A402)="", "End of Project", $A402))</f>
        <v>End of Project</v>
      </c>
      <c r="B403" s="473" t="str">
        <f>IF(ISNUMBER('Named Boundary Report'!$A402), "",TRIM(SUBSTITUTE('Named Boundary Report'!$A402, CHAR(160), " ")))</f>
        <v/>
      </c>
      <c r="C403" s="475">
        <f>'Named Boundary Report'!$F402</f>
        <v>0</v>
      </c>
    </row>
    <row r="404" spans="1:3" x14ac:dyDescent="0.25">
      <c r="A404" s="532" t="str">
        <f>IF(ISNUMBER(VALUE(SUBSTITUTE('Named Boundary Report'!$A403,"+",""))), VALUE(SUBSTITUTE('Named Boundary Report'!$A403,"+","")), IF(TRIM('Named Boundary Report'!$A403)="", "End of Project", $A403))</f>
        <v>End of Project</v>
      </c>
      <c r="B404" s="473" t="str">
        <f>IF(ISNUMBER('Named Boundary Report'!$A403), "",TRIM(SUBSTITUTE('Named Boundary Report'!$A403, CHAR(160), " ")))</f>
        <v/>
      </c>
      <c r="C404" s="475">
        <f>'Named Boundary Report'!$F403</f>
        <v>0</v>
      </c>
    </row>
    <row r="405" spans="1:3" x14ac:dyDescent="0.25">
      <c r="A405" s="532" t="str">
        <f>IF(ISNUMBER(VALUE(SUBSTITUTE('Named Boundary Report'!$A404,"+",""))), VALUE(SUBSTITUTE('Named Boundary Report'!$A404,"+","")), IF(TRIM('Named Boundary Report'!$A404)="", "End of Project", $A404))</f>
        <v>End of Project</v>
      </c>
      <c r="B405" s="473" t="str">
        <f>IF(ISNUMBER('Named Boundary Report'!$A404), "",TRIM(SUBSTITUTE('Named Boundary Report'!$A404, CHAR(160), " ")))</f>
        <v/>
      </c>
      <c r="C405" s="475">
        <f>'Named Boundary Report'!$F404</f>
        <v>0</v>
      </c>
    </row>
    <row r="406" spans="1:3" x14ac:dyDescent="0.25">
      <c r="A406" s="532" t="str">
        <f>IF(ISNUMBER(VALUE(SUBSTITUTE('Named Boundary Report'!$A405,"+",""))), VALUE(SUBSTITUTE('Named Boundary Report'!$A405,"+","")), IF(TRIM('Named Boundary Report'!$A405)="", "End of Project", $A405))</f>
        <v>End of Project</v>
      </c>
      <c r="B406" s="473" t="str">
        <f>IF(ISNUMBER('Named Boundary Report'!$A405), "",TRIM(SUBSTITUTE('Named Boundary Report'!$A405, CHAR(160), " ")))</f>
        <v/>
      </c>
      <c r="C406" s="475">
        <f>'Named Boundary Report'!$F405</f>
        <v>0</v>
      </c>
    </row>
    <row r="407" spans="1:3" x14ac:dyDescent="0.25">
      <c r="A407" s="532" t="str">
        <f>IF(ISNUMBER(VALUE(SUBSTITUTE('Named Boundary Report'!$A406,"+",""))), VALUE(SUBSTITUTE('Named Boundary Report'!$A406,"+","")), IF(TRIM('Named Boundary Report'!$A406)="", "End of Project", $A406))</f>
        <v>End of Project</v>
      </c>
      <c r="B407" s="473" t="str">
        <f>IF(ISNUMBER('Named Boundary Report'!$A406), "",TRIM(SUBSTITUTE('Named Boundary Report'!$A406, CHAR(160), " ")))</f>
        <v/>
      </c>
      <c r="C407" s="475">
        <f>'Named Boundary Report'!$F406</f>
        <v>0</v>
      </c>
    </row>
    <row r="408" spans="1:3" x14ac:dyDescent="0.25">
      <c r="A408" s="532" t="str">
        <f>IF(ISNUMBER(VALUE(SUBSTITUTE('Named Boundary Report'!$A407,"+",""))), VALUE(SUBSTITUTE('Named Boundary Report'!$A407,"+","")), IF(TRIM('Named Boundary Report'!$A407)="", "End of Project", $A407))</f>
        <v>End of Project</v>
      </c>
      <c r="B408" s="473" t="str">
        <f>IF(ISNUMBER('Named Boundary Report'!$A407), "",TRIM(SUBSTITUTE('Named Boundary Report'!$A407, CHAR(160), " ")))</f>
        <v/>
      </c>
      <c r="C408" s="475">
        <f>'Named Boundary Report'!$F407</f>
        <v>0</v>
      </c>
    </row>
    <row r="409" spans="1:3" x14ac:dyDescent="0.25">
      <c r="A409" s="532" t="str">
        <f>IF(ISNUMBER(VALUE(SUBSTITUTE('Named Boundary Report'!$A408,"+",""))), VALUE(SUBSTITUTE('Named Boundary Report'!$A408,"+","")), IF(TRIM('Named Boundary Report'!$A408)="", "End of Project", $A408))</f>
        <v>End of Project</v>
      </c>
      <c r="B409" s="473" t="str">
        <f>IF(ISNUMBER('Named Boundary Report'!$A408), "",TRIM(SUBSTITUTE('Named Boundary Report'!$A408, CHAR(160), " ")))</f>
        <v/>
      </c>
      <c r="C409" s="475">
        <f>'Named Boundary Report'!$F408</f>
        <v>0</v>
      </c>
    </row>
    <row r="410" spans="1:3" x14ac:dyDescent="0.25">
      <c r="A410" s="532" t="str">
        <f>IF(ISNUMBER(VALUE(SUBSTITUTE('Named Boundary Report'!$A409,"+",""))), VALUE(SUBSTITUTE('Named Boundary Report'!$A409,"+","")), IF(TRIM('Named Boundary Report'!$A409)="", "End of Project", $A409))</f>
        <v>End of Project</v>
      </c>
      <c r="B410" s="473" t="str">
        <f>IF(ISNUMBER('Named Boundary Report'!$A409), "",TRIM(SUBSTITUTE('Named Boundary Report'!$A409, CHAR(160), " ")))</f>
        <v/>
      </c>
      <c r="C410" s="475">
        <f>'Named Boundary Report'!$F409</f>
        <v>0</v>
      </c>
    </row>
    <row r="411" spans="1:3" x14ac:dyDescent="0.25">
      <c r="A411" s="532" t="str">
        <f>IF(ISNUMBER(VALUE(SUBSTITUTE('Named Boundary Report'!$A410,"+",""))), VALUE(SUBSTITUTE('Named Boundary Report'!$A410,"+","")), IF(TRIM('Named Boundary Report'!$A410)="", "End of Project", $A410))</f>
        <v>End of Project</v>
      </c>
      <c r="B411" s="473" t="str">
        <f>IF(ISNUMBER('Named Boundary Report'!$A410), "",TRIM(SUBSTITUTE('Named Boundary Report'!$A410, CHAR(160), " ")))</f>
        <v/>
      </c>
      <c r="C411" s="475">
        <f>'Named Boundary Report'!$F410</f>
        <v>0</v>
      </c>
    </row>
    <row r="412" spans="1:3" x14ac:dyDescent="0.25">
      <c r="A412" s="532" t="str">
        <f>IF(ISNUMBER(VALUE(SUBSTITUTE('Named Boundary Report'!$A411,"+",""))), VALUE(SUBSTITUTE('Named Boundary Report'!$A411,"+","")), IF(TRIM('Named Boundary Report'!$A411)="", "End of Project", $A411))</f>
        <v>End of Project</v>
      </c>
      <c r="B412" s="473" t="str">
        <f>IF(ISNUMBER('Named Boundary Report'!$A411), "",TRIM(SUBSTITUTE('Named Boundary Report'!$A411, CHAR(160), " ")))</f>
        <v/>
      </c>
      <c r="C412" s="475">
        <f>'Named Boundary Report'!$F411</f>
        <v>0</v>
      </c>
    </row>
    <row r="413" spans="1:3" x14ac:dyDescent="0.25">
      <c r="A413" s="532" t="str">
        <f>IF(ISNUMBER(VALUE(SUBSTITUTE('Named Boundary Report'!$A412,"+",""))), VALUE(SUBSTITUTE('Named Boundary Report'!$A412,"+","")), IF(TRIM('Named Boundary Report'!$A412)="", "End of Project", $A412))</f>
        <v>End of Project</v>
      </c>
      <c r="B413" s="473" t="str">
        <f>IF(ISNUMBER('Named Boundary Report'!$A412), "",TRIM(SUBSTITUTE('Named Boundary Report'!$A412, CHAR(160), " ")))</f>
        <v/>
      </c>
      <c r="C413" s="475">
        <f>'Named Boundary Report'!$F412</f>
        <v>0</v>
      </c>
    </row>
    <row r="414" spans="1:3" x14ac:dyDescent="0.25">
      <c r="A414" s="532" t="str">
        <f>IF(ISNUMBER(VALUE(SUBSTITUTE('Named Boundary Report'!$A413,"+",""))), VALUE(SUBSTITUTE('Named Boundary Report'!$A413,"+","")), IF(TRIM('Named Boundary Report'!$A413)="", "End of Project", $A413))</f>
        <v>End of Project</v>
      </c>
      <c r="B414" s="473" t="str">
        <f>IF(ISNUMBER('Named Boundary Report'!$A413), "",TRIM(SUBSTITUTE('Named Boundary Report'!$A413, CHAR(160), " ")))</f>
        <v/>
      </c>
      <c r="C414" s="475">
        <f>'Named Boundary Report'!$F413</f>
        <v>0</v>
      </c>
    </row>
    <row r="415" spans="1:3" x14ac:dyDescent="0.25">
      <c r="A415" s="532" t="str">
        <f>IF(ISNUMBER(VALUE(SUBSTITUTE('Named Boundary Report'!$A414,"+",""))), VALUE(SUBSTITUTE('Named Boundary Report'!$A414,"+","")), IF(TRIM('Named Boundary Report'!$A414)="", "End of Project", $A414))</f>
        <v>End of Project</v>
      </c>
      <c r="B415" s="473" t="str">
        <f>IF(ISNUMBER('Named Boundary Report'!$A414), "",TRIM(SUBSTITUTE('Named Boundary Report'!$A414, CHAR(160), " ")))</f>
        <v/>
      </c>
      <c r="C415" s="475">
        <f>'Named Boundary Report'!$F414</f>
        <v>0</v>
      </c>
    </row>
    <row r="416" spans="1:3" x14ac:dyDescent="0.25">
      <c r="A416" s="532" t="str">
        <f>IF(ISNUMBER(VALUE(SUBSTITUTE('Named Boundary Report'!$A415,"+",""))), VALUE(SUBSTITUTE('Named Boundary Report'!$A415,"+","")), IF(TRIM('Named Boundary Report'!$A415)="", "End of Project", $A415))</f>
        <v>End of Project</v>
      </c>
      <c r="B416" s="473" t="str">
        <f>IF(ISNUMBER('Named Boundary Report'!$A415), "",TRIM(SUBSTITUTE('Named Boundary Report'!$A415, CHAR(160), " ")))</f>
        <v/>
      </c>
      <c r="C416" s="475">
        <f>'Named Boundary Report'!$F415</f>
        <v>0</v>
      </c>
    </row>
    <row r="417" spans="1:3" x14ac:dyDescent="0.25">
      <c r="A417" s="532" t="str">
        <f>IF(ISNUMBER(VALUE(SUBSTITUTE('Named Boundary Report'!$A416,"+",""))), VALUE(SUBSTITUTE('Named Boundary Report'!$A416,"+","")), IF(TRIM('Named Boundary Report'!$A416)="", "End of Project", $A416))</f>
        <v>End of Project</v>
      </c>
      <c r="B417" s="473" t="str">
        <f>IF(ISNUMBER('Named Boundary Report'!$A416), "",TRIM(SUBSTITUTE('Named Boundary Report'!$A416, CHAR(160), " ")))</f>
        <v/>
      </c>
      <c r="C417" s="475">
        <f>'Named Boundary Report'!$F416</f>
        <v>0</v>
      </c>
    </row>
    <row r="418" spans="1:3" x14ac:dyDescent="0.25">
      <c r="A418" s="532" t="str">
        <f>IF(ISNUMBER(VALUE(SUBSTITUTE('Named Boundary Report'!$A417,"+",""))), VALUE(SUBSTITUTE('Named Boundary Report'!$A417,"+","")), IF(TRIM('Named Boundary Report'!$A417)="", "End of Project", $A417))</f>
        <v>End of Project</v>
      </c>
      <c r="B418" s="473" t="str">
        <f>IF(ISNUMBER('Named Boundary Report'!$A417), "",TRIM(SUBSTITUTE('Named Boundary Report'!$A417, CHAR(160), " ")))</f>
        <v/>
      </c>
      <c r="C418" s="475">
        <f>'Named Boundary Report'!$F417</f>
        <v>0</v>
      </c>
    </row>
    <row r="419" spans="1:3" x14ac:dyDescent="0.25">
      <c r="A419" s="532" t="str">
        <f>IF(ISNUMBER(VALUE(SUBSTITUTE('Named Boundary Report'!$A418,"+",""))), VALUE(SUBSTITUTE('Named Boundary Report'!$A418,"+","")), IF(TRIM('Named Boundary Report'!$A418)="", "End of Project", $A418))</f>
        <v>End of Project</v>
      </c>
      <c r="B419" s="473" t="str">
        <f>IF(ISNUMBER('Named Boundary Report'!$A418), "",TRIM(SUBSTITUTE('Named Boundary Report'!$A418, CHAR(160), " ")))</f>
        <v/>
      </c>
      <c r="C419" s="475">
        <f>'Named Boundary Report'!$F418</f>
        <v>0</v>
      </c>
    </row>
    <row r="420" spans="1:3" x14ac:dyDescent="0.25">
      <c r="A420" s="532" t="str">
        <f>IF(ISNUMBER(VALUE(SUBSTITUTE('Named Boundary Report'!$A419,"+",""))), VALUE(SUBSTITUTE('Named Boundary Report'!$A419,"+","")), IF(TRIM('Named Boundary Report'!$A419)="", "End of Project", $A419))</f>
        <v>End of Project</v>
      </c>
      <c r="B420" s="473" t="str">
        <f>IF(ISNUMBER('Named Boundary Report'!$A419), "",TRIM(SUBSTITUTE('Named Boundary Report'!$A419, CHAR(160), " ")))</f>
        <v/>
      </c>
      <c r="C420" s="475">
        <f>'Named Boundary Report'!$F419</f>
        <v>0</v>
      </c>
    </row>
    <row r="421" spans="1:3" x14ac:dyDescent="0.25">
      <c r="A421" s="532" t="str">
        <f>IF(ISNUMBER(VALUE(SUBSTITUTE('Named Boundary Report'!$A420,"+",""))), VALUE(SUBSTITUTE('Named Boundary Report'!$A420,"+","")), IF(TRIM('Named Boundary Report'!$A420)="", "End of Project", $A420))</f>
        <v>End of Project</v>
      </c>
      <c r="B421" s="473" t="str">
        <f>IF(ISNUMBER('Named Boundary Report'!$A420), "",TRIM(SUBSTITUTE('Named Boundary Report'!$A420, CHAR(160), " ")))</f>
        <v/>
      </c>
      <c r="C421" s="475">
        <f>'Named Boundary Report'!$F420</f>
        <v>0</v>
      </c>
    </row>
    <row r="422" spans="1:3" x14ac:dyDescent="0.25">
      <c r="A422" s="532" t="str">
        <f>IF(ISNUMBER(VALUE(SUBSTITUTE('Named Boundary Report'!$A421,"+",""))), VALUE(SUBSTITUTE('Named Boundary Report'!$A421,"+","")), IF(TRIM('Named Boundary Report'!$A421)="", "End of Project", $A421))</f>
        <v>End of Project</v>
      </c>
      <c r="B422" s="473" t="str">
        <f>IF(ISNUMBER('Named Boundary Report'!$A421), "",TRIM(SUBSTITUTE('Named Boundary Report'!$A421, CHAR(160), " ")))</f>
        <v/>
      </c>
      <c r="C422" s="475">
        <f>'Named Boundary Report'!$F421</f>
        <v>0</v>
      </c>
    </row>
    <row r="423" spans="1:3" x14ac:dyDescent="0.25">
      <c r="A423" s="532" t="str">
        <f>IF(ISNUMBER(VALUE(SUBSTITUTE('Named Boundary Report'!$A422,"+",""))), VALUE(SUBSTITUTE('Named Boundary Report'!$A422,"+","")), IF(TRIM('Named Boundary Report'!$A422)="", "End of Project", $A422))</f>
        <v>End of Project</v>
      </c>
      <c r="B423" s="473" t="str">
        <f>IF(ISNUMBER('Named Boundary Report'!$A422), "",TRIM(SUBSTITUTE('Named Boundary Report'!$A422, CHAR(160), " ")))</f>
        <v/>
      </c>
      <c r="C423" s="475">
        <f>'Named Boundary Report'!$F422</f>
        <v>0</v>
      </c>
    </row>
    <row r="424" spans="1:3" x14ac:dyDescent="0.25">
      <c r="A424" s="532" t="str">
        <f>IF(ISNUMBER(VALUE(SUBSTITUTE('Named Boundary Report'!$A423,"+",""))), VALUE(SUBSTITUTE('Named Boundary Report'!$A423,"+","")), IF(TRIM('Named Boundary Report'!$A423)="", "End of Project", $A423))</f>
        <v>End of Project</v>
      </c>
      <c r="B424" s="473" t="str">
        <f>IF(ISNUMBER('Named Boundary Report'!$A423), "",TRIM(SUBSTITUTE('Named Boundary Report'!$A423, CHAR(160), " ")))</f>
        <v/>
      </c>
      <c r="C424" s="475">
        <f>'Named Boundary Report'!$F423</f>
        <v>0</v>
      </c>
    </row>
    <row r="425" spans="1:3" x14ac:dyDescent="0.25">
      <c r="A425" s="532" t="str">
        <f>IF(ISNUMBER(VALUE(SUBSTITUTE('Named Boundary Report'!$A424,"+",""))), VALUE(SUBSTITUTE('Named Boundary Report'!$A424,"+","")), IF(TRIM('Named Boundary Report'!$A424)="", "End of Project", $A424))</f>
        <v>End of Project</v>
      </c>
      <c r="B425" s="473" t="str">
        <f>IF(ISNUMBER('Named Boundary Report'!$A424), "",TRIM(SUBSTITUTE('Named Boundary Report'!$A424, CHAR(160), " ")))</f>
        <v/>
      </c>
      <c r="C425" s="475">
        <f>'Named Boundary Report'!$F424</f>
        <v>0</v>
      </c>
    </row>
    <row r="426" spans="1:3" x14ac:dyDescent="0.25">
      <c r="A426" s="532" t="str">
        <f>IF(ISNUMBER(VALUE(SUBSTITUTE('Named Boundary Report'!$A425,"+",""))), VALUE(SUBSTITUTE('Named Boundary Report'!$A425,"+","")), IF(TRIM('Named Boundary Report'!$A425)="", "End of Project", $A425))</f>
        <v>End of Project</v>
      </c>
      <c r="B426" s="473" t="str">
        <f>IF(ISNUMBER('Named Boundary Report'!$A425), "",TRIM(SUBSTITUTE('Named Boundary Report'!$A425, CHAR(160), " ")))</f>
        <v/>
      </c>
      <c r="C426" s="475">
        <f>'Named Boundary Report'!$F425</f>
        <v>0</v>
      </c>
    </row>
    <row r="427" spans="1:3" x14ac:dyDescent="0.25">
      <c r="A427" s="532" t="str">
        <f>IF(ISNUMBER(VALUE(SUBSTITUTE('Named Boundary Report'!$A426,"+",""))), VALUE(SUBSTITUTE('Named Boundary Report'!$A426,"+","")), IF(TRIM('Named Boundary Report'!$A426)="", "End of Project", $A426))</f>
        <v>End of Project</v>
      </c>
      <c r="B427" s="473" t="str">
        <f>IF(ISNUMBER('Named Boundary Report'!$A426), "",TRIM(SUBSTITUTE('Named Boundary Report'!$A426, CHAR(160), " ")))</f>
        <v/>
      </c>
      <c r="C427" s="475">
        <f>'Named Boundary Report'!$F426</f>
        <v>0</v>
      </c>
    </row>
    <row r="428" spans="1:3" x14ac:dyDescent="0.25">
      <c r="A428" s="532" t="str">
        <f>IF(ISNUMBER(VALUE(SUBSTITUTE('Named Boundary Report'!$A427,"+",""))), VALUE(SUBSTITUTE('Named Boundary Report'!$A427,"+","")), IF(TRIM('Named Boundary Report'!$A427)="", "End of Project", $A427))</f>
        <v>End of Project</v>
      </c>
      <c r="B428" s="473" t="str">
        <f>IF(ISNUMBER('Named Boundary Report'!$A427), "",TRIM(SUBSTITUTE('Named Boundary Report'!$A427, CHAR(160), " ")))</f>
        <v/>
      </c>
      <c r="C428" s="475">
        <f>'Named Boundary Report'!$F427</f>
        <v>0</v>
      </c>
    </row>
    <row r="429" spans="1:3" x14ac:dyDescent="0.25">
      <c r="A429" s="532" t="str">
        <f>IF(ISNUMBER(VALUE(SUBSTITUTE('Named Boundary Report'!$A428,"+",""))), VALUE(SUBSTITUTE('Named Boundary Report'!$A428,"+","")), IF(TRIM('Named Boundary Report'!$A428)="", "End of Project", $A428))</f>
        <v>End of Project</v>
      </c>
      <c r="B429" s="473" t="str">
        <f>IF(ISNUMBER('Named Boundary Report'!$A428), "",TRIM(SUBSTITUTE('Named Boundary Report'!$A428, CHAR(160), " ")))</f>
        <v/>
      </c>
      <c r="C429" s="475">
        <f>'Named Boundary Report'!$F428</f>
        <v>0</v>
      </c>
    </row>
    <row r="430" spans="1:3" x14ac:dyDescent="0.25">
      <c r="A430" s="532" t="str">
        <f>IF(ISNUMBER(VALUE(SUBSTITUTE('Named Boundary Report'!$A429,"+",""))), VALUE(SUBSTITUTE('Named Boundary Report'!$A429,"+","")), IF(TRIM('Named Boundary Report'!$A429)="", "End of Project", $A429))</f>
        <v>End of Project</v>
      </c>
      <c r="B430" s="473" t="str">
        <f>IF(ISNUMBER('Named Boundary Report'!$A429), "",TRIM(SUBSTITUTE('Named Boundary Report'!$A429, CHAR(160), " ")))</f>
        <v/>
      </c>
      <c r="C430" s="475">
        <f>'Named Boundary Report'!$F429</f>
        <v>0</v>
      </c>
    </row>
    <row r="431" spans="1:3" x14ac:dyDescent="0.25">
      <c r="A431" s="532" t="str">
        <f>IF(ISNUMBER(VALUE(SUBSTITUTE('Named Boundary Report'!$A430,"+",""))), VALUE(SUBSTITUTE('Named Boundary Report'!$A430,"+","")), IF(TRIM('Named Boundary Report'!$A430)="", "End of Project", $A430))</f>
        <v>End of Project</v>
      </c>
      <c r="B431" s="473" t="str">
        <f>IF(ISNUMBER('Named Boundary Report'!$A430), "",TRIM(SUBSTITUTE('Named Boundary Report'!$A430, CHAR(160), " ")))</f>
        <v/>
      </c>
      <c r="C431" s="475">
        <f>'Named Boundary Report'!$F430</f>
        <v>0</v>
      </c>
    </row>
    <row r="432" spans="1:3" x14ac:dyDescent="0.25">
      <c r="A432" s="532" t="str">
        <f>IF(ISNUMBER(VALUE(SUBSTITUTE('Named Boundary Report'!$A431,"+",""))), VALUE(SUBSTITUTE('Named Boundary Report'!$A431,"+","")), IF(TRIM('Named Boundary Report'!$A431)="", "End of Project", $A431))</f>
        <v>End of Project</v>
      </c>
      <c r="B432" s="473" t="str">
        <f>IF(ISNUMBER('Named Boundary Report'!$A431), "",TRIM(SUBSTITUTE('Named Boundary Report'!$A431, CHAR(160), " ")))</f>
        <v/>
      </c>
      <c r="C432" s="475">
        <f>'Named Boundary Report'!$F431</f>
        <v>0</v>
      </c>
    </row>
    <row r="433" spans="1:3" x14ac:dyDescent="0.25">
      <c r="A433" s="532" t="str">
        <f>IF(ISNUMBER(VALUE(SUBSTITUTE('Named Boundary Report'!$A432,"+",""))), VALUE(SUBSTITUTE('Named Boundary Report'!$A432,"+","")), IF(TRIM('Named Boundary Report'!$A432)="", "End of Project", $A432))</f>
        <v>End of Project</v>
      </c>
      <c r="B433" s="473" t="str">
        <f>IF(ISNUMBER('Named Boundary Report'!$A432), "",TRIM(SUBSTITUTE('Named Boundary Report'!$A432, CHAR(160), " ")))</f>
        <v/>
      </c>
      <c r="C433" s="475">
        <f>'Named Boundary Report'!$F432</f>
        <v>0</v>
      </c>
    </row>
    <row r="434" spans="1:3" x14ac:dyDescent="0.25">
      <c r="A434" s="532" t="str">
        <f>IF(ISNUMBER(VALUE(SUBSTITUTE('Named Boundary Report'!$A433,"+",""))), VALUE(SUBSTITUTE('Named Boundary Report'!$A433,"+","")), IF(TRIM('Named Boundary Report'!$A433)="", "End of Project", $A433))</f>
        <v>End of Project</v>
      </c>
      <c r="B434" s="473" t="str">
        <f>IF(ISNUMBER('Named Boundary Report'!$A433), "",TRIM(SUBSTITUTE('Named Boundary Report'!$A433, CHAR(160), " ")))</f>
        <v/>
      </c>
      <c r="C434" s="475">
        <f>'Named Boundary Report'!$F433</f>
        <v>0</v>
      </c>
    </row>
    <row r="435" spans="1:3" x14ac:dyDescent="0.25">
      <c r="A435" s="532" t="str">
        <f>IF(ISNUMBER(VALUE(SUBSTITUTE('Named Boundary Report'!$A434,"+",""))), VALUE(SUBSTITUTE('Named Boundary Report'!$A434,"+","")), IF(TRIM('Named Boundary Report'!$A434)="", "End of Project", $A434))</f>
        <v>End of Project</v>
      </c>
      <c r="B435" s="473" t="str">
        <f>IF(ISNUMBER('Named Boundary Report'!$A434), "",TRIM(SUBSTITUTE('Named Boundary Report'!$A434, CHAR(160), " ")))</f>
        <v/>
      </c>
      <c r="C435" s="475">
        <f>'Named Boundary Report'!$F434</f>
        <v>0</v>
      </c>
    </row>
    <row r="436" spans="1:3" x14ac:dyDescent="0.25">
      <c r="A436" s="532" t="str">
        <f>IF(ISNUMBER(VALUE(SUBSTITUTE('Named Boundary Report'!$A435,"+",""))), VALUE(SUBSTITUTE('Named Boundary Report'!$A435,"+","")), IF(TRIM('Named Boundary Report'!$A435)="", "End of Project", $A435))</f>
        <v>End of Project</v>
      </c>
      <c r="B436" s="473" t="str">
        <f>IF(ISNUMBER('Named Boundary Report'!$A435), "",TRIM(SUBSTITUTE('Named Boundary Report'!$A435, CHAR(160), " ")))</f>
        <v/>
      </c>
      <c r="C436" s="475">
        <f>'Named Boundary Report'!$F435</f>
        <v>0</v>
      </c>
    </row>
    <row r="437" spans="1:3" x14ac:dyDescent="0.25">
      <c r="A437" s="532" t="str">
        <f>IF(ISNUMBER(VALUE(SUBSTITUTE('Named Boundary Report'!$A436,"+",""))), VALUE(SUBSTITUTE('Named Boundary Report'!$A436,"+","")), IF(TRIM('Named Boundary Report'!$A436)="", "End of Project", $A436))</f>
        <v>End of Project</v>
      </c>
      <c r="B437" s="473" t="str">
        <f>IF(ISNUMBER('Named Boundary Report'!$A436), "",TRIM(SUBSTITUTE('Named Boundary Report'!$A436, CHAR(160), " ")))</f>
        <v/>
      </c>
      <c r="C437" s="475">
        <f>'Named Boundary Report'!$F436</f>
        <v>0</v>
      </c>
    </row>
    <row r="438" spans="1:3" x14ac:dyDescent="0.25">
      <c r="A438" s="532" t="str">
        <f>IF(ISNUMBER(VALUE(SUBSTITUTE('Named Boundary Report'!$A437,"+",""))), VALUE(SUBSTITUTE('Named Boundary Report'!$A437,"+","")), IF(TRIM('Named Boundary Report'!$A437)="", "End of Project", $A437))</f>
        <v>End of Project</v>
      </c>
      <c r="B438" s="473" t="str">
        <f>IF(ISNUMBER('Named Boundary Report'!$A437), "",TRIM(SUBSTITUTE('Named Boundary Report'!$A437, CHAR(160), " ")))</f>
        <v/>
      </c>
      <c r="C438" s="475">
        <f>'Named Boundary Report'!$F437</f>
        <v>0</v>
      </c>
    </row>
    <row r="439" spans="1:3" x14ac:dyDescent="0.25">
      <c r="A439" s="532" t="str">
        <f>IF(ISNUMBER(VALUE(SUBSTITUTE('Named Boundary Report'!$A438,"+",""))), VALUE(SUBSTITUTE('Named Boundary Report'!$A438,"+","")), IF(TRIM('Named Boundary Report'!$A438)="", "End of Project", $A438))</f>
        <v>End of Project</v>
      </c>
      <c r="B439" s="473" t="str">
        <f>IF(ISNUMBER('Named Boundary Report'!$A438), "",TRIM(SUBSTITUTE('Named Boundary Report'!$A438, CHAR(160), " ")))</f>
        <v/>
      </c>
      <c r="C439" s="475">
        <f>'Named Boundary Report'!$F438</f>
        <v>0</v>
      </c>
    </row>
    <row r="440" spans="1:3" x14ac:dyDescent="0.25">
      <c r="A440" s="532" t="str">
        <f>IF(ISNUMBER(VALUE(SUBSTITUTE('Named Boundary Report'!$A439,"+",""))), VALUE(SUBSTITUTE('Named Boundary Report'!$A439,"+","")), IF(TRIM('Named Boundary Report'!$A439)="", "End of Project", $A439))</f>
        <v>End of Project</v>
      </c>
      <c r="B440" s="473" t="str">
        <f>IF(ISNUMBER('Named Boundary Report'!$A439), "",TRIM(SUBSTITUTE('Named Boundary Report'!$A439, CHAR(160), " ")))</f>
        <v/>
      </c>
      <c r="C440" s="475">
        <f>'Named Boundary Report'!$F439</f>
        <v>0</v>
      </c>
    </row>
    <row r="441" spans="1:3" x14ac:dyDescent="0.25">
      <c r="A441" s="532" t="str">
        <f>IF(ISNUMBER(VALUE(SUBSTITUTE('Named Boundary Report'!$A440,"+",""))), VALUE(SUBSTITUTE('Named Boundary Report'!$A440,"+","")), IF(TRIM('Named Boundary Report'!$A440)="", "End of Project", $A440))</f>
        <v>End of Project</v>
      </c>
      <c r="B441" s="473" t="str">
        <f>IF(ISNUMBER('Named Boundary Report'!$A440), "",TRIM(SUBSTITUTE('Named Boundary Report'!$A440, CHAR(160), " ")))</f>
        <v/>
      </c>
      <c r="C441" s="475">
        <f>'Named Boundary Report'!$F440</f>
        <v>0</v>
      </c>
    </row>
    <row r="442" spans="1:3" x14ac:dyDescent="0.25">
      <c r="A442" s="532" t="str">
        <f>IF(ISNUMBER(VALUE(SUBSTITUTE('Named Boundary Report'!$A441,"+",""))), VALUE(SUBSTITUTE('Named Boundary Report'!$A441,"+","")), IF(TRIM('Named Boundary Report'!$A441)="", "End of Project", $A441))</f>
        <v>End of Project</v>
      </c>
      <c r="B442" s="473" t="str">
        <f>IF(ISNUMBER('Named Boundary Report'!$A441), "",TRIM(SUBSTITUTE('Named Boundary Report'!$A441, CHAR(160), " ")))</f>
        <v/>
      </c>
      <c r="C442" s="475">
        <f>'Named Boundary Report'!$F441</f>
        <v>0</v>
      </c>
    </row>
    <row r="443" spans="1:3" x14ac:dyDescent="0.25">
      <c r="A443" s="532" t="str">
        <f>IF(ISNUMBER(VALUE(SUBSTITUTE('Named Boundary Report'!$A442,"+",""))), VALUE(SUBSTITUTE('Named Boundary Report'!$A442,"+","")), IF(TRIM('Named Boundary Report'!$A442)="", "End of Project", $A442))</f>
        <v>End of Project</v>
      </c>
      <c r="B443" s="473" t="str">
        <f>IF(ISNUMBER('Named Boundary Report'!$A442), "",TRIM(SUBSTITUTE('Named Boundary Report'!$A442, CHAR(160), " ")))</f>
        <v/>
      </c>
      <c r="C443" s="475">
        <f>'Named Boundary Report'!$F442</f>
        <v>0</v>
      </c>
    </row>
    <row r="444" spans="1:3" x14ac:dyDescent="0.25">
      <c r="A444" s="532" t="str">
        <f>IF(ISNUMBER(VALUE(SUBSTITUTE('Named Boundary Report'!$A443,"+",""))), VALUE(SUBSTITUTE('Named Boundary Report'!$A443,"+","")), IF(TRIM('Named Boundary Report'!$A443)="", "End of Project", $A443))</f>
        <v>End of Project</v>
      </c>
      <c r="B444" s="473" t="str">
        <f>IF(ISNUMBER('Named Boundary Report'!$A443), "",TRIM(SUBSTITUTE('Named Boundary Report'!$A443, CHAR(160), " ")))</f>
        <v/>
      </c>
      <c r="C444" s="475">
        <f>'Named Boundary Report'!$F443</f>
        <v>0</v>
      </c>
    </row>
    <row r="445" spans="1:3" x14ac:dyDescent="0.25">
      <c r="A445" s="532" t="str">
        <f>IF(ISNUMBER(VALUE(SUBSTITUTE('Named Boundary Report'!$A444,"+",""))), VALUE(SUBSTITUTE('Named Boundary Report'!$A444,"+","")), IF(TRIM('Named Boundary Report'!$A444)="", "End of Project", $A444))</f>
        <v>End of Project</v>
      </c>
      <c r="B445" s="473" t="str">
        <f>IF(ISNUMBER('Named Boundary Report'!$A444), "",TRIM(SUBSTITUTE('Named Boundary Report'!$A444, CHAR(160), " ")))</f>
        <v/>
      </c>
      <c r="C445" s="475">
        <f>'Named Boundary Report'!$F444</f>
        <v>0</v>
      </c>
    </row>
    <row r="446" spans="1:3" x14ac:dyDescent="0.25">
      <c r="A446" s="532" t="str">
        <f>IF(ISNUMBER(VALUE(SUBSTITUTE('Named Boundary Report'!$A445,"+",""))), VALUE(SUBSTITUTE('Named Boundary Report'!$A445,"+","")), IF(TRIM('Named Boundary Report'!$A445)="", "End of Project", $A445))</f>
        <v>End of Project</v>
      </c>
      <c r="B446" s="473" t="str">
        <f>IF(ISNUMBER('Named Boundary Report'!$A445), "",TRIM(SUBSTITUTE('Named Boundary Report'!$A445, CHAR(160), " ")))</f>
        <v/>
      </c>
      <c r="C446" s="475">
        <f>'Named Boundary Report'!$F445</f>
        <v>0</v>
      </c>
    </row>
    <row r="447" spans="1:3" x14ac:dyDescent="0.25">
      <c r="A447" s="532" t="str">
        <f>IF(ISNUMBER(VALUE(SUBSTITUTE('Named Boundary Report'!$A446,"+",""))), VALUE(SUBSTITUTE('Named Boundary Report'!$A446,"+","")), IF(TRIM('Named Boundary Report'!$A446)="", "End of Project", $A446))</f>
        <v>End of Project</v>
      </c>
      <c r="B447" s="473" t="str">
        <f>IF(ISNUMBER('Named Boundary Report'!$A446), "",TRIM(SUBSTITUTE('Named Boundary Report'!$A446, CHAR(160), " ")))</f>
        <v/>
      </c>
      <c r="C447" s="475">
        <f>'Named Boundary Report'!$F446</f>
        <v>0</v>
      </c>
    </row>
    <row r="448" spans="1:3" x14ac:dyDescent="0.25">
      <c r="A448" s="532" t="str">
        <f>IF(ISNUMBER(VALUE(SUBSTITUTE('Named Boundary Report'!$A447,"+",""))), VALUE(SUBSTITUTE('Named Boundary Report'!$A447,"+","")), IF(TRIM('Named Boundary Report'!$A447)="", "End of Project", $A447))</f>
        <v>End of Project</v>
      </c>
      <c r="B448" s="473" t="str">
        <f>IF(ISNUMBER('Named Boundary Report'!$A447), "",TRIM(SUBSTITUTE('Named Boundary Report'!$A447, CHAR(160), " ")))</f>
        <v/>
      </c>
      <c r="C448" s="475">
        <f>'Named Boundary Report'!$F447</f>
        <v>0</v>
      </c>
    </row>
    <row r="449" spans="1:3" x14ac:dyDescent="0.25">
      <c r="A449" s="532" t="str">
        <f>IF(ISNUMBER(VALUE(SUBSTITUTE('Named Boundary Report'!$A448,"+",""))), VALUE(SUBSTITUTE('Named Boundary Report'!$A448,"+","")), IF(TRIM('Named Boundary Report'!$A448)="", "End of Project", $A448))</f>
        <v>End of Project</v>
      </c>
      <c r="B449" s="473" t="str">
        <f>IF(ISNUMBER('Named Boundary Report'!$A448), "",TRIM(SUBSTITUTE('Named Boundary Report'!$A448, CHAR(160), " ")))</f>
        <v/>
      </c>
      <c r="C449" s="475">
        <f>'Named Boundary Report'!$F448</f>
        <v>0</v>
      </c>
    </row>
    <row r="450" spans="1:3" x14ac:dyDescent="0.25">
      <c r="A450" s="532" t="str">
        <f>IF(ISNUMBER(VALUE(SUBSTITUTE('Named Boundary Report'!$A449,"+",""))), VALUE(SUBSTITUTE('Named Boundary Report'!$A449,"+","")), IF(TRIM('Named Boundary Report'!$A449)="", "End of Project", $A449))</f>
        <v>End of Project</v>
      </c>
      <c r="B450" s="473" t="str">
        <f>IF(ISNUMBER('Named Boundary Report'!$A449), "",TRIM(SUBSTITUTE('Named Boundary Report'!$A449, CHAR(160), " ")))</f>
        <v/>
      </c>
      <c r="C450" s="475">
        <f>'Named Boundary Report'!$F449</f>
        <v>0</v>
      </c>
    </row>
    <row r="451" spans="1:3" x14ac:dyDescent="0.25">
      <c r="A451" s="532" t="str">
        <f>IF(ISNUMBER(VALUE(SUBSTITUTE('Named Boundary Report'!$A450,"+",""))), VALUE(SUBSTITUTE('Named Boundary Report'!$A450,"+","")), IF(TRIM('Named Boundary Report'!$A450)="", "End of Project", $A450))</f>
        <v>End of Project</v>
      </c>
      <c r="B451" s="473" t="str">
        <f>IF(ISNUMBER('Named Boundary Report'!$A450), "",TRIM(SUBSTITUTE('Named Boundary Report'!$A450, CHAR(160), " ")))</f>
        <v/>
      </c>
      <c r="C451" s="475">
        <f>'Named Boundary Report'!$F450</f>
        <v>0</v>
      </c>
    </row>
    <row r="452" spans="1:3" x14ac:dyDescent="0.25">
      <c r="A452" s="532" t="str">
        <f>IF(ISNUMBER(VALUE(SUBSTITUTE('Named Boundary Report'!$A451,"+",""))), VALUE(SUBSTITUTE('Named Boundary Report'!$A451,"+","")), IF(TRIM('Named Boundary Report'!$A451)="", "End of Project", $A451))</f>
        <v>End of Project</v>
      </c>
      <c r="B452" s="473" t="str">
        <f>IF(ISNUMBER('Named Boundary Report'!$A451), "",TRIM(SUBSTITUTE('Named Boundary Report'!$A451, CHAR(160), " ")))</f>
        <v/>
      </c>
      <c r="C452" s="475">
        <f>'Named Boundary Report'!$F451</f>
        <v>0</v>
      </c>
    </row>
    <row r="453" spans="1:3" x14ac:dyDescent="0.25">
      <c r="A453" s="532" t="str">
        <f>IF(ISNUMBER(VALUE(SUBSTITUTE('Named Boundary Report'!$A452,"+",""))), VALUE(SUBSTITUTE('Named Boundary Report'!$A452,"+","")), IF(TRIM('Named Boundary Report'!$A452)="", "End of Project", $A452))</f>
        <v>End of Project</v>
      </c>
      <c r="B453" s="473" t="str">
        <f>IF(ISNUMBER('Named Boundary Report'!$A452), "",TRIM(SUBSTITUTE('Named Boundary Report'!$A452, CHAR(160), " ")))</f>
        <v/>
      </c>
      <c r="C453" s="475">
        <f>'Named Boundary Report'!$F452</f>
        <v>0</v>
      </c>
    </row>
    <row r="454" spans="1:3" x14ac:dyDescent="0.25">
      <c r="A454" s="532" t="str">
        <f>IF(ISNUMBER(VALUE(SUBSTITUTE('Named Boundary Report'!$A453,"+",""))), VALUE(SUBSTITUTE('Named Boundary Report'!$A453,"+","")), IF(TRIM('Named Boundary Report'!$A453)="", "End of Project", $A453))</f>
        <v>End of Project</v>
      </c>
      <c r="B454" s="473" t="str">
        <f>IF(ISNUMBER('Named Boundary Report'!$A453), "",TRIM(SUBSTITUTE('Named Boundary Report'!$A453, CHAR(160), " ")))</f>
        <v/>
      </c>
      <c r="C454" s="475">
        <f>'Named Boundary Report'!$F453</f>
        <v>0</v>
      </c>
    </row>
    <row r="455" spans="1:3" x14ac:dyDescent="0.25">
      <c r="A455" s="532" t="str">
        <f>IF(ISNUMBER(VALUE(SUBSTITUTE('Named Boundary Report'!$A454,"+",""))), VALUE(SUBSTITUTE('Named Boundary Report'!$A454,"+","")), IF(TRIM('Named Boundary Report'!$A454)="", "End of Project", $A454))</f>
        <v>End of Project</v>
      </c>
      <c r="B455" s="473" t="str">
        <f>IF(ISNUMBER('Named Boundary Report'!$A454), "",TRIM(SUBSTITUTE('Named Boundary Report'!$A454, CHAR(160), " ")))</f>
        <v/>
      </c>
      <c r="C455" s="475">
        <f>'Named Boundary Report'!$F454</f>
        <v>0</v>
      </c>
    </row>
    <row r="456" spans="1:3" x14ac:dyDescent="0.25">
      <c r="A456" s="532" t="str">
        <f>IF(ISNUMBER(VALUE(SUBSTITUTE('Named Boundary Report'!$A455,"+",""))), VALUE(SUBSTITUTE('Named Boundary Report'!$A455,"+","")), IF(TRIM('Named Boundary Report'!$A455)="", "End of Project", $A455))</f>
        <v>End of Project</v>
      </c>
      <c r="B456" s="473" t="str">
        <f>IF(ISNUMBER('Named Boundary Report'!$A455), "",TRIM(SUBSTITUTE('Named Boundary Report'!$A455, CHAR(160), " ")))</f>
        <v/>
      </c>
      <c r="C456" s="475">
        <f>'Named Boundary Report'!$F455</f>
        <v>0</v>
      </c>
    </row>
    <row r="457" spans="1:3" x14ac:dyDescent="0.25">
      <c r="A457" s="532" t="str">
        <f>IF(ISNUMBER(VALUE(SUBSTITUTE('Named Boundary Report'!$A456,"+",""))), VALUE(SUBSTITUTE('Named Boundary Report'!$A456,"+","")), IF(TRIM('Named Boundary Report'!$A456)="", "End of Project", $A456))</f>
        <v>End of Project</v>
      </c>
      <c r="B457" s="473" t="str">
        <f>IF(ISNUMBER('Named Boundary Report'!$A456), "",TRIM(SUBSTITUTE('Named Boundary Report'!$A456, CHAR(160), " ")))</f>
        <v/>
      </c>
      <c r="C457" s="475">
        <f>'Named Boundary Report'!$F456</f>
        <v>0</v>
      </c>
    </row>
    <row r="458" spans="1:3" x14ac:dyDescent="0.25">
      <c r="A458" s="532" t="str">
        <f>IF(ISNUMBER(VALUE(SUBSTITUTE('Named Boundary Report'!$A457,"+",""))), VALUE(SUBSTITUTE('Named Boundary Report'!$A457,"+","")), IF(TRIM('Named Boundary Report'!$A457)="", "End of Project", $A457))</f>
        <v>End of Project</v>
      </c>
      <c r="B458" s="473" t="str">
        <f>IF(ISNUMBER('Named Boundary Report'!$A457), "",TRIM(SUBSTITUTE('Named Boundary Report'!$A457, CHAR(160), " ")))</f>
        <v/>
      </c>
      <c r="C458" s="475">
        <f>'Named Boundary Report'!$F457</f>
        <v>0</v>
      </c>
    </row>
    <row r="459" spans="1:3" x14ac:dyDescent="0.25">
      <c r="A459" s="532" t="str">
        <f>IF(ISNUMBER(VALUE(SUBSTITUTE('Named Boundary Report'!$A458,"+",""))), VALUE(SUBSTITUTE('Named Boundary Report'!$A458,"+","")), IF(TRIM('Named Boundary Report'!$A458)="", "End of Project", $A458))</f>
        <v>End of Project</v>
      </c>
      <c r="B459" s="473" t="str">
        <f>IF(ISNUMBER('Named Boundary Report'!$A458), "",TRIM(SUBSTITUTE('Named Boundary Report'!$A458, CHAR(160), " ")))</f>
        <v/>
      </c>
      <c r="C459" s="475">
        <f>'Named Boundary Report'!$F458</f>
        <v>0</v>
      </c>
    </row>
    <row r="460" spans="1:3" x14ac:dyDescent="0.25">
      <c r="A460" s="532" t="str">
        <f>IF(ISNUMBER(VALUE(SUBSTITUTE('Named Boundary Report'!$A459,"+",""))), VALUE(SUBSTITUTE('Named Boundary Report'!$A459,"+","")), IF(TRIM('Named Boundary Report'!$A459)="", "End of Project", $A459))</f>
        <v>End of Project</v>
      </c>
      <c r="B460" s="473" t="str">
        <f>IF(ISNUMBER('Named Boundary Report'!$A459), "",TRIM(SUBSTITUTE('Named Boundary Report'!$A459, CHAR(160), " ")))</f>
        <v/>
      </c>
      <c r="C460" s="475">
        <f>'Named Boundary Report'!$F459</f>
        <v>0</v>
      </c>
    </row>
    <row r="461" spans="1:3" x14ac:dyDescent="0.25">
      <c r="A461" s="532" t="str">
        <f>IF(ISNUMBER(VALUE(SUBSTITUTE('Named Boundary Report'!$A460,"+",""))), VALUE(SUBSTITUTE('Named Boundary Report'!$A460,"+","")), IF(TRIM('Named Boundary Report'!$A460)="", "End of Project", $A460))</f>
        <v>End of Project</v>
      </c>
      <c r="B461" s="473" t="str">
        <f>IF(ISNUMBER('Named Boundary Report'!$A460), "",TRIM(SUBSTITUTE('Named Boundary Report'!$A460, CHAR(160), " ")))</f>
        <v/>
      </c>
      <c r="C461" s="475">
        <f>'Named Boundary Report'!$F460</f>
        <v>0</v>
      </c>
    </row>
    <row r="462" spans="1:3" x14ac:dyDescent="0.25">
      <c r="A462" s="532" t="str">
        <f>IF(ISNUMBER(VALUE(SUBSTITUTE('Named Boundary Report'!$A461,"+",""))), VALUE(SUBSTITUTE('Named Boundary Report'!$A461,"+","")), IF(TRIM('Named Boundary Report'!$A461)="", "End of Project", $A461))</f>
        <v>End of Project</v>
      </c>
      <c r="B462" s="473" t="str">
        <f>IF(ISNUMBER('Named Boundary Report'!$A461), "",TRIM(SUBSTITUTE('Named Boundary Report'!$A461, CHAR(160), " ")))</f>
        <v/>
      </c>
      <c r="C462" s="475">
        <f>'Named Boundary Report'!$F461</f>
        <v>0</v>
      </c>
    </row>
    <row r="463" spans="1:3" x14ac:dyDescent="0.25">
      <c r="A463" s="532" t="str">
        <f>IF(ISNUMBER(VALUE(SUBSTITUTE('Named Boundary Report'!$A462,"+",""))), VALUE(SUBSTITUTE('Named Boundary Report'!$A462,"+","")), IF(TRIM('Named Boundary Report'!$A462)="", "End of Project", $A462))</f>
        <v>End of Project</v>
      </c>
      <c r="B463" s="473" t="str">
        <f>IF(ISNUMBER('Named Boundary Report'!$A462), "",TRIM(SUBSTITUTE('Named Boundary Report'!$A462, CHAR(160), " ")))</f>
        <v/>
      </c>
      <c r="C463" s="475">
        <f>'Named Boundary Report'!$F462</f>
        <v>0</v>
      </c>
    </row>
    <row r="464" spans="1:3" x14ac:dyDescent="0.25">
      <c r="A464" s="532" t="str">
        <f>IF(ISNUMBER(VALUE(SUBSTITUTE('Named Boundary Report'!$A463,"+",""))), VALUE(SUBSTITUTE('Named Boundary Report'!$A463,"+","")), IF(TRIM('Named Boundary Report'!$A463)="", "End of Project", $A463))</f>
        <v>End of Project</v>
      </c>
      <c r="B464" s="473" t="str">
        <f>IF(ISNUMBER('Named Boundary Report'!$A463), "",TRIM(SUBSTITUTE('Named Boundary Report'!$A463, CHAR(160), " ")))</f>
        <v/>
      </c>
      <c r="C464" s="475">
        <f>'Named Boundary Report'!$F463</f>
        <v>0</v>
      </c>
    </row>
    <row r="465" spans="1:3" x14ac:dyDescent="0.25">
      <c r="A465" s="532" t="str">
        <f>IF(ISNUMBER(VALUE(SUBSTITUTE('Named Boundary Report'!$A464,"+",""))), VALUE(SUBSTITUTE('Named Boundary Report'!$A464,"+","")), IF(TRIM('Named Boundary Report'!$A464)="", "End of Project", $A464))</f>
        <v>End of Project</v>
      </c>
      <c r="B465" s="473" t="str">
        <f>IF(ISNUMBER('Named Boundary Report'!$A464), "",TRIM(SUBSTITUTE('Named Boundary Report'!$A464, CHAR(160), " ")))</f>
        <v/>
      </c>
      <c r="C465" s="475">
        <f>'Named Boundary Report'!$F464</f>
        <v>0</v>
      </c>
    </row>
    <row r="466" spans="1:3" x14ac:dyDescent="0.25">
      <c r="A466" s="532" t="str">
        <f>IF(ISNUMBER(VALUE(SUBSTITUTE('Named Boundary Report'!$A465,"+",""))), VALUE(SUBSTITUTE('Named Boundary Report'!$A465,"+","")), IF(TRIM('Named Boundary Report'!$A465)="", "End of Project", $A465))</f>
        <v>End of Project</v>
      </c>
      <c r="B466" s="473" t="str">
        <f>IF(ISNUMBER('Named Boundary Report'!$A465), "",TRIM(SUBSTITUTE('Named Boundary Report'!$A465, CHAR(160), " ")))</f>
        <v/>
      </c>
      <c r="C466" s="475">
        <f>'Named Boundary Report'!$F465</f>
        <v>0</v>
      </c>
    </row>
    <row r="467" spans="1:3" x14ac:dyDescent="0.25">
      <c r="A467" s="532" t="str">
        <f>IF(ISNUMBER(VALUE(SUBSTITUTE('Named Boundary Report'!$A466,"+",""))), VALUE(SUBSTITUTE('Named Boundary Report'!$A466,"+","")), IF(TRIM('Named Boundary Report'!$A466)="", "End of Project", $A466))</f>
        <v>End of Project</v>
      </c>
      <c r="B467" s="473" t="str">
        <f>IF(ISNUMBER('Named Boundary Report'!$A466), "",TRIM(SUBSTITUTE('Named Boundary Report'!$A466, CHAR(160), " ")))</f>
        <v/>
      </c>
      <c r="C467" s="475">
        <f>'Named Boundary Report'!$F466</f>
        <v>0</v>
      </c>
    </row>
    <row r="468" spans="1:3" x14ac:dyDescent="0.25">
      <c r="A468" s="532" t="str">
        <f>IF(ISNUMBER(VALUE(SUBSTITUTE('Named Boundary Report'!$A467,"+",""))), VALUE(SUBSTITUTE('Named Boundary Report'!$A467,"+","")), IF(TRIM('Named Boundary Report'!$A467)="", "End of Project", $A467))</f>
        <v>End of Project</v>
      </c>
      <c r="B468" s="473" t="str">
        <f>IF(ISNUMBER('Named Boundary Report'!$A467), "",TRIM(SUBSTITUTE('Named Boundary Report'!$A467, CHAR(160), " ")))</f>
        <v/>
      </c>
      <c r="C468" s="475">
        <f>'Named Boundary Report'!$F467</f>
        <v>0</v>
      </c>
    </row>
    <row r="469" spans="1:3" x14ac:dyDescent="0.25">
      <c r="A469" s="532" t="str">
        <f>IF(ISNUMBER(VALUE(SUBSTITUTE('Named Boundary Report'!$A468,"+",""))), VALUE(SUBSTITUTE('Named Boundary Report'!$A468,"+","")), IF(TRIM('Named Boundary Report'!$A468)="", "End of Project", $A468))</f>
        <v>End of Project</v>
      </c>
      <c r="B469" s="473" t="str">
        <f>IF(ISNUMBER('Named Boundary Report'!$A468), "",TRIM(SUBSTITUTE('Named Boundary Report'!$A468, CHAR(160), " ")))</f>
        <v/>
      </c>
      <c r="C469" s="475">
        <f>'Named Boundary Report'!$F468</f>
        <v>0</v>
      </c>
    </row>
    <row r="470" spans="1:3" x14ac:dyDescent="0.25">
      <c r="A470" s="532" t="str">
        <f>IF(ISNUMBER(VALUE(SUBSTITUTE('Named Boundary Report'!$A469,"+",""))), VALUE(SUBSTITUTE('Named Boundary Report'!$A469,"+","")), IF(TRIM('Named Boundary Report'!$A469)="", "End of Project", $A469))</f>
        <v>End of Project</v>
      </c>
      <c r="B470" s="473" t="str">
        <f>IF(ISNUMBER('Named Boundary Report'!$A469), "",TRIM(SUBSTITUTE('Named Boundary Report'!$A469, CHAR(160), " ")))</f>
        <v/>
      </c>
      <c r="C470" s="475">
        <f>'Named Boundary Report'!$F469</f>
        <v>0</v>
      </c>
    </row>
    <row r="471" spans="1:3" x14ac:dyDescent="0.25">
      <c r="A471" s="532" t="str">
        <f>IF(ISNUMBER(VALUE(SUBSTITUTE('Named Boundary Report'!$A470,"+",""))), VALUE(SUBSTITUTE('Named Boundary Report'!$A470,"+","")), IF(TRIM('Named Boundary Report'!$A470)="", "End of Project", $A470))</f>
        <v>End of Project</v>
      </c>
      <c r="B471" s="473" t="str">
        <f>IF(ISNUMBER('Named Boundary Report'!$A470), "",TRIM(SUBSTITUTE('Named Boundary Report'!$A470, CHAR(160), " ")))</f>
        <v/>
      </c>
      <c r="C471" s="475">
        <f>'Named Boundary Report'!$F470</f>
        <v>0</v>
      </c>
    </row>
    <row r="472" spans="1:3" x14ac:dyDescent="0.25">
      <c r="A472" s="532" t="str">
        <f>IF(ISNUMBER(VALUE(SUBSTITUTE('Named Boundary Report'!$A471,"+",""))), VALUE(SUBSTITUTE('Named Boundary Report'!$A471,"+","")), IF(TRIM('Named Boundary Report'!$A471)="", "End of Project", $A471))</f>
        <v>End of Project</v>
      </c>
      <c r="B472" s="473" t="str">
        <f>IF(ISNUMBER('Named Boundary Report'!$A471), "",TRIM(SUBSTITUTE('Named Boundary Report'!$A471, CHAR(160), " ")))</f>
        <v/>
      </c>
      <c r="C472" s="475">
        <f>'Named Boundary Report'!$F471</f>
        <v>0</v>
      </c>
    </row>
    <row r="473" spans="1:3" x14ac:dyDescent="0.25">
      <c r="A473" s="532" t="str">
        <f>IF(ISNUMBER(VALUE(SUBSTITUTE('Named Boundary Report'!$A472,"+",""))), VALUE(SUBSTITUTE('Named Boundary Report'!$A472,"+","")), IF(TRIM('Named Boundary Report'!$A472)="", "End of Project", $A472))</f>
        <v>End of Project</v>
      </c>
      <c r="B473" s="473" t="str">
        <f>IF(ISNUMBER('Named Boundary Report'!$A472), "",TRIM(SUBSTITUTE('Named Boundary Report'!$A472, CHAR(160), " ")))</f>
        <v/>
      </c>
      <c r="C473" s="475">
        <f>'Named Boundary Report'!$F472</f>
        <v>0</v>
      </c>
    </row>
    <row r="474" spans="1:3" x14ac:dyDescent="0.25">
      <c r="A474" s="532" t="str">
        <f>IF(ISNUMBER(VALUE(SUBSTITUTE('Named Boundary Report'!$A473,"+",""))), VALUE(SUBSTITUTE('Named Boundary Report'!$A473,"+","")), IF(TRIM('Named Boundary Report'!$A473)="", "End of Project", $A473))</f>
        <v>End of Project</v>
      </c>
      <c r="B474" s="473" t="str">
        <f>IF(ISNUMBER('Named Boundary Report'!$A473), "",TRIM(SUBSTITUTE('Named Boundary Report'!$A473, CHAR(160), " ")))</f>
        <v/>
      </c>
      <c r="C474" s="475">
        <f>'Named Boundary Report'!$F473</f>
        <v>0</v>
      </c>
    </row>
    <row r="475" spans="1:3" x14ac:dyDescent="0.25">
      <c r="A475" s="532" t="str">
        <f>IF(ISNUMBER(VALUE(SUBSTITUTE('Named Boundary Report'!$A474,"+",""))), VALUE(SUBSTITUTE('Named Boundary Report'!$A474,"+","")), IF(TRIM('Named Boundary Report'!$A474)="", "End of Project", $A474))</f>
        <v>End of Project</v>
      </c>
      <c r="B475" s="473" t="str">
        <f>IF(ISNUMBER('Named Boundary Report'!$A474), "",TRIM(SUBSTITUTE('Named Boundary Report'!$A474, CHAR(160), " ")))</f>
        <v/>
      </c>
      <c r="C475" s="475">
        <f>'Named Boundary Report'!$F474</f>
        <v>0</v>
      </c>
    </row>
    <row r="476" spans="1:3" x14ac:dyDescent="0.25">
      <c r="A476" s="532" t="str">
        <f>IF(ISNUMBER(VALUE(SUBSTITUTE('Named Boundary Report'!$A475,"+",""))), VALUE(SUBSTITUTE('Named Boundary Report'!$A475,"+","")), IF(TRIM('Named Boundary Report'!$A475)="", "End of Project", $A475))</f>
        <v>End of Project</v>
      </c>
      <c r="B476" s="473" t="str">
        <f>IF(ISNUMBER('Named Boundary Report'!$A475), "",TRIM(SUBSTITUTE('Named Boundary Report'!$A475, CHAR(160), " ")))</f>
        <v/>
      </c>
      <c r="C476" s="475">
        <f>'Named Boundary Report'!$F475</f>
        <v>0</v>
      </c>
    </row>
    <row r="477" spans="1:3" x14ac:dyDescent="0.25">
      <c r="A477" s="532" t="str">
        <f>IF(ISNUMBER(VALUE(SUBSTITUTE('Named Boundary Report'!$A476,"+",""))), VALUE(SUBSTITUTE('Named Boundary Report'!$A476,"+","")), IF(TRIM('Named Boundary Report'!$A476)="", "End of Project", $A476))</f>
        <v>End of Project</v>
      </c>
      <c r="B477" s="473" t="str">
        <f>IF(ISNUMBER('Named Boundary Report'!$A476), "",TRIM(SUBSTITUTE('Named Boundary Report'!$A476, CHAR(160), " ")))</f>
        <v/>
      </c>
      <c r="C477" s="475">
        <f>'Named Boundary Report'!$F476</f>
        <v>0</v>
      </c>
    </row>
    <row r="478" spans="1:3" x14ac:dyDescent="0.25">
      <c r="A478" s="532" t="str">
        <f>IF(ISNUMBER(VALUE(SUBSTITUTE('Named Boundary Report'!$A477,"+",""))), VALUE(SUBSTITUTE('Named Boundary Report'!$A477,"+","")), IF(TRIM('Named Boundary Report'!$A477)="", "End of Project", $A477))</f>
        <v>End of Project</v>
      </c>
      <c r="B478" s="473" t="str">
        <f>IF(ISNUMBER('Named Boundary Report'!$A477), "",TRIM(SUBSTITUTE('Named Boundary Report'!$A477, CHAR(160), " ")))</f>
        <v/>
      </c>
      <c r="C478" s="475">
        <f>'Named Boundary Report'!$F477</f>
        <v>0</v>
      </c>
    </row>
    <row r="479" spans="1:3" x14ac:dyDescent="0.25">
      <c r="A479" s="532" t="str">
        <f>IF(ISNUMBER(VALUE(SUBSTITUTE('Named Boundary Report'!$A478,"+",""))), VALUE(SUBSTITUTE('Named Boundary Report'!$A478,"+","")), IF(TRIM('Named Boundary Report'!$A478)="", "End of Project", $A478))</f>
        <v>End of Project</v>
      </c>
      <c r="B479" s="473" t="str">
        <f>IF(ISNUMBER('Named Boundary Report'!$A478), "",TRIM(SUBSTITUTE('Named Boundary Report'!$A478, CHAR(160), " ")))</f>
        <v/>
      </c>
      <c r="C479" s="475">
        <f>'Named Boundary Report'!$F478</f>
        <v>0</v>
      </c>
    </row>
    <row r="480" spans="1:3" x14ac:dyDescent="0.25">
      <c r="A480" s="532" t="str">
        <f>IF(ISNUMBER(VALUE(SUBSTITUTE('Named Boundary Report'!$A479,"+",""))), VALUE(SUBSTITUTE('Named Boundary Report'!$A479,"+","")), IF(TRIM('Named Boundary Report'!$A479)="", "End of Project", $A479))</f>
        <v>End of Project</v>
      </c>
      <c r="B480" s="473" t="str">
        <f>IF(ISNUMBER('Named Boundary Report'!$A479), "",TRIM(SUBSTITUTE('Named Boundary Report'!$A479, CHAR(160), " ")))</f>
        <v/>
      </c>
      <c r="C480" s="475">
        <f>'Named Boundary Report'!$F479</f>
        <v>0</v>
      </c>
    </row>
    <row r="481" spans="1:3" x14ac:dyDescent="0.25">
      <c r="A481" s="532" t="str">
        <f>IF(ISNUMBER(VALUE(SUBSTITUTE('Named Boundary Report'!$A480,"+",""))), VALUE(SUBSTITUTE('Named Boundary Report'!$A480,"+","")), IF(TRIM('Named Boundary Report'!$A480)="", "End of Project", $A480))</f>
        <v>End of Project</v>
      </c>
      <c r="B481" s="473" t="str">
        <f>IF(ISNUMBER('Named Boundary Report'!$A480), "",TRIM(SUBSTITUTE('Named Boundary Report'!$A480, CHAR(160), " ")))</f>
        <v/>
      </c>
      <c r="C481" s="475">
        <f>'Named Boundary Report'!$F480</f>
        <v>0</v>
      </c>
    </row>
    <row r="482" spans="1:3" x14ac:dyDescent="0.25">
      <c r="A482" s="532" t="str">
        <f>IF(ISNUMBER(VALUE(SUBSTITUTE('Named Boundary Report'!$A481,"+",""))), VALUE(SUBSTITUTE('Named Boundary Report'!$A481,"+","")), IF(TRIM('Named Boundary Report'!$A481)="", "End of Project", $A481))</f>
        <v>End of Project</v>
      </c>
      <c r="B482" s="473" t="str">
        <f>IF(ISNUMBER('Named Boundary Report'!$A481), "",TRIM(SUBSTITUTE('Named Boundary Report'!$A481, CHAR(160), " ")))</f>
        <v/>
      </c>
      <c r="C482" s="475">
        <f>'Named Boundary Report'!$F481</f>
        <v>0</v>
      </c>
    </row>
    <row r="483" spans="1:3" x14ac:dyDescent="0.25">
      <c r="A483" s="532" t="str">
        <f>IF(ISNUMBER(VALUE(SUBSTITUTE('Named Boundary Report'!$A482,"+",""))), VALUE(SUBSTITUTE('Named Boundary Report'!$A482,"+","")), IF(TRIM('Named Boundary Report'!$A482)="", "End of Project", $A482))</f>
        <v>End of Project</v>
      </c>
      <c r="B483" s="473" t="str">
        <f>IF(ISNUMBER('Named Boundary Report'!$A482), "",TRIM(SUBSTITUTE('Named Boundary Report'!$A482, CHAR(160), " ")))</f>
        <v/>
      </c>
      <c r="C483" s="475">
        <f>'Named Boundary Report'!$F482</f>
        <v>0</v>
      </c>
    </row>
    <row r="484" spans="1:3" x14ac:dyDescent="0.25">
      <c r="A484" s="532" t="str">
        <f>IF(ISNUMBER(VALUE(SUBSTITUTE('Named Boundary Report'!$A483,"+",""))), VALUE(SUBSTITUTE('Named Boundary Report'!$A483,"+","")), IF(TRIM('Named Boundary Report'!$A483)="", "End of Project", $A483))</f>
        <v>End of Project</v>
      </c>
      <c r="B484" s="473" t="str">
        <f>IF(ISNUMBER('Named Boundary Report'!$A483), "",TRIM(SUBSTITUTE('Named Boundary Report'!$A483, CHAR(160), " ")))</f>
        <v/>
      </c>
      <c r="C484" s="475">
        <f>'Named Boundary Report'!$F483</f>
        <v>0</v>
      </c>
    </row>
    <row r="485" spans="1:3" x14ac:dyDescent="0.25">
      <c r="A485" s="532" t="str">
        <f>IF(ISNUMBER(VALUE(SUBSTITUTE('Named Boundary Report'!$A484,"+",""))), VALUE(SUBSTITUTE('Named Boundary Report'!$A484,"+","")), IF(TRIM('Named Boundary Report'!$A484)="", "End of Project", $A484))</f>
        <v>End of Project</v>
      </c>
      <c r="B485" s="473" t="str">
        <f>IF(ISNUMBER('Named Boundary Report'!$A484), "",TRIM(SUBSTITUTE('Named Boundary Report'!$A484, CHAR(160), " ")))</f>
        <v/>
      </c>
      <c r="C485" s="475">
        <f>'Named Boundary Report'!$F484</f>
        <v>0</v>
      </c>
    </row>
    <row r="486" spans="1:3" x14ac:dyDescent="0.25">
      <c r="A486" s="532" t="str">
        <f>IF(ISNUMBER(VALUE(SUBSTITUTE('Named Boundary Report'!$A485,"+",""))), VALUE(SUBSTITUTE('Named Boundary Report'!$A485,"+","")), IF(TRIM('Named Boundary Report'!$A485)="", "End of Project", $A485))</f>
        <v>End of Project</v>
      </c>
      <c r="B486" s="473" t="str">
        <f>IF(ISNUMBER('Named Boundary Report'!$A485), "",TRIM(SUBSTITUTE('Named Boundary Report'!$A485, CHAR(160), " ")))</f>
        <v/>
      </c>
      <c r="C486" s="475">
        <f>'Named Boundary Report'!$F485</f>
        <v>0</v>
      </c>
    </row>
    <row r="487" spans="1:3" x14ac:dyDescent="0.25">
      <c r="A487" s="532" t="str">
        <f>IF(ISNUMBER(VALUE(SUBSTITUTE('Named Boundary Report'!$A486,"+",""))), VALUE(SUBSTITUTE('Named Boundary Report'!$A486,"+","")), IF(TRIM('Named Boundary Report'!$A486)="", "End of Project", $A486))</f>
        <v>End of Project</v>
      </c>
      <c r="B487" s="473" t="str">
        <f>IF(ISNUMBER('Named Boundary Report'!$A486), "",TRIM(SUBSTITUTE('Named Boundary Report'!$A486, CHAR(160), " ")))</f>
        <v/>
      </c>
      <c r="C487" s="475">
        <f>'Named Boundary Report'!$F486</f>
        <v>0</v>
      </c>
    </row>
    <row r="488" spans="1:3" x14ac:dyDescent="0.25">
      <c r="A488" s="532" t="str">
        <f>IF(ISNUMBER(VALUE(SUBSTITUTE('Named Boundary Report'!$A487,"+",""))), VALUE(SUBSTITUTE('Named Boundary Report'!$A487,"+","")), IF(TRIM('Named Boundary Report'!$A487)="", "End of Project", $A487))</f>
        <v>End of Project</v>
      </c>
      <c r="B488" s="473" t="str">
        <f>IF(ISNUMBER('Named Boundary Report'!$A487), "",TRIM(SUBSTITUTE('Named Boundary Report'!$A487, CHAR(160), " ")))</f>
        <v/>
      </c>
      <c r="C488" s="475">
        <f>'Named Boundary Report'!$F487</f>
        <v>0</v>
      </c>
    </row>
    <row r="489" spans="1:3" x14ac:dyDescent="0.25">
      <c r="A489" s="532" t="str">
        <f>IF(ISNUMBER(VALUE(SUBSTITUTE('Named Boundary Report'!$A488,"+",""))), VALUE(SUBSTITUTE('Named Boundary Report'!$A488,"+","")), IF(TRIM('Named Boundary Report'!$A488)="", "End of Project", $A488))</f>
        <v>End of Project</v>
      </c>
      <c r="B489" s="473" t="str">
        <f>IF(ISNUMBER('Named Boundary Report'!$A488), "",TRIM(SUBSTITUTE('Named Boundary Report'!$A488, CHAR(160), " ")))</f>
        <v/>
      </c>
      <c r="C489" s="475">
        <f>'Named Boundary Report'!$F488</f>
        <v>0</v>
      </c>
    </row>
    <row r="490" spans="1:3" x14ac:dyDescent="0.25">
      <c r="A490" s="532" t="str">
        <f>IF(ISNUMBER(VALUE(SUBSTITUTE('Named Boundary Report'!$A489,"+",""))), VALUE(SUBSTITUTE('Named Boundary Report'!$A489,"+","")), IF(TRIM('Named Boundary Report'!$A489)="", "End of Project", $A489))</f>
        <v>End of Project</v>
      </c>
      <c r="B490" s="473" t="str">
        <f>IF(ISNUMBER('Named Boundary Report'!$A489), "",TRIM(SUBSTITUTE('Named Boundary Report'!$A489, CHAR(160), " ")))</f>
        <v/>
      </c>
      <c r="C490" s="475">
        <f>'Named Boundary Report'!$F489</f>
        <v>0</v>
      </c>
    </row>
    <row r="491" spans="1:3" x14ac:dyDescent="0.25">
      <c r="A491" s="532" t="str">
        <f>IF(ISNUMBER(VALUE(SUBSTITUTE('Named Boundary Report'!$A490,"+",""))), VALUE(SUBSTITUTE('Named Boundary Report'!$A490,"+","")), IF(TRIM('Named Boundary Report'!$A490)="", "End of Project", $A490))</f>
        <v>End of Project</v>
      </c>
      <c r="B491" s="473" t="str">
        <f>IF(ISNUMBER('Named Boundary Report'!$A490), "",TRIM(SUBSTITUTE('Named Boundary Report'!$A490, CHAR(160), " ")))</f>
        <v/>
      </c>
      <c r="C491" s="475">
        <f>'Named Boundary Report'!$F490</f>
        <v>0</v>
      </c>
    </row>
    <row r="492" spans="1:3" x14ac:dyDescent="0.25">
      <c r="A492" s="532" t="str">
        <f>IF(ISNUMBER(VALUE(SUBSTITUTE('Named Boundary Report'!$A491,"+",""))), VALUE(SUBSTITUTE('Named Boundary Report'!$A491,"+","")), IF(TRIM('Named Boundary Report'!$A491)="", "End of Project", $A491))</f>
        <v>End of Project</v>
      </c>
      <c r="B492" s="473" t="str">
        <f>IF(ISNUMBER('Named Boundary Report'!$A491), "",TRIM(SUBSTITUTE('Named Boundary Report'!$A491, CHAR(160), " ")))</f>
        <v/>
      </c>
      <c r="C492" s="475">
        <f>'Named Boundary Report'!$F491</f>
        <v>0</v>
      </c>
    </row>
    <row r="493" spans="1:3" x14ac:dyDescent="0.25">
      <c r="A493" s="532" t="str">
        <f>IF(ISNUMBER(VALUE(SUBSTITUTE('Named Boundary Report'!$A492,"+",""))), VALUE(SUBSTITUTE('Named Boundary Report'!$A492,"+","")), IF(TRIM('Named Boundary Report'!$A492)="", "End of Project", $A492))</f>
        <v>End of Project</v>
      </c>
      <c r="B493" s="473" t="str">
        <f>IF(ISNUMBER('Named Boundary Report'!$A492), "",TRIM(SUBSTITUTE('Named Boundary Report'!$A492, CHAR(160), " ")))</f>
        <v/>
      </c>
      <c r="C493" s="475">
        <f>'Named Boundary Report'!$F492</f>
        <v>0</v>
      </c>
    </row>
    <row r="494" spans="1:3" x14ac:dyDescent="0.25">
      <c r="A494" s="532" t="str">
        <f>IF(ISNUMBER(VALUE(SUBSTITUTE('Named Boundary Report'!$A493,"+",""))), VALUE(SUBSTITUTE('Named Boundary Report'!$A493,"+","")), IF(TRIM('Named Boundary Report'!$A493)="", "End of Project", $A493))</f>
        <v>End of Project</v>
      </c>
      <c r="B494" s="473" t="str">
        <f>IF(ISNUMBER('Named Boundary Report'!$A493), "",TRIM(SUBSTITUTE('Named Boundary Report'!$A493, CHAR(160), " ")))</f>
        <v/>
      </c>
      <c r="C494" s="475">
        <f>'Named Boundary Report'!$F493</f>
        <v>0</v>
      </c>
    </row>
    <row r="495" spans="1:3" x14ac:dyDescent="0.25">
      <c r="A495" s="532" t="str">
        <f>IF(ISNUMBER(VALUE(SUBSTITUTE('Named Boundary Report'!$A494,"+",""))), VALUE(SUBSTITUTE('Named Boundary Report'!$A494,"+","")), IF(TRIM('Named Boundary Report'!$A494)="", "End of Project", $A494))</f>
        <v>End of Project</v>
      </c>
      <c r="B495" s="473" t="str">
        <f>IF(ISNUMBER('Named Boundary Report'!$A494), "",TRIM(SUBSTITUTE('Named Boundary Report'!$A494, CHAR(160), " ")))</f>
        <v/>
      </c>
      <c r="C495" s="475">
        <f>'Named Boundary Report'!$F494</f>
        <v>0</v>
      </c>
    </row>
    <row r="496" spans="1:3" x14ac:dyDescent="0.25">
      <c r="A496" s="532" t="str">
        <f>IF(ISNUMBER(VALUE(SUBSTITUTE('Named Boundary Report'!$A495,"+",""))), VALUE(SUBSTITUTE('Named Boundary Report'!$A495,"+","")), IF(TRIM('Named Boundary Report'!$A495)="", "End of Project", $A495))</f>
        <v>End of Project</v>
      </c>
      <c r="B496" s="473" t="str">
        <f>IF(ISNUMBER('Named Boundary Report'!$A495), "",TRIM(SUBSTITUTE('Named Boundary Report'!$A495, CHAR(160), " ")))</f>
        <v/>
      </c>
      <c r="C496" s="475">
        <f>'Named Boundary Report'!$F495</f>
        <v>0</v>
      </c>
    </row>
    <row r="497" spans="1:3" x14ac:dyDescent="0.25">
      <c r="A497" s="532" t="str">
        <f>IF(ISNUMBER(VALUE(SUBSTITUTE('Named Boundary Report'!$A496,"+",""))), VALUE(SUBSTITUTE('Named Boundary Report'!$A496,"+","")), IF(TRIM('Named Boundary Report'!$A496)="", "End of Project", $A496))</f>
        <v>End of Project</v>
      </c>
      <c r="B497" s="473" t="str">
        <f>IF(ISNUMBER('Named Boundary Report'!$A496), "",TRIM(SUBSTITUTE('Named Boundary Report'!$A496, CHAR(160), " ")))</f>
        <v/>
      </c>
      <c r="C497" s="475">
        <f>'Named Boundary Report'!$F496</f>
        <v>0</v>
      </c>
    </row>
    <row r="498" spans="1:3" x14ac:dyDescent="0.25">
      <c r="A498" s="532" t="str">
        <f>IF(ISNUMBER(VALUE(SUBSTITUTE('Named Boundary Report'!$A497,"+",""))), VALUE(SUBSTITUTE('Named Boundary Report'!$A497,"+","")), IF(TRIM('Named Boundary Report'!$A497)="", "End of Project", $A497))</f>
        <v>End of Project</v>
      </c>
      <c r="B498" s="473" t="str">
        <f>IF(ISNUMBER('Named Boundary Report'!$A497), "",TRIM(SUBSTITUTE('Named Boundary Report'!$A497, CHAR(160), " ")))</f>
        <v/>
      </c>
      <c r="C498" s="475">
        <f>'Named Boundary Report'!$F497</f>
        <v>0</v>
      </c>
    </row>
    <row r="499" spans="1:3" x14ac:dyDescent="0.25">
      <c r="A499" s="532" t="str">
        <f>IF(ISNUMBER(VALUE(SUBSTITUTE('Named Boundary Report'!$A498,"+",""))), VALUE(SUBSTITUTE('Named Boundary Report'!$A498,"+","")), IF(TRIM('Named Boundary Report'!$A498)="", "End of Project", $A498))</f>
        <v>End of Project</v>
      </c>
      <c r="B499" s="473" t="str">
        <f>IF(ISNUMBER('Named Boundary Report'!$A498), "",TRIM(SUBSTITUTE('Named Boundary Report'!$A498, CHAR(160), " ")))</f>
        <v/>
      </c>
      <c r="C499" s="475">
        <f>'Named Boundary Report'!$F498</f>
        <v>0</v>
      </c>
    </row>
    <row r="500" spans="1:3" x14ac:dyDescent="0.25">
      <c r="A500" s="532" t="str">
        <f>IF(ISNUMBER(VALUE(SUBSTITUTE('Named Boundary Report'!$A499,"+",""))), VALUE(SUBSTITUTE('Named Boundary Report'!$A499,"+","")), IF(TRIM('Named Boundary Report'!$A499)="", "End of Project", $A499))</f>
        <v>End of Project</v>
      </c>
      <c r="B500" s="473" t="str">
        <f>IF(ISNUMBER('Named Boundary Report'!$A499), "",TRIM(SUBSTITUTE('Named Boundary Report'!$A499, CHAR(160), " ")))</f>
        <v/>
      </c>
      <c r="C500" s="475">
        <f>'Named Boundary Report'!$F499</f>
        <v>0</v>
      </c>
    </row>
    <row r="501" spans="1:3" x14ac:dyDescent="0.25">
      <c r="A501" s="532" t="str">
        <f>IF(ISNUMBER(VALUE(SUBSTITUTE('Named Boundary Report'!$A500,"+",""))), VALUE(SUBSTITUTE('Named Boundary Report'!$A500,"+","")), IF(TRIM('Named Boundary Report'!$A500)="", "End of Project", $A500))</f>
        <v>End of Project</v>
      </c>
      <c r="B501" s="473" t="str">
        <f>IF(ISNUMBER('Named Boundary Report'!$A500), "",TRIM(SUBSTITUTE('Named Boundary Report'!$A500, CHAR(160), " ")))</f>
        <v/>
      </c>
      <c r="C501" s="475">
        <f>'Named Boundary Report'!$F500</f>
        <v>0</v>
      </c>
    </row>
    <row r="502" spans="1:3" x14ac:dyDescent="0.25">
      <c r="A502" s="532" t="str">
        <f>IF(ISNUMBER(VALUE(SUBSTITUTE('Named Boundary Report'!$A501,"+",""))), VALUE(SUBSTITUTE('Named Boundary Report'!$A501,"+","")), IF(TRIM('Named Boundary Report'!$A501)="", "End of Project", $A501))</f>
        <v>End of Project</v>
      </c>
      <c r="B502" s="473" t="str">
        <f>IF(ISNUMBER('Named Boundary Report'!$A501), "",TRIM(SUBSTITUTE('Named Boundary Report'!$A501, CHAR(160), " ")))</f>
        <v/>
      </c>
      <c r="C502" s="475">
        <f>'Named Boundary Report'!$F501</f>
        <v>0</v>
      </c>
    </row>
    <row r="503" spans="1:3" x14ac:dyDescent="0.25">
      <c r="A503" s="532" t="str">
        <f>IF(ISNUMBER(VALUE(SUBSTITUTE('Named Boundary Report'!$A502,"+",""))), VALUE(SUBSTITUTE('Named Boundary Report'!$A502,"+","")), IF(TRIM('Named Boundary Report'!$A502)="", "End of Project", $A502))</f>
        <v>End of Project</v>
      </c>
      <c r="B503" s="473" t="str">
        <f>IF(ISNUMBER('Named Boundary Report'!$A502), "",TRIM(SUBSTITUTE('Named Boundary Report'!$A502, CHAR(160), " ")))</f>
        <v/>
      </c>
      <c r="C503" s="475">
        <f>'Named Boundary Report'!$F502</f>
        <v>0</v>
      </c>
    </row>
    <row r="504" spans="1:3" x14ac:dyDescent="0.25">
      <c r="A504" s="532" t="str">
        <f>IF(ISNUMBER(VALUE(SUBSTITUTE('Named Boundary Report'!$A503,"+",""))), VALUE(SUBSTITUTE('Named Boundary Report'!$A503,"+","")), IF(TRIM('Named Boundary Report'!$A503)="", "End of Project", $A503))</f>
        <v>End of Project</v>
      </c>
      <c r="B504" s="473" t="str">
        <f>IF(ISNUMBER('Named Boundary Report'!$A503), "",TRIM(SUBSTITUTE('Named Boundary Report'!$A503, CHAR(160), " ")))</f>
        <v/>
      </c>
      <c r="C504" s="475">
        <f>'Named Boundary Report'!$F503</f>
        <v>0</v>
      </c>
    </row>
    <row r="505" spans="1:3" x14ac:dyDescent="0.25">
      <c r="A505" s="532" t="str">
        <f>IF(ISNUMBER(VALUE(SUBSTITUTE('Named Boundary Report'!$A504,"+",""))), VALUE(SUBSTITUTE('Named Boundary Report'!$A504,"+","")), IF(TRIM('Named Boundary Report'!$A504)="", "End of Project", $A504))</f>
        <v>End of Project</v>
      </c>
      <c r="B505" s="473" t="str">
        <f>IF(ISNUMBER('Named Boundary Report'!$A504), "",TRIM(SUBSTITUTE('Named Boundary Report'!$A504, CHAR(160), " ")))</f>
        <v/>
      </c>
      <c r="C505" s="475">
        <f>'Named Boundary Report'!$F504</f>
        <v>0</v>
      </c>
    </row>
    <row r="506" spans="1:3" x14ac:dyDescent="0.25">
      <c r="A506" s="532" t="str">
        <f>IF(ISNUMBER(VALUE(SUBSTITUTE('Named Boundary Report'!$A505,"+",""))), VALUE(SUBSTITUTE('Named Boundary Report'!$A505,"+","")), IF(TRIM('Named Boundary Report'!$A505)="", "End of Project", $A505))</f>
        <v>End of Project</v>
      </c>
      <c r="B506" s="473" t="str">
        <f>IF(ISNUMBER('Named Boundary Report'!$A505), "",TRIM(SUBSTITUTE('Named Boundary Report'!$A505, CHAR(160), " ")))</f>
        <v/>
      </c>
      <c r="C506" s="475">
        <f>'Named Boundary Report'!$F505</f>
        <v>0</v>
      </c>
    </row>
    <row r="507" spans="1:3" x14ac:dyDescent="0.25">
      <c r="A507" s="532" t="str">
        <f>IF(ISNUMBER(VALUE(SUBSTITUTE('Named Boundary Report'!$A506,"+",""))), VALUE(SUBSTITUTE('Named Boundary Report'!$A506,"+","")), IF(TRIM('Named Boundary Report'!$A506)="", "End of Project", $A506))</f>
        <v>End of Project</v>
      </c>
      <c r="B507" s="473" t="str">
        <f>IF(ISNUMBER('Named Boundary Report'!$A506), "",TRIM(SUBSTITUTE('Named Boundary Report'!$A506, CHAR(160), " ")))</f>
        <v/>
      </c>
      <c r="C507" s="475">
        <f>'Named Boundary Report'!$F506</f>
        <v>0</v>
      </c>
    </row>
    <row r="508" spans="1:3" x14ac:dyDescent="0.25">
      <c r="A508" s="532" t="str">
        <f>IF(ISNUMBER(VALUE(SUBSTITUTE('Named Boundary Report'!$A507,"+",""))), VALUE(SUBSTITUTE('Named Boundary Report'!$A507,"+","")), IF(TRIM('Named Boundary Report'!$A507)="", "End of Project", $A507))</f>
        <v>End of Project</v>
      </c>
      <c r="B508" s="473" t="str">
        <f>IF(ISNUMBER('Named Boundary Report'!$A507), "",TRIM(SUBSTITUTE('Named Boundary Report'!$A507, CHAR(160), " ")))</f>
        <v/>
      </c>
      <c r="C508" s="475">
        <f>'Named Boundary Report'!$F507</f>
        <v>0</v>
      </c>
    </row>
    <row r="509" spans="1:3" x14ac:dyDescent="0.25">
      <c r="A509" s="532" t="str">
        <f>IF(ISNUMBER(VALUE(SUBSTITUTE('Named Boundary Report'!$A508,"+",""))), VALUE(SUBSTITUTE('Named Boundary Report'!$A508,"+","")), IF(TRIM('Named Boundary Report'!$A508)="", "End of Project", $A508))</f>
        <v>End of Project</v>
      </c>
      <c r="B509" s="473" t="str">
        <f>IF(ISNUMBER('Named Boundary Report'!$A508), "",TRIM(SUBSTITUTE('Named Boundary Report'!$A508, CHAR(160), " ")))</f>
        <v/>
      </c>
      <c r="C509" s="475">
        <f>'Named Boundary Report'!$F508</f>
        <v>0</v>
      </c>
    </row>
    <row r="510" spans="1:3" x14ac:dyDescent="0.25">
      <c r="A510" s="532" t="str">
        <f>IF(ISNUMBER(VALUE(SUBSTITUTE('Named Boundary Report'!$A509,"+",""))), VALUE(SUBSTITUTE('Named Boundary Report'!$A509,"+","")), IF(TRIM('Named Boundary Report'!$A509)="", "End of Project", $A509))</f>
        <v>End of Project</v>
      </c>
      <c r="B510" s="473" t="str">
        <f>IF(ISNUMBER('Named Boundary Report'!$A509), "",TRIM(SUBSTITUTE('Named Boundary Report'!$A509, CHAR(160), " ")))</f>
        <v/>
      </c>
      <c r="C510" s="475">
        <f>'Named Boundary Report'!$F509</f>
        <v>0</v>
      </c>
    </row>
    <row r="511" spans="1:3" x14ac:dyDescent="0.25">
      <c r="A511" s="532" t="str">
        <f>IF(ISNUMBER(VALUE(SUBSTITUTE('Named Boundary Report'!$A510,"+",""))), VALUE(SUBSTITUTE('Named Boundary Report'!$A510,"+","")), IF(TRIM('Named Boundary Report'!$A510)="", "End of Project", $A510))</f>
        <v>End of Project</v>
      </c>
      <c r="B511" s="473" t="str">
        <f>IF(ISNUMBER('Named Boundary Report'!$A510), "",TRIM(SUBSTITUTE('Named Boundary Report'!$A510, CHAR(160), " ")))</f>
        <v/>
      </c>
      <c r="C511" s="475">
        <f>'Named Boundary Report'!$F510</f>
        <v>0</v>
      </c>
    </row>
    <row r="512" spans="1:3" x14ac:dyDescent="0.25">
      <c r="A512" s="532" t="str">
        <f>IF(ISNUMBER(VALUE(SUBSTITUTE('Named Boundary Report'!$A511,"+",""))), VALUE(SUBSTITUTE('Named Boundary Report'!$A511,"+","")), IF(TRIM('Named Boundary Report'!$A511)="", "End of Project", $A511))</f>
        <v>End of Project</v>
      </c>
      <c r="B512" s="473" t="str">
        <f>IF(ISNUMBER('Named Boundary Report'!$A511), "",TRIM(SUBSTITUTE('Named Boundary Report'!$A511, CHAR(160), " ")))</f>
        <v/>
      </c>
      <c r="C512" s="475">
        <f>'Named Boundary Report'!$F511</f>
        <v>0</v>
      </c>
    </row>
    <row r="513" spans="1:3" x14ac:dyDescent="0.25">
      <c r="A513" s="532" t="str">
        <f>IF(ISNUMBER(VALUE(SUBSTITUTE('Named Boundary Report'!$A512,"+",""))), VALUE(SUBSTITUTE('Named Boundary Report'!$A512,"+","")), IF(TRIM('Named Boundary Report'!$A512)="", "End of Project", $A512))</f>
        <v>End of Project</v>
      </c>
      <c r="B513" s="473" t="str">
        <f>IF(ISNUMBER('Named Boundary Report'!$A512), "",TRIM(SUBSTITUTE('Named Boundary Report'!$A512, CHAR(160), " ")))</f>
        <v/>
      </c>
      <c r="C513" s="475">
        <f>'Named Boundary Report'!$F512</f>
        <v>0</v>
      </c>
    </row>
    <row r="514" spans="1:3" x14ac:dyDescent="0.25">
      <c r="A514" s="532" t="str">
        <f>IF(ISNUMBER(VALUE(SUBSTITUTE('Named Boundary Report'!$A513,"+",""))), VALUE(SUBSTITUTE('Named Boundary Report'!$A513,"+","")), IF(TRIM('Named Boundary Report'!$A513)="", "End of Project", $A513))</f>
        <v>End of Project</v>
      </c>
      <c r="B514" s="473" t="str">
        <f>IF(ISNUMBER('Named Boundary Report'!$A513), "",TRIM(SUBSTITUTE('Named Boundary Report'!$A513, CHAR(160), " ")))</f>
        <v/>
      </c>
      <c r="C514" s="475">
        <f>'Named Boundary Report'!$F513</f>
        <v>0</v>
      </c>
    </row>
    <row r="515" spans="1:3" x14ac:dyDescent="0.25">
      <c r="A515" s="532" t="str">
        <f>IF(ISNUMBER(VALUE(SUBSTITUTE('Named Boundary Report'!$A514,"+",""))), VALUE(SUBSTITUTE('Named Boundary Report'!$A514,"+","")), IF(TRIM('Named Boundary Report'!$A514)="", "End of Project", $A514))</f>
        <v>End of Project</v>
      </c>
      <c r="B515" s="473" t="str">
        <f>IF(ISNUMBER('Named Boundary Report'!$A514), "",TRIM(SUBSTITUTE('Named Boundary Report'!$A514, CHAR(160), " ")))</f>
        <v/>
      </c>
      <c r="C515" s="475">
        <f>'Named Boundary Report'!$F514</f>
        <v>0</v>
      </c>
    </row>
    <row r="516" spans="1:3" x14ac:dyDescent="0.25">
      <c r="A516" s="532" t="str">
        <f>IF(ISNUMBER(VALUE(SUBSTITUTE('Named Boundary Report'!$A515,"+",""))), VALUE(SUBSTITUTE('Named Boundary Report'!$A515,"+","")), IF(TRIM('Named Boundary Report'!$A515)="", "End of Project", $A515))</f>
        <v>End of Project</v>
      </c>
      <c r="B516" s="473" t="str">
        <f>IF(ISNUMBER('Named Boundary Report'!$A515), "",TRIM(SUBSTITUTE('Named Boundary Report'!$A515, CHAR(160), " ")))</f>
        <v/>
      </c>
      <c r="C516" s="475">
        <f>'Named Boundary Report'!$F515</f>
        <v>0</v>
      </c>
    </row>
    <row r="517" spans="1:3" x14ac:dyDescent="0.25">
      <c r="A517" s="532" t="str">
        <f>IF(ISNUMBER(VALUE(SUBSTITUTE('Named Boundary Report'!$A516,"+",""))), VALUE(SUBSTITUTE('Named Boundary Report'!$A516,"+","")), IF(TRIM('Named Boundary Report'!$A516)="", "End of Project", $A516))</f>
        <v>End of Project</v>
      </c>
      <c r="B517" s="473" t="str">
        <f>IF(ISNUMBER('Named Boundary Report'!$A516), "",TRIM(SUBSTITUTE('Named Boundary Report'!$A516, CHAR(160), " ")))</f>
        <v/>
      </c>
      <c r="C517" s="475">
        <f>'Named Boundary Report'!$F516</f>
        <v>0</v>
      </c>
    </row>
    <row r="518" spans="1:3" x14ac:dyDescent="0.25">
      <c r="A518" s="532" t="str">
        <f>IF(ISNUMBER(VALUE(SUBSTITUTE('Named Boundary Report'!$A517,"+",""))), VALUE(SUBSTITUTE('Named Boundary Report'!$A517,"+","")), IF(TRIM('Named Boundary Report'!$A517)="", "End of Project", $A517))</f>
        <v>End of Project</v>
      </c>
      <c r="B518" s="473" t="str">
        <f>IF(ISNUMBER('Named Boundary Report'!$A517), "",TRIM(SUBSTITUTE('Named Boundary Report'!$A517, CHAR(160), " ")))</f>
        <v/>
      </c>
      <c r="C518" s="475">
        <f>'Named Boundary Report'!$F517</f>
        <v>0</v>
      </c>
    </row>
    <row r="519" spans="1:3" x14ac:dyDescent="0.25">
      <c r="A519" s="532" t="str">
        <f>IF(ISNUMBER(VALUE(SUBSTITUTE('Named Boundary Report'!$A518,"+",""))), VALUE(SUBSTITUTE('Named Boundary Report'!$A518,"+","")), IF(TRIM('Named Boundary Report'!$A518)="", "End of Project", $A518))</f>
        <v>End of Project</v>
      </c>
      <c r="B519" s="473" t="str">
        <f>IF(ISNUMBER('Named Boundary Report'!$A518), "",TRIM(SUBSTITUTE('Named Boundary Report'!$A518, CHAR(160), " ")))</f>
        <v/>
      </c>
      <c r="C519" s="475">
        <f>'Named Boundary Report'!$F518</f>
        <v>0</v>
      </c>
    </row>
    <row r="520" spans="1:3" x14ac:dyDescent="0.25">
      <c r="A520" s="532" t="str">
        <f>IF(ISNUMBER(VALUE(SUBSTITUTE('Named Boundary Report'!$A519,"+",""))), VALUE(SUBSTITUTE('Named Boundary Report'!$A519,"+","")), IF(TRIM('Named Boundary Report'!$A519)="", "End of Project", $A519))</f>
        <v>End of Project</v>
      </c>
      <c r="B520" s="473" t="str">
        <f>IF(ISNUMBER('Named Boundary Report'!$A519), "",TRIM(SUBSTITUTE('Named Boundary Report'!$A519, CHAR(160), " ")))</f>
        <v/>
      </c>
      <c r="C520" s="475">
        <f>'Named Boundary Report'!$F519</f>
        <v>0</v>
      </c>
    </row>
    <row r="521" spans="1:3" x14ac:dyDescent="0.25">
      <c r="A521" s="532" t="str">
        <f>IF(ISNUMBER(VALUE(SUBSTITUTE('Named Boundary Report'!$A520,"+",""))), VALUE(SUBSTITUTE('Named Boundary Report'!$A520,"+","")), IF(TRIM('Named Boundary Report'!$A520)="", "End of Project", $A520))</f>
        <v>End of Project</v>
      </c>
      <c r="B521" s="473" t="str">
        <f>IF(ISNUMBER('Named Boundary Report'!$A520), "",TRIM(SUBSTITUTE('Named Boundary Report'!$A520, CHAR(160), " ")))</f>
        <v/>
      </c>
      <c r="C521" s="475">
        <f>'Named Boundary Report'!$F520</f>
        <v>0</v>
      </c>
    </row>
    <row r="522" spans="1:3" x14ac:dyDescent="0.25">
      <c r="A522" s="532" t="str">
        <f>IF(ISNUMBER(VALUE(SUBSTITUTE('Named Boundary Report'!$A521,"+",""))), VALUE(SUBSTITUTE('Named Boundary Report'!$A521,"+","")), IF(TRIM('Named Boundary Report'!$A521)="", "End of Project", $A521))</f>
        <v>End of Project</v>
      </c>
      <c r="B522" s="473" t="str">
        <f>IF(ISNUMBER('Named Boundary Report'!$A521), "",TRIM(SUBSTITUTE('Named Boundary Report'!$A521, CHAR(160), " ")))</f>
        <v/>
      </c>
      <c r="C522" s="475">
        <f>'Named Boundary Report'!$F521</f>
        <v>0</v>
      </c>
    </row>
    <row r="523" spans="1:3" x14ac:dyDescent="0.25">
      <c r="A523" s="532" t="str">
        <f>IF(ISNUMBER(VALUE(SUBSTITUTE('Named Boundary Report'!$A522,"+",""))), VALUE(SUBSTITUTE('Named Boundary Report'!$A522,"+","")), IF(TRIM('Named Boundary Report'!$A522)="", "End of Project", $A522))</f>
        <v>End of Project</v>
      </c>
      <c r="B523" s="473" t="str">
        <f>IF(ISNUMBER('Named Boundary Report'!$A522), "",TRIM(SUBSTITUTE('Named Boundary Report'!$A522, CHAR(160), " ")))</f>
        <v/>
      </c>
      <c r="C523" s="475">
        <f>'Named Boundary Report'!$F522</f>
        <v>0</v>
      </c>
    </row>
    <row r="524" spans="1:3" x14ac:dyDescent="0.25">
      <c r="A524" s="532" t="str">
        <f>IF(ISNUMBER(VALUE(SUBSTITUTE('Named Boundary Report'!$A523,"+",""))), VALUE(SUBSTITUTE('Named Boundary Report'!$A523,"+","")), IF(TRIM('Named Boundary Report'!$A523)="", "End of Project", $A523))</f>
        <v>End of Project</v>
      </c>
      <c r="B524" s="473" t="str">
        <f>IF(ISNUMBER('Named Boundary Report'!$A523), "",TRIM(SUBSTITUTE('Named Boundary Report'!$A523, CHAR(160), " ")))</f>
        <v/>
      </c>
      <c r="C524" s="475">
        <f>'Named Boundary Report'!$F523</f>
        <v>0</v>
      </c>
    </row>
    <row r="525" spans="1:3" x14ac:dyDescent="0.25">
      <c r="A525" s="532" t="str">
        <f>IF(ISNUMBER(VALUE(SUBSTITUTE('Named Boundary Report'!$A524,"+",""))), VALUE(SUBSTITUTE('Named Boundary Report'!$A524,"+","")), IF(TRIM('Named Boundary Report'!$A524)="", "End of Project", $A524))</f>
        <v>End of Project</v>
      </c>
      <c r="B525" s="473" t="str">
        <f>IF(ISNUMBER('Named Boundary Report'!$A524), "",TRIM(SUBSTITUTE('Named Boundary Report'!$A524, CHAR(160), " ")))</f>
        <v/>
      </c>
      <c r="C525" s="475">
        <f>'Named Boundary Report'!$F524</f>
        <v>0</v>
      </c>
    </row>
    <row r="526" spans="1:3" x14ac:dyDescent="0.25">
      <c r="A526" s="532" t="str">
        <f>IF(ISNUMBER(VALUE(SUBSTITUTE('Named Boundary Report'!$A525,"+",""))), VALUE(SUBSTITUTE('Named Boundary Report'!$A525,"+","")), IF(TRIM('Named Boundary Report'!$A525)="", "End of Project", $A525))</f>
        <v>End of Project</v>
      </c>
      <c r="B526" s="473" t="str">
        <f>IF(ISNUMBER('Named Boundary Report'!$A525), "",TRIM(SUBSTITUTE('Named Boundary Report'!$A525, CHAR(160), " ")))</f>
        <v/>
      </c>
      <c r="C526" s="475">
        <f>'Named Boundary Report'!$F525</f>
        <v>0</v>
      </c>
    </row>
    <row r="527" spans="1:3" x14ac:dyDescent="0.25">
      <c r="A527" s="532" t="str">
        <f>IF(ISNUMBER(VALUE(SUBSTITUTE('Named Boundary Report'!$A526,"+",""))), VALUE(SUBSTITUTE('Named Boundary Report'!$A526,"+","")), IF(TRIM('Named Boundary Report'!$A526)="", "End of Project", $A526))</f>
        <v>End of Project</v>
      </c>
      <c r="B527" s="473" t="str">
        <f>IF(ISNUMBER('Named Boundary Report'!$A526), "",TRIM(SUBSTITUTE('Named Boundary Report'!$A526, CHAR(160), " ")))</f>
        <v/>
      </c>
      <c r="C527" s="475">
        <f>'Named Boundary Report'!$F526</f>
        <v>0</v>
      </c>
    </row>
    <row r="528" spans="1:3" x14ac:dyDescent="0.25">
      <c r="A528" s="532" t="str">
        <f>IF(ISNUMBER(VALUE(SUBSTITUTE('Named Boundary Report'!$A527,"+",""))), VALUE(SUBSTITUTE('Named Boundary Report'!$A527,"+","")), IF(TRIM('Named Boundary Report'!$A527)="", "End of Project", $A527))</f>
        <v>End of Project</v>
      </c>
      <c r="B528" s="473" t="str">
        <f>IF(ISNUMBER('Named Boundary Report'!$A527), "",TRIM(SUBSTITUTE('Named Boundary Report'!$A527, CHAR(160), " ")))</f>
        <v/>
      </c>
      <c r="C528" s="475">
        <f>'Named Boundary Report'!$F527</f>
        <v>0</v>
      </c>
    </row>
    <row r="529" spans="1:3" x14ac:dyDescent="0.25">
      <c r="A529" s="532" t="str">
        <f>IF(ISNUMBER(VALUE(SUBSTITUTE('Named Boundary Report'!$A528,"+",""))), VALUE(SUBSTITUTE('Named Boundary Report'!$A528,"+","")), IF(TRIM('Named Boundary Report'!$A528)="", "End of Project", $A528))</f>
        <v>End of Project</v>
      </c>
      <c r="B529" s="473" t="str">
        <f>IF(ISNUMBER('Named Boundary Report'!$A528), "",TRIM(SUBSTITUTE('Named Boundary Report'!$A528, CHAR(160), " ")))</f>
        <v/>
      </c>
      <c r="C529" s="475">
        <f>'Named Boundary Report'!$F528</f>
        <v>0</v>
      </c>
    </row>
    <row r="530" spans="1:3" x14ac:dyDescent="0.25">
      <c r="A530" s="532" t="str">
        <f>IF(ISNUMBER(VALUE(SUBSTITUTE('Named Boundary Report'!$A529,"+",""))), VALUE(SUBSTITUTE('Named Boundary Report'!$A529,"+","")), IF(TRIM('Named Boundary Report'!$A529)="", "End of Project", $A529))</f>
        <v>End of Project</v>
      </c>
      <c r="B530" s="473" t="str">
        <f>IF(ISNUMBER('Named Boundary Report'!$A529), "",TRIM(SUBSTITUTE('Named Boundary Report'!$A529, CHAR(160), " ")))</f>
        <v/>
      </c>
      <c r="C530" s="475">
        <f>'Named Boundary Report'!$F529</f>
        <v>0</v>
      </c>
    </row>
    <row r="531" spans="1:3" x14ac:dyDescent="0.25">
      <c r="A531" s="532" t="str">
        <f>IF(ISNUMBER(VALUE(SUBSTITUTE('Named Boundary Report'!$A530,"+",""))), VALUE(SUBSTITUTE('Named Boundary Report'!$A530,"+","")), IF(TRIM('Named Boundary Report'!$A530)="", "End of Project", $A530))</f>
        <v>End of Project</v>
      </c>
      <c r="B531" s="473" t="str">
        <f>IF(ISNUMBER('Named Boundary Report'!$A530), "",TRIM(SUBSTITUTE('Named Boundary Report'!$A530, CHAR(160), " ")))</f>
        <v/>
      </c>
      <c r="C531" s="475">
        <f>'Named Boundary Report'!$F530</f>
        <v>0</v>
      </c>
    </row>
    <row r="532" spans="1:3" x14ac:dyDescent="0.25">
      <c r="A532" s="532" t="str">
        <f>IF(ISNUMBER(VALUE(SUBSTITUTE('Named Boundary Report'!$A531,"+",""))), VALUE(SUBSTITUTE('Named Boundary Report'!$A531,"+","")), IF(TRIM('Named Boundary Report'!$A531)="", "End of Project", $A531))</f>
        <v>End of Project</v>
      </c>
      <c r="B532" s="473" t="str">
        <f>IF(ISNUMBER('Named Boundary Report'!$A531), "",TRIM(SUBSTITUTE('Named Boundary Report'!$A531, CHAR(160), " ")))</f>
        <v/>
      </c>
      <c r="C532" s="475">
        <f>'Named Boundary Report'!$F531</f>
        <v>0</v>
      </c>
    </row>
    <row r="533" spans="1:3" x14ac:dyDescent="0.25">
      <c r="A533" s="532" t="str">
        <f>IF(ISNUMBER(VALUE(SUBSTITUTE('Named Boundary Report'!$A532,"+",""))), VALUE(SUBSTITUTE('Named Boundary Report'!$A532,"+","")), IF(TRIM('Named Boundary Report'!$A532)="", "End of Project", $A532))</f>
        <v>End of Project</v>
      </c>
      <c r="B533" s="473" t="str">
        <f>IF(ISNUMBER('Named Boundary Report'!$A532), "",TRIM(SUBSTITUTE('Named Boundary Report'!$A532, CHAR(160), " ")))</f>
        <v/>
      </c>
      <c r="C533" s="475">
        <f>'Named Boundary Report'!$F532</f>
        <v>0</v>
      </c>
    </row>
    <row r="534" spans="1:3" x14ac:dyDescent="0.25">
      <c r="A534" s="532" t="str">
        <f>IF(ISNUMBER(VALUE(SUBSTITUTE('Named Boundary Report'!$A533,"+",""))), VALUE(SUBSTITUTE('Named Boundary Report'!$A533,"+","")), IF(TRIM('Named Boundary Report'!$A533)="", "End of Project", $A533))</f>
        <v>End of Project</v>
      </c>
      <c r="B534" s="473" t="str">
        <f>IF(ISNUMBER('Named Boundary Report'!$A533), "",TRIM(SUBSTITUTE('Named Boundary Report'!$A533, CHAR(160), " ")))</f>
        <v/>
      </c>
      <c r="C534" s="475">
        <f>'Named Boundary Report'!$F533</f>
        <v>0</v>
      </c>
    </row>
    <row r="535" spans="1:3" x14ac:dyDescent="0.25">
      <c r="A535" s="532" t="str">
        <f>IF(ISNUMBER(VALUE(SUBSTITUTE('Named Boundary Report'!$A534,"+",""))), VALUE(SUBSTITUTE('Named Boundary Report'!$A534,"+","")), IF(TRIM('Named Boundary Report'!$A534)="", "End of Project", $A534))</f>
        <v>End of Project</v>
      </c>
      <c r="B535" s="473" t="str">
        <f>IF(ISNUMBER('Named Boundary Report'!$A534), "",TRIM(SUBSTITUTE('Named Boundary Report'!$A534, CHAR(160), " ")))</f>
        <v/>
      </c>
      <c r="C535" s="475">
        <f>'Named Boundary Report'!$F534</f>
        <v>0</v>
      </c>
    </row>
    <row r="536" spans="1:3" x14ac:dyDescent="0.25">
      <c r="A536" s="532" t="str">
        <f>IF(ISNUMBER(VALUE(SUBSTITUTE('Named Boundary Report'!$A535,"+",""))), VALUE(SUBSTITUTE('Named Boundary Report'!$A535,"+","")), IF(TRIM('Named Boundary Report'!$A535)="", "End of Project", $A535))</f>
        <v>End of Project</v>
      </c>
      <c r="B536" s="473" t="str">
        <f>IF(ISNUMBER('Named Boundary Report'!$A535), "",TRIM(SUBSTITUTE('Named Boundary Report'!$A535, CHAR(160), " ")))</f>
        <v/>
      </c>
      <c r="C536" s="475">
        <f>'Named Boundary Report'!$F535</f>
        <v>0</v>
      </c>
    </row>
    <row r="537" spans="1:3" x14ac:dyDescent="0.25">
      <c r="A537" s="532" t="str">
        <f>IF(ISNUMBER(VALUE(SUBSTITUTE('Named Boundary Report'!$A536,"+",""))), VALUE(SUBSTITUTE('Named Boundary Report'!$A536,"+","")), IF(TRIM('Named Boundary Report'!$A536)="", "End of Project", $A536))</f>
        <v>End of Project</v>
      </c>
      <c r="B537" s="473" t="str">
        <f>IF(ISNUMBER('Named Boundary Report'!$A536), "",TRIM(SUBSTITUTE('Named Boundary Report'!$A536, CHAR(160), " ")))</f>
        <v/>
      </c>
      <c r="C537" s="475">
        <f>'Named Boundary Report'!$F536</f>
        <v>0</v>
      </c>
    </row>
    <row r="538" spans="1:3" x14ac:dyDescent="0.25">
      <c r="A538" s="532" t="str">
        <f>IF(ISNUMBER(VALUE(SUBSTITUTE('Named Boundary Report'!$A537,"+",""))), VALUE(SUBSTITUTE('Named Boundary Report'!$A537,"+","")), IF(TRIM('Named Boundary Report'!$A537)="", "End of Project", $A537))</f>
        <v>End of Project</v>
      </c>
      <c r="B538" s="473" t="str">
        <f>IF(ISNUMBER('Named Boundary Report'!$A537), "",TRIM(SUBSTITUTE('Named Boundary Report'!$A537, CHAR(160), " ")))</f>
        <v/>
      </c>
      <c r="C538" s="475">
        <f>'Named Boundary Report'!$F537</f>
        <v>0</v>
      </c>
    </row>
    <row r="539" spans="1:3" x14ac:dyDescent="0.25">
      <c r="A539" s="532" t="str">
        <f>IF(ISNUMBER(VALUE(SUBSTITUTE('Named Boundary Report'!$A538,"+",""))), VALUE(SUBSTITUTE('Named Boundary Report'!$A538,"+","")), IF(TRIM('Named Boundary Report'!$A538)="", "End of Project", $A538))</f>
        <v>End of Project</v>
      </c>
      <c r="B539" s="473" t="str">
        <f>IF(ISNUMBER('Named Boundary Report'!$A538), "",TRIM(SUBSTITUTE('Named Boundary Report'!$A538, CHAR(160), " ")))</f>
        <v/>
      </c>
      <c r="C539" s="475">
        <f>'Named Boundary Report'!$F538</f>
        <v>0</v>
      </c>
    </row>
    <row r="540" spans="1:3" x14ac:dyDescent="0.25">
      <c r="A540" s="532" t="str">
        <f>IF(ISNUMBER(VALUE(SUBSTITUTE('Named Boundary Report'!$A539,"+",""))), VALUE(SUBSTITUTE('Named Boundary Report'!$A539,"+","")), IF(TRIM('Named Boundary Report'!$A539)="", "End of Project", $A539))</f>
        <v>End of Project</v>
      </c>
      <c r="B540" s="473" t="str">
        <f>IF(ISNUMBER('Named Boundary Report'!$A539), "",TRIM(SUBSTITUTE('Named Boundary Report'!$A539, CHAR(160), " ")))</f>
        <v/>
      </c>
      <c r="C540" s="475">
        <f>'Named Boundary Report'!$F539</f>
        <v>0</v>
      </c>
    </row>
    <row r="541" spans="1:3" x14ac:dyDescent="0.25">
      <c r="A541" s="532" t="str">
        <f>IF(ISNUMBER(VALUE(SUBSTITUTE('Named Boundary Report'!$A540,"+",""))), VALUE(SUBSTITUTE('Named Boundary Report'!$A540,"+","")), IF(TRIM('Named Boundary Report'!$A540)="", "End of Project", $A540))</f>
        <v>End of Project</v>
      </c>
      <c r="B541" s="473" t="str">
        <f>IF(ISNUMBER('Named Boundary Report'!$A540), "",TRIM(SUBSTITUTE('Named Boundary Report'!$A540, CHAR(160), " ")))</f>
        <v/>
      </c>
      <c r="C541" s="475">
        <f>'Named Boundary Report'!$F540</f>
        <v>0</v>
      </c>
    </row>
    <row r="542" spans="1:3" x14ac:dyDescent="0.25">
      <c r="A542" s="532" t="str">
        <f>IF(ISNUMBER(VALUE(SUBSTITUTE('Named Boundary Report'!$A541,"+",""))), VALUE(SUBSTITUTE('Named Boundary Report'!$A541,"+","")), IF(TRIM('Named Boundary Report'!$A541)="", "End of Project", $A541))</f>
        <v>End of Project</v>
      </c>
      <c r="B542" s="473" t="str">
        <f>IF(ISNUMBER('Named Boundary Report'!$A541), "",TRIM(SUBSTITUTE('Named Boundary Report'!$A541, CHAR(160), " ")))</f>
        <v/>
      </c>
      <c r="C542" s="475">
        <f>'Named Boundary Report'!$F541</f>
        <v>0</v>
      </c>
    </row>
    <row r="543" spans="1:3" x14ac:dyDescent="0.25">
      <c r="A543" s="532" t="str">
        <f>IF(ISNUMBER(VALUE(SUBSTITUTE('Named Boundary Report'!$A542,"+",""))), VALUE(SUBSTITUTE('Named Boundary Report'!$A542,"+","")), IF(TRIM('Named Boundary Report'!$A542)="", "End of Project", $A542))</f>
        <v>End of Project</v>
      </c>
      <c r="B543" s="473" t="str">
        <f>IF(ISNUMBER('Named Boundary Report'!$A542), "",TRIM(SUBSTITUTE('Named Boundary Report'!$A542, CHAR(160), " ")))</f>
        <v/>
      </c>
      <c r="C543" s="475">
        <f>'Named Boundary Report'!$F542</f>
        <v>0</v>
      </c>
    </row>
    <row r="544" spans="1:3" x14ac:dyDescent="0.25">
      <c r="A544" s="532" t="str">
        <f>IF(ISNUMBER(VALUE(SUBSTITUTE('Named Boundary Report'!$A543,"+",""))), VALUE(SUBSTITUTE('Named Boundary Report'!$A543,"+","")), IF(TRIM('Named Boundary Report'!$A543)="", "End of Project", $A543))</f>
        <v>End of Project</v>
      </c>
      <c r="B544" s="473" t="str">
        <f>IF(ISNUMBER('Named Boundary Report'!$A543), "",TRIM(SUBSTITUTE('Named Boundary Report'!$A543, CHAR(160), " ")))</f>
        <v/>
      </c>
      <c r="C544" s="475">
        <f>'Named Boundary Report'!$F543</f>
        <v>0</v>
      </c>
    </row>
    <row r="545" spans="1:3" x14ac:dyDescent="0.25">
      <c r="A545" s="532" t="str">
        <f>IF(ISNUMBER(VALUE(SUBSTITUTE('Named Boundary Report'!$A544,"+",""))), VALUE(SUBSTITUTE('Named Boundary Report'!$A544,"+","")), IF(TRIM('Named Boundary Report'!$A544)="", "End of Project", $A544))</f>
        <v>End of Project</v>
      </c>
      <c r="B545" s="473" t="str">
        <f>IF(ISNUMBER('Named Boundary Report'!$A544), "",TRIM(SUBSTITUTE('Named Boundary Report'!$A544, CHAR(160), " ")))</f>
        <v/>
      </c>
      <c r="C545" s="475">
        <f>'Named Boundary Report'!$F544</f>
        <v>0</v>
      </c>
    </row>
    <row r="546" spans="1:3" x14ac:dyDescent="0.25">
      <c r="A546" s="532" t="str">
        <f>IF(ISNUMBER(VALUE(SUBSTITUTE('Named Boundary Report'!$A545,"+",""))), VALUE(SUBSTITUTE('Named Boundary Report'!$A545,"+","")), IF(TRIM('Named Boundary Report'!$A545)="", "End of Project", $A545))</f>
        <v>End of Project</v>
      </c>
      <c r="B546" s="473" t="str">
        <f>IF(ISNUMBER('Named Boundary Report'!$A545), "",TRIM(SUBSTITUTE('Named Boundary Report'!$A545, CHAR(160), " ")))</f>
        <v/>
      </c>
      <c r="C546" s="475">
        <f>'Named Boundary Report'!$F545</f>
        <v>0</v>
      </c>
    </row>
    <row r="547" spans="1:3" x14ac:dyDescent="0.25">
      <c r="A547" s="532" t="str">
        <f>IF(ISNUMBER(VALUE(SUBSTITUTE('Named Boundary Report'!$A546,"+",""))), VALUE(SUBSTITUTE('Named Boundary Report'!$A546,"+","")), IF(TRIM('Named Boundary Report'!$A546)="", "End of Project", $A546))</f>
        <v>End of Project</v>
      </c>
      <c r="B547" s="473" t="str">
        <f>IF(ISNUMBER('Named Boundary Report'!$A546), "",TRIM(SUBSTITUTE('Named Boundary Report'!$A546, CHAR(160), " ")))</f>
        <v/>
      </c>
      <c r="C547" s="475">
        <f>'Named Boundary Report'!$F546</f>
        <v>0</v>
      </c>
    </row>
    <row r="548" spans="1:3" x14ac:dyDescent="0.25">
      <c r="A548" s="532" t="str">
        <f>IF(ISNUMBER(VALUE(SUBSTITUTE('Named Boundary Report'!$A547,"+",""))), VALUE(SUBSTITUTE('Named Boundary Report'!$A547,"+","")), IF(TRIM('Named Boundary Report'!$A547)="", "End of Project", $A547))</f>
        <v>End of Project</v>
      </c>
      <c r="B548" s="473" t="str">
        <f>IF(ISNUMBER('Named Boundary Report'!$A547), "",TRIM(SUBSTITUTE('Named Boundary Report'!$A547, CHAR(160), " ")))</f>
        <v/>
      </c>
      <c r="C548" s="475">
        <f>'Named Boundary Report'!$F547</f>
        <v>0</v>
      </c>
    </row>
    <row r="549" spans="1:3" x14ac:dyDescent="0.25">
      <c r="A549" s="532" t="str">
        <f>IF(ISNUMBER(VALUE(SUBSTITUTE('Named Boundary Report'!$A548,"+",""))), VALUE(SUBSTITUTE('Named Boundary Report'!$A548,"+","")), IF(TRIM('Named Boundary Report'!$A548)="", "End of Project", $A548))</f>
        <v>End of Project</v>
      </c>
      <c r="B549" s="473" t="str">
        <f>IF(ISNUMBER('Named Boundary Report'!$A548), "",TRIM(SUBSTITUTE('Named Boundary Report'!$A548, CHAR(160), " ")))</f>
        <v/>
      </c>
      <c r="C549" s="475">
        <f>'Named Boundary Report'!$F548</f>
        <v>0</v>
      </c>
    </row>
    <row r="550" spans="1:3" x14ac:dyDescent="0.25">
      <c r="A550" s="532" t="str">
        <f>IF(ISNUMBER(VALUE(SUBSTITUTE('Named Boundary Report'!$A549,"+",""))), VALUE(SUBSTITUTE('Named Boundary Report'!$A549,"+","")), IF(TRIM('Named Boundary Report'!$A549)="", "End of Project", $A549))</f>
        <v>End of Project</v>
      </c>
      <c r="B550" s="473" t="str">
        <f>IF(ISNUMBER('Named Boundary Report'!$A549), "",TRIM(SUBSTITUTE('Named Boundary Report'!$A549, CHAR(160), " ")))</f>
        <v/>
      </c>
      <c r="C550" s="475">
        <f>'Named Boundary Report'!$F549</f>
        <v>0</v>
      </c>
    </row>
    <row r="551" spans="1:3" x14ac:dyDescent="0.25">
      <c r="A551" s="532" t="str">
        <f>IF(ISNUMBER(VALUE(SUBSTITUTE('Named Boundary Report'!$A550,"+",""))), VALUE(SUBSTITUTE('Named Boundary Report'!$A550,"+","")), IF(TRIM('Named Boundary Report'!$A550)="", "End of Project", $A550))</f>
        <v>End of Project</v>
      </c>
      <c r="B551" s="473" t="str">
        <f>IF(ISNUMBER('Named Boundary Report'!$A550), "",TRIM(SUBSTITUTE('Named Boundary Report'!$A550, CHAR(160), " ")))</f>
        <v/>
      </c>
      <c r="C551" s="475">
        <f>'Named Boundary Report'!$F550</f>
        <v>0</v>
      </c>
    </row>
    <row r="552" spans="1:3" x14ac:dyDescent="0.25">
      <c r="A552" s="532" t="str">
        <f>IF(ISNUMBER(VALUE(SUBSTITUTE('Named Boundary Report'!$A551,"+",""))), VALUE(SUBSTITUTE('Named Boundary Report'!$A551,"+","")), IF(TRIM('Named Boundary Report'!$A551)="", "End of Project", $A551))</f>
        <v>End of Project</v>
      </c>
      <c r="B552" s="473" t="str">
        <f>IF(ISNUMBER('Named Boundary Report'!$A551), "",TRIM(SUBSTITUTE('Named Boundary Report'!$A551, CHAR(160), " ")))</f>
        <v/>
      </c>
      <c r="C552" s="475">
        <f>'Named Boundary Report'!$F551</f>
        <v>0</v>
      </c>
    </row>
    <row r="553" spans="1:3" x14ac:dyDescent="0.25">
      <c r="A553" s="532" t="str">
        <f>IF(ISNUMBER(VALUE(SUBSTITUTE('Named Boundary Report'!$A552,"+",""))), VALUE(SUBSTITUTE('Named Boundary Report'!$A552,"+","")), IF(TRIM('Named Boundary Report'!$A552)="", "End of Project", $A552))</f>
        <v>End of Project</v>
      </c>
      <c r="B553" s="473" t="str">
        <f>IF(ISNUMBER('Named Boundary Report'!$A552), "",TRIM(SUBSTITUTE('Named Boundary Report'!$A552, CHAR(160), " ")))</f>
        <v/>
      </c>
      <c r="C553" s="475">
        <f>'Named Boundary Report'!$F552</f>
        <v>0</v>
      </c>
    </row>
    <row r="554" spans="1:3" x14ac:dyDescent="0.25">
      <c r="A554" s="532" t="str">
        <f>IF(ISNUMBER(VALUE(SUBSTITUTE('Named Boundary Report'!$A553,"+",""))), VALUE(SUBSTITUTE('Named Boundary Report'!$A553,"+","")), IF(TRIM('Named Boundary Report'!$A553)="", "End of Project", $A553))</f>
        <v>End of Project</v>
      </c>
      <c r="B554" s="473" t="str">
        <f>IF(ISNUMBER('Named Boundary Report'!$A553), "",TRIM(SUBSTITUTE('Named Boundary Report'!$A553, CHAR(160), " ")))</f>
        <v/>
      </c>
      <c r="C554" s="475">
        <f>'Named Boundary Report'!$F553</f>
        <v>0</v>
      </c>
    </row>
    <row r="555" spans="1:3" x14ac:dyDescent="0.25">
      <c r="A555" s="532" t="str">
        <f>IF(ISNUMBER(VALUE(SUBSTITUTE('Named Boundary Report'!$A554,"+",""))), VALUE(SUBSTITUTE('Named Boundary Report'!$A554,"+","")), IF(TRIM('Named Boundary Report'!$A554)="", "End of Project", $A554))</f>
        <v>End of Project</v>
      </c>
      <c r="B555" s="473" t="str">
        <f>IF(ISNUMBER('Named Boundary Report'!$A554), "",TRIM(SUBSTITUTE('Named Boundary Report'!$A554, CHAR(160), " ")))</f>
        <v/>
      </c>
      <c r="C555" s="475">
        <f>'Named Boundary Report'!$F554</f>
        <v>0</v>
      </c>
    </row>
    <row r="556" spans="1:3" x14ac:dyDescent="0.25">
      <c r="A556" s="532" t="str">
        <f>IF(ISNUMBER(VALUE(SUBSTITUTE('Named Boundary Report'!$A555,"+",""))), VALUE(SUBSTITUTE('Named Boundary Report'!$A555,"+","")), IF(TRIM('Named Boundary Report'!$A555)="", "End of Project", $A555))</f>
        <v>End of Project</v>
      </c>
      <c r="B556" s="473" t="str">
        <f>IF(ISNUMBER('Named Boundary Report'!$A555), "",TRIM(SUBSTITUTE('Named Boundary Report'!$A555, CHAR(160), " ")))</f>
        <v/>
      </c>
      <c r="C556" s="475">
        <f>'Named Boundary Report'!$F555</f>
        <v>0</v>
      </c>
    </row>
    <row r="557" spans="1:3" x14ac:dyDescent="0.25">
      <c r="A557" s="532" t="str">
        <f>IF(ISNUMBER(VALUE(SUBSTITUTE('Named Boundary Report'!$A556,"+",""))), VALUE(SUBSTITUTE('Named Boundary Report'!$A556,"+","")), IF(TRIM('Named Boundary Report'!$A556)="", "End of Project", $A556))</f>
        <v>End of Project</v>
      </c>
      <c r="B557" s="473" t="str">
        <f>IF(ISNUMBER('Named Boundary Report'!$A556), "",TRIM(SUBSTITUTE('Named Boundary Report'!$A556, CHAR(160), " ")))</f>
        <v/>
      </c>
      <c r="C557" s="475">
        <f>'Named Boundary Report'!$F556</f>
        <v>0</v>
      </c>
    </row>
    <row r="558" spans="1:3" x14ac:dyDescent="0.25">
      <c r="A558" s="532" t="str">
        <f>IF(ISNUMBER(VALUE(SUBSTITUTE('Named Boundary Report'!$A557,"+",""))), VALUE(SUBSTITUTE('Named Boundary Report'!$A557,"+","")), IF(TRIM('Named Boundary Report'!$A557)="", "End of Project", $A557))</f>
        <v>End of Project</v>
      </c>
      <c r="B558" s="473" t="str">
        <f>IF(ISNUMBER('Named Boundary Report'!$A557), "",TRIM(SUBSTITUTE('Named Boundary Report'!$A557, CHAR(160), " ")))</f>
        <v/>
      </c>
      <c r="C558" s="475">
        <f>'Named Boundary Report'!$F557</f>
        <v>0</v>
      </c>
    </row>
    <row r="559" spans="1:3" x14ac:dyDescent="0.25">
      <c r="A559" s="532" t="str">
        <f>IF(ISNUMBER(VALUE(SUBSTITUTE('Named Boundary Report'!$A558,"+",""))), VALUE(SUBSTITUTE('Named Boundary Report'!$A558,"+","")), IF(TRIM('Named Boundary Report'!$A558)="", "End of Project", $A558))</f>
        <v>End of Project</v>
      </c>
      <c r="B559" s="473" t="str">
        <f>IF(ISNUMBER('Named Boundary Report'!$A558), "",TRIM(SUBSTITUTE('Named Boundary Report'!$A558, CHAR(160), " ")))</f>
        <v/>
      </c>
      <c r="C559" s="475">
        <f>'Named Boundary Report'!$F558</f>
        <v>0</v>
      </c>
    </row>
    <row r="560" spans="1:3" x14ac:dyDescent="0.25">
      <c r="A560" s="532" t="str">
        <f>IF(ISNUMBER(VALUE(SUBSTITUTE('Named Boundary Report'!$A559,"+",""))), VALUE(SUBSTITUTE('Named Boundary Report'!$A559,"+","")), IF(TRIM('Named Boundary Report'!$A559)="", "End of Project", $A559))</f>
        <v>End of Project</v>
      </c>
      <c r="B560" s="473" t="str">
        <f>IF(ISNUMBER('Named Boundary Report'!$A559), "",TRIM(SUBSTITUTE('Named Boundary Report'!$A559, CHAR(160), " ")))</f>
        <v/>
      </c>
      <c r="C560" s="475">
        <f>'Named Boundary Report'!$F559</f>
        <v>0</v>
      </c>
    </row>
    <row r="561" spans="1:3" x14ac:dyDescent="0.25">
      <c r="A561" s="532" t="str">
        <f>IF(ISNUMBER(VALUE(SUBSTITUTE('Named Boundary Report'!$A560,"+",""))), VALUE(SUBSTITUTE('Named Boundary Report'!$A560,"+","")), IF(TRIM('Named Boundary Report'!$A560)="", "End of Project", $A560))</f>
        <v>End of Project</v>
      </c>
      <c r="B561" s="473" t="str">
        <f>IF(ISNUMBER('Named Boundary Report'!$A560), "",TRIM(SUBSTITUTE('Named Boundary Report'!$A560, CHAR(160), " ")))</f>
        <v/>
      </c>
      <c r="C561" s="475">
        <f>'Named Boundary Report'!$F560</f>
        <v>0</v>
      </c>
    </row>
    <row r="562" spans="1:3" x14ac:dyDescent="0.25">
      <c r="A562" s="532" t="str">
        <f>IF(ISNUMBER(VALUE(SUBSTITUTE('Named Boundary Report'!$A561,"+",""))), VALUE(SUBSTITUTE('Named Boundary Report'!$A561,"+","")), IF(TRIM('Named Boundary Report'!$A561)="", "End of Project", $A561))</f>
        <v>End of Project</v>
      </c>
      <c r="B562" s="473" t="str">
        <f>IF(ISNUMBER('Named Boundary Report'!$A561), "",TRIM(SUBSTITUTE('Named Boundary Report'!$A561, CHAR(160), " ")))</f>
        <v/>
      </c>
      <c r="C562" s="475">
        <f>'Named Boundary Report'!$F561</f>
        <v>0</v>
      </c>
    </row>
    <row r="563" spans="1:3" x14ac:dyDescent="0.25">
      <c r="A563" s="532" t="str">
        <f>IF(ISNUMBER(VALUE(SUBSTITUTE('Named Boundary Report'!$A562,"+",""))), VALUE(SUBSTITUTE('Named Boundary Report'!$A562,"+","")), IF(TRIM('Named Boundary Report'!$A562)="", "End of Project", $A562))</f>
        <v>End of Project</v>
      </c>
      <c r="B563" s="473" t="str">
        <f>IF(ISNUMBER('Named Boundary Report'!$A562), "",TRIM(SUBSTITUTE('Named Boundary Report'!$A562, CHAR(160), " ")))</f>
        <v/>
      </c>
      <c r="C563" s="475">
        <f>'Named Boundary Report'!$F562</f>
        <v>0</v>
      </c>
    </row>
    <row r="564" spans="1:3" x14ac:dyDescent="0.25">
      <c r="A564" s="532" t="str">
        <f>IF(ISNUMBER(VALUE(SUBSTITUTE('Named Boundary Report'!$A563,"+",""))), VALUE(SUBSTITUTE('Named Boundary Report'!$A563,"+","")), IF(TRIM('Named Boundary Report'!$A563)="", "End of Project", $A563))</f>
        <v>End of Project</v>
      </c>
      <c r="B564" s="473" t="str">
        <f>IF(ISNUMBER('Named Boundary Report'!$A563), "",TRIM(SUBSTITUTE('Named Boundary Report'!$A563, CHAR(160), " ")))</f>
        <v/>
      </c>
      <c r="C564" s="475">
        <f>'Named Boundary Report'!$F563</f>
        <v>0</v>
      </c>
    </row>
    <row r="565" spans="1:3" x14ac:dyDescent="0.25">
      <c r="A565" s="532" t="str">
        <f>IF(ISNUMBER(VALUE(SUBSTITUTE('Named Boundary Report'!$A564,"+",""))), VALUE(SUBSTITUTE('Named Boundary Report'!$A564,"+","")), IF(TRIM('Named Boundary Report'!$A564)="", "End of Project", $A564))</f>
        <v>End of Project</v>
      </c>
      <c r="B565" s="473" t="str">
        <f>IF(ISNUMBER('Named Boundary Report'!$A564), "",TRIM(SUBSTITUTE('Named Boundary Report'!$A564, CHAR(160), " ")))</f>
        <v/>
      </c>
      <c r="C565" s="475">
        <f>'Named Boundary Report'!$F564</f>
        <v>0</v>
      </c>
    </row>
    <row r="566" spans="1:3" x14ac:dyDescent="0.25">
      <c r="A566" s="532" t="str">
        <f>IF(ISNUMBER(VALUE(SUBSTITUTE('Named Boundary Report'!$A565,"+",""))), VALUE(SUBSTITUTE('Named Boundary Report'!$A565,"+","")), IF(TRIM('Named Boundary Report'!$A565)="", "End of Project", $A565))</f>
        <v>End of Project</v>
      </c>
      <c r="B566" s="473" t="str">
        <f>IF(ISNUMBER('Named Boundary Report'!$A565), "",TRIM(SUBSTITUTE('Named Boundary Report'!$A565, CHAR(160), " ")))</f>
        <v/>
      </c>
      <c r="C566" s="475">
        <f>'Named Boundary Report'!$F565</f>
        <v>0</v>
      </c>
    </row>
    <row r="567" spans="1:3" x14ac:dyDescent="0.25">
      <c r="A567" s="532" t="str">
        <f>IF(ISNUMBER(VALUE(SUBSTITUTE('Named Boundary Report'!$A566,"+",""))), VALUE(SUBSTITUTE('Named Boundary Report'!$A566,"+","")), IF(TRIM('Named Boundary Report'!$A566)="", "End of Project", $A566))</f>
        <v>End of Project</v>
      </c>
      <c r="B567" s="473" t="str">
        <f>IF(ISNUMBER('Named Boundary Report'!$A566), "",TRIM(SUBSTITUTE('Named Boundary Report'!$A566, CHAR(160), " ")))</f>
        <v/>
      </c>
      <c r="C567" s="475">
        <f>'Named Boundary Report'!$F566</f>
        <v>0</v>
      </c>
    </row>
    <row r="568" spans="1:3" x14ac:dyDescent="0.25">
      <c r="A568" s="532" t="str">
        <f>IF(ISNUMBER(VALUE(SUBSTITUTE('Named Boundary Report'!$A567,"+",""))), VALUE(SUBSTITUTE('Named Boundary Report'!$A567,"+","")), IF(TRIM('Named Boundary Report'!$A567)="", "End of Project", $A567))</f>
        <v>End of Project</v>
      </c>
      <c r="B568" s="473" t="str">
        <f>IF(ISNUMBER('Named Boundary Report'!$A567), "",TRIM(SUBSTITUTE('Named Boundary Report'!$A567, CHAR(160), " ")))</f>
        <v/>
      </c>
      <c r="C568" s="475">
        <f>'Named Boundary Report'!$F567</f>
        <v>0</v>
      </c>
    </row>
    <row r="569" spans="1:3" x14ac:dyDescent="0.25">
      <c r="A569" s="532" t="str">
        <f>IF(ISNUMBER(VALUE(SUBSTITUTE('Named Boundary Report'!$A568,"+",""))), VALUE(SUBSTITUTE('Named Boundary Report'!$A568,"+","")), IF(TRIM('Named Boundary Report'!$A568)="", "End of Project", $A568))</f>
        <v>End of Project</v>
      </c>
      <c r="B569" s="473" t="str">
        <f>IF(ISNUMBER('Named Boundary Report'!$A568), "",TRIM(SUBSTITUTE('Named Boundary Report'!$A568, CHAR(160), " ")))</f>
        <v/>
      </c>
      <c r="C569" s="475">
        <f>'Named Boundary Report'!$F568</f>
        <v>0</v>
      </c>
    </row>
    <row r="570" spans="1:3" x14ac:dyDescent="0.25">
      <c r="A570" s="532" t="str">
        <f>IF(ISNUMBER(VALUE(SUBSTITUTE('Named Boundary Report'!$A569,"+",""))), VALUE(SUBSTITUTE('Named Boundary Report'!$A569,"+","")), IF(TRIM('Named Boundary Report'!$A569)="", "End of Project", $A569))</f>
        <v>End of Project</v>
      </c>
      <c r="B570" s="473" t="str">
        <f>IF(ISNUMBER('Named Boundary Report'!$A569), "",TRIM(SUBSTITUTE('Named Boundary Report'!$A569, CHAR(160), " ")))</f>
        <v/>
      </c>
      <c r="C570" s="475">
        <f>'Named Boundary Report'!$F569</f>
        <v>0</v>
      </c>
    </row>
    <row r="571" spans="1:3" x14ac:dyDescent="0.25">
      <c r="A571" s="532" t="str">
        <f>IF(ISNUMBER(VALUE(SUBSTITUTE('Named Boundary Report'!$A570,"+",""))), VALUE(SUBSTITUTE('Named Boundary Report'!$A570,"+","")), IF(TRIM('Named Boundary Report'!$A570)="", "End of Project", $A570))</f>
        <v>End of Project</v>
      </c>
      <c r="B571" s="473" t="str">
        <f>IF(ISNUMBER('Named Boundary Report'!$A570), "",TRIM(SUBSTITUTE('Named Boundary Report'!$A570, CHAR(160), " ")))</f>
        <v/>
      </c>
      <c r="C571" s="475">
        <f>'Named Boundary Report'!$F570</f>
        <v>0</v>
      </c>
    </row>
    <row r="572" spans="1:3" x14ac:dyDescent="0.25">
      <c r="A572" s="532" t="str">
        <f>IF(ISNUMBER(VALUE(SUBSTITUTE('Named Boundary Report'!$A571,"+",""))), VALUE(SUBSTITUTE('Named Boundary Report'!$A571,"+","")), IF(TRIM('Named Boundary Report'!$A571)="", "End of Project", $A571))</f>
        <v>End of Project</v>
      </c>
      <c r="B572" s="473" t="str">
        <f>IF(ISNUMBER('Named Boundary Report'!$A571), "",TRIM(SUBSTITUTE('Named Boundary Report'!$A571, CHAR(160), " ")))</f>
        <v/>
      </c>
      <c r="C572" s="475">
        <f>'Named Boundary Report'!$F571</f>
        <v>0</v>
      </c>
    </row>
    <row r="573" spans="1:3" x14ac:dyDescent="0.25">
      <c r="A573" s="532" t="str">
        <f>IF(ISNUMBER(VALUE(SUBSTITUTE('Named Boundary Report'!$A572,"+",""))), VALUE(SUBSTITUTE('Named Boundary Report'!$A572,"+","")), IF(TRIM('Named Boundary Report'!$A572)="", "End of Project", $A572))</f>
        <v>End of Project</v>
      </c>
      <c r="B573" s="473" t="str">
        <f>IF(ISNUMBER('Named Boundary Report'!$A572), "",TRIM(SUBSTITUTE('Named Boundary Report'!$A572, CHAR(160), " ")))</f>
        <v/>
      </c>
      <c r="C573" s="475">
        <f>'Named Boundary Report'!$F572</f>
        <v>0</v>
      </c>
    </row>
    <row r="574" spans="1:3" x14ac:dyDescent="0.25">
      <c r="A574" s="532" t="str">
        <f>IF(ISNUMBER(VALUE(SUBSTITUTE('Named Boundary Report'!$A573,"+",""))), VALUE(SUBSTITUTE('Named Boundary Report'!$A573,"+","")), IF(TRIM('Named Boundary Report'!$A573)="", "End of Project", $A573))</f>
        <v>End of Project</v>
      </c>
      <c r="B574" s="473" t="str">
        <f>IF(ISNUMBER('Named Boundary Report'!$A573), "",TRIM(SUBSTITUTE('Named Boundary Report'!$A573, CHAR(160), " ")))</f>
        <v/>
      </c>
      <c r="C574" s="475">
        <f>'Named Boundary Report'!$F573</f>
        <v>0</v>
      </c>
    </row>
    <row r="575" spans="1:3" x14ac:dyDescent="0.25">
      <c r="A575" s="532" t="str">
        <f>IF(ISNUMBER(VALUE(SUBSTITUTE('Named Boundary Report'!$A574,"+",""))), VALUE(SUBSTITUTE('Named Boundary Report'!$A574,"+","")), IF(TRIM('Named Boundary Report'!$A574)="", "End of Project", $A574))</f>
        <v>End of Project</v>
      </c>
      <c r="B575" s="473" t="str">
        <f>IF(ISNUMBER('Named Boundary Report'!$A574), "",TRIM(SUBSTITUTE('Named Boundary Report'!$A574, CHAR(160), " ")))</f>
        <v/>
      </c>
      <c r="C575" s="475">
        <f>'Named Boundary Report'!$F574</f>
        <v>0</v>
      </c>
    </row>
    <row r="576" spans="1:3" x14ac:dyDescent="0.25">
      <c r="A576" s="532" t="str">
        <f>IF(ISNUMBER(VALUE(SUBSTITUTE('Named Boundary Report'!$A575,"+",""))), VALUE(SUBSTITUTE('Named Boundary Report'!$A575,"+","")), IF(TRIM('Named Boundary Report'!$A575)="", "End of Project", $A575))</f>
        <v>End of Project</v>
      </c>
      <c r="B576" s="473" t="str">
        <f>IF(ISNUMBER('Named Boundary Report'!$A575), "",TRIM(SUBSTITUTE('Named Boundary Report'!$A575, CHAR(160), " ")))</f>
        <v/>
      </c>
      <c r="C576" s="475">
        <f>'Named Boundary Report'!$F575</f>
        <v>0</v>
      </c>
    </row>
    <row r="577" spans="1:3" x14ac:dyDescent="0.25">
      <c r="A577" s="532" t="str">
        <f>IF(ISNUMBER(VALUE(SUBSTITUTE('Named Boundary Report'!$A576,"+",""))), VALUE(SUBSTITUTE('Named Boundary Report'!$A576,"+","")), IF(TRIM('Named Boundary Report'!$A576)="", "End of Project", $A576))</f>
        <v>End of Project</v>
      </c>
      <c r="B577" s="473" t="str">
        <f>IF(ISNUMBER('Named Boundary Report'!$A576), "",TRIM(SUBSTITUTE('Named Boundary Report'!$A576, CHAR(160), " ")))</f>
        <v/>
      </c>
      <c r="C577" s="475">
        <f>'Named Boundary Report'!$F576</f>
        <v>0</v>
      </c>
    </row>
    <row r="578" spans="1:3" x14ac:dyDescent="0.25">
      <c r="A578" s="532" t="str">
        <f>IF(ISNUMBER(VALUE(SUBSTITUTE('Named Boundary Report'!$A577,"+",""))), VALUE(SUBSTITUTE('Named Boundary Report'!$A577,"+","")), IF(TRIM('Named Boundary Report'!$A577)="", "End of Project", $A577))</f>
        <v>End of Project</v>
      </c>
      <c r="B578" s="473" t="str">
        <f>IF(ISNUMBER('Named Boundary Report'!$A577), "",TRIM(SUBSTITUTE('Named Boundary Report'!$A577, CHAR(160), " ")))</f>
        <v/>
      </c>
      <c r="C578" s="475">
        <f>'Named Boundary Report'!$F577</f>
        <v>0</v>
      </c>
    </row>
    <row r="579" spans="1:3" x14ac:dyDescent="0.25">
      <c r="A579" s="532" t="str">
        <f>IF(ISNUMBER(VALUE(SUBSTITUTE('Named Boundary Report'!$A578,"+",""))), VALUE(SUBSTITUTE('Named Boundary Report'!$A578,"+","")), IF(TRIM('Named Boundary Report'!$A578)="", "End of Project", $A578))</f>
        <v>End of Project</v>
      </c>
      <c r="B579" s="473" t="str">
        <f>IF(ISNUMBER('Named Boundary Report'!$A578), "",TRIM(SUBSTITUTE('Named Boundary Report'!$A578, CHAR(160), " ")))</f>
        <v/>
      </c>
      <c r="C579" s="475">
        <f>'Named Boundary Report'!$F578</f>
        <v>0</v>
      </c>
    </row>
    <row r="580" spans="1:3" x14ac:dyDescent="0.25">
      <c r="A580" s="532" t="str">
        <f>IF(ISNUMBER(VALUE(SUBSTITUTE('Named Boundary Report'!$A579,"+",""))), VALUE(SUBSTITUTE('Named Boundary Report'!$A579,"+","")), IF(TRIM('Named Boundary Report'!$A579)="", "End of Project", $A579))</f>
        <v>End of Project</v>
      </c>
      <c r="B580" s="473" t="str">
        <f>IF(ISNUMBER('Named Boundary Report'!$A579), "",TRIM(SUBSTITUTE('Named Boundary Report'!$A579, CHAR(160), " ")))</f>
        <v/>
      </c>
      <c r="C580" s="475">
        <f>'Named Boundary Report'!$F579</f>
        <v>0</v>
      </c>
    </row>
    <row r="581" spans="1:3" x14ac:dyDescent="0.25">
      <c r="A581" s="532" t="str">
        <f>IF(ISNUMBER(VALUE(SUBSTITUTE('Named Boundary Report'!$A580,"+",""))), VALUE(SUBSTITUTE('Named Boundary Report'!$A580,"+","")), IF(TRIM('Named Boundary Report'!$A580)="", "End of Project", $A580))</f>
        <v>End of Project</v>
      </c>
      <c r="B581" s="473" t="str">
        <f>IF(ISNUMBER('Named Boundary Report'!$A580), "",TRIM(SUBSTITUTE('Named Boundary Report'!$A580, CHAR(160), " ")))</f>
        <v/>
      </c>
      <c r="C581" s="475">
        <f>'Named Boundary Report'!$F580</f>
        <v>0</v>
      </c>
    </row>
    <row r="582" spans="1:3" x14ac:dyDescent="0.25">
      <c r="A582" s="532" t="str">
        <f>IF(ISNUMBER(VALUE(SUBSTITUTE('Named Boundary Report'!$A581,"+",""))), VALUE(SUBSTITUTE('Named Boundary Report'!$A581,"+","")), IF(TRIM('Named Boundary Report'!$A581)="", "End of Project", $A581))</f>
        <v>End of Project</v>
      </c>
      <c r="B582" s="473" t="str">
        <f>IF(ISNUMBER('Named Boundary Report'!$A581), "",TRIM(SUBSTITUTE('Named Boundary Report'!$A581, CHAR(160), " ")))</f>
        <v/>
      </c>
      <c r="C582" s="475">
        <f>'Named Boundary Report'!$F581</f>
        <v>0</v>
      </c>
    </row>
    <row r="583" spans="1:3" x14ac:dyDescent="0.25">
      <c r="A583" s="532" t="str">
        <f>IF(ISNUMBER(VALUE(SUBSTITUTE('Named Boundary Report'!$A582,"+",""))), VALUE(SUBSTITUTE('Named Boundary Report'!$A582,"+","")), IF(TRIM('Named Boundary Report'!$A582)="", "End of Project", $A582))</f>
        <v>End of Project</v>
      </c>
      <c r="B583" s="473" t="str">
        <f>IF(ISNUMBER('Named Boundary Report'!$A582), "",TRIM(SUBSTITUTE('Named Boundary Report'!$A582, CHAR(160), " ")))</f>
        <v/>
      </c>
      <c r="C583" s="475">
        <f>'Named Boundary Report'!$F582</f>
        <v>0</v>
      </c>
    </row>
    <row r="584" spans="1:3" x14ac:dyDescent="0.25">
      <c r="A584" s="532" t="str">
        <f>IF(ISNUMBER(VALUE(SUBSTITUTE('Named Boundary Report'!$A583,"+",""))), VALUE(SUBSTITUTE('Named Boundary Report'!$A583,"+","")), IF(TRIM('Named Boundary Report'!$A583)="", "End of Project", $A583))</f>
        <v>End of Project</v>
      </c>
      <c r="B584" s="473" t="str">
        <f>IF(ISNUMBER('Named Boundary Report'!$A583), "",TRIM(SUBSTITUTE('Named Boundary Report'!$A583, CHAR(160), " ")))</f>
        <v/>
      </c>
      <c r="C584" s="475">
        <f>'Named Boundary Report'!$F583</f>
        <v>0</v>
      </c>
    </row>
    <row r="585" spans="1:3" x14ac:dyDescent="0.25">
      <c r="A585" s="532" t="str">
        <f>IF(ISNUMBER(VALUE(SUBSTITUTE('Named Boundary Report'!$A584,"+",""))), VALUE(SUBSTITUTE('Named Boundary Report'!$A584,"+","")), IF(TRIM('Named Boundary Report'!$A584)="", "End of Project", $A584))</f>
        <v>End of Project</v>
      </c>
      <c r="B585" s="473" t="str">
        <f>IF(ISNUMBER('Named Boundary Report'!$A584), "",TRIM(SUBSTITUTE('Named Boundary Report'!$A584, CHAR(160), " ")))</f>
        <v/>
      </c>
      <c r="C585" s="475">
        <f>'Named Boundary Report'!$F584</f>
        <v>0</v>
      </c>
    </row>
    <row r="586" spans="1:3" x14ac:dyDescent="0.25">
      <c r="A586" s="532" t="str">
        <f>IF(ISNUMBER(VALUE(SUBSTITUTE('Named Boundary Report'!$A585,"+",""))), VALUE(SUBSTITUTE('Named Boundary Report'!$A585,"+","")), IF(TRIM('Named Boundary Report'!$A585)="", "End of Project", $A585))</f>
        <v>End of Project</v>
      </c>
      <c r="B586" s="473" t="str">
        <f>IF(ISNUMBER('Named Boundary Report'!$A585), "",TRIM(SUBSTITUTE('Named Boundary Report'!$A585, CHAR(160), " ")))</f>
        <v/>
      </c>
      <c r="C586" s="475">
        <f>'Named Boundary Report'!$F585</f>
        <v>0</v>
      </c>
    </row>
    <row r="587" spans="1:3" x14ac:dyDescent="0.25">
      <c r="A587" s="532" t="str">
        <f>IF(ISNUMBER(VALUE(SUBSTITUTE('Named Boundary Report'!$A586,"+",""))), VALUE(SUBSTITUTE('Named Boundary Report'!$A586,"+","")), IF(TRIM('Named Boundary Report'!$A586)="", "End of Project", $A586))</f>
        <v>End of Project</v>
      </c>
      <c r="B587" s="473" t="str">
        <f>IF(ISNUMBER('Named Boundary Report'!$A586), "",TRIM(SUBSTITUTE('Named Boundary Report'!$A586, CHAR(160), " ")))</f>
        <v/>
      </c>
      <c r="C587" s="475">
        <f>'Named Boundary Report'!$F586</f>
        <v>0</v>
      </c>
    </row>
    <row r="588" spans="1:3" x14ac:dyDescent="0.25">
      <c r="A588" s="532" t="str">
        <f>IF(ISNUMBER(VALUE(SUBSTITUTE('Named Boundary Report'!$A587,"+",""))), VALUE(SUBSTITUTE('Named Boundary Report'!$A587,"+","")), IF(TRIM('Named Boundary Report'!$A587)="", "End of Project", $A587))</f>
        <v>End of Project</v>
      </c>
      <c r="B588" s="473" t="str">
        <f>IF(ISNUMBER('Named Boundary Report'!$A587), "",TRIM(SUBSTITUTE('Named Boundary Report'!$A587, CHAR(160), " ")))</f>
        <v/>
      </c>
      <c r="C588" s="475">
        <f>'Named Boundary Report'!$F587</f>
        <v>0</v>
      </c>
    </row>
    <row r="589" spans="1:3" x14ac:dyDescent="0.25">
      <c r="A589" s="532" t="str">
        <f>IF(ISNUMBER(VALUE(SUBSTITUTE('Named Boundary Report'!$A588,"+",""))), VALUE(SUBSTITUTE('Named Boundary Report'!$A588,"+","")), IF(TRIM('Named Boundary Report'!$A588)="", "End of Project", $A588))</f>
        <v>End of Project</v>
      </c>
      <c r="B589" s="473" t="str">
        <f>IF(ISNUMBER('Named Boundary Report'!$A588), "",TRIM(SUBSTITUTE('Named Boundary Report'!$A588, CHAR(160), " ")))</f>
        <v/>
      </c>
      <c r="C589" s="475">
        <f>'Named Boundary Report'!$F588</f>
        <v>0</v>
      </c>
    </row>
    <row r="590" spans="1:3" x14ac:dyDescent="0.25">
      <c r="A590" s="532" t="str">
        <f>IF(ISNUMBER(VALUE(SUBSTITUTE('Named Boundary Report'!$A589,"+",""))), VALUE(SUBSTITUTE('Named Boundary Report'!$A589,"+","")), IF(TRIM('Named Boundary Report'!$A589)="", "End of Project", $A589))</f>
        <v>End of Project</v>
      </c>
      <c r="B590" s="473" t="str">
        <f>IF(ISNUMBER('Named Boundary Report'!$A589), "",TRIM(SUBSTITUTE('Named Boundary Report'!$A589, CHAR(160), " ")))</f>
        <v/>
      </c>
      <c r="C590" s="475">
        <f>'Named Boundary Report'!$F589</f>
        <v>0</v>
      </c>
    </row>
    <row r="591" spans="1:3" x14ac:dyDescent="0.25">
      <c r="A591" s="532" t="str">
        <f>IF(ISNUMBER(VALUE(SUBSTITUTE('Named Boundary Report'!$A590,"+",""))), VALUE(SUBSTITUTE('Named Boundary Report'!$A590,"+","")), IF(TRIM('Named Boundary Report'!$A590)="", "End of Project", $A590))</f>
        <v>End of Project</v>
      </c>
      <c r="B591" s="473" t="str">
        <f>IF(ISNUMBER('Named Boundary Report'!$A590), "",TRIM(SUBSTITUTE('Named Boundary Report'!$A590, CHAR(160), " ")))</f>
        <v/>
      </c>
      <c r="C591" s="475">
        <f>'Named Boundary Report'!$F590</f>
        <v>0</v>
      </c>
    </row>
    <row r="592" spans="1:3" x14ac:dyDescent="0.25">
      <c r="A592" s="532" t="str">
        <f>IF(ISNUMBER(VALUE(SUBSTITUTE('Named Boundary Report'!$A591,"+",""))), VALUE(SUBSTITUTE('Named Boundary Report'!$A591,"+","")), IF(TRIM('Named Boundary Report'!$A591)="", "End of Project", $A591))</f>
        <v>End of Project</v>
      </c>
      <c r="B592" s="473" t="str">
        <f>IF(ISNUMBER('Named Boundary Report'!$A591), "",TRIM(SUBSTITUTE('Named Boundary Report'!$A591, CHAR(160), " ")))</f>
        <v/>
      </c>
      <c r="C592" s="475">
        <f>'Named Boundary Report'!$F591</f>
        <v>0</v>
      </c>
    </row>
    <row r="593" spans="1:3" x14ac:dyDescent="0.25">
      <c r="A593" s="532" t="str">
        <f>IF(ISNUMBER(VALUE(SUBSTITUTE('Named Boundary Report'!$A592,"+",""))), VALUE(SUBSTITUTE('Named Boundary Report'!$A592,"+","")), IF(TRIM('Named Boundary Report'!$A592)="", "End of Project", $A592))</f>
        <v>End of Project</v>
      </c>
      <c r="B593" s="473" t="str">
        <f>IF(ISNUMBER('Named Boundary Report'!$A592), "",TRIM(SUBSTITUTE('Named Boundary Report'!$A592, CHAR(160), " ")))</f>
        <v/>
      </c>
      <c r="C593" s="475">
        <f>'Named Boundary Report'!$F592</f>
        <v>0</v>
      </c>
    </row>
    <row r="594" spans="1:3" x14ac:dyDescent="0.25">
      <c r="A594" s="532" t="str">
        <f>IF(ISNUMBER(VALUE(SUBSTITUTE('Named Boundary Report'!$A593,"+",""))), VALUE(SUBSTITUTE('Named Boundary Report'!$A593,"+","")), IF(TRIM('Named Boundary Report'!$A593)="", "End of Project", $A593))</f>
        <v>End of Project</v>
      </c>
      <c r="B594" s="473" t="str">
        <f>IF(ISNUMBER('Named Boundary Report'!$A593), "",TRIM(SUBSTITUTE('Named Boundary Report'!$A593, CHAR(160), " ")))</f>
        <v/>
      </c>
      <c r="C594" s="475">
        <f>'Named Boundary Report'!$F593</f>
        <v>0</v>
      </c>
    </row>
    <row r="595" spans="1:3" x14ac:dyDescent="0.25">
      <c r="A595" s="532" t="str">
        <f>IF(ISNUMBER(VALUE(SUBSTITUTE('Named Boundary Report'!$A594,"+",""))), VALUE(SUBSTITUTE('Named Boundary Report'!$A594,"+","")), IF(TRIM('Named Boundary Report'!$A594)="", "End of Project", $A594))</f>
        <v>End of Project</v>
      </c>
      <c r="B595" s="473" t="str">
        <f>IF(ISNUMBER('Named Boundary Report'!$A594), "",TRIM(SUBSTITUTE('Named Boundary Report'!$A594, CHAR(160), " ")))</f>
        <v/>
      </c>
      <c r="C595" s="475">
        <f>'Named Boundary Report'!$F594</f>
        <v>0</v>
      </c>
    </row>
    <row r="596" spans="1:3" x14ac:dyDescent="0.25">
      <c r="A596" s="532" t="str">
        <f>IF(ISNUMBER(VALUE(SUBSTITUTE('Named Boundary Report'!$A595,"+",""))), VALUE(SUBSTITUTE('Named Boundary Report'!$A595,"+","")), IF(TRIM('Named Boundary Report'!$A595)="", "End of Project", $A595))</f>
        <v>End of Project</v>
      </c>
      <c r="B596" s="473" t="str">
        <f>IF(ISNUMBER('Named Boundary Report'!$A595), "",TRIM(SUBSTITUTE('Named Boundary Report'!$A595, CHAR(160), " ")))</f>
        <v/>
      </c>
      <c r="C596" s="475">
        <f>'Named Boundary Report'!$F595</f>
        <v>0</v>
      </c>
    </row>
    <row r="597" spans="1:3" x14ac:dyDescent="0.25">
      <c r="A597" s="532" t="str">
        <f>IF(ISNUMBER(VALUE(SUBSTITUTE('Named Boundary Report'!$A596,"+",""))), VALUE(SUBSTITUTE('Named Boundary Report'!$A596,"+","")), IF(TRIM('Named Boundary Report'!$A596)="", "End of Project", $A596))</f>
        <v>End of Project</v>
      </c>
      <c r="B597" s="473" t="str">
        <f>IF(ISNUMBER('Named Boundary Report'!$A596), "",TRIM(SUBSTITUTE('Named Boundary Report'!$A596, CHAR(160), " ")))</f>
        <v/>
      </c>
      <c r="C597" s="475">
        <f>'Named Boundary Report'!$F596</f>
        <v>0</v>
      </c>
    </row>
    <row r="598" spans="1:3" x14ac:dyDescent="0.25">
      <c r="A598" s="532" t="str">
        <f>IF(ISNUMBER(VALUE(SUBSTITUTE('Named Boundary Report'!$A597,"+",""))), VALUE(SUBSTITUTE('Named Boundary Report'!$A597,"+","")), IF(TRIM('Named Boundary Report'!$A597)="", "End of Project", $A597))</f>
        <v>End of Project</v>
      </c>
      <c r="B598" s="473" t="str">
        <f>IF(ISNUMBER('Named Boundary Report'!$A597), "",TRIM(SUBSTITUTE('Named Boundary Report'!$A597, CHAR(160), " ")))</f>
        <v/>
      </c>
      <c r="C598" s="475">
        <f>'Named Boundary Report'!$F597</f>
        <v>0</v>
      </c>
    </row>
    <row r="599" spans="1:3" x14ac:dyDescent="0.25">
      <c r="A599" s="532" t="str">
        <f>IF(ISNUMBER(VALUE(SUBSTITUTE('Named Boundary Report'!$A598,"+",""))), VALUE(SUBSTITUTE('Named Boundary Report'!$A598,"+","")), IF(TRIM('Named Boundary Report'!$A598)="", "End of Project", $A598))</f>
        <v>End of Project</v>
      </c>
      <c r="B599" s="473" t="str">
        <f>IF(ISNUMBER('Named Boundary Report'!$A598), "",TRIM(SUBSTITUTE('Named Boundary Report'!$A598, CHAR(160), " ")))</f>
        <v/>
      </c>
      <c r="C599" s="475">
        <f>'Named Boundary Report'!$F598</f>
        <v>0</v>
      </c>
    </row>
    <row r="600" spans="1:3" x14ac:dyDescent="0.25">
      <c r="A600" s="532" t="str">
        <f>IF(ISNUMBER(VALUE(SUBSTITUTE('Named Boundary Report'!$A599,"+",""))), VALUE(SUBSTITUTE('Named Boundary Report'!$A599,"+","")), IF(TRIM('Named Boundary Report'!$A599)="", "End of Project", $A599))</f>
        <v>End of Project</v>
      </c>
      <c r="B600" s="473" t="str">
        <f>IF(ISNUMBER('Named Boundary Report'!$A599), "",TRIM(SUBSTITUTE('Named Boundary Report'!$A599, CHAR(160), " ")))</f>
        <v/>
      </c>
      <c r="C600" s="475">
        <f>'Named Boundary Report'!$F599</f>
        <v>0</v>
      </c>
    </row>
    <row r="601" spans="1:3" x14ac:dyDescent="0.25">
      <c r="A601" s="532" t="str">
        <f>IF(ISNUMBER(VALUE(SUBSTITUTE('Named Boundary Report'!$A600,"+",""))), VALUE(SUBSTITUTE('Named Boundary Report'!$A600,"+","")), IF(TRIM('Named Boundary Report'!$A600)="", "End of Project", $A600))</f>
        <v>End of Project</v>
      </c>
      <c r="B601" s="473" t="str">
        <f>IF(ISNUMBER('Named Boundary Report'!$A600), "",TRIM(SUBSTITUTE('Named Boundary Report'!$A600, CHAR(160), " ")))</f>
        <v/>
      </c>
      <c r="C601" s="475">
        <f>'Named Boundary Report'!$F600</f>
        <v>0</v>
      </c>
    </row>
    <row r="602" spans="1:3" x14ac:dyDescent="0.25">
      <c r="A602" s="532" t="str">
        <f>IF(ISNUMBER(VALUE(SUBSTITUTE('Named Boundary Report'!$A601,"+",""))), VALUE(SUBSTITUTE('Named Boundary Report'!$A601,"+","")), IF(TRIM('Named Boundary Report'!$A601)="", "End of Project", $A601))</f>
        <v>End of Project</v>
      </c>
      <c r="B602" s="473" t="str">
        <f>IF(ISNUMBER('Named Boundary Report'!$A601), "",TRIM(SUBSTITUTE('Named Boundary Report'!$A601, CHAR(160), " ")))</f>
        <v/>
      </c>
      <c r="C602" s="475">
        <f>'Named Boundary Report'!$F601</f>
        <v>0</v>
      </c>
    </row>
    <row r="603" spans="1:3" x14ac:dyDescent="0.25">
      <c r="A603" s="532" t="str">
        <f>IF(ISNUMBER(VALUE(SUBSTITUTE('Named Boundary Report'!$A602,"+",""))), VALUE(SUBSTITUTE('Named Boundary Report'!$A602,"+","")), IF(TRIM('Named Boundary Report'!$A602)="", "End of Project", $A602))</f>
        <v>End of Project</v>
      </c>
      <c r="B603" s="473" t="str">
        <f>IF(ISNUMBER('Named Boundary Report'!$A602), "",TRIM(SUBSTITUTE('Named Boundary Report'!$A602, CHAR(160), " ")))</f>
        <v/>
      </c>
      <c r="C603" s="475">
        <f>'Named Boundary Report'!$F602</f>
        <v>0</v>
      </c>
    </row>
    <row r="604" spans="1:3" x14ac:dyDescent="0.25">
      <c r="A604" s="532" t="str">
        <f>IF(ISNUMBER(VALUE(SUBSTITUTE('Named Boundary Report'!$A603,"+",""))), VALUE(SUBSTITUTE('Named Boundary Report'!$A603,"+","")), IF(TRIM('Named Boundary Report'!$A603)="", "End of Project", $A603))</f>
        <v>End of Project</v>
      </c>
      <c r="B604" s="473" t="str">
        <f>IF(ISNUMBER('Named Boundary Report'!$A603), "",TRIM(SUBSTITUTE('Named Boundary Report'!$A603, CHAR(160), " ")))</f>
        <v/>
      </c>
      <c r="C604" s="475">
        <f>'Named Boundary Report'!$F603</f>
        <v>0</v>
      </c>
    </row>
    <row r="605" spans="1:3" x14ac:dyDescent="0.25">
      <c r="A605" s="532" t="str">
        <f>IF(ISNUMBER(VALUE(SUBSTITUTE('Named Boundary Report'!$A604,"+",""))), VALUE(SUBSTITUTE('Named Boundary Report'!$A604,"+","")), IF(TRIM('Named Boundary Report'!$A604)="", "End of Project", $A604))</f>
        <v>End of Project</v>
      </c>
      <c r="B605" s="473" t="str">
        <f>IF(ISNUMBER('Named Boundary Report'!$A604), "",TRIM(SUBSTITUTE('Named Boundary Report'!$A604, CHAR(160), " ")))</f>
        <v/>
      </c>
      <c r="C605" s="475">
        <f>'Named Boundary Report'!$F604</f>
        <v>0</v>
      </c>
    </row>
    <row r="606" spans="1:3" x14ac:dyDescent="0.25">
      <c r="A606" s="532" t="str">
        <f>IF(ISNUMBER(VALUE(SUBSTITUTE('Named Boundary Report'!$A605,"+",""))), VALUE(SUBSTITUTE('Named Boundary Report'!$A605,"+","")), IF(TRIM('Named Boundary Report'!$A605)="", "End of Project", $A605))</f>
        <v>End of Project</v>
      </c>
      <c r="B606" s="473" t="str">
        <f>IF(ISNUMBER('Named Boundary Report'!$A605), "",TRIM(SUBSTITUTE('Named Boundary Report'!$A605, CHAR(160), " ")))</f>
        <v/>
      </c>
      <c r="C606" s="475">
        <f>'Named Boundary Report'!$F605</f>
        <v>0</v>
      </c>
    </row>
    <row r="607" spans="1:3" x14ac:dyDescent="0.25">
      <c r="A607" s="532" t="str">
        <f>IF(ISNUMBER(VALUE(SUBSTITUTE('Named Boundary Report'!$A606,"+",""))), VALUE(SUBSTITUTE('Named Boundary Report'!$A606,"+","")), IF(TRIM('Named Boundary Report'!$A606)="", "End of Project", $A606))</f>
        <v>End of Project</v>
      </c>
      <c r="B607" s="473" t="str">
        <f>IF(ISNUMBER('Named Boundary Report'!$A606), "",TRIM(SUBSTITUTE('Named Boundary Report'!$A606, CHAR(160), " ")))</f>
        <v/>
      </c>
      <c r="C607" s="475">
        <f>'Named Boundary Report'!$F606</f>
        <v>0</v>
      </c>
    </row>
    <row r="608" spans="1:3" x14ac:dyDescent="0.25">
      <c r="A608" s="532" t="str">
        <f>IF(ISNUMBER(VALUE(SUBSTITUTE('Named Boundary Report'!$A607,"+",""))), VALUE(SUBSTITUTE('Named Boundary Report'!$A607,"+","")), IF(TRIM('Named Boundary Report'!$A607)="", "End of Project", $A607))</f>
        <v>End of Project</v>
      </c>
      <c r="B608" s="473" t="str">
        <f>IF(ISNUMBER('Named Boundary Report'!$A607), "",TRIM(SUBSTITUTE('Named Boundary Report'!$A607, CHAR(160), " ")))</f>
        <v/>
      </c>
      <c r="C608" s="475">
        <f>'Named Boundary Report'!$F607</f>
        <v>0</v>
      </c>
    </row>
    <row r="609" spans="1:3" x14ac:dyDescent="0.25">
      <c r="A609" s="532" t="str">
        <f>IF(ISNUMBER(VALUE(SUBSTITUTE('Named Boundary Report'!$A608,"+",""))), VALUE(SUBSTITUTE('Named Boundary Report'!$A608,"+","")), IF(TRIM('Named Boundary Report'!$A608)="", "End of Project", $A608))</f>
        <v>End of Project</v>
      </c>
      <c r="B609" s="473" t="str">
        <f>IF(ISNUMBER('Named Boundary Report'!$A608), "",TRIM(SUBSTITUTE('Named Boundary Report'!$A608, CHAR(160), " ")))</f>
        <v/>
      </c>
      <c r="C609" s="475">
        <f>'Named Boundary Report'!$F608</f>
        <v>0</v>
      </c>
    </row>
    <row r="610" spans="1:3" x14ac:dyDescent="0.25">
      <c r="A610" s="532" t="str">
        <f>IF(ISNUMBER(VALUE(SUBSTITUTE('Named Boundary Report'!$A609,"+",""))), VALUE(SUBSTITUTE('Named Boundary Report'!$A609,"+","")), IF(TRIM('Named Boundary Report'!$A609)="", "End of Project", $A609))</f>
        <v>End of Project</v>
      </c>
      <c r="B610" s="473" t="str">
        <f>IF(ISNUMBER('Named Boundary Report'!$A609), "",TRIM(SUBSTITUTE('Named Boundary Report'!$A609, CHAR(160), " ")))</f>
        <v/>
      </c>
      <c r="C610" s="475">
        <f>'Named Boundary Report'!$F609</f>
        <v>0</v>
      </c>
    </row>
    <row r="611" spans="1:3" x14ac:dyDescent="0.25">
      <c r="A611" s="532" t="str">
        <f>IF(ISNUMBER(VALUE(SUBSTITUTE('Named Boundary Report'!$A610,"+",""))), VALUE(SUBSTITUTE('Named Boundary Report'!$A610,"+","")), IF(TRIM('Named Boundary Report'!$A610)="", "End of Project", $A610))</f>
        <v>End of Project</v>
      </c>
      <c r="B611" s="473" t="str">
        <f>IF(ISNUMBER('Named Boundary Report'!$A610), "",TRIM(SUBSTITUTE('Named Boundary Report'!$A610, CHAR(160), " ")))</f>
        <v/>
      </c>
      <c r="C611" s="475">
        <f>'Named Boundary Report'!$F610</f>
        <v>0</v>
      </c>
    </row>
    <row r="612" spans="1:3" x14ac:dyDescent="0.25">
      <c r="A612" s="532" t="str">
        <f>IF(ISNUMBER(VALUE(SUBSTITUTE('Named Boundary Report'!$A611,"+",""))), VALUE(SUBSTITUTE('Named Boundary Report'!$A611,"+","")), IF(TRIM('Named Boundary Report'!$A611)="", "End of Project", $A611))</f>
        <v>End of Project</v>
      </c>
      <c r="B612" s="473" t="str">
        <f>IF(ISNUMBER('Named Boundary Report'!$A611), "",TRIM(SUBSTITUTE('Named Boundary Report'!$A611, CHAR(160), " ")))</f>
        <v/>
      </c>
      <c r="C612" s="475">
        <f>'Named Boundary Report'!$F611</f>
        <v>0</v>
      </c>
    </row>
    <row r="613" spans="1:3" x14ac:dyDescent="0.25">
      <c r="A613" s="532" t="str">
        <f>IF(ISNUMBER(VALUE(SUBSTITUTE('Named Boundary Report'!$A612,"+",""))), VALUE(SUBSTITUTE('Named Boundary Report'!$A612,"+","")), IF(TRIM('Named Boundary Report'!$A612)="", "End of Project", $A612))</f>
        <v>End of Project</v>
      </c>
      <c r="B613" s="473" t="str">
        <f>IF(ISNUMBER('Named Boundary Report'!$A612), "",TRIM(SUBSTITUTE('Named Boundary Report'!$A612, CHAR(160), " ")))</f>
        <v/>
      </c>
      <c r="C613" s="475">
        <f>'Named Boundary Report'!$F612</f>
        <v>0</v>
      </c>
    </row>
    <row r="614" spans="1:3" x14ac:dyDescent="0.25">
      <c r="A614" s="532" t="str">
        <f>IF(ISNUMBER(VALUE(SUBSTITUTE('Named Boundary Report'!$A613,"+",""))), VALUE(SUBSTITUTE('Named Boundary Report'!$A613,"+","")), IF(TRIM('Named Boundary Report'!$A613)="", "End of Project", $A613))</f>
        <v>End of Project</v>
      </c>
      <c r="B614" s="473" t="str">
        <f>IF(ISNUMBER('Named Boundary Report'!$A613), "",TRIM(SUBSTITUTE('Named Boundary Report'!$A613, CHAR(160), " ")))</f>
        <v/>
      </c>
      <c r="C614" s="475">
        <f>'Named Boundary Report'!$F613</f>
        <v>0</v>
      </c>
    </row>
    <row r="615" spans="1:3" x14ac:dyDescent="0.25">
      <c r="A615" s="532" t="str">
        <f>IF(ISNUMBER(VALUE(SUBSTITUTE('Named Boundary Report'!$A614,"+",""))), VALUE(SUBSTITUTE('Named Boundary Report'!$A614,"+","")), IF(TRIM('Named Boundary Report'!$A614)="", "End of Project", $A614))</f>
        <v>End of Project</v>
      </c>
      <c r="B615" s="473" t="str">
        <f>IF(ISNUMBER('Named Boundary Report'!$A614), "",TRIM(SUBSTITUTE('Named Boundary Report'!$A614, CHAR(160), " ")))</f>
        <v/>
      </c>
      <c r="C615" s="475">
        <f>'Named Boundary Report'!$F614</f>
        <v>0</v>
      </c>
    </row>
    <row r="616" spans="1:3" x14ac:dyDescent="0.25">
      <c r="A616" s="532" t="str">
        <f>IF(ISNUMBER(VALUE(SUBSTITUTE('Named Boundary Report'!$A615,"+",""))), VALUE(SUBSTITUTE('Named Boundary Report'!$A615,"+","")), IF(TRIM('Named Boundary Report'!$A615)="", "End of Project", $A615))</f>
        <v>End of Project</v>
      </c>
      <c r="B616" s="473" t="str">
        <f>IF(ISNUMBER('Named Boundary Report'!$A615), "",TRIM(SUBSTITUTE('Named Boundary Report'!$A615, CHAR(160), " ")))</f>
        <v/>
      </c>
      <c r="C616" s="475">
        <f>'Named Boundary Report'!$F615</f>
        <v>0</v>
      </c>
    </row>
    <row r="617" spans="1:3" x14ac:dyDescent="0.25">
      <c r="A617" s="532" t="str">
        <f>IF(ISNUMBER(VALUE(SUBSTITUTE('Named Boundary Report'!$A616,"+",""))), VALUE(SUBSTITUTE('Named Boundary Report'!$A616,"+","")), IF(TRIM('Named Boundary Report'!$A616)="", "End of Project", $A616))</f>
        <v>End of Project</v>
      </c>
      <c r="B617" s="473" t="str">
        <f>IF(ISNUMBER('Named Boundary Report'!$A616), "",TRIM(SUBSTITUTE('Named Boundary Report'!$A616, CHAR(160), " ")))</f>
        <v/>
      </c>
      <c r="C617" s="475">
        <f>'Named Boundary Report'!$F616</f>
        <v>0</v>
      </c>
    </row>
    <row r="618" spans="1:3" x14ac:dyDescent="0.25">
      <c r="A618" s="532" t="str">
        <f>IF(ISNUMBER(VALUE(SUBSTITUTE('Named Boundary Report'!$A617,"+",""))), VALUE(SUBSTITUTE('Named Boundary Report'!$A617,"+","")), IF(TRIM('Named Boundary Report'!$A617)="", "End of Project", $A617))</f>
        <v>End of Project</v>
      </c>
      <c r="B618" s="473" t="str">
        <f>IF(ISNUMBER('Named Boundary Report'!$A617), "",TRIM(SUBSTITUTE('Named Boundary Report'!$A617, CHAR(160), " ")))</f>
        <v/>
      </c>
      <c r="C618" s="475">
        <f>'Named Boundary Report'!$F617</f>
        <v>0</v>
      </c>
    </row>
    <row r="619" spans="1:3" x14ac:dyDescent="0.25">
      <c r="A619" s="532" t="str">
        <f>IF(ISNUMBER(VALUE(SUBSTITUTE('Named Boundary Report'!$A618,"+",""))), VALUE(SUBSTITUTE('Named Boundary Report'!$A618,"+","")), IF(TRIM('Named Boundary Report'!$A618)="", "End of Project", $A618))</f>
        <v>End of Project</v>
      </c>
      <c r="B619" s="473" t="str">
        <f>IF(ISNUMBER('Named Boundary Report'!$A618), "",TRIM(SUBSTITUTE('Named Boundary Report'!$A618, CHAR(160), " ")))</f>
        <v/>
      </c>
      <c r="C619" s="475">
        <f>'Named Boundary Report'!$F618</f>
        <v>0</v>
      </c>
    </row>
    <row r="620" spans="1:3" x14ac:dyDescent="0.25">
      <c r="A620" s="532" t="str">
        <f>IF(ISNUMBER(VALUE(SUBSTITUTE('Named Boundary Report'!$A619,"+",""))), VALUE(SUBSTITUTE('Named Boundary Report'!$A619,"+","")), IF(TRIM('Named Boundary Report'!$A619)="", "End of Project", $A619))</f>
        <v>End of Project</v>
      </c>
      <c r="B620" s="473" t="str">
        <f>IF(ISNUMBER('Named Boundary Report'!$A619), "",TRIM(SUBSTITUTE('Named Boundary Report'!$A619, CHAR(160), " ")))</f>
        <v/>
      </c>
      <c r="C620" s="475">
        <f>'Named Boundary Report'!$F619</f>
        <v>0</v>
      </c>
    </row>
    <row r="621" spans="1:3" x14ac:dyDescent="0.25">
      <c r="A621" s="532" t="str">
        <f>IF(ISNUMBER(VALUE(SUBSTITUTE('Named Boundary Report'!$A620,"+",""))), VALUE(SUBSTITUTE('Named Boundary Report'!$A620,"+","")), IF(TRIM('Named Boundary Report'!$A620)="", "End of Project", $A620))</f>
        <v>End of Project</v>
      </c>
      <c r="B621" s="473" t="str">
        <f>IF(ISNUMBER('Named Boundary Report'!$A620), "",TRIM(SUBSTITUTE('Named Boundary Report'!$A620, CHAR(160), " ")))</f>
        <v/>
      </c>
      <c r="C621" s="475">
        <f>'Named Boundary Report'!$F620</f>
        <v>0</v>
      </c>
    </row>
    <row r="622" spans="1:3" x14ac:dyDescent="0.25">
      <c r="A622" s="532" t="str">
        <f>IF(ISNUMBER(VALUE(SUBSTITUTE('Named Boundary Report'!$A621,"+",""))), VALUE(SUBSTITUTE('Named Boundary Report'!$A621,"+","")), IF(TRIM('Named Boundary Report'!$A621)="", "End of Project", $A621))</f>
        <v>End of Project</v>
      </c>
      <c r="B622" s="473" t="str">
        <f>IF(ISNUMBER('Named Boundary Report'!$A621), "",TRIM(SUBSTITUTE('Named Boundary Report'!$A621, CHAR(160), " ")))</f>
        <v/>
      </c>
      <c r="C622" s="475">
        <f>'Named Boundary Report'!$F621</f>
        <v>0</v>
      </c>
    </row>
    <row r="623" spans="1:3" x14ac:dyDescent="0.25">
      <c r="A623" s="532" t="str">
        <f>IF(ISNUMBER(VALUE(SUBSTITUTE('Named Boundary Report'!$A622,"+",""))), VALUE(SUBSTITUTE('Named Boundary Report'!$A622,"+","")), IF(TRIM('Named Boundary Report'!$A622)="", "End of Project", $A622))</f>
        <v>End of Project</v>
      </c>
      <c r="B623" s="473" t="str">
        <f>IF(ISNUMBER('Named Boundary Report'!$A622), "",TRIM(SUBSTITUTE('Named Boundary Report'!$A622, CHAR(160), " ")))</f>
        <v/>
      </c>
      <c r="C623" s="475">
        <f>'Named Boundary Report'!$F622</f>
        <v>0</v>
      </c>
    </row>
    <row r="624" spans="1:3" x14ac:dyDescent="0.25">
      <c r="A624" s="532" t="str">
        <f>IF(ISNUMBER(VALUE(SUBSTITUTE('Named Boundary Report'!$A623,"+",""))), VALUE(SUBSTITUTE('Named Boundary Report'!$A623,"+","")), IF(TRIM('Named Boundary Report'!$A623)="", "End of Project", $A623))</f>
        <v>End of Project</v>
      </c>
      <c r="B624" s="473" t="str">
        <f>IF(ISNUMBER('Named Boundary Report'!$A623), "",TRIM(SUBSTITUTE('Named Boundary Report'!$A623, CHAR(160), " ")))</f>
        <v/>
      </c>
      <c r="C624" s="475">
        <f>'Named Boundary Report'!$F623</f>
        <v>0</v>
      </c>
    </row>
    <row r="625" spans="1:3" x14ac:dyDescent="0.25">
      <c r="A625" s="532" t="str">
        <f>IF(ISNUMBER(VALUE(SUBSTITUTE('Named Boundary Report'!$A624,"+",""))), VALUE(SUBSTITUTE('Named Boundary Report'!$A624,"+","")), IF(TRIM('Named Boundary Report'!$A624)="", "End of Project", $A624))</f>
        <v>End of Project</v>
      </c>
      <c r="B625" s="473" t="str">
        <f>IF(ISNUMBER('Named Boundary Report'!$A624), "",TRIM(SUBSTITUTE('Named Boundary Report'!$A624, CHAR(160), " ")))</f>
        <v/>
      </c>
      <c r="C625" s="475">
        <f>'Named Boundary Report'!$F624</f>
        <v>0</v>
      </c>
    </row>
    <row r="626" spans="1:3" x14ac:dyDescent="0.25">
      <c r="A626" s="532" t="str">
        <f>IF(ISNUMBER(VALUE(SUBSTITUTE('Named Boundary Report'!$A625,"+",""))), VALUE(SUBSTITUTE('Named Boundary Report'!$A625,"+","")), IF(TRIM('Named Boundary Report'!$A625)="", "End of Project", $A625))</f>
        <v>End of Project</v>
      </c>
      <c r="B626" s="473" t="str">
        <f>IF(ISNUMBER('Named Boundary Report'!$A625), "",TRIM(SUBSTITUTE('Named Boundary Report'!$A625, CHAR(160), " ")))</f>
        <v/>
      </c>
      <c r="C626" s="475">
        <f>'Named Boundary Report'!$F625</f>
        <v>0</v>
      </c>
    </row>
    <row r="627" spans="1:3" x14ac:dyDescent="0.25">
      <c r="A627" s="532" t="str">
        <f>IF(ISNUMBER(VALUE(SUBSTITUTE('Named Boundary Report'!$A626,"+",""))), VALUE(SUBSTITUTE('Named Boundary Report'!$A626,"+","")), IF(TRIM('Named Boundary Report'!$A626)="", "End of Project", $A626))</f>
        <v>End of Project</v>
      </c>
      <c r="B627" s="473" t="str">
        <f>IF(ISNUMBER('Named Boundary Report'!$A626), "",TRIM(SUBSTITUTE('Named Boundary Report'!$A626, CHAR(160), " ")))</f>
        <v/>
      </c>
      <c r="C627" s="475">
        <f>'Named Boundary Report'!$F626</f>
        <v>0</v>
      </c>
    </row>
    <row r="628" spans="1:3" x14ac:dyDescent="0.25">
      <c r="A628" s="532" t="str">
        <f>IF(ISNUMBER(VALUE(SUBSTITUTE('Named Boundary Report'!$A627,"+",""))), VALUE(SUBSTITUTE('Named Boundary Report'!$A627,"+","")), IF(TRIM('Named Boundary Report'!$A627)="", "End of Project", $A627))</f>
        <v>End of Project</v>
      </c>
      <c r="B628" s="473" t="str">
        <f>IF(ISNUMBER('Named Boundary Report'!$A627), "",TRIM(SUBSTITUTE('Named Boundary Report'!$A627, CHAR(160), " ")))</f>
        <v/>
      </c>
      <c r="C628" s="475">
        <f>'Named Boundary Report'!$F627</f>
        <v>0</v>
      </c>
    </row>
    <row r="629" spans="1:3" x14ac:dyDescent="0.25">
      <c r="A629" s="532" t="str">
        <f>IF(ISNUMBER(VALUE(SUBSTITUTE('Named Boundary Report'!$A628,"+",""))), VALUE(SUBSTITUTE('Named Boundary Report'!$A628,"+","")), IF(TRIM('Named Boundary Report'!$A628)="", "End of Project", $A628))</f>
        <v>End of Project</v>
      </c>
      <c r="B629" s="473" t="str">
        <f>IF(ISNUMBER('Named Boundary Report'!$A628), "",TRIM(SUBSTITUTE('Named Boundary Report'!$A628, CHAR(160), " ")))</f>
        <v/>
      </c>
      <c r="C629" s="475">
        <f>'Named Boundary Report'!$F628</f>
        <v>0</v>
      </c>
    </row>
    <row r="630" spans="1:3" x14ac:dyDescent="0.25">
      <c r="A630" s="532" t="str">
        <f>IF(ISNUMBER(VALUE(SUBSTITUTE('Named Boundary Report'!$A629,"+",""))), VALUE(SUBSTITUTE('Named Boundary Report'!$A629,"+","")), IF(TRIM('Named Boundary Report'!$A629)="", "End of Project", $A629))</f>
        <v>End of Project</v>
      </c>
      <c r="B630" s="473" t="str">
        <f>IF(ISNUMBER('Named Boundary Report'!$A629), "",TRIM(SUBSTITUTE('Named Boundary Report'!$A629, CHAR(160), " ")))</f>
        <v/>
      </c>
      <c r="C630" s="475">
        <f>'Named Boundary Report'!$F629</f>
        <v>0</v>
      </c>
    </row>
    <row r="631" spans="1:3" x14ac:dyDescent="0.25">
      <c r="A631" s="532" t="str">
        <f>IF(ISNUMBER(VALUE(SUBSTITUTE('Named Boundary Report'!$A630,"+",""))), VALUE(SUBSTITUTE('Named Boundary Report'!$A630,"+","")), IF(TRIM('Named Boundary Report'!$A630)="", "End of Project", $A630))</f>
        <v>End of Project</v>
      </c>
      <c r="B631" s="473" t="str">
        <f>IF(ISNUMBER('Named Boundary Report'!$A630), "",TRIM(SUBSTITUTE('Named Boundary Report'!$A630, CHAR(160), " ")))</f>
        <v/>
      </c>
      <c r="C631" s="475">
        <f>'Named Boundary Report'!$F630</f>
        <v>0</v>
      </c>
    </row>
    <row r="632" spans="1:3" x14ac:dyDescent="0.25">
      <c r="A632" s="532" t="str">
        <f>IF(ISNUMBER(VALUE(SUBSTITUTE('Named Boundary Report'!$A631,"+",""))), VALUE(SUBSTITUTE('Named Boundary Report'!$A631,"+","")), IF(TRIM('Named Boundary Report'!$A631)="", "End of Project", $A631))</f>
        <v>End of Project</v>
      </c>
      <c r="B632" s="473" t="str">
        <f>IF(ISNUMBER('Named Boundary Report'!$A631), "",TRIM(SUBSTITUTE('Named Boundary Report'!$A631, CHAR(160), " ")))</f>
        <v/>
      </c>
      <c r="C632" s="475">
        <f>'Named Boundary Report'!$F631</f>
        <v>0</v>
      </c>
    </row>
    <row r="633" spans="1:3" x14ac:dyDescent="0.25">
      <c r="A633" s="532" t="str">
        <f>IF(ISNUMBER(VALUE(SUBSTITUTE('Named Boundary Report'!$A632,"+",""))), VALUE(SUBSTITUTE('Named Boundary Report'!$A632,"+","")), IF(TRIM('Named Boundary Report'!$A632)="", "End of Project", $A632))</f>
        <v>End of Project</v>
      </c>
      <c r="B633" s="473" t="str">
        <f>IF(ISNUMBER('Named Boundary Report'!$A632), "",TRIM(SUBSTITUTE('Named Boundary Report'!$A632, CHAR(160), " ")))</f>
        <v/>
      </c>
      <c r="C633" s="475">
        <f>'Named Boundary Report'!$F632</f>
        <v>0</v>
      </c>
    </row>
    <row r="634" spans="1:3" x14ac:dyDescent="0.25">
      <c r="A634" s="532" t="str">
        <f>IF(ISNUMBER(VALUE(SUBSTITUTE('Named Boundary Report'!$A633,"+",""))), VALUE(SUBSTITUTE('Named Boundary Report'!$A633,"+","")), IF(TRIM('Named Boundary Report'!$A633)="", "End of Project", $A633))</f>
        <v>End of Project</v>
      </c>
      <c r="B634" s="473" t="str">
        <f>IF(ISNUMBER('Named Boundary Report'!$A633), "",TRIM(SUBSTITUTE('Named Boundary Report'!$A633, CHAR(160), " ")))</f>
        <v/>
      </c>
      <c r="C634" s="475">
        <f>'Named Boundary Report'!$F633</f>
        <v>0</v>
      </c>
    </row>
    <row r="635" spans="1:3" x14ac:dyDescent="0.25">
      <c r="A635" s="532" t="str">
        <f>IF(ISNUMBER(VALUE(SUBSTITUTE('Named Boundary Report'!$A634,"+",""))), VALUE(SUBSTITUTE('Named Boundary Report'!$A634,"+","")), IF(TRIM('Named Boundary Report'!$A634)="", "End of Project", $A634))</f>
        <v>End of Project</v>
      </c>
      <c r="B635" s="473" t="str">
        <f>IF(ISNUMBER('Named Boundary Report'!$A634), "",TRIM(SUBSTITUTE('Named Boundary Report'!$A634, CHAR(160), " ")))</f>
        <v/>
      </c>
      <c r="C635" s="475">
        <f>'Named Boundary Report'!$F634</f>
        <v>0</v>
      </c>
    </row>
    <row r="636" spans="1:3" x14ac:dyDescent="0.25">
      <c r="A636" s="532" t="str">
        <f>IF(ISNUMBER(VALUE(SUBSTITUTE('Named Boundary Report'!$A635,"+",""))), VALUE(SUBSTITUTE('Named Boundary Report'!$A635,"+","")), IF(TRIM('Named Boundary Report'!$A635)="", "End of Project", $A635))</f>
        <v>End of Project</v>
      </c>
      <c r="B636" s="473" t="str">
        <f>IF(ISNUMBER('Named Boundary Report'!$A635), "",TRIM(SUBSTITUTE('Named Boundary Report'!$A635, CHAR(160), " ")))</f>
        <v/>
      </c>
      <c r="C636" s="475">
        <f>'Named Boundary Report'!$F635</f>
        <v>0</v>
      </c>
    </row>
    <row r="637" spans="1:3" x14ac:dyDescent="0.25">
      <c r="A637" s="532" t="str">
        <f>IF(ISNUMBER(VALUE(SUBSTITUTE('Named Boundary Report'!$A636,"+",""))), VALUE(SUBSTITUTE('Named Boundary Report'!$A636,"+","")), IF(TRIM('Named Boundary Report'!$A636)="", "End of Project", $A636))</f>
        <v>End of Project</v>
      </c>
      <c r="B637" s="473" t="str">
        <f>IF(ISNUMBER('Named Boundary Report'!$A636), "",TRIM(SUBSTITUTE('Named Boundary Report'!$A636, CHAR(160), " ")))</f>
        <v/>
      </c>
      <c r="C637" s="475">
        <f>'Named Boundary Report'!$F636</f>
        <v>0</v>
      </c>
    </row>
    <row r="638" spans="1:3" x14ac:dyDescent="0.25">
      <c r="A638" s="532" t="str">
        <f>IF(ISNUMBER(VALUE(SUBSTITUTE('Named Boundary Report'!$A637,"+",""))), VALUE(SUBSTITUTE('Named Boundary Report'!$A637,"+","")), IF(TRIM('Named Boundary Report'!$A637)="", "End of Project", $A637))</f>
        <v>End of Project</v>
      </c>
      <c r="B638" s="473" t="str">
        <f>IF(ISNUMBER('Named Boundary Report'!$A637), "",TRIM(SUBSTITUTE('Named Boundary Report'!$A637, CHAR(160), " ")))</f>
        <v/>
      </c>
      <c r="C638" s="475">
        <f>'Named Boundary Report'!$F637</f>
        <v>0</v>
      </c>
    </row>
    <row r="639" spans="1:3" x14ac:dyDescent="0.25">
      <c r="A639" s="532" t="str">
        <f>IF(ISNUMBER(VALUE(SUBSTITUTE('Named Boundary Report'!$A638,"+",""))), VALUE(SUBSTITUTE('Named Boundary Report'!$A638,"+","")), IF(TRIM('Named Boundary Report'!$A638)="", "End of Project", $A638))</f>
        <v>End of Project</v>
      </c>
      <c r="B639" s="473" t="str">
        <f>IF(ISNUMBER('Named Boundary Report'!$A638), "",TRIM(SUBSTITUTE('Named Boundary Report'!$A638, CHAR(160), " ")))</f>
        <v/>
      </c>
      <c r="C639" s="475">
        <f>'Named Boundary Report'!$F638</f>
        <v>0</v>
      </c>
    </row>
    <row r="640" spans="1:3" x14ac:dyDescent="0.25">
      <c r="A640" s="532" t="str">
        <f>IF(ISNUMBER(VALUE(SUBSTITUTE('Named Boundary Report'!$A639,"+",""))), VALUE(SUBSTITUTE('Named Boundary Report'!$A639,"+","")), IF(TRIM('Named Boundary Report'!$A639)="", "End of Project", $A639))</f>
        <v>End of Project</v>
      </c>
      <c r="B640" s="473" t="str">
        <f>IF(ISNUMBER('Named Boundary Report'!$A639), "",TRIM(SUBSTITUTE('Named Boundary Report'!$A639, CHAR(160), " ")))</f>
        <v/>
      </c>
      <c r="C640" s="475">
        <f>'Named Boundary Report'!$F639</f>
        <v>0</v>
      </c>
    </row>
    <row r="641" spans="1:3" x14ac:dyDescent="0.25">
      <c r="A641" s="532" t="str">
        <f>IF(ISNUMBER(VALUE(SUBSTITUTE('Named Boundary Report'!$A640,"+",""))), VALUE(SUBSTITUTE('Named Boundary Report'!$A640,"+","")), IF(TRIM('Named Boundary Report'!$A640)="", "End of Project", $A640))</f>
        <v>End of Project</v>
      </c>
      <c r="B641" s="473" t="str">
        <f>IF(ISNUMBER('Named Boundary Report'!$A640), "",TRIM(SUBSTITUTE('Named Boundary Report'!$A640, CHAR(160), " ")))</f>
        <v/>
      </c>
      <c r="C641" s="475">
        <f>'Named Boundary Report'!$F640</f>
        <v>0</v>
      </c>
    </row>
    <row r="642" spans="1:3" x14ac:dyDescent="0.25">
      <c r="A642" s="532" t="str">
        <f>IF(ISNUMBER(VALUE(SUBSTITUTE('Named Boundary Report'!$A641,"+",""))), VALUE(SUBSTITUTE('Named Boundary Report'!$A641,"+","")), IF(TRIM('Named Boundary Report'!$A641)="", "End of Project", $A641))</f>
        <v>End of Project</v>
      </c>
      <c r="B642" s="473" t="str">
        <f>IF(ISNUMBER('Named Boundary Report'!$A641), "",TRIM(SUBSTITUTE('Named Boundary Report'!$A641, CHAR(160), " ")))</f>
        <v/>
      </c>
      <c r="C642" s="475">
        <f>'Named Boundary Report'!$F641</f>
        <v>0</v>
      </c>
    </row>
    <row r="643" spans="1:3" x14ac:dyDescent="0.25">
      <c r="A643" s="532" t="str">
        <f>IF(ISNUMBER(VALUE(SUBSTITUTE('Named Boundary Report'!$A642,"+",""))), VALUE(SUBSTITUTE('Named Boundary Report'!$A642,"+","")), IF(TRIM('Named Boundary Report'!$A642)="", "End of Project", $A642))</f>
        <v>End of Project</v>
      </c>
      <c r="B643" s="473" t="str">
        <f>IF(ISNUMBER('Named Boundary Report'!$A642), "",TRIM(SUBSTITUTE('Named Boundary Report'!$A642, CHAR(160), " ")))</f>
        <v/>
      </c>
      <c r="C643" s="475">
        <f>'Named Boundary Report'!$F642</f>
        <v>0</v>
      </c>
    </row>
    <row r="644" spans="1:3" x14ac:dyDescent="0.25">
      <c r="A644" s="532" t="str">
        <f>IF(ISNUMBER(VALUE(SUBSTITUTE('Named Boundary Report'!$A643,"+",""))), VALUE(SUBSTITUTE('Named Boundary Report'!$A643,"+","")), IF(TRIM('Named Boundary Report'!$A643)="", "End of Project", $A643))</f>
        <v>End of Project</v>
      </c>
      <c r="B644" s="473" t="str">
        <f>IF(ISNUMBER('Named Boundary Report'!$A643), "",TRIM(SUBSTITUTE('Named Boundary Report'!$A643, CHAR(160), " ")))</f>
        <v/>
      </c>
      <c r="C644" s="475">
        <f>'Named Boundary Report'!$F643</f>
        <v>0</v>
      </c>
    </row>
    <row r="645" spans="1:3" x14ac:dyDescent="0.25">
      <c r="A645" s="532" t="str">
        <f>IF(ISNUMBER(VALUE(SUBSTITUTE('Named Boundary Report'!$A644,"+",""))), VALUE(SUBSTITUTE('Named Boundary Report'!$A644,"+","")), IF(TRIM('Named Boundary Report'!$A644)="", "End of Project", $A644))</f>
        <v>End of Project</v>
      </c>
      <c r="B645" s="473" t="str">
        <f>IF(ISNUMBER('Named Boundary Report'!$A644), "",TRIM(SUBSTITUTE('Named Boundary Report'!$A644, CHAR(160), " ")))</f>
        <v/>
      </c>
      <c r="C645" s="475">
        <f>'Named Boundary Report'!$F644</f>
        <v>0</v>
      </c>
    </row>
    <row r="646" spans="1:3" x14ac:dyDescent="0.25">
      <c r="A646" s="532" t="str">
        <f>IF(ISNUMBER(VALUE(SUBSTITUTE('Named Boundary Report'!$A645,"+",""))), VALUE(SUBSTITUTE('Named Boundary Report'!$A645,"+","")), IF(TRIM('Named Boundary Report'!$A645)="", "End of Project", $A645))</f>
        <v>End of Project</v>
      </c>
      <c r="B646" s="473" t="str">
        <f>IF(ISNUMBER('Named Boundary Report'!$A645), "",TRIM(SUBSTITUTE('Named Boundary Report'!$A645, CHAR(160), " ")))</f>
        <v/>
      </c>
      <c r="C646" s="475">
        <f>'Named Boundary Report'!$F645</f>
        <v>0</v>
      </c>
    </row>
    <row r="647" spans="1:3" x14ac:dyDescent="0.25">
      <c r="A647" s="532" t="str">
        <f>IF(ISNUMBER(VALUE(SUBSTITUTE('Named Boundary Report'!$A646,"+",""))), VALUE(SUBSTITUTE('Named Boundary Report'!$A646,"+","")), IF(TRIM('Named Boundary Report'!$A646)="", "End of Project", $A646))</f>
        <v>End of Project</v>
      </c>
      <c r="B647" s="473" t="str">
        <f>IF(ISNUMBER('Named Boundary Report'!$A646), "",TRIM(SUBSTITUTE('Named Boundary Report'!$A646, CHAR(160), " ")))</f>
        <v/>
      </c>
      <c r="C647" s="475">
        <f>'Named Boundary Report'!$F646</f>
        <v>0</v>
      </c>
    </row>
    <row r="648" spans="1:3" x14ac:dyDescent="0.25">
      <c r="A648" s="532" t="str">
        <f>IF(ISNUMBER(VALUE(SUBSTITUTE('Named Boundary Report'!$A647,"+",""))), VALUE(SUBSTITUTE('Named Boundary Report'!$A647,"+","")), IF(TRIM('Named Boundary Report'!$A647)="", "End of Project", $A647))</f>
        <v>End of Project</v>
      </c>
      <c r="B648" s="473" t="str">
        <f>IF(ISNUMBER('Named Boundary Report'!$A647), "",TRIM(SUBSTITUTE('Named Boundary Report'!$A647, CHAR(160), " ")))</f>
        <v/>
      </c>
      <c r="C648" s="475">
        <f>'Named Boundary Report'!$F647</f>
        <v>0</v>
      </c>
    </row>
    <row r="649" spans="1:3" x14ac:dyDescent="0.25">
      <c r="A649" s="532" t="str">
        <f>IF(ISNUMBER(VALUE(SUBSTITUTE('Named Boundary Report'!$A648,"+",""))), VALUE(SUBSTITUTE('Named Boundary Report'!$A648,"+","")), IF(TRIM('Named Boundary Report'!$A648)="", "End of Project", $A648))</f>
        <v>End of Project</v>
      </c>
      <c r="B649" s="473" t="str">
        <f>IF(ISNUMBER('Named Boundary Report'!$A648), "",TRIM(SUBSTITUTE('Named Boundary Report'!$A648, CHAR(160), " ")))</f>
        <v/>
      </c>
      <c r="C649" s="475">
        <f>'Named Boundary Report'!$F648</f>
        <v>0</v>
      </c>
    </row>
    <row r="650" spans="1:3" x14ac:dyDescent="0.25">
      <c r="A650" s="532" t="str">
        <f>IF(ISNUMBER(VALUE(SUBSTITUTE('Named Boundary Report'!$A649,"+",""))), VALUE(SUBSTITUTE('Named Boundary Report'!$A649,"+","")), IF(TRIM('Named Boundary Report'!$A649)="", "End of Project", $A649))</f>
        <v>End of Project</v>
      </c>
      <c r="B650" s="473" t="str">
        <f>IF(ISNUMBER('Named Boundary Report'!$A649), "",TRIM(SUBSTITUTE('Named Boundary Report'!$A649, CHAR(160), " ")))</f>
        <v/>
      </c>
      <c r="C650" s="475">
        <f>'Named Boundary Report'!$F649</f>
        <v>0</v>
      </c>
    </row>
    <row r="651" spans="1:3" x14ac:dyDescent="0.25">
      <c r="A651" s="532" t="str">
        <f>IF(ISNUMBER(VALUE(SUBSTITUTE('Named Boundary Report'!$A650,"+",""))), VALUE(SUBSTITUTE('Named Boundary Report'!$A650,"+","")), IF(TRIM('Named Boundary Report'!$A650)="", "End of Project", $A650))</f>
        <v>End of Project</v>
      </c>
      <c r="B651" s="473" t="str">
        <f>IF(ISNUMBER('Named Boundary Report'!$A650), "",TRIM(SUBSTITUTE('Named Boundary Report'!$A650, CHAR(160), " ")))</f>
        <v/>
      </c>
      <c r="C651" s="475">
        <f>'Named Boundary Report'!$F650</f>
        <v>0</v>
      </c>
    </row>
    <row r="652" spans="1:3" x14ac:dyDescent="0.25">
      <c r="A652" s="532" t="str">
        <f>IF(ISNUMBER(VALUE(SUBSTITUTE('Named Boundary Report'!$A651,"+",""))), VALUE(SUBSTITUTE('Named Boundary Report'!$A651,"+","")), IF(TRIM('Named Boundary Report'!$A651)="", "End of Project", $A651))</f>
        <v>End of Project</v>
      </c>
      <c r="B652" s="473" t="str">
        <f>IF(ISNUMBER('Named Boundary Report'!$A651), "",TRIM(SUBSTITUTE('Named Boundary Report'!$A651, CHAR(160), " ")))</f>
        <v/>
      </c>
      <c r="C652" s="475">
        <f>'Named Boundary Report'!$F651</f>
        <v>0</v>
      </c>
    </row>
    <row r="653" spans="1:3" x14ac:dyDescent="0.25">
      <c r="A653" s="532" t="str">
        <f>IF(ISNUMBER(VALUE(SUBSTITUTE('Named Boundary Report'!$A652,"+",""))), VALUE(SUBSTITUTE('Named Boundary Report'!$A652,"+","")), IF(TRIM('Named Boundary Report'!$A652)="", "End of Project", $A652))</f>
        <v>End of Project</v>
      </c>
      <c r="B653" s="473" t="str">
        <f>IF(ISNUMBER('Named Boundary Report'!$A652), "",TRIM(SUBSTITUTE('Named Boundary Report'!$A652, CHAR(160), " ")))</f>
        <v/>
      </c>
      <c r="C653" s="475">
        <f>'Named Boundary Report'!$F652</f>
        <v>0</v>
      </c>
    </row>
    <row r="654" spans="1:3" x14ac:dyDescent="0.25">
      <c r="A654" s="532" t="str">
        <f>IF(ISNUMBER(VALUE(SUBSTITUTE('Named Boundary Report'!$A653,"+",""))), VALUE(SUBSTITUTE('Named Boundary Report'!$A653,"+","")), IF(TRIM('Named Boundary Report'!$A653)="", "End of Project", $A653))</f>
        <v>End of Project</v>
      </c>
      <c r="B654" s="473" t="str">
        <f>IF(ISNUMBER('Named Boundary Report'!$A653), "",TRIM(SUBSTITUTE('Named Boundary Report'!$A653, CHAR(160), " ")))</f>
        <v/>
      </c>
      <c r="C654" s="475">
        <f>'Named Boundary Report'!$F653</f>
        <v>0</v>
      </c>
    </row>
    <row r="655" spans="1:3" x14ac:dyDescent="0.25">
      <c r="A655" s="532" t="str">
        <f>IF(ISNUMBER(VALUE(SUBSTITUTE('Named Boundary Report'!$A654,"+",""))), VALUE(SUBSTITUTE('Named Boundary Report'!$A654,"+","")), IF(TRIM('Named Boundary Report'!$A654)="", "End of Project", $A654))</f>
        <v>End of Project</v>
      </c>
      <c r="B655" s="473" t="str">
        <f>IF(ISNUMBER('Named Boundary Report'!$A654), "",TRIM(SUBSTITUTE('Named Boundary Report'!$A654, CHAR(160), " ")))</f>
        <v/>
      </c>
      <c r="C655" s="475">
        <f>'Named Boundary Report'!$F654</f>
        <v>0</v>
      </c>
    </row>
    <row r="656" spans="1:3" x14ac:dyDescent="0.25">
      <c r="A656" s="532" t="str">
        <f>IF(ISNUMBER(VALUE(SUBSTITUTE('Named Boundary Report'!$A655,"+",""))), VALUE(SUBSTITUTE('Named Boundary Report'!$A655,"+","")), IF(TRIM('Named Boundary Report'!$A655)="", "End of Project", $A655))</f>
        <v>End of Project</v>
      </c>
      <c r="B656" s="473" t="str">
        <f>IF(ISNUMBER('Named Boundary Report'!$A655), "",TRIM(SUBSTITUTE('Named Boundary Report'!$A655, CHAR(160), " ")))</f>
        <v/>
      </c>
      <c r="C656" s="475">
        <f>'Named Boundary Report'!$F655</f>
        <v>0</v>
      </c>
    </row>
    <row r="657" spans="1:3" x14ac:dyDescent="0.25">
      <c r="A657" s="532" t="str">
        <f>IF(ISNUMBER(VALUE(SUBSTITUTE('Named Boundary Report'!$A656,"+",""))), VALUE(SUBSTITUTE('Named Boundary Report'!$A656,"+","")), IF(TRIM('Named Boundary Report'!$A656)="", "End of Project", $A656))</f>
        <v>End of Project</v>
      </c>
      <c r="B657" s="473" t="str">
        <f>IF(ISNUMBER('Named Boundary Report'!$A656), "",TRIM(SUBSTITUTE('Named Boundary Report'!$A656, CHAR(160), " ")))</f>
        <v/>
      </c>
      <c r="C657" s="475">
        <f>'Named Boundary Report'!$F656</f>
        <v>0</v>
      </c>
    </row>
    <row r="658" spans="1:3" x14ac:dyDescent="0.25">
      <c r="A658" s="532" t="str">
        <f>IF(ISNUMBER(VALUE(SUBSTITUTE('Named Boundary Report'!$A657,"+",""))), VALUE(SUBSTITUTE('Named Boundary Report'!$A657,"+","")), IF(TRIM('Named Boundary Report'!$A657)="", "End of Project", $A657))</f>
        <v>End of Project</v>
      </c>
      <c r="B658" s="473" t="str">
        <f>IF(ISNUMBER('Named Boundary Report'!$A657), "",TRIM(SUBSTITUTE('Named Boundary Report'!$A657, CHAR(160), " ")))</f>
        <v/>
      </c>
      <c r="C658" s="475">
        <f>'Named Boundary Report'!$F657</f>
        <v>0</v>
      </c>
    </row>
    <row r="659" spans="1:3" x14ac:dyDescent="0.25">
      <c r="A659" s="532" t="str">
        <f>IF(ISNUMBER(VALUE(SUBSTITUTE('Named Boundary Report'!$A658,"+",""))), VALUE(SUBSTITUTE('Named Boundary Report'!$A658,"+","")), IF(TRIM('Named Boundary Report'!$A658)="", "End of Project", $A658))</f>
        <v>End of Project</v>
      </c>
      <c r="B659" s="473" t="str">
        <f>IF(ISNUMBER('Named Boundary Report'!$A658), "",TRIM(SUBSTITUTE('Named Boundary Report'!$A658, CHAR(160), " ")))</f>
        <v/>
      </c>
      <c r="C659" s="475">
        <f>'Named Boundary Report'!$F658</f>
        <v>0</v>
      </c>
    </row>
    <row r="660" spans="1:3" x14ac:dyDescent="0.25">
      <c r="A660" s="532" t="str">
        <f>IF(ISNUMBER(VALUE(SUBSTITUTE('Named Boundary Report'!$A659,"+",""))), VALUE(SUBSTITUTE('Named Boundary Report'!$A659,"+","")), IF(TRIM('Named Boundary Report'!$A659)="", "End of Project", $A659))</f>
        <v>End of Project</v>
      </c>
      <c r="B660" s="473" t="str">
        <f>IF(ISNUMBER('Named Boundary Report'!$A659), "",TRIM(SUBSTITUTE('Named Boundary Report'!$A659, CHAR(160), " ")))</f>
        <v/>
      </c>
      <c r="C660" s="475">
        <f>'Named Boundary Report'!$F659</f>
        <v>0</v>
      </c>
    </row>
    <row r="661" spans="1:3" x14ac:dyDescent="0.25">
      <c r="A661" s="532" t="str">
        <f>IF(ISNUMBER(VALUE(SUBSTITUTE('Named Boundary Report'!$A660,"+",""))), VALUE(SUBSTITUTE('Named Boundary Report'!$A660,"+","")), IF(TRIM('Named Boundary Report'!$A660)="", "End of Project", $A660))</f>
        <v>End of Project</v>
      </c>
      <c r="B661" s="473" t="str">
        <f>IF(ISNUMBER('Named Boundary Report'!$A660), "",TRIM(SUBSTITUTE('Named Boundary Report'!$A660, CHAR(160), " ")))</f>
        <v/>
      </c>
      <c r="C661" s="475">
        <f>'Named Boundary Report'!$F660</f>
        <v>0</v>
      </c>
    </row>
    <row r="662" spans="1:3" x14ac:dyDescent="0.25">
      <c r="A662" s="532" t="str">
        <f>IF(ISNUMBER(VALUE(SUBSTITUTE('Named Boundary Report'!$A661,"+",""))), VALUE(SUBSTITUTE('Named Boundary Report'!$A661,"+","")), IF(TRIM('Named Boundary Report'!$A661)="", "End of Project", $A661))</f>
        <v>End of Project</v>
      </c>
      <c r="B662" s="473" t="str">
        <f>IF(ISNUMBER('Named Boundary Report'!$A661), "",TRIM(SUBSTITUTE('Named Boundary Report'!$A661, CHAR(160), " ")))</f>
        <v/>
      </c>
      <c r="C662" s="475">
        <f>'Named Boundary Report'!$F661</f>
        <v>0</v>
      </c>
    </row>
    <row r="663" spans="1:3" x14ac:dyDescent="0.25">
      <c r="A663" s="532" t="str">
        <f>IF(ISNUMBER(VALUE(SUBSTITUTE('Named Boundary Report'!$A662,"+",""))), VALUE(SUBSTITUTE('Named Boundary Report'!$A662,"+","")), IF(TRIM('Named Boundary Report'!$A662)="", "End of Project", $A662))</f>
        <v>End of Project</v>
      </c>
      <c r="B663" s="473" t="str">
        <f>IF(ISNUMBER('Named Boundary Report'!$A662), "",TRIM(SUBSTITUTE('Named Boundary Report'!$A662, CHAR(160), " ")))</f>
        <v/>
      </c>
      <c r="C663" s="475">
        <f>'Named Boundary Report'!$F662</f>
        <v>0</v>
      </c>
    </row>
    <row r="664" spans="1:3" x14ac:dyDescent="0.25">
      <c r="A664" s="532" t="str">
        <f>IF(ISNUMBER(VALUE(SUBSTITUTE('Named Boundary Report'!$A663,"+",""))), VALUE(SUBSTITUTE('Named Boundary Report'!$A663,"+","")), IF(TRIM('Named Boundary Report'!$A663)="", "End of Project", $A663))</f>
        <v>End of Project</v>
      </c>
      <c r="B664" s="473" t="str">
        <f>IF(ISNUMBER('Named Boundary Report'!$A663), "",TRIM(SUBSTITUTE('Named Boundary Report'!$A663, CHAR(160), " ")))</f>
        <v/>
      </c>
      <c r="C664" s="475">
        <f>'Named Boundary Report'!$F663</f>
        <v>0</v>
      </c>
    </row>
    <row r="665" spans="1:3" x14ac:dyDescent="0.25">
      <c r="A665" s="532" t="str">
        <f>IF(ISNUMBER(VALUE(SUBSTITUTE('Named Boundary Report'!$A664,"+",""))), VALUE(SUBSTITUTE('Named Boundary Report'!$A664,"+","")), IF(TRIM('Named Boundary Report'!$A664)="", "End of Project", $A664))</f>
        <v>End of Project</v>
      </c>
      <c r="B665" s="473" t="str">
        <f>IF(ISNUMBER('Named Boundary Report'!$A664), "",TRIM(SUBSTITUTE('Named Boundary Report'!$A664, CHAR(160), " ")))</f>
        <v/>
      </c>
      <c r="C665" s="475">
        <f>'Named Boundary Report'!$F664</f>
        <v>0</v>
      </c>
    </row>
    <row r="666" spans="1:3" x14ac:dyDescent="0.25">
      <c r="A666" s="532" t="str">
        <f>IF(ISNUMBER(VALUE(SUBSTITUTE('Named Boundary Report'!$A665,"+",""))), VALUE(SUBSTITUTE('Named Boundary Report'!$A665,"+","")), IF(TRIM('Named Boundary Report'!$A665)="", "End of Project", $A665))</f>
        <v>End of Project</v>
      </c>
      <c r="B666" s="473" t="str">
        <f>IF(ISNUMBER('Named Boundary Report'!$A665), "",TRIM(SUBSTITUTE('Named Boundary Report'!$A665, CHAR(160), " ")))</f>
        <v/>
      </c>
      <c r="C666" s="475">
        <f>'Named Boundary Report'!$F665</f>
        <v>0</v>
      </c>
    </row>
    <row r="667" spans="1:3" x14ac:dyDescent="0.25">
      <c r="A667" s="532" t="str">
        <f>IF(ISNUMBER(VALUE(SUBSTITUTE('Named Boundary Report'!$A666,"+",""))), VALUE(SUBSTITUTE('Named Boundary Report'!$A666,"+","")), IF(TRIM('Named Boundary Report'!$A666)="", "End of Project", $A666))</f>
        <v>End of Project</v>
      </c>
      <c r="B667" s="473" t="str">
        <f>IF(ISNUMBER('Named Boundary Report'!$A666), "",TRIM(SUBSTITUTE('Named Boundary Report'!$A666, CHAR(160), " ")))</f>
        <v/>
      </c>
      <c r="C667" s="475">
        <f>'Named Boundary Report'!$F666</f>
        <v>0</v>
      </c>
    </row>
    <row r="668" spans="1:3" x14ac:dyDescent="0.25">
      <c r="A668" s="532" t="str">
        <f>IF(ISNUMBER(VALUE(SUBSTITUTE('Named Boundary Report'!$A667,"+",""))), VALUE(SUBSTITUTE('Named Boundary Report'!$A667,"+","")), IF(TRIM('Named Boundary Report'!$A667)="", "End of Project", $A667))</f>
        <v>End of Project</v>
      </c>
      <c r="B668" s="473" t="str">
        <f>IF(ISNUMBER('Named Boundary Report'!$A667), "",TRIM(SUBSTITUTE('Named Boundary Report'!$A667, CHAR(160), " ")))</f>
        <v/>
      </c>
      <c r="C668" s="475">
        <f>'Named Boundary Report'!$F667</f>
        <v>0</v>
      </c>
    </row>
    <row r="669" spans="1:3" x14ac:dyDescent="0.25">
      <c r="A669" s="532" t="str">
        <f>IF(ISNUMBER(VALUE(SUBSTITUTE('Named Boundary Report'!$A668,"+",""))), VALUE(SUBSTITUTE('Named Boundary Report'!$A668,"+","")), IF(TRIM('Named Boundary Report'!$A668)="", "End of Project", $A668))</f>
        <v>End of Project</v>
      </c>
      <c r="B669" s="473" t="str">
        <f>IF(ISNUMBER('Named Boundary Report'!$A668), "",TRIM(SUBSTITUTE('Named Boundary Report'!$A668, CHAR(160), " ")))</f>
        <v/>
      </c>
      <c r="C669" s="475">
        <f>'Named Boundary Report'!$F668</f>
        <v>0</v>
      </c>
    </row>
    <row r="670" spans="1:3" x14ac:dyDescent="0.25">
      <c r="A670" s="532" t="str">
        <f>IF(ISNUMBER(VALUE(SUBSTITUTE('Named Boundary Report'!$A669,"+",""))), VALUE(SUBSTITUTE('Named Boundary Report'!$A669,"+","")), IF(TRIM('Named Boundary Report'!$A669)="", "End of Project", $A669))</f>
        <v>End of Project</v>
      </c>
      <c r="B670" s="473" t="str">
        <f>IF(ISNUMBER('Named Boundary Report'!$A669), "",TRIM(SUBSTITUTE('Named Boundary Report'!$A669, CHAR(160), " ")))</f>
        <v/>
      </c>
      <c r="C670" s="475">
        <f>'Named Boundary Report'!$F669</f>
        <v>0</v>
      </c>
    </row>
    <row r="671" spans="1:3" x14ac:dyDescent="0.25">
      <c r="A671" s="532" t="str">
        <f>IF(ISNUMBER(VALUE(SUBSTITUTE('Named Boundary Report'!$A670,"+",""))), VALUE(SUBSTITUTE('Named Boundary Report'!$A670,"+","")), IF(TRIM('Named Boundary Report'!$A670)="", "End of Project", $A670))</f>
        <v>End of Project</v>
      </c>
      <c r="B671" s="473" t="str">
        <f>IF(ISNUMBER('Named Boundary Report'!$A670), "",TRIM(SUBSTITUTE('Named Boundary Report'!$A670, CHAR(160), " ")))</f>
        <v/>
      </c>
      <c r="C671" s="475">
        <f>'Named Boundary Report'!$F670</f>
        <v>0</v>
      </c>
    </row>
    <row r="672" spans="1:3" x14ac:dyDescent="0.25">
      <c r="A672" s="532" t="str">
        <f>IF(ISNUMBER(VALUE(SUBSTITUTE('Named Boundary Report'!$A671,"+",""))), VALUE(SUBSTITUTE('Named Boundary Report'!$A671,"+","")), IF(TRIM('Named Boundary Report'!$A671)="", "End of Project", $A671))</f>
        <v>End of Project</v>
      </c>
      <c r="B672" s="473" t="str">
        <f>IF(ISNUMBER('Named Boundary Report'!$A671), "",TRIM(SUBSTITUTE('Named Boundary Report'!$A671, CHAR(160), " ")))</f>
        <v/>
      </c>
      <c r="C672" s="475">
        <f>'Named Boundary Report'!$F671</f>
        <v>0</v>
      </c>
    </row>
    <row r="673" spans="1:3" x14ac:dyDescent="0.25">
      <c r="A673" s="532" t="str">
        <f>IF(ISNUMBER(VALUE(SUBSTITUTE('Named Boundary Report'!$A672,"+",""))), VALUE(SUBSTITUTE('Named Boundary Report'!$A672,"+","")), IF(TRIM('Named Boundary Report'!$A672)="", "End of Project", $A672))</f>
        <v>End of Project</v>
      </c>
      <c r="B673" s="473" t="str">
        <f>IF(ISNUMBER('Named Boundary Report'!$A672), "",TRIM(SUBSTITUTE('Named Boundary Report'!$A672, CHAR(160), " ")))</f>
        <v/>
      </c>
      <c r="C673" s="475">
        <f>'Named Boundary Report'!$F672</f>
        <v>0</v>
      </c>
    </row>
    <row r="674" spans="1:3" x14ac:dyDescent="0.25">
      <c r="A674" s="532" t="str">
        <f>IF(ISNUMBER(VALUE(SUBSTITUTE('Named Boundary Report'!$A673,"+",""))), VALUE(SUBSTITUTE('Named Boundary Report'!$A673,"+","")), IF(TRIM('Named Boundary Report'!$A673)="", "End of Project", $A673))</f>
        <v>End of Project</v>
      </c>
      <c r="B674" s="473" t="str">
        <f>IF(ISNUMBER('Named Boundary Report'!$A673), "",TRIM(SUBSTITUTE('Named Boundary Report'!$A673, CHAR(160), " ")))</f>
        <v/>
      </c>
      <c r="C674" s="475">
        <f>'Named Boundary Report'!$F673</f>
        <v>0</v>
      </c>
    </row>
    <row r="675" spans="1:3" x14ac:dyDescent="0.25">
      <c r="A675" s="532" t="str">
        <f>IF(ISNUMBER(VALUE(SUBSTITUTE('Named Boundary Report'!$A674,"+",""))), VALUE(SUBSTITUTE('Named Boundary Report'!$A674,"+","")), IF(TRIM('Named Boundary Report'!$A674)="", "End of Project", $A674))</f>
        <v>End of Project</v>
      </c>
      <c r="B675" s="473" t="str">
        <f>IF(ISNUMBER('Named Boundary Report'!$A674), "",TRIM(SUBSTITUTE('Named Boundary Report'!$A674, CHAR(160), " ")))</f>
        <v/>
      </c>
      <c r="C675" s="475">
        <f>'Named Boundary Report'!$F674</f>
        <v>0</v>
      </c>
    </row>
    <row r="676" spans="1:3" x14ac:dyDescent="0.25">
      <c r="A676" s="532" t="str">
        <f>IF(ISNUMBER(VALUE(SUBSTITUTE('Named Boundary Report'!$A675,"+",""))), VALUE(SUBSTITUTE('Named Boundary Report'!$A675,"+","")), IF(TRIM('Named Boundary Report'!$A675)="", "End of Project", $A675))</f>
        <v>End of Project</v>
      </c>
      <c r="B676" s="473" t="str">
        <f>IF(ISNUMBER('Named Boundary Report'!$A675), "",TRIM(SUBSTITUTE('Named Boundary Report'!$A675, CHAR(160), " ")))</f>
        <v/>
      </c>
      <c r="C676" s="475">
        <f>'Named Boundary Report'!$F675</f>
        <v>0</v>
      </c>
    </row>
    <row r="677" spans="1:3" x14ac:dyDescent="0.25">
      <c r="A677" s="532" t="str">
        <f>IF(ISNUMBER(VALUE(SUBSTITUTE('Named Boundary Report'!$A676,"+",""))), VALUE(SUBSTITUTE('Named Boundary Report'!$A676,"+","")), IF(TRIM('Named Boundary Report'!$A676)="", "End of Project", $A676))</f>
        <v>End of Project</v>
      </c>
      <c r="B677" s="473" t="str">
        <f>IF(ISNUMBER('Named Boundary Report'!$A676), "",TRIM(SUBSTITUTE('Named Boundary Report'!$A676, CHAR(160), " ")))</f>
        <v/>
      </c>
      <c r="C677" s="475">
        <f>'Named Boundary Report'!$F676</f>
        <v>0</v>
      </c>
    </row>
    <row r="678" spans="1:3" x14ac:dyDescent="0.25">
      <c r="A678" s="532" t="str">
        <f>IF(ISNUMBER(VALUE(SUBSTITUTE('Named Boundary Report'!$A677,"+",""))), VALUE(SUBSTITUTE('Named Boundary Report'!$A677,"+","")), IF(TRIM('Named Boundary Report'!$A677)="", "End of Project", $A677))</f>
        <v>End of Project</v>
      </c>
      <c r="B678" s="473" t="str">
        <f>IF(ISNUMBER('Named Boundary Report'!$A677), "",TRIM(SUBSTITUTE('Named Boundary Report'!$A677, CHAR(160), " ")))</f>
        <v/>
      </c>
      <c r="C678" s="475">
        <f>'Named Boundary Report'!$F677</f>
        <v>0</v>
      </c>
    </row>
    <row r="679" spans="1:3" x14ac:dyDescent="0.25">
      <c r="A679" s="532" t="str">
        <f>IF(ISNUMBER(VALUE(SUBSTITUTE('Named Boundary Report'!$A678,"+",""))), VALUE(SUBSTITUTE('Named Boundary Report'!$A678,"+","")), IF(TRIM('Named Boundary Report'!$A678)="", "End of Project", $A678))</f>
        <v>End of Project</v>
      </c>
      <c r="B679" s="473" t="str">
        <f>IF(ISNUMBER('Named Boundary Report'!$A678), "",TRIM(SUBSTITUTE('Named Boundary Report'!$A678, CHAR(160), " ")))</f>
        <v/>
      </c>
      <c r="C679" s="475">
        <f>'Named Boundary Report'!$F678</f>
        <v>0</v>
      </c>
    </row>
    <row r="680" spans="1:3" x14ac:dyDescent="0.25">
      <c r="A680" s="532" t="str">
        <f>IF(ISNUMBER(VALUE(SUBSTITUTE('Named Boundary Report'!$A679,"+",""))), VALUE(SUBSTITUTE('Named Boundary Report'!$A679,"+","")), IF(TRIM('Named Boundary Report'!$A679)="", "End of Project", $A679))</f>
        <v>End of Project</v>
      </c>
      <c r="B680" s="473" t="str">
        <f>IF(ISNUMBER('Named Boundary Report'!$A679), "",TRIM(SUBSTITUTE('Named Boundary Report'!$A679, CHAR(160), " ")))</f>
        <v/>
      </c>
      <c r="C680" s="475">
        <f>'Named Boundary Report'!$F679</f>
        <v>0</v>
      </c>
    </row>
    <row r="681" spans="1:3" x14ac:dyDescent="0.25">
      <c r="A681" s="532" t="str">
        <f>IF(ISNUMBER(VALUE(SUBSTITUTE('Named Boundary Report'!$A680,"+",""))), VALUE(SUBSTITUTE('Named Boundary Report'!$A680,"+","")), IF(TRIM('Named Boundary Report'!$A680)="", "End of Project", $A680))</f>
        <v>End of Project</v>
      </c>
      <c r="B681" s="473" t="str">
        <f>IF(ISNUMBER('Named Boundary Report'!$A680), "",TRIM(SUBSTITUTE('Named Boundary Report'!$A680, CHAR(160), " ")))</f>
        <v/>
      </c>
      <c r="C681" s="475">
        <f>'Named Boundary Report'!$F680</f>
        <v>0</v>
      </c>
    </row>
    <row r="682" spans="1:3" x14ac:dyDescent="0.25">
      <c r="A682" s="532" t="str">
        <f>IF(ISNUMBER(VALUE(SUBSTITUTE('Named Boundary Report'!$A681,"+",""))), VALUE(SUBSTITUTE('Named Boundary Report'!$A681,"+","")), IF(TRIM('Named Boundary Report'!$A681)="", "End of Project", $A681))</f>
        <v>End of Project</v>
      </c>
      <c r="B682" s="473" t="str">
        <f>IF(ISNUMBER('Named Boundary Report'!$A681), "",TRIM(SUBSTITUTE('Named Boundary Report'!$A681, CHAR(160), " ")))</f>
        <v/>
      </c>
      <c r="C682" s="475">
        <f>'Named Boundary Report'!$F681</f>
        <v>0</v>
      </c>
    </row>
    <row r="683" spans="1:3" x14ac:dyDescent="0.25">
      <c r="A683" s="532" t="str">
        <f>IF(ISNUMBER(VALUE(SUBSTITUTE('Named Boundary Report'!$A682,"+",""))), VALUE(SUBSTITUTE('Named Boundary Report'!$A682,"+","")), IF(TRIM('Named Boundary Report'!$A682)="", "End of Project", $A682))</f>
        <v>End of Project</v>
      </c>
      <c r="B683" s="473" t="str">
        <f>IF(ISNUMBER('Named Boundary Report'!$A682), "",TRIM(SUBSTITUTE('Named Boundary Report'!$A682, CHAR(160), " ")))</f>
        <v/>
      </c>
      <c r="C683" s="475">
        <f>'Named Boundary Report'!$F682</f>
        <v>0</v>
      </c>
    </row>
    <row r="684" spans="1:3" x14ac:dyDescent="0.25">
      <c r="A684" s="532" t="str">
        <f>IF(ISNUMBER(VALUE(SUBSTITUTE('Named Boundary Report'!$A683,"+",""))), VALUE(SUBSTITUTE('Named Boundary Report'!$A683,"+","")), IF(TRIM('Named Boundary Report'!$A683)="", "End of Project", $A683))</f>
        <v>End of Project</v>
      </c>
      <c r="B684" s="473" t="str">
        <f>IF(ISNUMBER('Named Boundary Report'!$A683), "",TRIM(SUBSTITUTE('Named Boundary Report'!$A683, CHAR(160), " ")))</f>
        <v/>
      </c>
      <c r="C684" s="475">
        <f>'Named Boundary Report'!$F683</f>
        <v>0</v>
      </c>
    </row>
    <row r="685" spans="1:3" x14ac:dyDescent="0.25">
      <c r="A685" s="532" t="str">
        <f>IF(ISNUMBER(VALUE(SUBSTITUTE('Named Boundary Report'!$A684,"+",""))), VALUE(SUBSTITUTE('Named Boundary Report'!$A684,"+","")), IF(TRIM('Named Boundary Report'!$A684)="", "End of Project", $A684))</f>
        <v>End of Project</v>
      </c>
      <c r="B685" s="473" t="str">
        <f>IF(ISNUMBER('Named Boundary Report'!$A684), "",TRIM(SUBSTITUTE('Named Boundary Report'!$A684, CHAR(160), " ")))</f>
        <v/>
      </c>
      <c r="C685" s="475">
        <f>'Named Boundary Report'!$F684</f>
        <v>0</v>
      </c>
    </row>
    <row r="686" spans="1:3" x14ac:dyDescent="0.25">
      <c r="A686" s="532" t="str">
        <f>IF(ISNUMBER(VALUE(SUBSTITUTE('Named Boundary Report'!$A685,"+",""))), VALUE(SUBSTITUTE('Named Boundary Report'!$A685,"+","")), IF(TRIM('Named Boundary Report'!$A685)="", "End of Project", $A685))</f>
        <v>End of Project</v>
      </c>
      <c r="B686" s="473" t="str">
        <f>IF(ISNUMBER('Named Boundary Report'!$A685), "",TRIM(SUBSTITUTE('Named Boundary Report'!$A685, CHAR(160), " ")))</f>
        <v/>
      </c>
      <c r="C686" s="475">
        <f>'Named Boundary Report'!$F685</f>
        <v>0</v>
      </c>
    </row>
    <row r="687" spans="1:3" x14ac:dyDescent="0.25">
      <c r="A687" s="532" t="str">
        <f>IF(ISNUMBER(VALUE(SUBSTITUTE('Named Boundary Report'!$A686,"+",""))), VALUE(SUBSTITUTE('Named Boundary Report'!$A686,"+","")), IF(TRIM('Named Boundary Report'!$A686)="", "End of Project", $A686))</f>
        <v>End of Project</v>
      </c>
      <c r="B687" s="473" t="str">
        <f>IF(ISNUMBER('Named Boundary Report'!$A686), "",TRIM(SUBSTITUTE('Named Boundary Report'!$A686, CHAR(160), " ")))</f>
        <v/>
      </c>
      <c r="C687" s="475">
        <f>'Named Boundary Report'!$F686</f>
        <v>0</v>
      </c>
    </row>
    <row r="688" spans="1:3" x14ac:dyDescent="0.25">
      <c r="A688" s="532" t="str">
        <f>IF(ISNUMBER(VALUE(SUBSTITUTE('Named Boundary Report'!$A687,"+",""))), VALUE(SUBSTITUTE('Named Boundary Report'!$A687,"+","")), IF(TRIM('Named Boundary Report'!$A687)="", "End of Project", $A687))</f>
        <v>End of Project</v>
      </c>
      <c r="B688" s="473" t="str">
        <f>IF(ISNUMBER('Named Boundary Report'!$A687), "",TRIM(SUBSTITUTE('Named Boundary Report'!$A687, CHAR(160), " ")))</f>
        <v/>
      </c>
      <c r="C688" s="475">
        <f>'Named Boundary Report'!$F687</f>
        <v>0</v>
      </c>
    </row>
    <row r="689" spans="1:3" x14ac:dyDescent="0.25">
      <c r="A689" s="532" t="str">
        <f>IF(ISNUMBER(VALUE(SUBSTITUTE('Named Boundary Report'!$A688,"+",""))), VALUE(SUBSTITUTE('Named Boundary Report'!$A688,"+","")), IF(TRIM('Named Boundary Report'!$A688)="", "End of Project", $A688))</f>
        <v>End of Project</v>
      </c>
      <c r="B689" s="473" t="str">
        <f>IF(ISNUMBER('Named Boundary Report'!$A688), "",TRIM(SUBSTITUTE('Named Boundary Report'!$A688, CHAR(160), " ")))</f>
        <v/>
      </c>
      <c r="C689" s="475">
        <f>'Named Boundary Report'!$F688</f>
        <v>0</v>
      </c>
    </row>
    <row r="690" spans="1:3" x14ac:dyDescent="0.25">
      <c r="A690" s="532" t="str">
        <f>IF(ISNUMBER(VALUE(SUBSTITUTE('Named Boundary Report'!$A689,"+",""))), VALUE(SUBSTITUTE('Named Boundary Report'!$A689,"+","")), IF(TRIM('Named Boundary Report'!$A689)="", "End of Project", $A689))</f>
        <v>End of Project</v>
      </c>
      <c r="B690" s="473" t="str">
        <f>IF(ISNUMBER('Named Boundary Report'!$A689), "",TRIM(SUBSTITUTE('Named Boundary Report'!$A689, CHAR(160), " ")))</f>
        <v/>
      </c>
      <c r="C690" s="475">
        <f>'Named Boundary Report'!$F689</f>
        <v>0</v>
      </c>
    </row>
    <row r="691" spans="1:3" x14ac:dyDescent="0.25">
      <c r="A691" s="532" t="str">
        <f>IF(ISNUMBER(VALUE(SUBSTITUTE('Named Boundary Report'!$A690,"+",""))), VALUE(SUBSTITUTE('Named Boundary Report'!$A690,"+","")), IF(TRIM('Named Boundary Report'!$A690)="", "End of Project", $A690))</f>
        <v>End of Project</v>
      </c>
      <c r="B691" s="473" t="str">
        <f>IF(ISNUMBER('Named Boundary Report'!$A690), "",TRIM(SUBSTITUTE('Named Boundary Report'!$A690, CHAR(160), " ")))</f>
        <v/>
      </c>
      <c r="C691" s="475">
        <f>'Named Boundary Report'!$F690</f>
        <v>0</v>
      </c>
    </row>
    <row r="692" spans="1:3" x14ac:dyDescent="0.25">
      <c r="A692" s="532" t="str">
        <f>IF(ISNUMBER(VALUE(SUBSTITUTE('Named Boundary Report'!$A691,"+",""))), VALUE(SUBSTITUTE('Named Boundary Report'!$A691,"+","")), IF(TRIM('Named Boundary Report'!$A691)="", "End of Project", $A691))</f>
        <v>End of Project</v>
      </c>
      <c r="B692" s="473" t="str">
        <f>IF(ISNUMBER('Named Boundary Report'!$A691), "",TRIM(SUBSTITUTE('Named Boundary Report'!$A691, CHAR(160), " ")))</f>
        <v/>
      </c>
      <c r="C692" s="475">
        <f>'Named Boundary Report'!$F691</f>
        <v>0</v>
      </c>
    </row>
    <row r="693" spans="1:3" x14ac:dyDescent="0.25">
      <c r="A693" s="532" t="str">
        <f>IF(ISNUMBER(VALUE(SUBSTITUTE('Named Boundary Report'!$A692,"+",""))), VALUE(SUBSTITUTE('Named Boundary Report'!$A692,"+","")), IF(TRIM('Named Boundary Report'!$A692)="", "End of Project", $A692))</f>
        <v>End of Project</v>
      </c>
      <c r="B693" s="473" t="str">
        <f>IF(ISNUMBER('Named Boundary Report'!$A692), "",TRIM(SUBSTITUTE('Named Boundary Report'!$A692, CHAR(160), " ")))</f>
        <v/>
      </c>
      <c r="C693" s="475">
        <f>'Named Boundary Report'!$F692</f>
        <v>0</v>
      </c>
    </row>
    <row r="694" spans="1:3" x14ac:dyDescent="0.25">
      <c r="A694" s="532" t="str">
        <f>IF(ISNUMBER(VALUE(SUBSTITUTE('Named Boundary Report'!$A693,"+",""))), VALUE(SUBSTITUTE('Named Boundary Report'!$A693,"+","")), IF(TRIM('Named Boundary Report'!$A693)="", "End of Project", $A693))</f>
        <v>End of Project</v>
      </c>
      <c r="B694" s="473" t="str">
        <f>IF(ISNUMBER('Named Boundary Report'!$A693), "",TRIM(SUBSTITUTE('Named Boundary Report'!$A693, CHAR(160), " ")))</f>
        <v/>
      </c>
      <c r="C694" s="475">
        <f>'Named Boundary Report'!$F693</f>
        <v>0</v>
      </c>
    </row>
    <row r="695" spans="1:3" x14ac:dyDescent="0.25">
      <c r="A695" s="532" t="str">
        <f>IF(ISNUMBER(VALUE(SUBSTITUTE('Named Boundary Report'!$A694,"+",""))), VALUE(SUBSTITUTE('Named Boundary Report'!$A694,"+","")), IF(TRIM('Named Boundary Report'!$A694)="", "End of Project", $A694))</f>
        <v>End of Project</v>
      </c>
      <c r="B695" s="473" t="str">
        <f>IF(ISNUMBER('Named Boundary Report'!$A694), "",TRIM(SUBSTITUTE('Named Boundary Report'!$A694, CHAR(160), " ")))</f>
        <v/>
      </c>
      <c r="C695" s="475">
        <f>'Named Boundary Report'!$F694</f>
        <v>0</v>
      </c>
    </row>
    <row r="696" spans="1:3" x14ac:dyDescent="0.25">
      <c r="A696" s="532" t="str">
        <f>IF(ISNUMBER(VALUE(SUBSTITUTE('Named Boundary Report'!$A695,"+",""))), VALUE(SUBSTITUTE('Named Boundary Report'!$A695,"+","")), IF(TRIM('Named Boundary Report'!$A695)="", "End of Project", $A695))</f>
        <v>End of Project</v>
      </c>
      <c r="B696" s="473" t="str">
        <f>IF(ISNUMBER('Named Boundary Report'!$A695), "",TRIM(SUBSTITUTE('Named Boundary Report'!$A695, CHAR(160), " ")))</f>
        <v/>
      </c>
      <c r="C696" s="475">
        <f>'Named Boundary Report'!$F695</f>
        <v>0</v>
      </c>
    </row>
    <row r="697" spans="1:3" x14ac:dyDescent="0.25">
      <c r="A697" s="532" t="str">
        <f>IF(ISNUMBER(VALUE(SUBSTITUTE('Named Boundary Report'!$A696,"+",""))), VALUE(SUBSTITUTE('Named Boundary Report'!$A696,"+","")), IF(TRIM('Named Boundary Report'!$A696)="", "End of Project", $A696))</f>
        <v>End of Project</v>
      </c>
      <c r="B697" s="473" t="str">
        <f>IF(ISNUMBER('Named Boundary Report'!$A696), "",TRIM(SUBSTITUTE('Named Boundary Report'!$A696, CHAR(160), " ")))</f>
        <v/>
      </c>
      <c r="C697" s="475">
        <f>'Named Boundary Report'!$F696</f>
        <v>0</v>
      </c>
    </row>
    <row r="698" spans="1:3" x14ac:dyDescent="0.25">
      <c r="A698" s="532" t="str">
        <f>IF(ISNUMBER(VALUE(SUBSTITUTE('Named Boundary Report'!$A697,"+",""))), VALUE(SUBSTITUTE('Named Boundary Report'!$A697,"+","")), IF(TRIM('Named Boundary Report'!$A697)="", "End of Project", $A697))</f>
        <v>End of Project</v>
      </c>
      <c r="B698" s="473" t="str">
        <f>IF(ISNUMBER('Named Boundary Report'!$A697), "",TRIM(SUBSTITUTE('Named Boundary Report'!$A697, CHAR(160), " ")))</f>
        <v/>
      </c>
      <c r="C698" s="475">
        <f>'Named Boundary Report'!$F697</f>
        <v>0</v>
      </c>
    </row>
    <row r="699" spans="1:3" x14ac:dyDescent="0.25">
      <c r="A699" s="532" t="str">
        <f>IF(ISNUMBER(VALUE(SUBSTITUTE('Named Boundary Report'!$A698,"+",""))), VALUE(SUBSTITUTE('Named Boundary Report'!$A698,"+","")), IF(TRIM('Named Boundary Report'!$A698)="", "End of Project", $A698))</f>
        <v>End of Project</v>
      </c>
      <c r="B699" s="473" t="str">
        <f>IF(ISNUMBER('Named Boundary Report'!$A698), "",TRIM(SUBSTITUTE('Named Boundary Report'!$A698, CHAR(160), " ")))</f>
        <v/>
      </c>
      <c r="C699" s="475">
        <f>'Named Boundary Report'!$F698</f>
        <v>0</v>
      </c>
    </row>
    <row r="700" spans="1:3" x14ac:dyDescent="0.25">
      <c r="A700" s="532" t="str">
        <f>IF(ISNUMBER(VALUE(SUBSTITUTE('Named Boundary Report'!$A699,"+",""))), VALUE(SUBSTITUTE('Named Boundary Report'!$A699,"+","")), IF(TRIM('Named Boundary Report'!$A699)="", "End of Project", $A699))</f>
        <v>End of Project</v>
      </c>
      <c r="B700" s="473" t="str">
        <f>IF(ISNUMBER('Named Boundary Report'!$A699), "",TRIM(SUBSTITUTE('Named Boundary Report'!$A699, CHAR(160), " ")))</f>
        <v/>
      </c>
      <c r="C700" s="475">
        <f>'Named Boundary Report'!$F699</f>
        <v>0</v>
      </c>
    </row>
    <row r="701" spans="1:3" x14ac:dyDescent="0.25">
      <c r="A701" s="532" t="str">
        <f>IF(ISNUMBER(VALUE(SUBSTITUTE('Named Boundary Report'!$A700,"+",""))), VALUE(SUBSTITUTE('Named Boundary Report'!$A700,"+","")), IF(TRIM('Named Boundary Report'!$A700)="", "End of Project", $A700))</f>
        <v>End of Project</v>
      </c>
      <c r="B701" s="473" t="str">
        <f>IF(ISNUMBER('Named Boundary Report'!$A700), "",TRIM(SUBSTITUTE('Named Boundary Report'!$A700, CHAR(160), " ")))</f>
        <v/>
      </c>
      <c r="C701" s="475">
        <f>'Named Boundary Report'!$F700</f>
        <v>0</v>
      </c>
    </row>
    <row r="702" spans="1:3" x14ac:dyDescent="0.25">
      <c r="A702" s="532" t="str">
        <f>IF(ISNUMBER(VALUE(SUBSTITUTE('Named Boundary Report'!$A701,"+",""))), VALUE(SUBSTITUTE('Named Boundary Report'!$A701,"+","")), IF(TRIM('Named Boundary Report'!$A701)="", "End of Project", $A701))</f>
        <v>End of Project</v>
      </c>
      <c r="B702" s="473" t="str">
        <f>IF(ISNUMBER('Named Boundary Report'!$A701), "",TRIM(SUBSTITUTE('Named Boundary Report'!$A701, CHAR(160), " ")))</f>
        <v/>
      </c>
      <c r="C702" s="475">
        <f>'Named Boundary Report'!$F701</f>
        <v>0</v>
      </c>
    </row>
    <row r="703" spans="1:3" x14ac:dyDescent="0.25">
      <c r="A703" s="532" t="str">
        <f>IF(ISNUMBER(VALUE(SUBSTITUTE('Named Boundary Report'!$A702,"+",""))), VALUE(SUBSTITUTE('Named Boundary Report'!$A702,"+","")), IF(TRIM('Named Boundary Report'!$A702)="", "End of Project", $A702))</f>
        <v>End of Project</v>
      </c>
      <c r="B703" s="473" t="str">
        <f>IF(ISNUMBER('Named Boundary Report'!$A702), "",TRIM(SUBSTITUTE('Named Boundary Report'!$A702, CHAR(160), " ")))</f>
        <v/>
      </c>
      <c r="C703" s="475">
        <f>'Named Boundary Report'!$F702</f>
        <v>0</v>
      </c>
    </row>
    <row r="704" spans="1:3" x14ac:dyDescent="0.25">
      <c r="A704" s="532" t="str">
        <f>IF(ISNUMBER(VALUE(SUBSTITUTE('Named Boundary Report'!$A703,"+",""))), VALUE(SUBSTITUTE('Named Boundary Report'!$A703,"+","")), IF(TRIM('Named Boundary Report'!$A703)="", "End of Project", $A703))</f>
        <v>End of Project</v>
      </c>
      <c r="B704" s="473" t="str">
        <f>IF(ISNUMBER('Named Boundary Report'!$A703), "",TRIM(SUBSTITUTE('Named Boundary Report'!$A703, CHAR(160), " ")))</f>
        <v/>
      </c>
      <c r="C704" s="475">
        <f>'Named Boundary Report'!$F703</f>
        <v>0</v>
      </c>
    </row>
    <row r="705" spans="1:3" x14ac:dyDescent="0.25">
      <c r="A705" s="532" t="str">
        <f>IF(ISNUMBER(VALUE(SUBSTITUTE('Named Boundary Report'!$A704,"+",""))), VALUE(SUBSTITUTE('Named Boundary Report'!$A704,"+","")), IF(TRIM('Named Boundary Report'!$A704)="", "End of Project", $A704))</f>
        <v>End of Project</v>
      </c>
      <c r="B705" s="473" t="str">
        <f>IF(ISNUMBER('Named Boundary Report'!$A704), "",TRIM(SUBSTITUTE('Named Boundary Report'!$A704, CHAR(160), " ")))</f>
        <v/>
      </c>
      <c r="C705" s="475">
        <f>'Named Boundary Report'!$F704</f>
        <v>0</v>
      </c>
    </row>
    <row r="706" spans="1:3" x14ac:dyDescent="0.25">
      <c r="A706" s="532" t="str">
        <f>IF(ISNUMBER(VALUE(SUBSTITUTE('Named Boundary Report'!$A705,"+",""))), VALUE(SUBSTITUTE('Named Boundary Report'!$A705,"+","")), IF(TRIM('Named Boundary Report'!$A705)="", "End of Project", $A705))</f>
        <v>End of Project</v>
      </c>
      <c r="B706" s="473" t="str">
        <f>IF(ISNUMBER('Named Boundary Report'!$A705), "",TRIM(SUBSTITUTE('Named Boundary Report'!$A705, CHAR(160), " ")))</f>
        <v/>
      </c>
      <c r="C706" s="475">
        <f>'Named Boundary Report'!$F705</f>
        <v>0</v>
      </c>
    </row>
    <row r="707" spans="1:3" x14ac:dyDescent="0.25">
      <c r="A707" s="532" t="str">
        <f>IF(ISNUMBER(VALUE(SUBSTITUTE('Named Boundary Report'!$A706,"+",""))), VALUE(SUBSTITUTE('Named Boundary Report'!$A706,"+","")), IF(TRIM('Named Boundary Report'!$A706)="", "End of Project", $A706))</f>
        <v>End of Project</v>
      </c>
      <c r="B707" s="473" t="str">
        <f>IF(ISNUMBER('Named Boundary Report'!$A706), "",TRIM(SUBSTITUTE('Named Boundary Report'!$A706, CHAR(160), " ")))</f>
        <v/>
      </c>
      <c r="C707" s="475">
        <f>'Named Boundary Report'!$F706</f>
        <v>0</v>
      </c>
    </row>
    <row r="708" spans="1:3" x14ac:dyDescent="0.25">
      <c r="A708" s="532" t="str">
        <f>IF(ISNUMBER(VALUE(SUBSTITUTE('Named Boundary Report'!$A707,"+",""))), VALUE(SUBSTITUTE('Named Boundary Report'!$A707,"+","")), IF(TRIM('Named Boundary Report'!$A707)="", "End of Project", $A707))</f>
        <v>End of Project</v>
      </c>
      <c r="B708" s="473" t="str">
        <f>IF(ISNUMBER('Named Boundary Report'!$A707), "",TRIM(SUBSTITUTE('Named Boundary Report'!$A707, CHAR(160), " ")))</f>
        <v/>
      </c>
      <c r="C708" s="475">
        <f>'Named Boundary Report'!$F707</f>
        <v>0</v>
      </c>
    </row>
    <row r="709" spans="1:3" x14ac:dyDescent="0.25">
      <c r="A709" s="532" t="str">
        <f>IF(ISNUMBER(VALUE(SUBSTITUTE('Named Boundary Report'!$A708,"+",""))), VALUE(SUBSTITUTE('Named Boundary Report'!$A708,"+","")), IF(TRIM('Named Boundary Report'!$A708)="", "End of Project", $A708))</f>
        <v>End of Project</v>
      </c>
      <c r="B709" s="473" t="str">
        <f>IF(ISNUMBER('Named Boundary Report'!$A708), "",TRIM(SUBSTITUTE('Named Boundary Report'!$A708, CHAR(160), " ")))</f>
        <v/>
      </c>
      <c r="C709" s="475">
        <f>'Named Boundary Report'!$F708</f>
        <v>0</v>
      </c>
    </row>
    <row r="710" spans="1:3" x14ac:dyDescent="0.25">
      <c r="A710" s="532" t="str">
        <f>IF(ISNUMBER(VALUE(SUBSTITUTE('Named Boundary Report'!$A709,"+",""))), VALUE(SUBSTITUTE('Named Boundary Report'!$A709,"+","")), IF(TRIM('Named Boundary Report'!$A709)="", "End of Project", $A709))</f>
        <v>End of Project</v>
      </c>
      <c r="B710" s="473" t="str">
        <f>IF(ISNUMBER('Named Boundary Report'!$A709), "",TRIM(SUBSTITUTE('Named Boundary Report'!$A709, CHAR(160), " ")))</f>
        <v/>
      </c>
      <c r="C710" s="475">
        <f>'Named Boundary Report'!$F709</f>
        <v>0</v>
      </c>
    </row>
    <row r="711" spans="1:3" x14ac:dyDescent="0.25">
      <c r="A711" s="532" t="str">
        <f>IF(ISNUMBER(VALUE(SUBSTITUTE('Named Boundary Report'!$A710,"+",""))), VALUE(SUBSTITUTE('Named Boundary Report'!$A710,"+","")), IF(TRIM('Named Boundary Report'!$A710)="", "End of Project", $A710))</f>
        <v>End of Project</v>
      </c>
      <c r="B711" s="473" t="str">
        <f>IF(ISNUMBER('Named Boundary Report'!$A710), "",TRIM(SUBSTITUTE('Named Boundary Report'!$A710, CHAR(160), " ")))</f>
        <v/>
      </c>
      <c r="C711" s="475">
        <f>'Named Boundary Report'!$F710</f>
        <v>0</v>
      </c>
    </row>
    <row r="712" spans="1:3" x14ac:dyDescent="0.25">
      <c r="A712" s="532" t="str">
        <f>IF(ISNUMBER(VALUE(SUBSTITUTE('Named Boundary Report'!$A711,"+",""))), VALUE(SUBSTITUTE('Named Boundary Report'!$A711,"+","")), IF(TRIM('Named Boundary Report'!$A711)="", "End of Project", $A711))</f>
        <v>End of Project</v>
      </c>
      <c r="B712" s="473" t="str">
        <f>IF(ISNUMBER('Named Boundary Report'!$A711), "",TRIM(SUBSTITUTE('Named Boundary Report'!$A711, CHAR(160), " ")))</f>
        <v/>
      </c>
      <c r="C712" s="475">
        <f>'Named Boundary Report'!$F711</f>
        <v>0</v>
      </c>
    </row>
    <row r="713" spans="1:3" x14ac:dyDescent="0.25">
      <c r="A713" s="532" t="str">
        <f>IF(ISNUMBER(VALUE(SUBSTITUTE('Named Boundary Report'!$A712,"+",""))), VALUE(SUBSTITUTE('Named Boundary Report'!$A712,"+","")), IF(TRIM('Named Boundary Report'!$A712)="", "End of Project", $A712))</f>
        <v>End of Project</v>
      </c>
      <c r="B713" s="473" t="str">
        <f>IF(ISNUMBER('Named Boundary Report'!$A712), "",TRIM(SUBSTITUTE('Named Boundary Report'!$A712, CHAR(160), " ")))</f>
        <v/>
      </c>
      <c r="C713" s="475">
        <f>'Named Boundary Report'!$F712</f>
        <v>0</v>
      </c>
    </row>
    <row r="714" spans="1:3" x14ac:dyDescent="0.25">
      <c r="A714" s="532" t="str">
        <f>IF(ISNUMBER(VALUE(SUBSTITUTE('Named Boundary Report'!$A713,"+",""))), VALUE(SUBSTITUTE('Named Boundary Report'!$A713,"+","")), IF(TRIM('Named Boundary Report'!$A713)="", "End of Project", $A713))</f>
        <v>End of Project</v>
      </c>
      <c r="B714" s="473" t="str">
        <f>IF(ISNUMBER('Named Boundary Report'!$A713), "",TRIM(SUBSTITUTE('Named Boundary Report'!$A713, CHAR(160), " ")))</f>
        <v/>
      </c>
      <c r="C714" s="475">
        <f>'Named Boundary Report'!$F713</f>
        <v>0</v>
      </c>
    </row>
    <row r="715" spans="1:3" x14ac:dyDescent="0.25">
      <c r="A715" s="532" t="str">
        <f>IF(ISNUMBER(VALUE(SUBSTITUTE('Named Boundary Report'!$A714,"+",""))), VALUE(SUBSTITUTE('Named Boundary Report'!$A714,"+","")), IF(TRIM('Named Boundary Report'!$A714)="", "End of Project", $A714))</f>
        <v>End of Project</v>
      </c>
      <c r="B715" s="473" t="str">
        <f>IF(ISNUMBER('Named Boundary Report'!$A714), "",TRIM(SUBSTITUTE('Named Boundary Report'!$A714, CHAR(160), " ")))</f>
        <v/>
      </c>
      <c r="C715" s="475">
        <f>'Named Boundary Report'!$F714</f>
        <v>0</v>
      </c>
    </row>
    <row r="716" spans="1:3" x14ac:dyDescent="0.25">
      <c r="A716" s="532" t="str">
        <f>IF(ISNUMBER(VALUE(SUBSTITUTE('Named Boundary Report'!$A715,"+",""))), VALUE(SUBSTITUTE('Named Boundary Report'!$A715,"+","")), IF(TRIM('Named Boundary Report'!$A715)="", "End of Project", $A715))</f>
        <v>End of Project</v>
      </c>
      <c r="B716" s="473" t="str">
        <f>IF(ISNUMBER('Named Boundary Report'!$A715), "",TRIM(SUBSTITUTE('Named Boundary Report'!$A715, CHAR(160), " ")))</f>
        <v/>
      </c>
      <c r="C716" s="475">
        <f>'Named Boundary Report'!$F715</f>
        <v>0</v>
      </c>
    </row>
    <row r="717" spans="1:3" x14ac:dyDescent="0.25">
      <c r="A717" s="532" t="str">
        <f>IF(ISNUMBER(VALUE(SUBSTITUTE('Named Boundary Report'!$A716,"+",""))), VALUE(SUBSTITUTE('Named Boundary Report'!$A716,"+","")), IF(TRIM('Named Boundary Report'!$A716)="", "End of Project", $A716))</f>
        <v>End of Project</v>
      </c>
      <c r="B717" s="473" t="str">
        <f>IF(ISNUMBER('Named Boundary Report'!$A716), "",TRIM(SUBSTITUTE('Named Boundary Report'!$A716, CHAR(160), " ")))</f>
        <v/>
      </c>
      <c r="C717" s="475">
        <f>'Named Boundary Report'!$F716</f>
        <v>0</v>
      </c>
    </row>
    <row r="718" spans="1:3" x14ac:dyDescent="0.25">
      <c r="A718" s="532" t="str">
        <f>IF(ISNUMBER(VALUE(SUBSTITUTE('Named Boundary Report'!$A717,"+",""))), VALUE(SUBSTITUTE('Named Boundary Report'!$A717,"+","")), IF(TRIM('Named Boundary Report'!$A717)="", "End of Project", $A717))</f>
        <v>End of Project</v>
      </c>
      <c r="B718" s="473" t="str">
        <f>IF(ISNUMBER('Named Boundary Report'!$A717), "",TRIM(SUBSTITUTE('Named Boundary Report'!$A717, CHAR(160), " ")))</f>
        <v/>
      </c>
      <c r="C718" s="475">
        <f>'Named Boundary Report'!$F717</f>
        <v>0</v>
      </c>
    </row>
    <row r="719" spans="1:3" x14ac:dyDescent="0.25">
      <c r="A719" s="532" t="str">
        <f>IF(ISNUMBER(VALUE(SUBSTITUTE('Named Boundary Report'!$A718,"+",""))), VALUE(SUBSTITUTE('Named Boundary Report'!$A718,"+","")), IF(TRIM('Named Boundary Report'!$A718)="", "End of Project", $A718))</f>
        <v>End of Project</v>
      </c>
      <c r="B719" s="473" t="str">
        <f>IF(ISNUMBER('Named Boundary Report'!$A718), "",TRIM(SUBSTITUTE('Named Boundary Report'!$A718, CHAR(160), " ")))</f>
        <v/>
      </c>
      <c r="C719" s="475">
        <f>'Named Boundary Report'!$F718</f>
        <v>0</v>
      </c>
    </row>
    <row r="720" spans="1:3" x14ac:dyDescent="0.25">
      <c r="A720" s="532" t="str">
        <f>IF(ISNUMBER(VALUE(SUBSTITUTE('Named Boundary Report'!$A719,"+",""))), VALUE(SUBSTITUTE('Named Boundary Report'!$A719,"+","")), IF(TRIM('Named Boundary Report'!$A719)="", "End of Project", $A719))</f>
        <v>End of Project</v>
      </c>
      <c r="B720" s="473" t="str">
        <f>IF(ISNUMBER('Named Boundary Report'!$A719), "",TRIM(SUBSTITUTE('Named Boundary Report'!$A719, CHAR(160), " ")))</f>
        <v/>
      </c>
      <c r="C720" s="475">
        <f>'Named Boundary Report'!$F719</f>
        <v>0</v>
      </c>
    </row>
    <row r="721" spans="1:3" x14ac:dyDescent="0.25">
      <c r="A721" s="532" t="str">
        <f>IF(ISNUMBER(VALUE(SUBSTITUTE('Named Boundary Report'!$A720,"+",""))), VALUE(SUBSTITUTE('Named Boundary Report'!$A720,"+","")), IF(TRIM('Named Boundary Report'!$A720)="", "End of Project", $A720))</f>
        <v>End of Project</v>
      </c>
      <c r="B721" s="473" t="str">
        <f>IF(ISNUMBER('Named Boundary Report'!$A720), "",TRIM(SUBSTITUTE('Named Boundary Report'!$A720, CHAR(160), " ")))</f>
        <v/>
      </c>
      <c r="C721" s="475">
        <f>'Named Boundary Report'!$F720</f>
        <v>0</v>
      </c>
    </row>
    <row r="722" spans="1:3" x14ac:dyDescent="0.25">
      <c r="A722" s="532" t="str">
        <f>IF(ISNUMBER(VALUE(SUBSTITUTE('Named Boundary Report'!$A721,"+",""))), VALUE(SUBSTITUTE('Named Boundary Report'!$A721,"+","")), IF(TRIM('Named Boundary Report'!$A721)="", "End of Project", $A721))</f>
        <v>End of Project</v>
      </c>
      <c r="B722" s="473" t="str">
        <f>IF(ISNUMBER('Named Boundary Report'!$A721), "",TRIM(SUBSTITUTE('Named Boundary Report'!$A721, CHAR(160), " ")))</f>
        <v/>
      </c>
      <c r="C722" s="475">
        <f>'Named Boundary Report'!$F721</f>
        <v>0</v>
      </c>
    </row>
    <row r="723" spans="1:3" x14ac:dyDescent="0.25">
      <c r="A723" s="532" t="str">
        <f>IF(ISNUMBER(VALUE(SUBSTITUTE('Named Boundary Report'!$A722,"+",""))), VALUE(SUBSTITUTE('Named Boundary Report'!$A722,"+","")), IF(TRIM('Named Boundary Report'!$A722)="", "End of Project", $A722))</f>
        <v>End of Project</v>
      </c>
      <c r="B723" s="473" t="str">
        <f>IF(ISNUMBER('Named Boundary Report'!$A722), "",TRIM(SUBSTITUTE('Named Boundary Report'!$A722, CHAR(160), " ")))</f>
        <v/>
      </c>
      <c r="C723" s="475">
        <f>'Named Boundary Report'!$F722</f>
        <v>0</v>
      </c>
    </row>
    <row r="724" spans="1:3" x14ac:dyDescent="0.25">
      <c r="A724" s="532" t="str">
        <f>IF(ISNUMBER(VALUE(SUBSTITUTE('Named Boundary Report'!$A723,"+",""))), VALUE(SUBSTITUTE('Named Boundary Report'!$A723,"+","")), IF(TRIM('Named Boundary Report'!$A723)="", "End of Project", $A723))</f>
        <v>End of Project</v>
      </c>
      <c r="B724" s="473" t="str">
        <f>IF(ISNUMBER('Named Boundary Report'!$A723), "",TRIM(SUBSTITUTE('Named Boundary Report'!$A723, CHAR(160), " ")))</f>
        <v/>
      </c>
      <c r="C724" s="475">
        <f>'Named Boundary Report'!$F723</f>
        <v>0</v>
      </c>
    </row>
    <row r="725" spans="1:3" x14ac:dyDescent="0.25">
      <c r="A725" s="532" t="str">
        <f>IF(ISNUMBER(VALUE(SUBSTITUTE('Named Boundary Report'!$A724,"+",""))), VALUE(SUBSTITUTE('Named Boundary Report'!$A724,"+","")), IF(TRIM('Named Boundary Report'!$A724)="", "End of Project", $A724))</f>
        <v>End of Project</v>
      </c>
      <c r="B725" s="473" t="str">
        <f>IF(ISNUMBER('Named Boundary Report'!$A724), "",TRIM(SUBSTITUTE('Named Boundary Report'!$A724, CHAR(160), " ")))</f>
        <v/>
      </c>
      <c r="C725" s="475">
        <f>'Named Boundary Report'!$F724</f>
        <v>0</v>
      </c>
    </row>
    <row r="726" spans="1:3" x14ac:dyDescent="0.25">
      <c r="A726" s="532" t="str">
        <f>IF(ISNUMBER(VALUE(SUBSTITUTE('Named Boundary Report'!$A725,"+",""))), VALUE(SUBSTITUTE('Named Boundary Report'!$A725,"+","")), IF(TRIM('Named Boundary Report'!$A725)="", "End of Project", $A725))</f>
        <v>End of Project</v>
      </c>
      <c r="B726" s="473" t="str">
        <f>IF(ISNUMBER('Named Boundary Report'!$A725), "",TRIM(SUBSTITUTE('Named Boundary Report'!$A725, CHAR(160), " ")))</f>
        <v/>
      </c>
      <c r="C726" s="475">
        <f>'Named Boundary Report'!$F725</f>
        <v>0</v>
      </c>
    </row>
    <row r="727" spans="1:3" x14ac:dyDescent="0.25">
      <c r="A727" s="532" t="str">
        <f>IF(ISNUMBER(VALUE(SUBSTITUTE('Named Boundary Report'!$A726,"+",""))), VALUE(SUBSTITUTE('Named Boundary Report'!$A726,"+","")), IF(TRIM('Named Boundary Report'!$A726)="", "End of Project", $A726))</f>
        <v>End of Project</v>
      </c>
      <c r="B727" s="473" t="str">
        <f>IF(ISNUMBER('Named Boundary Report'!$A726), "",TRIM(SUBSTITUTE('Named Boundary Report'!$A726, CHAR(160), " ")))</f>
        <v/>
      </c>
      <c r="C727" s="475">
        <f>'Named Boundary Report'!$F726</f>
        <v>0</v>
      </c>
    </row>
    <row r="728" spans="1:3" x14ac:dyDescent="0.25">
      <c r="A728" s="532" t="str">
        <f>IF(ISNUMBER(VALUE(SUBSTITUTE('Named Boundary Report'!$A727,"+",""))), VALUE(SUBSTITUTE('Named Boundary Report'!$A727,"+","")), IF(TRIM('Named Boundary Report'!$A727)="", "End of Project", $A727))</f>
        <v>End of Project</v>
      </c>
      <c r="B728" s="473" t="str">
        <f>IF(ISNUMBER('Named Boundary Report'!$A727), "",TRIM(SUBSTITUTE('Named Boundary Report'!$A727, CHAR(160), " ")))</f>
        <v/>
      </c>
      <c r="C728" s="475">
        <f>'Named Boundary Report'!$F727</f>
        <v>0</v>
      </c>
    </row>
    <row r="729" spans="1:3" x14ac:dyDescent="0.25">
      <c r="A729" s="532" t="str">
        <f>IF(ISNUMBER(VALUE(SUBSTITUTE('Named Boundary Report'!$A728,"+",""))), VALUE(SUBSTITUTE('Named Boundary Report'!$A728,"+","")), IF(TRIM('Named Boundary Report'!$A728)="", "End of Project", $A728))</f>
        <v>End of Project</v>
      </c>
      <c r="B729" s="473" t="str">
        <f>IF(ISNUMBER('Named Boundary Report'!$A728), "",TRIM(SUBSTITUTE('Named Boundary Report'!$A728, CHAR(160), " ")))</f>
        <v/>
      </c>
      <c r="C729" s="475">
        <f>'Named Boundary Report'!$F728</f>
        <v>0</v>
      </c>
    </row>
    <row r="730" spans="1:3" x14ac:dyDescent="0.25">
      <c r="A730" s="532" t="str">
        <f>IF(ISNUMBER(VALUE(SUBSTITUTE('Named Boundary Report'!$A729,"+",""))), VALUE(SUBSTITUTE('Named Boundary Report'!$A729,"+","")), IF(TRIM('Named Boundary Report'!$A729)="", "End of Project", $A729))</f>
        <v>End of Project</v>
      </c>
      <c r="B730" s="473" t="str">
        <f>IF(ISNUMBER('Named Boundary Report'!$A729), "",TRIM(SUBSTITUTE('Named Boundary Report'!$A729, CHAR(160), " ")))</f>
        <v/>
      </c>
      <c r="C730" s="475">
        <f>'Named Boundary Report'!$F729</f>
        <v>0</v>
      </c>
    </row>
    <row r="731" spans="1:3" x14ac:dyDescent="0.25">
      <c r="A731" s="532" t="str">
        <f>IF(ISNUMBER(VALUE(SUBSTITUTE('Named Boundary Report'!$A730,"+",""))), VALUE(SUBSTITUTE('Named Boundary Report'!$A730,"+","")), IF(TRIM('Named Boundary Report'!$A730)="", "End of Project", $A730))</f>
        <v>End of Project</v>
      </c>
      <c r="B731" s="473" t="str">
        <f>IF(ISNUMBER('Named Boundary Report'!$A730), "",TRIM(SUBSTITUTE('Named Boundary Report'!$A730, CHAR(160), " ")))</f>
        <v/>
      </c>
      <c r="C731" s="475">
        <f>'Named Boundary Report'!$F730</f>
        <v>0</v>
      </c>
    </row>
    <row r="732" spans="1:3" x14ac:dyDescent="0.25">
      <c r="A732" s="532" t="str">
        <f>IF(ISNUMBER(VALUE(SUBSTITUTE('Named Boundary Report'!$A731,"+",""))), VALUE(SUBSTITUTE('Named Boundary Report'!$A731,"+","")), IF(TRIM('Named Boundary Report'!$A731)="", "End of Project", $A731))</f>
        <v>End of Project</v>
      </c>
      <c r="B732" s="473" t="str">
        <f>IF(ISNUMBER('Named Boundary Report'!$A731), "",TRIM(SUBSTITUTE('Named Boundary Report'!$A731, CHAR(160), " ")))</f>
        <v/>
      </c>
      <c r="C732" s="475">
        <f>'Named Boundary Report'!$F731</f>
        <v>0</v>
      </c>
    </row>
    <row r="733" spans="1:3" x14ac:dyDescent="0.25">
      <c r="A733" s="532" t="str">
        <f>IF(ISNUMBER(VALUE(SUBSTITUTE('Named Boundary Report'!$A732,"+",""))), VALUE(SUBSTITUTE('Named Boundary Report'!$A732,"+","")), IF(TRIM('Named Boundary Report'!$A732)="", "End of Project", $A732))</f>
        <v>End of Project</v>
      </c>
      <c r="B733" s="473" t="str">
        <f>IF(ISNUMBER('Named Boundary Report'!$A732), "",TRIM(SUBSTITUTE('Named Boundary Report'!$A732, CHAR(160), " ")))</f>
        <v/>
      </c>
      <c r="C733" s="475">
        <f>'Named Boundary Report'!$F732</f>
        <v>0</v>
      </c>
    </row>
    <row r="734" spans="1:3" x14ac:dyDescent="0.25">
      <c r="A734" s="532" t="str">
        <f>IF(ISNUMBER(VALUE(SUBSTITUTE('Named Boundary Report'!$A733,"+",""))), VALUE(SUBSTITUTE('Named Boundary Report'!$A733,"+","")), IF(TRIM('Named Boundary Report'!$A733)="", "End of Project", $A733))</f>
        <v>End of Project</v>
      </c>
      <c r="B734" s="473" t="str">
        <f>IF(ISNUMBER('Named Boundary Report'!$A733), "",TRIM(SUBSTITUTE('Named Boundary Report'!$A733, CHAR(160), " ")))</f>
        <v/>
      </c>
      <c r="C734" s="475">
        <f>'Named Boundary Report'!$F733</f>
        <v>0</v>
      </c>
    </row>
    <row r="735" spans="1:3" x14ac:dyDescent="0.25">
      <c r="A735" s="532" t="str">
        <f>IF(ISNUMBER(VALUE(SUBSTITUTE('Named Boundary Report'!$A734,"+",""))), VALUE(SUBSTITUTE('Named Boundary Report'!$A734,"+","")), IF(TRIM('Named Boundary Report'!$A734)="", "End of Project", $A734))</f>
        <v>End of Project</v>
      </c>
      <c r="B735" s="473" t="str">
        <f>IF(ISNUMBER('Named Boundary Report'!$A734), "",TRIM(SUBSTITUTE('Named Boundary Report'!$A734, CHAR(160), " ")))</f>
        <v/>
      </c>
      <c r="C735" s="475">
        <f>'Named Boundary Report'!$F734</f>
        <v>0</v>
      </c>
    </row>
    <row r="736" spans="1:3" x14ac:dyDescent="0.25">
      <c r="A736" s="532" t="str">
        <f>IF(ISNUMBER(VALUE(SUBSTITUTE('Named Boundary Report'!$A735,"+",""))), VALUE(SUBSTITUTE('Named Boundary Report'!$A735,"+","")), IF(TRIM('Named Boundary Report'!$A735)="", "End of Project", $A735))</f>
        <v>End of Project</v>
      </c>
      <c r="B736" s="473" t="str">
        <f>IF(ISNUMBER('Named Boundary Report'!$A735), "",TRIM(SUBSTITUTE('Named Boundary Report'!$A735, CHAR(160), " ")))</f>
        <v/>
      </c>
      <c r="C736" s="475">
        <f>'Named Boundary Report'!$F735</f>
        <v>0</v>
      </c>
    </row>
    <row r="737" spans="1:3" x14ac:dyDescent="0.25">
      <c r="A737" s="532" t="str">
        <f>IF(ISNUMBER(VALUE(SUBSTITUTE('Named Boundary Report'!$A736,"+",""))), VALUE(SUBSTITUTE('Named Boundary Report'!$A736,"+","")), IF(TRIM('Named Boundary Report'!$A736)="", "End of Project", $A736))</f>
        <v>End of Project</v>
      </c>
      <c r="B737" s="473" t="str">
        <f>IF(ISNUMBER('Named Boundary Report'!$A736), "",TRIM(SUBSTITUTE('Named Boundary Report'!$A736, CHAR(160), " ")))</f>
        <v/>
      </c>
      <c r="C737" s="475">
        <f>'Named Boundary Report'!$F736</f>
        <v>0</v>
      </c>
    </row>
    <row r="738" spans="1:3" x14ac:dyDescent="0.25">
      <c r="A738" s="532" t="str">
        <f>IF(ISNUMBER(VALUE(SUBSTITUTE('Named Boundary Report'!$A737,"+",""))), VALUE(SUBSTITUTE('Named Boundary Report'!$A737,"+","")), IF(TRIM('Named Boundary Report'!$A737)="", "End of Project", $A737))</f>
        <v>End of Project</v>
      </c>
      <c r="B738" s="473" t="str">
        <f>IF(ISNUMBER('Named Boundary Report'!$A737), "",TRIM(SUBSTITUTE('Named Boundary Report'!$A737, CHAR(160), " ")))</f>
        <v/>
      </c>
      <c r="C738" s="475">
        <f>'Named Boundary Report'!$F737</f>
        <v>0</v>
      </c>
    </row>
    <row r="739" spans="1:3" x14ac:dyDescent="0.25">
      <c r="A739" s="532" t="str">
        <f>IF(ISNUMBER(VALUE(SUBSTITUTE('Named Boundary Report'!$A738,"+",""))), VALUE(SUBSTITUTE('Named Boundary Report'!$A738,"+","")), IF(TRIM('Named Boundary Report'!$A738)="", "End of Project", $A738))</f>
        <v>End of Project</v>
      </c>
      <c r="B739" s="473" t="str">
        <f>IF(ISNUMBER('Named Boundary Report'!$A738), "",TRIM(SUBSTITUTE('Named Boundary Report'!$A738, CHAR(160), " ")))</f>
        <v/>
      </c>
      <c r="C739" s="475">
        <f>'Named Boundary Report'!$F738</f>
        <v>0</v>
      </c>
    </row>
    <row r="740" spans="1:3" x14ac:dyDescent="0.25">
      <c r="A740" s="532" t="str">
        <f>IF(ISNUMBER(VALUE(SUBSTITUTE('Named Boundary Report'!$A739,"+",""))), VALUE(SUBSTITUTE('Named Boundary Report'!$A739,"+","")), IF(TRIM('Named Boundary Report'!$A739)="", "End of Project", $A739))</f>
        <v>End of Project</v>
      </c>
      <c r="B740" s="473" t="str">
        <f>IF(ISNUMBER('Named Boundary Report'!$A739), "",TRIM(SUBSTITUTE('Named Boundary Report'!$A739, CHAR(160), " ")))</f>
        <v/>
      </c>
      <c r="C740" s="475">
        <f>'Named Boundary Report'!$F739</f>
        <v>0</v>
      </c>
    </row>
    <row r="741" spans="1:3" x14ac:dyDescent="0.25">
      <c r="A741" s="532" t="str">
        <f>IF(ISNUMBER(VALUE(SUBSTITUTE('Named Boundary Report'!$A740,"+",""))), VALUE(SUBSTITUTE('Named Boundary Report'!$A740,"+","")), IF(TRIM('Named Boundary Report'!$A740)="", "End of Project", $A740))</f>
        <v>End of Project</v>
      </c>
      <c r="B741" s="473" t="str">
        <f>IF(ISNUMBER('Named Boundary Report'!$A740), "",TRIM(SUBSTITUTE('Named Boundary Report'!$A740, CHAR(160), " ")))</f>
        <v/>
      </c>
      <c r="C741" s="475">
        <f>'Named Boundary Report'!$F740</f>
        <v>0</v>
      </c>
    </row>
    <row r="742" spans="1:3" x14ac:dyDescent="0.25">
      <c r="A742" s="532" t="str">
        <f>IF(ISNUMBER(VALUE(SUBSTITUTE('Named Boundary Report'!$A741,"+",""))), VALUE(SUBSTITUTE('Named Boundary Report'!$A741,"+","")), IF(TRIM('Named Boundary Report'!$A741)="", "End of Project", $A741))</f>
        <v>End of Project</v>
      </c>
      <c r="B742" s="473" t="str">
        <f>IF(ISNUMBER('Named Boundary Report'!$A741), "",TRIM(SUBSTITUTE('Named Boundary Report'!$A741, CHAR(160), " ")))</f>
        <v/>
      </c>
      <c r="C742" s="475">
        <f>'Named Boundary Report'!$F741</f>
        <v>0</v>
      </c>
    </row>
    <row r="743" spans="1:3" x14ac:dyDescent="0.25">
      <c r="A743" s="532" t="str">
        <f>IF(ISNUMBER(VALUE(SUBSTITUTE('Named Boundary Report'!$A742,"+",""))), VALUE(SUBSTITUTE('Named Boundary Report'!$A742,"+","")), IF(TRIM('Named Boundary Report'!$A742)="", "End of Project", $A742))</f>
        <v>End of Project</v>
      </c>
      <c r="B743" s="473" t="str">
        <f>IF(ISNUMBER('Named Boundary Report'!$A742), "",TRIM(SUBSTITUTE('Named Boundary Report'!$A742, CHAR(160), " ")))</f>
        <v/>
      </c>
      <c r="C743" s="475">
        <f>'Named Boundary Report'!$F742</f>
        <v>0</v>
      </c>
    </row>
    <row r="744" spans="1:3" x14ac:dyDescent="0.25">
      <c r="A744" s="532" t="str">
        <f>IF(ISNUMBER(VALUE(SUBSTITUTE('Named Boundary Report'!$A743,"+",""))), VALUE(SUBSTITUTE('Named Boundary Report'!$A743,"+","")), IF(TRIM('Named Boundary Report'!$A743)="", "End of Project", $A743))</f>
        <v>End of Project</v>
      </c>
      <c r="B744" s="473" t="str">
        <f>IF(ISNUMBER('Named Boundary Report'!$A743), "",TRIM(SUBSTITUTE('Named Boundary Report'!$A743, CHAR(160), " ")))</f>
        <v/>
      </c>
      <c r="C744" s="475">
        <f>'Named Boundary Report'!$F743</f>
        <v>0</v>
      </c>
    </row>
    <row r="745" spans="1:3" x14ac:dyDescent="0.25">
      <c r="A745" s="532" t="str">
        <f>IF(ISNUMBER(VALUE(SUBSTITUTE('Named Boundary Report'!$A744,"+",""))), VALUE(SUBSTITUTE('Named Boundary Report'!$A744,"+","")), IF(TRIM('Named Boundary Report'!$A744)="", "End of Project", $A744))</f>
        <v>End of Project</v>
      </c>
      <c r="B745" s="473" t="str">
        <f>IF(ISNUMBER('Named Boundary Report'!$A744), "",TRIM(SUBSTITUTE('Named Boundary Report'!$A744, CHAR(160), " ")))</f>
        <v/>
      </c>
      <c r="C745" s="475">
        <f>'Named Boundary Report'!$F744</f>
        <v>0</v>
      </c>
    </row>
    <row r="746" spans="1:3" x14ac:dyDescent="0.25">
      <c r="A746" s="532" t="str">
        <f>IF(ISNUMBER(VALUE(SUBSTITUTE('Named Boundary Report'!$A745,"+",""))), VALUE(SUBSTITUTE('Named Boundary Report'!$A745,"+","")), IF(TRIM('Named Boundary Report'!$A745)="", "End of Project", $A745))</f>
        <v>End of Project</v>
      </c>
      <c r="B746" s="473" t="str">
        <f>IF(ISNUMBER('Named Boundary Report'!$A745), "",TRIM(SUBSTITUTE('Named Boundary Report'!$A745, CHAR(160), " ")))</f>
        <v/>
      </c>
      <c r="C746" s="475">
        <f>'Named Boundary Report'!$F745</f>
        <v>0</v>
      </c>
    </row>
    <row r="747" spans="1:3" x14ac:dyDescent="0.25">
      <c r="A747" s="532" t="str">
        <f>IF(ISNUMBER(VALUE(SUBSTITUTE('Named Boundary Report'!$A746,"+",""))), VALUE(SUBSTITUTE('Named Boundary Report'!$A746,"+","")), IF(TRIM('Named Boundary Report'!$A746)="", "End of Project", $A746))</f>
        <v>End of Project</v>
      </c>
      <c r="B747" s="473" t="str">
        <f>IF(ISNUMBER('Named Boundary Report'!$A746), "",TRIM(SUBSTITUTE('Named Boundary Report'!$A746, CHAR(160), " ")))</f>
        <v/>
      </c>
      <c r="C747" s="475">
        <f>'Named Boundary Report'!$F746</f>
        <v>0</v>
      </c>
    </row>
    <row r="748" spans="1:3" x14ac:dyDescent="0.25">
      <c r="A748" s="532" t="str">
        <f>IF(ISNUMBER(VALUE(SUBSTITUTE('Named Boundary Report'!$A747,"+",""))), VALUE(SUBSTITUTE('Named Boundary Report'!$A747,"+","")), IF(TRIM('Named Boundary Report'!$A747)="", "End of Project", $A747))</f>
        <v>End of Project</v>
      </c>
      <c r="B748" s="473" t="str">
        <f>IF(ISNUMBER('Named Boundary Report'!$A747), "",TRIM(SUBSTITUTE('Named Boundary Report'!$A747, CHAR(160), " ")))</f>
        <v/>
      </c>
      <c r="C748" s="475">
        <f>'Named Boundary Report'!$F747</f>
        <v>0</v>
      </c>
    </row>
    <row r="749" spans="1:3" x14ac:dyDescent="0.25">
      <c r="A749" s="532" t="str">
        <f>IF(ISNUMBER(VALUE(SUBSTITUTE('Named Boundary Report'!$A748,"+",""))), VALUE(SUBSTITUTE('Named Boundary Report'!$A748,"+","")), IF(TRIM('Named Boundary Report'!$A748)="", "End of Project", $A748))</f>
        <v>End of Project</v>
      </c>
      <c r="B749" s="473" t="str">
        <f>IF(ISNUMBER('Named Boundary Report'!$A748), "",TRIM(SUBSTITUTE('Named Boundary Report'!$A748, CHAR(160), " ")))</f>
        <v/>
      </c>
      <c r="C749" s="475">
        <f>'Named Boundary Report'!$F748</f>
        <v>0</v>
      </c>
    </row>
    <row r="750" spans="1:3" x14ac:dyDescent="0.25">
      <c r="A750" s="532" t="str">
        <f>IF(ISNUMBER(VALUE(SUBSTITUTE('Named Boundary Report'!$A749,"+",""))), VALUE(SUBSTITUTE('Named Boundary Report'!$A749,"+","")), IF(TRIM('Named Boundary Report'!$A749)="", "End of Project", $A749))</f>
        <v>End of Project</v>
      </c>
      <c r="B750" s="473" t="str">
        <f>IF(ISNUMBER('Named Boundary Report'!$A749), "",TRIM(SUBSTITUTE('Named Boundary Report'!$A749, CHAR(160), " ")))</f>
        <v/>
      </c>
      <c r="C750" s="475">
        <f>'Named Boundary Report'!$F749</f>
        <v>0</v>
      </c>
    </row>
    <row r="751" spans="1:3" x14ac:dyDescent="0.25">
      <c r="A751" s="532" t="str">
        <f>IF(ISNUMBER(VALUE(SUBSTITUTE('Named Boundary Report'!$A750,"+",""))), VALUE(SUBSTITUTE('Named Boundary Report'!$A750,"+","")), IF(TRIM('Named Boundary Report'!$A750)="", "End of Project", $A750))</f>
        <v>End of Project</v>
      </c>
      <c r="B751" s="473" t="str">
        <f>IF(ISNUMBER('Named Boundary Report'!$A750), "",TRIM(SUBSTITUTE('Named Boundary Report'!$A750, CHAR(160), " ")))</f>
        <v/>
      </c>
      <c r="C751" s="475">
        <f>'Named Boundary Report'!$F750</f>
        <v>0</v>
      </c>
    </row>
    <row r="752" spans="1:3" x14ac:dyDescent="0.25">
      <c r="A752" s="532" t="str">
        <f>IF(ISNUMBER(VALUE(SUBSTITUTE('Named Boundary Report'!$A751,"+",""))), VALUE(SUBSTITUTE('Named Boundary Report'!$A751,"+","")), IF(TRIM('Named Boundary Report'!$A751)="", "End of Project", $A751))</f>
        <v>End of Project</v>
      </c>
      <c r="B752" s="473" t="str">
        <f>IF(ISNUMBER('Named Boundary Report'!$A751), "",TRIM(SUBSTITUTE('Named Boundary Report'!$A751, CHAR(160), " ")))</f>
        <v/>
      </c>
      <c r="C752" s="475">
        <f>'Named Boundary Report'!$F751</f>
        <v>0</v>
      </c>
    </row>
    <row r="753" spans="1:3" x14ac:dyDescent="0.25">
      <c r="A753" s="532" t="str">
        <f>IF(ISNUMBER(VALUE(SUBSTITUTE('Named Boundary Report'!$A752,"+",""))), VALUE(SUBSTITUTE('Named Boundary Report'!$A752,"+","")), IF(TRIM('Named Boundary Report'!$A752)="", "End of Project", $A752))</f>
        <v>End of Project</v>
      </c>
      <c r="B753" s="473" t="str">
        <f>IF(ISNUMBER('Named Boundary Report'!$A752), "",TRIM(SUBSTITUTE('Named Boundary Report'!$A752, CHAR(160), " ")))</f>
        <v/>
      </c>
      <c r="C753" s="475">
        <f>'Named Boundary Report'!$F752</f>
        <v>0</v>
      </c>
    </row>
    <row r="754" spans="1:3" x14ac:dyDescent="0.25">
      <c r="A754" s="532" t="str">
        <f>IF(ISNUMBER(VALUE(SUBSTITUTE('Named Boundary Report'!$A753,"+",""))), VALUE(SUBSTITUTE('Named Boundary Report'!$A753,"+","")), IF(TRIM('Named Boundary Report'!$A753)="", "End of Project", $A753))</f>
        <v>End of Project</v>
      </c>
      <c r="B754" s="473" t="str">
        <f>IF(ISNUMBER('Named Boundary Report'!$A753), "",TRIM(SUBSTITUTE('Named Boundary Report'!$A753, CHAR(160), " ")))</f>
        <v/>
      </c>
      <c r="C754" s="475">
        <f>'Named Boundary Report'!$F753</f>
        <v>0</v>
      </c>
    </row>
    <row r="755" spans="1:3" x14ac:dyDescent="0.25">
      <c r="A755" s="532" t="str">
        <f>IF(ISNUMBER(VALUE(SUBSTITUTE('Named Boundary Report'!$A754,"+",""))), VALUE(SUBSTITUTE('Named Boundary Report'!$A754,"+","")), IF(TRIM('Named Boundary Report'!$A754)="", "End of Project", $A754))</f>
        <v>End of Project</v>
      </c>
      <c r="B755" s="473" t="str">
        <f>IF(ISNUMBER('Named Boundary Report'!$A754), "",TRIM(SUBSTITUTE('Named Boundary Report'!$A754, CHAR(160), " ")))</f>
        <v/>
      </c>
      <c r="C755" s="475">
        <f>'Named Boundary Report'!$F754</f>
        <v>0</v>
      </c>
    </row>
    <row r="756" spans="1:3" x14ac:dyDescent="0.25">
      <c r="A756" s="532" t="str">
        <f>IF(ISNUMBER(VALUE(SUBSTITUTE('Named Boundary Report'!$A755,"+",""))), VALUE(SUBSTITUTE('Named Boundary Report'!$A755,"+","")), IF(TRIM('Named Boundary Report'!$A755)="", "End of Project", $A755))</f>
        <v>End of Project</v>
      </c>
      <c r="B756" s="473" t="str">
        <f>IF(ISNUMBER('Named Boundary Report'!$A755), "",TRIM(SUBSTITUTE('Named Boundary Report'!$A755, CHAR(160), " ")))</f>
        <v/>
      </c>
      <c r="C756" s="475">
        <f>'Named Boundary Report'!$F755</f>
        <v>0</v>
      </c>
    </row>
    <row r="757" spans="1:3" x14ac:dyDescent="0.25">
      <c r="A757" s="532" t="str">
        <f>IF(ISNUMBER(VALUE(SUBSTITUTE('Named Boundary Report'!$A756,"+",""))), VALUE(SUBSTITUTE('Named Boundary Report'!$A756,"+","")), IF(TRIM('Named Boundary Report'!$A756)="", "End of Project", $A756))</f>
        <v>End of Project</v>
      </c>
      <c r="B757" s="473" t="str">
        <f>IF(ISNUMBER('Named Boundary Report'!$A756), "",TRIM(SUBSTITUTE('Named Boundary Report'!$A756, CHAR(160), " ")))</f>
        <v/>
      </c>
      <c r="C757" s="475">
        <f>'Named Boundary Report'!$F756</f>
        <v>0</v>
      </c>
    </row>
    <row r="758" spans="1:3" x14ac:dyDescent="0.25">
      <c r="A758" s="532" t="str">
        <f>IF(ISNUMBER(VALUE(SUBSTITUTE('Named Boundary Report'!$A757,"+",""))), VALUE(SUBSTITUTE('Named Boundary Report'!$A757,"+","")), IF(TRIM('Named Boundary Report'!$A757)="", "End of Project", $A757))</f>
        <v>End of Project</v>
      </c>
      <c r="B758" s="473" t="str">
        <f>IF(ISNUMBER('Named Boundary Report'!$A757), "",TRIM(SUBSTITUTE('Named Boundary Report'!$A757, CHAR(160), " ")))</f>
        <v/>
      </c>
      <c r="C758" s="475">
        <f>'Named Boundary Report'!$F757</f>
        <v>0</v>
      </c>
    </row>
    <row r="759" spans="1:3" x14ac:dyDescent="0.25">
      <c r="A759" s="532" t="str">
        <f>IF(ISNUMBER(VALUE(SUBSTITUTE('Named Boundary Report'!$A758,"+",""))), VALUE(SUBSTITUTE('Named Boundary Report'!$A758,"+","")), IF(TRIM('Named Boundary Report'!$A758)="", "End of Project", $A758))</f>
        <v>End of Project</v>
      </c>
      <c r="B759" s="473" t="str">
        <f>IF(ISNUMBER('Named Boundary Report'!$A758), "",TRIM(SUBSTITUTE('Named Boundary Report'!$A758, CHAR(160), " ")))</f>
        <v/>
      </c>
      <c r="C759" s="475">
        <f>'Named Boundary Report'!$F758</f>
        <v>0</v>
      </c>
    </row>
    <row r="760" spans="1:3" x14ac:dyDescent="0.25">
      <c r="A760" s="532" t="str">
        <f>IF(ISNUMBER(VALUE(SUBSTITUTE('Named Boundary Report'!$A759,"+",""))), VALUE(SUBSTITUTE('Named Boundary Report'!$A759,"+","")), IF(TRIM('Named Boundary Report'!$A759)="", "End of Project", $A759))</f>
        <v>End of Project</v>
      </c>
      <c r="B760" s="473" t="str">
        <f>IF(ISNUMBER('Named Boundary Report'!$A759), "",TRIM(SUBSTITUTE('Named Boundary Report'!$A759, CHAR(160), " ")))</f>
        <v/>
      </c>
      <c r="C760" s="475">
        <f>'Named Boundary Report'!$F759</f>
        <v>0</v>
      </c>
    </row>
    <row r="761" spans="1:3" x14ac:dyDescent="0.25">
      <c r="A761" s="532" t="str">
        <f>IF(ISNUMBER(VALUE(SUBSTITUTE('Named Boundary Report'!$A760,"+",""))), VALUE(SUBSTITUTE('Named Boundary Report'!$A760,"+","")), IF(TRIM('Named Boundary Report'!$A760)="", "End of Project", $A760))</f>
        <v>End of Project</v>
      </c>
      <c r="B761" s="473" t="str">
        <f>IF(ISNUMBER('Named Boundary Report'!$A760), "",TRIM(SUBSTITUTE('Named Boundary Report'!$A760, CHAR(160), " ")))</f>
        <v/>
      </c>
      <c r="C761" s="475">
        <f>'Named Boundary Report'!$F760</f>
        <v>0</v>
      </c>
    </row>
    <row r="762" spans="1:3" x14ac:dyDescent="0.25">
      <c r="A762" s="532" t="str">
        <f>IF(ISNUMBER(VALUE(SUBSTITUTE('Named Boundary Report'!$A761,"+",""))), VALUE(SUBSTITUTE('Named Boundary Report'!$A761,"+","")), IF(TRIM('Named Boundary Report'!$A761)="", "End of Project", $A761))</f>
        <v>End of Project</v>
      </c>
      <c r="B762" s="473" t="str">
        <f>IF(ISNUMBER('Named Boundary Report'!$A761), "",TRIM(SUBSTITUTE('Named Boundary Report'!$A761, CHAR(160), " ")))</f>
        <v/>
      </c>
      <c r="C762" s="475">
        <f>'Named Boundary Report'!$F761</f>
        <v>0</v>
      </c>
    </row>
    <row r="763" spans="1:3" x14ac:dyDescent="0.25">
      <c r="A763" s="532" t="str">
        <f>IF(ISNUMBER(VALUE(SUBSTITUTE('Named Boundary Report'!$A762,"+",""))), VALUE(SUBSTITUTE('Named Boundary Report'!$A762,"+","")), IF(TRIM('Named Boundary Report'!$A762)="", "End of Project", $A762))</f>
        <v>End of Project</v>
      </c>
      <c r="B763" s="473" t="str">
        <f>IF(ISNUMBER('Named Boundary Report'!$A762), "",TRIM(SUBSTITUTE('Named Boundary Report'!$A762, CHAR(160), " ")))</f>
        <v/>
      </c>
      <c r="C763" s="475">
        <f>'Named Boundary Report'!$F762</f>
        <v>0</v>
      </c>
    </row>
    <row r="764" spans="1:3" x14ac:dyDescent="0.25">
      <c r="A764" s="532" t="str">
        <f>IF(ISNUMBER(VALUE(SUBSTITUTE('Named Boundary Report'!$A763,"+",""))), VALUE(SUBSTITUTE('Named Boundary Report'!$A763,"+","")), IF(TRIM('Named Boundary Report'!$A763)="", "End of Project", $A763))</f>
        <v>End of Project</v>
      </c>
      <c r="B764" s="473" t="str">
        <f>IF(ISNUMBER('Named Boundary Report'!$A763), "",TRIM(SUBSTITUTE('Named Boundary Report'!$A763, CHAR(160), " ")))</f>
        <v/>
      </c>
      <c r="C764" s="475">
        <f>'Named Boundary Report'!$F763</f>
        <v>0</v>
      </c>
    </row>
    <row r="765" spans="1:3" x14ac:dyDescent="0.25">
      <c r="A765" s="532" t="str">
        <f>IF(ISNUMBER(VALUE(SUBSTITUTE('Named Boundary Report'!$A764,"+",""))), VALUE(SUBSTITUTE('Named Boundary Report'!$A764,"+","")), IF(TRIM('Named Boundary Report'!$A764)="", "End of Project", $A764))</f>
        <v>End of Project</v>
      </c>
      <c r="B765" s="473" t="str">
        <f>IF(ISNUMBER('Named Boundary Report'!$A764), "",TRIM(SUBSTITUTE('Named Boundary Report'!$A764, CHAR(160), " ")))</f>
        <v/>
      </c>
      <c r="C765" s="475">
        <f>'Named Boundary Report'!$F764</f>
        <v>0</v>
      </c>
    </row>
    <row r="766" spans="1:3" x14ac:dyDescent="0.25">
      <c r="A766" s="532" t="str">
        <f>IF(ISNUMBER(VALUE(SUBSTITUTE('Named Boundary Report'!$A765,"+",""))), VALUE(SUBSTITUTE('Named Boundary Report'!$A765,"+","")), IF(TRIM('Named Boundary Report'!$A765)="", "End of Project", $A765))</f>
        <v>End of Project</v>
      </c>
      <c r="B766" s="473" t="str">
        <f>IF(ISNUMBER('Named Boundary Report'!$A765), "",TRIM(SUBSTITUTE('Named Boundary Report'!$A765, CHAR(160), " ")))</f>
        <v/>
      </c>
      <c r="C766" s="475">
        <f>'Named Boundary Report'!$F765</f>
        <v>0</v>
      </c>
    </row>
    <row r="767" spans="1:3" x14ac:dyDescent="0.25">
      <c r="A767" s="532" t="str">
        <f>IF(ISNUMBER(VALUE(SUBSTITUTE('Named Boundary Report'!$A766,"+",""))), VALUE(SUBSTITUTE('Named Boundary Report'!$A766,"+","")), IF(TRIM('Named Boundary Report'!$A766)="", "End of Project", $A766))</f>
        <v>End of Project</v>
      </c>
      <c r="B767" s="473" t="str">
        <f>IF(ISNUMBER('Named Boundary Report'!$A766), "",TRIM(SUBSTITUTE('Named Boundary Report'!$A766, CHAR(160), " ")))</f>
        <v/>
      </c>
      <c r="C767" s="475">
        <f>'Named Boundary Report'!$F766</f>
        <v>0</v>
      </c>
    </row>
    <row r="768" spans="1:3" x14ac:dyDescent="0.25">
      <c r="A768" s="532" t="str">
        <f>IF(ISNUMBER(VALUE(SUBSTITUTE('Named Boundary Report'!$A767,"+",""))), VALUE(SUBSTITUTE('Named Boundary Report'!$A767,"+","")), IF(TRIM('Named Boundary Report'!$A767)="", "End of Project", $A767))</f>
        <v>End of Project</v>
      </c>
      <c r="B768" s="473" t="str">
        <f>IF(ISNUMBER('Named Boundary Report'!$A767), "",TRIM(SUBSTITUTE('Named Boundary Report'!$A767, CHAR(160), " ")))</f>
        <v/>
      </c>
      <c r="C768" s="475">
        <f>'Named Boundary Report'!$F767</f>
        <v>0</v>
      </c>
    </row>
    <row r="769" spans="1:3" x14ac:dyDescent="0.25">
      <c r="A769" s="532" t="str">
        <f>IF(ISNUMBER(VALUE(SUBSTITUTE('Named Boundary Report'!$A768,"+",""))), VALUE(SUBSTITUTE('Named Boundary Report'!$A768,"+","")), IF(TRIM('Named Boundary Report'!$A768)="", "End of Project", $A768))</f>
        <v>End of Project</v>
      </c>
      <c r="B769" s="473" t="str">
        <f>IF(ISNUMBER('Named Boundary Report'!$A768), "",TRIM(SUBSTITUTE('Named Boundary Report'!$A768, CHAR(160), " ")))</f>
        <v/>
      </c>
      <c r="C769" s="475">
        <f>'Named Boundary Report'!$F768</f>
        <v>0</v>
      </c>
    </row>
    <row r="770" spans="1:3" x14ac:dyDescent="0.25">
      <c r="A770" s="532" t="str">
        <f>IF(ISNUMBER(VALUE(SUBSTITUTE('Named Boundary Report'!$A769,"+",""))), VALUE(SUBSTITUTE('Named Boundary Report'!$A769,"+","")), IF(TRIM('Named Boundary Report'!$A769)="", "End of Project", $A769))</f>
        <v>End of Project</v>
      </c>
      <c r="B770" s="473" t="str">
        <f>IF(ISNUMBER('Named Boundary Report'!$A769), "",TRIM(SUBSTITUTE('Named Boundary Report'!$A769, CHAR(160), " ")))</f>
        <v/>
      </c>
      <c r="C770" s="475">
        <f>'Named Boundary Report'!$F769</f>
        <v>0</v>
      </c>
    </row>
    <row r="771" spans="1:3" x14ac:dyDescent="0.25">
      <c r="A771" s="532" t="str">
        <f>IF(ISNUMBER(VALUE(SUBSTITUTE('Named Boundary Report'!$A770,"+",""))), VALUE(SUBSTITUTE('Named Boundary Report'!$A770,"+","")), IF(TRIM('Named Boundary Report'!$A770)="", "End of Project", $A770))</f>
        <v>End of Project</v>
      </c>
      <c r="B771" s="473" t="str">
        <f>IF(ISNUMBER('Named Boundary Report'!$A770), "",TRIM(SUBSTITUTE('Named Boundary Report'!$A770, CHAR(160), " ")))</f>
        <v/>
      </c>
      <c r="C771" s="475">
        <f>'Named Boundary Report'!$F770</f>
        <v>0</v>
      </c>
    </row>
    <row r="772" spans="1:3" x14ac:dyDescent="0.25">
      <c r="A772" s="532" t="str">
        <f>IF(ISNUMBER(VALUE(SUBSTITUTE('Named Boundary Report'!$A771,"+",""))), VALUE(SUBSTITUTE('Named Boundary Report'!$A771,"+","")), IF(TRIM('Named Boundary Report'!$A771)="", "End of Project", $A771))</f>
        <v>End of Project</v>
      </c>
      <c r="B772" s="473" t="str">
        <f>IF(ISNUMBER('Named Boundary Report'!$A771), "",TRIM(SUBSTITUTE('Named Boundary Report'!$A771, CHAR(160), " ")))</f>
        <v/>
      </c>
      <c r="C772" s="475">
        <f>'Named Boundary Report'!$F771</f>
        <v>0</v>
      </c>
    </row>
    <row r="773" spans="1:3" x14ac:dyDescent="0.25">
      <c r="A773" s="532" t="str">
        <f>IF(ISNUMBER(VALUE(SUBSTITUTE('Named Boundary Report'!$A772,"+",""))), VALUE(SUBSTITUTE('Named Boundary Report'!$A772,"+","")), IF(TRIM('Named Boundary Report'!$A772)="", "End of Project", $A772))</f>
        <v>End of Project</v>
      </c>
      <c r="B773" s="473" t="str">
        <f>IF(ISNUMBER('Named Boundary Report'!$A772), "",TRIM(SUBSTITUTE('Named Boundary Report'!$A772, CHAR(160), " ")))</f>
        <v/>
      </c>
      <c r="C773" s="475">
        <f>'Named Boundary Report'!$F772</f>
        <v>0</v>
      </c>
    </row>
    <row r="774" spans="1:3" x14ac:dyDescent="0.25">
      <c r="A774" s="532" t="str">
        <f>IF(ISNUMBER(VALUE(SUBSTITUTE('Named Boundary Report'!$A773,"+",""))), VALUE(SUBSTITUTE('Named Boundary Report'!$A773,"+","")), IF(TRIM('Named Boundary Report'!$A773)="", "End of Project", $A773))</f>
        <v>End of Project</v>
      </c>
      <c r="B774" s="473" t="str">
        <f>IF(ISNUMBER('Named Boundary Report'!$A773), "",TRIM(SUBSTITUTE('Named Boundary Report'!$A773, CHAR(160), " ")))</f>
        <v/>
      </c>
      <c r="C774" s="475">
        <f>'Named Boundary Report'!$F773</f>
        <v>0</v>
      </c>
    </row>
    <row r="775" spans="1:3" x14ac:dyDescent="0.25">
      <c r="A775" s="532" t="str">
        <f>IF(ISNUMBER(VALUE(SUBSTITUTE('Named Boundary Report'!$A774,"+",""))), VALUE(SUBSTITUTE('Named Boundary Report'!$A774,"+","")), IF(TRIM('Named Boundary Report'!$A774)="", "End of Project", $A774))</f>
        <v>End of Project</v>
      </c>
      <c r="B775" s="473" t="str">
        <f>IF(ISNUMBER('Named Boundary Report'!$A774), "",TRIM(SUBSTITUTE('Named Boundary Report'!$A774, CHAR(160), " ")))</f>
        <v/>
      </c>
      <c r="C775" s="475">
        <f>'Named Boundary Report'!$F774</f>
        <v>0</v>
      </c>
    </row>
    <row r="776" spans="1:3" x14ac:dyDescent="0.25">
      <c r="A776" s="532" t="str">
        <f>IF(ISNUMBER(VALUE(SUBSTITUTE('Named Boundary Report'!$A775,"+",""))), VALUE(SUBSTITUTE('Named Boundary Report'!$A775,"+","")), IF(TRIM('Named Boundary Report'!$A775)="", "End of Project", $A775))</f>
        <v>End of Project</v>
      </c>
      <c r="B776" s="473" t="str">
        <f>IF(ISNUMBER('Named Boundary Report'!$A775), "",TRIM(SUBSTITUTE('Named Boundary Report'!$A775, CHAR(160), " ")))</f>
        <v/>
      </c>
      <c r="C776" s="475">
        <f>'Named Boundary Report'!$F775</f>
        <v>0</v>
      </c>
    </row>
    <row r="777" spans="1:3" x14ac:dyDescent="0.25">
      <c r="A777" s="532" t="str">
        <f>IF(ISNUMBER(VALUE(SUBSTITUTE('Named Boundary Report'!$A776,"+",""))), VALUE(SUBSTITUTE('Named Boundary Report'!$A776,"+","")), IF(TRIM('Named Boundary Report'!$A776)="", "End of Project", $A776))</f>
        <v>End of Project</v>
      </c>
      <c r="B777" s="473" t="str">
        <f>IF(ISNUMBER('Named Boundary Report'!$A776), "",TRIM(SUBSTITUTE('Named Boundary Report'!$A776, CHAR(160), " ")))</f>
        <v/>
      </c>
      <c r="C777" s="475">
        <f>'Named Boundary Report'!$F776</f>
        <v>0</v>
      </c>
    </row>
    <row r="778" spans="1:3" x14ac:dyDescent="0.25">
      <c r="A778" s="532" t="str">
        <f>IF(ISNUMBER(VALUE(SUBSTITUTE('Named Boundary Report'!$A777,"+",""))), VALUE(SUBSTITUTE('Named Boundary Report'!$A777,"+","")), IF(TRIM('Named Boundary Report'!$A777)="", "End of Project", $A777))</f>
        <v>End of Project</v>
      </c>
      <c r="B778" s="473" t="str">
        <f>IF(ISNUMBER('Named Boundary Report'!$A777), "",TRIM(SUBSTITUTE('Named Boundary Report'!$A777, CHAR(160), " ")))</f>
        <v/>
      </c>
      <c r="C778" s="475">
        <f>'Named Boundary Report'!$F777</f>
        <v>0</v>
      </c>
    </row>
    <row r="779" spans="1:3" x14ac:dyDescent="0.25">
      <c r="A779" s="532" t="str">
        <f>IF(ISNUMBER(VALUE(SUBSTITUTE('Named Boundary Report'!$A778,"+",""))), VALUE(SUBSTITUTE('Named Boundary Report'!$A778,"+","")), IF(TRIM('Named Boundary Report'!$A778)="", "End of Project", $A778))</f>
        <v>End of Project</v>
      </c>
      <c r="B779" s="473" t="str">
        <f>IF(ISNUMBER('Named Boundary Report'!$A778), "",TRIM(SUBSTITUTE('Named Boundary Report'!$A778, CHAR(160), " ")))</f>
        <v/>
      </c>
      <c r="C779" s="475">
        <f>'Named Boundary Report'!$F778</f>
        <v>0</v>
      </c>
    </row>
    <row r="780" spans="1:3" x14ac:dyDescent="0.25">
      <c r="A780" s="532" t="str">
        <f>IF(ISNUMBER(VALUE(SUBSTITUTE('Named Boundary Report'!$A779,"+",""))), VALUE(SUBSTITUTE('Named Boundary Report'!$A779,"+","")), IF(TRIM('Named Boundary Report'!$A779)="", "End of Project", $A779))</f>
        <v>End of Project</v>
      </c>
      <c r="B780" s="473" t="str">
        <f>IF(ISNUMBER('Named Boundary Report'!$A779), "",TRIM(SUBSTITUTE('Named Boundary Report'!$A779, CHAR(160), " ")))</f>
        <v/>
      </c>
      <c r="C780" s="475">
        <f>'Named Boundary Report'!$F779</f>
        <v>0</v>
      </c>
    </row>
    <row r="781" spans="1:3" x14ac:dyDescent="0.25">
      <c r="A781" s="532" t="str">
        <f>IF(ISNUMBER(VALUE(SUBSTITUTE('Named Boundary Report'!$A780,"+",""))), VALUE(SUBSTITUTE('Named Boundary Report'!$A780,"+","")), IF(TRIM('Named Boundary Report'!$A780)="", "End of Project", $A780))</f>
        <v>End of Project</v>
      </c>
      <c r="B781" s="473" t="str">
        <f>IF(ISNUMBER('Named Boundary Report'!$A780), "",TRIM(SUBSTITUTE('Named Boundary Report'!$A780, CHAR(160), " ")))</f>
        <v/>
      </c>
      <c r="C781" s="475">
        <f>'Named Boundary Report'!$F780</f>
        <v>0</v>
      </c>
    </row>
    <row r="782" spans="1:3" x14ac:dyDescent="0.25">
      <c r="A782" s="532" t="str">
        <f>IF(ISNUMBER(VALUE(SUBSTITUTE('Named Boundary Report'!$A781,"+",""))), VALUE(SUBSTITUTE('Named Boundary Report'!$A781,"+","")), IF(TRIM('Named Boundary Report'!$A781)="", "End of Project", $A781))</f>
        <v>End of Project</v>
      </c>
      <c r="B782" s="473" t="str">
        <f>IF(ISNUMBER('Named Boundary Report'!$A781), "",TRIM(SUBSTITUTE('Named Boundary Report'!$A781, CHAR(160), " ")))</f>
        <v/>
      </c>
      <c r="C782" s="475">
        <f>'Named Boundary Report'!$F781</f>
        <v>0</v>
      </c>
    </row>
    <row r="783" spans="1:3" x14ac:dyDescent="0.25">
      <c r="A783" s="532" t="str">
        <f>IF(ISNUMBER(VALUE(SUBSTITUTE('Named Boundary Report'!$A782,"+",""))), VALUE(SUBSTITUTE('Named Boundary Report'!$A782,"+","")), IF(TRIM('Named Boundary Report'!$A782)="", "End of Project", $A782))</f>
        <v>End of Project</v>
      </c>
      <c r="B783" s="473" t="str">
        <f>IF(ISNUMBER('Named Boundary Report'!$A782), "",TRIM(SUBSTITUTE('Named Boundary Report'!$A782, CHAR(160), " ")))</f>
        <v/>
      </c>
      <c r="C783" s="475">
        <f>'Named Boundary Report'!$F782</f>
        <v>0</v>
      </c>
    </row>
    <row r="784" spans="1:3" x14ac:dyDescent="0.25">
      <c r="A784" s="532" t="str">
        <f>IF(ISNUMBER(VALUE(SUBSTITUTE('Named Boundary Report'!$A783,"+",""))), VALUE(SUBSTITUTE('Named Boundary Report'!$A783,"+","")), IF(TRIM('Named Boundary Report'!$A783)="", "End of Project", $A783))</f>
        <v>End of Project</v>
      </c>
      <c r="B784" s="473" t="str">
        <f>IF(ISNUMBER('Named Boundary Report'!$A783), "",TRIM(SUBSTITUTE('Named Boundary Report'!$A783, CHAR(160), " ")))</f>
        <v/>
      </c>
      <c r="C784" s="475">
        <f>'Named Boundary Report'!$F783</f>
        <v>0</v>
      </c>
    </row>
    <row r="785" spans="1:3" x14ac:dyDescent="0.25">
      <c r="A785" s="532" t="str">
        <f>IF(ISNUMBER(VALUE(SUBSTITUTE('Named Boundary Report'!$A784,"+",""))), VALUE(SUBSTITUTE('Named Boundary Report'!$A784,"+","")), IF(TRIM('Named Boundary Report'!$A784)="", "End of Project", $A784))</f>
        <v>End of Project</v>
      </c>
      <c r="B785" s="473" t="str">
        <f>IF(ISNUMBER('Named Boundary Report'!$A784), "",TRIM(SUBSTITUTE('Named Boundary Report'!$A784, CHAR(160), " ")))</f>
        <v/>
      </c>
      <c r="C785" s="475">
        <f>'Named Boundary Report'!$F784</f>
        <v>0</v>
      </c>
    </row>
    <row r="786" spans="1:3" x14ac:dyDescent="0.25">
      <c r="A786" s="532" t="str">
        <f>IF(ISNUMBER(VALUE(SUBSTITUTE('Named Boundary Report'!$A785,"+",""))), VALUE(SUBSTITUTE('Named Boundary Report'!$A785,"+","")), IF(TRIM('Named Boundary Report'!$A785)="", "End of Project", $A785))</f>
        <v>End of Project</v>
      </c>
      <c r="B786" s="473" t="str">
        <f>IF(ISNUMBER('Named Boundary Report'!$A785), "",TRIM(SUBSTITUTE('Named Boundary Report'!$A785, CHAR(160), " ")))</f>
        <v/>
      </c>
      <c r="C786" s="475">
        <f>'Named Boundary Report'!$F785</f>
        <v>0</v>
      </c>
    </row>
    <row r="787" spans="1:3" x14ac:dyDescent="0.25">
      <c r="A787" s="532" t="str">
        <f>IF(ISNUMBER(VALUE(SUBSTITUTE('Named Boundary Report'!$A786,"+",""))), VALUE(SUBSTITUTE('Named Boundary Report'!$A786,"+","")), IF(TRIM('Named Boundary Report'!$A786)="", "End of Project", $A786))</f>
        <v>End of Project</v>
      </c>
      <c r="B787" s="473" t="str">
        <f>IF(ISNUMBER('Named Boundary Report'!$A786), "",TRIM(SUBSTITUTE('Named Boundary Report'!$A786, CHAR(160), " ")))</f>
        <v/>
      </c>
      <c r="C787" s="475">
        <f>'Named Boundary Report'!$F786</f>
        <v>0</v>
      </c>
    </row>
    <row r="788" spans="1:3" x14ac:dyDescent="0.25">
      <c r="A788" s="532" t="str">
        <f>IF(ISNUMBER(VALUE(SUBSTITUTE('Named Boundary Report'!$A787,"+",""))), VALUE(SUBSTITUTE('Named Boundary Report'!$A787,"+","")), IF(TRIM('Named Boundary Report'!$A787)="", "End of Project", $A787))</f>
        <v>End of Project</v>
      </c>
      <c r="B788" s="473" t="str">
        <f>IF(ISNUMBER('Named Boundary Report'!$A787), "",TRIM(SUBSTITUTE('Named Boundary Report'!$A787, CHAR(160), " ")))</f>
        <v/>
      </c>
      <c r="C788" s="475">
        <f>'Named Boundary Report'!$F787</f>
        <v>0</v>
      </c>
    </row>
    <row r="789" spans="1:3" x14ac:dyDescent="0.25">
      <c r="A789" s="532" t="str">
        <f>IF(ISNUMBER(VALUE(SUBSTITUTE('Named Boundary Report'!$A788,"+",""))), VALUE(SUBSTITUTE('Named Boundary Report'!$A788,"+","")), IF(TRIM('Named Boundary Report'!$A788)="", "End of Project", $A788))</f>
        <v>End of Project</v>
      </c>
      <c r="B789" s="473" t="str">
        <f>IF(ISNUMBER('Named Boundary Report'!$A788), "",TRIM(SUBSTITUTE('Named Boundary Report'!$A788, CHAR(160), " ")))</f>
        <v/>
      </c>
      <c r="C789" s="475">
        <f>'Named Boundary Report'!$F788</f>
        <v>0</v>
      </c>
    </row>
    <row r="790" spans="1:3" x14ac:dyDescent="0.25">
      <c r="A790" s="532" t="str">
        <f>IF(ISNUMBER(VALUE(SUBSTITUTE('Named Boundary Report'!$A789,"+",""))), VALUE(SUBSTITUTE('Named Boundary Report'!$A789,"+","")), IF(TRIM('Named Boundary Report'!$A789)="", "End of Project", $A789))</f>
        <v>End of Project</v>
      </c>
      <c r="B790" s="473" t="str">
        <f>IF(ISNUMBER('Named Boundary Report'!$A789), "",TRIM(SUBSTITUTE('Named Boundary Report'!$A789, CHAR(160), " ")))</f>
        <v/>
      </c>
      <c r="C790" s="475">
        <f>'Named Boundary Report'!$F789</f>
        <v>0</v>
      </c>
    </row>
    <row r="791" spans="1:3" x14ac:dyDescent="0.25">
      <c r="A791" s="532" t="str">
        <f>IF(ISNUMBER(VALUE(SUBSTITUTE('Named Boundary Report'!$A790,"+",""))), VALUE(SUBSTITUTE('Named Boundary Report'!$A790,"+","")), IF(TRIM('Named Boundary Report'!$A790)="", "End of Project", $A790))</f>
        <v>End of Project</v>
      </c>
      <c r="B791" s="473" t="str">
        <f>IF(ISNUMBER('Named Boundary Report'!$A790), "",TRIM(SUBSTITUTE('Named Boundary Report'!$A790, CHAR(160), " ")))</f>
        <v/>
      </c>
      <c r="C791" s="475">
        <f>'Named Boundary Report'!$F790</f>
        <v>0</v>
      </c>
    </row>
    <row r="792" spans="1:3" x14ac:dyDescent="0.25">
      <c r="A792" s="532" t="str">
        <f>IF(ISNUMBER(VALUE(SUBSTITUTE('Named Boundary Report'!$A791,"+",""))), VALUE(SUBSTITUTE('Named Boundary Report'!$A791,"+","")), IF(TRIM('Named Boundary Report'!$A791)="", "End of Project", $A791))</f>
        <v>End of Project</v>
      </c>
      <c r="B792" s="473" t="str">
        <f>IF(ISNUMBER('Named Boundary Report'!$A791), "",TRIM(SUBSTITUTE('Named Boundary Report'!$A791, CHAR(160), " ")))</f>
        <v/>
      </c>
      <c r="C792" s="475">
        <f>'Named Boundary Report'!$F791</f>
        <v>0</v>
      </c>
    </row>
    <row r="793" spans="1:3" x14ac:dyDescent="0.25">
      <c r="A793" s="532" t="str">
        <f>IF(ISNUMBER(VALUE(SUBSTITUTE('Named Boundary Report'!$A792,"+",""))), VALUE(SUBSTITUTE('Named Boundary Report'!$A792,"+","")), IF(TRIM('Named Boundary Report'!$A792)="", "End of Project", $A792))</f>
        <v>End of Project</v>
      </c>
      <c r="B793" s="473" t="str">
        <f>IF(ISNUMBER('Named Boundary Report'!$A792), "",TRIM(SUBSTITUTE('Named Boundary Report'!$A792, CHAR(160), " ")))</f>
        <v/>
      </c>
      <c r="C793" s="475">
        <f>'Named Boundary Report'!$F792</f>
        <v>0</v>
      </c>
    </row>
    <row r="794" spans="1:3" x14ac:dyDescent="0.25">
      <c r="A794" s="532" t="str">
        <f>IF(ISNUMBER(VALUE(SUBSTITUTE('Named Boundary Report'!$A793,"+",""))), VALUE(SUBSTITUTE('Named Boundary Report'!$A793,"+","")), IF(TRIM('Named Boundary Report'!$A793)="", "End of Project", $A793))</f>
        <v>End of Project</v>
      </c>
      <c r="B794" s="473" t="str">
        <f>IF(ISNUMBER('Named Boundary Report'!$A793), "",TRIM(SUBSTITUTE('Named Boundary Report'!$A793, CHAR(160), " ")))</f>
        <v/>
      </c>
      <c r="C794" s="475">
        <f>'Named Boundary Report'!$F793</f>
        <v>0</v>
      </c>
    </row>
    <row r="795" spans="1:3" x14ac:dyDescent="0.25">
      <c r="A795" s="532" t="str">
        <f>IF(ISNUMBER(VALUE(SUBSTITUTE('Named Boundary Report'!$A794,"+",""))), VALUE(SUBSTITUTE('Named Boundary Report'!$A794,"+","")), IF(TRIM('Named Boundary Report'!$A794)="", "End of Project", $A794))</f>
        <v>End of Project</v>
      </c>
      <c r="B795" s="473" t="str">
        <f>IF(ISNUMBER('Named Boundary Report'!$A794), "",TRIM(SUBSTITUTE('Named Boundary Report'!$A794, CHAR(160), " ")))</f>
        <v/>
      </c>
      <c r="C795" s="475">
        <f>'Named Boundary Report'!$F794</f>
        <v>0</v>
      </c>
    </row>
    <row r="796" spans="1:3" x14ac:dyDescent="0.25">
      <c r="A796" s="532" t="str">
        <f>IF(ISNUMBER(VALUE(SUBSTITUTE('Named Boundary Report'!$A795,"+",""))), VALUE(SUBSTITUTE('Named Boundary Report'!$A795,"+","")), IF(TRIM('Named Boundary Report'!$A795)="", "End of Project", $A795))</f>
        <v>End of Project</v>
      </c>
      <c r="B796" s="473" t="str">
        <f>IF(ISNUMBER('Named Boundary Report'!$A795), "",TRIM(SUBSTITUTE('Named Boundary Report'!$A795, CHAR(160), " ")))</f>
        <v/>
      </c>
      <c r="C796" s="475">
        <f>'Named Boundary Report'!$F795</f>
        <v>0</v>
      </c>
    </row>
    <row r="797" spans="1:3" x14ac:dyDescent="0.25">
      <c r="A797" s="532" t="str">
        <f>IF(ISNUMBER(VALUE(SUBSTITUTE('Named Boundary Report'!$A796,"+",""))), VALUE(SUBSTITUTE('Named Boundary Report'!$A796,"+","")), IF(TRIM('Named Boundary Report'!$A796)="", "End of Project", $A796))</f>
        <v>End of Project</v>
      </c>
      <c r="B797" s="473" t="str">
        <f>IF(ISNUMBER('Named Boundary Report'!$A796), "",TRIM(SUBSTITUTE('Named Boundary Report'!$A796, CHAR(160), " ")))</f>
        <v/>
      </c>
      <c r="C797" s="475">
        <f>'Named Boundary Report'!$F796</f>
        <v>0</v>
      </c>
    </row>
    <row r="798" spans="1:3" x14ac:dyDescent="0.25">
      <c r="A798" s="532" t="str">
        <f>IF(ISNUMBER(VALUE(SUBSTITUTE('Named Boundary Report'!$A797,"+",""))), VALUE(SUBSTITUTE('Named Boundary Report'!$A797,"+","")), IF(TRIM('Named Boundary Report'!$A797)="", "End of Project", $A797))</f>
        <v>End of Project</v>
      </c>
      <c r="B798" s="473" t="str">
        <f>IF(ISNUMBER('Named Boundary Report'!$A797), "",TRIM(SUBSTITUTE('Named Boundary Report'!$A797, CHAR(160), " ")))</f>
        <v/>
      </c>
      <c r="C798" s="475">
        <f>'Named Boundary Report'!$F797</f>
        <v>0</v>
      </c>
    </row>
    <row r="799" spans="1:3" x14ac:dyDescent="0.25">
      <c r="A799" s="532" t="str">
        <f>IF(ISNUMBER(VALUE(SUBSTITUTE('Named Boundary Report'!$A798,"+",""))), VALUE(SUBSTITUTE('Named Boundary Report'!$A798,"+","")), IF(TRIM('Named Boundary Report'!$A798)="", "End of Project", $A798))</f>
        <v>End of Project</v>
      </c>
      <c r="B799" s="473" t="str">
        <f>IF(ISNUMBER('Named Boundary Report'!$A798), "",TRIM(SUBSTITUTE('Named Boundary Report'!$A798, CHAR(160), " ")))</f>
        <v/>
      </c>
      <c r="C799" s="475">
        <f>'Named Boundary Report'!$F798</f>
        <v>0</v>
      </c>
    </row>
    <row r="800" spans="1:3" x14ac:dyDescent="0.25">
      <c r="A800" s="532" t="str">
        <f>IF(ISNUMBER(VALUE(SUBSTITUTE('Named Boundary Report'!$A799,"+",""))), VALUE(SUBSTITUTE('Named Boundary Report'!$A799,"+","")), IF(TRIM('Named Boundary Report'!$A799)="", "End of Project", $A799))</f>
        <v>End of Project</v>
      </c>
      <c r="B800" s="473" t="str">
        <f>IF(ISNUMBER('Named Boundary Report'!$A799), "",TRIM(SUBSTITUTE('Named Boundary Report'!$A799, CHAR(160), " ")))</f>
        <v/>
      </c>
      <c r="C800" s="475">
        <f>'Named Boundary Report'!$F799</f>
        <v>0</v>
      </c>
    </row>
    <row r="801" spans="1:3" x14ac:dyDescent="0.25">
      <c r="A801" s="532" t="str">
        <f>IF(ISNUMBER(VALUE(SUBSTITUTE('Named Boundary Report'!$A800,"+",""))), VALUE(SUBSTITUTE('Named Boundary Report'!$A800,"+","")), IF(TRIM('Named Boundary Report'!$A800)="", "End of Project", $A800))</f>
        <v>End of Project</v>
      </c>
      <c r="B801" s="473" t="str">
        <f>IF(ISNUMBER('Named Boundary Report'!$A800), "",TRIM(SUBSTITUTE('Named Boundary Report'!$A800, CHAR(160), " ")))</f>
        <v/>
      </c>
      <c r="C801" s="475">
        <f>'Named Boundary Report'!$F800</f>
        <v>0</v>
      </c>
    </row>
    <row r="802" spans="1:3" x14ac:dyDescent="0.25">
      <c r="A802" s="532" t="str">
        <f>IF(ISNUMBER(VALUE(SUBSTITUTE('Named Boundary Report'!$A801,"+",""))), VALUE(SUBSTITUTE('Named Boundary Report'!$A801,"+","")), IF(TRIM('Named Boundary Report'!$A801)="", "End of Project", $A801))</f>
        <v>End of Project</v>
      </c>
      <c r="B802" s="473" t="str">
        <f>IF(ISNUMBER('Named Boundary Report'!$A801), "",TRIM(SUBSTITUTE('Named Boundary Report'!$A801, CHAR(160), " ")))</f>
        <v/>
      </c>
      <c r="C802" s="475">
        <f>'Named Boundary Report'!$F801</f>
        <v>0</v>
      </c>
    </row>
    <row r="803" spans="1:3" x14ac:dyDescent="0.25">
      <c r="A803" s="532" t="str">
        <f>IF(ISNUMBER(VALUE(SUBSTITUTE('Named Boundary Report'!$A802,"+",""))), VALUE(SUBSTITUTE('Named Boundary Report'!$A802,"+","")), IF(TRIM('Named Boundary Report'!$A802)="", "End of Project", $A802))</f>
        <v>End of Project</v>
      </c>
      <c r="B803" s="473" t="str">
        <f>IF(ISNUMBER('Named Boundary Report'!$A802), "",TRIM(SUBSTITUTE('Named Boundary Report'!$A802, CHAR(160), " ")))</f>
        <v/>
      </c>
      <c r="C803" s="475">
        <f>'Named Boundary Report'!$F802</f>
        <v>0</v>
      </c>
    </row>
    <row r="804" spans="1:3" x14ac:dyDescent="0.25">
      <c r="A804" s="532" t="str">
        <f>IF(ISNUMBER(VALUE(SUBSTITUTE('Named Boundary Report'!$A803,"+",""))), VALUE(SUBSTITUTE('Named Boundary Report'!$A803,"+","")), IF(TRIM('Named Boundary Report'!$A803)="", "End of Project", $A803))</f>
        <v>End of Project</v>
      </c>
      <c r="B804" s="473" t="str">
        <f>IF(ISNUMBER('Named Boundary Report'!$A803), "",TRIM(SUBSTITUTE('Named Boundary Report'!$A803, CHAR(160), " ")))</f>
        <v/>
      </c>
      <c r="C804" s="475">
        <f>'Named Boundary Report'!$F803</f>
        <v>0</v>
      </c>
    </row>
    <row r="805" spans="1:3" x14ac:dyDescent="0.25">
      <c r="A805" s="532" t="str">
        <f>IF(ISNUMBER(VALUE(SUBSTITUTE('Named Boundary Report'!$A804,"+",""))), VALUE(SUBSTITUTE('Named Boundary Report'!$A804,"+","")), IF(TRIM('Named Boundary Report'!$A804)="", "End of Project", $A804))</f>
        <v>End of Project</v>
      </c>
      <c r="B805" s="473" t="str">
        <f>IF(ISNUMBER('Named Boundary Report'!$A804), "",TRIM(SUBSTITUTE('Named Boundary Report'!$A804, CHAR(160), " ")))</f>
        <v/>
      </c>
      <c r="C805" s="475">
        <f>'Named Boundary Report'!$F804</f>
        <v>0</v>
      </c>
    </row>
    <row r="806" spans="1:3" x14ac:dyDescent="0.25">
      <c r="A806" s="532" t="str">
        <f>IF(ISNUMBER(VALUE(SUBSTITUTE('Named Boundary Report'!$A805,"+",""))), VALUE(SUBSTITUTE('Named Boundary Report'!$A805,"+","")), IF(TRIM('Named Boundary Report'!$A805)="", "End of Project", $A805))</f>
        <v>End of Project</v>
      </c>
      <c r="B806" s="473" t="str">
        <f>IF(ISNUMBER('Named Boundary Report'!$A805), "",TRIM(SUBSTITUTE('Named Boundary Report'!$A805, CHAR(160), " ")))</f>
        <v/>
      </c>
      <c r="C806" s="475">
        <f>'Named Boundary Report'!$F805</f>
        <v>0</v>
      </c>
    </row>
    <row r="807" spans="1:3" x14ac:dyDescent="0.25">
      <c r="A807" s="532" t="str">
        <f>IF(ISNUMBER(VALUE(SUBSTITUTE('Named Boundary Report'!$A806,"+",""))), VALUE(SUBSTITUTE('Named Boundary Report'!$A806,"+","")), IF(TRIM('Named Boundary Report'!$A806)="", "End of Project", $A806))</f>
        <v>End of Project</v>
      </c>
      <c r="B807" s="473" t="str">
        <f>IF(ISNUMBER('Named Boundary Report'!$A806), "",TRIM(SUBSTITUTE('Named Boundary Report'!$A806, CHAR(160), " ")))</f>
        <v/>
      </c>
      <c r="C807" s="475">
        <f>'Named Boundary Report'!$F806</f>
        <v>0</v>
      </c>
    </row>
    <row r="808" spans="1:3" x14ac:dyDescent="0.25">
      <c r="A808" s="532" t="str">
        <f>IF(ISNUMBER(VALUE(SUBSTITUTE('Named Boundary Report'!$A807,"+",""))), VALUE(SUBSTITUTE('Named Boundary Report'!$A807,"+","")), IF(TRIM('Named Boundary Report'!$A807)="", "End of Project", $A807))</f>
        <v>End of Project</v>
      </c>
      <c r="B808" s="473" t="str">
        <f>IF(ISNUMBER('Named Boundary Report'!$A807), "",TRIM(SUBSTITUTE('Named Boundary Report'!$A807, CHAR(160), " ")))</f>
        <v/>
      </c>
      <c r="C808" s="475">
        <f>'Named Boundary Report'!$F807</f>
        <v>0</v>
      </c>
    </row>
    <row r="809" spans="1:3" x14ac:dyDescent="0.25">
      <c r="A809" s="532" t="str">
        <f>IF(ISNUMBER(VALUE(SUBSTITUTE('Named Boundary Report'!$A808,"+",""))), VALUE(SUBSTITUTE('Named Boundary Report'!$A808,"+","")), IF(TRIM('Named Boundary Report'!$A808)="", "End of Project", $A808))</f>
        <v>End of Project</v>
      </c>
      <c r="B809" s="473" t="str">
        <f>IF(ISNUMBER('Named Boundary Report'!$A808), "",TRIM(SUBSTITUTE('Named Boundary Report'!$A808, CHAR(160), " ")))</f>
        <v/>
      </c>
      <c r="C809" s="475">
        <f>'Named Boundary Report'!$F808</f>
        <v>0</v>
      </c>
    </row>
    <row r="810" spans="1:3" x14ac:dyDescent="0.25">
      <c r="A810" s="532" t="str">
        <f>IF(ISNUMBER(VALUE(SUBSTITUTE('Named Boundary Report'!$A809,"+",""))), VALUE(SUBSTITUTE('Named Boundary Report'!$A809,"+","")), IF(TRIM('Named Boundary Report'!$A809)="", "End of Project", $A809))</f>
        <v>End of Project</v>
      </c>
      <c r="B810" s="473" t="str">
        <f>IF(ISNUMBER('Named Boundary Report'!$A809), "",TRIM(SUBSTITUTE('Named Boundary Report'!$A809, CHAR(160), " ")))</f>
        <v/>
      </c>
      <c r="C810" s="475">
        <f>'Named Boundary Report'!$F809</f>
        <v>0</v>
      </c>
    </row>
    <row r="811" spans="1:3" x14ac:dyDescent="0.25">
      <c r="A811" s="532" t="str">
        <f>IF(ISNUMBER(VALUE(SUBSTITUTE('Named Boundary Report'!$A810,"+",""))), VALUE(SUBSTITUTE('Named Boundary Report'!$A810,"+","")), IF(TRIM('Named Boundary Report'!$A810)="", "End of Project", $A810))</f>
        <v>End of Project</v>
      </c>
      <c r="B811" s="473" t="str">
        <f>IF(ISNUMBER('Named Boundary Report'!$A810), "",TRIM(SUBSTITUTE('Named Boundary Report'!$A810, CHAR(160), " ")))</f>
        <v/>
      </c>
      <c r="C811" s="475">
        <f>'Named Boundary Report'!$F810</f>
        <v>0</v>
      </c>
    </row>
    <row r="812" spans="1:3" x14ac:dyDescent="0.25">
      <c r="A812" s="532" t="str">
        <f>IF(ISNUMBER(VALUE(SUBSTITUTE('Named Boundary Report'!$A811,"+",""))), VALUE(SUBSTITUTE('Named Boundary Report'!$A811,"+","")), IF(TRIM('Named Boundary Report'!$A811)="", "End of Project", $A811))</f>
        <v>End of Project</v>
      </c>
      <c r="B812" s="473" t="str">
        <f>IF(ISNUMBER('Named Boundary Report'!$A811), "",TRIM(SUBSTITUTE('Named Boundary Report'!$A811, CHAR(160), " ")))</f>
        <v/>
      </c>
      <c r="C812" s="475">
        <f>'Named Boundary Report'!$F811</f>
        <v>0</v>
      </c>
    </row>
    <row r="813" spans="1:3" x14ac:dyDescent="0.25">
      <c r="A813" s="532" t="str">
        <f>IF(ISNUMBER(VALUE(SUBSTITUTE('Named Boundary Report'!$A812,"+",""))), VALUE(SUBSTITUTE('Named Boundary Report'!$A812,"+","")), IF(TRIM('Named Boundary Report'!$A812)="", "End of Project", $A812))</f>
        <v>End of Project</v>
      </c>
      <c r="B813" s="473" t="str">
        <f>IF(ISNUMBER('Named Boundary Report'!$A812), "",TRIM(SUBSTITUTE('Named Boundary Report'!$A812, CHAR(160), " ")))</f>
        <v/>
      </c>
      <c r="C813" s="475">
        <f>'Named Boundary Report'!$F812</f>
        <v>0</v>
      </c>
    </row>
    <row r="814" spans="1:3" x14ac:dyDescent="0.25">
      <c r="A814" s="532" t="str">
        <f>IF(ISNUMBER(VALUE(SUBSTITUTE('Named Boundary Report'!$A813,"+",""))), VALUE(SUBSTITUTE('Named Boundary Report'!$A813,"+","")), IF(TRIM('Named Boundary Report'!$A813)="", "End of Project", $A813))</f>
        <v>End of Project</v>
      </c>
      <c r="B814" s="473" t="str">
        <f>IF(ISNUMBER('Named Boundary Report'!$A813), "",TRIM(SUBSTITUTE('Named Boundary Report'!$A813, CHAR(160), " ")))</f>
        <v/>
      </c>
      <c r="C814" s="475">
        <f>'Named Boundary Report'!$F813</f>
        <v>0</v>
      </c>
    </row>
    <row r="815" spans="1:3" x14ac:dyDescent="0.25">
      <c r="A815" s="532" t="str">
        <f>IF(ISNUMBER(VALUE(SUBSTITUTE('Named Boundary Report'!$A814,"+",""))), VALUE(SUBSTITUTE('Named Boundary Report'!$A814,"+","")), IF(TRIM('Named Boundary Report'!$A814)="", "End of Project", $A814))</f>
        <v>End of Project</v>
      </c>
      <c r="B815" s="473" t="str">
        <f>IF(ISNUMBER('Named Boundary Report'!$A814), "",TRIM(SUBSTITUTE('Named Boundary Report'!$A814, CHAR(160), " ")))</f>
        <v/>
      </c>
      <c r="C815" s="475">
        <f>'Named Boundary Report'!$F814</f>
        <v>0</v>
      </c>
    </row>
    <row r="816" spans="1:3" x14ac:dyDescent="0.25">
      <c r="A816" s="532" t="str">
        <f>IF(ISNUMBER(VALUE(SUBSTITUTE('Named Boundary Report'!$A815,"+",""))), VALUE(SUBSTITUTE('Named Boundary Report'!$A815,"+","")), IF(TRIM('Named Boundary Report'!$A815)="", "End of Project", $A815))</f>
        <v>End of Project</v>
      </c>
      <c r="B816" s="473" t="str">
        <f>IF(ISNUMBER('Named Boundary Report'!$A815), "",TRIM(SUBSTITUTE('Named Boundary Report'!$A815, CHAR(160), " ")))</f>
        <v/>
      </c>
      <c r="C816" s="475">
        <f>'Named Boundary Report'!$F815</f>
        <v>0</v>
      </c>
    </row>
    <row r="817" spans="1:3" x14ac:dyDescent="0.25">
      <c r="A817" s="532" t="str">
        <f>IF(ISNUMBER(VALUE(SUBSTITUTE('Named Boundary Report'!$A816,"+",""))), VALUE(SUBSTITUTE('Named Boundary Report'!$A816,"+","")), IF(TRIM('Named Boundary Report'!$A816)="", "End of Project", $A816))</f>
        <v>End of Project</v>
      </c>
      <c r="B817" s="473" t="str">
        <f>IF(ISNUMBER('Named Boundary Report'!$A816), "",TRIM(SUBSTITUTE('Named Boundary Report'!$A816, CHAR(160), " ")))</f>
        <v/>
      </c>
      <c r="C817" s="475">
        <f>'Named Boundary Report'!$F816</f>
        <v>0</v>
      </c>
    </row>
    <row r="818" spans="1:3" x14ac:dyDescent="0.25">
      <c r="A818" s="532" t="str">
        <f>IF(ISNUMBER(VALUE(SUBSTITUTE('Named Boundary Report'!$A817,"+",""))), VALUE(SUBSTITUTE('Named Boundary Report'!$A817,"+","")), IF(TRIM('Named Boundary Report'!$A817)="", "End of Project", $A817))</f>
        <v>End of Project</v>
      </c>
      <c r="B818" s="473" t="str">
        <f>IF(ISNUMBER('Named Boundary Report'!$A817), "",TRIM(SUBSTITUTE('Named Boundary Report'!$A817, CHAR(160), " ")))</f>
        <v/>
      </c>
      <c r="C818" s="475">
        <f>'Named Boundary Report'!$F817</f>
        <v>0</v>
      </c>
    </row>
    <row r="819" spans="1:3" x14ac:dyDescent="0.25">
      <c r="A819" s="532" t="str">
        <f>IF(ISNUMBER(VALUE(SUBSTITUTE('Named Boundary Report'!$A818,"+",""))), VALUE(SUBSTITUTE('Named Boundary Report'!$A818,"+","")), IF(TRIM('Named Boundary Report'!$A818)="", "End of Project", $A818))</f>
        <v>End of Project</v>
      </c>
      <c r="B819" s="473" t="str">
        <f>IF(ISNUMBER('Named Boundary Report'!$A818), "",TRIM(SUBSTITUTE('Named Boundary Report'!$A818, CHAR(160), " ")))</f>
        <v/>
      </c>
      <c r="C819" s="475">
        <f>'Named Boundary Report'!$F818</f>
        <v>0</v>
      </c>
    </row>
    <row r="820" spans="1:3" x14ac:dyDescent="0.25">
      <c r="A820" s="532" t="str">
        <f>IF(ISNUMBER(VALUE(SUBSTITUTE('Named Boundary Report'!$A819,"+",""))), VALUE(SUBSTITUTE('Named Boundary Report'!$A819,"+","")), IF(TRIM('Named Boundary Report'!$A819)="", "End of Project", $A819))</f>
        <v>End of Project</v>
      </c>
      <c r="B820" s="473" t="str">
        <f>IF(ISNUMBER('Named Boundary Report'!$A819), "",TRIM(SUBSTITUTE('Named Boundary Report'!$A819, CHAR(160), " ")))</f>
        <v/>
      </c>
      <c r="C820" s="475">
        <f>'Named Boundary Report'!$F819</f>
        <v>0</v>
      </c>
    </row>
    <row r="821" spans="1:3" x14ac:dyDescent="0.25">
      <c r="A821" s="532" t="str">
        <f>IF(ISNUMBER(VALUE(SUBSTITUTE('Named Boundary Report'!$A820,"+",""))), VALUE(SUBSTITUTE('Named Boundary Report'!$A820,"+","")), IF(TRIM('Named Boundary Report'!$A820)="", "End of Project", $A820))</f>
        <v>End of Project</v>
      </c>
      <c r="B821" s="473" t="str">
        <f>IF(ISNUMBER('Named Boundary Report'!$A820), "",TRIM(SUBSTITUTE('Named Boundary Report'!$A820, CHAR(160), " ")))</f>
        <v/>
      </c>
      <c r="C821" s="475">
        <f>'Named Boundary Report'!$F820</f>
        <v>0</v>
      </c>
    </row>
    <row r="822" spans="1:3" x14ac:dyDescent="0.25">
      <c r="A822" s="532" t="str">
        <f>IF(ISNUMBER(VALUE(SUBSTITUTE('Named Boundary Report'!$A821,"+",""))), VALUE(SUBSTITUTE('Named Boundary Report'!$A821,"+","")), IF(TRIM('Named Boundary Report'!$A821)="", "End of Project", $A821))</f>
        <v>End of Project</v>
      </c>
      <c r="B822" s="473" t="str">
        <f>IF(ISNUMBER('Named Boundary Report'!$A821), "",TRIM(SUBSTITUTE('Named Boundary Report'!$A821, CHAR(160), " ")))</f>
        <v/>
      </c>
      <c r="C822" s="475">
        <f>'Named Boundary Report'!$F821</f>
        <v>0</v>
      </c>
    </row>
    <row r="823" spans="1:3" x14ac:dyDescent="0.25">
      <c r="A823" s="532" t="str">
        <f>IF(ISNUMBER(VALUE(SUBSTITUTE('Named Boundary Report'!$A822,"+",""))), VALUE(SUBSTITUTE('Named Boundary Report'!$A822,"+","")), IF(TRIM('Named Boundary Report'!$A822)="", "End of Project", $A822))</f>
        <v>End of Project</v>
      </c>
      <c r="B823" s="473" t="str">
        <f>IF(ISNUMBER('Named Boundary Report'!$A822), "",TRIM(SUBSTITUTE('Named Boundary Report'!$A822, CHAR(160), " ")))</f>
        <v/>
      </c>
      <c r="C823" s="475">
        <f>'Named Boundary Report'!$F822</f>
        <v>0</v>
      </c>
    </row>
    <row r="824" spans="1:3" x14ac:dyDescent="0.25">
      <c r="A824" s="532" t="str">
        <f>IF(ISNUMBER(VALUE(SUBSTITUTE('Named Boundary Report'!$A823,"+",""))), VALUE(SUBSTITUTE('Named Boundary Report'!$A823,"+","")), IF(TRIM('Named Boundary Report'!$A823)="", "End of Project", $A823))</f>
        <v>End of Project</v>
      </c>
      <c r="B824" s="473" t="str">
        <f>IF(ISNUMBER('Named Boundary Report'!$A823), "",TRIM(SUBSTITUTE('Named Boundary Report'!$A823, CHAR(160), " ")))</f>
        <v/>
      </c>
      <c r="C824" s="475">
        <f>'Named Boundary Report'!$F823</f>
        <v>0</v>
      </c>
    </row>
    <row r="825" spans="1:3" x14ac:dyDescent="0.25">
      <c r="A825" s="532" t="str">
        <f>IF(ISNUMBER(VALUE(SUBSTITUTE('Named Boundary Report'!$A824,"+",""))), VALUE(SUBSTITUTE('Named Boundary Report'!$A824,"+","")), IF(TRIM('Named Boundary Report'!$A824)="", "End of Project", $A824))</f>
        <v>End of Project</v>
      </c>
      <c r="B825" s="473" t="str">
        <f>IF(ISNUMBER('Named Boundary Report'!$A824), "",TRIM(SUBSTITUTE('Named Boundary Report'!$A824, CHAR(160), " ")))</f>
        <v/>
      </c>
      <c r="C825" s="475">
        <f>'Named Boundary Report'!$F824</f>
        <v>0</v>
      </c>
    </row>
    <row r="826" spans="1:3" x14ac:dyDescent="0.25">
      <c r="A826" s="532" t="str">
        <f>IF(ISNUMBER(VALUE(SUBSTITUTE('Named Boundary Report'!$A825,"+",""))), VALUE(SUBSTITUTE('Named Boundary Report'!$A825,"+","")), IF(TRIM('Named Boundary Report'!$A825)="", "End of Project", $A825))</f>
        <v>End of Project</v>
      </c>
      <c r="B826" s="473" t="str">
        <f>IF(ISNUMBER('Named Boundary Report'!$A825), "",TRIM(SUBSTITUTE('Named Boundary Report'!$A825, CHAR(160), " ")))</f>
        <v/>
      </c>
      <c r="C826" s="475">
        <f>'Named Boundary Report'!$F825</f>
        <v>0</v>
      </c>
    </row>
    <row r="827" spans="1:3" x14ac:dyDescent="0.25">
      <c r="A827" s="532" t="str">
        <f>IF(ISNUMBER(VALUE(SUBSTITUTE('Named Boundary Report'!$A826,"+",""))), VALUE(SUBSTITUTE('Named Boundary Report'!$A826,"+","")), IF(TRIM('Named Boundary Report'!$A826)="", "End of Project", $A826))</f>
        <v>End of Project</v>
      </c>
      <c r="B827" s="473" t="str">
        <f>IF(ISNUMBER('Named Boundary Report'!$A826), "",TRIM(SUBSTITUTE('Named Boundary Report'!$A826, CHAR(160), " ")))</f>
        <v/>
      </c>
      <c r="C827" s="475">
        <f>'Named Boundary Report'!$F826</f>
        <v>0</v>
      </c>
    </row>
    <row r="828" spans="1:3" x14ac:dyDescent="0.25">
      <c r="A828" s="532" t="str">
        <f>IF(ISNUMBER(VALUE(SUBSTITUTE('Named Boundary Report'!$A827,"+",""))), VALUE(SUBSTITUTE('Named Boundary Report'!$A827,"+","")), IF(TRIM('Named Boundary Report'!$A827)="", "End of Project", $A827))</f>
        <v>End of Project</v>
      </c>
      <c r="B828" s="473" t="str">
        <f>IF(ISNUMBER('Named Boundary Report'!$A827), "",TRIM(SUBSTITUTE('Named Boundary Report'!$A827, CHAR(160), " ")))</f>
        <v/>
      </c>
      <c r="C828" s="475">
        <f>'Named Boundary Report'!$F827</f>
        <v>0</v>
      </c>
    </row>
    <row r="829" spans="1:3" x14ac:dyDescent="0.25">
      <c r="A829" s="532" t="str">
        <f>IF(ISNUMBER(VALUE(SUBSTITUTE('Named Boundary Report'!$A828,"+",""))), VALUE(SUBSTITUTE('Named Boundary Report'!$A828,"+","")), IF(TRIM('Named Boundary Report'!$A828)="", "End of Project", $A828))</f>
        <v>End of Project</v>
      </c>
      <c r="B829" s="473" t="str">
        <f>IF(ISNUMBER('Named Boundary Report'!$A828), "",TRIM(SUBSTITUTE('Named Boundary Report'!$A828, CHAR(160), " ")))</f>
        <v/>
      </c>
      <c r="C829" s="475">
        <f>'Named Boundary Report'!$F828</f>
        <v>0</v>
      </c>
    </row>
    <row r="830" spans="1:3" x14ac:dyDescent="0.25">
      <c r="A830" s="532" t="str">
        <f>IF(ISNUMBER(VALUE(SUBSTITUTE('Named Boundary Report'!$A829,"+",""))), VALUE(SUBSTITUTE('Named Boundary Report'!$A829,"+","")), IF(TRIM('Named Boundary Report'!$A829)="", "End of Project", $A829))</f>
        <v>End of Project</v>
      </c>
      <c r="B830" s="473" t="str">
        <f>IF(ISNUMBER('Named Boundary Report'!$A829), "",TRIM(SUBSTITUTE('Named Boundary Report'!$A829, CHAR(160), " ")))</f>
        <v/>
      </c>
      <c r="C830" s="475">
        <f>'Named Boundary Report'!$F829</f>
        <v>0</v>
      </c>
    </row>
    <row r="831" spans="1:3" x14ac:dyDescent="0.25">
      <c r="A831" s="532" t="str">
        <f>IF(ISNUMBER(VALUE(SUBSTITUTE('Named Boundary Report'!$A830,"+",""))), VALUE(SUBSTITUTE('Named Boundary Report'!$A830,"+","")), IF(TRIM('Named Boundary Report'!$A830)="", "End of Project", $A830))</f>
        <v>End of Project</v>
      </c>
      <c r="B831" s="473" t="str">
        <f>IF(ISNUMBER('Named Boundary Report'!$A830), "",TRIM(SUBSTITUTE('Named Boundary Report'!$A830, CHAR(160), " ")))</f>
        <v/>
      </c>
      <c r="C831" s="475">
        <f>'Named Boundary Report'!$F830</f>
        <v>0</v>
      </c>
    </row>
    <row r="832" spans="1:3" x14ac:dyDescent="0.25">
      <c r="A832" s="532" t="str">
        <f>IF(ISNUMBER(VALUE(SUBSTITUTE('Named Boundary Report'!$A831,"+",""))), VALUE(SUBSTITUTE('Named Boundary Report'!$A831,"+","")), IF(TRIM('Named Boundary Report'!$A831)="", "End of Project", $A831))</f>
        <v>End of Project</v>
      </c>
      <c r="B832" s="473" t="str">
        <f>IF(ISNUMBER('Named Boundary Report'!$A831), "",TRIM(SUBSTITUTE('Named Boundary Report'!$A831, CHAR(160), " ")))</f>
        <v/>
      </c>
      <c r="C832" s="475">
        <f>'Named Boundary Report'!$F831</f>
        <v>0</v>
      </c>
    </row>
    <row r="833" spans="1:3" x14ac:dyDescent="0.25">
      <c r="A833" s="532" t="str">
        <f>IF(ISNUMBER(VALUE(SUBSTITUTE('Named Boundary Report'!$A832,"+",""))), VALUE(SUBSTITUTE('Named Boundary Report'!$A832,"+","")), IF(TRIM('Named Boundary Report'!$A832)="", "End of Project", $A832))</f>
        <v>End of Project</v>
      </c>
      <c r="B833" s="473" t="str">
        <f>IF(ISNUMBER('Named Boundary Report'!$A832), "",TRIM(SUBSTITUTE('Named Boundary Report'!$A832, CHAR(160), " ")))</f>
        <v/>
      </c>
      <c r="C833" s="475">
        <f>'Named Boundary Report'!$F832</f>
        <v>0</v>
      </c>
    </row>
    <row r="834" spans="1:3" x14ac:dyDescent="0.25">
      <c r="A834" s="532" t="str">
        <f>IF(ISNUMBER(VALUE(SUBSTITUTE('Named Boundary Report'!$A833,"+",""))), VALUE(SUBSTITUTE('Named Boundary Report'!$A833,"+","")), IF(TRIM('Named Boundary Report'!$A833)="", "End of Project", $A833))</f>
        <v>End of Project</v>
      </c>
      <c r="B834" s="473" t="str">
        <f>IF(ISNUMBER('Named Boundary Report'!$A833), "",TRIM(SUBSTITUTE('Named Boundary Report'!$A833, CHAR(160), " ")))</f>
        <v/>
      </c>
      <c r="C834" s="475">
        <f>'Named Boundary Report'!$F833</f>
        <v>0</v>
      </c>
    </row>
    <row r="835" spans="1:3" x14ac:dyDescent="0.25">
      <c r="A835" s="532" t="str">
        <f>IF(ISNUMBER(VALUE(SUBSTITUTE('Named Boundary Report'!$A834,"+",""))), VALUE(SUBSTITUTE('Named Boundary Report'!$A834,"+","")), IF(TRIM('Named Boundary Report'!$A834)="", "End of Project", $A834))</f>
        <v>End of Project</v>
      </c>
      <c r="B835" s="473" t="str">
        <f>IF(ISNUMBER('Named Boundary Report'!$A834), "",TRIM(SUBSTITUTE('Named Boundary Report'!$A834, CHAR(160), " ")))</f>
        <v/>
      </c>
      <c r="C835" s="475">
        <f>'Named Boundary Report'!$F834</f>
        <v>0</v>
      </c>
    </row>
    <row r="836" spans="1:3" x14ac:dyDescent="0.25">
      <c r="A836" s="532" t="str">
        <f>IF(ISNUMBER(VALUE(SUBSTITUTE('Named Boundary Report'!$A835,"+",""))), VALUE(SUBSTITUTE('Named Boundary Report'!$A835,"+","")), IF(TRIM('Named Boundary Report'!$A835)="", "End of Project", $A835))</f>
        <v>End of Project</v>
      </c>
      <c r="B836" s="473" t="str">
        <f>IF(ISNUMBER('Named Boundary Report'!$A835), "",TRIM(SUBSTITUTE('Named Boundary Report'!$A835, CHAR(160), " ")))</f>
        <v/>
      </c>
      <c r="C836" s="475">
        <f>'Named Boundary Report'!$F835</f>
        <v>0</v>
      </c>
    </row>
    <row r="837" spans="1:3" x14ac:dyDescent="0.25">
      <c r="A837" s="532" t="str">
        <f>IF(ISNUMBER(VALUE(SUBSTITUTE('Named Boundary Report'!$A836,"+",""))), VALUE(SUBSTITUTE('Named Boundary Report'!$A836,"+","")), IF(TRIM('Named Boundary Report'!$A836)="", "End of Project", $A836))</f>
        <v>End of Project</v>
      </c>
      <c r="B837" s="473" t="str">
        <f>IF(ISNUMBER('Named Boundary Report'!$A836), "",TRIM(SUBSTITUTE('Named Boundary Report'!$A836, CHAR(160), " ")))</f>
        <v/>
      </c>
      <c r="C837" s="475">
        <f>'Named Boundary Report'!$F836</f>
        <v>0</v>
      </c>
    </row>
    <row r="838" spans="1:3" x14ac:dyDescent="0.25">
      <c r="A838" s="532" t="str">
        <f>IF(ISNUMBER(VALUE(SUBSTITUTE('Named Boundary Report'!$A837,"+",""))), VALUE(SUBSTITUTE('Named Boundary Report'!$A837,"+","")), IF(TRIM('Named Boundary Report'!$A837)="", "End of Project", $A837))</f>
        <v>End of Project</v>
      </c>
      <c r="B838" s="473" t="str">
        <f>IF(ISNUMBER('Named Boundary Report'!$A837), "",TRIM(SUBSTITUTE('Named Boundary Report'!$A837, CHAR(160), " ")))</f>
        <v/>
      </c>
      <c r="C838" s="475">
        <f>'Named Boundary Report'!$F837</f>
        <v>0</v>
      </c>
    </row>
    <row r="839" spans="1:3" x14ac:dyDescent="0.25">
      <c r="A839" s="532" t="str">
        <f>IF(ISNUMBER(VALUE(SUBSTITUTE('Named Boundary Report'!$A838,"+",""))), VALUE(SUBSTITUTE('Named Boundary Report'!$A838,"+","")), IF(TRIM('Named Boundary Report'!$A838)="", "End of Project", $A838))</f>
        <v>End of Project</v>
      </c>
      <c r="B839" s="473" t="str">
        <f>IF(ISNUMBER('Named Boundary Report'!$A838), "",TRIM(SUBSTITUTE('Named Boundary Report'!$A838, CHAR(160), " ")))</f>
        <v/>
      </c>
      <c r="C839" s="475">
        <f>'Named Boundary Report'!$F838</f>
        <v>0</v>
      </c>
    </row>
    <row r="840" spans="1:3" x14ac:dyDescent="0.25">
      <c r="A840" s="532" t="str">
        <f>IF(ISNUMBER(VALUE(SUBSTITUTE('Named Boundary Report'!$A839,"+",""))), VALUE(SUBSTITUTE('Named Boundary Report'!$A839,"+","")), IF(TRIM('Named Boundary Report'!$A839)="", "End of Project", $A839))</f>
        <v>End of Project</v>
      </c>
      <c r="B840" s="473" t="str">
        <f>IF(ISNUMBER('Named Boundary Report'!$A839), "",TRIM(SUBSTITUTE('Named Boundary Report'!$A839, CHAR(160), " ")))</f>
        <v/>
      </c>
      <c r="C840" s="475">
        <f>'Named Boundary Report'!$F839</f>
        <v>0</v>
      </c>
    </row>
    <row r="841" spans="1:3" x14ac:dyDescent="0.25">
      <c r="A841" s="532" t="str">
        <f>IF(ISNUMBER(VALUE(SUBSTITUTE('Named Boundary Report'!$A840,"+",""))), VALUE(SUBSTITUTE('Named Boundary Report'!$A840,"+","")), IF(TRIM('Named Boundary Report'!$A840)="", "End of Project", $A840))</f>
        <v>End of Project</v>
      </c>
      <c r="B841" s="473" t="str">
        <f>IF(ISNUMBER('Named Boundary Report'!$A840), "",TRIM(SUBSTITUTE('Named Boundary Report'!$A840, CHAR(160), " ")))</f>
        <v/>
      </c>
      <c r="C841" s="475">
        <f>'Named Boundary Report'!$F840</f>
        <v>0</v>
      </c>
    </row>
    <row r="842" spans="1:3" x14ac:dyDescent="0.25">
      <c r="A842" s="532" t="str">
        <f>IF(ISNUMBER(VALUE(SUBSTITUTE('Named Boundary Report'!$A841,"+",""))), VALUE(SUBSTITUTE('Named Boundary Report'!$A841,"+","")), IF(TRIM('Named Boundary Report'!$A841)="", "End of Project", $A841))</f>
        <v>End of Project</v>
      </c>
      <c r="B842" s="473" t="str">
        <f>IF(ISNUMBER('Named Boundary Report'!$A841), "",TRIM(SUBSTITUTE('Named Boundary Report'!$A841, CHAR(160), " ")))</f>
        <v/>
      </c>
      <c r="C842" s="475">
        <f>'Named Boundary Report'!$F841</f>
        <v>0</v>
      </c>
    </row>
    <row r="843" spans="1:3" x14ac:dyDescent="0.25">
      <c r="A843" s="532" t="str">
        <f>IF(ISNUMBER(VALUE(SUBSTITUTE('Named Boundary Report'!$A842,"+",""))), VALUE(SUBSTITUTE('Named Boundary Report'!$A842,"+","")), IF(TRIM('Named Boundary Report'!$A842)="", "End of Project", $A842))</f>
        <v>End of Project</v>
      </c>
      <c r="B843" s="473" t="str">
        <f>IF(ISNUMBER('Named Boundary Report'!$A842), "",TRIM(SUBSTITUTE('Named Boundary Report'!$A842, CHAR(160), " ")))</f>
        <v/>
      </c>
      <c r="C843" s="475">
        <f>'Named Boundary Report'!$F842</f>
        <v>0</v>
      </c>
    </row>
    <row r="844" spans="1:3" x14ac:dyDescent="0.25">
      <c r="A844" s="532" t="str">
        <f>IF(ISNUMBER(VALUE(SUBSTITUTE('Named Boundary Report'!$A843,"+",""))), VALUE(SUBSTITUTE('Named Boundary Report'!$A843,"+","")), IF(TRIM('Named Boundary Report'!$A843)="", "End of Project", $A843))</f>
        <v>End of Project</v>
      </c>
      <c r="B844" s="473" t="str">
        <f>IF(ISNUMBER('Named Boundary Report'!$A843), "",TRIM(SUBSTITUTE('Named Boundary Report'!$A843, CHAR(160), " ")))</f>
        <v/>
      </c>
      <c r="C844" s="475">
        <f>'Named Boundary Report'!$F843</f>
        <v>0</v>
      </c>
    </row>
    <row r="845" spans="1:3" x14ac:dyDescent="0.25">
      <c r="A845" s="532" t="str">
        <f>IF(ISNUMBER(VALUE(SUBSTITUTE('Named Boundary Report'!$A844,"+",""))), VALUE(SUBSTITUTE('Named Boundary Report'!$A844,"+","")), IF(TRIM('Named Boundary Report'!$A844)="", "End of Project", $A844))</f>
        <v>End of Project</v>
      </c>
      <c r="B845" s="473" t="str">
        <f>IF(ISNUMBER('Named Boundary Report'!$A844), "",TRIM(SUBSTITUTE('Named Boundary Report'!$A844, CHAR(160), " ")))</f>
        <v/>
      </c>
      <c r="C845" s="475">
        <f>'Named Boundary Report'!$F844</f>
        <v>0</v>
      </c>
    </row>
    <row r="846" spans="1:3" x14ac:dyDescent="0.25">
      <c r="A846" s="532" t="str">
        <f>IF(ISNUMBER(VALUE(SUBSTITUTE('Named Boundary Report'!$A845,"+",""))), VALUE(SUBSTITUTE('Named Boundary Report'!$A845,"+","")), IF(TRIM('Named Boundary Report'!$A845)="", "End of Project", $A845))</f>
        <v>End of Project</v>
      </c>
      <c r="B846" s="473" t="str">
        <f>IF(ISNUMBER('Named Boundary Report'!$A845), "",TRIM(SUBSTITUTE('Named Boundary Report'!$A845, CHAR(160), " ")))</f>
        <v/>
      </c>
      <c r="C846" s="475">
        <f>'Named Boundary Report'!$F845</f>
        <v>0</v>
      </c>
    </row>
    <row r="847" spans="1:3" x14ac:dyDescent="0.25">
      <c r="A847" s="532" t="str">
        <f>IF(ISNUMBER(VALUE(SUBSTITUTE('Named Boundary Report'!$A846,"+",""))), VALUE(SUBSTITUTE('Named Boundary Report'!$A846,"+","")), IF(TRIM('Named Boundary Report'!$A846)="", "End of Project", $A846))</f>
        <v>End of Project</v>
      </c>
      <c r="B847" s="473" t="str">
        <f>IF(ISNUMBER('Named Boundary Report'!$A846), "",TRIM(SUBSTITUTE('Named Boundary Report'!$A846, CHAR(160), " ")))</f>
        <v/>
      </c>
      <c r="C847" s="475">
        <f>'Named Boundary Report'!$F846</f>
        <v>0</v>
      </c>
    </row>
    <row r="848" spans="1:3" x14ac:dyDescent="0.25">
      <c r="A848" s="532" t="str">
        <f>IF(ISNUMBER(VALUE(SUBSTITUTE('Named Boundary Report'!$A847,"+",""))), VALUE(SUBSTITUTE('Named Boundary Report'!$A847,"+","")), IF(TRIM('Named Boundary Report'!$A847)="", "End of Project", $A847))</f>
        <v>End of Project</v>
      </c>
      <c r="B848" s="473" t="str">
        <f>IF(ISNUMBER('Named Boundary Report'!$A847), "",TRIM(SUBSTITUTE('Named Boundary Report'!$A847, CHAR(160), " ")))</f>
        <v/>
      </c>
      <c r="C848" s="475">
        <f>'Named Boundary Report'!$F847</f>
        <v>0</v>
      </c>
    </row>
    <row r="849" spans="1:3" x14ac:dyDescent="0.25">
      <c r="A849" s="532" t="str">
        <f>IF(ISNUMBER(VALUE(SUBSTITUTE('Named Boundary Report'!$A848,"+",""))), VALUE(SUBSTITUTE('Named Boundary Report'!$A848,"+","")), IF(TRIM('Named Boundary Report'!$A848)="", "End of Project", $A848))</f>
        <v>End of Project</v>
      </c>
      <c r="B849" s="473" t="str">
        <f>IF(ISNUMBER('Named Boundary Report'!$A848), "",TRIM(SUBSTITUTE('Named Boundary Report'!$A848, CHAR(160), " ")))</f>
        <v/>
      </c>
      <c r="C849" s="475">
        <f>'Named Boundary Report'!$F848</f>
        <v>0</v>
      </c>
    </row>
    <row r="850" spans="1:3" x14ac:dyDescent="0.25">
      <c r="A850" s="532" t="str">
        <f>IF(ISNUMBER(VALUE(SUBSTITUTE('Named Boundary Report'!$A849,"+",""))), VALUE(SUBSTITUTE('Named Boundary Report'!$A849,"+","")), IF(TRIM('Named Boundary Report'!$A849)="", "End of Project", $A849))</f>
        <v>End of Project</v>
      </c>
      <c r="B850" s="473" t="str">
        <f>IF(ISNUMBER('Named Boundary Report'!$A849), "",TRIM(SUBSTITUTE('Named Boundary Report'!$A849, CHAR(160), " ")))</f>
        <v/>
      </c>
      <c r="C850" s="475">
        <f>'Named Boundary Report'!$F849</f>
        <v>0</v>
      </c>
    </row>
    <row r="851" spans="1:3" x14ac:dyDescent="0.25">
      <c r="A851" s="532" t="str">
        <f>IF(ISNUMBER(VALUE(SUBSTITUTE('Named Boundary Report'!$A850,"+",""))), VALUE(SUBSTITUTE('Named Boundary Report'!$A850,"+","")), IF(TRIM('Named Boundary Report'!$A850)="", "End of Project", $A850))</f>
        <v>End of Project</v>
      </c>
      <c r="B851" s="473" t="str">
        <f>IF(ISNUMBER('Named Boundary Report'!$A850), "",TRIM(SUBSTITUTE('Named Boundary Report'!$A850, CHAR(160), " ")))</f>
        <v/>
      </c>
      <c r="C851" s="475">
        <f>'Named Boundary Report'!$F850</f>
        <v>0</v>
      </c>
    </row>
    <row r="852" spans="1:3" x14ac:dyDescent="0.25">
      <c r="A852" s="532" t="str">
        <f>IF(ISNUMBER(VALUE(SUBSTITUTE('Named Boundary Report'!$A851,"+",""))), VALUE(SUBSTITUTE('Named Boundary Report'!$A851,"+","")), IF(TRIM('Named Boundary Report'!$A851)="", "End of Project", $A851))</f>
        <v>End of Project</v>
      </c>
      <c r="B852" s="473" t="str">
        <f>IF(ISNUMBER('Named Boundary Report'!$A851), "",TRIM(SUBSTITUTE('Named Boundary Report'!$A851, CHAR(160), " ")))</f>
        <v/>
      </c>
      <c r="C852" s="475">
        <f>'Named Boundary Report'!$F851</f>
        <v>0</v>
      </c>
    </row>
    <row r="853" spans="1:3" x14ac:dyDescent="0.25">
      <c r="A853" s="532" t="str">
        <f>IF(ISNUMBER(VALUE(SUBSTITUTE('Named Boundary Report'!$A852,"+",""))), VALUE(SUBSTITUTE('Named Boundary Report'!$A852,"+","")), IF(TRIM('Named Boundary Report'!$A852)="", "End of Project", $A852))</f>
        <v>End of Project</v>
      </c>
      <c r="B853" s="473" t="str">
        <f>IF(ISNUMBER('Named Boundary Report'!$A852), "",TRIM(SUBSTITUTE('Named Boundary Report'!$A852, CHAR(160), " ")))</f>
        <v/>
      </c>
      <c r="C853" s="475">
        <f>'Named Boundary Report'!$F852</f>
        <v>0</v>
      </c>
    </row>
    <row r="854" spans="1:3" x14ac:dyDescent="0.25">
      <c r="A854" s="532" t="str">
        <f>IF(ISNUMBER(VALUE(SUBSTITUTE('Named Boundary Report'!$A853,"+",""))), VALUE(SUBSTITUTE('Named Boundary Report'!$A853,"+","")), IF(TRIM('Named Boundary Report'!$A853)="", "End of Project", $A853))</f>
        <v>End of Project</v>
      </c>
      <c r="B854" s="473" t="str">
        <f>IF(ISNUMBER('Named Boundary Report'!$A853), "",TRIM(SUBSTITUTE('Named Boundary Report'!$A853, CHAR(160), " ")))</f>
        <v/>
      </c>
      <c r="C854" s="475">
        <f>'Named Boundary Report'!$F853</f>
        <v>0</v>
      </c>
    </row>
    <row r="855" spans="1:3" x14ac:dyDescent="0.25">
      <c r="A855" s="532" t="str">
        <f>IF(ISNUMBER(VALUE(SUBSTITUTE('Named Boundary Report'!$A854,"+",""))), VALUE(SUBSTITUTE('Named Boundary Report'!$A854,"+","")), IF(TRIM('Named Boundary Report'!$A854)="", "End of Project", $A854))</f>
        <v>End of Project</v>
      </c>
      <c r="B855" s="473" t="str">
        <f>IF(ISNUMBER('Named Boundary Report'!$A854), "",TRIM(SUBSTITUTE('Named Boundary Report'!$A854, CHAR(160), " ")))</f>
        <v/>
      </c>
      <c r="C855" s="475">
        <f>'Named Boundary Report'!$F854</f>
        <v>0</v>
      </c>
    </row>
    <row r="856" spans="1:3" x14ac:dyDescent="0.25">
      <c r="A856" s="532" t="str">
        <f>IF(ISNUMBER(VALUE(SUBSTITUTE('Named Boundary Report'!$A855,"+",""))), VALUE(SUBSTITUTE('Named Boundary Report'!$A855,"+","")), IF(TRIM('Named Boundary Report'!$A855)="", "End of Project", $A855))</f>
        <v>End of Project</v>
      </c>
      <c r="B856" s="473" t="str">
        <f>IF(ISNUMBER('Named Boundary Report'!$A855), "",TRIM(SUBSTITUTE('Named Boundary Report'!$A855, CHAR(160), " ")))</f>
        <v/>
      </c>
      <c r="C856" s="475">
        <f>'Named Boundary Report'!$F855</f>
        <v>0</v>
      </c>
    </row>
    <row r="857" spans="1:3" x14ac:dyDescent="0.25">
      <c r="A857" s="532" t="str">
        <f>IF(ISNUMBER(VALUE(SUBSTITUTE('Named Boundary Report'!$A856,"+",""))), VALUE(SUBSTITUTE('Named Boundary Report'!$A856,"+","")), IF(TRIM('Named Boundary Report'!$A856)="", "End of Project", $A856))</f>
        <v>End of Project</v>
      </c>
      <c r="B857" s="473" t="str">
        <f>IF(ISNUMBER('Named Boundary Report'!$A856), "",TRIM(SUBSTITUTE('Named Boundary Report'!$A856, CHAR(160), " ")))</f>
        <v/>
      </c>
      <c r="C857" s="475">
        <f>'Named Boundary Report'!$F856</f>
        <v>0</v>
      </c>
    </row>
    <row r="858" spans="1:3" x14ac:dyDescent="0.25">
      <c r="A858" s="532" t="str">
        <f>IF(ISNUMBER(VALUE(SUBSTITUTE('Named Boundary Report'!$A857,"+",""))), VALUE(SUBSTITUTE('Named Boundary Report'!$A857,"+","")), IF(TRIM('Named Boundary Report'!$A857)="", "End of Project", $A857))</f>
        <v>End of Project</v>
      </c>
      <c r="B858" s="473" t="str">
        <f>IF(ISNUMBER('Named Boundary Report'!$A857), "",TRIM(SUBSTITUTE('Named Boundary Report'!$A857, CHAR(160), " ")))</f>
        <v/>
      </c>
      <c r="C858" s="475">
        <f>'Named Boundary Report'!$F857</f>
        <v>0</v>
      </c>
    </row>
    <row r="859" spans="1:3" x14ac:dyDescent="0.25">
      <c r="A859" s="532" t="str">
        <f>IF(ISNUMBER(VALUE(SUBSTITUTE('Named Boundary Report'!$A858,"+",""))), VALUE(SUBSTITUTE('Named Boundary Report'!$A858,"+","")), IF(TRIM('Named Boundary Report'!$A858)="", "End of Project", $A858))</f>
        <v>End of Project</v>
      </c>
      <c r="B859" s="473" t="str">
        <f>IF(ISNUMBER('Named Boundary Report'!$A858), "",TRIM(SUBSTITUTE('Named Boundary Report'!$A858, CHAR(160), " ")))</f>
        <v/>
      </c>
      <c r="C859" s="475">
        <f>'Named Boundary Report'!$F858</f>
        <v>0</v>
      </c>
    </row>
    <row r="860" spans="1:3" x14ac:dyDescent="0.25">
      <c r="A860" s="532" t="str">
        <f>IF(ISNUMBER(VALUE(SUBSTITUTE('Named Boundary Report'!$A859,"+",""))), VALUE(SUBSTITUTE('Named Boundary Report'!$A859,"+","")), IF(TRIM('Named Boundary Report'!$A859)="", "End of Project", $A859))</f>
        <v>End of Project</v>
      </c>
      <c r="B860" s="473" t="str">
        <f>IF(ISNUMBER('Named Boundary Report'!$A859), "",TRIM(SUBSTITUTE('Named Boundary Report'!$A859, CHAR(160), " ")))</f>
        <v/>
      </c>
      <c r="C860" s="475">
        <f>'Named Boundary Report'!$F859</f>
        <v>0</v>
      </c>
    </row>
    <row r="861" spans="1:3" x14ac:dyDescent="0.25">
      <c r="A861" s="532" t="str">
        <f>IF(ISNUMBER(VALUE(SUBSTITUTE('Named Boundary Report'!$A860,"+",""))), VALUE(SUBSTITUTE('Named Boundary Report'!$A860,"+","")), IF(TRIM('Named Boundary Report'!$A860)="", "End of Project", $A860))</f>
        <v>End of Project</v>
      </c>
      <c r="B861" s="473" t="str">
        <f>IF(ISNUMBER('Named Boundary Report'!$A860), "",TRIM(SUBSTITUTE('Named Boundary Report'!$A860, CHAR(160), " ")))</f>
        <v/>
      </c>
      <c r="C861" s="475">
        <f>'Named Boundary Report'!$F860</f>
        <v>0</v>
      </c>
    </row>
    <row r="862" spans="1:3" x14ac:dyDescent="0.25">
      <c r="A862" s="532" t="str">
        <f>IF(ISNUMBER(VALUE(SUBSTITUTE('Named Boundary Report'!$A861,"+",""))), VALUE(SUBSTITUTE('Named Boundary Report'!$A861,"+","")), IF(TRIM('Named Boundary Report'!$A861)="", "End of Project", $A861))</f>
        <v>End of Project</v>
      </c>
      <c r="B862" s="473" t="str">
        <f>IF(ISNUMBER('Named Boundary Report'!$A861), "",TRIM(SUBSTITUTE('Named Boundary Report'!$A861, CHAR(160), " ")))</f>
        <v/>
      </c>
      <c r="C862" s="475">
        <f>'Named Boundary Report'!$F861</f>
        <v>0</v>
      </c>
    </row>
    <row r="863" spans="1:3" x14ac:dyDescent="0.25">
      <c r="A863" s="532" t="str">
        <f>IF(ISNUMBER(VALUE(SUBSTITUTE('Named Boundary Report'!$A862,"+",""))), VALUE(SUBSTITUTE('Named Boundary Report'!$A862,"+","")), IF(TRIM('Named Boundary Report'!$A862)="", "End of Project", $A862))</f>
        <v>End of Project</v>
      </c>
      <c r="B863" s="473" t="str">
        <f>IF(ISNUMBER('Named Boundary Report'!$A862), "",TRIM(SUBSTITUTE('Named Boundary Report'!$A862, CHAR(160), " ")))</f>
        <v/>
      </c>
      <c r="C863" s="475">
        <f>'Named Boundary Report'!$F862</f>
        <v>0</v>
      </c>
    </row>
    <row r="864" spans="1:3" x14ac:dyDescent="0.25">
      <c r="A864" s="532" t="str">
        <f>IF(ISNUMBER(VALUE(SUBSTITUTE('Named Boundary Report'!$A863,"+",""))), VALUE(SUBSTITUTE('Named Boundary Report'!$A863,"+","")), IF(TRIM('Named Boundary Report'!$A863)="", "End of Project", $A863))</f>
        <v>End of Project</v>
      </c>
      <c r="B864" s="473" t="str">
        <f>IF(ISNUMBER('Named Boundary Report'!$A863), "",TRIM(SUBSTITUTE('Named Boundary Report'!$A863, CHAR(160), " ")))</f>
        <v/>
      </c>
      <c r="C864" s="475">
        <f>'Named Boundary Report'!$F863</f>
        <v>0</v>
      </c>
    </row>
    <row r="865" spans="1:3" x14ac:dyDescent="0.25">
      <c r="A865" s="532" t="str">
        <f>IF(ISNUMBER(VALUE(SUBSTITUTE('Named Boundary Report'!$A864,"+",""))), VALUE(SUBSTITUTE('Named Boundary Report'!$A864,"+","")), IF(TRIM('Named Boundary Report'!$A864)="", "End of Project", $A864))</f>
        <v>End of Project</v>
      </c>
      <c r="B865" s="473" t="str">
        <f>IF(ISNUMBER('Named Boundary Report'!$A864), "",TRIM(SUBSTITUTE('Named Boundary Report'!$A864, CHAR(160), " ")))</f>
        <v/>
      </c>
      <c r="C865" s="475">
        <f>'Named Boundary Report'!$F864</f>
        <v>0</v>
      </c>
    </row>
    <row r="866" spans="1:3" x14ac:dyDescent="0.25">
      <c r="A866" s="532" t="str">
        <f>IF(ISNUMBER(VALUE(SUBSTITUTE('Named Boundary Report'!$A865,"+",""))), VALUE(SUBSTITUTE('Named Boundary Report'!$A865,"+","")), IF(TRIM('Named Boundary Report'!$A865)="", "End of Project", $A865))</f>
        <v>End of Project</v>
      </c>
      <c r="B866" s="473" t="str">
        <f>IF(ISNUMBER('Named Boundary Report'!$A865), "",TRIM(SUBSTITUTE('Named Boundary Report'!$A865, CHAR(160), " ")))</f>
        <v/>
      </c>
      <c r="C866" s="475">
        <f>'Named Boundary Report'!$F865</f>
        <v>0</v>
      </c>
    </row>
    <row r="867" spans="1:3" x14ac:dyDescent="0.25">
      <c r="A867" s="532" t="str">
        <f>IF(ISNUMBER(VALUE(SUBSTITUTE('Named Boundary Report'!$A866,"+",""))), VALUE(SUBSTITUTE('Named Boundary Report'!$A866,"+","")), IF(TRIM('Named Boundary Report'!$A866)="", "End of Project", $A866))</f>
        <v>End of Project</v>
      </c>
      <c r="B867" s="473" t="str">
        <f>IF(ISNUMBER('Named Boundary Report'!$A866), "",TRIM(SUBSTITUTE('Named Boundary Report'!$A866, CHAR(160), " ")))</f>
        <v/>
      </c>
      <c r="C867" s="475">
        <f>'Named Boundary Report'!$F866</f>
        <v>0</v>
      </c>
    </row>
    <row r="868" spans="1:3" x14ac:dyDescent="0.25">
      <c r="A868" s="532" t="str">
        <f>IF(ISNUMBER(VALUE(SUBSTITUTE('Named Boundary Report'!$A867,"+",""))), VALUE(SUBSTITUTE('Named Boundary Report'!$A867,"+","")), IF(TRIM('Named Boundary Report'!$A867)="", "End of Project", $A867))</f>
        <v>End of Project</v>
      </c>
      <c r="B868" s="473" t="str">
        <f>IF(ISNUMBER('Named Boundary Report'!$A867), "",TRIM(SUBSTITUTE('Named Boundary Report'!$A867, CHAR(160), " ")))</f>
        <v/>
      </c>
      <c r="C868" s="475">
        <f>'Named Boundary Report'!$F867</f>
        <v>0</v>
      </c>
    </row>
    <row r="869" spans="1:3" x14ac:dyDescent="0.25">
      <c r="A869" s="532" t="str">
        <f>IF(ISNUMBER(VALUE(SUBSTITUTE('Named Boundary Report'!$A868,"+",""))), VALUE(SUBSTITUTE('Named Boundary Report'!$A868,"+","")), IF(TRIM('Named Boundary Report'!$A868)="", "End of Project", $A868))</f>
        <v>End of Project</v>
      </c>
      <c r="B869" s="473" t="str">
        <f>IF(ISNUMBER('Named Boundary Report'!$A868), "",TRIM(SUBSTITUTE('Named Boundary Report'!$A868, CHAR(160), " ")))</f>
        <v/>
      </c>
      <c r="C869" s="475">
        <f>'Named Boundary Report'!$F868</f>
        <v>0</v>
      </c>
    </row>
    <row r="870" spans="1:3" x14ac:dyDescent="0.25">
      <c r="A870" s="532" t="str">
        <f>IF(ISNUMBER(VALUE(SUBSTITUTE('Named Boundary Report'!$A869,"+",""))), VALUE(SUBSTITUTE('Named Boundary Report'!$A869,"+","")), IF(TRIM('Named Boundary Report'!$A869)="", "End of Project", $A869))</f>
        <v>End of Project</v>
      </c>
      <c r="B870" s="473" t="str">
        <f>IF(ISNUMBER('Named Boundary Report'!$A869), "",TRIM(SUBSTITUTE('Named Boundary Report'!$A869, CHAR(160), " ")))</f>
        <v/>
      </c>
      <c r="C870" s="475">
        <f>'Named Boundary Report'!$F869</f>
        <v>0</v>
      </c>
    </row>
    <row r="871" spans="1:3" x14ac:dyDescent="0.25">
      <c r="A871" s="532" t="str">
        <f>IF(ISNUMBER(VALUE(SUBSTITUTE('Named Boundary Report'!$A870,"+",""))), VALUE(SUBSTITUTE('Named Boundary Report'!$A870,"+","")), IF(TRIM('Named Boundary Report'!$A870)="", "End of Project", $A870))</f>
        <v>End of Project</v>
      </c>
      <c r="B871" s="473" t="str">
        <f>IF(ISNUMBER('Named Boundary Report'!$A870), "",TRIM(SUBSTITUTE('Named Boundary Report'!$A870, CHAR(160), " ")))</f>
        <v/>
      </c>
      <c r="C871" s="475">
        <f>'Named Boundary Report'!$F870</f>
        <v>0</v>
      </c>
    </row>
    <row r="872" spans="1:3" x14ac:dyDescent="0.25">
      <c r="A872" s="532" t="str">
        <f>IF(ISNUMBER(VALUE(SUBSTITUTE('Named Boundary Report'!$A871,"+",""))), VALUE(SUBSTITUTE('Named Boundary Report'!$A871,"+","")), IF(TRIM('Named Boundary Report'!$A871)="", "End of Project", $A871))</f>
        <v>End of Project</v>
      </c>
      <c r="B872" s="473" t="str">
        <f>IF(ISNUMBER('Named Boundary Report'!$A871), "",TRIM(SUBSTITUTE('Named Boundary Report'!$A871, CHAR(160), " ")))</f>
        <v/>
      </c>
      <c r="C872" s="475">
        <f>'Named Boundary Report'!$F871</f>
        <v>0</v>
      </c>
    </row>
    <row r="873" spans="1:3" x14ac:dyDescent="0.25">
      <c r="A873" s="532" t="str">
        <f>IF(ISNUMBER(VALUE(SUBSTITUTE('Named Boundary Report'!$A872,"+",""))), VALUE(SUBSTITUTE('Named Boundary Report'!$A872,"+","")), IF(TRIM('Named Boundary Report'!$A872)="", "End of Project", $A872))</f>
        <v>End of Project</v>
      </c>
      <c r="B873" s="473" t="str">
        <f>IF(ISNUMBER('Named Boundary Report'!$A872), "",TRIM(SUBSTITUTE('Named Boundary Report'!$A872, CHAR(160), " ")))</f>
        <v/>
      </c>
      <c r="C873" s="475">
        <f>'Named Boundary Report'!$F872</f>
        <v>0</v>
      </c>
    </row>
    <row r="874" spans="1:3" x14ac:dyDescent="0.25">
      <c r="A874" s="532" t="str">
        <f>IF(ISNUMBER(VALUE(SUBSTITUTE('Named Boundary Report'!$A873,"+",""))), VALUE(SUBSTITUTE('Named Boundary Report'!$A873,"+","")), IF(TRIM('Named Boundary Report'!$A873)="", "End of Project", $A873))</f>
        <v>End of Project</v>
      </c>
      <c r="B874" s="473" t="str">
        <f>IF(ISNUMBER('Named Boundary Report'!$A873), "",TRIM(SUBSTITUTE('Named Boundary Report'!$A873, CHAR(160), " ")))</f>
        <v/>
      </c>
      <c r="C874" s="475">
        <f>'Named Boundary Report'!$F873</f>
        <v>0</v>
      </c>
    </row>
    <row r="875" spans="1:3" x14ac:dyDescent="0.25">
      <c r="A875" s="532" t="str">
        <f>IF(ISNUMBER(VALUE(SUBSTITUTE('Named Boundary Report'!$A874,"+",""))), VALUE(SUBSTITUTE('Named Boundary Report'!$A874,"+","")), IF(TRIM('Named Boundary Report'!$A874)="", "End of Project", $A874))</f>
        <v>End of Project</v>
      </c>
      <c r="B875" s="473" t="str">
        <f>IF(ISNUMBER('Named Boundary Report'!$A874), "",TRIM(SUBSTITUTE('Named Boundary Report'!$A874, CHAR(160), " ")))</f>
        <v/>
      </c>
      <c r="C875" s="475">
        <f>'Named Boundary Report'!$F874</f>
        <v>0</v>
      </c>
    </row>
    <row r="876" spans="1:3" x14ac:dyDescent="0.25">
      <c r="A876" s="532" t="str">
        <f>IF(ISNUMBER(VALUE(SUBSTITUTE('Named Boundary Report'!$A875,"+",""))), VALUE(SUBSTITUTE('Named Boundary Report'!$A875,"+","")), IF(TRIM('Named Boundary Report'!$A875)="", "End of Project", $A875))</f>
        <v>End of Project</v>
      </c>
      <c r="B876" s="473" t="str">
        <f>IF(ISNUMBER('Named Boundary Report'!$A875), "",TRIM(SUBSTITUTE('Named Boundary Report'!$A875, CHAR(160), " ")))</f>
        <v/>
      </c>
      <c r="C876" s="475">
        <f>'Named Boundary Report'!$F875</f>
        <v>0</v>
      </c>
    </row>
    <row r="877" spans="1:3" x14ac:dyDescent="0.25">
      <c r="A877" s="532" t="str">
        <f>IF(ISNUMBER(VALUE(SUBSTITUTE('Named Boundary Report'!$A876,"+",""))), VALUE(SUBSTITUTE('Named Boundary Report'!$A876,"+","")), IF(TRIM('Named Boundary Report'!$A876)="", "End of Project", $A876))</f>
        <v>End of Project</v>
      </c>
      <c r="B877" s="473" t="str">
        <f>IF(ISNUMBER('Named Boundary Report'!$A876), "",TRIM(SUBSTITUTE('Named Boundary Report'!$A876, CHAR(160), " ")))</f>
        <v/>
      </c>
      <c r="C877" s="475">
        <f>'Named Boundary Report'!$F876</f>
        <v>0</v>
      </c>
    </row>
    <row r="878" spans="1:3" x14ac:dyDescent="0.25">
      <c r="A878" s="532" t="str">
        <f>IF(ISNUMBER(VALUE(SUBSTITUTE('Named Boundary Report'!$A877,"+",""))), VALUE(SUBSTITUTE('Named Boundary Report'!$A877,"+","")), IF(TRIM('Named Boundary Report'!$A877)="", "End of Project", $A877))</f>
        <v>End of Project</v>
      </c>
      <c r="B878" s="473" t="str">
        <f>IF(ISNUMBER('Named Boundary Report'!$A877), "",TRIM(SUBSTITUTE('Named Boundary Report'!$A877, CHAR(160), " ")))</f>
        <v/>
      </c>
      <c r="C878" s="475">
        <f>'Named Boundary Report'!$F877</f>
        <v>0</v>
      </c>
    </row>
    <row r="879" spans="1:3" x14ac:dyDescent="0.25">
      <c r="A879" s="532" t="str">
        <f>IF(ISNUMBER(VALUE(SUBSTITUTE('Named Boundary Report'!$A878,"+",""))), VALUE(SUBSTITUTE('Named Boundary Report'!$A878,"+","")), IF(TRIM('Named Boundary Report'!$A878)="", "End of Project", $A878))</f>
        <v>End of Project</v>
      </c>
      <c r="B879" s="473" t="str">
        <f>IF(ISNUMBER('Named Boundary Report'!$A878), "",TRIM(SUBSTITUTE('Named Boundary Report'!$A878, CHAR(160), " ")))</f>
        <v/>
      </c>
      <c r="C879" s="475">
        <f>'Named Boundary Report'!$F878</f>
        <v>0</v>
      </c>
    </row>
    <row r="880" spans="1:3" x14ac:dyDescent="0.25">
      <c r="A880" s="532" t="str">
        <f>IF(ISNUMBER(VALUE(SUBSTITUTE('Named Boundary Report'!$A879,"+",""))), VALUE(SUBSTITUTE('Named Boundary Report'!$A879,"+","")), IF(TRIM('Named Boundary Report'!$A879)="", "End of Project", $A879))</f>
        <v>End of Project</v>
      </c>
      <c r="B880" s="473" t="str">
        <f>IF(ISNUMBER('Named Boundary Report'!$A879), "",TRIM(SUBSTITUTE('Named Boundary Report'!$A879, CHAR(160), " ")))</f>
        <v/>
      </c>
      <c r="C880" s="475">
        <f>'Named Boundary Report'!$F879</f>
        <v>0</v>
      </c>
    </row>
    <row r="881" spans="1:3" x14ac:dyDescent="0.25">
      <c r="A881" s="532" t="str">
        <f>IF(ISNUMBER(VALUE(SUBSTITUTE('Named Boundary Report'!$A880,"+",""))), VALUE(SUBSTITUTE('Named Boundary Report'!$A880,"+","")), IF(TRIM('Named Boundary Report'!$A880)="", "End of Project", $A880))</f>
        <v>End of Project</v>
      </c>
      <c r="B881" s="473" t="str">
        <f>IF(ISNUMBER('Named Boundary Report'!$A880), "",TRIM(SUBSTITUTE('Named Boundary Report'!$A880, CHAR(160), " ")))</f>
        <v/>
      </c>
      <c r="C881" s="475">
        <f>'Named Boundary Report'!$F880</f>
        <v>0</v>
      </c>
    </row>
    <row r="882" spans="1:3" x14ac:dyDescent="0.25">
      <c r="A882" s="532" t="str">
        <f>IF(ISNUMBER(VALUE(SUBSTITUTE('Named Boundary Report'!$A881,"+",""))), VALUE(SUBSTITUTE('Named Boundary Report'!$A881,"+","")), IF(TRIM('Named Boundary Report'!$A881)="", "End of Project", $A881))</f>
        <v>End of Project</v>
      </c>
      <c r="B882" s="473" t="str">
        <f>IF(ISNUMBER('Named Boundary Report'!$A881), "",TRIM(SUBSTITUTE('Named Boundary Report'!$A881, CHAR(160), " ")))</f>
        <v/>
      </c>
      <c r="C882" s="475">
        <f>'Named Boundary Report'!$F881</f>
        <v>0</v>
      </c>
    </row>
    <row r="883" spans="1:3" x14ac:dyDescent="0.25">
      <c r="A883" s="532" t="str">
        <f>IF(ISNUMBER(VALUE(SUBSTITUTE('Named Boundary Report'!$A882,"+",""))), VALUE(SUBSTITUTE('Named Boundary Report'!$A882,"+","")), IF(TRIM('Named Boundary Report'!$A882)="", "End of Project", $A882))</f>
        <v>End of Project</v>
      </c>
      <c r="B883" s="473" t="str">
        <f>IF(ISNUMBER('Named Boundary Report'!$A882), "",TRIM(SUBSTITUTE('Named Boundary Report'!$A882, CHAR(160), " ")))</f>
        <v/>
      </c>
      <c r="C883" s="475">
        <f>'Named Boundary Report'!$F882</f>
        <v>0</v>
      </c>
    </row>
    <row r="884" spans="1:3" x14ac:dyDescent="0.25">
      <c r="A884" s="532" t="str">
        <f>IF(ISNUMBER(VALUE(SUBSTITUTE('Named Boundary Report'!$A883,"+",""))), VALUE(SUBSTITUTE('Named Boundary Report'!$A883,"+","")), IF(TRIM('Named Boundary Report'!$A883)="", "End of Project", $A883))</f>
        <v>End of Project</v>
      </c>
      <c r="B884" s="473" t="str">
        <f>IF(ISNUMBER('Named Boundary Report'!$A883), "",TRIM(SUBSTITUTE('Named Boundary Report'!$A883, CHAR(160), " ")))</f>
        <v/>
      </c>
      <c r="C884" s="475">
        <f>'Named Boundary Report'!$F883</f>
        <v>0</v>
      </c>
    </row>
    <row r="885" spans="1:3" x14ac:dyDescent="0.25">
      <c r="A885" s="532" t="str">
        <f>IF(ISNUMBER(VALUE(SUBSTITUTE('Named Boundary Report'!$A884,"+",""))), VALUE(SUBSTITUTE('Named Boundary Report'!$A884,"+","")), IF(TRIM('Named Boundary Report'!$A884)="", "End of Project", $A884))</f>
        <v>End of Project</v>
      </c>
      <c r="B885" s="473" t="str">
        <f>IF(ISNUMBER('Named Boundary Report'!$A884), "",TRIM(SUBSTITUTE('Named Boundary Report'!$A884, CHAR(160), " ")))</f>
        <v/>
      </c>
      <c r="C885" s="475">
        <f>'Named Boundary Report'!$F884</f>
        <v>0</v>
      </c>
    </row>
    <row r="886" spans="1:3" x14ac:dyDescent="0.25">
      <c r="A886" s="532" t="str">
        <f>IF(ISNUMBER(VALUE(SUBSTITUTE('Named Boundary Report'!$A885,"+",""))), VALUE(SUBSTITUTE('Named Boundary Report'!$A885,"+","")), IF(TRIM('Named Boundary Report'!$A885)="", "End of Project", $A885))</f>
        <v>End of Project</v>
      </c>
      <c r="B886" s="473" t="str">
        <f>IF(ISNUMBER('Named Boundary Report'!$A885), "",TRIM(SUBSTITUTE('Named Boundary Report'!$A885, CHAR(160), " ")))</f>
        <v/>
      </c>
      <c r="C886" s="475">
        <f>'Named Boundary Report'!$F885</f>
        <v>0</v>
      </c>
    </row>
    <row r="887" spans="1:3" x14ac:dyDescent="0.25">
      <c r="A887" s="532" t="str">
        <f>IF(ISNUMBER(VALUE(SUBSTITUTE('Named Boundary Report'!$A886,"+",""))), VALUE(SUBSTITUTE('Named Boundary Report'!$A886,"+","")), IF(TRIM('Named Boundary Report'!$A886)="", "End of Project", $A886))</f>
        <v>End of Project</v>
      </c>
      <c r="B887" s="473" t="str">
        <f>IF(ISNUMBER('Named Boundary Report'!$A886), "",TRIM(SUBSTITUTE('Named Boundary Report'!$A886, CHAR(160), " ")))</f>
        <v/>
      </c>
      <c r="C887" s="475">
        <f>'Named Boundary Report'!$F886</f>
        <v>0</v>
      </c>
    </row>
    <row r="888" spans="1:3" x14ac:dyDescent="0.25">
      <c r="A888" s="532" t="str">
        <f>IF(ISNUMBER(VALUE(SUBSTITUTE('Named Boundary Report'!$A887,"+",""))), VALUE(SUBSTITUTE('Named Boundary Report'!$A887,"+","")), IF(TRIM('Named Boundary Report'!$A887)="", "End of Project", $A887))</f>
        <v>End of Project</v>
      </c>
      <c r="B888" s="473" t="str">
        <f>IF(ISNUMBER('Named Boundary Report'!$A887), "",TRIM(SUBSTITUTE('Named Boundary Report'!$A887, CHAR(160), " ")))</f>
        <v/>
      </c>
      <c r="C888" s="475">
        <f>'Named Boundary Report'!$F887</f>
        <v>0</v>
      </c>
    </row>
    <row r="889" spans="1:3" x14ac:dyDescent="0.25">
      <c r="A889" s="532" t="str">
        <f>IF(ISNUMBER(VALUE(SUBSTITUTE('Named Boundary Report'!$A888,"+",""))), VALUE(SUBSTITUTE('Named Boundary Report'!$A888,"+","")), IF(TRIM('Named Boundary Report'!$A888)="", "End of Project", $A888))</f>
        <v>End of Project</v>
      </c>
      <c r="B889" s="473" t="str">
        <f>IF(ISNUMBER('Named Boundary Report'!$A888), "",TRIM(SUBSTITUTE('Named Boundary Report'!$A888, CHAR(160), " ")))</f>
        <v/>
      </c>
      <c r="C889" s="475">
        <f>'Named Boundary Report'!$F888</f>
        <v>0</v>
      </c>
    </row>
    <row r="890" spans="1:3" x14ac:dyDescent="0.25">
      <c r="A890" s="532" t="str">
        <f>IF(ISNUMBER(VALUE(SUBSTITUTE('Named Boundary Report'!$A889,"+",""))), VALUE(SUBSTITUTE('Named Boundary Report'!$A889,"+","")), IF(TRIM('Named Boundary Report'!$A889)="", "End of Project", $A889))</f>
        <v>End of Project</v>
      </c>
      <c r="B890" s="473" t="str">
        <f>IF(ISNUMBER('Named Boundary Report'!$A889), "",TRIM(SUBSTITUTE('Named Boundary Report'!$A889, CHAR(160), " ")))</f>
        <v/>
      </c>
      <c r="C890" s="475">
        <f>'Named Boundary Report'!$F889</f>
        <v>0</v>
      </c>
    </row>
    <row r="891" spans="1:3" x14ac:dyDescent="0.25">
      <c r="A891" s="532" t="str">
        <f>IF(ISNUMBER(VALUE(SUBSTITUTE('Named Boundary Report'!$A890,"+",""))), VALUE(SUBSTITUTE('Named Boundary Report'!$A890,"+","")), IF(TRIM('Named Boundary Report'!$A890)="", "End of Project", $A890))</f>
        <v>End of Project</v>
      </c>
      <c r="B891" s="473" t="str">
        <f>IF(ISNUMBER('Named Boundary Report'!$A890), "",TRIM(SUBSTITUTE('Named Boundary Report'!$A890, CHAR(160), " ")))</f>
        <v/>
      </c>
      <c r="C891" s="475">
        <f>'Named Boundary Report'!$F890</f>
        <v>0</v>
      </c>
    </row>
    <row r="892" spans="1:3" x14ac:dyDescent="0.25">
      <c r="A892" s="532" t="str">
        <f>IF(ISNUMBER(VALUE(SUBSTITUTE('Named Boundary Report'!$A891,"+",""))), VALUE(SUBSTITUTE('Named Boundary Report'!$A891,"+","")), IF(TRIM('Named Boundary Report'!$A891)="", "End of Project", $A891))</f>
        <v>End of Project</v>
      </c>
      <c r="B892" s="473" t="str">
        <f>IF(ISNUMBER('Named Boundary Report'!$A891), "",TRIM(SUBSTITUTE('Named Boundary Report'!$A891, CHAR(160), " ")))</f>
        <v/>
      </c>
      <c r="C892" s="475">
        <f>'Named Boundary Report'!$F891</f>
        <v>0</v>
      </c>
    </row>
    <row r="893" spans="1:3" x14ac:dyDescent="0.25">
      <c r="A893" s="532" t="str">
        <f>IF(ISNUMBER(VALUE(SUBSTITUTE('Named Boundary Report'!$A892,"+",""))), VALUE(SUBSTITUTE('Named Boundary Report'!$A892,"+","")), IF(TRIM('Named Boundary Report'!$A892)="", "End of Project", $A892))</f>
        <v>End of Project</v>
      </c>
      <c r="B893" s="473" t="str">
        <f>IF(ISNUMBER('Named Boundary Report'!$A892), "",TRIM(SUBSTITUTE('Named Boundary Report'!$A892, CHAR(160), " ")))</f>
        <v/>
      </c>
      <c r="C893" s="475">
        <f>'Named Boundary Report'!$F892</f>
        <v>0</v>
      </c>
    </row>
    <row r="894" spans="1:3" x14ac:dyDescent="0.25">
      <c r="A894" s="532" t="str">
        <f>IF(ISNUMBER(VALUE(SUBSTITUTE('Named Boundary Report'!$A893,"+",""))), VALUE(SUBSTITUTE('Named Boundary Report'!$A893,"+","")), IF(TRIM('Named Boundary Report'!$A893)="", "End of Project", $A893))</f>
        <v>End of Project</v>
      </c>
      <c r="B894" s="473" t="str">
        <f>IF(ISNUMBER('Named Boundary Report'!$A893), "",TRIM(SUBSTITUTE('Named Boundary Report'!$A893, CHAR(160), " ")))</f>
        <v/>
      </c>
      <c r="C894" s="475">
        <f>'Named Boundary Report'!$F893</f>
        <v>0</v>
      </c>
    </row>
    <row r="895" spans="1:3" x14ac:dyDescent="0.25">
      <c r="A895" s="532" t="str">
        <f>IF(ISNUMBER(VALUE(SUBSTITUTE('Named Boundary Report'!$A894,"+",""))), VALUE(SUBSTITUTE('Named Boundary Report'!$A894,"+","")), IF(TRIM('Named Boundary Report'!$A894)="", "End of Project", $A894))</f>
        <v>End of Project</v>
      </c>
      <c r="B895" s="473" t="str">
        <f>IF(ISNUMBER('Named Boundary Report'!$A894), "",TRIM(SUBSTITUTE('Named Boundary Report'!$A894, CHAR(160), " ")))</f>
        <v/>
      </c>
      <c r="C895" s="475">
        <f>'Named Boundary Report'!$F894</f>
        <v>0</v>
      </c>
    </row>
    <row r="896" spans="1:3" x14ac:dyDescent="0.25">
      <c r="A896" s="532" t="str">
        <f>IF(ISNUMBER(VALUE(SUBSTITUTE('Named Boundary Report'!$A895,"+",""))), VALUE(SUBSTITUTE('Named Boundary Report'!$A895,"+","")), IF(TRIM('Named Boundary Report'!$A895)="", "End of Project", $A895))</f>
        <v>End of Project</v>
      </c>
      <c r="B896" s="473" t="str">
        <f>IF(ISNUMBER('Named Boundary Report'!$A895), "",TRIM(SUBSTITUTE('Named Boundary Report'!$A895, CHAR(160), " ")))</f>
        <v/>
      </c>
      <c r="C896" s="475">
        <f>'Named Boundary Report'!$F895</f>
        <v>0</v>
      </c>
    </row>
    <row r="897" spans="1:3" x14ac:dyDescent="0.25">
      <c r="A897" s="532" t="str">
        <f>IF(ISNUMBER(VALUE(SUBSTITUTE('Named Boundary Report'!$A896,"+",""))), VALUE(SUBSTITUTE('Named Boundary Report'!$A896,"+","")), IF(TRIM('Named Boundary Report'!$A896)="", "End of Project", $A896))</f>
        <v>End of Project</v>
      </c>
      <c r="B897" s="473" t="str">
        <f>IF(ISNUMBER('Named Boundary Report'!$A896), "",TRIM(SUBSTITUTE('Named Boundary Report'!$A896, CHAR(160), " ")))</f>
        <v/>
      </c>
      <c r="C897" s="475">
        <f>'Named Boundary Report'!$F896</f>
        <v>0</v>
      </c>
    </row>
    <row r="898" spans="1:3" x14ac:dyDescent="0.25">
      <c r="A898" s="532" t="str">
        <f>IF(ISNUMBER(VALUE(SUBSTITUTE('Named Boundary Report'!$A897,"+",""))), VALUE(SUBSTITUTE('Named Boundary Report'!$A897,"+","")), IF(TRIM('Named Boundary Report'!$A897)="", "End of Project", $A897))</f>
        <v>End of Project</v>
      </c>
      <c r="B898" s="473" t="str">
        <f>IF(ISNUMBER('Named Boundary Report'!$A897), "",TRIM(SUBSTITUTE('Named Boundary Report'!$A897, CHAR(160), " ")))</f>
        <v/>
      </c>
      <c r="C898" s="475">
        <f>'Named Boundary Report'!$F897</f>
        <v>0</v>
      </c>
    </row>
    <row r="899" spans="1:3" x14ac:dyDescent="0.25">
      <c r="A899" s="532" t="str">
        <f>IF(ISNUMBER(VALUE(SUBSTITUTE('Named Boundary Report'!$A898,"+",""))), VALUE(SUBSTITUTE('Named Boundary Report'!$A898,"+","")), IF(TRIM('Named Boundary Report'!$A898)="", "End of Project", $A898))</f>
        <v>End of Project</v>
      </c>
      <c r="B899" s="473" t="str">
        <f>IF(ISNUMBER('Named Boundary Report'!$A898), "",TRIM(SUBSTITUTE('Named Boundary Report'!$A898, CHAR(160), " ")))</f>
        <v/>
      </c>
      <c r="C899" s="475">
        <f>'Named Boundary Report'!$F898</f>
        <v>0</v>
      </c>
    </row>
    <row r="900" spans="1:3" x14ac:dyDescent="0.25">
      <c r="A900" s="532" t="str">
        <f>IF(ISNUMBER(VALUE(SUBSTITUTE('Named Boundary Report'!$A899,"+",""))), VALUE(SUBSTITUTE('Named Boundary Report'!$A899,"+","")), IF(TRIM('Named Boundary Report'!$A899)="", "End of Project", $A899))</f>
        <v>End of Project</v>
      </c>
      <c r="B900" s="473" t="str">
        <f>IF(ISNUMBER('Named Boundary Report'!$A899), "",TRIM(SUBSTITUTE('Named Boundary Report'!$A899, CHAR(160), " ")))</f>
        <v/>
      </c>
      <c r="C900" s="475">
        <f>'Named Boundary Report'!$F899</f>
        <v>0</v>
      </c>
    </row>
    <row r="901" spans="1:3" x14ac:dyDescent="0.25">
      <c r="A901" s="532" t="str">
        <f>IF(ISNUMBER(VALUE(SUBSTITUTE('Named Boundary Report'!$A900,"+",""))), VALUE(SUBSTITUTE('Named Boundary Report'!$A900,"+","")), IF(TRIM('Named Boundary Report'!$A900)="", "End of Project", $A900))</f>
        <v>End of Project</v>
      </c>
      <c r="B901" s="473" t="str">
        <f>IF(ISNUMBER('Named Boundary Report'!$A900), "",TRIM(SUBSTITUTE('Named Boundary Report'!$A900, CHAR(160), " ")))</f>
        <v/>
      </c>
      <c r="C901" s="475">
        <f>'Named Boundary Report'!$F900</f>
        <v>0</v>
      </c>
    </row>
    <row r="902" spans="1:3" x14ac:dyDescent="0.25">
      <c r="A902" s="532" t="str">
        <f>IF(ISNUMBER(VALUE(SUBSTITUTE('Named Boundary Report'!$A901,"+",""))), VALUE(SUBSTITUTE('Named Boundary Report'!$A901,"+","")), IF(TRIM('Named Boundary Report'!$A901)="", "End of Project", $A901))</f>
        <v>End of Project</v>
      </c>
      <c r="B902" s="473" t="str">
        <f>IF(ISNUMBER('Named Boundary Report'!$A901), "",TRIM(SUBSTITUTE('Named Boundary Report'!$A901, CHAR(160), " ")))</f>
        <v/>
      </c>
      <c r="C902" s="475">
        <f>'Named Boundary Report'!$F901</f>
        <v>0</v>
      </c>
    </row>
    <row r="903" spans="1:3" x14ac:dyDescent="0.25">
      <c r="A903" s="532" t="str">
        <f>IF(ISNUMBER(VALUE(SUBSTITUTE('Named Boundary Report'!$A902,"+",""))), VALUE(SUBSTITUTE('Named Boundary Report'!$A902,"+","")), IF(TRIM('Named Boundary Report'!$A902)="", "End of Project", $A902))</f>
        <v>End of Project</v>
      </c>
      <c r="B903" s="473" t="str">
        <f>IF(ISNUMBER('Named Boundary Report'!$A902), "",TRIM(SUBSTITUTE('Named Boundary Report'!$A902, CHAR(160), " ")))</f>
        <v/>
      </c>
      <c r="C903" s="475">
        <f>'Named Boundary Report'!$F902</f>
        <v>0</v>
      </c>
    </row>
    <row r="904" spans="1:3" x14ac:dyDescent="0.25">
      <c r="A904" s="532" t="str">
        <f>IF(ISNUMBER(VALUE(SUBSTITUTE('Named Boundary Report'!$A903,"+",""))), VALUE(SUBSTITUTE('Named Boundary Report'!$A903,"+","")), IF(TRIM('Named Boundary Report'!$A903)="", "End of Project", $A903))</f>
        <v>End of Project</v>
      </c>
      <c r="B904" s="473" t="str">
        <f>IF(ISNUMBER('Named Boundary Report'!$A903), "",TRIM(SUBSTITUTE('Named Boundary Report'!$A903, CHAR(160), " ")))</f>
        <v/>
      </c>
      <c r="C904" s="475">
        <f>'Named Boundary Report'!$F903</f>
        <v>0</v>
      </c>
    </row>
    <row r="905" spans="1:3" x14ac:dyDescent="0.25">
      <c r="A905" s="532" t="str">
        <f>IF(ISNUMBER(VALUE(SUBSTITUTE('Named Boundary Report'!$A904,"+",""))), VALUE(SUBSTITUTE('Named Boundary Report'!$A904,"+","")), IF(TRIM('Named Boundary Report'!$A904)="", "End of Project", $A904))</f>
        <v>End of Project</v>
      </c>
      <c r="B905" s="473" t="str">
        <f>IF(ISNUMBER('Named Boundary Report'!$A904), "",TRIM(SUBSTITUTE('Named Boundary Report'!$A904, CHAR(160), " ")))</f>
        <v/>
      </c>
      <c r="C905" s="475">
        <f>'Named Boundary Report'!$F904</f>
        <v>0</v>
      </c>
    </row>
    <row r="906" spans="1:3" x14ac:dyDescent="0.25">
      <c r="A906" s="532" t="str">
        <f>IF(ISNUMBER(VALUE(SUBSTITUTE('Named Boundary Report'!$A905,"+",""))), VALUE(SUBSTITUTE('Named Boundary Report'!$A905,"+","")), IF(TRIM('Named Boundary Report'!$A905)="", "End of Project", $A905))</f>
        <v>End of Project</v>
      </c>
      <c r="B906" s="473" t="str">
        <f>IF(ISNUMBER('Named Boundary Report'!$A905), "",TRIM(SUBSTITUTE('Named Boundary Report'!$A905, CHAR(160), " ")))</f>
        <v/>
      </c>
      <c r="C906" s="475">
        <f>'Named Boundary Report'!$F905</f>
        <v>0</v>
      </c>
    </row>
    <row r="907" spans="1:3" x14ac:dyDescent="0.25">
      <c r="A907" s="532" t="str">
        <f>IF(ISNUMBER(VALUE(SUBSTITUTE('Named Boundary Report'!$A906,"+",""))), VALUE(SUBSTITUTE('Named Boundary Report'!$A906,"+","")), IF(TRIM('Named Boundary Report'!$A906)="", "End of Project", $A906))</f>
        <v>End of Project</v>
      </c>
      <c r="B907" s="473" t="str">
        <f>IF(ISNUMBER('Named Boundary Report'!$A906), "",TRIM(SUBSTITUTE('Named Boundary Report'!$A906, CHAR(160), " ")))</f>
        <v/>
      </c>
      <c r="C907" s="475">
        <f>'Named Boundary Report'!$F906</f>
        <v>0</v>
      </c>
    </row>
    <row r="908" spans="1:3" x14ac:dyDescent="0.25">
      <c r="A908" s="532" t="str">
        <f>IF(ISNUMBER(VALUE(SUBSTITUTE('Named Boundary Report'!$A907,"+",""))), VALUE(SUBSTITUTE('Named Boundary Report'!$A907,"+","")), IF(TRIM('Named Boundary Report'!$A907)="", "End of Project", $A907))</f>
        <v>End of Project</v>
      </c>
      <c r="B908" s="473" t="str">
        <f>IF(ISNUMBER('Named Boundary Report'!$A907), "",TRIM(SUBSTITUTE('Named Boundary Report'!$A907, CHAR(160), " ")))</f>
        <v/>
      </c>
      <c r="C908" s="475">
        <f>'Named Boundary Report'!$F907</f>
        <v>0</v>
      </c>
    </row>
    <row r="909" spans="1:3" x14ac:dyDescent="0.25">
      <c r="A909" s="532" t="str">
        <f>IF(ISNUMBER(VALUE(SUBSTITUTE('Named Boundary Report'!$A908,"+",""))), VALUE(SUBSTITUTE('Named Boundary Report'!$A908,"+","")), IF(TRIM('Named Boundary Report'!$A908)="", "End of Project", $A908))</f>
        <v>End of Project</v>
      </c>
      <c r="B909" s="473" t="str">
        <f>IF(ISNUMBER('Named Boundary Report'!$A908), "",TRIM(SUBSTITUTE('Named Boundary Report'!$A908, CHAR(160), " ")))</f>
        <v/>
      </c>
      <c r="C909" s="475">
        <f>'Named Boundary Report'!$F908</f>
        <v>0</v>
      </c>
    </row>
    <row r="910" spans="1:3" x14ac:dyDescent="0.25">
      <c r="A910" s="532" t="str">
        <f>IF(ISNUMBER(VALUE(SUBSTITUTE('Named Boundary Report'!$A909,"+",""))), VALUE(SUBSTITUTE('Named Boundary Report'!$A909,"+","")), IF(TRIM('Named Boundary Report'!$A909)="", "End of Project", $A909))</f>
        <v>End of Project</v>
      </c>
      <c r="B910" s="473" t="str">
        <f>IF(ISNUMBER('Named Boundary Report'!$A909), "",TRIM(SUBSTITUTE('Named Boundary Report'!$A909, CHAR(160), " ")))</f>
        <v/>
      </c>
      <c r="C910" s="475">
        <f>'Named Boundary Report'!$F909</f>
        <v>0</v>
      </c>
    </row>
    <row r="911" spans="1:3" x14ac:dyDescent="0.25">
      <c r="A911" s="532" t="str">
        <f>IF(ISNUMBER(VALUE(SUBSTITUTE('Named Boundary Report'!$A910,"+",""))), VALUE(SUBSTITUTE('Named Boundary Report'!$A910,"+","")), IF(TRIM('Named Boundary Report'!$A910)="", "End of Project", $A910))</f>
        <v>End of Project</v>
      </c>
      <c r="B911" s="473" t="str">
        <f>IF(ISNUMBER('Named Boundary Report'!$A910), "",TRIM(SUBSTITUTE('Named Boundary Report'!$A910, CHAR(160), " ")))</f>
        <v/>
      </c>
      <c r="C911" s="475">
        <f>'Named Boundary Report'!$F910</f>
        <v>0</v>
      </c>
    </row>
    <row r="912" spans="1:3" x14ac:dyDescent="0.25">
      <c r="A912" s="532" t="str">
        <f>IF(ISNUMBER(VALUE(SUBSTITUTE('Named Boundary Report'!$A911,"+",""))), VALUE(SUBSTITUTE('Named Boundary Report'!$A911,"+","")), IF(TRIM('Named Boundary Report'!$A911)="", "End of Project", $A911))</f>
        <v>End of Project</v>
      </c>
      <c r="B912" s="473" t="str">
        <f>IF(ISNUMBER('Named Boundary Report'!$A911), "",TRIM(SUBSTITUTE('Named Boundary Report'!$A911, CHAR(160), " ")))</f>
        <v/>
      </c>
      <c r="C912" s="475">
        <f>'Named Boundary Report'!$F911</f>
        <v>0</v>
      </c>
    </row>
    <row r="913" spans="1:3" x14ac:dyDescent="0.25">
      <c r="A913" s="532" t="str">
        <f>IF(ISNUMBER(VALUE(SUBSTITUTE('Named Boundary Report'!$A912,"+",""))), VALUE(SUBSTITUTE('Named Boundary Report'!$A912,"+","")), IF(TRIM('Named Boundary Report'!$A912)="", "End of Project", $A912))</f>
        <v>End of Project</v>
      </c>
      <c r="B913" s="473" t="str">
        <f>IF(ISNUMBER('Named Boundary Report'!$A912), "",TRIM(SUBSTITUTE('Named Boundary Report'!$A912, CHAR(160), " ")))</f>
        <v/>
      </c>
      <c r="C913" s="475">
        <f>'Named Boundary Report'!$F912</f>
        <v>0</v>
      </c>
    </row>
    <row r="914" spans="1:3" x14ac:dyDescent="0.25">
      <c r="A914" s="532" t="str">
        <f>IF(ISNUMBER(VALUE(SUBSTITUTE('Named Boundary Report'!$A913,"+",""))), VALUE(SUBSTITUTE('Named Boundary Report'!$A913,"+","")), IF(TRIM('Named Boundary Report'!$A913)="", "End of Project", $A913))</f>
        <v>End of Project</v>
      </c>
      <c r="B914" s="473" t="str">
        <f>IF(ISNUMBER('Named Boundary Report'!$A913), "",TRIM(SUBSTITUTE('Named Boundary Report'!$A913, CHAR(160), " ")))</f>
        <v/>
      </c>
      <c r="C914" s="475">
        <f>'Named Boundary Report'!$F913</f>
        <v>0</v>
      </c>
    </row>
    <row r="915" spans="1:3" x14ac:dyDescent="0.25">
      <c r="A915" s="532" t="str">
        <f>IF(ISNUMBER(VALUE(SUBSTITUTE('Named Boundary Report'!$A914,"+",""))), VALUE(SUBSTITUTE('Named Boundary Report'!$A914,"+","")), IF(TRIM('Named Boundary Report'!$A914)="", "End of Project", $A914))</f>
        <v>End of Project</v>
      </c>
      <c r="B915" s="473" t="str">
        <f>IF(ISNUMBER('Named Boundary Report'!$A914), "",TRIM(SUBSTITUTE('Named Boundary Report'!$A914, CHAR(160), " ")))</f>
        <v/>
      </c>
      <c r="C915" s="475">
        <f>'Named Boundary Report'!$F914</f>
        <v>0</v>
      </c>
    </row>
    <row r="916" spans="1:3" x14ac:dyDescent="0.25">
      <c r="A916" s="532" t="str">
        <f>IF(ISNUMBER(VALUE(SUBSTITUTE('Named Boundary Report'!$A915,"+",""))), VALUE(SUBSTITUTE('Named Boundary Report'!$A915,"+","")), IF(TRIM('Named Boundary Report'!$A915)="", "End of Project", $A915))</f>
        <v>End of Project</v>
      </c>
      <c r="B916" s="473" t="str">
        <f>IF(ISNUMBER('Named Boundary Report'!$A915), "",TRIM(SUBSTITUTE('Named Boundary Report'!$A915, CHAR(160), " ")))</f>
        <v/>
      </c>
      <c r="C916" s="475">
        <f>'Named Boundary Report'!$F915</f>
        <v>0</v>
      </c>
    </row>
    <row r="917" spans="1:3" x14ac:dyDescent="0.25">
      <c r="A917" s="532" t="str">
        <f>IF(ISNUMBER(VALUE(SUBSTITUTE('Named Boundary Report'!$A916,"+",""))), VALUE(SUBSTITUTE('Named Boundary Report'!$A916,"+","")), IF(TRIM('Named Boundary Report'!$A916)="", "End of Project", $A916))</f>
        <v>End of Project</v>
      </c>
      <c r="B917" s="473" t="str">
        <f>IF(ISNUMBER('Named Boundary Report'!$A916), "",TRIM(SUBSTITUTE('Named Boundary Report'!$A916, CHAR(160), " ")))</f>
        <v/>
      </c>
      <c r="C917" s="475">
        <f>'Named Boundary Report'!$F916</f>
        <v>0</v>
      </c>
    </row>
    <row r="918" spans="1:3" x14ac:dyDescent="0.25">
      <c r="A918" s="532" t="str">
        <f>IF(ISNUMBER(VALUE(SUBSTITUTE('Named Boundary Report'!$A917,"+",""))), VALUE(SUBSTITUTE('Named Boundary Report'!$A917,"+","")), IF(TRIM('Named Boundary Report'!$A917)="", "End of Project", $A917))</f>
        <v>End of Project</v>
      </c>
      <c r="B918" s="473" t="str">
        <f>IF(ISNUMBER('Named Boundary Report'!$A917), "",TRIM(SUBSTITUTE('Named Boundary Report'!$A917, CHAR(160), " ")))</f>
        <v/>
      </c>
      <c r="C918" s="475">
        <f>'Named Boundary Report'!$F917</f>
        <v>0</v>
      </c>
    </row>
    <row r="919" spans="1:3" x14ac:dyDescent="0.25">
      <c r="A919" s="532" t="str">
        <f>IF(ISNUMBER(VALUE(SUBSTITUTE('Named Boundary Report'!$A918,"+",""))), VALUE(SUBSTITUTE('Named Boundary Report'!$A918,"+","")), IF(TRIM('Named Boundary Report'!$A918)="", "End of Project", $A918))</f>
        <v>End of Project</v>
      </c>
      <c r="B919" s="473" t="str">
        <f>IF(ISNUMBER('Named Boundary Report'!$A918), "",TRIM(SUBSTITUTE('Named Boundary Report'!$A918, CHAR(160), " ")))</f>
        <v/>
      </c>
      <c r="C919" s="475">
        <f>'Named Boundary Report'!$F918</f>
        <v>0</v>
      </c>
    </row>
    <row r="920" spans="1:3" x14ac:dyDescent="0.25">
      <c r="A920" s="532" t="str">
        <f>IF(ISNUMBER(VALUE(SUBSTITUTE('Named Boundary Report'!$A919,"+",""))), VALUE(SUBSTITUTE('Named Boundary Report'!$A919,"+","")), IF(TRIM('Named Boundary Report'!$A919)="", "End of Project", $A919))</f>
        <v>End of Project</v>
      </c>
      <c r="B920" s="473" t="str">
        <f>IF(ISNUMBER('Named Boundary Report'!$A919), "",TRIM(SUBSTITUTE('Named Boundary Report'!$A919, CHAR(160), " ")))</f>
        <v/>
      </c>
      <c r="C920" s="475">
        <f>'Named Boundary Report'!$F919</f>
        <v>0</v>
      </c>
    </row>
    <row r="921" spans="1:3" x14ac:dyDescent="0.25">
      <c r="A921" s="532" t="str">
        <f>IF(ISNUMBER(VALUE(SUBSTITUTE('Named Boundary Report'!$A920,"+",""))), VALUE(SUBSTITUTE('Named Boundary Report'!$A920,"+","")), IF(TRIM('Named Boundary Report'!$A920)="", "End of Project", $A920))</f>
        <v>End of Project</v>
      </c>
      <c r="B921" s="473" t="str">
        <f>IF(ISNUMBER('Named Boundary Report'!$A920), "",TRIM(SUBSTITUTE('Named Boundary Report'!$A920, CHAR(160), " ")))</f>
        <v/>
      </c>
      <c r="C921" s="475">
        <f>'Named Boundary Report'!$F920</f>
        <v>0</v>
      </c>
    </row>
    <row r="922" spans="1:3" x14ac:dyDescent="0.25">
      <c r="A922" s="532" t="str">
        <f>IF(ISNUMBER(VALUE(SUBSTITUTE('Named Boundary Report'!$A921,"+",""))), VALUE(SUBSTITUTE('Named Boundary Report'!$A921,"+","")), IF(TRIM('Named Boundary Report'!$A921)="", "End of Project", $A921))</f>
        <v>End of Project</v>
      </c>
      <c r="B922" s="473" t="str">
        <f>IF(ISNUMBER('Named Boundary Report'!$A921), "",TRIM(SUBSTITUTE('Named Boundary Report'!$A921, CHAR(160), " ")))</f>
        <v/>
      </c>
      <c r="C922" s="475">
        <f>'Named Boundary Report'!$F921</f>
        <v>0</v>
      </c>
    </row>
    <row r="923" spans="1:3" x14ac:dyDescent="0.25">
      <c r="A923" s="532" t="str">
        <f>IF(ISNUMBER(VALUE(SUBSTITUTE('Named Boundary Report'!$A922,"+",""))), VALUE(SUBSTITUTE('Named Boundary Report'!$A922,"+","")), IF(TRIM('Named Boundary Report'!$A922)="", "End of Project", $A922))</f>
        <v>End of Project</v>
      </c>
      <c r="B923" s="473" t="str">
        <f>IF(ISNUMBER('Named Boundary Report'!$A922), "",TRIM(SUBSTITUTE('Named Boundary Report'!$A922, CHAR(160), " ")))</f>
        <v/>
      </c>
      <c r="C923" s="475">
        <f>'Named Boundary Report'!$F922</f>
        <v>0</v>
      </c>
    </row>
    <row r="924" spans="1:3" x14ac:dyDescent="0.25">
      <c r="A924" s="532" t="str">
        <f>IF(ISNUMBER(VALUE(SUBSTITUTE('Named Boundary Report'!$A923,"+",""))), VALUE(SUBSTITUTE('Named Boundary Report'!$A923,"+","")), IF(TRIM('Named Boundary Report'!$A923)="", "End of Project", $A923))</f>
        <v>End of Project</v>
      </c>
      <c r="B924" s="473" t="str">
        <f>IF(ISNUMBER('Named Boundary Report'!$A923), "",TRIM(SUBSTITUTE('Named Boundary Report'!$A923, CHAR(160), " ")))</f>
        <v/>
      </c>
      <c r="C924" s="475">
        <f>'Named Boundary Report'!$F923</f>
        <v>0</v>
      </c>
    </row>
    <row r="925" spans="1:3" x14ac:dyDescent="0.25">
      <c r="A925" s="532" t="str">
        <f>IF(ISNUMBER(VALUE(SUBSTITUTE('Named Boundary Report'!$A924,"+",""))), VALUE(SUBSTITUTE('Named Boundary Report'!$A924,"+","")), IF(TRIM('Named Boundary Report'!$A924)="", "End of Project", $A924))</f>
        <v>End of Project</v>
      </c>
      <c r="B925" s="473" t="str">
        <f>IF(ISNUMBER('Named Boundary Report'!$A924), "",TRIM(SUBSTITUTE('Named Boundary Report'!$A924, CHAR(160), " ")))</f>
        <v/>
      </c>
      <c r="C925" s="475">
        <f>'Named Boundary Report'!$F924</f>
        <v>0</v>
      </c>
    </row>
    <row r="926" spans="1:3" x14ac:dyDescent="0.25">
      <c r="A926" s="532" t="str">
        <f>IF(ISNUMBER(VALUE(SUBSTITUTE('Named Boundary Report'!$A925,"+",""))), VALUE(SUBSTITUTE('Named Boundary Report'!$A925,"+","")), IF(TRIM('Named Boundary Report'!$A925)="", "End of Project", $A925))</f>
        <v>End of Project</v>
      </c>
      <c r="B926" s="473" t="str">
        <f>IF(ISNUMBER('Named Boundary Report'!$A925), "",TRIM(SUBSTITUTE('Named Boundary Report'!$A925, CHAR(160), " ")))</f>
        <v/>
      </c>
      <c r="C926" s="475">
        <f>'Named Boundary Report'!$F925</f>
        <v>0</v>
      </c>
    </row>
    <row r="927" spans="1:3" x14ac:dyDescent="0.25">
      <c r="A927" s="532" t="str">
        <f>IF(ISNUMBER(VALUE(SUBSTITUTE('Named Boundary Report'!$A926,"+",""))), VALUE(SUBSTITUTE('Named Boundary Report'!$A926,"+","")), IF(TRIM('Named Boundary Report'!$A926)="", "End of Project", $A926))</f>
        <v>End of Project</v>
      </c>
      <c r="B927" s="473" t="str">
        <f>IF(ISNUMBER('Named Boundary Report'!$A926), "",TRIM(SUBSTITUTE('Named Boundary Report'!$A926, CHAR(160), " ")))</f>
        <v/>
      </c>
      <c r="C927" s="475">
        <f>'Named Boundary Report'!$F926</f>
        <v>0</v>
      </c>
    </row>
    <row r="928" spans="1:3" x14ac:dyDescent="0.25">
      <c r="A928" s="532" t="str">
        <f>IF(ISNUMBER(VALUE(SUBSTITUTE('Named Boundary Report'!$A927,"+",""))), VALUE(SUBSTITUTE('Named Boundary Report'!$A927,"+","")), IF(TRIM('Named Boundary Report'!$A927)="", "End of Project", $A927))</f>
        <v>End of Project</v>
      </c>
      <c r="B928" s="473" t="str">
        <f>IF(ISNUMBER('Named Boundary Report'!$A927), "",TRIM(SUBSTITUTE('Named Boundary Report'!$A927, CHAR(160), " ")))</f>
        <v/>
      </c>
      <c r="C928" s="475">
        <f>'Named Boundary Report'!$F927</f>
        <v>0</v>
      </c>
    </row>
    <row r="929" spans="1:3" x14ac:dyDescent="0.25">
      <c r="A929" s="532" t="str">
        <f>IF(ISNUMBER(VALUE(SUBSTITUTE('Named Boundary Report'!$A928,"+",""))), VALUE(SUBSTITUTE('Named Boundary Report'!$A928,"+","")), IF(TRIM('Named Boundary Report'!$A928)="", "End of Project", $A928))</f>
        <v>End of Project</v>
      </c>
      <c r="B929" s="473" t="str">
        <f>IF(ISNUMBER('Named Boundary Report'!$A928), "",TRIM(SUBSTITUTE('Named Boundary Report'!$A928, CHAR(160), " ")))</f>
        <v/>
      </c>
      <c r="C929" s="475">
        <f>'Named Boundary Report'!$F928</f>
        <v>0</v>
      </c>
    </row>
    <row r="930" spans="1:3" x14ac:dyDescent="0.25">
      <c r="A930" s="532" t="str">
        <f>IF(ISNUMBER(VALUE(SUBSTITUTE('Named Boundary Report'!$A929,"+",""))), VALUE(SUBSTITUTE('Named Boundary Report'!$A929,"+","")), IF(TRIM('Named Boundary Report'!$A929)="", "End of Project", $A929))</f>
        <v>End of Project</v>
      </c>
      <c r="B930" s="473" t="str">
        <f>IF(ISNUMBER('Named Boundary Report'!$A929), "",TRIM(SUBSTITUTE('Named Boundary Report'!$A929, CHAR(160), " ")))</f>
        <v/>
      </c>
      <c r="C930" s="475">
        <f>'Named Boundary Report'!$F929</f>
        <v>0</v>
      </c>
    </row>
    <row r="931" spans="1:3" x14ac:dyDescent="0.25">
      <c r="A931" s="532" t="str">
        <f>IF(ISNUMBER(VALUE(SUBSTITUTE('Named Boundary Report'!$A930,"+",""))), VALUE(SUBSTITUTE('Named Boundary Report'!$A930,"+","")), IF(TRIM('Named Boundary Report'!$A930)="", "End of Project", $A930))</f>
        <v>End of Project</v>
      </c>
      <c r="B931" s="473" t="str">
        <f>IF(ISNUMBER('Named Boundary Report'!$A930), "",TRIM(SUBSTITUTE('Named Boundary Report'!$A930, CHAR(160), " ")))</f>
        <v/>
      </c>
      <c r="C931" s="475">
        <f>'Named Boundary Report'!$F930</f>
        <v>0</v>
      </c>
    </row>
    <row r="932" spans="1:3" x14ac:dyDescent="0.25">
      <c r="A932" s="532" t="str">
        <f>IF(ISNUMBER(VALUE(SUBSTITUTE('Named Boundary Report'!$A931,"+",""))), VALUE(SUBSTITUTE('Named Boundary Report'!$A931,"+","")), IF(TRIM('Named Boundary Report'!$A931)="", "End of Project", $A931))</f>
        <v>End of Project</v>
      </c>
      <c r="B932" s="473" t="str">
        <f>IF(ISNUMBER('Named Boundary Report'!$A931), "",TRIM(SUBSTITUTE('Named Boundary Report'!$A931, CHAR(160), " ")))</f>
        <v/>
      </c>
      <c r="C932" s="475">
        <f>'Named Boundary Report'!$F931</f>
        <v>0</v>
      </c>
    </row>
    <row r="933" spans="1:3" x14ac:dyDescent="0.25">
      <c r="A933" s="532" t="str">
        <f>IF(ISNUMBER(VALUE(SUBSTITUTE('Named Boundary Report'!$A932,"+",""))), VALUE(SUBSTITUTE('Named Boundary Report'!$A932,"+","")), IF(TRIM('Named Boundary Report'!$A932)="", "End of Project", $A932))</f>
        <v>End of Project</v>
      </c>
      <c r="B933" s="473" t="str">
        <f>IF(ISNUMBER('Named Boundary Report'!$A932), "",TRIM(SUBSTITUTE('Named Boundary Report'!$A932, CHAR(160), " ")))</f>
        <v/>
      </c>
      <c r="C933" s="475">
        <f>'Named Boundary Report'!$F932</f>
        <v>0</v>
      </c>
    </row>
    <row r="934" spans="1:3" x14ac:dyDescent="0.25">
      <c r="A934" s="532" t="str">
        <f>IF(ISNUMBER(VALUE(SUBSTITUTE('Named Boundary Report'!$A933,"+",""))), VALUE(SUBSTITUTE('Named Boundary Report'!$A933,"+","")), IF(TRIM('Named Boundary Report'!$A933)="", "End of Project", $A933))</f>
        <v>End of Project</v>
      </c>
      <c r="B934" s="473" t="str">
        <f>IF(ISNUMBER('Named Boundary Report'!$A933), "",TRIM(SUBSTITUTE('Named Boundary Report'!$A933, CHAR(160), " ")))</f>
        <v/>
      </c>
      <c r="C934" s="475">
        <f>'Named Boundary Report'!$F933</f>
        <v>0</v>
      </c>
    </row>
    <row r="935" spans="1:3" x14ac:dyDescent="0.25">
      <c r="A935" s="532" t="str">
        <f>IF(ISNUMBER(VALUE(SUBSTITUTE('Named Boundary Report'!$A934,"+",""))), VALUE(SUBSTITUTE('Named Boundary Report'!$A934,"+","")), IF(TRIM('Named Boundary Report'!$A934)="", "End of Project", $A934))</f>
        <v>End of Project</v>
      </c>
      <c r="B935" s="473" t="str">
        <f>IF(ISNUMBER('Named Boundary Report'!$A934), "",TRIM(SUBSTITUTE('Named Boundary Report'!$A934, CHAR(160), " ")))</f>
        <v/>
      </c>
      <c r="C935" s="475">
        <f>'Named Boundary Report'!$F934</f>
        <v>0</v>
      </c>
    </row>
    <row r="936" spans="1:3" x14ac:dyDescent="0.25">
      <c r="A936" s="532" t="str">
        <f>IF(ISNUMBER(VALUE(SUBSTITUTE('Named Boundary Report'!$A935,"+",""))), VALUE(SUBSTITUTE('Named Boundary Report'!$A935,"+","")), IF(TRIM('Named Boundary Report'!$A935)="", "End of Project", $A935))</f>
        <v>End of Project</v>
      </c>
      <c r="B936" s="473" t="str">
        <f>IF(ISNUMBER('Named Boundary Report'!$A935), "",TRIM(SUBSTITUTE('Named Boundary Report'!$A935, CHAR(160), " ")))</f>
        <v/>
      </c>
      <c r="C936" s="475">
        <f>'Named Boundary Report'!$F935</f>
        <v>0</v>
      </c>
    </row>
    <row r="937" spans="1:3" x14ac:dyDescent="0.25">
      <c r="A937" s="532" t="str">
        <f>IF(ISNUMBER(VALUE(SUBSTITUTE('Named Boundary Report'!$A936,"+",""))), VALUE(SUBSTITUTE('Named Boundary Report'!$A936,"+","")), IF(TRIM('Named Boundary Report'!$A936)="", "End of Project", $A936))</f>
        <v>End of Project</v>
      </c>
      <c r="B937" s="473" t="str">
        <f>IF(ISNUMBER('Named Boundary Report'!$A936), "",TRIM(SUBSTITUTE('Named Boundary Report'!$A936, CHAR(160), " ")))</f>
        <v/>
      </c>
      <c r="C937" s="475">
        <f>'Named Boundary Report'!$F936</f>
        <v>0</v>
      </c>
    </row>
    <row r="938" spans="1:3" x14ac:dyDescent="0.25">
      <c r="A938" s="532" t="str">
        <f>IF(ISNUMBER(VALUE(SUBSTITUTE('Named Boundary Report'!$A937,"+",""))), VALUE(SUBSTITUTE('Named Boundary Report'!$A937,"+","")), IF(TRIM('Named Boundary Report'!$A937)="", "End of Project", $A937))</f>
        <v>End of Project</v>
      </c>
      <c r="B938" s="473" t="str">
        <f>IF(ISNUMBER('Named Boundary Report'!$A937), "",TRIM(SUBSTITUTE('Named Boundary Report'!$A937, CHAR(160), " ")))</f>
        <v/>
      </c>
      <c r="C938" s="475">
        <f>'Named Boundary Report'!$F937</f>
        <v>0</v>
      </c>
    </row>
    <row r="939" spans="1:3" x14ac:dyDescent="0.25">
      <c r="A939" s="532" t="str">
        <f>IF(ISNUMBER(VALUE(SUBSTITUTE('Named Boundary Report'!$A938,"+",""))), VALUE(SUBSTITUTE('Named Boundary Report'!$A938,"+","")), IF(TRIM('Named Boundary Report'!$A938)="", "End of Project", $A938))</f>
        <v>End of Project</v>
      </c>
      <c r="B939" s="473" t="str">
        <f>IF(ISNUMBER('Named Boundary Report'!$A938), "",TRIM(SUBSTITUTE('Named Boundary Report'!$A938, CHAR(160), " ")))</f>
        <v/>
      </c>
      <c r="C939" s="475">
        <f>'Named Boundary Report'!$F938</f>
        <v>0</v>
      </c>
    </row>
    <row r="940" spans="1:3" x14ac:dyDescent="0.25">
      <c r="A940" s="532" t="str">
        <f>IF(ISNUMBER(VALUE(SUBSTITUTE('Named Boundary Report'!$A939,"+",""))), VALUE(SUBSTITUTE('Named Boundary Report'!$A939,"+","")), IF(TRIM('Named Boundary Report'!$A939)="", "End of Project", $A939))</f>
        <v>End of Project</v>
      </c>
      <c r="B940" s="473" t="str">
        <f>IF(ISNUMBER('Named Boundary Report'!$A939), "",TRIM(SUBSTITUTE('Named Boundary Report'!$A939, CHAR(160), " ")))</f>
        <v/>
      </c>
      <c r="C940" s="475">
        <f>'Named Boundary Report'!$F939</f>
        <v>0</v>
      </c>
    </row>
    <row r="941" spans="1:3" x14ac:dyDescent="0.25">
      <c r="A941" s="532" t="str">
        <f>IF(ISNUMBER(VALUE(SUBSTITUTE('Named Boundary Report'!$A940,"+",""))), VALUE(SUBSTITUTE('Named Boundary Report'!$A940,"+","")), IF(TRIM('Named Boundary Report'!$A940)="", "End of Project", $A940))</f>
        <v>End of Project</v>
      </c>
      <c r="B941" s="473" t="str">
        <f>IF(ISNUMBER('Named Boundary Report'!$A940), "",TRIM(SUBSTITUTE('Named Boundary Report'!$A940, CHAR(160), " ")))</f>
        <v/>
      </c>
      <c r="C941" s="475">
        <f>'Named Boundary Report'!$F940</f>
        <v>0</v>
      </c>
    </row>
    <row r="942" spans="1:3" x14ac:dyDescent="0.25">
      <c r="A942" s="532" t="str">
        <f>IF(ISNUMBER(VALUE(SUBSTITUTE('Named Boundary Report'!$A941,"+",""))), VALUE(SUBSTITUTE('Named Boundary Report'!$A941,"+","")), IF(TRIM('Named Boundary Report'!$A941)="", "End of Project", $A941))</f>
        <v>End of Project</v>
      </c>
      <c r="B942" s="473" t="str">
        <f>IF(ISNUMBER('Named Boundary Report'!$A941), "",TRIM(SUBSTITUTE('Named Boundary Report'!$A941, CHAR(160), " ")))</f>
        <v/>
      </c>
      <c r="C942" s="475">
        <f>'Named Boundary Report'!$F941</f>
        <v>0</v>
      </c>
    </row>
    <row r="943" spans="1:3" x14ac:dyDescent="0.25">
      <c r="A943" s="532" t="str">
        <f>IF(ISNUMBER(VALUE(SUBSTITUTE('Named Boundary Report'!$A942,"+",""))), VALUE(SUBSTITUTE('Named Boundary Report'!$A942,"+","")), IF(TRIM('Named Boundary Report'!$A942)="", "End of Project", $A942))</f>
        <v>End of Project</v>
      </c>
      <c r="B943" s="473" t="str">
        <f>IF(ISNUMBER('Named Boundary Report'!$A942), "",TRIM(SUBSTITUTE('Named Boundary Report'!$A942, CHAR(160), " ")))</f>
        <v/>
      </c>
      <c r="C943" s="475">
        <f>'Named Boundary Report'!$F942</f>
        <v>0</v>
      </c>
    </row>
    <row r="944" spans="1:3" x14ac:dyDescent="0.25">
      <c r="A944" s="532" t="str">
        <f>IF(ISNUMBER(VALUE(SUBSTITUTE('Named Boundary Report'!$A943,"+",""))), VALUE(SUBSTITUTE('Named Boundary Report'!$A943,"+","")), IF(TRIM('Named Boundary Report'!$A943)="", "End of Project", $A943))</f>
        <v>End of Project</v>
      </c>
      <c r="B944" s="473" t="str">
        <f>IF(ISNUMBER('Named Boundary Report'!$A943), "",TRIM(SUBSTITUTE('Named Boundary Report'!$A943, CHAR(160), " ")))</f>
        <v/>
      </c>
      <c r="C944" s="475">
        <f>'Named Boundary Report'!$F943</f>
        <v>0</v>
      </c>
    </row>
    <row r="945" spans="1:3" x14ac:dyDescent="0.25">
      <c r="A945" s="532" t="str">
        <f>IF(ISNUMBER(VALUE(SUBSTITUTE('Named Boundary Report'!$A944,"+",""))), VALUE(SUBSTITUTE('Named Boundary Report'!$A944,"+","")), IF(TRIM('Named Boundary Report'!$A944)="", "End of Project", $A944))</f>
        <v>End of Project</v>
      </c>
      <c r="B945" s="473" t="str">
        <f>IF(ISNUMBER('Named Boundary Report'!$A944), "",TRIM(SUBSTITUTE('Named Boundary Report'!$A944, CHAR(160), " ")))</f>
        <v/>
      </c>
      <c r="C945" s="475">
        <f>'Named Boundary Report'!$F944</f>
        <v>0</v>
      </c>
    </row>
    <row r="946" spans="1:3" x14ac:dyDescent="0.25">
      <c r="A946" s="532" t="str">
        <f>IF(ISNUMBER(VALUE(SUBSTITUTE('Named Boundary Report'!$A945,"+",""))), VALUE(SUBSTITUTE('Named Boundary Report'!$A945,"+","")), IF(TRIM('Named Boundary Report'!$A945)="", "End of Project", $A945))</f>
        <v>End of Project</v>
      </c>
      <c r="B946" s="473" t="str">
        <f>IF(ISNUMBER('Named Boundary Report'!$A945), "",TRIM(SUBSTITUTE('Named Boundary Report'!$A945, CHAR(160), " ")))</f>
        <v/>
      </c>
      <c r="C946" s="475">
        <f>'Named Boundary Report'!$F945</f>
        <v>0</v>
      </c>
    </row>
    <row r="947" spans="1:3" x14ac:dyDescent="0.25">
      <c r="A947" s="532" t="str">
        <f>IF(ISNUMBER(VALUE(SUBSTITUTE('Named Boundary Report'!$A946,"+",""))), VALUE(SUBSTITUTE('Named Boundary Report'!$A946,"+","")), IF(TRIM('Named Boundary Report'!$A946)="", "End of Project", $A946))</f>
        <v>End of Project</v>
      </c>
      <c r="B947" s="473" t="str">
        <f>IF(ISNUMBER('Named Boundary Report'!$A946), "",TRIM(SUBSTITUTE('Named Boundary Report'!$A946, CHAR(160), " ")))</f>
        <v/>
      </c>
      <c r="C947" s="475">
        <f>'Named Boundary Report'!$F946</f>
        <v>0</v>
      </c>
    </row>
    <row r="948" spans="1:3" x14ac:dyDescent="0.25">
      <c r="A948" s="532" t="str">
        <f>IF(ISNUMBER(VALUE(SUBSTITUTE('Named Boundary Report'!$A947,"+",""))), VALUE(SUBSTITUTE('Named Boundary Report'!$A947,"+","")), IF(TRIM('Named Boundary Report'!$A947)="", "End of Project", $A947))</f>
        <v>End of Project</v>
      </c>
      <c r="B948" s="473" t="str">
        <f>IF(ISNUMBER('Named Boundary Report'!$A947), "",TRIM(SUBSTITUTE('Named Boundary Report'!$A947, CHAR(160), " ")))</f>
        <v/>
      </c>
      <c r="C948" s="475">
        <f>'Named Boundary Report'!$F947</f>
        <v>0</v>
      </c>
    </row>
    <row r="949" spans="1:3" x14ac:dyDescent="0.25">
      <c r="A949" s="532" t="str">
        <f>IF(ISNUMBER(VALUE(SUBSTITUTE('Named Boundary Report'!$A948,"+",""))), VALUE(SUBSTITUTE('Named Boundary Report'!$A948,"+","")), IF(TRIM('Named Boundary Report'!$A948)="", "End of Project", $A948))</f>
        <v>End of Project</v>
      </c>
      <c r="B949" s="473" t="str">
        <f>IF(ISNUMBER('Named Boundary Report'!$A948), "",TRIM(SUBSTITUTE('Named Boundary Report'!$A948, CHAR(160), " ")))</f>
        <v/>
      </c>
      <c r="C949" s="475">
        <f>'Named Boundary Report'!$F948</f>
        <v>0</v>
      </c>
    </row>
    <row r="950" spans="1:3" x14ac:dyDescent="0.25">
      <c r="A950" s="532" t="str">
        <f>IF(ISNUMBER(VALUE(SUBSTITUTE('Named Boundary Report'!$A949,"+",""))), VALUE(SUBSTITUTE('Named Boundary Report'!$A949,"+","")), IF(TRIM('Named Boundary Report'!$A949)="", "End of Project", $A949))</f>
        <v>End of Project</v>
      </c>
      <c r="B950" s="473" t="str">
        <f>IF(ISNUMBER('Named Boundary Report'!$A949), "",TRIM(SUBSTITUTE('Named Boundary Report'!$A949, CHAR(160), " ")))</f>
        <v/>
      </c>
      <c r="C950" s="475">
        <f>'Named Boundary Report'!$F949</f>
        <v>0</v>
      </c>
    </row>
    <row r="951" spans="1:3" x14ac:dyDescent="0.25">
      <c r="A951" s="532" t="str">
        <f>IF(ISNUMBER(VALUE(SUBSTITUTE('Named Boundary Report'!$A950,"+",""))), VALUE(SUBSTITUTE('Named Boundary Report'!$A950,"+","")), IF(TRIM('Named Boundary Report'!$A950)="", "End of Project", $A950))</f>
        <v>End of Project</v>
      </c>
      <c r="B951" s="473" t="str">
        <f>IF(ISNUMBER('Named Boundary Report'!$A950), "",TRIM(SUBSTITUTE('Named Boundary Report'!$A950, CHAR(160), " ")))</f>
        <v/>
      </c>
      <c r="C951" s="475">
        <f>'Named Boundary Report'!$F950</f>
        <v>0</v>
      </c>
    </row>
    <row r="952" spans="1:3" x14ac:dyDescent="0.25">
      <c r="A952" s="532" t="str">
        <f>IF(ISNUMBER(VALUE(SUBSTITUTE('Named Boundary Report'!$A951,"+",""))), VALUE(SUBSTITUTE('Named Boundary Report'!$A951,"+","")), IF(TRIM('Named Boundary Report'!$A951)="", "End of Project", $A951))</f>
        <v>End of Project</v>
      </c>
      <c r="B952" s="473" t="str">
        <f>IF(ISNUMBER('Named Boundary Report'!$A951), "",TRIM(SUBSTITUTE('Named Boundary Report'!$A951, CHAR(160), " ")))</f>
        <v/>
      </c>
      <c r="C952" s="475">
        <f>'Named Boundary Report'!$F951</f>
        <v>0</v>
      </c>
    </row>
    <row r="953" spans="1:3" x14ac:dyDescent="0.25">
      <c r="A953" s="532" t="str">
        <f>IF(ISNUMBER(VALUE(SUBSTITUTE('Named Boundary Report'!$A952,"+",""))), VALUE(SUBSTITUTE('Named Boundary Report'!$A952,"+","")), IF(TRIM('Named Boundary Report'!$A952)="", "End of Project", $A952))</f>
        <v>End of Project</v>
      </c>
      <c r="B953" s="473" t="str">
        <f>IF(ISNUMBER('Named Boundary Report'!$A952), "",TRIM(SUBSTITUTE('Named Boundary Report'!$A952, CHAR(160), " ")))</f>
        <v/>
      </c>
      <c r="C953" s="475">
        <f>'Named Boundary Report'!$F952</f>
        <v>0</v>
      </c>
    </row>
    <row r="954" spans="1:3" x14ac:dyDescent="0.25">
      <c r="A954" s="532" t="str">
        <f>IF(ISNUMBER(VALUE(SUBSTITUTE('Named Boundary Report'!$A953,"+",""))), VALUE(SUBSTITUTE('Named Boundary Report'!$A953,"+","")), IF(TRIM('Named Boundary Report'!$A953)="", "End of Project", $A953))</f>
        <v>End of Project</v>
      </c>
      <c r="B954" s="473" t="str">
        <f>IF(ISNUMBER('Named Boundary Report'!$A953), "",TRIM(SUBSTITUTE('Named Boundary Report'!$A953, CHAR(160), " ")))</f>
        <v/>
      </c>
      <c r="C954" s="475">
        <f>'Named Boundary Report'!$F953</f>
        <v>0</v>
      </c>
    </row>
    <row r="955" spans="1:3" x14ac:dyDescent="0.25">
      <c r="A955" s="532" t="str">
        <f>IF(ISNUMBER(VALUE(SUBSTITUTE('Named Boundary Report'!$A954,"+",""))), VALUE(SUBSTITUTE('Named Boundary Report'!$A954,"+","")), IF(TRIM('Named Boundary Report'!$A954)="", "End of Project", $A954))</f>
        <v>End of Project</v>
      </c>
      <c r="B955" s="473" t="str">
        <f>IF(ISNUMBER('Named Boundary Report'!$A954), "",TRIM(SUBSTITUTE('Named Boundary Report'!$A954, CHAR(160), " ")))</f>
        <v/>
      </c>
      <c r="C955" s="475">
        <f>'Named Boundary Report'!$F954</f>
        <v>0</v>
      </c>
    </row>
    <row r="956" spans="1:3" x14ac:dyDescent="0.25">
      <c r="A956" s="532" t="str">
        <f>IF(ISNUMBER(VALUE(SUBSTITUTE('Named Boundary Report'!$A955,"+",""))), VALUE(SUBSTITUTE('Named Boundary Report'!$A955,"+","")), IF(TRIM('Named Boundary Report'!$A955)="", "End of Project", $A955))</f>
        <v>End of Project</v>
      </c>
      <c r="B956" s="473" t="str">
        <f>IF(ISNUMBER('Named Boundary Report'!$A955), "",TRIM(SUBSTITUTE('Named Boundary Report'!$A955, CHAR(160), " ")))</f>
        <v/>
      </c>
      <c r="C956" s="475">
        <f>'Named Boundary Report'!$F955</f>
        <v>0</v>
      </c>
    </row>
    <row r="957" spans="1:3" x14ac:dyDescent="0.25">
      <c r="A957" s="532" t="str">
        <f>IF(ISNUMBER(VALUE(SUBSTITUTE('Named Boundary Report'!$A956,"+",""))), VALUE(SUBSTITUTE('Named Boundary Report'!$A956,"+","")), IF(TRIM('Named Boundary Report'!$A956)="", "End of Project", $A956))</f>
        <v>End of Project</v>
      </c>
      <c r="B957" s="473" t="str">
        <f>IF(ISNUMBER('Named Boundary Report'!$A956), "",TRIM(SUBSTITUTE('Named Boundary Report'!$A956, CHAR(160), " ")))</f>
        <v/>
      </c>
      <c r="C957" s="475">
        <f>'Named Boundary Report'!$F956</f>
        <v>0</v>
      </c>
    </row>
    <row r="958" spans="1:3" x14ac:dyDescent="0.25">
      <c r="A958" s="532" t="str">
        <f>IF(ISNUMBER(VALUE(SUBSTITUTE('Named Boundary Report'!$A957,"+",""))), VALUE(SUBSTITUTE('Named Boundary Report'!$A957,"+","")), IF(TRIM('Named Boundary Report'!$A957)="", "End of Project", $A957))</f>
        <v>End of Project</v>
      </c>
      <c r="B958" s="473" t="str">
        <f>IF(ISNUMBER('Named Boundary Report'!$A957), "",TRIM(SUBSTITUTE('Named Boundary Report'!$A957, CHAR(160), " ")))</f>
        <v/>
      </c>
      <c r="C958" s="475">
        <f>'Named Boundary Report'!$F957</f>
        <v>0</v>
      </c>
    </row>
    <row r="959" spans="1:3" x14ac:dyDescent="0.25">
      <c r="A959" s="532" t="str">
        <f>IF(ISNUMBER(VALUE(SUBSTITUTE('Named Boundary Report'!$A958,"+",""))), VALUE(SUBSTITUTE('Named Boundary Report'!$A958,"+","")), IF(TRIM('Named Boundary Report'!$A958)="", "End of Project", $A958))</f>
        <v>End of Project</v>
      </c>
      <c r="B959" s="473" t="str">
        <f>IF(ISNUMBER('Named Boundary Report'!$A958), "",TRIM(SUBSTITUTE('Named Boundary Report'!$A958, CHAR(160), " ")))</f>
        <v/>
      </c>
      <c r="C959" s="475">
        <f>'Named Boundary Report'!$F958</f>
        <v>0</v>
      </c>
    </row>
    <row r="960" spans="1:3" x14ac:dyDescent="0.25">
      <c r="A960" s="532" t="str">
        <f>IF(ISNUMBER(VALUE(SUBSTITUTE('Named Boundary Report'!$A959,"+",""))), VALUE(SUBSTITUTE('Named Boundary Report'!$A959,"+","")), IF(TRIM('Named Boundary Report'!$A959)="", "End of Project", $A959))</f>
        <v>End of Project</v>
      </c>
      <c r="B960" s="473" t="str">
        <f>IF(ISNUMBER('Named Boundary Report'!$A959), "",TRIM(SUBSTITUTE('Named Boundary Report'!$A959, CHAR(160), " ")))</f>
        <v/>
      </c>
      <c r="C960" s="475">
        <f>'Named Boundary Report'!$F959</f>
        <v>0</v>
      </c>
    </row>
    <row r="961" spans="1:3" x14ac:dyDescent="0.25">
      <c r="A961" s="532" t="str">
        <f>IF(ISNUMBER(VALUE(SUBSTITUTE('Named Boundary Report'!$A960,"+",""))), VALUE(SUBSTITUTE('Named Boundary Report'!$A960,"+","")), IF(TRIM('Named Boundary Report'!$A960)="", "End of Project", $A960))</f>
        <v>End of Project</v>
      </c>
      <c r="B961" s="473" t="str">
        <f>IF(ISNUMBER('Named Boundary Report'!$A960), "",TRIM(SUBSTITUTE('Named Boundary Report'!$A960, CHAR(160), " ")))</f>
        <v/>
      </c>
      <c r="C961" s="475">
        <f>'Named Boundary Report'!$F960</f>
        <v>0</v>
      </c>
    </row>
    <row r="962" spans="1:3" x14ac:dyDescent="0.25">
      <c r="A962" s="532" t="str">
        <f>IF(ISNUMBER(VALUE(SUBSTITUTE('Named Boundary Report'!$A961,"+",""))), VALUE(SUBSTITUTE('Named Boundary Report'!$A961,"+","")), IF(TRIM('Named Boundary Report'!$A961)="", "End of Project", $A961))</f>
        <v>End of Project</v>
      </c>
      <c r="B962" s="473" t="str">
        <f>IF(ISNUMBER('Named Boundary Report'!$A961), "",TRIM(SUBSTITUTE('Named Boundary Report'!$A961, CHAR(160), " ")))</f>
        <v/>
      </c>
      <c r="C962" s="475">
        <f>'Named Boundary Report'!$F961</f>
        <v>0</v>
      </c>
    </row>
    <row r="963" spans="1:3" x14ac:dyDescent="0.25">
      <c r="A963" s="532" t="str">
        <f>IF(ISNUMBER(VALUE(SUBSTITUTE('Named Boundary Report'!$A962,"+",""))), VALUE(SUBSTITUTE('Named Boundary Report'!$A962,"+","")), IF(TRIM('Named Boundary Report'!$A962)="", "End of Project", $A962))</f>
        <v>End of Project</v>
      </c>
      <c r="B963" s="473" t="str">
        <f>IF(ISNUMBER('Named Boundary Report'!$A962), "",TRIM(SUBSTITUTE('Named Boundary Report'!$A962, CHAR(160), " ")))</f>
        <v/>
      </c>
      <c r="C963" s="475">
        <f>'Named Boundary Report'!$F962</f>
        <v>0</v>
      </c>
    </row>
    <row r="964" spans="1:3" x14ac:dyDescent="0.25">
      <c r="A964" s="532" t="str">
        <f>IF(ISNUMBER(VALUE(SUBSTITUTE('Named Boundary Report'!$A963,"+",""))), VALUE(SUBSTITUTE('Named Boundary Report'!$A963,"+","")), IF(TRIM('Named Boundary Report'!$A963)="", "End of Project", $A963))</f>
        <v>End of Project</v>
      </c>
      <c r="B964" s="473" t="str">
        <f>IF(ISNUMBER('Named Boundary Report'!$A963), "",TRIM(SUBSTITUTE('Named Boundary Report'!$A963, CHAR(160), " ")))</f>
        <v/>
      </c>
      <c r="C964" s="475">
        <f>'Named Boundary Report'!$F963</f>
        <v>0</v>
      </c>
    </row>
    <row r="965" spans="1:3" x14ac:dyDescent="0.25">
      <c r="A965" s="532" t="str">
        <f>IF(ISNUMBER(VALUE(SUBSTITUTE('Named Boundary Report'!$A964,"+",""))), VALUE(SUBSTITUTE('Named Boundary Report'!$A964,"+","")), IF(TRIM('Named Boundary Report'!$A964)="", "End of Project", $A964))</f>
        <v>End of Project</v>
      </c>
      <c r="B965" s="473" t="str">
        <f>IF(ISNUMBER('Named Boundary Report'!$A964), "",TRIM(SUBSTITUTE('Named Boundary Report'!$A964, CHAR(160), " ")))</f>
        <v/>
      </c>
      <c r="C965" s="475">
        <f>'Named Boundary Report'!$F964</f>
        <v>0</v>
      </c>
    </row>
    <row r="966" spans="1:3" x14ac:dyDescent="0.25">
      <c r="A966" s="532" t="str">
        <f>IF(ISNUMBER(VALUE(SUBSTITUTE('Named Boundary Report'!$A965,"+",""))), VALUE(SUBSTITUTE('Named Boundary Report'!$A965,"+","")), IF(TRIM('Named Boundary Report'!$A965)="", "End of Project", $A965))</f>
        <v>End of Project</v>
      </c>
      <c r="B966" s="473" t="str">
        <f>IF(ISNUMBER('Named Boundary Report'!$A965), "",TRIM(SUBSTITUTE('Named Boundary Report'!$A965, CHAR(160), " ")))</f>
        <v/>
      </c>
      <c r="C966" s="475">
        <f>'Named Boundary Report'!$F965</f>
        <v>0</v>
      </c>
    </row>
    <row r="967" spans="1:3" x14ac:dyDescent="0.25">
      <c r="A967" s="532" t="str">
        <f>IF(ISNUMBER(VALUE(SUBSTITUTE('Named Boundary Report'!$A966,"+",""))), VALUE(SUBSTITUTE('Named Boundary Report'!$A966,"+","")), IF(TRIM('Named Boundary Report'!$A966)="", "End of Project", $A966))</f>
        <v>End of Project</v>
      </c>
      <c r="B967" s="473" t="str">
        <f>IF(ISNUMBER('Named Boundary Report'!$A966), "",TRIM(SUBSTITUTE('Named Boundary Report'!$A966, CHAR(160), " ")))</f>
        <v/>
      </c>
      <c r="C967" s="475">
        <f>'Named Boundary Report'!$F966</f>
        <v>0</v>
      </c>
    </row>
    <row r="968" spans="1:3" x14ac:dyDescent="0.25">
      <c r="A968" s="532" t="str">
        <f>IF(ISNUMBER(VALUE(SUBSTITUTE('Named Boundary Report'!$A967,"+",""))), VALUE(SUBSTITUTE('Named Boundary Report'!$A967,"+","")), IF(TRIM('Named Boundary Report'!$A967)="", "End of Project", $A967))</f>
        <v>End of Project</v>
      </c>
      <c r="B968" s="473" t="str">
        <f>IF(ISNUMBER('Named Boundary Report'!$A967), "",TRIM(SUBSTITUTE('Named Boundary Report'!$A967, CHAR(160), " ")))</f>
        <v/>
      </c>
      <c r="C968" s="475">
        <f>'Named Boundary Report'!$F967</f>
        <v>0</v>
      </c>
    </row>
    <row r="969" spans="1:3" x14ac:dyDescent="0.25">
      <c r="A969" s="532" t="str">
        <f>IF(ISNUMBER(VALUE(SUBSTITUTE('Named Boundary Report'!$A968,"+",""))), VALUE(SUBSTITUTE('Named Boundary Report'!$A968,"+","")), IF(TRIM('Named Boundary Report'!$A968)="", "End of Project", $A968))</f>
        <v>End of Project</v>
      </c>
      <c r="B969" s="473" t="str">
        <f>IF(ISNUMBER('Named Boundary Report'!$A968), "",TRIM(SUBSTITUTE('Named Boundary Report'!$A968, CHAR(160), " ")))</f>
        <v/>
      </c>
      <c r="C969" s="475">
        <f>'Named Boundary Report'!$F968</f>
        <v>0</v>
      </c>
    </row>
    <row r="970" spans="1:3" x14ac:dyDescent="0.25">
      <c r="A970" s="532" t="str">
        <f>IF(ISNUMBER(VALUE(SUBSTITUTE('Named Boundary Report'!$A969,"+",""))), VALUE(SUBSTITUTE('Named Boundary Report'!$A969,"+","")), IF(TRIM('Named Boundary Report'!$A969)="", "End of Project", $A969))</f>
        <v>End of Project</v>
      </c>
      <c r="B970" s="473" t="str">
        <f>IF(ISNUMBER('Named Boundary Report'!$A969), "",TRIM(SUBSTITUTE('Named Boundary Report'!$A969, CHAR(160), " ")))</f>
        <v/>
      </c>
      <c r="C970" s="475">
        <f>'Named Boundary Report'!$F969</f>
        <v>0</v>
      </c>
    </row>
    <row r="971" spans="1:3" x14ac:dyDescent="0.25">
      <c r="A971" s="532" t="str">
        <f>IF(ISNUMBER(VALUE(SUBSTITUTE('Named Boundary Report'!$A970,"+",""))), VALUE(SUBSTITUTE('Named Boundary Report'!$A970,"+","")), IF(TRIM('Named Boundary Report'!$A970)="", "End of Project", $A970))</f>
        <v>End of Project</v>
      </c>
      <c r="B971" s="473" t="str">
        <f>IF(ISNUMBER('Named Boundary Report'!$A970), "",TRIM(SUBSTITUTE('Named Boundary Report'!$A970, CHAR(160), " ")))</f>
        <v/>
      </c>
      <c r="C971" s="475">
        <f>'Named Boundary Report'!$F970</f>
        <v>0</v>
      </c>
    </row>
    <row r="972" spans="1:3" x14ac:dyDescent="0.25">
      <c r="A972" s="532" t="str">
        <f>IF(ISNUMBER(VALUE(SUBSTITUTE('Named Boundary Report'!$A971,"+",""))), VALUE(SUBSTITUTE('Named Boundary Report'!$A971,"+","")), IF(TRIM('Named Boundary Report'!$A971)="", "End of Project", $A971))</f>
        <v>End of Project</v>
      </c>
      <c r="B972" s="473" t="str">
        <f>IF(ISNUMBER('Named Boundary Report'!$A971), "",TRIM(SUBSTITUTE('Named Boundary Report'!$A971, CHAR(160), " ")))</f>
        <v/>
      </c>
      <c r="C972" s="475">
        <f>'Named Boundary Report'!$F971</f>
        <v>0</v>
      </c>
    </row>
    <row r="973" spans="1:3" x14ac:dyDescent="0.25">
      <c r="A973" s="532" t="str">
        <f>IF(ISNUMBER(VALUE(SUBSTITUTE('Named Boundary Report'!$A972,"+",""))), VALUE(SUBSTITUTE('Named Boundary Report'!$A972,"+","")), IF(TRIM('Named Boundary Report'!$A972)="", "End of Project", $A972))</f>
        <v>End of Project</v>
      </c>
      <c r="B973" s="473" t="str">
        <f>IF(ISNUMBER('Named Boundary Report'!$A972), "",TRIM(SUBSTITUTE('Named Boundary Report'!$A972, CHAR(160), " ")))</f>
        <v/>
      </c>
      <c r="C973" s="475">
        <f>'Named Boundary Report'!$F972</f>
        <v>0</v>
      </c>
    </row>
    <row r="974" spans="1:3" x14ac:dyDescent="0.25">
      <c r="A974" s="532" t="str">
        <f>IF(ISNUMBER(VALUE(SUBSTITUTE('Named Boundary Report'!$A973,"+",""))), VALUE(SUBSTITUTE('Named Boundary Report'!$A973,"+","")), IF(TRIM('Named Boundary Report'!$A973)="", "End of Project", $A973))</f>
        <v>End of Project</v>
      </c>
      <c r="B974" s="473" t="str">
        <f>IF(ISNUMBER('Named Boundary Report'!$A973), "",TRIM(SUBSTITUTE('Named Boundary Report'!$A973, CHAR(160), " ")))</f>
        <v/>
      </c>
      <c r="C974" s="475">
        <f>'Named Boundary Report'!$F973</f>
        <v>0</v>
      </c>
    </row>
    <row r="975" spans="1:3" x14ac:dyDescent="0.25">
      <c r="A975" s="532" t="str">
        <f>IF(ISNUMBER(VALUE(SUBSTITUTE('Named Boundary Report'!$A974,"+",""))), VALUE(SUBSTITUTE('Named Boundary Report'!$A974,"+","")), IF(TRIM('Named Boundary Report'!$A974)="", "End of Project", $A974))</f>
        <v>End of Project</v>
      </c>
      <c r="B975" s="473" t="str">
        <f>IF(ISNUMBER('Named Boundary Report'!$A974), "",TRIM(SUBSTITUTE('Named Boundary Report'!$A974, CHAR(160), " ")))</f>
        <v/>
      </c>
      <c r="C975" s="475">
        <f>'Named Boundary Report'!$F974</f>
        <v>0</v>
      </c>
    </row>
    <row r="976" spans="1:3" x14ac:dyDescent="0.25">
      <c r="A976" s="532" t="str">
        <f>IF(ISNUMBER(VALUE(SUBSTITUTE('Named Boundary Report'!$A975,"+",""))), VALUE(SUBSTITUTE('Named Boundary Report'!$A975,"+","")), IF(TRIM('Named Boundary Report'!$A975)="", "End of Project", $A975))</f>
        <v>End of Project</v>
      </c>
      <c r="B976" s="473" t="str">
        <f>IF(ISNUMBER('Named Boundary Report'!$A975), "",TRIM(SUBSTITUTE('Named Boundary Report'!$A975, CHAR(160), " ")))</f>
        <v/>
      </c>
      <c r="C976" s="475">
        <f>'Named Boundary Report'!$F975</f>
        <v>0</v>
      </c>
    </row>
    <row r="977" spans="1:3" x14ac:dyDescent="0.25">
      <c r="A977" s="532" t="str">
        <f>IF(ISNUMBER(VALUE(SUBSTITUTE('Named Boundary Report'!$A976,"+",""))), VALUE(SUBSTITUTE('Named Boundary Report'!$A976,"+","")), IF(TRIM('Named Boundary Report'!$A976)="", "End of Project", $A976))</f>
        <v>End of Project</v>
      </c>
      <c r="B977" s="473" t="str">
        <f>IF(ISNUMBER('Named Boundary Report'!$A976), "",TRIM(SUBSTITUTE('Named Boundary Report'!$A976, CHAR(160), " ")))</f>
        <v/>
      </c>
      <c r="C977" s="475">
        <f>'Named Boundary Report'!$F976</f>
        <v>0</v>
      </c>
    </row>
    <row r="978" spans="1:3" x14ac:dyDescent="0.25">
      <c r="A978" s="532" t="str">
        <f>IF(ISNUMBER(VALUE(SUBSTITUTE('Named Boundary Report'!$A977,"+",""))), VALUE(SUBSTITUTE('Named Boundary Report'!$A977,"+","")), IF(TRIM('Named Boundary Report'!$A977)="", "End of Project", $A977))</f>
        <v>End of Project</v>
      </c>
      <c r="B978" s="473" t="str">
        <f>IF(ISNUMBER('Named Boundary Report'!$A977), "",TRIM(SUBSTITUTE('Named Boundary Report'!$A977, CHAR(160), " ")))</f>
        <v/>
      </c>
      <c r="C978" s="475">
        <f>'Named Boundary Report'!$F977</f>
        <v>0</v>
      </c>
    </row>
    <row r="979" spans="1:3" x14ac:dyDescent="0.25">
      <c r="A979" s="532" t="str">
        <f>IF(ISNUMBER(VALUE(SUBSTITUTE('Named Boundary Report'!$A978,"+",""))), VALUE(SUBSTITUTE('Named Boundary Report'!$A978,"+","")), IF(TRIM('Named Boundary Report'!$A978)="", "End of Project", $A978))</f>
        <v>End of Project</v>
      </c>
      <c r="B979" s="473" t="str">
        <f>IF(ISNUMBER('Named Boundary Report'!$A978), "",TRIM(SUBSTITUTE('Named Boundary Report'!$A978, CHAR(160), " ")))</f>
        <v/>
      </c>
      <c r="C979" s="475">
        <f>'Named Boundary Report'!$F978</f>
        <v>0</v>
      </c>
    </row>
    <row r="980" spans="1:3" x14ac:dyDescent="0.25">
      <c r="A980" s="532" t="str">
        <f>IF(ISNUMBER(VALUE(SUBSTITUTE('Named Boundary Report'!$A979,"+",""))), VALUE(SUBSTITUTE('Named Boundary Report'!$A979,"+","")), IF(TRIM('Named Boundary Report'!$A979)="", "End of Project", $A979))</f>
        <v>End of Project</v>
      </c>
      <c r="B980" s="473" t="str">
        <f>IF(ISNUMBER('Named Boundary Report'!$A979), "",TRIM(SUBSTITUTE('Named Boundary Report'!$A979, CHAR(160), " ")))</f>
        <v/>
      </c>
      <c r="C980" s="475">
        <f>'Named Boundary Report'!$F979</f>
        <v>0</v>
      </c>
    </row>
    <row r="981" spans="1:3" x14ac:dyDescent="0.25">
      <c r="A981" s="532" t="str">
        <f>IF(ISNUMBER(VALUE(SUBSTITUTE('Named Boundary Report'!$A980,"+",""))), VALUE(SUBSTITUTE('Named Boundary Report'!$A980,"+","")), IF(TRIM('Named Boundary Report'!$A980)="", "End of Project", $A980))</f>
        <v>End of Project</v>
      </c>
      <c r="B981" s="473" t="str">
        <f>IF(ISNUMBER('Named Boundary Report'!$A980), "",TRIM(SUBSTITUTE('Named Boundary Report'!$A980, CHAR(160), " ")))</f>
        <v/>
      </c>
      <c r="C981" s="475">
        <f>'Named Boundary Report'!$F980</f>
        <v>0</v>
      </c>
    </row>
    <row r="982" spans="1:3" x14ac:dyDescent="0.25">
      <c r="A982" s="532" t="str">
        <f>IF(ISNUMBER(VALUE(SUBSTITUTE('Named Boundary Report'!$A981,"+",""))), VALUE(SUBSTITUTE('Named Boundary Report'!$A981,"+","")), IF(TRIM('Named Boundary Report'!$A981)="", "End of Project", $A981))</f>
        <v>End of Project</v>
      </c>
      <c r="B982" s="473" t="str">
        <f>IF(ISNUMBER('Named Boundary Report'!$A981), "",TRIM(SUBSTITUTE('Named Boundary Report'!$A981, CHAR(160), " ")))</f>
        <v/>
      </c>
      <c r="C982" s="475">
        <f>'Named Boundary Report'!$F981</f>
        <v>0</v>
      </c>
    </row>
    <row r="983" spans="1:3" x14ac:dyDescent="0.25">
      <c r="A983" s="532" t="str">
        <f>IF(ISNUMBER(VALUE(SUBSTITUTE('Named Boundary Report'!$A982,"+",""))), VALUE(SUBSTITUTE('Named Boundary Report'!$A982,"+","")), IF(TRIM('Named Boundary Report'!$A982)="", "End of Project", $A982))</f>
        <v>End of Project</v>
      </c>
      <c r="B983" s="473" t="str">
        <f>IF(ISNUMBER('Named Boundary Report'!$A982), "",TRIM(SUBSTITUTE('Named Boundary Report'!$A982, CHAR(160), " ")))</f>
        <v/>
      </c>
      <c r="C983" s="475">
        <f>'Named Boundary Report'!$F982</f>
        <v>0</v>
      </c>
    </row>
    <row r="984" spans="1:3" x14ac:dyDescent="0.25">
      <c r="A984" s="532" t="str">
        <f>IF(ISNUMBER(VALUE(SUBSTITUTE('Named Boundary Report'!$A983,"+",""))), VALUE(SUBSTITUTE('Named Boundary Report'!$A983,"+","")), IF(TRIM('Named Boundary Report'!$A983)="", "End of Project", $A983))</f>
        <v>End of Project</v>
      </c>
      <c r="B984" s="473" t="str">
        <f>IF(ISNUMBER('Named Boundary Report'!$A983), "",TRIM(SUBSTITUTE('Named Boundary Report'!$A983, CHAR(160), " ")))</f>
        <v/>
      </c>
      <c r="C984" s="475">
        <f>'Named Boundary Report'!$F983</f>
        <v>0</v>
      </c>
    </row>
    <row r="985" spans="1:3" x14ac:dyDescent="0.25">
      <c r="A985" s="532" t="str">
        <f>IF(ISNUMBER(VALUE(SUBSTITUTE('Named Boundary Report'!$A984,"+",""))), VALUE(SUBSTITUTE('Named Boundary Report'!$A984,"+","")), IF(TRIM('Named Boundary Report'!$A984)="", "End of Project", $A984))</f>
        <v>End of Project</v>
      </c>
      <c r="B985" s="473" t="str">
        <f>IF(ISNUMBER('Named Boundary Report'!$A984), "",TRIM(SUBSTITUTE('Named Boundary Report'!$A984, CHAR(160), " ")))</f>
        <v/>
      </c>
      <c r="C985" s="475">
        <f>'Named Boundary Report'!$F984</f>
        <v>0</v>
      </c>
    </row>
    <row r="986" spans="1:3" x14ac:dyDescent="0.25">
      <c r="A986" s="532" t="str">
        <f>IF(ISNUMBER(VALUE(SUBSTITUTE('Named Boundary Report'!$A985,"+",""))), VALUE(SUBSTITUTE('Named Boundary Report'!$A985,"+","")), IF(TRIM('Named Boundary Report'!$A985)="", "End of Project", $A985))</f>
        <v>End of Project</v>
      </c>
      <c r="B986" s="473" t="str">
        <f>IF(ISNUMBER('Named Boundary Report'!$A985), "",TRIM(SUBSTITUTE('Named Boundary Report'!$A985, CHAR(160), " ")))</f>
        <v/>
      </c>
      <c r="C986" s="475">
        <f>'Named Boundary Report'!$F985</f>
        <v>0</v>
      </c>
    </row>
    <row r="987" spans="1:3" x14ac:dyDescent="0.25">
      <c r="A987" s="532" t="str">
        <f>IF(ISNUMBER(VALUE(SUBSTITUTE('Named Boundary Report'!$A986,"+",""))), VALUE(SUBSTITUTE('Named Boundary Report'!$A986,"+","")), IF(TRIM('Named Boundary Report'!$A986)="", "End of Project", $A986))</f>
        <v>End of Project</v>
      </c>
      <c r="B987" s="473" t="str">
        <f>IF(ISNUMBER('Named Boundary Report'!$A986), "",TRIM(SUBSTITUTE('Named Boundary Report'!$A986, CHAR(160), " ")))</f>
        <v/>
      </c>
      <c r="C987" s="475">
        <f>'Named Boundary Report'!$F986</f>
        <v>0</v>
      </c>
    </row>
    <row r="988" spans="1:3" x14ac:dyDescent="0.25">
      <c r="A988" s="532" t="str">
        <f>IF(ISNUMBER(VALUE(SUBSTITUTE('Named Boundary Report'!$A987,"+",""))), VALUE(SUBSTITUTE('Named Boundary Report'!$A987,"+","")), IF(TRIM('Named Boundary Report'!$A987)="", "End of Project", $A987))</f>
        <v>End of Project</v>
      </c>
      <c r="B988" s="473" t="str">
        <f>IF(ISNUMBER('Named Boundary Report'!$A987), "",TRIM(SUBSTITUTE('Named Boundary Report'!$A987, CHAR(160), " ")))</f>
        <v/>
      </c>
      <c r="C988" s="475">
        <f>'Named Boundary Report'!$F987</f>
        <v>0</v>
      </c>
    </row>
    <row r="989" spans="1:3" x14ac:dyDescent="0.25">
      <c r="A989" s="532" t="str">
        <f>IF(ISNUMBER(VALUE(SUBSTITUTE('Named Boundary Report'!$A988,"+",""))), VALUE(SUBSTITUTE('Named Boundary Report'!$A988,"+","")), IF(TRIM('Named Boundary Report'!$A988)="", "End of Project", $A988))</f>
        <v>End of Project</v>
      </c>
      <c r="B989" s="473" t="str">
        <f>IF(ISNUMBER('Named Boundary Report'!$A988), "",TRIM(SUBSTITUTE('Named Boundary Report'!$A988, CHAR(160), " ")))</f>
        <v/>
      </c>
      <c r="C989" s="475">
        <f>'Named Boundary Report'!$F988</f>
        <v>0</v>
      </c>
    </row>
    <row r="990" spans="1:3" x14ac:dyDescent="0.25">
      <c r="A990" s="532" t="str">
        <f>IF(ISNUMBER(VALUE(SUBSTITUTE('Named Boundary Report'!$A989,"+",""))), VALUE(SUBSTITUTE('Named Boundary Report'!$A989,"+","")), IF(TRIM('Named Boundary Report'!$A989)="", "End of Project", $A989))</f>
        <v>End of Project</v>
      </c>
      <c r="B990" s="473" t="str">
        <f>IF(ISNUMBER('Named Boundary Report'!$A989), "",TRIM(SUBSTITUTE('Named Boundary Report'!$A989, CHAR(160), " ")))</f>
        <v/>
      </c>
      <c r="C990" s="475">
        <f>'Named Boundary Report'!$F989</f>
        <v>0</v>
      </c>
    </row>
    <row r="991" spans="1:3" x14ac:dyDescent="0.25">
      <c r="A991" s="532" t="str">
        <f>IF(ISNUMBER(VALUE(SUBSTITUTE('Named Boundary Report'!$A990,"+",""))), VALUE(SUBSTITUTE('Named Boundary Report'!$A990,"+","")), IF(TRIM('Named Boundary Report'!$A990)="", "End of Project", $A990))</f>
        <v>End of Project</v>
      </c>
      <c r="B991" s="473" t="str">
        <f>IF(ISNUMBER('Named Boundary Report'!$A990), "",TRIM(SUBSTITUTE('Named Boundary Report'!$A990, CHAR(160), " ")))</f>
        <v/>
      </c>
      <c r="C991" s="475">
        <f>'Named Boundary Report'!$F990</f>
        <v>0</v>
      </c>
    </row>
    <row r="992" spans="1:3" x14ac:dyDescent="0.25">
      <c r="A992" s="532" t="str">
        <f>IF(ISNUMBER(VALUE(SUBSTITUTE('Named Boundary Report'!$A991,"+",""))), VALUE(SUBSTITUTE('Named Boundary Report'!$A991,"+","")), IF(TRIM('Named Boundary Report'!$A991)="", "End of Project", $A991))</f>
        <v>End of Project</v>
      </c>
      <c r="B992" s="473" t="str">
        <f>IF(ISNUMBER('Named Boundary Report'!$A991), "",TRIM(SUBSTITUTE('Named Boundary Report'!$A991, CHAR(160), " ")))</f>
        <v/>
      </c>
      <c r="C992" s="475">
        <f>'Named Boundary Report'!$F991</f>
        <v>0</v>
      </c>
    </row>
    <row r="993" spans="1:3" x14ac:dyDescent="0.25">
      <c r="A993" s="532" t="str">
        <f>IF(ISNUMBER(VALUE(SUBSTITUTE('Named Boundary Report'!$A992,"+",""))), VALUE(SUBSTITUTE('Named Boundary Report'!$A992,"+","")), IF(TRIM('Named Boundary Report'!$A992)="", "End of Project", $A992))</f>
        <v>End of Project</v>
      </c>
      <c r="B993" s="473" t="str">
        <f>IF(ISNUMBER('Named Boundary Report'!$A992), "",TRIM(SUBSTITUTE('Named Boundary Report'!$A992, CHAR(160), " ")))</f>
        <v/>
      </c>
      <c r="C993" s="475">
        <f>'Named Boundary Report'!$F992</f>
        <v>0</v>
      </c>
    </row>
    <row r="994" spans="1:3" x14ac:dyDescent="0.25">
      <c r="A994" s="532" t="str">
        <f>IF(ISNUMBER(VALUE(SUBSTITUTE('Named Boundary Report'!$A993,"+",""))), VALUE(SUBSTITUTE('Named Boundary Report'!$A993,"+","")), IF(TRIM('Named Boundary Report'!$A993)="", "End of Project", $A993))</f>
        <v>End of Project</v>
      </c>
      <c r="B994" s="473" t="str">
        <f>IF(ISNUMBER('Named Boundary Report'!$A993), "",TRIM(SUBSTITUTE('Named Boundary Report'!$A993, CHAR(160), " ")))</f>
        <v/>
      </c>
      <c r="C994" s="475">
        <f>'Named Boundary Report'!$F993</f>
        <v>0</v>
      </c>
    </row>
    <row r="995" spans="1:3" x14ac:dyDescent="0.25">
      <c r="A995" s="532" t="str">
        <f>IF(ISNUMBER(VALUE(SUBSTITUTE('Named Boundary Report'!$A994,"+",""))), VALUE(SUBSTITUTE('Named Boundary Report'!$A994,"+","")), IF(TRIM('Named Boundary Report'!$A994)="", "End of Project", $A994))</f>
        <v>End of Project</v>
      </c>
      <c r="B995" s="473" t="str">
        <f>IF(ISNUMBER('Named Boundary Report'!$A994), "",TRIM(SUBSTITUTE('Named Boundary Report'!$A994, CHAR(160), " ")))</f>
        <v/>
      </c>
      <c r="C995" s="475">
        <f>'Named Boundary Report'!$F994</f>
        <v>0</v>
      </c>
    </row>
    <row r="996" spans="1:3" x14ac:dyDescent="0.25">
      <c r="A996" s="532" t="str">
        <f>IF(ISNUMBER(VALUE(SUBSTITUTE('Named Boundary Report'!$A995,"+",""))), VALUE(SUBSTITUTE('Named Boundary Report'!$A995,"+","")), IF(TRIM('Named Boundary Report'!$A995)="", "End of Project", $A995))</f>
        <v>End of Project</v>
      </c>
      <c r="B996" s="473" t="str">
        <f>IF(ISNUMBER('Named Boundary Report'!$A995), "",TRIM(SUBSTITUTE('Named Boundary Report'!$A995, CHAR(160), " ")))</f>
        <v/>
      </c>
      <c r="C996" s="475">
        <f>'Named Boundary Report'!$F995</f>
        <v>0</v>
      </c>
    </row>
    <row r="997" spans="1:3" x14ac:dyDescent="0.25">
      <c r="A997" s="532" t="str">
        <f>IF(ISNUMBER(VALUE(SUBSTITUTE('Named Boundary Report'!$A996,"+",""))), VALUE(SUBSTITUTE('Named Boundary Report'!$A996,"+","")), IF(TRIM('Named Boundary Report'!$A996)="", "End of Project", $A996))</f>
        <v>End of Project</v>
      </c>
      <c r="B997" s="473" t="str">
        <f>IF(ISNUMBER('Named Boundary Report'!$A996), "",TRIM(SUBSTITUTE('Named Boundary Report'!$A996, CHAR(160), " ")))</f>
        <v/>
      </c>
      <c r="C997" s="475">
        <f>'Named Boundary Report'!$F996</f>
        <v>0</v>
      </c>
    </row>
    <row r="998" spans="1:3" x14ac:dyDescent="0.25">
      <c r="A998" s="532" t="str">
        <f>IF(ISNUMBER(VALUE(SUBSTITUTE('Named Boundary Report'!$A997,"+",""))), VALUE(SUBSTITUTE('Named Boundary Report'!$A997,"+","")), IF(TRIM('Named Boundary Report'!$A997)="", "End of Project", $A997))</f>
        <v>End of Project</v>
      </c>
      <c r="B998" s="473" t="str">
        <f>IF(ISNUMBER('Named Boundary Report'!$A997), "",TRIM(SUBSTITUTE('Named Boundary Report'!$A997, CHAR(160), " ")))</f>
        <v/>
      </c>
      <c r="C998" s="475">
        <f>'Named Boundary Report'!$F997</f>
        <v>0</v>
      </c>
    </row>
    <row r="999" spans="1:3" x14ac:dyDescent="0.25">
      <c r="A999" s="532" t="str">
        <f>IF(ISNUMBER(VALUE(SUBSTITUTE('Named Boundary Report'!$A998,"+",""))), VALUE(SUBSTITUTE('Named Boundary Report'!$A998,"+","")), IF(TRIM('Named Boundary Report'!$A998)="", "End of Project", $A998))</f>
        <v>End of Project</v>
      </c>
      <c r="B999" s="473" t="str">
        <f>IF(ISNUMBER('Named Boundary Report'!$A998), "",TRIM(SUBSTITUTE('Named Boundary Report'!$A998, CHAR(160), " ")))</f>
        <v/>
      </c>
      <c r="C999" s="475">
        <f>'Named Boundary Report'!$F998</f>
        <v>0</v>
      </c>
    </row>
    <row r="1000" spans="1:3" x14ac:dyDescent="0.25">
      <c r="A1000" s="532" t="str">
        <f>IF(ISNUMBER(VALUE(SUBSTITUTE('Named Boundary Report'!$A999,"+",""))), VALUE(SUBSTITUTE('Named Boundary Report'!$A999,"+","")), IF(TRIM('Named Boundary Report'!$A999)="", "End of Project", $A999))</f>
        <v>End of Project</v>
      </c>
      <c r="B1000" s="473" t="str">
        <f>IF(ISNUMBER('Named Boundary Report'!$A999), "",TRIM(SUBSTITUTE('Named Boundary Report'!$A999, CHAR(160), " ")))</f>
        <v/>
      </c>
      <c r="C1000" s="475">
        <f>'Named Boundary Report'!$F999</f>
        <v>0</v>
      </c>
    </row>
    <row r="1001" spans="1:3" x14ac:dyDescent="0.25">
      <c r="A1001" s="532" t="str">
        <f>IF(ISNUMBER(VALUE(SUBSTITUTE('Named Boundary Report'!$A1000,"+",""))), VALUE(SUBSTITUTE('Named Boundary Report'!$A1000,"+","")), IF(TRIM('Named Boundary Report'!$A1000)="", "End of Project", $A1000))</f>
        <v>End of Project</v>
      </c>
      <c r="B1001" s="473" t="str">
        <f>IF(ISNUMBER('Named Boundary Report'!$A1000), "",TRIM(SUBSTITUTE('Named Boundary Report'!$A1000, CHAR(160), " ")))</f>
        <v/>
      </c>
      <c r="C1001" s="475">
        <f>'Named Boundary Report'!$F1000</f>
        <v>0</v>
      </c>
    </row>
    <row r="1002" spans="1:3" x14ac:dyDescent="0.25">
      <c r="A1002" s="532" t="str">
        <f>IF(ISNUMBER(VALUE(SUBSTITUTE('Named Boundary Report'!$A1001,"+",""))), VALUE(SUBSTITUTE('Named Boundary Report'!$A1001,"+","")), IF(TRIM('Named Boundary Report'!$A1001)="", "End of Project", $A1001))</f>
        <v>End of Project</v>
      </c>
      <c r="B1002" s="473" t="str">
        <f>IF(ISNUMBER('Named Boundary Report'!$A1001), "",TRIM(SUBSTITUTE('Named Boundary Report'!$A1001, CHAR(160), " ")))</f>
        <v/>
      </c>
      <c r="C1002" s="475">
        <f>'Named Boundary Report'!$F1001</f>
        <v>0</v>
      </c>
    </row>
    <row r="1003" spans="1:3" x14ac:dyDescent="0.25">
      <c r="A1003" s="532" t="str">
        <f>IF(ISNUMBER(VALUE(SUBSTITUTE('Named Boundary Report'!$A1002,"+",""))), VALUE(SUBSTITUTE('Named Boundary Report'!$A1002,"+","")), IF(TRIM('Named Boundary Report'!$A1002)="", "End of Project", $A1002))</f>
        <v>End of Project</v>
      </c>
      <c r="B1003" s="473" t="str">
        <f>IF(ISNUMBER('Named Boundary Report'!$A1002), "",TRIM(SUBSTITUTE('Named Boundary Report'!$A1002, CHAR(160), " ")))</f>
        <v/>
      </c>
      <c r="C1003" s="475">
        <f>'Named Boundary Report'!$F1002</f>
        <v>0</v>
      </c>
    </row>
    <row r="1004" spans="1:3" x14ac:dyDescent="0.25">
      <c r="A1004" s="532" t="str">
        <f>IF(ISNUMBER(VALUE(SUBSTITUTE('Named Boundary Report'!$A1003,"+",""))), VALUE(SUBSTITUTE('Named Boundary Report'!$A1003,"+","")), IF(TRIM('Named Boundary Report'!$A1003)="", "End of Project", $A1003))</f>
        <v>End of Project</v>
      </c>
      <c r="B1004" s="473" t="str">
        <f>IF(ISNUMBER('Named Boundary Report'!$A1003), "",TRIM(SUBSTITUTE('Named Boundary Report'!$A1003, CHAR(160), " ")))</f>
        <v/>
      </c>
      <c r="C1004" s="475">
        <f>'Named Boundary Report'!$F1003</f>
        <v>0</v>
      </c>
    </row>
    <row r="1005" spans="1:3" x14ac:dyDescent="0.25">
      <c r="A1005" s="532" t="str">
        <f>IF(ISNUMBER(VALUE(SUBSTITUTE('Named Boundary Report'!$A1004,"+",""))), VALUE(SUBSTITUTE('Named Boundary Report'!$A1004,"+","")), IF(TRIM('Named Boundary Report'!$A1004)="", "End of Project", $A1004))</f>
        <v>End of Project</v>
      </c>
      <c r="B1005" s="473" t="str">
        <f>IF(ISNUMBER('Named Boundary Report'!$A1004), "",TRIM(SUBSTITUTE('Named Boundary Report'!$A1004, CHAR(160), " ")))</f>
        <v/>
      </c>
      <c r="C1005" s="475">
        <f>'Named Boundary Report'!$F1004</f>
        <v>0</v>
      </c>
    </row>
    <row r="1006" spans="1:3" x14ac:dyDescent="0.25">
      <c r="A1006" s="532" t="str">
        <f>IF(ISNUMBER(VALUE(SUBSTITUTE('Named Boundary Report'!$A1005,"+",""))), VALUE(SUBSTITUTE('Named Boundary Report'!$A1005,"+","")), IF(TRIM('Named Boundary Report'!$A1005)="", "End of Project", $A1005))</f>
        <v>End of Project</v>
      </c>
      <c r="B1006" s="473" t="str">
        <f>IF(ISNUMBER('Named Boundary Report'!$A1005), "",TRIM(SUBSTITUTE('Named Boundary Report'!$A1005, CHAR(160), " ")))</f>
        <v/>
      </c>
      <c r="C1006" s="475">
        <f>'Named Boundary Report'!$F1005</f>
        <v>0</v>
      </c>
    </row>
    <row r="1007" spans="1:3" x14ac:dyDescent="0.25">
      <c r="A1007" s="532" t="str">
        <f>IF(ISNUMBER(VALUE(SUBSTITUTE('Named Boundary Report'!$A1006,"+",""))), VALUE(SUBSTITUTE('Named Boundary Report'!$A1006,"+","")), IF(TRIM('Named Boundary Report'!$A1006)="", "End of Project", $A1006))</f>
        <v>End of Project</v>
      </c>
      <c r="B1007" s="473" t="str">
        <f>IF(ISNUMBER('Named Boundary Report'!$A1006), "",TRIM(SUBSTITUTE('Named Boundary Report'!$A1006, CHAR(160), " ")))</f>
        <v/>
      </c>
      <c r="C1007" s="475">
        <f>'Named Boundary Report'!$F1006</f>
        <v>0</v>
      </c>
    </row>
    <row r="1008" spans="1:3" x14ac:dyDescent="0.25">
      <c r="A1008" s="532" t="str">
        <f>IF(ISNUMBER(VALUE(SUBSTITUTE('Named Boundary Report'!$A1007,"+",""))), VALUE(SUBSTITUTE('Named Boundary Report'!$A1007,"+","")), IF(TRIM('Named Boundary Report'!$A1007)="", "End of Project", $A1007))</f>
        <v>End of Project</v>
      </c>
      <c r="B1008" s="473" t="str">
        <f>IF(ISNUMBER('Named Boundary Report'!$A1007), "",TRIM(SUBSTITUTE('Named Boundary Report'!$A1007, CHAR(160), " ")))</f>
        <v/>
      </c>
      <c r="C1008" s="475">
        <f>'Named Boundary Report'!$F1007</f>
        <v>0</v>
      </c>
    </row>
    <row r="1009" spans="1:3" x14ac:dyDescent="0.25">
      <c r="A1009" s="532" t="str">
        <f>IF(ISNUMBER(VALUE(SUBSTITUTE('Named Boundary Report'!$A1008,"+",""))), VALUE(SUBSTITUTE('Named Boundary Report'!$A1008,"+","")), IF(TRIM('Named Boundary Report'!$A1008)="", "End of Project", $A1008))</f>
        <v>End of Project</v>
      </c>
      <c r="B1009" s="473" t="str">
        <f>IF(ISNUMBER('Named Boundary Report'!$A1008), "",TRIM(SUBSTITUTE('Named Boundary Report'!$A1008, CHAR(160), " ")))</f>
        <v/>
      </c>
      <c r="C1009" s="475">
        <f>'Named Boundary Report'!$F1008</f>
        <v>0</v>
      </c>
    </row>
    <row r="1010" spans="1:3" x14ac:dyDescent="0.25">
      <c r="A1010" s="532" t="str">
        <f>IF(ISNUMBER(VALUE(SUBSTITUTE('Named Boundary Report'!$A1009,"+",""))), VALUE(SUBSTITUTE('Named Boundary Report'!$A1009,"+","")), IF(TRIM('Named Boundary Report'!$A1009)="", "End of Project", $A1009))</f>
        <v>End of Project</v>
      </c>
      <c r="B1010" s="473" t="str">
        <f>IF(ISNUMBER('Named Boundary Report'!$A1009), "",TRIM(SUBSTITUTE('Named Boundary Report'!$A1009, CHAR(160), " ")))</f>
        <v/>
      </c>
      <c r="C1010" s="475">
        <f>'Named Boundary Report'!$F1009</f>
        <v>0</v>
      </c>
    </row>
    <row r="1011" spans="1:3" x14ac:dyDescent="0.25">
      <c r="A1011" s="532" t="str">
        <f>IF(ISNUMBER(VALUE(SUBSTITUTE('Named Boundary Report'!$A1010,"+",""))), VALUE(SUBSTITUTE('Named Boundary Report'!$A1010,"+","")), IF(TRIM('Named Boundary Report'!$A1010)="", "End of Project", $A1010))</f>
        <v>End of Project</v>
      </c>
      <c r="B1011" s="473" t="str">
        <f>IF(ISNUMBER('Named Boundary Report'!$A1010), "",TRIM(SUBSTITUTE('Named Boundary Report'!$A1010, CHAR(160), " ")))</f>
        <v/>
      </c>
      <c r="C1011" s="475">
        <f>'Named Boundary Report'!$F1010</f>
        <v>0</v>
      </c>
    </row>
    <row r="1012" spans="1:3" x14ac:dyDescent="0.25">
      <c r="A1012" s="532" t="str">
        <f>IF(ISNUMBER(VALUE(SUBSTITUTE('Named Boundary Report'!$A1011,"+",""))), VALUE(SUBSTITUTE('Named Boundary Report'!$A1011,"+","")), IF(TRIM('Named Boundary Report'!$A1011)="", "End of Project", $A1011))</f>
        <v>End of Project</v>
      </c>
      <c r="B1012" s="473" t="str">
        <f>IF(ISNUMBER('Named Boundary Report'!$A1011), "",TRIM(SUBSTITUTE('Named Boundary Report'!$A1011, CHAR(160), " ")))</f>
        <v/>
      </c>
      <c r="C1012" s="475">
        <f>'Named Boundary Report'!$F1011</f>
        <v>0</v>
      </c>
    </row>
    <row r="1013" spans="1:3" x14ac:dyDescent="0.25">
      <c r="A1013" s="532" t="str">
        <f>IF(ISNUMBER(VALUE(SUBSTITUTE('Named Boundary Report'!$A1012,"+",""))), VALUE(SUBSTITUTE('Named Boundary Report'!$A1012,"+","")), IF(TRIM('Named Boundary Report'!$A1012)="", "End of Project", $A1012))</f>
        <v>End of Project</v>
      </c>
      <c r="B1013" s="473" t="str">
        <f>IF(ISNUMBER('Named Boundary Report'!$A1012), "",TRIM(SUBSTITUTE('Named Boundary Report'!$A1012, CHAR(160), " ")))</f>
        <v/>
      </c>
      <c r="C1013" s="475">
        <f>'Named Boundary Report'!$F1012</f>
        <v>0</v>
      </c>
    </row>
    <row r="1014" spans="1:3" x14ac:dyDescent="0.25">
      <c r="A1014" s="532" t="str">
        <f>IF(ISNUMBER(VALUE(SUBSTITUTE('Named Boundary Report'!$A1013,"+",""))), VALUE(SUBSTITUTE('Named Boundary Report'!$A1013,"+","")), IF(TRIM('Named Boundary Report'!$A1013)="", "End of Project", $A1013))</f>
        <v>End of Project</v>
      </c>
      <c r="B1014" s="473" t="str">
        <f>IF(ISNUMBER('Named Boundary Report'!$A1013), "",TRIM(SUBSTITUTE('Named Boundary Report'!$A1013, CHAR(160), " ")))</f>
        <v/>
      </c>
      <c r="C1014" s="475">
        <f>'Named Boundary Report'!$F1013</f>
        <v>0</v>
      </c>
    </row>
    <row r="1015" spans="1:3" x14ac:dyDescent="0.25">
      <c r="A1015" s="532" t="str">
        <f>IF(ISNUMBER(VALUE(SUBSTITUTE('Named Boundary Report'!$A1014,"+",""))), VALUE(SUBSTITUTE('Named Boundary Report'!$A1014,"+","")), IF(TRIM('Named Boundary Report'!$A1014)="", "End of Project", $A1014))</f>
        <v>End of Project</v>
      </c>
      <c r="B1015" s="473" t="str">
        <f>IF(ISNUMBER('Named Boundary Report'!$A1014), "",TRIM(SUBSTITUTE('Named Boundary Report'!$A1014, CHAR(160), " ")))</f>
        <v/>
      </c>
      <c r="C1015" s="475">
        <f>'Named Boundary Report'!$F1014</f>
        <v>0</v>
      </c>
    </row>
    <row r="1016" spans="1:3" x14ac:dyDescent="0.25">
      <c r="A1016" s="532" t="str">
        <f>IF(ISNUMBER(VALUE(SUBSTITUTE('Named Boundary Report'!$A1015,"+",""))), VALUE(SUBSTITUTE('Named Boundary Report'!$A1015,"+","")), IF(TRIM('Named Boundary Report'!$A1015)="", "End of Project", $A1015))</f>
        <v>End of Project</v>
      </c>
      <c r="B1016" s="473" t="str">
        <f>IF(ISNUMBER('Named Boundary Report'!$A1015), "",TRIM(SUBSTITUTE('Named Boundary Report'!$A1015, CHAR(160), " ")))</f>
        <v/>
      </c>
      <c r="C1016" s="475">
        <f>'Named Boundary Report'!$F1015</f>
        <v>0</v>
      </c>
    </row>
    <row r="1017" spans="1:3" x14ac:dyDescent="0.25">
      <c r="A1017" s="532" t="str">
        <f>IF(ISNUMBER(VALUE(SUBSTITUTE('Named Boundary Report'!$A1016,"+",""))), VALUE(SUBSTITUTE('Named Boundary Report'!$A1016,"+","")), IF(TRIM('Named Boundary Report'!$A1016)="", "End of Project", $A1016))</f>
        <v>End of Project</v>
      </c>
      <c r="B1017" s="473" t="str">
        <f>IF(ISNUMBER('Named Boundary Report'!$A1016), "",TRIM(SUBSTITUTE('Named Boundary Report'!$A1016, CHAR(160), " ")))</f>
        <v/>
      </c>
      <c r="C1017" s="475">
        <f>'Named Boundary Report'!$F1016</f>
        <v>0</v>
      </c>
    </row>
    <row r="1018" spans="1:3" x14ac:dyDescent="0.25">
      <c r="A1018" s="532" t="str">
        <f>IF(ISNUMBER(VALUE(SUBSTITUTE('Named Boundary Report'!$A1017,"+",""))), VALUE(SUBSTITUTE('Named Boundary Report'!$A1017,"+","")), IF(TRIM('Named Boundary Report'!$A1017)="", "End of Project", $A1017))</f>
        <v>End of Project</v>
      </c>
      <c r="B1018" s="473" t="str">
        <f>IF(ISNUMBER('Named Boundary Report'!$A1017), "",TRIM(SUBSTITUTE('Named Boundary Report'!$A1017, CHAR(160), " ")))</f>
        <v/>
      </c>
      <c r="C1018" s="475">
        <f>'Named Boundary Report'!$F1017</f>
        <v>0</v>
      </c>
    </row>
    <row r="1019" spans="1:3" x14ac:dyDescent="0.25">
      <c r="A1019" s="532" t="str">
        <f>IF(ISNUMBER(VALUE(SUBSTITUTE('Named Boundary Report'!$A1018,"+",""))), VALUE(SUBSTITUTE('Named Boundary Report'!$A1018,"+","")), IF(TRIM('Named Boundary Report'!$A1018)="", "End of Project", $A1018))</f>
        <v>End of Project</v>
      </c>
      <c r="B1019" s="473" t="str">
        <f>IF(ISNUMBER('Named Boundary Report'!$A1018), "",TRIM(SUBSTITUTE('Named Boundary Report'!$A1018, CHAR(160), " ")))</f>
        <v/>
      </c>
      <c r="C1019" s="475">
        <f>'Named Boundary Report'!$F1018</f>
        <v>0</v>
      </c>
    </row>
    <row r="1020" spans="1:3" x14ac:dyDescent="0.25">
      <c r="A1020" s="532" t="str">
        <f>IF(ISNUMBER(VALUE(SUBSTITUTE('Named Boundary Report'!$A1019,"+",""))), VALUE(SUBSTITUTE('Named Boundary Report'!$A1019,"+","")), IF(TRIM('Named Boundary Report'!$A1019)="", "End of Project", $A1019))</f>
        <v>End of Project</v>
      </c>
      <c r="B1020" s="473" t="str">
        <f>IF(ISNUMBER('Named Boundary Report'!$A1019), "",TRIM(SUBSTITUTE('Named Boundary Report'!$A1019, CHAR(160), " ")))</f>
        <v/>
      </c>
      <c r="C1020" s="475">
        <f>'Named Boundary Report'!$F1019</f>
        <v>0</v>
      </c>
    </row>
    <row r="1021" spans="1:3" x14ac:dyDescent="0.25">
      <c r="A1021" s="532" t="str">
        <f>IF(ISNUMBER(VALUE(SUBSTITUTE('Named Boundary Report'!$A1020,"+",""))), VALUE(SUBSTITUTE('Named Boundary Report'!$A1020,"+","")), IF(TRIM('Named Boundary Report'!$A1020)="", "End of Project", $A1020))</f>
        <v>End of Project</v>
      </c>
      <c r="B1021" s="473" t="str">
        <f>IF(ISNUMBER('Named Boundary Report'!$A1020), "",TRIM(SUBSTITUTE('Named Boundary Report'!$A1020, CHAR(160), " ")))</f>
        <v/>
      </c>
      <c r="C1021" s="475">
        <f>'Named Boundary Report'!$F1020</f>
        <v>0</v>
      </c>
    </row>
    <row r="1022" spans="1:3" x14ac:dyDescent="0.25">
      <c r="A1022" s="532" t="str">
        <f>IF(ISNUMBER(VALUE(SUBSTITUTE('Named Boundary Report'!$A1021,"+",""))), VALUE(SUBSTITUTE('Named Boundary Report'!$A1021,"+","")), IF(TRIM('Named Boundary Report'!$A1021)="", "End of Project", $A1021))</f>
        <v>End of Project</v>
      </c>
      <c r="B1022" s="473" t="str">
        <f>IF(ISNUMBER('Named Boundary Report'!$A1021), "",TRIM(SUBSTITUTE('Named Boundary Report'!$A1021, CHAR(160), " ")))</f>
        <v/>
      </c>
      <c r="C1022" s="475">
        <f>'Named Boundary Report'!$F1021</f>
        <v>0</v>
      </c>
    </row>
    <row r="1023" spans="1:3" x14ac:dyDescent="0.25">
      <c r="A1023" s="532" t="str">
        <f>IF(ISNUMBER(VALUE(SUBSTITUTE('Named Boundary Report'!$A1022,"+",""))), VALUE(SUBSTITUTE('Named Boundary Report'!$A1022,"+","")), IF(TRIM('Named Boundary Report'!$A1022)="", "End of Project", $A1022))</f>
        <v>End of Project</v>
      </c>
      <c r="B1023" s="473" t="str">
        <f>IF(ISNUMBER('Named Boundary Report'!$A1022), "",TRIM(SUBSTITUTE('Named Boundary Report'!$A1022, CHAR(160), " ")))</f>
        <v/>
      </c>
      <c r="C1023" s="475">
        <f>'Named Boundary Report'!$F1022</f>
        <v>0</v>
      </c>
    </row>
    <row r="1024" spans="1:3" x14ac:dyDescent="0.25">
      <c r="A1024" s="532" t="str">
        <f>IF(ISNUMBER(VALUE(SUBSTITUTE('Named Boundary Report'!$A1023,"+",""))), VALUE(SUBSTITUTE('Named Boundary Report'!$A1023,"+","")), IF(TRIM('Named Boundary Report'!$A1023)="", "End of Project", $A1023))</f>
        <v>End of Project</v>
      </c>
      <c r="B1024" s="473" t="str">
        <f>IF(ISNUMBER('Named Boundary Report'!$A1023), "",TRIM(SUBSTITUTE('Named Boundary Report'!$A1023, CHAR(160), " ")))</f>
        <v/>
      </c>
      <c r="C1024" s="475">
        <f>'Named Boundary Report'!$F1023</f>
        <v>0</v>
      </c>
    </row>
    <row r="1025" spans="1:3" x14ac:dyDescent="0.25">
      <c r="A1025" s="532" t="str">
        <f>IF(ISNUMBER(VALUE(SUBSTITUTE('Named Boundary Report'!$A1024,"+",""))), VALUE(SUBSTITUTE('Named Boundary Report'!$A1024,"+","")), IF(TRIM('Named Boundary Report'!$A1024)="", "End of Project", $A1024))</f>
        <v>End of Project</v>
      </c>
      <c r="B1025" s="473" t="str">
        <f>IF(ISNUMBER('Named Boundary Report'!$A1024), "",TRIM(SUBSTITUTE('Named Boundary Report'!$A1024, CHAR(160), " ")))</f>
        <v/>
      </c>
      <c r="C1025" s="475">
        <f>'Named Boundary Report'!$F1024</f>
        <v>0</v>
      </c>
    </row>
    <row r="1026" spans="1:3" x14ac:dyDescent="0.25">
      <c r="A1026" s="532" t="str">
        <f>IF(ISNUMBER(VALUE(SUBSTITUTE('Named Boundary Report'!$A1025,"+",""))), VALUE(SUBSTITUTE('Named Boundary Report'!$A1025,"+","")), IF(TRIM('Named Boundary Report'!$A1025)="", "End of Project", $A1025))</f>
        <v>End of Project</v>
      </c>
      <c r="B1026" s="473" t="str">
        <f>IF(ISNUMBER('Named Boundary Report'!$A1025), "",TRIM(SUBSTITUTE('Named Boundary Report'!$A1025, CHAR(160), " ")))</f>
        <v/>
      </c>
      <c r="C1026" s="475">
        <f>'Named Boundary Report'!$F1025</f>
        <v>0</v>
      </c>
    </row>
    <row r="1027" spans="1:3" x14ac:dyDescent="0.25">
      <c r="A1027" s="532" t="str">
        <f>IF(ISNUMBER(VALUE(SUBSTITUTE('Named Boundary Report'!$A1026,"+",""))), VALUE(SUBSTITUTE('Named Boundary Report'!$A1026,"+","")), IF(TRIM('Named Boundary Report'!$A1026)="", "End of Project", $A1026))</f>
        <v>End of Project</v>
      </c>
      <c r="B1027" s="473" t="str">
        <f>IF(ISNUMBER('Named Boundary Report'!$A1026), "",TRIM(SUBSTITUTE('Named Boundary Report'!$A1026, CHAR(160), " ")))</f>
        <v/>
      </c>
      <c r="C1027" s="475">
        <f>'Named Boundary Report'!$F1026</f>
        <v>0</v>
      </c>
    </row>
    <row r="1028" spans="1:3" x14ac:dyDescent="0.25">
      <c r="A1028" s="532" t="str">
        <f>IF(ISNUMBER(VALUE(SUBSTITUTE('Named Boundary Report'!$A1027,"+",""))), VALUE(SUBSTITUTE('Named Boundary Report'!$A1027,"+","")), IF(TRIM('Named Boundary Report'!$A1027)="", "End of Project", $A1027))</f>
        <v>End of Project</v>
      </c>
      <c r="B1028" s="473" t="str">
        <f>IF(ISNUMBER('Named Boundary Report'!$A1027), "",TRIM(SUBSTITUTE('Named Boundary Report'!$A1027, CHAR(160), " ")))</f>
        <v/>
      </c>
      <c r="C1028" s="475">
        <f>'Named Boundary Report'!$F1027</f>
        <v>0</v>
      </c>
    </row>
    <row r="1029" spans="1:3" x14ac:dyDescent="0.25">
      <c r="A1029" s="532" t="str">
        <f>IF(ISNUMBER(VALUE(SUBSTITUTE('Named Boundary Report'!$A1028,"+",""))), VALUE(SUBSTITUTE('Named Boundary Report'!$A1028,"+","")), IF(TRIM('Named Boundary Report'!$A1028)="", "End of Project", $A1028))</f>
        <v>End of Project</v>
      </c>
      <c r="B1029" s="473" t="str">
        <f>IF(ISNUMBER('Named Boundary Report'!$A1028), "",TRIM(SUBSTITUTE('Named Boundary Report'!$A1028, CHAR(160), " ")))</f>
        <v/>
      </c>
      <c r="C1029" s="475">
        <f>'Named Boundary Report'!$F1028</f>
        <v>0</v>
      </c>
    </row>
    <row r="1030" spans="1:3" x14ac:dyDescent="0.25">
      <c r="A1030" s="532" t="str">
        <f>IF(ISNUMBER(VALUE(SUBSTITUTE('Named Boundary Report'!$A1029,"+",""))), VALUE(SUBSTITUTE('Named Boundary Report'!$A1029,"+","")), IF(TRIM('Named Boundary Report'!$A1029)="", "End of Project", $A1029))</f>
        <v>End of Project</v>
      </c>
      <c r="B1030" s="473" t="str">
        <f>IF(ISNUMBER('Named Boundary Report'!$A1029), "",TRIM(SUBSTITUTE('Named Boundary Report'!$A1029, CHAR(160), " ")))</f>
        <v/>
      </c>
      <c r="C1030" s="475">
        <f>'Named Boundary Report'!$F1029</f>
        <v>0</v>
      </c>
    </row>
    <row r="1031" spans="1:3" x14ac:dyDescent="0.25">
      <c r="A1031" s="532" t="str">
        <f>IF(ISNUMBER(VALUE(SUBSTITUTE('Named Boundary Report'!$A1030,"+",""))), VALUE(SUBSTITUTE('Named Boundary Report'!$A1030,"+","")), IF(TRIM('Named Boundary Report'!$A1030)="", "End of Project", $A1030))</f>
        <v>End of Project</v>
      </c>
      <c r="B1031" s="473" t="str">
        <f>IF(ISNUMBER('Named Boundary Report'!$A1030), "",TRIM(SUBSTITUTE('Named Boundary Report'!$A1030, CHAR(160), " ")))</f>
        <v/>
      </c>
      <c r="C1031" s="475">
        <f>'Named Boundary Report'!$F1030</f>
        <v>0</v>
      </c>
    </row>
    <row r="1032" spans="1:3" x14ac:dyDescent="0.25">
      <c r="A1032" s="532" t="str">
        <f>IF(ISNUMBER(VALUE(SUBSTITUTE('Named Boundary Report'!$A1031,"+",""))), VALUE(SUBSTITUTE('Named Boundary Report'!$A1031,"+","")), IF(TRIM('Named Boundary Report'!$A1031)="", "End of Project", $A1031))</f>
        <v>End of Project</v>
      </c>
      <c r="B1032" s="473" t="str">
        <f>IF(ISNUMBER('Named Boundary Report'!$A1031), "",TRIM(SUBSTITUTE('Named Boundary Report'!$A1031, CHAR(160), " ")))</f>
        <v/>
      </c>
      <c r="C1032" s="475">
        <f>'Named Boundary Report'!$F1031</f>
        <v>0</v>
      </c>
    </row>
    <row r="1033" spans="1:3" x14ac:dyDescent="0.25">
      <c r="A1033" s="532" t="str">
        <f>IF(ISNUMBER(VALUE(SUBSTITUTE('Named Boundary Report'!$A1032,"+",""))), VALUE(SUBSTITUTE('Named Boundary Report'!$A1032,"+","")), IF(TRIM('Named Boundary Report'!$A1032)="", "End of Project", $A1032))</f>
        <v>End of Project</v>
      </c>
      <c r="B1033" s="473" t="str">
        <f>IF(ISNUMBER('Named Boundary Report'!$A1032), "",TRIM(SUBSTITUTE('Named Boundary Report'!$A1032, CHAR(160), " ")))</f>
        <v/>
      </c>
      <c r="C1033" s="475">
        <f>'Named Boundary Report'!$F1032</f>
        <v>0</v>
      </c>
    </row>
    <row r="1034" spans="1:3" x14ac:dyDescent="0.25">
      <c r="A1034" s="532" t="str">
        <f>IF(ISNUMBER(VALUE(SUBSTITUTE('Named Boundary Report'!$A1033,"+",""))), VALUE(SUBSTITUTE('Named Boundary Report'!$A1033,"+","")), IF(TRIM('Named Boundary Report'!$A1033)="", "End of Project", $A1033))</f>
        <v>End of Project</v>
      </c>
      <c r="B1034" s="473" t="str">
        <f>IF(ISNUMBER('Named Boundary Report'!$A1033), "",TRIM(SUBSTITUTE('Named Boundary Report'!$A1033, CHAR(160), " ")))</f>
        <v/>
      </c>
      <c r="C1034" s="475">
        <f>'Named Boundary Report'!$F1033</f>
        <v>0</v>
      </c>
    </row>
    <row r="1035" spans="1:3" x14ac:dyDescent="0.25">
      <c r="A1035" s="532" t="str">
        <f>IF(ISNUMBER(VALUE(SUBSTITUTE('Named Boundary Report'!$A1034,"+",""))), VALUE(SUBSTITUTE('Named Boundary Report'!$A1034,"+","")), IF(TRIM('Named Boundary Report'!$A1034)="", "End of Project", $A1034))</f>
        <v>End of Project</v>
      </c>
      <c r="B1035" s="473" t="str">
        <f>IF(ISNUMBER('Named Boundary Report'!$A1034), "",TRIM(SUBSTITUTE('Named Boundary Report'!$A1034, CHAR(160), " ")))</f>
        <v/>
      </c>
      <c r="C1035" s="475">
        <f>'Named Boundary Report'!$F1034</f>
        <v>0</v>
      </c>
    </row>
    <row r="1036" spans="1:3" x14ac:dyDescent="0.25">
      <c r="A1036" s="532" t="str">
        <f>IF(ISNUMBER(VALUE(SUBSTITUTE('Named Boundary Report'!$A1035,"+",""))), VALUE(SUBSTITUTE('Named Boundary Report'!$A1035,"+","")), IF(TRIM('Named Boundary Report'!$A1035)="", "End of Project", $A1035))</f>
        <v>End of Project</v>
      </c>
      <c r="B1036" s="473" t="str">
        <f>IF(ISNUMBER('Named Boundary Report'!$A1035), "",TRIM(SUBSTITUTE('Named Boundary Report'!$A1035, CHAR(160), " ")))</f>
        <v/>
      </c>
      <c r="C1036" s="475">
        <f>'Named Boundary Report'!$F1035</f>
        <v>0</v>
      </c>
    </row>
    <row r="1037" spans="1:3" x14ac:dyDescent="0.25">
      <c r="A1037" s="532" t="str">
        <f>IF(ISNUMBER(VALUE(SUBSTITUTE('Named Boundary Report'!$A1036,"+",""))), VALUE(SUBSTITUTE('Named Boundary Report'!$A1036,"+","")), IF(TRIM('Named Boundary Report'!$A1036)="", "End of Project", $A1036))</f>
        <v>End of Project</v>
      </c>
      <c r="B1037" s="473" t="str">
        <f>IF(ISNUMBER('Named Boundary Report'!$A1036), "",TRIM(SUBSTITUTE('Named Boundary Report'!$A1036, CHAR(160), " ")))</f>
        <v/>
      </c>
      <c r="C1037" s="475">
        <f>'Named Boundary Report'!$F1036</f>
        <v>0</v>
      </c>
    </row>
    <row r="1038" spans="1:3" x14ac:dyDescent="0.25">
      <c r="A1038" s="532" t="str">
        <f>IF(ISNUMBER(VALUE(SUBSTITUTE('Named Boundary Report'!$A1037,"+",""))), VALUE(SUBSTITUTE('Named Boundary Report'!$A1037,"+","")), IF(TRIM('Named Boundary Report'!$A1037)="", "End of Project", $A1037))</f>
        <v>End of Project</v>
      </c>
      <c r="B1038" s="473" t="str">
        <f>IF(ISNUMBER('Named Boundary Report'!$A1037), "",TRIM(SUBSTITUTE('Named Boundary Report'!$A1037, CHAR(160), " ")))</f>
        <v/>
      </c>
      <c r="C1038" s="475">
        <f>'Named Boundary Report'!$F1037</f>
        <v>0</v>
      </c>
    </row>
    <row r="1039" spans="1:3" x14ac:dyDescent="0.25">
      <c r="A1039" s="532" t="str">
        <f>IF(ISNUMBER(VALUE(SUBSTITUTE('Named Boundary Report'!$A1038,"+",""))), VALUE(SUBSTITUTE('Named Boundary Report'!$A1038,"+","")), IF(TRIM('Named Boundary Report'!$A1038)="", "End of Project", $A1038))</f>
        <v>End of Project</v>
      </c>
      <c r="B1039" s="473" t="str">
        <f>IF(ISNUMBER('Named Boundary Report'!$A1038), "",TRIM(SUBSTITUTE('Named Boundary Report'!$A1038, CHAR(160), " ")))</f>
        <v/>
      </c>
      <c r="C1039" s="475">
        <f>'Named Boundary Report'!$F1038</f>
        <v>0</v>
      </c>
    </row>
    <row r="1040" spans="1:3" x14ac:dyDescent="0.25">
      <c r="A1040" s="532" t="str">
        <f>IF(ISNUMBER(VALUE(SUBSTITUTE('Named Boundary Report'!$A1039,"+",""))), VALUE(SUBSTITUTE('Named Boundary Report'!$A1039,"+","")), IF(TRIM('Named Boundary Report'!$A1039)="", "End of Project", $A1039))</f>
        <v>End of Project</v>
      </c>
      <c r="B1040" s="473" t="str">
        <f>IF(ISNUMBER('Named Boundary Report'!$A1039), "",TRIM(SUBSTITUTE('Named Boundary Report'!$A1039, CHAR(160), " ")))</f>
        <v/>
      </c>
      <c r="C1040" s="475">
        <f>'Named Boundary Report'!$F1039</f>
        <v>0</v>
      </c>
    </row>
    <row r="1041" spans="1:3" x14ac:dyDescent="0.25">
      <c r="A1041" s="532" t="str">
        <f>IF(ISNUMBER(VALUE(SUBSTITUTE('Named Boundary Report'!$A1040,"+",""))), VALUE(SUBSTITUTE('Named Boundary Report'!$A1040,"+","")), IF(TRIM('Named Boundary Report'!$A1040)="", "End of Project", $A1040))</f>
        <v>End of Project</v>
      </c>
      <c r="B1041" s="473" t="str">
        <f>IF(ISNUMBER('Named Boundary Report'!$A1040), "",TRIM(SUBSTITUTE('Named Boundary Report'!$A1040, CHAR(160), " ")))</f>
        <v/>
      </c>
      <c r="C1041" s="475">
        <f>'Named Boundary Report'!$F1040</f>
        <v>0</v>
      </c>
    </row>
    <row r="1042" spans="1:3" x14ac:dyDescent="0.25">
      <c r="A1042" s="532" t="str">
        <f>IF(ISNUMBER(VALUE(SUBSTITUTE('Named Boundary Report'!$A1041,"+",""))), VALUE(SUBSTITUTE('Named Boundary Report'!$A1041,"+","")), IF(TRIM('Named Boundary Report'!$A1041)="", "End of Project", $A1041))</f>
        <v>End of Project</v>
      </c>
      <c r="B1042" s="473" t="str">
        <f>IF(ISNUMBER('Named Boundary Report'!$A1041), "",TRIM(SUBSTITUTE('Named Boundary Report'!$A1041, CHAR(160), " ")))</f>
        <v/>
      </c>
      <c r="C1042" s="475">
        <f>'Named Boundary Report'!$F1041</f>
        <v>0</v>
      </c>
    </row>
    <row r="1043" spans="1:3" x14ac:dyDescent="0.25">
      <c r="A1043" s="532" t="str">
        <f>IF(ISNUMBER(VALUE(SUBSTITUTE('Named Boundary Report'!$A1042,"+",""))), VALUE(SUBSTITUTE('Named Boundary Report'!$A1042,"+","")), IF(TRIM('Named Boundary Report'!$A1042)="", "End of Project", $A1042))</f>
        <v>End of Project</v>
      </c>
      <c r="B1043" s="473" t="str">
        <f>IF(ISNUMBER('Named Boundary Report'!$A1042), "",TRIM(SUBSTITUTE('Named Boundary Report'!$A1042, CHAR(160), " ")))</f>
        <v/>
      </c>
      <c r="C1043" s="475">
        <f>'Named Boundary Report'!$F1042</f>
        <v>0</v>
      </c>
    </row>
    <row r="1044" spans="1:3" x14ac:dyDescent="0.25">
      <c r="A1044" s="532" t="str">
        <f>IF(ISNUMBER(VALUE(SUBSTITUTE('Named Boundary Report'!$A1043,"+",""))), VALUE(SUBSTITUTE('Named Boundary Report'!$A1043,"+","")), IF(TRIM('Named Boundary Report'!$A1043)="", "End of Project", $A1043))</f>
        <v>End of Project</v>
      </c>
      <c r="B1044" s="473" t="str">
        <f>IF(ISNUMBER('Named Boundary Report'!$A1043), "",TRIM(SUBSTITUTE('Named Boundary Report'!$A1043, CHAR(160), " ")))</f>
        <v/>
      </c>
      <c r="C1044" s="475">
        <f>'Named Boundary Report'!$F1043</f>
        <v>0</v>
      </c>
    </row>
    <row r="1045" spans="1:3" x14ac:dyDescent="0.25">
      <c r="A1045" s="532" t="str">
        <f>IF(ISNUMBER(VALUE(SUBSTITUTE('Named Boundary Report'!$A1044,"+",""))), VALUE(SUBSTITUTE('Named Boundary Report'!$A1044,"+","")), IF(TRIM('Named Boundary Report'!$A1044)="", "End of Project", $A1044))</f>
        <v>End of Project</v>
      </c>
      <c r="B1045" s="473" t="str">
        <f>IF(ISNUMBER('Named Boundary Report'!$A1044), "",TRIM(SUBSTITUTE('Named Boundary Report'!$A1044, CHAR(160), " ")))</f>
        <v/>
      </c>
      <c r="C1045" s="475">
        <f>'Named Boundary Report'!$F1044</f>
        <v>0</v>
      </c>
    </row>
    <row r="1046" spans="1:3" x14ac:dyDescent="0.25">
      <c r="A1046" s="532" t="str">
        <f>IF(ISNUMBER(VALUE(SUBSTITUTE('Named Boundary Report'!$A1045,"+",""))), VALUE(SUBSTITUTE('Named Boundary Report'!$A1045,"+","")), IF(TRIM('Named Boundary Report'!$A1045)="", "End of Project", $A1045))</f>
        <v>End of Project</v>
      </c>
      <c r="B1046" s="473" t="str">
        <f>IF(ISNUMBER('Named Boundary Report'!$A1045), "",TRIM(SUBSTITUTE('Named Boundary Report'!$A1045, CHAR(160), " ")))</f>
        <v/>
      </c>
      <c r="C1046" s="475">
        <f>'Named Boundary Report'!$F1045</f>
        <v>0</v>
      </c>
    </row>
    <row r="1047" spans="1:3" x14ac:dyDescent="0.25">
      <c r="A1047" s="532" t="str">
        <f>IF(ISNUMBER(VALUE(SUBSTITUTE('Named Boundary Report'!$A1046,"+",""))), VALUE(SUBSTITUTE('Named Boundary Report'!$A1046,"+","")), IF(TRIM('Named Boundary Report'!$A1046)="", "End of Project", $A1046))</f>
        <v>End of Project</v>
      </c>
      <c r="B1047" s="473" t="str">
        <f>IF(ISNUMBER('Named Boundary Report'!$A1046), "",TRIM(SUBSTITUTE('Named Boundary Report'!$A1046, CHAR(160), " ")))</f>
        <v/>
      </c>
      <c r="C1047" s="475">
        <f>'Named Boundary Report'!$F1046</f>
        <v>0</v>
      </c>
    </row>
    <row r="1048" spans="1:3" x14ac:dyDescent="0.25">
      <c r="A1048" s="532" t="str">
        <f>IF(ISNUMBER(VALUE(SUBSTITUTE('Named Boundary Report'!$A1047,"+",""))), VALUE(SUBSTITUTE('Named Boundary Report'!$A1047,"+","")), IF(TRIM('Named Boundary Report'!$A1047)="", "End of Project", $A1047))</f>
        <v>End of Project</v>
      </c>
      <c r="B1048" s="473" t="str">
        <f>IF(ISNUMBER('Named Boundary Report'!$A1047), "",TRIM(SUBSTITUTE('Named Boundary Report'!$A1047, CHAR(160), " ")))</f>
        <v/>
      </c>
      <c r="C1048" s="475">
        <f>'Named Boundary Report'!$F1047</f>
        <v>0</v>
      </c>
    </row>
    <row r="1049" spans="1:3" x14ac:dyDescent="0.25">
      <c r="A1049" s="532" t="str">
        <f>IF(ISNUMBER(VALUE(SUBSTITUTE('Named Boundary Report'!$A1048,"+",""))), VALUE(SUBSTITUTE('Named Boundary Report'!$A1048,"+","")), IF(TRIM('Named Boundary Report'!$A1048)="", "End of Project", $A1048))</f>
        <v>End of Project</v>
      </c>
      <c r="B1049" s="473" t="str">
        <f>IF(ISNUMBER('Named Boundary Report'!$A1048), "",TRIM(SUBSTITUTE('Named Boundary Report'!$A1048, CHAR(160), " ")))</f>
        <v/>
      </c>
      <c r="C1049" s="475">
        <f>'Named Boundary Report'!$F1048</f>
        <v>0</v>
      </c>
    </row>
    <row r="1050" spans="1:3" x14ac:dyDescent="0.25">
      <c r="A1050" s="532" t="str">
        <f>IF(ISNUMBER(VALUE(SUBSTITUTE('Named Boundary Report'!$A1049,"+",""))), VALUE(SUBSTITUTE('Named Boundary Report'!$A1049,"+","")), IF(TRIM('Named Boundary Report'!$A1049)="", "End of Project", $A1049))</f>
        <v>End of Project</v>
      </c>
      <c r="B1050" s="473" t="str">
        <f>IF(ISNUMBER('Named Boundary Report'!$A1049), "",TRIM(SUBSTITUTE('Named Boundary Report'!$A1049, CHAR(160), " ")))</f>
        <v/>
      </c>
      <c r="C1050" s="475">
        <f>'Named Boundary Report'!$F1049</f>
        <v>0</v>
      </c>
    </row>
    <row r="1051" spans="1:3" x14ac:dyDescent="0.25">
      <c r="A1051" s="532" t="str">
        <f>IF(ISNUMBER(VALUE(SUBSTITUTE('Named Boundary Report'!$A1050,"+",""))), VALUE(SUBSTITUTE('Named Boundary Report'!$A1050,"+","")), IF(TRIM('Named Boundary Report'!$A1050)="", "End of Project", $A1050))</f>
        <v>End of Project</v>
      </c>
      <c r="B1051" s="473" t="str">
        <f>IF(ISNUMBER('Named Boundary Report'!$A1050), "",TRIM(SUBSTITUTE('Named Boundary Report'!$A1050, CHAR(160), " ")))</f>
        <v/>
      </c>
      <c r="C1051" s="475">
        <f>'Named Boundary Report'!$F1050</f>
        <v>0</v>
      </c>
    </row>
    <row r="1052" spans="1:3" x14ac:dyDescent="0.25">
      <c r="A1052" s="532" t="str">
        <f>IF(ISNUMBER(VALUE(SUBSTITUTE('Named Boundary Report'!$A1051,"+",""))), VALUE(SUBSTITUTE('Named Boundary Report'!$A1051,"+","")), IF(TRIM('Named Boundary Report'!$A1051)="", "End of Project", $A1051))</f>
        <v>End of Project</v>
      </c>
      <c r="B1052" s="473" t="str">
        <f>IF(ISNUMBER('Named Boundary Report'!$A1051), "",TRIM(SUBSTITUTE('Named Boundary Report'!$A1051, CHAR(160), " ")))</f>
        <v/>
      </c>
      <c r="C1052" s="475">
        <f>'Named Boundary Report'!$F1051</f>
        <v>0</v>
      </c>
    </row>
    <row r="1053" spans="1:3" x14ac:dyDescent="0.25">
      <c r="A1053" s="532" t="str">
        <f>IF(ISNUMBER(VALUE(SUBSTITUTE('Named Boundary Report'!$A1052,"+",""))), VALUE(SUBSTITUTE('Named Boundary Report'!$A1052,"+","")), IF(TRIM('Named Boundary Report'!$A1052)="", "End of Project", $A1052))</f>
        <v>End of Project</v>
      </c>
      <c r="B1053" s="473" t="str">
        <f>IF(ISNUMBER('Named Boundary Report'!$A1052), "",TRIM(SUBSTITUTE('Named Boundary Report'!$A1052, CHAR(160), " ")))</f>
        <v/>
      </c>
      <c r="C1053" s="475">
        <f>'Named Boundary Report'!$F1052</f>
        <v>0</v>
      </c>
    </row>
    <row r="1054" spans="1:3" x14ac:dyDescent="0.25">
      <c r="A1054" s="532" t="str">
        <f>IF(ISNUMBER(VALUE(SUBSTITUTE('Named Boundary Report'!$A1053,"+",""))), VALUE(SUBSTITUTE('Named Boundary Report'!$A1053,"+","")), IF(TRIM('Named Boundary Report'!$A1053)="", "End of Project", $A1053))</f>
        <v>End of Project</v>
      </c>
      <c r="B1054" s="473" t="str">
        <f>IF(ISNUMBER('Named Boundary Report'!$A1053), "",TRIM(SUBSTITUTE('Named Boundary Report'!$A1053, CHAR(160), " ")))</f>
        <v/>
      </c>
      <c r="C1054" s="475">
        <f>'Named Boundary Report'!$F1053</f>
        <v>0</v>
      </c>
    </row>
    <row r="1055" spans="1:3" x14ac:dyDescent="0.25">
      <c r="A1055" s="532" t="str">
        <f>IF(ISNUMBER(VALUE(SUBSTITUTE('Named Boundary Report'!$A1054,"+",""))), VALUE(SUBSTITUTE('Named Boundary Report'!$A1054,"+","")), IF(TRIM('Named Boundary Report'!$A1054)="", "End of Project", $A1054))</f>
        <v>End of Project</v>
      </c>
      <c r="B1055" s="473" t="str">
        <f>IF(ISNUMBER('Named Boundary Report'!$A1054), "",TRIM(SUBSTITUTE('Named Boundary Report'!$A1054, CHAR(160), " ")))</f>
        <v/>
      </c>
      <c r="C1055" s="475">
        <f>'Named Boundary Report'!$F1054</f>
        <v>0</v>
      </c>
    </row>
    <row r="1056" spans="1:3" x14ac:dyDescent="0.25">
      <c r="A1056" s="532" t="str">
        <f>IF(ISNUMBER(VALUE(SUBSTITUTE('Named Boundary Report'!$A1055,"+",""))), VALUE(SUBSTITUTE('Named Boundary Report'!$A1055,"+","")), IF(TRIM('Named Boundary Report'!$A1055)="", "End of Project", $A1055))</f>
        <v>End of Project</v>
      </c>
      <c r="B1056" s="473" t="str">
        <f>IF(ISNUMBER('Named Boundary Report'!$A1055), "",TRIM(SUBSTITUTE('Named Boundary Report'!$A1055, CHAR(160), " ")))</f>
        <v/>
      </c>
      <c r="C1056" s="475">
        <f>'Named Boundary Report'!$F1055</f>
        <v>0</v>
      </c>
    </row>
    <row r="1057" spans="1:3" x14ac:dyDescent="0.25">
      <c r="A1057" s="532" t="str">
        <f>IF(ISNUMBER(VALUE(SUBSTITUTE('Named Boundary Report'!$A1056,"+",""))), VALUE(SUBSTITUTE('Named Boundary Report'!$A1056,"+","")), IF(TRIM('Named Boundary Report'!$A1056)="", "End of Project", $A1056))</f>
        <v>End of Project</v>
      </c>
      <c r="B1057" s="473" t="str">
        <f>IF(ISNUMBER('Named Boundary Report'!$A1056), "",TRIM(SUBSTITUTE('Named Boundary Report'!$A1056, CHAR(160), " ")))</f>
        <v/>
      </c>
      <c r="C1057" s="475">
        <f>'Named Boundary Report'!$F1056</f>
        <v>0</v>
      </c>
    </row>
    <row r="1058" spans="1:3" x14ac:dyDescent="0.25">
      <c r="A1058" s="532" t="str">
        <f>IF(ISNUMBER(VALUE(SUBSTITUTE('Named Boundary Report'!$A1057,"+",""))), VALUE(SUBSTITUTE('Named Boundary Report'!$A1057,"+","")), IF(TRIM('Named Boundary Report'!$A1057)="", "End of Project", $A1057))</f>
        <v>End of Project</v>
      </c>
      <c r="B1058" s="473" t="str">
        <f>IF(ISNUMBER('Named Boundary Report'!$A1057), "",TRIM(SUBSTITUTE('Named Boundary Report'!$A1057, CHAR(160), " ")))</f>
        <v/>
      </c>
      <c r="C1058" s="475">
        <f>'Named Boundary Report'!$F1057</f>
        <v>0</v>
      </c>
    </row>
    <row r="1059" spans="1:3" x14ac:dyDescent="0.25">
      <c r="A1059" s="532" t="str">
        <f>IF(ISNUMBER(VALUE(SUBSTITUTE('Named Boundary Report'!$A1058,"+",""))), VALUE(SUBSTITUTE('Named Boundary Report'!$A1058,"+","")), IF(TRIM('Named Boundary Report'!$A1058)="", "End of Project", $A1058))</f>
        <v>End of Project</v>
      </c>
      <c r="B1059" s="473" t="str">
        <f>IF(ISNUMBER('Named Boundary Report'!$A1058), "",TRIM(SUBSTITUTE('Named Boundary Report'!$A1058, CHAR(160), " ")))</f>
        <v/>
      </c>
      <c r="C1059" s="475">
        <f>'Named Boundary Report'!$F1058</f>
        <v>0</v>
      </c>
    </row>
    <row r="1060" spans="1:3" x14ac:dyDescent="0.25">
      <c r="A1060" s="532" t="str">
        <f>IF(ISNUMBER(VALUE(SUBSTITUTE('Named Boundary Report'!$A1059,"+",""))), VALUE(SUBSTITUTE('Named Boundary Report'!$A1059,"+","")), IF(TRIM('Named Boundary Report'!$A1059)="", "End of Project", $A1059))</f>
        <v>End of Project</v>
      </c>
      <c r="B1060" s="473" t="str">
        <f>IF(ISNUMBER('Named Boundary Report'!$A1059), "",TRIM(SUBSTITUTE('Named Boundary Report'!$A1059, CHAR(160), " ")))</f>
        <v/>
      </c>
      <c r="C1060" s="475">
        <f>'Named Boundary Report'!$F1059</f>
        <v>0</v>
      </c>
    </row>
    <row r="1061" spans="1:3" x14ac:dyDescent="0.25">
      <c r="A1061" s="532" t="str">
        <f>IF(ISNUMBER(VALUE(SUBSTITUTE('Named Boundary Report'!$A1060,"+",""))), VALUE(SUBSTITUTE('Named Boundary Report'!$A1060,"+","")), IF(TRIM('Named Boundary Report'!$A1060)="", "End of Project", $A1060))</f>
        <v>End of Project</v>
      </c>
      <c r="B1061" s="473" t="str">
        <f>IF(ISNUMBER('Named Boundary Report'!$A1060), "",TRIM(SUBSTITUTE('Named Boundary Report'!$A1060, CHAR(160), " ")))</f>
        <v/>
      </c>
      <c r="C1061" s="475">
        <f>'Named Boundary Report'!$F1060</f>
        <v>0</v>
      </c>
    </row>
    <row r="1062" spans="1:3" x14ac:dyDescent="0.25">
      <c r="A1062" s="532" t="str">
        <f>IF(ISNUMBER(VALUE(SUBSTITUTE('Named Boundary Report'!$A1061,"+",""))), VALUE(SUBSTITUTE('Named Boundary Report'!$A1061,"+","")), IF(TRIM('Named Boundary Report'!$A1061)="", "End of Project", $A1061))</f>
        <v>End of Project</v>
      </c>
      <c r="B1062" s="473" t="str">
        <f>IF(ISNUMBER('Named Boundary Report'!$A1061), "",TRIM(SUBSTITUTE('Named Boundary Report'!$A1061, CHAR(160), " ")))</f>
        <v/>
      </c>
      <c r="C1062" s="475">
        <f>'Named Boundary Report'!$F1061</f>
        <v>0</v>
      </c>
    </row>
    <row r="1063" spans="1:3" x14ac:dyDescent="0.25">
      <c r="A1063" s="532" t="str">
        <f>IF(ISNUMBER(VALUE(SUBSTITUTE('Named Boundary Report'!$A1062,"+",""))), VALUE(SUBSTITUTE('Named Boundary Report'!$A1062,"+","")), IF(TRIM('Named Boundary Report'!$A1062)="", "End of Project", $A1062))</f>
        <v>End of Project</v>
      </c>
      <c r="B1063" s="473" t="str">
        <f>IF(ISNUMBER('Named Boundary Report'!$A1062), "",TRIM(SUBSTITUTE('Named Boundary Report'!$A1062, CHAR(160), " ")))</f>
        <v/>
      </c>
      <c r="C1063" s="475">
        <f>'Named Boundary Report'!$F1062</f>
        <v>0</v>
      </c>
    </row>
    <row r="1064" spans="1:3" x14ac:dyDescent="0.25">
      <c r="A1064" s="532" t="str">
        <f>IF(ISNUMBER(VALUE(SUBSTITUTE('Named Boundary Report'!$A1063,"+",""))), VALUE(SUBSTITUTE('Named Boundary Report'!$A1063,"+","")), IF(TRIM('Named Boundary Report'!$A1063)="", "End of Project", $A1063))</f>
        <v>End of Project</v>
      </c>
      <c r="B1064" s="473" t="str">
        <f>IF(ISNUMBER('Named Boundary Report'!$A1063), "",TRIM(SUBSTITUTE('Named Boundary Report'!$A1063, CHAR(160), " ")))</f>
        <v/>
      </c>
      <c r="C1064" s="475">
        <f>'Named Boundary Report'!$F1063</f>
        <v>0</v>
      </c>
    </row>
    <row r="1065" spans="1:3" x14ac:dyDescent="0.25">
      <c r="A1065" s="532" t="str">
        <f>IF(ISNUMBER(VALUE(SUBSTITUTE('Named Boundary Report'!$A1064,"+",""))), VALUE(SUBSTITUTE('Named Boundary Report'!$A1064,"+","")), IF(TRIM('Named Boundary Report'!$A1064)="", "End of Project", $A1064))</f>
        <v>End of Project</v>
      </c>
      <c r="B1065" s="473" t="str">
        <f>IF(ISNUMBER('Named Boundary Report'!$A1064), "",TRIM(SUBSTITUTE('Named Boundary Report'!$A1064, CHAR(160), " ")))</f>
        <v/>
      </c>
      <c r="C1065" s="475">
        <f>'Named Boundary Report'!$F1064</f>
        <v>0</v>
      </c>
    </row>
    <row r="1066" spans="1:3" x14ac:dyDescent="0.25">
      <c r="A1066" s="532" t="str">
        <f>IF(ISNUMBER(VALUE(SUBSTITUTE('Named Boundary Report'!$A1065,"+",""))), VALUE(SUBSTITUTE('Named Boundary Report'!$A1065,"+","")), IF(TRIM('Named Boundary Report'!$A1065)="", "End of Project", $A1065))</f>
        <v>End of Project</v>
      </c>
      <c r="B1066" s="473" t="str">
        <f>IF(ISNUMBER('Named Boundary Report'!$A1065), "",TRIM(SUBSTITUTE('Named Boundary Report'!$A1065, CHAR(160), " ")))</f>
        <v/>
      </c>
      <c r="C1066" s="475">
        <f>'Named Boundary Report'!$F1065</f>
        <v>0</v>
      </c>
    </row>
    <row r="1067" spans="1:3" x14ac:dyDescent="0.25">
      <c r="A1067" s="532" t="str">
        <f>IF(ISNUMBER(VALUE(SUBSTITUTE('Named Boundary Report'!$A1066,"+",""))), VALUE(SUBSTITUTE('Named Boundary Report'!$A1066,"+","")), IF(TRIM('Named Boundary Report'!$A1066)="", "End of Project", $A1066))</f>
        <v>End of Project</v>
      </c>
      <c r="B1067" s="473" t="str">
        <f>IF(ISNUMBER('Named Boundary Report'!$A1066), "",TRIM(SUBSTITUTE('Named Boundary Report'!$A1066, CHAR(160), " ")))</f>
        <v/>
      </c>
      <c r="C1067" s="475">
        <f>'Named Boundary Report'!$F1066</f>
        <v>0</v>
      </c>
    </row>
    <row r="1068" spans="1:3" x14ac:dyDescent="0.25">
      <c r="A1068" s="532" t="str">
        <f>IF(ISNUMBER(VALUE(SUBSTITUTE('Named Boundary Report'!$A1067,"+",""))), VALUE(SUBSTITUTE('Named Boundary Report'!$A1067,"+","")), IF(TRIM('Named Boundary Report'!$A1067)="", "End of Project", $A1067))</f>
        <v>End of Project</v>
      </c>
      <c r="B1068" s="473" t="str">
        <f>IF(ISNUMBER('Named Boundary Report'!$A1067), "",TRIM(SUBSTITUTE('Named Boundary Report'!$A1067, CHAR(160), " ")))</f>
        <v/>
      </c>
      <c r="C1068" s="475">
        <f>'Named Boundary Report'!$F1067</f>
        <v>0</v>
      </c>
    </row>
    <row r="1069" spans="1:3" x14ac:dyDescent="0.25">
      <c r="A1069" s="532" t="str">
        <f>IF(ISNUMBER(VALUE(SUBSTITUTE('Named Boundary Report'!$A1068,"+",""))), VALUE(SUBSTITUTE('Named Boundary Report'!$A1068,"+","")), IF(TRIM('Named Boundary Report'!$A1068)="", "End of Project", $A1068))</f>
        <v>End of Project</v>
      </c>
      <c r="B1069" s="473" t="str">
        <f>IF(ISNUMBER('Named Boundary Report'!$A1068), "",TRIM(SUBSTITUTE('Named Boundary Report'!$A1068, CHAR(160), " ")))</f>
        <v/>
      </c>
      <c r="C1069" s="475">
        <f>'Named Boundary Report'!$F1068</f>
        <v>0</v>
      </c>
    </row>
    <row r="1070" spans="1:3" x14ac:dyDescent="0.25">
      <c r="A1070" s="532" t="str">
        <f>IF(ISNUMBER(VALUE(SUBSTITUTE('Named Boundary Report'!$A1069,"+",""))), VALUE(SUBSTITUTE('Named Boundary Report'!$A1069,"+","")), IF(TRIM('Named Boundary Report'!$A1069)="", "End of Project", $A1069))</f>
        <v>End of Project</v>
      </c>
      <c r="B1070" s="473" t="str">
        <f>IF(ISNUMBER('Named Boundary Report'!$A1069), "",TRIM(SUBSTITUTE('Named Boundary Report'!$A1069, CHAR(160), " ")))</f>
        <v/>
      </c>
      <c r="C1070" s="475">
        <f>'Named Boundary Report'!$F1069</f>
        <v>0</v>
      </c>
    </row>
    <row r="1071" spans="1:3" x14ac:dyDescent="0.25">
      <c r="A1071" s="532" t="str">
        <f>IF(ISNUMBER(VALUE(SUBSTITUTE('Named Boundary Report'!$A1070,"+",""))), VALUE(SUBSTITUTE('Named Boundary Report'!$A1070,"+","")), IF(TRIM('Named Boundary Report'!$A1070)="", "End of Project", $A1070))</f>
        <v>End of Project</v>
      </c>
      <c r="B1071" s="473" t="str">
        <f>IF(ISNUMBER('Named Boundary Report'!$A1070), "",TRIM(SUBSTITUTE('Named Boundary Report'!$A1070, CHAR(160), " ")))</f>
        <v/>
      </c>
      <c r="C1071" s="475">
        <f>'Named Boundary Report'!$F1070</f>
        <v>0</v>
      </c>
    </row>
    <row r="1072" spans="1:3" x14ac:dyDescent="0.25">
      <c r="A1072" s="532" t="str">
        <f>IF(ISNUMBER(VALUE(SUBSTITUTE('Named Boundary Report'!$A1071,"+",""))), VALUE(SUBSTITUTE('Named Boundary Report'!$A1071,"+","")), IF(TRIM('Named Boundary Report'!$A1071)="", "End of Project", $A1071))</f>
        <v>End of Project</v>
      </c>
      <c r="B1072" s="473" t="str">
        <f>IF(ISNUMBER('Named Boundary Report'!$A1071), "",TRIM(SUBSTITUTE('Named Boundary Report'!$A1071, CHAR(160), " ")))</f>
        <v/>
      </c>
      <c r="C1072" s="475">
        <f>'Named Boundary Report'!$F1071</f>
        <v>0</v>
      </c>
    </row>
    <row r="1073" spans="1:3" x14ac:dyDescent="0.25">
      <c r="A1073" s="532" t="str">
        <f>IF(ISNUMBER(VALUE(SUBSTITUTE('Named Boundary Report'!$A1072,"+",""))), VALUE(SUBSTITUTE('Named Boundary Report'!$A1072,"+","")), IF(TRIM('Named Boundary Report'!$A1072)="", "End of Project", $A1072))</f>
        <v>End of Project</v>
      </c>
      <c r="B1073" s="473" t="str">
        <f>IF(ISNUMBER('Named Boundary Report'!$A1072), "",TRIM(SUBSTITUTE('Named Boundary Report'!$A1072, CHAR(160), " ")))</f>
        <v/>
      </c>
      <c r="C1073" s="475">
        <f>'Named Boundary Report'!$F1072</f>
        <v>0</v>
      </c>
    </row>
    <row r="1074" spans="1:3" x14ac:dyDescent="0.25">
      <c r="A1074" s="532" t="str">
        <f>IF(ISNUMBER(VALUE(SUBSTITUTE('Named Boundary Report'!$A1073,"+",""))), VALUE(SUBSTITUTE('Named Boundary Report'!$A1073,"+","")), IF(TRIM('Named Boundary Report'!$A1073)="", "End of Project", $A1073))</f>
        <v>End of Project</v>
      </c>
      <c r="B1074" s="473" t="str">
        <f>IF(ISNUMBER('Named Boundary Report'!$A1073), "",TRIM(SUBSTITUTE('Named Boundary Report'!$A1073, CHAR(160), " ")))</f>
        <v/>
      </c>
      <c r="C1074" s="475">
        <f>'Named Boundary Report'!$F1073</f>
        <v>0</v>
      </c>
    </row>
    <row r="1075" spans="1:3" x14ac:dyDescent="0.25">
      <c r="A1075" s="532" t="str">
        <f>IF(ISNUMBER(VALUE(SUBSTITUTE('Named Boundary Report'!$A1074,"+",""))), VALUE(SUBSTITUTE('Named Boundary Report'!$A1074,"+","")), IF(TRIM('Named Boundary Report'!$A1074)="", "End of Project", $A1074))</f>
        <v>End of Project</v>
      </c>
      <c r="B1075" s="473" t="str">
        <f>IF(ISNUMBER('Named Boundary Report'!$A1074), "",TRIM(SUBSTITUTE('Named Boundary Report'!$A1074, CHAR(160), " ")))</f>
        <v/>
      </c>
      <c r="C1075" s="475">
        <f>'Named Boundary Report'!$F1074</f>
        <v>0</v>
      </c>
    </row>
    <row r="1076" spans="1:3" x14ac:dyDescent="0.25">
      <c r="A1076" s="532" t="str">
        <f>IF(ISNUMBER(VALUE(SUBSTITUTE('Named Boundary Report'!$A1075,"+",""))), VALUE(SUBSTITUTE('Named Boundary Report'!$A1075,"+","")), IF(TRIM('Named Boundary Report'!$A1075)="", "End of Project", $A1075))</f>
        <v>End of Project</v>
      </c>
      <c r="B1076" s="473" t="str">
        <f>IF(ISNUMBER('Named Boundary Report'!$A1075), "",TRIM(SUBSTITUTE('Named Boundary Report'!$A1075, CHAR(160), " ")))</f>
        <v/>
      </c>
      <c r="C1076" s="475">
        <f>'Named Boundary Report'!$F1075</f>
        <v>0</v>
      </c>
    </row>
    <row r="1077" spans="1:3" x14ac:dyDescent="0.25">
      <c r="A1077" s="532" t="str">
        <f>IF(ISNUMBER(VALUE(SUBSTITUTE('Named Boundary Report'!$A1076,"+",""))), VALUE(SUBSTITUTE('Named Boundary Report'!$A1076,"+","")), IF(TRIM('Named Boundary Report'!$A1076)="", "End of Project", $A1076))</f>
        <v>End of Project</v>
      </c>
      <c r="B1077" s="473" t="str">
        <f>IF(ISNUMBER('Named Boundary Report'!$A1076), "",TRIM(SUBSTITUTE('Named Boundary Report'!$A1076, CHAR(160), " ")))</f>
        <v/>
      </c>
      <c r="C1077" s="475">
        <f>'Named Boundary Report'!$F1076</f>
        <v>0</v>
      </c>
    </row>
    <row r="1078" spans="1:3" x14ac:dyDescent="0.25">
      <c r="A1078" s="532" t="str">
        <f>IF(ISNUMBER(VALUE(SUBSTITUTE('Named Boundary Report'!$A1077,"+",""))), VALUE(SUBSTITUTE('Named Boundary Report'!$A1077,"+","")), IF(TRIM('Named Boundary Report'!$A1077)="", "End of Project", $A1077))</f>
        <v>End of Project</v>
      </c>
      <c r="B1078" s="473" t="str">
        <f>IF(ISNUMBER('Named Boundary Report'!$A1077), "",TRIM(SUBSTITUTE('Named Boundary Report'!$A1077, CHAR(160), " ")))</f>
        <v/>
      </c>
      <c r="C1078" s="475">
        <f>'Named Boundary Report'!$F1077</f>
        <v>0</v>
      </c>
    </row>
    <row r="1079" spans="1:3" x14ac:dyDescent="0.25">
      <c r="A1079" s="532" t="str">
        <f>IF(ISNUMBER(VALUE(SUBSTITUTE('Named Boundary Report'!$A1078,"+",""))), VALUE(SUBSTITUTE('Named Boundary Report'!$A1078,"+","")), IF(TRIM('Named Boundary Report'!$A1078)="", "End of Project", $A1078))</f>
        <v>End of Project</v>
      </c>
      <c r="B1079" s="473" t="str">
        <f>IF(ISNUMBER('Named Boundary Report'!$A1078), "",TRIM(SUBSTITUTE('Named Boundary Report'!$A1078, CHAR(160), " ")))</f>
        <v/>
      </c>
      <c r="C1079" s="475">
        <f>'Named Boundary Report'!$F1078</f>
        <v>0</v>
      </c>
    </row>
    <row r="1080" spans="1:3" x14ac:dyDescent="0.25">
      <c r="A1080" s="532" t="str">
        <f>IF(ISNUMBER(VALUE(SUBSTITUTE('Named Boundary Report'!$A1079,"+",""))), VALUE(SUBSTITUTE('Named Boundary Report'!$A1079,"+","")), IF(TRIM('Named Boundary Report'!$A1079)="", "End of Project", $A1079))</f>
        <v>End of Project</v>
      </c>
      <c r="B1080" s="473" t="str">
        <f>IF(ISNUMBER('Named Boundary Report'!$A1079), "",TRIM(SUBSTITUTE('Named Boundary Report'!$A1079, CHAR(160), " ")))</f>
        <v/>
      </c>
      <c r="C1080" s="475">
        <f>'Named Boundary Report'!$F1079</f>
        <v>0</v>
      </c>
    </row>
    <row r="1081" spans="1:3" x14ac:dyDescent="0.25">
      <c r="A1081" s="532" t="str">
        <f>IF(ISNUMBER(VALUE(SUBSTITUTE('Named Boundary Report'!$A1080,"+",""))), VALUE(SUBSTITUTE('Named Boundary Report'!$A1080,"+","")), IF(TRIM('Named Boundary Report'!$A1080)="", "End of Project", $A1080))</f>
        <v>End of Project</v>
      </c>
      <c r="B1081" s="473" t="str">
        <f>IF(ISNUMBER('Named Boundary Report'!$A1080), "",TRIM(SUBSTITUTE('Named Boundary Report'!$A1080, CHAR(160), " ")))</f>
        <v/>
      </c>
      <c r="C1081" s="475">
        <f>'Named Boundary Report'!$F1080</f>
        <v>0</v>
      </c>
    </row>
    <row r="1082" spans="1:3" x14ac:dyDescent="0.25">
      <c r="A1082" s="532" t="str">
        <f>IF(ISNUMBER(VALUE(SUBSTITUTE('Named Boundary Report'!$A1081,"+",""))), VALUE(SUBSTITUTE('Named Boundary Report'!$A1081,"+","")), IF(TRIM('Named Boundary Report'!$A1081)="", "End of Project", $A1081))</f>
        <v>End of Project</v>
      </c>
      <c r="B1082" s="473" t="str">
        <f>IF(ISNUMBER('Named Boundary Report'!$A1081), "",TRIM(SUBSTITUTE('Named Boundary Report'!$A1081, CHAR(160), " ")))</f>
        <v/>
      </c>
      <c r="C1082" s="475">
        <f>'Named Boundary Report'!$F1081</f>
        <v>0</v>
      </c>
    </row>
    <row r="1083" spans="1:3" x14ac:dyDescent="0.25">
      <c r="A1083" s="532" t="str">
        <f>IF(ISNUMBER(VALUE(SUBSTITUTE('Named Boundary Report'!$A1082,"+",""))), VALUE(SUBSTITUTE('Named Boundary Report'!$A1082,"+","")), IF(TRIM('Named Boundary Report'!$A1082)="", "End of Project", $A1082))</f>
        <v>End of Project</v>
      </c>
      <c r="B1083" s="473" t="str">
        <f>IF(ISNUMBER('Named Boundary Report'!$A1082), "",TRIM(SUBSTITUTE('Named Boundary Report'!$A1082, CHAR(160), " ")))</f>
        <v/>
      </c>
      <c r="C1083" s="475">
        <f>'Named Boundary Report'!$F1082</f>
        <v>0</v>
      </c>
    </row>
    <row r="1084" spans="1:3" x14ac:dyDescent="0.25">
      <c r="A1084" s="532" t="str">
        <f>IF(ISNUMBER(VALUE(SUBSTITUTE('Named Boundary Report'!$A1083,"+",""))), VALUE(SUBSTITUTE('Named Boundary Report'!$A1083,"+","")), IF(TRIM('Named Boundary Report'!$A1083)="", "End of Project", $A1083))</f>
        <v>End of Project</v>
      </c>
      <c r="B1084" s="473" t="str">
        <f>IF(ISNUMBER('Named Boundary Report'!$A1083), "",TRIM(SUBSTITUTE('Named Boundary Report'!$A1083, CHAR(160), " ")))</f>
        <v/>
      </c>
      <c r="C1084" s="475">
        <f>'Named Boundary Report'!$F1083</f>
        <v>0</v>
      </c>
    </row>
    <row r="1085" spans="1:3" x14ac:dyDescent="0.25">
      <c r="A1085" s="532" t="str">
        <f>IF(ISNUMBER(VALUE(SUBSTITUTE('Named Boundary Report'!$A1084,"+",""))), VALUE(SUBSTITUTE('Named Boundary Report'!$A1084,"+","")), IF(TRIM('Named Boundary Report'!$A1084)="", "End of Project", $A1084))</f>
        <v>End of Project</v>
      </c>
      <c r="B1085" s="473" t="str">
        <f>IF(ISNUMBER('Named Boundary Report'!$A1084), "",TRIM(SUBSTITUTE('Named Boundary Report'!$A1084, CHAR(160), " ")))</f>
        <v/>
      </c>
      <c r="C1085" s="475">
        <f>'Named Boundary Report'!$F1084</f>
        <v>0</v>
      </c>
    </row>
    <row r="1086" spans="1:3" x14ac:dyDescent="0.25">
      <c r="A1086" s="532" t="str">
        <f>IF(ISNUMBER(VALUE(SUBSTITUTE('Named Boundary Report'!$A1085,"+",""))), VALUE(SUBSTITUTE('Named Boundary Report'!$A1085,"+","")), IF(TRIM('Named Boundary Report'!$A1085)="", "End of Project", $A1085))</f>
        <v>End of Project</v>
      </c>
      <c r="B1086" s="473" t="str">
        <f>IF(ISNUMBER('Named Boundary Report'!$A1085), "",TRIM(SUBSTITUTE('Named Boundary Report'!$A1085, CHAR(160), " ")))</f>
        <v/>
      </c>
      <c r="C1086" s="475">
        <f>'Named Boundary Report'!$F1085</f>
        <v>0</v>
      </c>
    </row>
    <row r="1087" spans="1:3" x14ac:dyDescent="0.25">
      <c r="A1087" s="532" t="str">
        <f>IF(ISNUMBER(VALUE(SUBSTITUTE('Named Boundary Report'!$A1086,"+",""))), VALUE(SUBSTITUTE('Named Boundary Report'!$A1086,"+","")), IF(TRIM('Named Boundary Report'!$A1086)="", "End of Project", $A1086))</f>
        <v>End of Project</v>
      </c>
      <c r="B1087" s="473" t="str">
        <f>IF(ISNUMBER('Named Boundary Report'!$A1086), "",TRIM(SUBSTITUTE('Named Boundary Report'!$A1086, CHAR(160), " ")))</f>
        <v/>
      </c>
      <c r="C1087" s="475">
        <f>'Named Boundary Report'!$F1086</f>
        <v>0</v>
      </c>
    </row>
    <row r="1088" spans="1:3" x14ac:dyDescent="0.25">
      <c r="A1088" s="532" t="str">
        <f>IF(ISNUMBER(VALUE(SUBSTITUTE('Named Boundary Report'!$A1087,"+",""))), VALUE(SUBSTITUTE('Named Boundary Report'!$A1087,"+","")), IF(TRIM('Named Boundary Report'!$A1087)="", "End of Project", $A1087))</f>
        <v>End of Project</v>
      </c>
      <c r="B1088" s="473" t="str">
        <f>IF(ISNUMBER('Named Boundary Report'!$A1087), "",TRIM(SUBSTITUTE('Named Boundary Report'!$A1087, CHAR(160), " ")))</f>
        <v/>
      </c>
      <c r="C1088" s="475">
        <f>'Named Boundary Report'!$F1087</f>
        <v>0</v>
      </c>
    </row>
    <row r="1089" spans="1:3" x14ac:dyDescent="0.25">
      <c r="A1089" s="532" t="str">
        <f>IF(ISNUMBER(VALUE(SUBSTITUTE('Named Boundary Report'!$A1088,"+",""))), VALUE(SUBSTITUTE('Named Boundary Report'!$A1088,"+","")), IF(TRIM('Named Boundary Report'!$A1088)="", "End of Project", $A1088))</f>
        <v>End of Project</v>
      </c>
      <c r="B1089" s="473" t="str">
        <f>IF(ISNUMBER('Named Boundary Report'!$A1088), "",TRIM(SUBSTITUTE('Named Boundary Report'!$A1088, CHAR(160), " ")))</f>
        <v/>
      </c>
      <c r="C1089" s="475">
        <f>'Named Boundary Report'!$F1088</f>
        <v>0</v>
      </c>
    </row>
    <row r="1090" spans="1:3" x14ac:dyDescent="0.25">
      <c r="A1090" s="532" t="str">
        <f>IF(ISNUMBER(VALUE(SUBSTITUTE('Named Boundary Report'!$A1089,"+",""))), VALUE(SUBSTITUTE('Named Boundary Report'!$A1089,"+","")), IF(TRIM('Named Boundary Report'!$A1089)="", "End of Project", $A1089))</f>
        <v>End of Project</v>
      </c>
      <c r="B1090" s="473" t="str">
        <f>IF(ISNUMBER('Named Boundary Report'!$A1089), "",TRIM(SUBSTITUTE('Named Boundary Report'!$A1089, CHAR(160), " ")))</f>
        <v/>
      </c>
      <c r="C1090" s="475">
        <f>'Named Boundary Report'!$F1089</f>
        <v>0</v>
      </c>
    </row>
    <row r="1091" spans="1:3" x14ac:dyDescent="0.25">
      <c r="A1091" s="532" t="str">
        <f>IF(ISNUMBER(VALUE(SUBSTITUTE('Named Boundary Report'!$A1090,"+",""))), VALUE(SUBSTITUTE('Named Boundary Report'!$A1090,"+","")), IF(TRIM('Named Boundary Report'!$A1090)="", "End of Project", $A1090))</f>
        <v>End of Project</v>
      </c>
      <c r="B1091" s="473" t="str">
        <f>IF(ISNUMBER('Named Boundary Report'!$A1090), "",TRIM(SUBSTITUTE('Named Boundary Report'!$A1090, CHAR(160), " ")))</f>
        <v/>
      </c>
      <c r="C1091" s="475">
        <f>'Named Boundary Report'!$F1090</f>
        <v>0</v>
      </c>
    </row>
    <row r="1092" spans="1:3" x14ac:dyDescent="0.25">
      <c r="A1092" s="532" t="str">
        <f>IF(ISNUMBER(VALUE(SUBSTITUTE('Named Boundary Report'!$A1091,"+",""))), VALUE(SUBSTITUTE('Named Boundary Report'!$A1091,"+","")), IF(TRIM('Named Boundary Report'!$A1091)="", "End of Project", $A1091))</f>
        <v>End of Project</v>
      </c>
      <c r="B1092" s="473" t="str">
        <f>IF(ISNUMBER('Named Boundary Report'!$A1091), "",TRIM(SUBSTITUTE('Named Boundary Report'!$A1091, CHAR(160), " ")))</f>
        <v/>
      </c>
      <c r="C1092" s="475">
        <f>'Named Boundary Report'!$F1091</f>
        <v>0</v>
      </c>
    </row>
    <row r="1093" spans="1:3" x14ac:dyDescent="0.25">
      <c r="A1093" s="532" t="str">
        <f>IF(ISNUMBER(VALUE(SUBSTITUTE('Named Boundary Report'!$A1092,"+",""))), VALUE(SUBSTITUTE('Named Boundary Report'!$A1092,"+","")), IF(TRIM('Named Boundary Report'!$A1092)="", "End of Project", $A1092))</f>
        <v>End of Project</v>
      </c>
      <c r="B1093" s="473" t="str">
        <f>IF(ISNUMBER('Named Boundary Report'!$A1092), "",TRIM(SUBSTITUTE('Named Boundary Report'!$A1092, CHAR(160), " ")))</f>
        <v/>
      </c>
      <c r="C1093" s="475">
        <f>'Named Boundary Report'!$F1092</f>
        <v>0</v>
      </c>
    </row>
    <row r="1094" spans="1:3" x14ac:dyDescent="0.25">
      <c r="A1094" s="532" t="str">
        <f>IF(ISNUMBER(VALUE(SUBSTITUTE('Named Boundary Report'!$A1093,"+",""))), VALUE(SUBSTITUTE('Named Boundary Report'!$A1093,"+","")), IF(TRIM('Named Boundary Report'!$A1093)="", "End of Project", $A1093))</f>
        <v>End of Project</v>
      </c>
      <c r="B1094" s="473" t="str">
        <f>IF(ISNUMBER('Named Boundary Report'!$A1093), "",TRIM(SUBSTITUTE('Named Boundary Report'!$A1093, CHAR(160), " ")))</f>
        <v/>
      </c>
      <c r="C1094" s="475">
        <f>'Named Boundary Report'!$F1093</f>
        <v>0</v>
      </c>
    </row>
    <row r="1095" spans="1:3" x14ac:dyDescent="0.25">
      <c r="A1095" s="532" t="str">
        <f>IF(ISNUMBER(VALUE(SUBSTITUTE('Named Boundary Report'!$A1094,"+",""))), VALUE(SUBSTITUTE('Named Boundary Report'!$A1094,"+","")), IF(TRIM('Named Boundary Report'!$A1094)="", "End of Project", $A1094))</f>
        <v>End of Project</v>
      </c>
      <c r="B1095" s="473" t="str">
        <f>IF(ISNUMBER('Named Boundary Report'!$A1094), "",TRIM(SUBSTITUTE('Named Boundary Report'!$A1094, CHAR(160), " ")))</f>
        <v/>
      </c>
      <c r="C1095" s="475">
        <f>'Named Boundary Report'!$F1094</f>
        <v>0</v>
      </c>
    </row>
    <row r="1096" spans="1:3" x14ac:dyDescent="0.25">
      <c r="A1096" s="532" t="str">
        <f>IF(ISNUMBER(VALUE(SUBSTITUTE('Named Boundary Report'!$A1095,"+",""))), VALUE(SUBSTITUTE('Named Boundary Report'!$A1095,"+","")), IF(TRIM('Named Boundary Report'!$A1095)="", "End of Project", $A1095))</f>
        <v>End of Project</v>
      </c>
      <c r="B1096" s="473" t="str">
        <f>IF(ISNUMBER('Named Boundary Report'!$A1095), "",TRIM(SUBSTITUTE('Named Boundary Report'!$A1095, CHAR(160), " ")))</f>
        <v/>
      </c>
      <c r="C1096" s="475">
        <f>'Named Boundary Report'!$F1095</f>
        <v>0</v>
      </c>
    </row>
    <row r="1097" spans="1:3" x14ac:dyDescent="0.25">
      <c r="A1097" s="532" t="str">
        <f>IF(ISNUMBER(VALUE(SUBSTITUTE('Named Boundary Report'!$A1096,"+",""))), VALUE(SUBSTITUTE('Named Boundary Report'!$A1096,"+","")), IF(TRIM('Named Boundary Report'!$A1096)="", "End of Project", $A1096))</f>
        <v>End of Project</v>
      </c>
      <c r="B1097" s="473" t="str">
        <f>IF(ISNUMBER('Named Boundary Report'!$A1096), "",TRIM(SUBSTITUTE('Named Boundary Report'!$A1096, CHAR(160), " ")))</f>
        <v/>
      </c>
      <c r="C1097" s="475">
        <f>'Named Boundary Report'!$F1096</f>
        <v>0</v>
      </c>
    </row>
    <row r="1098" spans="1:3" x14ac:dyDescent="0.25">
      <c r="A1098" s="532" t="str">
        <f>IF(ISNUMBER(VALUE(SUBSTITUTE('Named Boundary Report'!$A1097,"+",""))), VALUE(SUBSTITUTE('Named Boundary Report'!$A1097,"+","")), IF(TRIM('Named Boundary Report'!$A1097)="", "End of Project", $A1097))</f>
        <v>End of Project</v>
      </c>
      <c r="B1098" s="473" t="str">
        <f>IF(ISNUMBER('Named Boundary Report'!$A1097), "",TRIM(SUBSTITUTE('Named Boundary Report'!$A1097, CHAR(160), " ")))</f>
        <v/>
      </c>
      <c r="C1098" s="475">
        <f>'Named Boundary Report'!$F1097</f>
        <v>0</v>
      </c>
    </row>
    <row r="1099" spans="1:3" x14ac:dyDescent="0.25">
      <c r="A1099" s="532" t="str">
        <f>IF(ISNUMBER(VALUE(SUBSTITUTE('Named Boundary Report'!$A1098,"+",""))), VALUE(SUBSTITUTE('Named Boundary Report'!$A1098,"+","")), IF(TRIM('Named Boundary Report'!$A1098)="", "End of Project", $A1098))</f>
        <v>End of Project</v>
      </c>
      <c r="B1099" s="473" t="str">
        <f>IF(ISNUMBER('Named Boundary Report'!$A1098), "",TRIM(SUBSTITUTE('Named Boundary Report'!$A1098, CHAR(160), " ")))</f>
        <v/>
      </c>
      <c r="C1099" s="475">
        <f>'Named Boundary Report'!$F1098</f>
        <v>0</v>
      </c>
    </row>
    <row r="1100" spans="1:3" x14ac:dyDescent="0.25">
      <c r="A1100" s="532" t="str">
        <f>IF(ISNUMBER(VALUE(SUBSTITUTE('Named Boundary Report'!$A1099,"+",""))), VALUE(SUBSTITUTE('Named Boundary Report'!$A1099,"+","")), IF(TRIM('Named Boundary Report'!$A1099)="", "End of Project", $A1099))</f>
        <v>End of Project</v>
      </c>
      <c r="B1100" s="473" t="str">
        <f>IF(ISNUMBER('Named Boundary Report'!$A1099), "",TRIM(SUBSTITUTE('Named Boundary Report'!$A1099, CHAR(160), " ")))</f>
        <v/>
      </c>
      <c r="C1100" s="475">
        <f>'Named Boundary Report'!$F1099</f>
        <v>0</v>
      </c>
    </row>
    <row r="1101" spans="1:3" x14ac:dyDescent="0.25">
      <c r="A1101" s="532" t="str">
        <f>IF(ISNUMBER(VALUE(SUBSTITUTE('Named Boundary Report'!$A1100,"+",""))), VALUE(SUBSTITUTE('Named Boundary Report'!$A1100,"+","")), IF(TRIM('Named Boundary Report'!$A1100)="", "End of Project", $A1100))</f>
        <v>End of Project</v>
      </c>
      <c r="B1101" s="473" t="str">
        <f>IF(ISNUMBER('Named Boundary Report'!$A1100), "",TRIM(SUBSTITUTE('Named Boundary Report'!$A1100, CHAR(160), " ")))</f>
        <v/>
      </c>
      <c r="C1101" s="475">
        <f>'Named Boundary Report'!$F1100</f>
        <v>0</v>
      </c>
    </row>
    <row r="1102" spans="1:3" x14ac:dyDescent="0.25">
      <c r="A1102" s="532" t="str">
        <f>IF(ISNUMBER(VALUE(SUBSTITUTE('Named Boundary Report'!$A1101,"+",""))), VALUE(SUBSTITUTE('Named Boundary Report'!$A1101,"+","")), IF(TRIM('Named Boundary Report'!$A1101)="", "End of Project", $A1101))</f>
        <v>End of Project</v>
      </c>
      <c r="B1102" s="473" t="str">
        <f>IF(ISNUMBER('Named Boundary Report'!$A1101), "",TRIM(SUBSTITUTE('Named Boundary Report'!$A1101, CHAR(160), " ")))</f>
        <v/>
      </c>
      <c r="C1102" s="475">
        <f>'Named Boundary Report'!$F1101</f>
        <v>0</v>
      </c>
    </row>
    <row r="1103" spans="1:3" x14ac:dyDescent="0.25">
      <c r="A1103" s="532" t="str">
        <f>IF(ISNUMBER(VALUE(SUBSTITUTE('Named Boundary Report'!$A1102,"+",""))), VALUE(SUBSTITUTE('Named Boundary Report'!$A1102,"+","")), IF(TRIM('Named Boundary Report'!$A1102)="", "End of Project", $A1102))</f>
        <v>End of Project</v>
      </c>
      <c r="B1103" s="473" t="str">
        <f>IF(ISNUMBER('Named Boundary Report'!$A1102), "",TRIM(SUBSTITUTE('Named Boundary Report'!$A1102, CHAR(160), " ")))</f>
        <v/>
      </c>
      <c r="C1103" s="475">
        <f>'Named Boundary Report'!$F1102</f>
        <v>0</v>
      </c>
    </row>
    <row r="1104" spans="1:3" x14ac:dyDescent="0.25">
      <c r="A1104" s="532" t="str">
        <f>IF(ISNUMBER(VALUE(SUBSTITUTE('Named Boundary Report'!$A1103,"+",""))), VALUE(SUBSTITUTE('Named Boundary Report'!$A1103,"+","")), IF(TRIM('Named Boundary Report'!$A1103)="", "End of Project", $A1103))</f>
        <v>End of Project</v>
      </c>
      <c r="B1104" s="473" t="str">
        <f>IF(ISNUMBER('Named Boundary Report'!$A1103), "",TRIM(SUBSTITUTE('Named Boundary Report'!$A1103, CHAR(160), " ")))</f>
        <v/>
      </c>
      <c r="C1104" s="475">
        <f>'Named Boundary Report'!$F1103</f>
        <v>0</v>
      </c>
    </row>
    <row r="1105" spans="1:3" x14ac:dyDescent="0.25">
      <c r="A1105" s="532" t="str">
        <f>IF(ISNUMBER(VALUE(SUBSTITUTE('Named Boundary Report'!$A1104,"+",""))), VALUE(SUBSTITUTE('Named Boundary Report'!$A1104,"+","")), IF(TRIM('Named Boundary Report'!$A1104)="", "End of Project", $A1104))</f>
        <v>End of Project</v>
      </c>
      <c r="B1105" s="473" t="str">
        <f>IF(ISNUMBER('Named Boundary Report'!$A1104), "",TRIM(SUBSTITUTE('Named Boundary Report'!$A1104, CHAR(160), " ")))</f>
        <v/>
      </c>
      <c r="C1105" s="475">
        <f>'Named Boundary Report'!$F1104</f>
        <v>0</v>
      </c>
    </row>
    <row r="1106" spans="1:3" x14ac:dyDescent="0.25">
      <c r="A1106" s="532" t="str">
        <f>IF(ISNUMBER(VALUE(SUBSTITUTE('Named Boundary Report'!$A1105,"+",""))), VALUE(SUBSTITUTE('Named Boundary Report'!$A1105,"+","")), IF(TRIM('Named Boundary Report'!$A1105)="", "End of Project", $A1105))</f>
        <v>End of Project</v>
      </c>
      <c r="B1106" s="473" t="str">
        <f>IF(ISNUMBER('Named Boundary Report'!$A1105), "",TRIM(SUBSTITUTE('Named Boundary Report'!$A1105, CHAR(160), " ")))</f>
        <v/>
      </c>
      <c r="C1106" s="475">
        <f>'Named Boundary Report'!$F1105</f>
        <v>0</v>
      </c>
    </row>
    <row r="1107" spans="1:3" x14ac:dyDescent="0.25">
      <c r="A1107" s="532" t="str">
        <f>IF(ISNUMBER(VALUE(SUBSTITUTE('Named Boundary Report'!$A1106,"+",""))), VALUE(SUBSTITUTE('Named Boundary Report'!$A1106,"+","")), IF(TRIM('Named Boundary Report'!$A1106)="", "End of Project", $A1106))</f>
        <v>End of Project</v>
      </c>
      <c r="B1107" s="473" t="str">
        <f>IF(ISNUMBER('Named Boundary Report'!$A1106), "",TRIM(SUBSTITUTE('Named Boundary Report'!$A1106, CHAR(160), " ")))</f>
        <v/>
      </c>
      <c r="C1107" s="475">
        <f>'Named Boundary Report'!$F1106</f>
        <v>0</v>
      </c>
    </row>
    <row r="1108" spans="1:3" x14ac:dyDescent="0.25">
      <c r="A1108" s="532" t="str">
        <f>IF(ISNUMBER(VALUE(SUBSTITUTE('Named Boundary Report'!$A1107,"+",""))), VALUE(SUBSTITUTE('Named Boundary Report'!$A1107,"+","")), IF(TRIM('Named Boundary Report'!$A1107)="", "End of Project", $A1107))</f>
        <v>End of Project</v>
      </c>
      <c r="B1108" s="473" t="str">
        <f>IF(ISNUMBER('Named Boundary Report'!$A1107), "",TRIM(SUBSTITUTE('Named Boundary Report'!$A1107, CHAR(160), " ")))</f>
        <v/>
      </c>
      <c r="C1108" s="475">
        <f>'Named Boundary Report'!$F1107</f>
        <v>0</v>
      </c>
    </row>
    <row r="1109" spans="1:3" x14ac:dyDescent="0.25">
      <c r="A1109" s="532" t="str">
        <f>IF(ISNUMBER(VALUE(SUBSTITUTE('Named Boundary Report'!$A1108,"+",""))), VALUE(SUBSTITUTE('Named Boundary Report'!$A1108,"+","")), IF(TRIM('Named Boundary Report'!$A1108)="", "End of Project", $A1108))</f>
        <v>End of Project</v>
      </c>
      <c r="B1109" s="473" t="str">
        <f>IF(ISNUMBER('Named Boundary Report'!$A1108), "",TRIM(SUBSTITUTE('Named Boundary Report'!$A1108, CHAR(160), " ")))</f>
        <v/>
      </c>
      <c r="C1109" s="475">
        <f>'Named Boundary Report'!$F1108</f>
        <v>0</v>
      </c>
    </row>
    <row r="1110" spans="1:3" x14ac:dyDescent="0.25">
      <c r="A1110" s="532" t="str">
        <f>IF(ISNUMBER(VALUE(SUBSTITUTE('Named Boundary Report'!$A1109,"+",""))), VALUE(SUBSTITUTE('Named Boundary Report'!$A1109,"+","")), IF(TRIM('Named Boundary Report'!$A1109)="", "End of Project", $A1109))</f>
        <v>End of Project</v>
      </c>
      <c r="B1110" s="473" t="str">
        <f>IF(ISNUMBER('Named Boundary Report'!$A1109), "",TRIM(SUBSTITUTE('Named Boundary Report'!$A1109, CHAR(160), " ")))</f>
        <v/>
      </c>
      <c r="C1110" s="475">
        <f>'Named Boundary Report'!$F1109</f>
        <v>0</v>
      </c>
    </row>
    <row r="1111" spans="1:3" x14ac:dyDescent="0.25">
      <c r="A1111" s="532" t="str">
        <f>IF(ISNUMBER(VALUE(SUBSTITUTE('Named Boundary Report'!$A1110,"+",""))), VALUE(SUBSTITUTE('Named Boundary Report'!$A1110,"+","")), IF(TRIM('Named Boundary Report'!$A1110)="", "End of Project", $A1110))</f>
        <v>End of Project</v>
      </c>
      <c r="B1111" s="473" t="str">
        <f>IF(ISNUMBER('Named Boundary Report'!$A1110), "",TRIM(SUBSTITUTE('Named Boundary Report'!$A1110, CHAR(160), " ")))</f>
        <v/>
      </c>
      <c r="C1111" s="475">
        <f>'Named Boundary Report'!$F1110</f>
        <v>0</v>
      </c>
    </row>
    <row r="1112" spans="1:3" x14ac:dyDescent="0.25">
      <c r="A1112" s="532" t="str">
        <f>IF(ISNUMBER(VALUE(SUBSTITUTE('Named Boundary Report'!$A1111,"+",""))), VALUE(SUBSTITUTE('Named Boundary Report'!$A1111,"+","")), IF(TRIM('Named Boundary Report'!$A1111)="", "End of Project", $A1111))</f>
        <v>End of Project</v>
      </c>
      <c r="B1112" s="473" t="str">
        <f>IF(ISNUMBER('Named Boundary Report'!$A1111), "",TRIM(SUBSTITUTE('Named Boundary Report'!$A1111, CHAR(160), " ")))</f>
        <v/>
      </c>
      <c r="C1112" s="475">
        <f>'Named Boundary Report'!$F1111</f>
        <v>0</v>
      </c>
    </row>
    <row r="1113" spans="1:3" x14ac:dyDescent="0.25">
      <c r="A1113" s="532" t="str">
        <f>IF(ISNUMBER(VALUE(SUBSTITUTE('Named Boundary Report'!$A1112,"+",""))), VALUE(SUBSTITUTE('Named Boundary Report'!$A1112,"+","")), IF(TRIM('Named Boundary Report'!$A1112)="", "End of Project", $A1112))</f>
        <v>End of Project</v>
      </c>
      <c r="B1113" s="473" t="str">
        <f>IF(ISNUMBER('Named Boundary Report'!$A1112), "",TRIM(SUBSTITUTE('Named Boundary Report'!$A1112, CHAR(160), " ")))</f>
        <v/>
      </c>
      <c r="C1113" s="475">
        <f>'Named Boundary Report'!$F1112</f>
        <v>0</v>
      </c>
    </row>
    <row r="1114" spans="1:3" x14ac:dyDescent="0.25">
      <c r="A1114" s="532" t="str">
        <f>IF(ISNUMBER(VALUE(SUBSTITUTE('Named Boundary Report'!$A1113,"+",""))), VALUE(SUBSTITUTE('Named Boundary Report'!$A1113,"+","")), IF(TRIM('Named Boundary Report'!$A1113)="", "End of Project", $A1113))</f>
        <v>End of Project</v>
      </c>
      <c r="B1114" s="473" t="str">
        <f>IF(ISNUMBER('Named Boundary Report'!$A1113), "",TRIM(SUBSTITUTE('Named Boundary Report'!$A1113, CHAR(160), " ")))</f>
        <v/>
      </c>
      <c r="C1114" s="475">
        <f>'Named Boundary Report'!$F1113</f>
        <v>0</v>
      </c>
    </row>
    <row r="1115" spans="1:3" x14ac:dyDescent="0.25">
      <c r="A1115" s="532" t="str">
        <f>IF(ISNUMBER(VALUE(SUBSTITUTE('Named Boundary Report'!$A1114,"+",""))), VALUE(SUBSTITUTE('Named Boundary Report'!$A1114,"+","")), IF(TRIM('Named Boundary Report'!$A1114)="", "End of Project", $A1114))</f>
        <v>End of Project</v>
      </c>
      <c r="B1115" s="473" t="str">
        <f>IF(ISNUMBER('Named Boundary Report'!$A1114), "",TRIM(SUBSTITUTE('Named Boundary Report'!$A1114, CHAR(160), " ")))</f>
        <v/>
      </c>
      <c r="C1115" s="475">
        <f>'Named Boundary Report'!$F1114</f>
        <v>0</v>
      </c>
    </row>
    <row r="1116" spans="1:3" x14ac:dyDescent="0.25">
      <c r="A1116" s="532" t="str">
        <f>IF(ISNUMBER(VALUE(SUBSTITUTE('Named Boundary Report'!$A1115,"+",""))), VALUE(SUBSTITUTE('Named Boundary Report'!$A1115,"+","")), IF(TRIM('Named Boundary Report'!$A1115)="", "End of Project", $A1115))</f>
        <v>End of Project</v>
      </c>
      <c r="B1116" s="473" t="str">
        <f>IF(ISNUMBER('Named Boundary Report'!$A1115), "",TRIM(SUBSTITUTE('Named Boundary Report'!$A1115, CHAR(160), " ")))</f>
        <v/>
      </c>
      <c r="C1116" s="475">
        <f>'Named Boundary Report'!$F1115</f>
        <v>0</v>
      </c>
    </row>
    <row r="1117" spans="1:3" x14ac:dyDescent="0.25">
      <c r="A1117" s="532" t="str">
        <f>IF(ISNUMBER(VALUE(SUBSTITUTE('Named Boundary Report'!$A1116,"+",""))), VALUE(SUBSTITUTE('Named Boundary Report'!$A1116,"+","")), IF(TRIM('Named Boundary Report'!$A1116)="", "End of Project", $A1116))</f>
        <v>End of Project</v>
      </c>
      <c r="B1117" s="473" t="str">
        <f>IF(ISNUMBER('Named Boundary Report'!$A1116), "",TRIM(SUBSTITUTE('Named Boundary Report'!$A1116, CHAR(160), " ")))</f>
        <v/>
      </c>
      <c r="C1117" s="475">
        <f>'Named Boundary Report'!$F1116</f>
        <v>0</v>
      </c>
    </row>
    <row r="1118" spans="1:3" x14ac:dyDescent="0.25">
      <c r="A1118" s="532" t="str">
        <f>IF(ISNUMBER(VALUE(SUBSTITUTE('Named Boundary Report'!$A1117,"+",""))), VALUE(SUBSTITUTE('Named Boundary Report'!$A1117,"+","")), IF(TRIM('Named Boundary Report'!$A1117)="", "End of Project", $A1117))</f>
        <v>End of Project</v>
      </c>
      <c r="B1118" s="473" t="str">
        <f>IF(ISNUMBER('Named Boundary Report'!$A1117), "",TRIM(SUBSTITUTE('Named Boundary Report'!$A1117, CHAR(160), " ")))</f>
        <v/>
      </c>
      <c r="C1118" s="475">
        <f>'Named Boundary Report'!$F1117</f>
        <v>0</v>
      </c>
    </row>
    <row r="1119" spans="1:3" x14ac:dyDescent="0.25">
      <c r="A1119" s="532" t="str">
        <f>IF(ISNUMBER(VALUE(SUBSTITUTE('Named Boundary Report'!$A1118,"+",""))), VALUE(SUBSTITUTE('Named Boundary Report'!$A1118,"+","")), IF(TRIM('Named Boundary Report'!$A1118)="", "End of Project", $A1118))</f>
        <v>End of Project</v>
      </c>
      <c r="B1119" s="473" t="str">
        <f>IF(ISNUMBER('Named Boundary Report'!$A1118), "",TRIM(SUBSTITUTE('Named Boundary Report'!$A1118, CHAR(160), " ")))</f>
        <v/>
      </c>
      <c r="C1119" s="475">
        <f>'Named Boundary Report'!$F1118</f>
        <v>0</v>
      </c>
    </row>
    <row r="1120" spans="1:3" x14ac:dyDescent="0.25">
      <c r="A1120" s="532" t="str">
        <f>IF(ISNUMBER(VALUE(SUBSTITUTE('Named Boundary Report'!$A1119,"+",""))), VALUE(SUBSTITUTE('Named Boundary Report'!$A1119,"+","")), IF(TRIM('Named Boundary Report'!$A1119)="", "End of Project", $A1119))</f>
        <v>End of Project</v>
      </c>
      <c r="B1120" s="473" t="str">
        <f>IF(ISNUMBER('Named Boundary Report'!$A1119), "",TRIM(SUBSTITUTE('Named Boundary Report'!$A1119, CHAR(160), " ")))</f>
        <v/>
      </c>
      <c r="C1120" s="475">
        <f>'Named Boundary Report'!$F1119</f>
        <v>0</v>
      </c>
    </row>
    <row r="1121" spans="1:3" x14ac:dyDescent="0.25">
      <c r="A1121" s="532" t="str">
        <f>IF(ISNUMBER(VALUE(SUBSTITUTE('Named Boundary Report'!$A1120,"+",""))), VALUE(SUBSTITUTE('Named Boundary Report'!$A1120,"+","")), IF(TRIM('Named Boundary Report'!$A1120)="", "End of Project", $A1120))</f>
        <v>End of Project</v>
      </c>
      <c r="B1121" s="473" t="str">
        <f>IF(ISNUMBER('Named Boundary Report'!$A1120), "",TRIM(SUBSTITUTE('Named Boundary Report'!$A1120, CHAR(160), " ")))</f>
        <v/>
      </c>
      <c r="C1121" s="475">
        <f>'Named Boundary Report'!$F1120</f>
        <v>0</v>
      </c>
    </row>
    <row r="1122" spans="1:3" x14ac:dyDescent="0.25">
      <c r="A1122" s="532" t="str">
        <f>IF(ISNUMBER(VALUE(SUBSTITUTE('Named Boundary Report'!$A1121,"+",""))), VALUE(SUBSTITUTE('Named Boundary Report'!$A1121,"+","")), IF(TRIM('Named Boundary Report'!$A1121)="", "End of Project", $A1121))</f>
        <v>End of Project</v>
      </c>
      <c r="B1122" s="473" t="str">
        <f>IF(ISNUMBER('Named Boundary Report'!$A1121), "",TRIM(SUBSTITUTE('Named Boundary Report'!$A1121, CHAR(160), " ")))</f>
        <v/>
      </c>
      <c r="C1122" s="475">
        <f>'Named Boundary Report'!$F1121</f>
        <v>0</v>
      </c>
    </row>
    <row r="1123" spans="1:3" x14ac:dyDescent="0.25">
      <c r="A1123" s="532" t="str">
        <f>IF(ISNUMBER(VALUE(SUBSTITUTE('Named Boundary Report'!$A1122,"+",""))), VALUE(SUBSTITUTE('Named Boundary Report'!$A1122,"+","")), IF(TRIM('Named Boundary Report'!$A1122)="", "End of Project", $A1122))</f>
        <v>End of Project</v>
      </c>
      <c r="B1123" s="473" t="str">
        <f>IF(ISNUMBER('Named Boundary Report'!$A1122), "",TRIM(SUBSTITUTE('Named Boundary Report'!$A1122, CHAR(160), " ")))</f>
        <v/>
      </c>
      <c r="C1123" s="475">
        <f>'Named Boundary Report'!$F1122</f>
        <v>0</v>
      </c>
    </row>
    <row r="1124" spans="1:3" x14ac:dyDescent="0.25">
      <c r="A1124" s="532" t="str">
        <f>IF(ISNUMBER(VALUE(SUBSTITUTE('Named Boundary Report'!$A1123,"+",""))), VALUE(SUBSTITUTE('Named Boundary Report'!$A1123,"+","")), IF(TRIM('Named Boundary Report'!$A1123)="", "End of Project", $A1123))</f>
        <v>End of Project</v>
      </c>
      <c r="B1124" s="473" t="str">
        <f>IF(ISNUMBER('Named Boundary Report'!$A1123), "",TRIM(SUBSTITUTE('Named Boundary Report'!$A1123, CHAR(160), " ")))</f>
        <v/>
      </c>
      <c r="C1124" s="475">
        <f>'Named Boundary Report'!$F1123</f>
        <v>0</v>
      </c>
    </row>
    <row r="1125" spans="1:3" x14ac:dyDescent="0.25">
      <c r="A1125" s="532" t="str">
        <f>IF(ISNUMBER(VALUE(SUBSTITUTE('Named Boundary Report'!$A1124,"+",""))), VALUE(SUBSTITUTE('Named Boundary Report'!$A1124,"+","")), IF(TRIM('Named Boundary Report'!$A1124)="", "End of Project", $A1124))</f>
        <v>End of Project</v>
      </c>
      <c r="B1125" s="473" t="str">
        <f>IF(ISNUMBER('Named Boundary Report'!$A1124), "",TRIM(SUBSTITUTE('Named Boundary Report'!$A1124, CHAR(160), " ")))</f>
        <v/>
      </c>
      <c r="C1125" s="475">
        <f>'Named Boundary Report'!$F1124</f>
        <v>0</v>
      </c>
    </row>
    <row r="1126" spans="1:3" x14ac:dyDescent="0.25">
      <c r="A1126" s="532" t="str">
        <f>IF(ISNUMBER(VALUE(SUBSTITUTE('Named Boundary Report'!$A1125,"+",""))), VALUE(SUBSTITUTE('Named Boundary Report'!$A1125,"+","")), IF(TRIM('Named Boundary Report'!$A1125)="", "End of Project", $A1125))</f>
        <v>End of Project</v>
      </c>
      <c r="B1126" s="473" t="str">
        <f>IF(ISNUMBER('Named Boundary Report'!$A1125), "",TRIM(SUBSTITUTE('Named Boundary Report'!$A1125, CHAR(160), " ")))</f>
        <v/>
      </c>
      <c r="C1126" s="475">
        <f>'Named Boundary Report'!$F1125</f>
        <v>0</v>
      </c>
    </row>
    <row r="1127" spans="1:3" x14ac:dyDescent="0.25">
      <c r="A1127" s="532" t="str">
        <f>IF(ISNUMBER(VALUE(SUBSTITUTE('Named Boundary Report'!$A1126,"+",""))), VALUE(SUBSTITUTE('Named Boundary Report'!$A1126,"+","")), IF(TRIM('Named Boundary Report'!$A1126)="", "End of Project", $A1126))</f>
        <v>End of Project</v>
      </c>
      <c r="B1127" s="473" t="str">
        <f>IF(ISNUMBER('Named Boundary Report'!$A1126), "",TRIM(SUBSTITUTE('Named Boundary Report'!$A1126, CHAR(160), " ")))</f>
        <v/>
      </c>
      <c r="C1127" s="475">
        <f>'Named Boundary Report'!$F1126</f>
        <v>0</v>
      </c>
    </row>
    <row r="1128" spans="1:3" x14ac:dyDescent="0.25">
      <c r="A1128" s="532" t="str">
        <f>IF(ISNUMBER(VALUE(SUBSTITUTE('Named Boundary Report'!$A1127,"+",""))), VALUE(SUBSTITUTE('Named Boundary Report'!$A1127,"+","")), IF(TRIM('Named Boundary Report'!$A1127)="", "End of Project", $A1127))</f>
        <v>End of Project</v>
      </c>
      <c r="B1128" s="473" t="str">
        <f>IF(ISNUMBER('Named Boundary Report'!$A1127), "",TRIM(SUBSTITUTE('Named Boundary Report'!$A1127, CHAR(160), " ")))</f>
        <v/>
      </c>
      <c r="C1128" s="475">
        <f>'Named Boundary Report'!$F1127</f>
        <v>0</v>
      </c>
    </row>
    <row r="1129" spans="1:3" x14ac:dyDescent="0.25">
      <c r="A1129" s="532" t="str">
        <f>IF(ISNUMBER(VALUE(SUBSTITUTE('Named Boundary Report'!$A1128,"+",""))), VALUE(SUBSTITUTE('Named Boundary Report'!$A1128,"+","")), IF(TRIM('Named Boundary Report'!$A1128)="", "End of Project", $A1128))</f>
        <v>End of Project</v>
      </c>
      <c r="B1129" s="473" t="str">
        <f>IF(ISNUMBER('Named Boundary Report'!$A1128), "",TRIM(SUBSTITUTE('Named Boundary Report'!$A1128, CHAR(160), " ")))</f>
        <v/>
      </c>
      <c r="C1129" s="475">
        <f>'Named Boundary Report'!$F1128</f>
        <v>0</v>
      </c>
    </row>
    <row r="1130" spans="1:3" x14ac:dyDescent="0.25">
      <c r="A1130" s="532" t="str">
        <f>IF(ISNUMBER(VALUE(SUBSTITUTE('Named Boundary Report'!$A1129,"+",""))), VALUE(SUBSTITUTE('Named Boundary Report'!$A1129,"+","")), IF(TRIM('Named Boundary Report'!$A1129)="", "End of Project", $A1129))</f>
        <v>End of Project</v>
      </c>
      <c r="B1130" s="473" t="str">
        <f>IF(ISNUMBER('Named Boundary Report'!$A1129), "",TRIM(SUBSTITUTE('Named Boundary Report'!$A1129, CHAR(160), " ")))</f>
        <v/>
      </c>
      <c r="C1130" s="475">
        <f>'Named Boundary Report'!$F1129</f>
        <v>0</v>
      </c>
    </row>
    <row r="1131" spans="1:3" x14ac:dyDescent="0.25">
      <c r="A1131" s="532" t="str">
        <f>IF(ISNUMBER(VALUE(SUBSTITUTE('Named Boundary Report'!$A1130,"+",""))), VALUE(SUBSTITUTE('Named Boundary Report'!$A1130,"+","")), IF(TRIM('Named Boundary Report'!$A1130)="", "End of Project", $A1130))</f>
        <v>End of Project</v>
      </c>
      <c r="B1131" s="473" t="str">
        <f>IF(ISNUMBER('Named Boundary Report'!$A1130), "",TRIM(SUBSTITUTE('Named Boundary Report'!$A1130, CHAR(160), " ")))</f>
        <v/>
      </c>
      <c r="C1131" s="475">
        <f>'Named Boundary Report'!$F1130</f>
        <v>0</v>
      </c>
    </row>
    <row r="1132" spans="1:3" x14ac:dyDescent="0.25">
      <c r="A1132" s="532" t="str">
        <f>IF(ISNUMBER(VALUE(SUBSTITUTE('Named Boundary Report'!$A1131,"+",""))), VALUE(SUBSTITUTE('Named Boundary Report'!$A1131,"+","")), IF(TRIM('Named Boundary Report'!$A1131)="", "End of Project", $A1131))</f>
        <v>End of Project</v>
      </c>
      <c r="B1132" s="473" t="str">
        <f>IF(ISNUMBER('Named Boundary Report'!$A1131), "",TRIM(SUBSTITUTE('Named Boundary Report'!$A1131, CHAR(160), " ")))</f>
        <v/>
      </c>
      <c r="C1132" s="475">
        <f>'Named Boundary Report'!$F1131</f>
        <v>0</v>
      </c>
    </row>
    <row r="1133" spans="1:3" x14ac:dyDescent="0.25">
      <c r="A1133" s="532" t="str">
        <f>IF(ISNUMBER(VALUE(SUBSTITUTE('Named Boundary Report'!$A1132,"+",""))), VALUE(SUBSTITUTE('Named Boundary Report'!$A1132,"+","")), IF(TRIM('Named Boundary Report'!$A1132)="", "End of Project", $A1132))</f>
        <v>End of Project</v>
      </c>
      <c r="B1133" s="473" t="str">
        <f>IF(ISNUMBER('Named Boundary Report'!$A1132), "",TRIM(SUBSTITUTE('Named Boundary Report'!$A1132, CHAR(160), " ")))</f>
        <v/>
      </c>
      <c r="C1133" s="475">
        <f>'Named Boundary Report'!$F1132</f>
        <v>0</v>
      </c>
    </row>
    <row r="1134" spans="1:3" x14ac:dyDescent="0.25">
      <c r="A1134" s="532" t="str">
        <f>IF(ISNUMBER(VALUE(SUBSTITUTE('Named Boundary Report'!$A1133,"+",""))), VALUE(SUBSTITUTE('Named Boundary Report'!$A1133,"+","")), IF(TRIM('Named Boundary Report'!$A1133)="", "End of Project", $A1133))</f>
        <v>End of Project</v>
      </c>
      <c r="B1134" s="473" t="str">
        <f>IF(ISNUMBER('Named Boundary Report'!$A1133), "",TRIM(SUBSTITUTE('Named Boundary Report'!$A1133, CHAR(160), " ")))</f>
        <v/>
      </c>
      <c r="C1134" s="475">
        <f>'Named Boundary Report'!$F1133</f>
        <v>0</v>
      </c>
    </row>
    <row r="1135" spans="1:3" x14ac:dyDescent="0.25">
      <c r="A1135" s="532" t="str">
        <f>IF(ISNUMBER(VALUE(SUBSTITUTE('Named Boundary Report'!$A1134,"+",""))), VALUE(SUBSTITUTE('Named Boundary Report'!$A1134,"+","")), IF(TRIM('Named Boundary Report'!$A1134)="", "End of Project", $A1134))</f>
        <v>End of Project</v>
      </c>
      <c r="B1135" s="473" t="str">
        <f>IF(ISNUMBER('Named Boundary Report'!$A1134), "",TRIM(SUBSTITUTE('Named Boundary Report'!$A1134, CHAR(160), " ")))</f>
        <v/>
      </c>
      <c r="C1135" s="475">
        <f>'Named Boundary Report'!$F1134</f>
        <v>0</v>
      </c>
    </row>
    <row r="1136" spans="1:3" x14ac:dyDescent="0.25">
      <c r="A1136" s="532" t="str">
        <f>IF(ISNUMBER(VALUE(SUBSTITUTE('Named Boundary Report'!$A1135,"+",""))), VALUE(SUBSTITUTE('Named Boundary Report'!$A1135,"+","")), IF(TRIM('Named Boundary Report'!$A1135)="", "End of Project", $A1135))</f>
        <v>End of Project</v>
      </c>
      <c r="B1136" s="473" t="str">
        <f>IF(ISNUMBER('Named Boundary Report'!$A1135), "",TRIM(SUBSTITUTE('Named Boundary Report'!$A1135, CHAR(160), " ")))</f>
        <v/>
      </c>
      <c r="C1136" s="475">
        <f>'Named Boundary Report'!$F1135</f>
        <v>0</v>
      </c>
    </row>
    <row r="1137" spans="1:3" x14ac:dyDescent="0.25">
      <c r="A1137" s="532" t="str">
        <f>IF(ISNUMBER(VALUE(SUBSTITUTE('Named Boundary Report'!$A1136,"+",""))), VALUE(SUBSTITUTE('Named Boundary Report'!$A1136,"+","")), IF(TRIM('Named Boundary Report'!$A1136)="", "End of Project", $A1136))</f>
        <v>End of Project</v>
      </c>
      <c r="B1137" s="473" t="str">
        <f>IF(ISNUMBER('Named Boundary Report'!$A1136), "",TRIM(SUBSTITUTE('Named Boundary Report'!$A1136, CHAR(160), " ")))</f>
        <v/>
      </c>
      <c r="C1137" s="475">
        <f>'Named Boundary Report'!$F1136</f>
        <v>0</v>
      </c>
    </row>
    <row r="1138" spans="1:3" x14ac:dyDescent="0.25">
      <c r="A1138" s="532" t="str">
        <f>IF(ISNUMBER(VALUE(SUBSTITUTE('Named Boundary Report'!$A1137,"+",""))), VALUE(SUBSTITUTE('Named Boundary Report'!$A1137,"+","")), IF(TRIM('Named Boundary Report'!$A1137)="", "End of Project", $A1137))</f>
        <v>End of Project</v>
      </c>
      <c r="B1138" s="473" t="str">
        <f>IF(ISNUMBER('Named Boundary Report'!$A1137), "",TRIM(SUBSTITUTE('Named Boundary Report'!$A1137, CHAR(160), " ")))</f>
        <v/>
      </c>
      <c r="C1138" s="475">
        <f>'Named Boundary Report'!$F1137</f>
        <v>0</v>
      </c>
    </row>
    <row r="1139" spans="1:3" x14ac:dyDescent="0.25">
      <c r="A1139" s="532" t="str">
        <f>IF(ISNUMBER(VALUE(SUBSTITUTE('Named Boundary Report'!$A1138,"+",""))), VALUE(SUBSTITUTE('Named Boundary Report'!$A1138,"+","")), IF(TRIM('Named Boundary Report'!$A1138)="", "End of Project", $A1138))</f>
        <v>End of Project</v>
      </c>
      <c r="B1139" s="473" t="str">
        <f>IF(ISNUMBER('Named Boundary Report'!$A1138), "",TRIM(SUBSTITUTE('Named Boundary Report'!$A1138, CHAR(160), " ")))</f>
        <v/>
      </c>
      <c r="C1139" s="475">
        <f>'Named Boundary Report'!$F1138</f>
        <v>0</v>
      </c>
    </row>
    <row r="1140" spans="1:3" x14ac:dyDescent="0.25">
      <c r="A1140" s="532" t="str">
        <f>IF(ISNUMBER(VALUE(SUBSTITUTE('Named Boundary Report'!$A1139,"+",""))), VALUE(SUBSTITUTE('Named Boundary Report'!$A1139,"+","")), IF(TRIM('Named Boundary Report'!$A1139)="", "End of Project", $A1139))</f>
        <v>End of Project</v>
      </c>
      <c r="B1140" s="473" t="str">
        <f>IF(ISNUMBER('Named Boundary Report'!$A1139), "",TRIM(SUBSTITUTE('Named Boundary Report'!$A1139, CHAR(160), " ")))</f>
        <v/>
      </c>
      <c r="C1140" s="475">
        <f>'Named Boundary Report'!$F1139</f>
        <v>0</v>
      </c>
    </row>
    <row r="1141" spans="1:3" x14ac:dyDescent="0.25">
      <c r="A1141" s="532" t="str">
        <f>IF(ISNUMBER(VALUE(SUBSTITUTE('Named Boundary Report'!$A1140,"+",""))), VALUE(SUBSTITUTE('Named Boundary Report'!$A1140,"+","")), IF(TRIM('Named Boundary Report'!$A1140)="", "End of Project", $A1140))</f>
        <v>End of Project</v>
      </c>
      <c r="B1141" s="473" t="str">
        <f>IF(ISNUMBER('Named Boundary Report'!$A1140), "",TRIM(SUBSTITUTE('Named Boundary Report'!$A1140, CHAR(160), " ")))</f>
        <v/>
      </c>
      <c r="C1141" s="475">
        <f>'Named Boundary Report'!$F1140</f>
        <v>0</v>
      </c>
    </row>
    <row r="1142" spans="1:3" x14ac:dyDescent="0.25">
      <c r="A1142" s="532" t="str">
        <f>IF(ISNUMBER(VALUE(SUBSTITUTE('Named Boundary Report'!$A1141,"+",""))), VALUE(SUBSTITUTE('Named Boundary Report'!$A1141,"+","")), IF(TRIM('Named Boundary Report'!$A1141)="", "End of Project", $A1141))</f>
        <v>End of Project</v>
      </c>
      <c r="B1142" s="473" t="str">
        <f>IF(ISNUMBER('Named Boundary Report'!$A1141), "",TRIM(SUBSTITUTE('Named Boundary Report'!$A1141, CHAR(160), " ")))</f>
        <v/>
      </c>
      <c r="C1142" s="475">
        <f>'Named Boundary Report'!$F1141</f>
        <v>0</v>
      </c>
    </row>
    <row r="1143" spans="1:3" x14ac:dyDescent="0.25">
      <c r="A1143" s="532" t="str">
        <f>IF(ISNUMBER(VALUE(SUBSTITUTE('Named Boundary Report'!$A1142,"+",""))), VALUE(SUBSTITUTE('Named Boundary Report'!$A1142,"+","")), IF(TRIM('Named Boundary Report'!$A1142)="", "End of Project", $A1142))</f>
        <v>End of Project</v>
      </c>
      <c r="B1143" s="473" t="str">
        <f>IF(ISNUMBER('Named Boundary Report'!$A1142), "",TRIM(SUBSTITUTE('Named Boundary Report'!$A1142, CHAR(160), " ")))</f>
        <v/>
      </c>
      <c r="C1143" s="475">
        <f>'Named Boundary Report'!$F1142</f>
        <v>0</v>
      </c>
    </row>
    <row r="1144" spans="1:3" x14ac:dyDescent="0.25">
      <c r="A1144" s="532" t="str">
        <f>IF(ISNUMBER(VALUE(SUBSTITUTE('Named Boundary Report'!$A1143,"+",""))), VALUE(SUBSTITUTE('Named Boundary Report'!$A1143,"+","")), IF(TRIM('Named Boundary Report'!$A1143)="", "End of Project", $A1143))</f>
        <v>End of Project</v>
      </c>
      <c r="B1144" s="473" t="str">
        <f>IF(ISNUMBER('Named Boundary Report'!$A1143), "",TRIM(SUBSTITUTE('Named Boundary Report'!$A1143, CHAR(160), " ")))</f>
        <v/>
      </c>
      <c r="C1144" s="475">
        <f>'Named Boundary Report'!$F1143</f>
        <v>0</v>
      </c>
    </row>
    <row r="1145" spans="1:3" x14ac:dyDescent="0.25">
      <c r="A1145" s="532" t="str">
        <f>IF(ISNUMBER(VALUE(SUBSTITUTE('Named Boundary Report'!$A1144,"+",""))), VALUE(SUBSTITUTE('Named Boundary Report'!$A1144,"+","")), IF(TRIM('Named Boundary Report'!$A1144)="", "End of Project", $A1144))</f>
        <v>End of Project</v>
      </c>
      <c r="B1145" s="473" t="str">
        <f>IF(ISNUMBER('Named Boundary Report'!$A1144), "",TRIM(SUBSTITUTE('Named Boundary Report'!$A1144, CHAR(160), " ")))</f>
        <v/>
      </c>
      <c r="C1145" s="475">
        <f>'Named Boundary Report'!$F1144</f>
        <v>0</v>
      </c>
    </row>
    <row r="1146" spans="1:3" x14ac:dyDescent="0.25">
      <c r="A1146" s="532" t="str">
        <f>IF(ISNUMBER(VALUE(SUBSTITUTE('Named Boundary Report'!$A1145,"+",""))), VALUE(SUBSTITUTE('Named Boundary Report'!$A1145,"+","")), IF(TRIM('Named Boundary Report'!$A1145)="", "End of Project", $A1145))</f>
        <v>End of Project</v>
      </c>
      <c r="B1146" s="473" t="str">
        <f>IF(ISNUMBER('Named Boundary Report'!$A1145), "",TRIM(SUBSTITUTE('Named Boundary Report'!$A1145, CHAR(160), " ")))</f>
        <v/>
      </c>
      <c r="C1146" s="475">
        <f>'Named Boundary Report'!$F1145</f>
        <v>0</v>
      </c>
    </row>
    <row r="1147" spans="1:3" x14ac:dyDescent="0.25">
      <c r="A1147" s="532" t="str">
        <f>IF(ISNUMBER(VALUE(SUBSTITUTE('Named Boundary Report'!$A1146,"+",""))), VALUE(SUBSTITUTE('Named Boundary Report'!$A1146,"+","")), IF(TRIM('Named Boundary Report'!$A1146)="", "End of Project", $A1146))</f>
        <v>End of Project</v>
      </c>
      <c r="B1147" s="473" t="str">
        <f>IF(ISNUMBER('Named Boundary Report'!$A1146), "",TRIM(SUBSTITUTE('Named Boundary Report'!$A1146, CHAR(160), " ")))</f>
        <v/>
      </c>
      <c r="C1147" s="475">
        <f>'Named Boundary Report'!$F1146</f>
        <v>0</v>
      </c>
    </row>
    <row r="1148" spans="1:3" x14ac:dyDescent="0.25">
      <c r="A1148" s="532" t="str">
        <f>IF(ISNUMBER(VALUE(SUBSTITUTE('Named Boundary Report'!$A1147,"+",""))), VALUE(SUBSTITUTE('Named Boundary Report'!$A1147,"+","")), IF(TRIM('Named Boundary Report'!$A1147)="", "End of Project", $A1147))</f>
        <v>End of Project</v>
      </c>
      <c r="B1148" s="473" t="str">
        <f>IF(ISNUMBER('Named Boundary Report'!$A1147), "",TRIM(SUBSTITUTE('Named Boundary Report'!$A1147, CHAR(160), " ")))</f>
        <v/>
      </c>
      <c r="C1148" s="475">
        <f>'Named Boundary Report'!$F1147</f>
        <v>0</v>
      </c>
    </row>
    <row r="1149" spans="1:3" x14ac:dyDescent="0.25">
      <c r="A1149" s="532" t="str">
        <f>IF(ISNUMBER(VALUE(SUBSTITUTE('Named Boundary Report'!$A1148,"+",""))), VALUE(SUBSTITUTE('Named Boundary Report'!$A1148,"+","")), IF(TRIM('Named Boundary Report'!$A1148)="", "End of Project", $A1148))</f>
        <v>End of Project</v>
      </c>
      <c r="B1149" s="473" t="str">
        <f>IF(ISNUMBER('Named Boundary Report'!$A1148), "",TRIM(SUBSTITUTE('Named Boundary Report'!$A1148, CHAR(160), " ")))</f>
        <v/>
      </c>
      <c r="C1149" s="475">
        <f>'Named Boundary Report'!$F1148</f>
        <v>0</v>
      </c>
    </row>
    <row r="1150" spans="1:3" x14ac:dyDescent="0.25">
      <c r="A1150" s="532" t="str">
        <f>IF(ISNUMBER(VALUE(SUBSTITUTE('Named Boundary Report'!$A1149,"+",""))), VALUE(SUBSTITUTE('Named Boundary Report'!$A1149,"+","")), IF(TRIM('Named Boundary Report'!$A1149)="", "End of Project", $A1149))</f>
        <v>End of Project</v>
      </c>
      <c r="B1150" s="473" t="str">
        <f>IF(ISNUMBER('Named Boundary Report'!$A1149), "",TRIM(SUBSTITUTE('Named Boundary Report'!$A1149, CHAR(160), " ")))</f>
        <v/>
      </c>
      <c r="C1150" s="475">
        <f>'Named Boundary Report'!$F1149</f>
        <v>0</v>
      </c>
    </row>
    <row r="1151" spans="1:3" x14ac:dyDescent="0.25">
      <c r="A1151" s="532" t="str">
        <f>IF(ISNUMBER(VALUE(SUBSTITUTE('Named Boundary Report'!$A1150,"+",""))), VALUE(SUBSTITUTE('Named Boundary Report'!$A1150,"+","")), IF(TRIM('Named Boundary Report'!$A1150)="", "End of Project", $A1150))</f>
        <v>End of Project</v>
      </c>
      <c r="B1151" s="473" t="str">
        <f>IF(ISNUMBER('Named Boundary Report'!$A1150), "",TRIM(SUBSTITUTE('Named Boundary Report'!$A1150, CHAR(160), " ")))</f>
        <v/>
      </c>
      <c r="C1151" s="475">
        <f>'Named Boundary Report'!$F1150</f>
        <v>0</v>
      </c>
    </row>
    <row r="1152" spans="1:3" x14ac:dyDescent="0.25">
      <c r="A1152" s="532" t="str">
        <f>IF(ISNUMBER(VALUE(SUBSTITUTE('Named Boundary Report'!$A1151,"+",""))), VALUE(SUBSTITUTE('Named Boundary Report'!$A1151,"+","")), IF(TRIM('Named Boundary Report'!$A1151)="", "End of Project", $A1151))</f>
        <v>End of Project</v>
      </c>
      <c r="B1152" s="473" t="str">
        <f>IF(ISNUMBER('Named Boundary Report'!$A1151), "",TRIM(SUBSTITUTE('Named Boundary Report'!$A1151, CHAR(160), " ")))</f>
        <v/>
      </c>
      <c r="C1152" s="475">
        <f>'Named Boundary Report'!$F1151</f>
        <v>0</v>
      </c>
    </row>
    <row r="1153" spans="1:3" x14ac:dyDescent="0.25">
      <c r="A1153" s="532" t="str">
        <f>IF(ISNUMBER(VALUE(SUBSTITUTE('Named Boundary Report'!$A1152,"+",""))), VALUE(SUBSTITUTE('Named Boundary Report'!$A1152,"+","")), IF(TRIM('Named Boundary Report'!$A1152)="", "End of Project", $A1152))</f>
        <v>End of Project</v>
      </c>
      <c r="B1153" s="473" t="str">
        <f>IF(ISNUMBER('Named Boundary Report'!$A1152), "",TRIM(SUBSTITUTE('Named Boundary Report'!$A1152, CHAR(160), " ")))</f>
        <v/>
      </c>
      <c r="C1153" s="475">
        <f>'Named Boundary Report'!$F1152</f>
        <v>0</v>
      </c>
    </row>
    <row r="1154" spans="1:3" x14ac:dyDescent="0.25">
      <c r="A1154" s="532" t="str">
        <f>IF(ISNUMBER(VALUE(SUBSTITUTE('Named Boundary Report'!$A1153,"+",""))), VALUE(SUBSTITUTE('Named Boundary Report'!$A1153,"+","")), IF(TRIM('Named Boundary Report'!$A1153)="", "End of Project", $A1153))</f>
        <v>End of Project</v>
      </c>
      <c r="B1154" s="473" t="str">
        <f>IF(ISNUMBER('Named Boundary Report'!$A1153), "",TRIM(SUBSTITUTE('Named Boundary Report'!$A1153, CHAR(160), " ")))</f>
        <v/>
      </c>
      <c r="C1154" s="475">
        <f>'Named Boundary Report'!$F1153</f>
        <v>0</v>
      </c>
    </row>
    <row r="1155" spans="1:3" x14ac:dyDescent="0.25">
      <c r="A1155" s="532" t="str">
        <f>IF(ISNUMBER(VALUE(SUBSTITUTE('Named Boundary Report'!$A1154,"+",""))), VALUE(SUBSTITUTE('Named Boundary Report'!$A1154,"+","")), IF(TRIM('Named Boundary Report'!$A1154)="", "End of Project", $A1154))</f>
        <v>End of Project</v>
      </c>
      <c r="B1155" s="473" t="str">
        <f>IF(ISNUMBER('Named Boundary Report'!$A1154), "",TRIM(SUBSTITUTE('Named Boundary Report'!$A1154, CHAR(160), " ")))</f>
        <v/>
      </c>
      <c r="C1155" s="475">
        <f>'Named Boundary Report'!$F1154</f>
        <v>0</v>
      </c>
    </row>
    <row r="1156" spans="1:3" x14ac:dyDescent="0.25">
      <c r="A1156" s="532" t="str">
        <f>IF(ISNUMBER(VALUE(SUBSTITUTE('Named Boundary Report'!$A1155,"+",""))), VALUE(SUBSTITUTE('Named Boundary Report'!$A1155,"+","")), IF(TRIM('Named Boundary Report'!$A1155)="", "End of Project", $A1155))</f>
        <v>End of Project</v>
      </c>
      <c r="B1156" s="473" t="str">
        <f>IF(ISNUMBER('Named Boundary Report'!$A1155), "",TRIM(SUBSTITUTE('Named Boundary Report'!$A1155, CHAR(160), " ")))</f>
        <v/>
      </c>
      <c r="C1156" s="475">
        <f>'Named Boundary Report'!$F1155</f>
        <v>0</v>
      </c>
    </row>
    <row r="1157" spans="1:3" x14ac:dyDescent="0.25">
      <c r="A1157" s="532" t="str">
        <f>IF(ISNUMBER(VALUE(SUBSTITUTE('Named Boundary Report'!$A1156,"+",""))), VALUE(SUBSTITUTE('Named Boundary Report'!$A1156,"+","")), IF(TRIM('Named Boundary Report'!$A1156)="", "End of Project", $A1156))</f>
        <v>End of Project</v>
      </c>
      <c r="B1157" s="473" t="str">
        <f>IF(ISNUMBER('Named Boundary Report'!$A1156), "",TRIM(SUBSTITUTE('Named Boundary Report'!$A1156, CHAR(160), " ")))</f>
        <v/>
      </c>
      <c r="C1157" s="475">
        <f>'Named Boundary Report'!$F1156</f>
        <v>0</v>
      </c>
    </row>
    <row r="1158" spans="1:3" x14ac:dyDescent="0.25">
      <c r="A1158" s="532" t="str">
        <f>IF(ISNUMBER(VALUE(SUBSTITUTE('Named Boundary Report'!$A1157,"+",""))), VALUE(SUBSTITUTE('Named Boundary Report'!$A1157,"+","")), IF(TRIM('Named Boundary Report'!$A1157)="", "End of Project", $A1157))</f>
        <v>End of Project</v>
      </c>
      <c r="B1158" s="473" t="str">
        <f>IF(ISNUMBER('Named Boundary Report'!$A1157), "",TRIM(SUBSTITUTE('Named Boundary Report'!$A1157, CHAR(160), " ")))</f>
        <v/>
      </c>
      <c r="C1158" s="475">
        <f>'Named Boundary Report'!$F1157</f>
        <v>0</v>
      </c>
    </row>
    <row r="1159" spans="1:3" x14ac:dyDescent="0.25">
      <c r="A1159" s="532" t="str">
        <f>IF(ISNUMBER(VALUE(SUBSTITUTE('Named Boundary Report'!$A1158,"+",""))), VALUE(SUBSTITUTE('Named Boundary Report'!$A1158,"+","")), IF(TRIM('Named Boundary Report'!$A1158)="", "End of Project", $A1158))</f>
        <v>End of Project</v>
      </c>
      <c r="B1159" s="473" t="str">
        <f>IF(ISNUMBER('Named Boundary Report'!$A1158), "",TRIM(SUBSTITUTE('Named Boundary Report'!$A1158, CHAR(160), " ")))</f>
        <v/>
      </c>
      <c r="C1159" s="475">
        <f>'Named Boundary Report'!$F1158</f>
        <v>0</v>
      </c>
    </row>
    <row r="1160" spans="1:3" x14ac:dyDescent="0.25">
      <c r="A1160" s="532" t="str">
        <f>IF(ISNUMBER(VALUE(SUBSTITUTE('Named Boundary Report'!$A1159,"+",""))), VALUE(SUBSTITUTE('Named Boundary Report'!$A1159,"+","")), IF(TRIM('Named Boundary Report'!$A1159)="", "End of Project", $A1159))</f>
        <v>End of Project</v>
      </c>
      <c r="B1160" s="473" t="str">
        <f>IF(ISNUMBER('Named Boundary Report'!$A1159), "",TRIM(SUBSTITUTE('Named Boundary Report'!$A1159, CHAR(160), " ")))</f>
        <v/>
      </c>
      <c r="C1160" s="475">
        <f>'Named Boundary Report'!$F1159</f>
        <v>0</v>
      </c>
    </row>
    <row r="1161" spans="1:3" x14ac:dyDescent="0.25">
      <c r="A1161" s="532" t="str">
        <f>IF(ISNUMBER(VALUE(SUBSTITUTE('Named Boundary Report'!$A1160,"+",""))), VALUE(SUBSTITUTE('Named Boundary Report'!$A1160,"+","")), IF(TRIM('Named Boundary Report'!$A1160)="", "End of Project", $A1160))</f>
        <v>End of Project</v>
      </c>
      <c r="B1161" s="473" t="str">
        <f>IF(ISNUMBER('Named Boundary Report'!$A1160), "",TRIM(SUBSTITUTE('Named Boundary Report'!$A1160, CHAR(160), " ")))</f>
        <v/>
      </c>
      <c r="C1161" s="475">
        <f>'Named Boundary Report'!$F1160</f>
        <v>0</v>
      </c>
    </row>
    <row r="1162" spans="1:3" x14ac:dyDescent="0.25">
      <c r="A1162" s="532" t="str">
        <f>IF(ISNUMBER(VALUE(SUBSTITUTE('Named Boundary Report'!$A1161,"+",""))), VALUE(SUBSTITUTE('Named Boundary Report'!$A1161,"+","")), IF(TRIM('Named Boundary Report'!$A1161)="", "End of Project", $A1161))</f>
        <v>End of Project</v>
      </c>
      <c r="B1162" s="473" t="str">
        <f>IF(ISNUMBER('Named Boundary Report'!$A1161), "",TRIM(SUBSTITUTE('Named Boundary Report'!$A1161, CHAR(160), " ")))</f>
        <v/>
      </c>
      <c r="C1162" s="475">
        <f>'Named Boundary Report'!$F1161</f>
        <v>0</v>
      </c>
    </row>
    <row r="1163" spans="1:3" x14ac:dyDescent="0.25">
      <c r="A1163" s="532" t="str">
        <f>IF(ISNUMBER(VALUE(SUBSTITUTE('Named Boundary Report'!$A1162,"+",""))), VALUE(SUBSTITUTE('Named Boundary Report'!$A1162,"+","")), IF(TRIM('Named Boundary Report'!$A1162)="", "End of Project", $A1162))</f>
        <v>End of Project</v>
      </c>
      <c r="B1163" s="473" t="str">
        <f>IF(ISNUMBER('Named Boundary Report'!$A1162), "",TRIM(SUBSTITUTE('Named Boundary Report'!$A1162, CHAR(160), " ")))</f>
        <v/>
      </c>
      <c r="C1163" s="475">
        <f>'Named Boundary Report'!$F1162</f>
        <v>0</v>
      </c>
    </row>
    <row r="1164" spans="1:3" x14ac:dyDescent="0.25">
      <c r="A1164" s="532" t="str">
        <f>IF(ISNUMBER(VALUE(SUBSTITUTE('Named Boundary Report'!$A1163,"+",""))), VALUE(SUBSTITUTE('Named Boundary Report'!$A1163,"+","")), IF(TRIM('Named Boundary Report'!$A1163)="", "End of Project", $A1163))</f>
        <v>End of Project</v>
      </c>
      <c r="B1164" s="473" t="str">
        <f>IF(ISNUMBER('Named Boundary Report'!$A1163), "",TRIM(SUBSTITUTE('Named Boundary Report'!$A1163, CHAR(160), " ")))</f>
        <v/>
      </c>
      <c r="C1164" s="475">
        <f>'Named Boundary Report'!$F1163</f>
        <v>0</v>
      </c>
    </row>
    <row r="1165" spans="1:3" x14ac:dyDescent="0.25">
      <c r="A1165" s="532" t="str">
        <f>IF(ISNUMBER(VALUE(SUBSTITUTE('Named Boundary Report'!$A1164,"+",""))), VALUE(SUBSTITUTE('Named Boundary Report'!$A1164,"+","")), IF(TRIM('Named Boundary Report'!$A1164)="", "End of Project", $A1164))</f>
        <v>End of Project</v>
      </c>
      <c r="B1165" s="473" t="str">
        <f>IF(ISNUMBER('Named Boundary Report'!$A1164), "",TRIM(SUBSTITUTE('Named Boundary Report'!$A1164, CHAR(160), " ")))</f>
        <v/>
      </c>
      <c r="C1165" s="475">
        <f>'Named Boundary Report'!$F1164</f>
        <v>0</v>
      </c>
    </row>
    <row r="1166" spans="1:3" x14ac:dyDescent="0.25">
      <c r="A1166" s="532" t="str">
        <f>IF(ISNUMBER(VALUE(SUBSTITUTE('Named Boundary Report'!$A1165,"+",""))), VALUE(SUBSTITUTE('Named Boundary Report'!$A1165,"+","")), IF(TRIM('Named Boundary Report'!$A1165)="", "End of Project", $A1165))</f>
        <v>End of Project</v>
      </c>
      <c r="B1166" s="473" t="str">
        <f>IF(ISNUMBER('Named Boundary Report'!$A1165), "",TRIM(SUBSTITUTE('Named Boundary Report'!$A1165, CHAR(160), " ")))</f>
        <v/>
      </c>
      <c r="C1166" s="475">
        <f>'Named Boundary Report'!$F1165</f>
        <v>0</v>
      </c>
    </row>
    <row r="1167" spans="1:3" x14ac:dyDescent="0.25">
      <c r="A1167" s="532" t="str">
        <f>IF(ISNUMBER(VALUE(SUBSTITUTE('Named Boundary Report'!$A1166,"+",""))), VALUE(SUBSTITUTE('Named Boundary Report'!$A1166,"+","")), IF(TRIM('Named Boundary Report'!$A1166)="", "End of Project", $A1166))</f>
        <v>End of Project</v>
      </c>
      <c r="B1167" s="473" t="str">
        <f>IF(ISNUMBER('Named Boundary Report'!$A1166), "",TRIM(SUBSTITUTE('Named Boundary Report'!$A1166, CHAR(160), " ")))</f>
        <v/>
      </c>
      <c r="C1167" s="475">
        <f>'Named Boundary Report'!$F1166</f>
        <v>0</v>
      </c>
    </row>
    <row r="1168" spans="1:3" x14ac:dyDescent="0.25">
      <c r="A1168" s="532" t="str">
        <f>IF(ISNUMBER(VALUE(SUBSTITUTE('Named Boundary Report'!$A1167,"+",""))), VALUE(SUBSTITUTE('Named Boundary Report'!$A1167,"+","")), IF(TRIM('Named Boundary Report'!$A1167)="", "End of Project", $A1167))</f>
        <v>End of Project</v>
      </c>
      <c r="B1168" s="473" t="str">
        <f>IF(ISNUMBER('Named Boundary Report'!$A1167), "",TRIM(SUBSTITUTE('Named Boundary Report'!$A1167, CHAR(160), " ")))</f>
        <v/>
      </c>
      <c r="C1168" s="475">
        <f>'Named Boundary Report'!$F1167</f>
        <v>0</v>
      </c>
    </row>
    <row r="1169" spans="1:3" x14ac:dyDescent="0.25">
      <c r="A1169" s="532" t="str">
        <f>IF(ISNUMBER(VALUE(SUBSTITUTE('Named Boundary Report'!$A1168,"+",""))), VALUE(SUBSTITUTE('Named Boundary Report'!$A1168,"+","")), IF(TRIM('Named Boundary Report'!$A1168)="", "End of Project", $A1168))</f>
        <v>End of Project</v>
      </c>
      <c r="B1169" s="473" t="str">
        <f>IF(ISNUMBER('Named Boundary Report'!$A1168), "",TRIM(SUBSTITUTE('Named Boundary Report'!$A1168, CHAR(160), " ")))</f>
        <v/>
      </c>
      <c r="C1169" s="475">
        <f>'Named Boundary Report'!$F1168</f>
        <v>0</v>
      </c>
    </row>
    <row r="1170" spans="1:3" x14ac:dyDescent="0.25">
      <c r="A1170" s="532" t="str">
        <f>IF(ISNUMBER(VALUE(SUBSTITUTE('Named Boundary Report'!$A1169,"+",""))), VALUE(SUBSTITUTE('Named Boundary Report'!$A1169,"+","")), IF(TRIM('Named Boundary Report'!$A1169)="", "End of Project", $A1169))</f>
        <v>End of Project</v>
      </c>
      <c r="B1170" s="473" t="str">
        <f>IF(ISNUMBER('Named Boundary Report'!$A1169), "",TRIM(SUBSTITUTE('Named Boundary Report'!$A1169, CHAR(160), " ")))</f>
        <v/>
      </c>
      <c r="C1170" s="475">
        <f>'Named Boundary Report'!$F1169</f>
        <v>0</v>
      </c>
    </row>
    <row r="1171" spans="1:3" x14ac:dyDescent="0.25">
      <c r="A1171" s="532" t="str">
        <f>IF(ISNUMBER(VALUE(SUBSTITUTE('Named Boundary Report'!$A1170,"+",""))), VALUE(SUBSTITUTE('Named Boundary Report'!$A1170,"+","")), IF(TRIM('Named Boundary Report'!$A1170)="", "End of Project", $A1170))</f>
        <v>End of Project</v>
      </c>
      <c r="B1171" s="473" t="str">
        <f>IF(ISNUMBER('Named Boundary Report'!$A1170), "",TRIM(SUBSTITUTE('Named Boundary Report'!$A1170, CHAR(160), " ")))</f>
        <v/>
      </c>
      <c r="C1171" s="475">
        <f>'Named Boundary Report'!$F1170</f>
        <v>0</v>
      </c>
    </row>
    <row r="1172" spans="1:3" x14ac:dyDescent="0.25">
      <c r="A1172" s="532" t="str">
        <f>IF(ISNUMBER(VALUE(SUBSTITUTE('Named Boundary Report'!$A1171,"+",""))), VALUE(SUBSTITUTE('Named Boundary Report'!$A1171,"+","")), IF(TRIM('Named Boundary Report'!$A1171)="", "End of Project", $A1171))</f>
        <v>End of Project</v>
      </c>
      <c r="B1172" s="473" t="str">
        <f>IF(ISNUMBER('Named Boundary Report'!$A1171), "",TRIM(SUBSTITUTE('Named Boundary Report'!$A1171, CHAR(160), " ")))</f>
        <v/>
      </c>
      <c r="C1172" s="475">
        <f>'Named Boundary Report'!$F1171</f>
        <v>0</v>
      </c>
    </row>
    <row r="1173" spans="1:3" x14ac:dyDescent="0.25">
      <c r="A1173" s="532" t="str">
        <f>IF(ISNUMBER(VALUE(SUBSTITUTE('Named Boundary Report'!$A1172,"+",""))), VALUE(SUBSTITUTE('Named Boundary Report'!$A1172,"+","")), IF(TRIM('Named Boundary Report'!$A1172)="", "End of Project", $A1172))</f>
        <v>End of Project</v>
      </c>
      <c r="B1173" s="473" t="str">
        <f>IF(ISNUMBER('Named Boundary Report'!$A1172), "",TRIM(SUBSTITUTE('Named Boundary Report'!$A1172, CHAR(160), " ")))</f>
        <v/>
      </c>
      <c r="C1173" s="475">
        <f>'Named Boundary Report'!$F1172</f>
        <v>0</v>
      </c>
    </row>
    <row r="1174" spans="1:3" x14ac:dyDescent="0.25">
      <c r="A1174" s="532" t="str">
        <f>IF(ISNUMBER(VALUE(SUBSTITUTE('Named Boundary Report'!$A1173,"+",""))), VALUE(SUBSTITUTE('Named Boundary Report'!$A1173,"+","")), IF(TRIM('Named Boundary Report'!$A1173)="", "End of Project", $A1173))</f>
        <v>End of Project</v>
      </c>
      <c r="B1174" s="473" t="str">
        <f>IF(ISNUMBER('Named Boundary Report'!$A1173), "",TRIM(SUBSTITUTE('Named Boundary Report'!$A1173, CHAR(160), " ")))</f>
        <v/>
      </c>
      <c r="C1174" s="475">
        <f>'Named Boundary Report'!$F1173</f>
        <v>0</v>
      </c>
    </row>
    <row r="1175" spans="1:3" x14ac:dyDescent="0.25">
      <c r="A1175" s="532" t="str">
        <f>IF(ISNUMBER(VALUE(SUBSTITUTE('Named Boundary Report'!$A1174,"+",""))), VALUE(SUBSTITUTE('Named Boundary Report'!$A1174,"+","")), IF(TRIM('Named Boundary Report'!$A1174)="", "End of Project", $A1174))</f>
        <v>End of Project</v>
      </c>
      <c r="B1175" s="473" t="str">
        <f>IF(ISNUMBER('Named Boundary Report'!$A1174), "",TRIM(SUBSTITUTE('Named Boundary Report'!$A1174, CHAR(160), " ")))</f>
        <v/>
      </c>
      <c r="C1175" s="475">
        <f>'Named Boundary Report'!$F1174</f>
        <v>0</v>
      </c>
    </row>
    <row r="1176" spans="1:3" x14ac:dyDescent="0.25">
      <c r="A1176" s="532" t="str">
        <f>IF(ISNUMBER(VALUE(SUBSTITUTE('Named Boundary Report'!$A1175,"+",""))), VALUE(SUBSTITUTE('Named Boundary Report'!$A1175,"+","")), IF(TRIM('Named Boundary Report'!$A1175)="", "End of Project", $A1175))</f>
        <v>End of Project</v>
      </c>
      <c r="B1176" s="473" t="str">
        <f>IF(ISNUMBER('Named Boundary Report'!$A1175), "",TRIM(SUBSTITUTE('Named Boundary Report'!$A1175, CHAR(160), " ")))</f>
        <v/>
      </c>
      <c r="C1176" s="475">
        <f>'Named Boundary Report'!$F1175</f>
        <v>0</v>
      </c>
    </row>
    <row r="1177" spans="1:3" x14ac:dyDescent="0.25">
      <c r="A1177" s="532" t="str">
        <f>IF(ISNUMBER(VALUE(SUBSTITUTE('Named Boundary Report'!$A1176,"+",""))), VALUE(SUBSTITUTE('Named Boundary Report'!$A1176,"+","")), IF(TRIM('Named Boundary Report'!$A1176)="", "End of Project", $A1176))</f>
        <v>End of Project</v>
      </c>
      <c r="B1177" s="473" t="str">
        <f>IF(ISNUMBER('Named Boundary Report'!$A1176), "",TRIM(SUBSTITUTE('Named Boundary Report'!$A1176, CHAR(160), " ")))</f>
        <v/>
      </c>
      <c r="C1177" s="475">
        <f>'Named Boundary Report'!$F1176</f>
        <v>0</v>
      </c>
    </row>
    <row r="1178" spans="1:3" x14ac:dyDescent="0.25">
      <c r="A1178" s="532" t="str">
        <f>IF(ISNUMBER(VALUE(SUBSTITUTE('Named Boundary Report'!$A1177,"+",""))), VALUE(SUBSTITUTE('Named Boundary Report'!$A1177,"+","")), IF(TRIM('Named Boundary Report'!$A1177)="", "End of Project", $A1177))</f>
        <v>End of Project</v>
      </c>
      <c r="B1178" s="473" t="str">
        <f>IF(ISNUMBER('Named Boundary Report'!$A1177), "",TRIM(SUBSTITUTE('Named Boundary Report'!$A1177, CHAR(160), " ")))</f>
        <v/>
      </c>
      <c r="C1178" s="475">
        <f>'Named Boundary Report'!$F1177</f>
        <v>0</v>
      </c>
    </row>
    <row r="1179" spans="1:3" x14ac:dyDescent="0.25">
      <c r="A1179" s="532" t="str">
        <f>IF(ISNUMBER(VALUE(SUBSTITUTE('Named Boundary Report'!$A1178,"+",""))), VALUE(SUBSTITUTE('Named Boundary Report'!$A1178,"+","")), IF(TRIM('Named Boundary Report'!$A1178)="", "End of Project", $A1178))</f>
        <v>End of Project</v>
      </c>
      <c r="B1179" s="473" t="str">
        <f>IF(ISNUMBER('Named Boundary Report'!$A1178), "",TRIM(SUBSTITUTE('Named Boundary Report'!$A1178, CHAR(160), " ")))</f>
        <v/>
      </c>
      <c r="C1179" s="475">
        <f>'Named Boundary Report'!$F1178</f>
        <v>0</v>
      </c>
    </row>
    <row r="1180" spans="1:3" x14ac:dyDescent="0.25">
      <c r="A1180" s="532" t="str">
        <f>IF(ISNUMBER(VALUE(SUBSTITUTE('Named Boundary Report'!$A1179,"+",""))), VALUE(SUBSTITUTE('Named Boundary Report'!$A1179,"+","")), IF(TRIM('Named Boundary Report'!$A1179)="", "End of Project", $A1179))</f>
        <v>End of Project</v>
      </c>
      <c r="B1180" s="473" t="str">
        <f>IF(ISNUMBER('Named Boundary Report'!$A1179), "",TRIM(SUBSTITUTE('Named Boundary Report'!$A1179, CHAR(160), " ")))</f>
        <v/>
      </c>
      <c r="C1180" s="475">
        <f>'Named Boundary Report'!$F1179</f>
        <v>0</v>
      </c>
    </row>
    <row r="1181" spans="1:3" x14ac:dyDescent="0.25">
      <c r="A1181" s="532" t="str">
        <f>IF(ISNUMBER(VALUE(SUBSTITUTE('Named Boundary Report'!$A1180,"+",""))), VALUE(SUBSTITUTE('Named Boundary Report'!$A1180,"+","")), IF(TRIM('Named Boundary Report'!$A1180)="", "End of Project", $A1180))</f>
        <v>End of Project</v>
      </c>
      <c r="B1181" s="473" t="str">
        <f>IF(ISNUMBER('Named Boundary Report'!$A1180), "",TRIM(SUBSTITUTE('Named Boundary Report'!$A1180, CHAR(160), " ")))</f>
        <v/>
      </c>
      <c r="C1181" s="475">
        <f>'Named Boundary Report'!$F1180</f>
        <v>0</v>
      </c>
    </row>
    <row r="1182" spans="1:3" x14ac:dyDescent="0.25">
      <c r="A1182" s="532" t="str">
        <f>IF(ISNUMBER(VALUE(SUBSTITUTE('Named Boundary Report'!$A1181,"+",""))), VALUE(SUBSTITUTE('Named Boundary Report'!$A1181,"+","")), IF(TRIM('Named Boundary Report'!$A1181)="", "End of Project", $A1181))</f>
        <v>End of Project</v>
      </c>
      <c r="B1182" s="473" t="str">
        <f>IF(ISNUMBER('Named Boundary Report'!$A1181), "",TRIM(SUBSTITUTE('Named Boundary Report'!$A1181, CHAR(160), " ")))</f>
        <v/>
      </c>
      <c r="C1182" s="475">
        <f>'Named Boundary Report'!$F1181</f>
        <v>0</v>
      </c>
    </row>
    <row r="1183" spans="1:3" x14ac:dyDescent="0.25">
      <c r="A1183" s="532" t="str">
        <f>IF(ISNUMBER(VALUE(SUBSTITUTE('Named Boundary Report'!$A1182,"+",""))), VALUE(SUBSTITUTE('Named Boundary Report'!$A1182,"+","")), IF(TRIM('Named Boundary Report'!$A1182)="", "End of Project", $A1182))</f>
        <v>End of Project</v>
      </c>
      <c r="B1183" s="473" t="str">
        <f>IF(ISNUMBER('Named Boundary Report'!$A1182), "",TRIM(SUBSTITUTE('Named Boundary Report'!$A1182, CHAR(160), " ")))</f>
        <v/>
      </c>
      <c r="C1183" s="475">
        <f>'Named Boundary Report'!$F1182</f>
        <v>0</v>
      </c>
    </row>
    <row r="1184" spans="1:3" x14ac:dyDescent="0.25">
      <c r="A1184" s="532" t="str">
        <f>IF(ISNUMBER(VALUE(SUBSTITUTE('Named Boundary Report'!$A1183,"+",""))), VALUE(SUBSTITUTE('Named Boundary Report'!$A1183,"+","")), IF(TRIM('Named Boundary Report'!$A1183)="", "End of Project", $A1183))</f>
        <v>End of Project</v>
      </c>
      <c r="B1184" s="473" t="str">
        <f>IF(ISNUMBER('Named Boundary Report'!$A1183), "",TRIM(SUBSTITUTE('Named Boundary Report'!$A1183, CHAR(160), " ")))</f>
        <v/>
      </c>
      <c r="C1184" s="475">
        <f>'Named Boundary Report'!$F1183</f>
        <v>0</v>
      </c>
    </row>
    <row r="1185" spans="1:3" x14ac:dyDescent="0.25">
      <c r="A1185" s="532" t="str">
        <f>IF(ISNUMBER(VALUE(SUBSTITUTE('Named Boundary Report'!$A1184,"+",""))), VALUE(SUBSTITUTE('Named Boundary Report'!$A1184,"+","")), IF(TRIM('Named Boundary Report'!$A1184)="", "End of Project", $A1184))</f>
        <v>End of Project</v>
      </c>
      <c r="B1185" s="473" t="str">
        <f>IF(ISNUMBER('Named Boundary Report'!$A1184), "",TRIM(SUBSTITUTE('Named Boundary Report'!$A1184, CHAR(160), " ")))</f>
        <v/>
      </c>
      <c r="C1185" s="475">
        <f>'Named Boundary Report'!$F1184</f>
        <v>0</v>
      </c>
    </row>
    <row r="1186" spans="1:3" x14ac:dyDescent="0.25">
      <c r="A1186" s="532" t="str">
        <f>IF(ISNUMBER(VALUE(SUBSTITUTE('Named Boundary Report'!$A1185,"+",""))), VALUE(SUBSTITUTE('Named Boundary Report'!$A1185,"+","")), IF(TRIM('Named Boundary Report'!$A1185)="", "End of Project", $A1185))</f>
        <v>End of Project</v>
      </c>
      <c r="B1186" s="473" t="str">
        <f>IF(ISNUMBER('Named Boundary Report'!$A1185), "",TRIM(SUBSTITUTE('Named Boundary Report'!$A1185, CHAR(160), " ")))</f>
        <v/>
      </c>
      <c r="C1186" s="475">
        <f>'Named Boundary Report'!$F1185</f>
        <v>0</v>
      </c>
    </row>
    <row r="1187" spans="1:3" x14ac:dyDescent="0.25">
      <c r="A1187" s="532" t="str">
        <f>IF(ISNUMBER(VALUE(SUBSTITUTE('Named Boundary Report'!$A1186,"+",""))), VALUE(SUBSTITUTE('Named Boundary Report'!$A1186,"+","")), IF(TRIM('Named Boundary Report'!$A1186)="", "End of Project", $A1186))</f>
        <v>End of Project</v>
      </c>
      <c r="B1187" s="473" t="str">
        <f>IF(ISNUMBER('Named Boundary Report'!$A1186), "",TRIM(SUBSTITUTE('Named Boundary Report'!$A1186, CHAR(160), " ")))</f>
        <v/>
      </c>
      <c r="C1187" s="475">
        <f>'Named Boundary Report'!$F1186</f>
        <v>0</v>
      </c>
    </row>
    <row r="1188" spans="1:3" x14ac:dyDescent="0.25">
      <c r="A1188" s="532" t="str">
        <f>IF(ISNUMBER(VALUE(SUBSTITUTE('Named Boundary Report'!$A1187,"+",""))), VALUE(SUBSTITUTE('Named Boundary Report'!$A1187,"+","")), IF(TRIM('Named Boundary Report'!$A1187)="", "End of Project", $A1187))</f>
        <v>End of Project</v>
      </c>
      <c r="B1188" s="473" t="str">
        <f>IF(ISNUMBER('Named Boundary Report'!$A1187), "",TRIM(SUBSTITUTE('Named Boundary Report'!$A1187, CHAR(160), " ")))</f>
        <v/>
      </c>
      <c r="C1188" s="475">
        <f>'Named Boundary Report'!$F1187</f>
        <v>0</v>
      </c>
    </row>
    <row r="1189" spans="1:3" x14ac:dyDescent="0.25">
      <c r="A1189" s="532" t="str">
        <f>IF(ISNUMBER(VALUE(SUBSTITUTE('Named Boundary Report'!$A1188,"+",""))), VALUE(SUBSTITUTE('Named Boundary Report'!$A1188,"+","")), IF(TRIM('Named Boundary Report'!$A1188)="", "End of Project", $A1188))</f>
        <v>End of Project</v>
      </c>
      <c r="B1189" s="473" t="str">
        <f>IF(ISNUMBER('Named Boundary Report'!$A1188), "",TRIM(SUBSTITUTE('Named Boundary Report'!$A1188, CHAR(160), " ")))</f>
        <v/>
      </c>
      <c r="C1189" s="475">
        <f>'Named Boundary Report'!$F1188</f>
        <v>0</v>
      </c>
    </row>
    <row r="1190" spans="1:3" x14ac:dyDescent="0.25">
      <c r="A1190" s="532" t="str">
        <f>IF(ISNUMBER(VALUE(SUBSTITUTE('Named Boundary Report'!$A1189,"+",""))), VALUE(SUBSTITUTE('Named Boundary Report'!$A1189,"+","")), IF(TRIM('Named Boundary Report'!$A1189)="", "End of Project", $A1189))</f>
        <v>End of Project</v>
      </c>
      <c r="B1190" s="473" t="str">
        <f>IF(ISNUMBER('Named Boundary Report'!$A1189), "",TRIM(SUBSTITUTE('Named Boundary Report'!$A1189, CHAR(160), " ")))</f>
        <v/>
      </c>
      <c r="C1190" s="475">
        <f>'Named Boundary Report'!$F1189</f>
        <v>0</v>
      </c>
    </row>
    <row r="1191" spans="1:3" x14ac:dyDescent="0.25">
      <c r="A1191" s="532" t="str">
        <f>IF(ISNUMBER(VALUE(SUBSTITUTE('Named Boundary Report'!$A1190,"+",""))), VALUE(SUBSTITUTE('Named Boundary Report'!$A1190,"+","")), IF(TRIM('Named Boundary Report'!$A1190)="", "End of Project", $A1190))</f>
        <v>End of Project</v>
      </c>
      <c r="B1191" s="473" t="str">
        <f>IF(ISNUMBER('Named Boundary Report'!$A1190), "",TRIM(SUBSTITUTE('Named Boundary Report'!$A1190, CHAR(160), " ")))</f>
        <v/>
      </c>
      <c r="C1191" s="475">
        <f>'Named Boundary Report'!$F1190</f>
        <v>0</v>
      </c>
    </row>
    <row r="1192" spans="1:3" x14ac:dyDescent="0.25">
      <c r="A1192" s="532" t="str">
        <f>IF(ISNUMBER(VALUE(SUBSTITUTE('Named Boundary Report'!$A1191,"+",""))), VALUE(SUBSTITUTE('Named Boundary Report'!$A1191,"+","")), IF(TRIM('Named Boundary Report'!$A1191)="", "End of Project", $A1191))</f>
        <v>End of Project</v>
      </c>
      <c r="B1192" s="473" t="str">
        <f>IF(ISNUMBER('Named Boundary Report'!$A1191), "",TRIM(SUBSTITUTE('Named Boundary Report'!$A1191, CHAR(160), " ")))</f>
        <v/>
      </c>
      <c r="C1192" s="475">
        <f>'Named Boundary Report'!$F1191</f>
        <v>0</v>
      </c>
    </row>
    <row r="1193" spans="1:3" x14ac:dyDescent="0.25">
      <c r="A1193" s="532" t="str">
        <f>IF(ISNUMBER(VALUE(SUBSTITUTE('Named Boundary Report'!$A1192,"+",""))), VALUE(SUBSTITUTE('Named Boundary Report'!$A1192,"+","")), IF(TRIM('Named Boundary Report'!$A1192)="", "End of Project", $A1192))</f>
        <v>End of Project</v>
      </c>
      <c r="B1193" s="473" t="str">
        <f>IF(ISNUMBER('Named Boundary Report'!$A1192), "",TRIM(SUBSTITUTE('Named Boundary Report'!$A1192, CHAR(160), " ")))</f>
        <v/>
      </c>
      <c r="C1193" s="475">
        <f>'Named Boundary Report'!$F1192</f>
        <v>0</v>
      </c>
    </row>
    <row r="1194" spans="1:3" x14ac:dyDescent="0.25">
      <c r="A1194" s="532" t="str">
        <f>IF(ISNUMBER(VALUE(SUBSTITUTE('Named Boundary Report'!$A1193,"+",""))), VALUE(SUBSTITUTE('Named Boundary Report'!$A1193,"+","")), IF(TRIM('Named Boundary Report'!$A1193)="", "End of Project", $A1193))</f>
        <v>End of Project</v>
      </c>
      <c r="B1194" s="473" t="str">
        <f>IF(ISNUMBER('Named Boundary Report'!$A1193), "",TRIM(SUBSTITUTE('Named Boundary Report'!$A1193, CHAR(160), " ")))</f>
        <v/>
      </c>
      <c r="C1194" s="475">
        <f>'Named Boundary Report'!$F1193</f>
        <v>0</v>
      </c>
    </row>
    <row r="1195" spans="1:3" x14ac:dyDescent="0.25">
      <c r="A1195" s="532" t="str">
        <f>IF(ISNUMBER(VALUE(SUBSTITUTE('Named Boundary Report'!$A1194,"+",""))), VALUE(SUBSTITUTE('Named Boundary Report'!$A1194,"+","")), IF(TRIM('Named Boundary Report'!$A1194)="", "End of Project", $A1194))</f>
        <v>End of Project</v>
      </c>
      <c r="B1195" s="473" t="str">
        <f>IF(ISNUMBER('Named Boundary Report'!$A1194), "",TRIM(SUBSTITUTE('Named Boundary Report'!$A1194, CHAR(160), " ")))</f>
        <v/>
      </c>
      <c r="C1195" s="475">
        <f>'Named Boundary Report'!$F1194</f>
        <v>0</v>
      </c>
    </row>
    <row r="1196" spans="1:3" x14ac:dyDescent="0.25">
      <c r="A1196" s="532" t="str">
        <f>IF(ISNUMBER(VALUE(SUBSTITUTE('Named Boundary Report'!$A1195,"+",""))), VALUE(SUBSTITUTE('Named Boundary Report'!$A1195,"+","")), IF(TRIM('Named Boundary Report'!$A1195)="", "End of Project", $A1195))</f>
        <v>End of Project</v>
      </c>
      <c r="B1196" s="473" t="str">
        <f>IF(ISNUMBER('Named Boundary Report'!$A1195), "",TRIM(SUBSTITUTE('Named Boundary Report'!$A1195, CHAR(160), " ")))</f>
        <v/>
      </c>
      <c r="C1196" s="475">
        <f>'Named Boundary Report'!$F1195</f>
        <v>0</v>
      </c>
    </row>
    <row r="1197" spans="1:3" x14ac:dyDescent="0.25">
      <c r="A1197" s="532" t="str">
        <f>IF(ISNUMBER(VALUE(SUBSTITUTE('Named Boundary Report'!$A1196,"+",""))), VALUE(SUBSTITUTE('Named Boundary Report'!$A1196,"+","")), IF(TRIM('Named Boundary Report'!$A1196)="", "End of Project", $A1196))</f>
        <v>End of Project</v>
      </c>
      <c r="B1197" s="473" t="str">
        <f>IF(ISNUMBER('Named Boundary Report'!$A1196), "",TRIM(SUBSTITUTE('Named Boundary Report'!$A1196, CHAR(160), " ")))</f>
        <v/>
      </c>
      <c r="C1197" s="475">
        <f>'Named Boundary Report'!$F1196</f>
        <v>0</v>
      </c>
    </row>
    <row r="1198" spans="1:3" x14ac:dyDescent="0.25">
      <c r="A1198" s="532" t="str">
        <f>IF(ISNUMBER(VALUE(SUBSTITUTE('Named Boundary Report'!$A1197,"+",""))), VALUE(SUBSTITUTE('Named Boundary Report'!$A1197,"+","")), IF(TRIM('Named Boundary Report'!$A1197)="", "End of Project", $A1197))</f>
        <v>End of Project</v>
      </c>
      <c r="B1198" s="473" t="str">
        <f>IF(ISNUMBER('Named Boundary Report'!$A1197), "",TRIM(SUBSTITUTE('Named Boundary Report'!$A1197, CHAR(160), " ")))</f>
        <v/>
      </c>
      <c r="C1198" s="475">
        <f>'Named Boundary Report'!$F1197</f>
        <v>0</v>
      </c>
    </row>
    <row r="1199" spans="1:3" x14ac:dyDescent="0.25">
      <c r="A1199" s="532" t="str">
        <f>IF(ISNUMBER(VALUE(SUBSTITUTE('Named Boundary Report'!$A1198,"+",""))), VALUE(SUBSTITUTE('Named Boundary Report'!$A1198,"+","")), IF(TRIM('Named Boundary Report'!$A1198)="", "End of Project", $A1198))</f>
        <v>End of Project</v>
      </c>
      <c r="B1199" s="473" t="str">
        <f>IF(ISNUMBER('Named Boundary Report'!$A1198), "",TRIM(SUBSTITUTE('Named Boundary Report'!$A1198, CHAR(160), " ")))</f>
        <v/>
      </c>
      <c r="C1199" s="475">
        <f>'Named Boundary Report'!$F1198</f>
        <v>0</v>
      </c>
    </row>
    <row r="1200" spans="1:3" x14ac:dyDescent="0.25">
      <c r="A1200" s="532" t="str">
        <f>IF(ISNUMBER(VALUE(SUBSTITUTE('Named Boundary Report'!$A1199,"+",""))), VALUE(SUBSTITUTE('Named Boundary Report'!$A1199,"+","")), IF(TRIM('Named Boundary Report'!$A1199)="", "End of Project", $A1199))</f>
        <v>End of Project</v>
      </c>
      <c r="B1200" s="473" t="str">
        <f>IF(ISNUMBER('Named Boundary Report'!$A1199), "",TRIM(SUBSTITUTE('Named Boundary Report'!$A1199, CHAR(160), " ")))</f>
        <v/>
      </c>
      <c r="C1200" s="475">
        <f>'Named Boundary Report'!$F1199</f>
        <v>0</v>
      </c>
    </row>
    <row r="1201" spans="1:3" x14ac:dyDescent="0.25">
      <c r="A1201" s="532" t="str">
        <f>IF(ISNUMBER(VALUE(SUBSTITUTE('Named Boundary Report'!$A1200,"+",""))), VALUE(SUBSTITUTE('Named Boundary Report'!$A1200,"+","")), IF(TRIM('Named Boundary Report'!$A1200)="", "End of Project", $A1200))</f>
        <v>End of Project</v>
      </c>
      <c r="B1201" s="473" t="str">
        <f>IF(ISNUMBER('Named Boundary Report'!$A1200), "",TRIM(SUBSTITUTE('Named Boundary Report'!$A1200, CHAR(160), " ")))</f>
        <v/>
      </c>
      <c r="C1201" s="475">
        <f>'Named Boundary Report'!$F1200</f>
        <v>0</v>
      </c>
    </row>
    <row r="1202" spans="1:3" x14ac:dyDescent="0.25">
      <c r="A1202" s="532" t="str">
        <f>IF(ISNUMBER(VALUE(SUBSTITUTE('Named Boundary Report'!$A1201,"+",""))), VALUE(SUBSTITUTE('Named Boundary Report'!$A1201,"+","")), IF(TRIM('Named Boundary Report'!$A1201)="", "End of Project", $A1201))</f>
        <v>End of Project</v>
      </c>
      <c r="B1202" s="473" t="str">
        <f>IF(ISNUMBER('Named Boundary Report'!$A1201), "",TRIM(SUBSTITUTE('Named Boundary Report'!$A1201, CHAR(160), " ")))</f>
        <v/>
      </c>
      <c r="C1202" s="475">
        <f>'Named Boundary Report'!$F1201</f>
        <v>0</v>
      </c>
    </row>
    <row r="1203" spans="1:3" x14ac:dyDescent="0.25">
      <c r="A1203" s="532" t="str">
        <f>IF(ISNUMBER(VALUE(SUBSTITUTE('Named Boundary Report'!$A1202,"+",""))), VALUE(SUBSTITUTE('Named Boundary Report'!$A1202,"+","")), IF(TRIM('Named Boundary Report'!$A1202)="", "End of Project", $A1202))</f>
        <v>End of Project</v>
      </c>
      <c r="B1203" s="473" t="str">
        <f>IF(ISNUMBER('Named Boundary Report'!$A1202), "",TRIM(SUBSTITUTE('Named Boundary Report'!$A1202, CHAR(160), " ")))</f>
        <v/>
      </c>
      <c r="C1203" s="475">
        <f>'Named Boundary Report'!$F1202</f>
        <v>0</v>
      </c>
    </row>
    <row r="1204" spans="1:3" x14ac:dyDescent="0.25">
      <c r="A1204" s="532" t="str">
        <f>IF(ISNUMBER(VALUE(SUBSTITUTE('Named Boundary Report'!$A1203,"+",""))), VALUE(SUBSTITUTE('Named Boundary Report'!$A1203,"+","")), IF(TRIM('Named Boundary Report'!$A1203)="", "End of Project", $A1203))</f>
        <v>End of Project</v>
      </c>
      <c r="B1204" s="473" t="str">
        <f>IF(ISNUMBER('Named Boundary Report'!$A1203), "",TRIM(SUBSTITUTE('Named Boundary Report'!$A1203, CHAR(160), " ")))</f>
        <v/>
      </c>
      <c r="C1204" s="475">
        <f>'Named Boundary Report'!$F1203</f>
        <v>0</v>
      </c>
    </row>
    <row r="1205" spans="1:3" x14ac:dyDescent="0.25">
      <c r="A1205" s="532" t="str">
        <f>IF(ISNUMBER(VALUE(SUBSTITUTE('Named Boundary Report'!$A1204,"+",""))), VALUE(SUBSTITUTE('Named Boundary Report'!$A1204,"+","")), IF(TRIM('Named Boundary Report'!$A1204)="", "End of Project", $A1204))</f>
        <v>End of Project</v>
      </c>
      <c r="B1205" s="473" t="str">
        <f>IF(ISNUMBER('Named Boundary Report'!$A1204), "",TRIM(SUBSTITUTE('Named Boundary Report'!$A1204, CHAR(160), " ")))</f>
        <v/>
      </c>
      <c r="C1205" s="475">
        <f>'Named Boundary Report'!$F1204</f>
        <v>0</v>
      </c>
    </row>
    <row r="1206" spans="1:3" x14ac:dyDescent="0.25">
      <c r="A1206" s="532" t="str">
        <f>IF(ISNUMBER(VALUE(SUBSTITUTE('Named Boundary Report'!$A1205,"+",""))), VALUE(SUBSTITUTE('Named Boundary Report'!$A1205,"+","")), IF(TRIM('Named Boundary Report'!$A1205)="", "End of Project", $A1205))</f>
        <v>End of Project</v>
      </c>
      <c r="B1206" s="473" t="str">
        <f>IF(ISNUMBER('Named Boundary Report'!$A1205), "",TRIM(SUBSTITUTE('Named Boundary Report'!$A1205, CHAR(160), " ")))</f>
        <v/>
      </c>
      <c r="C1206" s="475">
        <f>'Named Boundary Report'!$F1205</f>
        <v>0</v>
      </c>
    </row>
    <row r="1207" spans="1:3" x14ac:dyDescent="0.25">
      <c r="A1207" s="532" t="str">
        <f>IF(ISNUMBER(VALUE(SUBSTITUTE('Named Boundary Report'!$A1206,"+",""))), VALUE(SUBSTITUTE('Named Boundary Report'!$A1206,"+","")), IF(TRIM('Named Boundary Report'!$A1206)="", "End of Project", $A1206))</f>
        <v>End of Project</v>
      </c>
      <c r="B1207" s="473" t="str">
        <f>IF(ISNUMBER('Named Boundary Report'!$A1206), "",TRIM(SUBSTITUTE('Named Boundary Report'!$A1206, CHAR(160), " ")))</f>
        <v/>
      </c>
      <c r="C1207" s="475">
        <f>'Named Boundary Report'!$F1206</f>
        <v>0</v>
      </c>
    </row>
    <row r="1208" spans="1:3" x14ac:dyDescent="0.25">
      <c r="A1208" s="532" t="str">
        <f>IF(ISNUMBER(VALUE(SUBSTITUTE('Named Boundary Report'!$A1207,"+",""))), VALUE(SUBSTITUTE('Named Boundary Report'!$A1207,"+","")), IF(TRIM('Named Boundary Report'!$A1207)="", "End of Project", $A1207))</f>
        <v>End of Project</v>
      </c>
      <c r="B1208" s="473" t="str">
        <f>IF(ISNUMBER('Named Boundary Report'!$A1207), "",TRIM(SUBSTITUTE('Named Boundary Report'!$A1207, CHAR(160), " ")))</f>
        <v/>
      </c>
      <c r="C1208" s="475">
        <f>'Named Boundary Report'!$F1207</f>
        <v>0</v>
      </c>
    </row>
    <row r="1209" spans="1:3" x14ac:dyDescent="0.25">
      <c r="A1209" s="532" t="str">
        <f>IF(ISNUMBER(VALUE(SUBSTITUTE('Named Boundary Report'!$A1208,"+",""))), VALUE(SUBSTITUTE('Named Boundary Report'!$A1208,"+","")), IF(TRIM('Named Boundary Report'!$A1208)="", "End of Project", $A1208))</f>
        <v>End of Project</v>
      </c>
      <c r="B1209" s="473" t="str">
        <f>IF(ISNUMBER('Named Boundary Report'!$A1208), "",TRIM(SUBSTITUTE('Named Boundary Report'!$A1208, CHAR(160), " ")))</f>
        <v/>
      </c>
      <c r="C1209" s="475">
        <f>'Named Boundary Report'!$F1208</f>
        <v>0</v>
      </c>
    </row>
    <row r="1210" spans="1:3" x14ac:dyDescent="0.25">
      <c r="A1210" s="532" t="str">
        <f>IF(ISNUMBER(VALUE(SUBSTITUTE('Named Boundary Report'!$A1209,"+",""))), VALUE(SUBSTITUTE('Named Boundary Report'!$A1209,"+","")), IF(TRIM('Named Boundary Report'!$A1209)="", "End of Project", $A1209))</f>
        <v>End of Project</v>
      </c>
      <c r="B1210" s="473" t="str">
        <f>IF(ISNUMBER('Named Boundary Report'!$A1209), "",TRIM(SUBSTITUTE('Named Boundary Report'!$A1209, CHAR(160), " ")))</f>
        <v/>
      </c>
      <c r="C1210" s="475">
        <f>'Named Boundary Report'!$F1209</f>
        <v>0</v>
      </c>
    </row>
    <row r="1211" spans="1:3" x14ac:dyDescent="0.25">
      <c r="A1211" s="532" t="str">
        <f>IF(ISNUMBER(VALUE(SUBSTITUTE('Named Boundary Report'!$A1210,"+",""))), VALUE(SUBSTITUTE('Named Boundary Report'!$A1210,"+","")), IF(TRIM('Named Boundary Report'!$A1210)="", "End of Project", $A1210))</f>
        <v>End of Project</v>
      </c>
      <c r="B1211" s="473" t="str">
        <f>IF(ISNUMBER('Named Boundary Report'!$A1210), "",TRIM(SUBSTITUTE('Named Boundary Report'!$A1210, CHAR(160), " ")))</f>
        <v/>
      </c>
      <c r="C1211" s="475">
        <f>'Named Boundary Report'!$F1210</f>
        <v>0</v>
      </c>
    </row>
    <row r="1212" spans="1:3" x14ac:dyDescent="0.25">
      <c r="A1212" s="532" t="str">
        <f>IF(ISNUMBER(VALUE(SUBSTITUTE('Named Boundary Report'!$A1211,"+",""))), VALUE(SUBSTITUTE('Named Boundary Report'!$A1211,"+","")), IF(TRIM('Named Boundary Report'!$A1211)="", "End of Project", $A1211))</f>
        <v>End of Project</v>
      </c>
      <c r="B1212" s="473" t="str">
        <f>IF(ISNUMBER('Named Boundary Report'!$A1211), "",TRIM(SUBSTITUTE('Named Boundary Report'!$A1211, CHAR(160), " ")))</f>
        <v/>
      </c>
      <c r="C1212" s="475">
        <f>'Named Boundary Report'!$F1211</f>
        <v>0</v>
      </c>
    </row>
    <row r="1213" spans="1:3" x14ac:dyDescent="0.25">
      <c r="A1213" s="532" t="str">
        <f>IF(ISNUMBER(VALUE(SUBSTITUTE('Named Boundary Report'!$A1212,"+",""))), VALUE(SUBSTITUTE('Named Boundary Report'!$A1212,"+","")), IF(TRIM('Named Boundary Report'!$A1212)="", "End of Project", $A1212))</f>
        <v>End of Project</v>
      </c>
      <c r="B1213" s="473" t="str">
        <f>IF(ISNUMBER('Named Boundary Report'!$A1212), "",TRIM(SUBSTITUTE('Named Boundary Report'!$A1212, CHAR(160), " ")))</f>
        <v/>
      </c>
      <c r="C1213" s="475">
        <f>'Named Boundary Report'!$F1212</f>
        <v>0</v>
      </c>
    </row>
    <row r="1214" spans="1:3" x14ac:dyDescent="0.25">
      <c r="A1214" s="532" t="str">
        <f>IF(ISNUMBER(VALUE(SUBSTITUTE('Named Boundary Report'!$A1213,"+",""))), VALUE(SUBSTITUTE('Named Boundary Report'!$A1213,"+","")), IF(TRIM('Named Boundary Report'!$A1213)="", "End of Project", $A1213))</f>
        <v>End of Project</v>
      </c>
      <c r="B1214" s="473" t="str">
        <f>IF(ISNUMBER('Named Boundary Report'!$A1213), "",TRIM(SUBSTITUTE('Named Boundary Report'!$A1213, CHAR(160), " ")))</f>
        <v/>
      </c>
      <c r="C1214" s="475">
        <f>'Named Boundary Report'!$F1213</f>
        <v>0</v>
      </c>
    </row>
    <row r="1215" spans="1:3" x14ac:dyDescent="0.25">
      <c r="A1215" s="532" t="str">
        <f>IF(ISNUMBER(VALUE(SUBSTITUTE('Named Boundary Report'!$A1214,"+",""))), VALUE(SUBSTITUTE('Named Boundary Report'!$A1214,"+","")), IF(TRIM('Named Boundary Report'!$A1214)="", "End of Project", $A1214))</f>
        <v>End of Project</v>
      </c>
      <c r="B1215" s="473" t="str">
        <f>IF(ISNUMBER('Named Boundary Report'!$A1214), "",TRIM(SUBSTITUTE('Named Boundary Report'!$A1214, CHAR(160), " ")))</f>
        <v/>
      </c>
      <c r="C1215" s="475">
        <f>'Named Boundary Report'!$F1214</f>
        <v>0</v>
      </c>
    </row>
    <row r="1216" spans="1:3" x14ac:dyDescent="0.25">
      <c r="A1216" s="532" t="str">
        <f>IF(ISNUMBER(VALUE(SUBSTITUTE('Named Boundary Report'!$A1215,"+",""))), VALUE(SUBSTITUTE('Named Boundary Report'!$A1215,"+","")), IF(TRIM('Named Boundary Report'!$A1215)="", "End of Project", $A1215))</f>
        <v>End of Project</v>
      </c>
      <c r="B1216" s="473" t="str">
        <f>IF(ISNUMBER('Named Boundary Report'!$A1215), "",TRIM(SUBSTITUTE('Named Boundary Report'!$A1215, CHAR(160), " ")))</f>
        <v/>
      </c>
      <c r="C1216" s="475">
        <f>'Named Boundary Report'!$F1215</f>
        <v>0</v>
      </c>
    </row>
    <row r="1217" spans="1:3" x14ac:dyDescent="0.25">
      <c r="A1217" s="532" t="str">
        <f>IF(ISNUMBER(VALUE(SUBSTITUTE('Named Boundary Report'!$A1216,"+",""))), VALUE(SUBSTITUTE('Named Boundary Report'!$A1216,"+","")), IF(TRIM('Named Boundary Report'!$A1216)="", "End of Project", $A1216))</f>
        <v>End of Project</v>
      </c>
      <c r="B1217" s="473" t="str">
        <f>IF(ISNUMBER('Named Boundary Report'!$A1216), "",TRIM(SUBSTITUTE('Named Boundary Report'!$A1216, CHAR(160), " ")))</f>
        <v/>
      </c>
      <c r="C1217" s="475">
        <f>'Named Boundary Report'!$F1216</f>
        <v>0</v>
      </c>
    </row>
    <row r="1218" spans="1:3" x14ac:dyDescent="0.25">
      <c r="A1218" s="532" t="str">
        <f>IF(ISNUMBER(VALUE(SUBSTITUTE('Named Boundary Report'!$A1217,"+",""))), VALUE(SUBSTITUTE('Named Boundary Report'!$A1217,"+","")), IF(TRIM('Named Boundary Report'!$A1217)="", "End of Project", $A1217))</f>
        <v>End of Project</v>
      </c>
      <c r="B1218" s="473" t="str">
        <f>IF(ISNUMBER('Named Boundary Report'!$A1217), "",TRIM(SUBSTITUTE('Named Boundary Report'!$A1217, CHAR(160), " ")))</f>
        <v/>
      </c>
      <c r="C1218" s="475">
        <f>'Named Boundary Report'!$F1217</f>
        <v>0</v>
      </c>
    </row>
    <row r="1219" spans="1:3" x14ac:dyDescent="0.25">
      <c r="A1219" s="532" t="str">
        <f>IF(ISNUMBER(VALUE(SUBSTITUTE('Named Boundary Report'!$A1218,"+",""))), VALUE(SUBSTITUTE('Named Boundary Report'!$A1218,"+","")), IF(TRIM('Named Boundary Report'!$A1218)="", "End of Project", $A1218))</f>
        <v>End of Project</v>
      </c>
      <c r="B1219" s="473" t="str">
        <f>IF(ISNUMBER('Named Boundary Report'!$A1218), "",TRIM(SUBSTITUTE('Named Boundary Report'!$A1218, CHAR(160), " ")))</f>
        <v/>
      </c>
      <c r="C1219" s="475">
        <f>'Named Boundary Report'!$F1218</f>
        <v>0</v>
      </c>
    </row>
    <row r="1220" spans="1:3" x14ac:dyDescent="0.25">
      <c r="A1220" s="532" t="str">
        <f>IF(ISNUMBER(VALUE(SUBSTITUTE('Named Boundary Report'!$A1219,"+",""))), VALUE(SUBSTITUTE('Named Boundary Report'!$A1219,"+","")), IF(TRIM('Named Boundary Report'!$A1219)="", "End of Project", $A1219))</f>
        <v>End of Project</v>
      </c>
      <c r="B1220" s="473" t="str">
        <f>IF(ISNUMBER('Named Boundary Report'!$A1219), "",TRIM(SUBSTITUTE('Named Boundary Report'!$A1219, CHAR(160), " ")))</f>
        <v/>
      </c>
      <c r="C1220" s="475">
        <f>'Named Boundary Report'!$F1219</f>
        <v>0</v>
      </c>
    </row>
    <row r="1221" spans="1:3" x14ac:dyDescent="0.25">
      <c r="A1221" s="532" t="str">
        <f>IF(ISNUMBER(VALUE(SUBSTITUTE('Named Boundary Report'!$A1220,"+",""))), VALUE(SUBSTITUTE('Named Boundary Report'!$A1220,"+","")), IF(TRIM('Named Boundary Report'!$A1220)="", "End of Project", $A1220))</f>
        <v>End of Project</v>
      </c>
      <c r="B1221" s="473" t="str">
        <f>IF(ISNUMBER('Named Boundary Report'!$A1220), "",TRIM(SUBSTITUTE('Named Boundary Report'!$A1220, CHAR(160), " ")))</f>
        <v/>
      </c>
      <c r="C1221" s="475">
        <f>'Named Boundary Report'!$F1220</f>
        <v>0</v>
      </c>
    </row>
    <row r="1222" spans="1:3" x14ac:dyDescent="0.25">
      <c r="A1222" s="532" t="str">
        <f>IF(ISNUMBER(VALUE(SUBSTITUTE('Named Boundary Report'!$A1221,"+",""))), VALUE(SUBSTITUTE('Named Boundary Report'!$A1221,"+","")), IF(TRIM('Named Boundary Report'!$A1221)="", "End of Project", $A1221))</f>
        <v>End of Project</v>
      </c>
      <c r="B1222" s="473" t="str">
        <f>IF(ISNUMBER('Named Boundary Report'!$A1221), "",TRIM(SUBSTITUTE('Named Boundary Report'!$A1221, CHAR(160), " ")))</f>
        <v/>
      </c>
      <c r="C1222" s="475">
        <f>'Named Boundary Report'!$F1221</f>
        <v>0</v>
      </c>
    </row>
    <row r="1223" spans="1:3" x14ac:dyDescent="0.25">
      <c r="A1223" s="532" t="str">
        <f>IF(ISNUMBER(VALUE(SUBSTITUTE('Named Boundary Report'!$A1222,"+",""))), VALUE(SUBSTITUTE('Named Boundary Report'!$A1222,"+","")), IF(TRIM('Named Boundary Report'!$A1222)="", "End of Project", $A1222))</f>
        <v>End of Project</v>
      </c>
      <c r="B1223" s="473" t="str">
        <f>IF(ISNUMBER('Named Boundary Report'!$A1222), "",TRIM(SUBSTITUTE('Named Boundary Report'!$A1222, CHAR(160), " ")))</f>
        <v/>
      </c>
      <c r="C1223" s="475">
        <f>'Named Boundary Report'!$F1222</f>
        <v>0</v>
      </c>
    </row>
    <row r="1224" spans="1:3" x14ac:dyDescent="0.25">
      <c r="A1224" s="532" t="str">
        <f>IF(ISNUMBER(VALUE(SUBSTITUTE('Named Boundary Report'!$A1223,"+",""))), VALUE(SUBSTITUTE('Named Boundary Report'!$A1223,"+","")), IF(TRIM('Named Boundary Report'!$A1223)="", "End of Project", $A1223))</f>
        <v>End of Project</v>
      </c>
      <c r="B1224" s="473" t="str">
        <f>IF(ISNUMBER('Named Boundary Report'!$A1223), "",TRIM(SUBSTITUTE('Named Boundary Report'!$A1223, CHAR(160), " ")))</f>
        <v/>
      </c>
      <c r="C1224" s="475">
        <f>'Named Boundary Report'!$F1223</f>
        <v>0</v>
      </c>
    </row>
    <row r="1225" spans="1:3" x14ac:dyDescent="0.25">
      <c r="A1225" s="532" t="str">
        <f>IF(ISNUMBER(VALUE(SUBSTITUTE('Named Boundary Report'!$A1224,"+",""))), VALUE(SUBSTITUTE('Named Boundary Report'!$A1224,"+","")), IF(TRIM('Named Boundary Report'!$A1224)="", "End of Project", $A1224))</f>
        <v>End of Project</v>
      </c>
      <c r="B1225" s="473" t="str">
        <f>IF(ISNUMBER('Named Boundary Report'!$A1224), "",TRIM(SUBSTITUTE('Named Boundary Report'!$A1224, CHAR(160), " ")))</f>
        <v/>
      </c>
      <c r="C1225" s="475">
        <f>'Named Boundary Report'!$F1224</f>
        <v>0</v>
      </c>
    </row>
    <row r="1226" spans="1:3" x14ac:dyDescent="0.25">
      <c r="A1226" s="532" t="str">
        <f>IF(ISNUMBER(VALUE(SUBSTITUTE('Named Boundary Report'!$A1225,"+",""))), VALUE(SUBSTITUTE('Named Boundary Report'!$A1225,"+","")), IF(TRIM('Named Boundary Report'!$A1225)="", "End of Project", $A1225))</f>
        <v>End of Project</v>
      </c>
      <c r="B1226" s="473" t="str">
        <f>IF(ISNUMBER('Named Boundary Report'!$A1225), "",TRIM(SUBSTITUTE('Named Boundary Report'!$A1225, CHAR(160), " ")))</f>
        <v/>
      </c>
      <c r="C1226" s="475">
        <f>'Named Boundary Report'!$F1225</f>
        <v>0</v>
      </c>
    </row>
    <row r="1227" spans="1:3" x14ac:dyDescent="0.25">
      <c r="A1227" s="532" t="str">
        <f>IF(ISNUMBER(VALUE(SUBSTITUTE('Named Boundary Report'!$A1226,"+",""))), VALUE(SUBSTITUTE('Named Boundary Report'!$A1226,"+","")), IF(TRIM('Named Boundary Report'!$A1226)="", "End of Project", $A1226))</f>
        <v>End of Project</v>
      </c>
      <c r="B1227" s="473" t="str">
        <f>IF(ISNUMBER('Named Boundary Report'!$A1226), "",TRIM(SUBSTITUTE('Named Boundary Report'!$A1226, CHAR(160), " ")))</f>
        <v/>
      </c>
      <c r="C1227" s="475">
        <f>'Named Boundary Report'!$F1226</f>
        <v>0</v>
      </c>
    </row>
    <row r="1228" spans="1:3" x14ac:dyDescent="0.25">
      <c r="A1228" s="532" t="str">
        <f>IF(ISNUMBER(VALUE(SUBSTITUTE('Named Boundary Report'!$A1227,"+",""))), VALUE(SUBSTITUTE('Named Boundary Report'!$A1227,"+","")), IF(TRIM('Named Boundary Report'!$A1227)="", "End of Project", $A1227))</f>
        <v>End of Project</v>
      </c>
      <c r="B1228" s="473" t="str">
        <f>IF(ISNUMBER('Named Boundary Report'!$A1227), "",TRIM(SUBSTITUTE('Named Boundary Report'!$A1227, CHAR(160), " ")))</f>
        <v/>
      </c>
      <c r="C1228" s="475">
        <f>'Named Boundary Report'!$F1227</f>
        <v>0</v>
      </c>
    </row>
    <row r="1229" spans="1:3" x14ac:dyDescent="0.25">
      <c r="A1229" s="532" t="str">
        <f>IF(ISNUMBER(VALUE(SUBSTITUTE('Named Boundary Report'!$A1228,"+",""))), VALUE(SUBSTITUTE('Named Boundary Report'!$A1228,"+","")), IF(TRIM('Named Boundary Report'!$A1228)="", "End of Project", $A1228))</f>
        <v>End of Project</v>
      </c>
      <c r="B1229" s="473" t="str">
        <f>IF(ISNUMBER('Named Boundary Report'!$A1228), "",TRIM(SUBSTITUTE('Named Boundary Report'!$A1228, CHAR(160), " ")))</f>
        <v/>
      </c>
      <c r="C1229" s="475">
        <f>'Named Boundary Report'!$F1228</f>
        <v>0</v>
      </c>
    </row>
    <row r="1230" spans="1:3" x14ac:dyDescent="0.25">
      <c r="A1230" s="532" t="str">
        <f>IF(ISNUMBER(VALUE(SUBSTITUTE('Named Boundary Report'!$A1229,"+",""))), VALUE(SUBSTITUTE('Named Boundary Report'!$A1229,"+","")), IF(TRIM('Named Boundary Report'!$A1229)="", "End of Project", $A1229))</f>
        <v>End of Project</v>
      </c>
      <c r="B1230" s="473" t="str">
        <f>IF(ISNUMBER('Named Boundary Report'!$A1229), "",TRIM(SUBSTITUTE('Named Boundary Report'!$A1229, CHAR(160), " ")))</f>
        <v/>
      </c>
      <c r="C1230" s="475">
        <f>'Named Boundary Report'!$F1229</f>
        <v>0</v>
      </c>
    </row>
    <row r="1231" spans="1:3" x14ac:dyDescent="0.25">
      <c r="A1231" s="532" t="str">
        <f>IF(ISNUMBER(VALUE(SUBSTITUTE('Named Boundary Report'!$A1230,"+",""))), VALUE(SUBSTITUTE('Named Boundary Report'!$A1230,"+","")), IF(TRIM('Named Boundary Report'!$A1230)="", "End of Project", $A1230))</f>
        <v>End of Project</v>
      </c>
      <c r="B1231" s="473" t="str">
        <f>IF(ISNUMBER('Named Boundary Report'!$A1230), "",TRIM(SUBSTITUTE('Named Boundary Report'!$A1230, CHAR(160), " ")))</f>
        <v/>
      </c>
      <c r="C1231" s="475">
        <f>'Named Boundary Report'!$F1230</f>
        <v>0</v>
      </c>
    </row>
    <row r="1232" spans="1:3" x14ac:dyDescent="0.25">
      <c r="A1232" s="532" t="str">
        <f>IF(ISNUMBER(VALUE(SUBSTITUTE('Named Boundary Report'!$A1231,"+",""))), VALUE(SUBSTITUTE('Named Boundary Report'!$A1231,"+","")), IF(TRIM('Named Boundary Report'!$A1231)="", "End of Project", $A1231))</f>
        <v>End of Project</v>
      </c>
      <c r="B1232" s="473" t="str">
        <f>IF(ISNUMBER('Named Boundary Report'!$A1231), "",TRIM(SUBSTITUTE('Named Boundary Report'!$A1231, CHAR(160), " ")))</f>
        <v/>
      </c>
      <c r="C1232" s="475">
        <f>'Named Boundary Report'!$F1231</f>
        <v>0</v>
      </c>
    </row>
    <row r="1233" spans="1:3" x14ac:dyDescent="0.25">
      <c r="A1233" s="532" t="str">
        <f>IF(ISNUMBER(VALUE(SUBSTITUTE('Named Boundary Report'!$A1232,"+",""))), VALUE(SUBSTITUTE('Named Boundary Report'!$A1232,"+","")), IF(TRIM('Named Boundary Report'!$A1232)="", "End of Project", $A1232))</f>
        <v>End of Project</v>
      </c>
      <c r="B1233" s="473" t="str">
        <f>IF(ISNUMBER('Named Boundary Report'!$A1232), "",TRIM(SUBSTITUTE('Named Boundary Report'!$A1232, CHAR(160), " ")))</f>
        <v/>
      </c>
      <c r="C1233" s="475">
        <f>'Named Boundary Report'!$F1232</f>
        <v>0</v>
      </c>
    </row>
    <row r="1234" spans="1:3" x14ac:dyDescent="0.25">
      <c r="A1234" s="532" t="str">
        <f>IF(ISNUMBER(VALUE(SUBSTITUTE('Named Boundary Report'!$A1233,"+",""))), VALUE(SUBSTITUTE('Named Boundary Report'!$A1233,"+","")), IF(TRIM('Named Boundary Report'!$A1233)="", "End of Project", $A1233))</f>
        <v>End of Project</v>
      </c>
      <c r="B1234" s="473" t="str">
        <f>IF(ISNUMBER('Named Boundary Report'!$A1233), "",TRIM(SUBSTITUTE('Named Boundary Report'!$A1233, CHAR(160), " ")))</f>
        <v/>
      </c>
      <c r="C1234" s="475">
        <f>'Named Boundary Report'!$F1233</f>
        <v>0</v>
      </c>
    </row>
    <row r="1235" spans="1:3" x14ac:dyDescent="0.25">
      <c r="A1235" s="532" t="str">
        <f>IF(ISNUMBER(VALUE(SUBSTITUTE('Named Boundary Report'!$A1234,"+",""))), VALUE(SUBSTITUTE('Named Boundary Report'!$A1234,"+","")), IF(TRIM('Named Boundary Report'!$A1234)="", "End of Project", $A1234))</f>
        <v>End of Project</v>
      </c>
      <c r="B1235" s="473" t="str">
        <f>IF(ISNUMBER('Named Boundary Report'!$A1234), "",TRIM(SUBSTITUTE('Named Boundary Report'!$A1234, CHAR(160), " ")))</f>
        <v/>
      </c>
      <c r="C1235" s="475">
        <f>'Named Boundary Report'!$F1234</f>
        <v>0</v>
      </c>
    </row>
    <row r="1236" spans="1:3" x14ac:dyDescent="0.25">
      <c r="A1236" s="532" t="str">
        <f>IF(ISNUMBER(VALUE(SUBSTITUTE('Named Boundary Report'!$A1235,"+",""))), VALUE(SUBSTITUTE('Named Boundary Report'!$A1235,"+","")), IF(TRIM('Named Boundary Report'!$A1235)="", "End of Project", $A1235))</f>
        <v>End of Project</v>
      </c>
      <c r="B1236" s="473" t="str">
        <f>IF(ISNUMBER('Named Boundary Report'!$A1235), "",TRIM(SUBSTITUTE('Named Boundary Report'!$A1235, CHAR(160), " ")))</f>
        <v/>
      </c>
      <c r="C1236" s="475">
        <f>'Named Boundary Report'!$F1235</f>
        <v>0</v>
      </c>
    </row>
    <row r="1237" spans="1:3" x14ac:dyDescent="0.25">
      <c r="A1237" s="532" t="str">
        <f>IF(ISNUMBER(VALUE(SUBSTITUTE('Named Boundary Report'!$A1236,"+",""))), VALUE(SUBSTITUTE('Named Boundary Report'!$A1236,"+","")), IF(TRIM('Named Boundary Report'!$A1236)="", "End of Project", $A1236))</f>
        <v>End of Project</v>
      </c>
      <c r="B1237" s="473" t="str">
        <f>IF(ISNUMBER('Named Boundary Report'!$A1236), "",TRIM(SUBSTITUTE('Named Boundary Report'!$A1236, CHAR(160), " ")))</f>
        <v/>
      </c>
      <c r="C1237" s="475">
        <f>'Named Boundary Report'!$F1236</f>
        <v>0</v>
      </c>
    </row>
    <row r="1238" spans="1:3" x14ac:dyDescent="0.25">
      <c r="A1238" s="532" t="str">
        <f>IF(ISNUMBER(VALUE(SUBSTITUTE('Named Boundary Report'!$A1237,"+",""))), VALUE(SUBSTITUTE('Named Boundary Report'!$A1237,"+","")), IF(TRIM('Named Boundary Report'!$A1237)="", "End of Project", $A1237))</f>
        <v>End of Project</v>
      </c>
      <c r="B1238" s="473" t="str">
        <f>IF(ISNUMBER('Named Boundary Report'!$A1237), "",TRIM(SUBSTITUTE('Named Boundary Report'!$A1237, CHAR(160), " ")))</f>
        <v/>
      </c>
      <c r="C1238" s="475">
        <f>'Named Boundary Report'!$F1237</f>
        <v>0</v>
      </c>
    </row>
    <row r="1239" spans="1:3" x14ac:dyDescent="0.25">
      <c r="A1239" s="532" t="str">
        <f>IF(ISNUMBER(VALUE(SUBSTITUTE('Named Boundary Report'!$A1238,"+",""))), VALUE(SUBSTITUTE('Named Boundary Report'!$A1238,"+","")), IF(TRIM('Named Boundary Report'!$A1238)="", "End of Project", $A1238))</f>
        <v>End of Project</v>
      </c>
      <c r="B1239" s="473" t="str">
        <f>IF(ISNUMBER('Named Boundary Report'!$A1238), "",TRIM(SUBSTITUTE('Named Boundary Report'!$A1238, CHAR(160), " ")))</f>
        <v/>
      </c>
      <c r="C1239" s="475">
        <f>'Named Boundary Report'!$F1238</f>
        <v>0</v>
      </c>
    </row>
    <row r="1240" spans="1:3" x14ac:dyDescent="0.25">
      <c r="A1240" s="532" t="str">
        <f>IF(ISNUMBER(VALUE(SUBSTITUTE('Named Boundary Report'!$A1239,"+",""))), VALUE(SUBSTITUTE('Named Boundary Report'!$A1239,"+","")), IF(TRIM('Named Boundary Report'!$A1239)="", "End of Project", $A1239))</f>
        <v>End of Project</v>
      </c>
      <c r="B1240" s="473" t="str">
        <f>IF(ISNUMBER('Named Boundary Report'!$A1239), "",TRIM(SUBSTITUTE('Named Boundary Report'!$A1239, CHAR(160), " ")))</f>
        <v/>
      </c>
      <c r="C1240" s="475">
        <f>'Named Boundary Report'!$F1239</f>
        <v>0</v>
      </c>
    </row>
    <row r="1241" spans="1:3" x14ac:dyDescent="0.25">
      <c r="A1241" s="532" t="str">
        <f>IF(ISNUMBER(VALUE(SUBSTITUTE('Named Boundary Report'!$A1240,"+",""))), VALUE(SUBSTITUTE('Named Boundary Report'!$A1240,"+","")), IF(TRIM('Named Boundary Report'!$A1240)="", "End of Project", $A1240))</f>
        <v>End of Project</v>
      </c>
      <c r="B1241" s="473" t="str">
        <f>IF(ISNUMBER('Named Boundary Report'!$A1240), "",TRIM(SUBSTITUTE('Named Boundary Report'!$A1240, CHAR(160), " ")))</f>
        <v/>
      </c>
      <c r="C1241" s="475">
        <f>'Named Boundary Report'!$F1240</f>
        <v>0</v>
      </c>
    </row>
    <row r="1242" spans="1:3" x14ac:dyDescent="0.25">
      <c r="A1242" s="532" t="str">
        <f>IF(ISNUMBER(VALUE(SUBSTITUTE('Named Boundary Report'!$A1241,"+",""))), VALUE(SUBSTITUTE('Named Boundary Report'!$A1241,"+","")), IF(TRIM('Named Boundary Report'!$A1241)="", "End of Project", $A1241))</f>
        <v>End of Project</v>
      </c>
      <c r="B1242" s="473" t="str">
        <f>IF(ISNUMBER('Named Boundary Report'!$A1241), "",TRIM(SUBSTITUTE('Named Boundary Report'!$A1241, CHAR(160), " ")))</f>
        <v/>
      </c>
      <c r="C1242" s="475">
        <f>'Named Boundary Report'!$F1241</f>
        <v>0</v>
      </c>
    </row>
    <row r="1243" spans="1:3" x14ac:dyDescent="0.25">
      <c r="A1243" s="532" t="str">
        <f>IF(ISNUMBER(VALUE(SUBSTITUTE('Named Boundary Report'!$A1242,"+",""))), VALUE(SUBSTITUTE('Named Boundary Report'!$A1242,"+","")), IF(TRIM('Named Boundary Report'!$A1242)="", "End of Project", $A1242))</f>
        <v>End of Project</v>
      </c>
      <c r="B1243" s="473" t="str">
        <f>IF(ISNUMBER('Named Boundary Report'!$A1242), "",TRIM(SUBSTITUTE('Named Boundary Report'!$A1242, CHAR(160), " ")))</f>
        <v/>
      </c>
      <c r="C1243" s="475">
        <f>'Named Boundary Report'!$F1242</f>
        <v>0</v>
      </c>
    </row>
    <row r="1244" spans="1:3" x14ac:dyDescent="0.25">
      <c r="A1244" s="532" t="str">
        <f>IF(ISNUMBER(VALUE(SUBSTITUTE('Named Boundary Report'!$A1243,"+",""))), VALUE(SUBSTITUTE('Named Boundary Report'!$A1243,"+","")), IF(TRIM('Named Boundary Report'!$A1243)="", "End of Project", $A1243))</f>
        <v>End of Project</v>
      </c>
      <c r="B1244" s="473" t="str">
        <f>IF(ISNUMBER('Named Boundary Report'!$A1243), "",TRIM(SUBSTITUTE('Named Boundary Report'!$A1243, CHAR(160), " ")))</f>
        <v/>
      </c>
      <c r="C1244" s="475">
        <f>'Named Boundary Report'!$F1243</f>
        <v>0</v>
      </c>
    </row>
    <row r="1245" spans="1:3" x14ac:dyDescent="0.25">
      <c r="A1245" s="532" t="str">
        <f>IF(ISNUMBER(VALUE(SUBSTITUTE('Named Boundary Report'!$A1244,"+",""))), VALUE(SUBSTITUTE('Named Boundary Report'!$A1244,"+","")), IF(TRIM('Named Boundary Report'!$A1244)="", "End of Project", $A1244))</f>
        <v>End of Project</v>
      </c>
      <c r="B1245" s="473" t="str">
        <f>IF(ISNUMBER('Named Boundary Report'!$A1244), "",TRIM(SUBSTITUTE('Named Boundary Report'!$A1244, CHAR(160), " ")))</f>
        <v/>
      </c>
      <c r="C1245" s="475">
        <f>'Named Boundary Report'!$F1244</f>
        <v>0</v>
      </c>
    </row>
    <row r="1246" spans="1:3" x14ac:dyDescent="0.25">
      <c r="A1246" s="532" t="str">
        <f>IF(ISNUMBER(VALUE(SUBSTITUTE('Named Boundary Report'!$A1245,"+",""))), VALUE(SUBSTITUTE('Named Boundary Report'!$A1245,"+","")), IF(TRIM('Named Boundary Report'!$A1245)="", "End of Project", $A1245))</f>
        <v>End of Project</v>
      </c>
      <c r="B1246" s="473" t="str">
        <f>IF(ISNUMBER('Named Boundary Report'!$A1245), "",TRIM(SUBSTITUTE('Named Boundary Report'!$A1245, CHAR(160), " ")))</f>
        <v/>
      </c>
      <c r="C1246" s="475">
        <f>'Named Boundary Report'!$F1245</f>
        <v>0</v>
      </c>
    </row>
    <row r="1247" spans="1:3" x14ac:dyDescent="0.25">
      <c r="A1247" s="532" t="str">
        <f>IF(ISNUMBER(VALUE(SUBSTITUTE('Named Boundary Report'!$A1246,"+",""))), VALUE(SUBSTITUTE('Named Boundary Report'!$A1246,"+","")), IF(TRIM('Named Boundary Report'!$A1246)="", "End of Project", $A1246))</f>
        <v>End of Project</v>
      </c>
      <c r="B1247" s="473" t="str">
        <f>IF(ISNUMBER('Named Boundary Report'!$A1246), "",TRIM(SUBSTITUTE('Named Boundary Report'!$A1246, CHAR(160), " ")))</f>
        <v/>
      </c>
      <c r="C1247" s="475">
        <f>'Named Boundary Report'!$F1246</f>
        <v>0</v>
      </c>
    </row>
    <row r="1248" spans="1:3" x14ac:dyDescent="0.25">
      <c r="A1248" s="532" t="str">
        <f>IF(ISNUMBER(VALUE(SUBSTITUTE('Named Boundary Report'!$A1247,"+",""))), VALUE(SUBSTITUTE('Named Boundary Report'!$A1247,"+","")), IF(TRIM('Named Boundary Report'!$A1247)="", "End of Project", $A1247))</f>
        <v>End of Project</v>
      </c>
      <c r="B1248" s="473" t="str">
        <f>IF(ISNUMBER('Named Boundary Report'!$A1247), "",TRIM(SUBSTITUTE('Named Boundary Report'!$A1247, CHAR(160), " ")))</f>
        <v/>
      </c>
      <c r="C1248" s="475">
        <f>'Named Boundary Report'!$F1247</f>
        <v>0</v>
      </c>
    </row>
    <row r="1249" spans="1:3" x14ac:dyDescent="0.25">
      <c r="A1249" s="532" t="str">
        <f>IF(ISNUMBER(VALUE(SUBSTITUTE('Named Boundary Report'!$A1248,"+",""))), VALUE(SUBSTITUTE('Named Boundary Report'!$A1248,"+","")), IF(TRIM('Named Boundary Report'!$A1248)="", "End of Project", $A1248))</f>
        <v>End of Project</v>
      </c>
      <c r="B1249" s="473" t="str">
        <f>IF(ISNUMBER('Named Boundary Report'!$A1248), "",TRIM(SUBSTITUTE('Named Boundary Report'!$A1248, CHAR(160), " ")))</f>
        <v/>
      </c>
      <c r="C1249" s="475">
        <f>'Named Boundary Report'!$F1248</f>
        <v>0</v>
      </c>
    </row>
    <row r="1250" spans="1:3" x14ac:dyDescent="0.25">
      <c r="A1250" s="532" t="str">
        <f>IF(ISNUMBER(VALUE(SUBSTITUTE('Named Boundary Report'!$A1249,"+",""))), VALUE(SUBSTITUTE('Named Boundary Report'!$A1249,"+","")), IF(TRIM('Named Boundary Report'!$A1249)="", "End of Project", $A1249))</f>
        <v>End of Project</v>
      </c>
      <c r="B1250" s="473" t="str">
        <f>IF(ISNUMBER('Named Boundary Report'!$A1249), "",TRIM(SUBSTITUTE('Named Boundary Report'!$A1249, CHAR(160), " ")))</f>
        <v/>
      </c>
      <c r="C1250" s="475">
        <f>'Named Boundary Report'!$F1249</f>
        <v>0</v>
      </c>
    </row>
    <row r="1251" spans="1:3" x14ac:dyDescent="0.25">
      <c r="A1251" s="532" t="str">
        <f>IF(ISNUMBER(VALUE(SUBSTITUTE('Named Boundary Report'!$A1250,"+",""))), VALUE(SUBSTITUTE('Named Boundary Report'!$A1250,"+","")), IF(TRIM('Named Boundary Report'!$A1250)="", "End of Project", $A1250))</f>
        <v>End of Project</v>
      </c>
      <c r="B1251" s="473" t="str">
        <f>IF(ISNUMBER('Named Boundary Report'!$A1250), "",TRIM(SUBSTITUTE('Named Boundary Report'!$A1250, CHAR(160), " ")))</f>
        <v/>
      </c>
      <c r="C1251" s="475">
        <f>'Named Boundary Report'!$F1250</f>
        <v>0</v>
      </c>
    </row>
    <row r="1252" spans="1:3" x14ac:dyDescent="0.25">
      <c r="A1252" s="532" t="str">
        <f>IF(ISNUMBER(VALUE(SUBSTITUTE('Named Boundary Report'!$A1251,"+",""))), VALUE(SUBSTITUTE('Named Boundary Report'!$A1251,"+","")), IF(TRIM('Named Boundary Report'!$A1251)="", "End of Project", $A1251))</f>
        <v>End of Project</v>
      </c>
      <c r="B1252" s="473" t="str">
        <f>IF(ISNUMBER('Named Boundary Report'!$A1251), "",TRIM(SUBSTITUTE('Named Boundary Report'!$A1251, CHAR(160), " ")))</f>
        <v/>
      </c>
      <c r="C1252" s="475">
        <f>'Named Boundary Report'!$F1251</f>
        <v>0</v>
      </c>
    </row>
    <row r="1253" spans="1:3" x14ac:dyDescent="0.25">
      <c r="A1253" s="532" t="str">
        <f>IF(ISNUMBER(VALUE(SUBSTITUTE('Named Boundary Report'!$A1252,"+",""))), VALUE(SUBSTITUTE('Named Boundary Report'!$A1252,"+","")), IF(TRIM('Named Boundary Report'!$A1252)="", "End of Project", $A1252))</f>
        <v>End of Project</v>
      </c>
      <c r="B1253" s="473" t="str">
        <f>IF(ISNUMBER('Named Boundary Report'!$A1252), "",TRIM(SUBSTITUTE('Named Boundary Report'!$A1252, CHAR(160), " ")))</f>
        <v/>
      </c>
      <c r="C1253" s="475">
        <f>'Named Boundary Report'!$F1252</f>
        <v>0</v>
      </c>
    </row>
    <row r="1254" spans="1:3" x14ac:dyDescent="0.25">
      <c r="A1254" s="532" t="str">
        <f>IF(ISNUMBER(VALUE(SUBSTITUTE('Named Boundary Report'!$A1253,"+",""))), VALUE(SUBSTITUTE('Named Boundary Report'!$A1253,"+","")), IF(TRIM('Named Boundary Report'!$A1253)="", "End of Project", $A1253))</f>
        <v>End of Project</v>
      </c>
      <c r="B1254" s="473" t="str">
        <f>IF(ISNUMBER('Named Boundary Report'!$A1253), "",TRIM(SUBSTITUTE('Named Boundary Report'!$A1253, CHAR(160), " ")))</f>
        <v/>
      </c>
      <c r="C1254" s="475">
        <f>'Named Boundary Report'!$F1253</f>
        <v>0</v>
      </c>
    </row>
    <row r="1255" spans="1:3" x14ac:dyDescent="0.25">
      <c r="A1255" s="532" t="str">
        <f>IF(ISNUMBER(VALUE(SUBSTITUTE('Named Boundary Report'!$A1254,"+",""))), VALUE(SUBSTITUTE('Named Boundary Report'!$A1254,"+","")), IF(TRIM('Named Boundary Report'!$A1254)="", "End of Project", $A1254))</f>
        <v>End of Project</v>
      </c>
      <c r="B1255" s="473" t="str">
        <f>IF(ISNUMBER('Named Boundary Report'!$A1254), "",TRIM(SUBSTITUTE('Named Boundary Report'!$A1254, CHAR(160), " ")))</f>
        <v/>
      </c>
      <c r="C1255" s="475">
        <f>'Named Boundary Report'!$F1254</f>
        <v>0</v>
      </c>
    </row>
    <row r="1256" spans="1:3" x14ac:dyDescent="0.25">
      <c r="A1256" s="532" t="str">
        <f>IF(ISNUMBER(VALUE(SUBSTITUTE('Named Boundary Report'!$A1255,"+",""))), VALUE(SUBSTITUTE('Named Boundary Report'!$A1255,"+","")), IF(TRIM('Named Boundary Report'!$A1255)="", "End of Project", $A1255))</f>
        <v>End of Project</v>
      </c>
      <c r="B1256" s="473" t="str">
        <f>IF(ISNUMBER('Named Boundary Report'!$A1255), "",TRIM(SUBSTITUTE('Named Boundary Report'!$A1255, CHAR(160), " ")))</f>
        <v/>
      </c>
      <c r="C1256" s="475">
        <f>'Named Boundary Report'!$F1255</f>
        <v>0</v>
      </c>
    </row>
    <row r="1257" spans="1:3" x14ac:dyDescent="0.25">
      <c r="A1257" s="532" t="str">
        <f>IF(ISNUMBER(VALUE(SUBSTITUTE('Named Boundary Report'!$A1256,"+",""))), VALUE(SUBSTITUTE('Named Boundary Report'!$A1256,"+","")), IF(TRIM('Named Boundary Report'!$A1256)="", "End of Project", $A1256))</f>
        <v>End of Project</v>
      </c>
      <c r="B1257" s="473" t="str">
        <f>IF(ISNUMBER('Named Boundary Report'!$A1256), "",TRIM(SUBSTITUTE('Named Boundary Report'!$A1256, CHAR(160), " ")))</f>
        <v/>
      </c>
      <c r="C1257" s="475">
        <f>'Named Boundary Report'!$F1256</f>
        <v>0</v>
      </c>
    </row>
    <row r="1258" spans="1:3" x14ac:dyDescent="0.25">
      <c r="A1258" s="532" t="str">
        <f>IF(ISNUMBER(VALUE(SUBSTITUTE('Named Boundary Report'!$A1257,"+",""))), VALUE(SUBSTITUTE('Named Boundary Report'!$A1257,"+","")), IF(TRIM('Named Boundary Report'!$A1257)="", "End of Project", $A1257))</f>
        <v>End of Project</v>
      </c>
      <c r="B1258" s="473" t="str">
        <f>IF(ISNUMBER('Named Boundary Report'!$A1257), "",TRIM(SUBSTITUTE('Named Boundary Report'!$A1257, CHAR(160), " ")))</f>
        <v/>
      </c>
      <c r="C1258" s="475">
        <f>'Named Boundary Report'!$F1257</f>
        <v>0</v>
      </c>
    </row>
    <row r="1259" spans="1:3" x14ac:dyDescent="0.25">
      <c r="A1259" s="532" t="str">
        <f>IF(ISNUMBER(VALUE(SUBSTITUTE('Named Boundary Report'!$A1258,"+",""))), VALUE(SUBSTITUTE('Named Boundary Report'!$A1258,"+","")), IF(TRIM('Named Boundary Report'!$A1258)="", "End of Project", $A1258))</f>
        <v>End of Project</v>
      </c>
      <c r="B1259" s="473" t="str">
        <f>IF(ISNUMBER('Named Boundary Report'!$A1258), "",TRIM(SUBSTITUTE('Named Boundary Report'!$A1258, CHAR(160), " ")))</f>
        <v/>
      </c>
      <c r="C1259" s="475">
        <f>'Named Boundary Report'!$F1258</f>
        <v>0</v>
      </c>
    </row>
    <row r="1260" spans="1:3" x14ac:dyDescent="0.25">
      <c r="A1260" s="532" t="str">
        <f>IF(ISNUMBER(VALUE(SUBSTITUTE('Named Boundary Report'!$A1259,"+",""))), VALUE(SUBSTITUTE('Named Boundary Report'!$A1259,"+","")), IF(TRIM('Named Boundary Report'!$A1259)="", "End of Project", $A1259))</f>
        <v>End of Project</v>
      </c>
      <c r="B1260" s="473" t="str">
        <f>IF(ISNUMBER('Named Boundary Report'!$A1259), "",TRIM(SUBSTITUTE('Named Boundary Report'!$A1259, CHAR(160), " ")))</f>
        <v/>
      </c>
      <c r="C1260" s="475">
        <f>'Named Boundary Report'!$F1259</f>
        <v>0</v>
      </c>
    </row>
    <row r="1261" spans="1:3" x14ac:dyDescent="0.25">
      <c r="A1261" s="532" t="str">
        <f>IF(ISNUMBER(VALUE(SUBSTITUTE('Named Boundary Report'!$A1260,"+",""))), VALUE(SUBSTITUTE('Named Boundary Report'!$A1260,"+","")), IF(TRIM('Named Boundary Report'!$A1260)="", "End of Project", $A1260))</f>
        <v>End of Project</v>
      </c>
      <c r="B1261" s="473" t="str">
        <f>IF(ISNUMBER('Named Boundary Report'!$A1260), "",TRIM(SUBSTITUTE('Named Boundary Report'!$A1260, CHAR(160), " ")))</f>
        <v/>
      </c>
      <c r="C1261" s="475">
        <f>'Named Boundary Report'!$F1260</f>
        <v>0</v>
      </c>
    </row>
    <row r="1262" spans="1:3" x14ac:dyDescent="0.25">
      <c r="A1262" s="532" t="str">
        <f>IF(ISNUMBER(VALUE(SUBSTITUTE('Named Boundary Report'!$A1261,"+",""))), VALUE(SUBSTITUTE('Named Boundary Report'!$A1261,"+","")), IF(TRIM('Named Boundary Report'!$A1261)="", "End of Project", $A1261))</f>
        <v>End of Project</v>
      </c>
      <c r="B1262" s="473" t="str">
        <f>IF(ISNUMBER('Named Boundary Report'!$A1261), "",TRIM(SUBSTITUTE('Named Boundary Report'!$A1261, CHAR(160), " ")))</f>
        <v/>
      </c>
      <c r="C1262" s="475">
        <f>'Named Boundary Report'!$F1261</f>
        <v>0</v>
      </c>
    </row>
    <row r="1263" spans="1:3" x14ac:dyDescent="0.25">
      <c r="A1263" s="532" t="str">
        <f>IF(ISNUMBER(VALUE(SUBSTITUTE('Named Boundary Report'!$A1262,"+",""))), VALUE(SUBSTITUTE('Named Boundary Report'!$A1262,"+","")), IF(TRIM('Named Boundary Report'!$A1262)="", "End of Project", $A1262))</f>
        <v>End of Project</v>
      </c>
      <c r="B1263" s="473" t="str">
        <f>IF(ISNUMBER('Named Boundary Report'!$A1262), "",TRIM(SUBSTITUTE('Named Boundary Report'!$A1262, CHAR(160), " ")))</f>
        <v/>
      </c>
      <c r="C1263" s="475">
        <f>'Named Boundary Report'!$F1262</f>
        <v>0</v>
      </c>
    </row>
    <row r="1264" spans="1:3" x14ac:dyDescent="0.25">
      <c r="A1264" s="532" t="str">
        <f>IF(ISNUMBER(VALUE(SUBSTITUTE('Named Boundary Report'!$A1263,"+",""))), VALUE(SUBSTITUTE('Named Boundary Report'!$A1263,"+","")), IF(TRIM('Named Boundary Report'!$A1263)="", "End of Project", $A1263))</f>
        <v>End of Project</v>
      </c>
      <c r="B1264" s="473" t="str">
        <f>IF(ISNUMBER('Named Boundary Report'!$A1263), "",TRIM(SUBSTITUTE('Named Boundary Report'!$A1263, CHAR(160), " ")))</f>
        <v/>
      </c>
      <c r="C1264" s="475">
        <f>'Named Boundary Report'!$F1263</f>
        <v>0</v>
      </c>
    </row>
    <row r="1265" spans="1:3" x14ac:dyDescent="0.25">
      <c r="A1265" s="532" t="str">
        <f>IF(ISNUMBER(VALUE(SUBSTITUTE('Named Boundary Report'!$A1264,"+",""))), VALUE(SUBSTITUTE('Named Boundary Report'!$A1264,"+","")), IF(TRIM('Named Boundary Report'!$A1264)="", "End of Project", $A1264))</f>
        <v>End of Project</v>
      </c>
      <c r="B1265" s="473" t="str">
        <f>IF(ISNUMBER('Named Boundary Report'!$A1264), "",TRIM(SUBSTITUTE('Named Boundary Report'!$A1264, CHAR(160), " ")))</f>
        <v/>
      </c>
      <c r="C1265" s="475">
        <f>'Named Boundary Report'!$F1264</f>
        <v>0</v>
      </c>
    </row>
    <row r="1266" spans="1:3" x14ac:dyDescent="0.25">
      <c r="A1266" s="532" t="str">
        <f>IF(ISNUMBER(VALUE(SUBSTITUTE('Named Boundary Report'!$A1265,"+",""))), VALUE(SUBSTITUTE('Named Boundary Report'!$A1265,"+","")), IF(TRIM('Named Boundary Report'!$A1265)="", "End of Project", $A1265))</f>
        <v>End of Project</v>
      </c>
      <c r="B1266" s="473" t="str">
        <f>IF(ISNUMBER('Named Boundary Report'!$A1265), "",TRIM(SUBSTITUTE('Named Boundary Report'!$A1265, CHAR(160), " ")))</f>
        <v/>
      </c>
      <c r="C1266" s="475">
        <f>'Named Boundary Report'!$F1265</f>
        <v>0</v>
      </c>
    </row>
    <row r="1267" spans="1:3" x14ac:dyDescent="0.25">
      <c r="A1267" s="532" t="str">
        <f>IF(ISNUMBER(VALUE(SUBSTITUTE('Named Boundary Report'!$A1266,"+",""))), VALUE(SUBSTITUTE('Named Boundary Report'!$A1266,"+","")), IF(TRIM('Named Boundary Report'!$A1266)="", "End of Project", $A1266))</f>
        <v>End of Project</v>
      </c>
      <c r="B1267" s="473" t="str">
        <f>IF(ISNUMBER('Named Boundary Report'!$A1266), "",TRIM(SUBSTITUTE('Named Boundary Report'!$A1266, CHAR(160), " ")))</f>
        <v/>
      </c>
      <c r="C1267" s="475">
        <f>'Named Boundary Report'!$F1266</f>
        <v>0</v>
      </c>
    </row>
    <row r="1268" spans="1:3" x14ac:dyDescent="0.25">
      <c r="A1268" s="532" t="str">
        <f>IF(ISNUMBER(VALUE(SUBSTITUTE('Named Boundary Report'!$A1267,"+",""))), VALUE(SUBSTITUTE('Named Boundary Report'!$A1267,"+","")), IF(TRIM('Named Boundary Report'!$A1267)="", "End of Project", $A1267))</f>
        <v>End of Project</v>
      </c>
      <c r="B1268" s="473" t="str">
        <f>IF(ISNUMBER('Named Boundary Report'!$A1267), "",TRIM(SUBSTITUTE('Named Boundary Report'!$A1267, CHAR(160), " ")))</f>
        <v/>
      </c>
      <c r="C1268" s="475">
        <f>'Named Boundary Report'!$F1267</f>
        <v>0</v>
      </c>
    </row>
    <row r="1269" spans="1:3" x14ac:dyDescent="0.25">
      <c r="A1269" s="532" t="str">
        <f>IF(ISNUMBER(VALUE(SUBSTITUTE('Named Boundary Report'!$A1268,"+",""))), VALUE(SUBSTITUTE('Named Boundary Report'!$A1268,"+","")), IF(TRIM('Named Boundary Report'!$A1268)="", "End of Project", $A1268))</f>
        <v>End of Project</v>
      </c>
      <c r="B1269" s="473" t="str">
        <f>IF(ISNUMBER('Named Boundary Report'!$A1268), "",TRIM(SUBSTITUTE('Named Boundary Report'!$A1268, CHAR(160), " ")))</f>
        <v/>
      </c>
      <c r="C1269" s="475">
        <f>'Named Boundary Report'!$F1268</f>
        <v>0</v>
      </c>
    </row>
    <row r="1270" spans="1:3" x14ac:dyDescent="0.25">
      <c r="A1270" s="532" t="str">
        <f>IF(ISNUMBER(VALUE(SUBSTITUTE('Named Boundary Report'!$A1269,"+",""))), VALUE(SUBSTITUTE('Named Boundary Report'!$A1269,"+","")), IF(TRIM('Named Boundary Report'!$A1269)="", "End of Project", $A1269))</f>
        <v>End of Project</v>
      </c>
      <c r="B1270" s="473" t="str">
        <f>IF(ISNUMBER('Named Boundary Report'!$A1269), "",TRIM(SUBSTITUTE('Named Boundary Report'!$A1269, CHAR(160), " ")))</f>
        <v/>
      </c>
      <c r="C1270" s="475">
        <f>'Named Boundary Report'!$F1269</f>
        <v>0</v>
      </c>
    </row>
    <row r="1271" spans="1:3" x14ac:dyDescent="0.25">
      <c r="A1271" s="532" t="str">
        <f>IF(ISNUMBER(VALUE(SUBSTITUTE('Named Boundary Report'!$A1270,"+",""))), VALUE(SUBSTITUTE('Named Boundary Report'!$A1270,"+","")), IF(TRIM('Named Boundary Report'!$A1270)="", "End of Project", $A1270))</f>
        <v>End of Project</v>
      </c>
      <c r="B1271" s="473" t="str">
        <f>IF(ISNUMBER('Named Boundary Report'!$A1270), "",TRIM(SUBSTITUTE('Named Boundary Report'!$A1270, CHAR(160), " ")))</f>
        <v/>
      </c>
      <c r="C1271" s="475">
        <f>'Named Boundary Report'!$F1270</f>
        <v>0</v>
      </c>
    </row>
    <row r="1272" spans="1:3" x14ac:dyDescent="0.25">
      <c r="A1272" s="532" t="str">
        <f>IF(ISNUMBER(VALUE(SUBSTITUTE('Named Boundary Report'!$A1271,"+",""))), VALUE(SUBSTITUTE('Named Boundary Report'!$A1271,"+","")), IF(TRIM('Named Boundary Report'!$A1271)="", "End of Project", $A1271))</f>
        <v>End of Project</v>
      </c>
      <c r="B1272" s="473" t="str">
        <f>IF(ISNUMBER('Named Boundary Report'!$A1271), "",TRIM(SUBSTITUTE('Named Boundary Report'!$A1271, CHAR(160), " ")))</f>
        <v/>
      </c>
      <c r="C1272" s="475">
        <f>'Named Boundary Report'!$F1271</f>
        <v>0</v>
      </c>
    </row>
    <row r="1273" spans="1:3" x14ac:dyDescent="0.25">
      <c r="A1273" s="532" t="str">
        <f>IF(ISNUMBER(VALUE(SUBSTITUTE('Named Boundary Report'!$A1272,"+",""))), VALUE(SUBSTITUTE('Named Boundary Report'!$A1272,"+","")), IF(TRIM('Named Boundary Report'!$A1272)="", "End of Project", $A1272))</f>
        <v>End of Project</v>
      </c>
      <c r="B1273" s="473" t="str">
        <f>IF(ISNUMBER('Named Boundary Report'!$A1272), "",TRIM(SUBSTITUTE('Named Boundary Report'!$A1272, CHAR(160), " ")))</f>
        <v/>
      </c>
      <c r="C1273" s="475">
        <f>'Named Boundary Report'!$F1272</f>
        <v>0</v>
      </c>
    </row>
    <row r="1274" spans="1:3" x14ac:dyDescent="0.25">
      <c r="A1274" s="532" t="str">
        <f>IF(ISNUMBER(VALUE(SUBSTITUTE('Named Boundary Report'!$A1273,"+",""))), VALUE(SUBSTITUTE('Named Boundary Report'!$A1273,"+","")), IF(TRIM('Named Boundary Report'!$A1273)="", "End of Project", $A1273))</f>
        <v>End of Project</v>
      </c>
      <c r="B1274" s="473" t="str">
        <f>IF(ISNUMBER('Named Boundary Report'!$A1273), "",TRIM(SUBSTITUTE('Named Boundary Report'!$A1273, CHAR(160), " ")))</f>
        <v/>
      </c>
      <c r="C1274" s="475">
        <f>'Named Boundary Report'!$F1273</f>
        <v>0</v>
      </c>
    </row>
    <row r="1275" spans="1:3" x14ac:dyDescent="0.25">
      <c r="A1275" s="532" t="str">
        <f>IF(ISNUMBER(VALUE(SUBSTITUTE('Named Boundary Report'!$A1274,"+",""))), VALUE(SUBSTITUTE('Named Boundary Report'!$A1274,"+","")), IF(TRIM('Named Boundary Report'!$A1274)="", "End of Project", $A1274))</f>
        <v>End of Project</v>
      </c>
      <c r="B1275" s="473" t="str">
        <f>IF(ISNUMBER('Named Boundary Report'!$A1274), "",TRIM(SUBSTITUTE('Named Boundary Report'!$A1274, CHAR(160), " ")))</f>
        <v/>
      </c>
      <c r="C1275" s="475">
        <f>'Named Boundary Report'!$F1274</f>
        <v>0</v>
      </c>
    </row>
    <row r="1276" spans="1:3" x14ac:dyDescent="0.25">
      <c r="A1276" s="532" t="str">
        <f>IF(ISNUMBER(VALUE(SUBSTITUTE('Named Boundary Report'!$A1275,"+",""))), VALUE(SUBSTITUTE('Named Boundary Report'!$A1275,"+","")), IF(TRIM('Named Boundary Report'!$A1275)="", "End of Project", $A1275))</f>
        <v>End of Project</v>
      </c>
      <c r="B1276" s="473" t="str">
        <f>IF(ISNUMBER('Named Boundary Report'!$A1275), "",TRIM(SUBSTITUTE('Named Boundary Report'!$A1275, CHAR(160), " ")))</f>
        <v/>
      </c>
      <c r="C1276" s="475">
        <f>'Named Boundary Report'!$F1275</f>
        <v>0</v>
      </c>
    </row>
    <row r="1277" spans="1:3" x14ac:dyDescent="0.25">
      <c r="A1277" s="532" t="str">
        <f>IF(ISNUMBER(VALUE(SUBSTITUTE('Named Boundary Report'!$A1276,"+",""))), VALUE(SUBSTITUTE('Named Boundary Report'!$A1276,"+","")), IF(TRIM('Named Boundary Report'!$A1276)="", "End of Project", $A1276))</f>
        <v>End of Project</v>
      </c>
      <c r="B1277" s="473" t="str">
        <f>IF(ISNUMBER('Named Boundary Report'!$A1276), "",TRIM(SUBSTITUTE('Named Boundary Report'!$A1276, CHAR(160), " ")))</f>
        <v/>
      </c>
      <c r="C1277" s="475">
        <f>'Named Boundary Report'!$F1276</f>
        <v>0</v>
      </c>
    </row>
    <row r="1278" spans="1:3" x14ac:dyDescent="0.25">
      <c r="A1278" s="532" t="str">
        <f>IF(ISNUMBER(VALUE(SUBSTITUTE('Named Boundary Report'!$A1277,"+",""))), VALUE(SUBSTITUTE('Named Boundary Report'!$A1277,"+","")), IF(TRIM('Named Boundary Report'!$A1277)="", "End of Project", $A1277))</f>
        <v>End of Project</v>
      </c>
      <c r="B1278" s="473" t="str">
        <f>IF(ISNUMBER('Named Boundary Report'!$A1277), "",TRIM(SUBSTITUTE('Named Boundary Report'!$A1277, CHAR(160), " ")))</f>
        <v/>
      </c>
      <c r="C1278" s="475">
        <f>'Named Boundary Report'!$F1277</f>
        <v>0</v>
      </c>
    </row>
    <row r="1279" spans="1:3" x14ac:dyDescent="0.25">
      <c r="A1279" s="532" t="str">
        <f>IF(ISNUMBER(VALUE(SUBSTITUTE('Named Boundary Report'!$A1278,"+",""))), VALUE(SUBSTITUTE('Named Boundary Report'!$A1278,"+","")), IF(TRIM('Named Boundary Report'!$A1278)="", "End of Project", $A1278))</f>
        <v>End of Project</v>
      </c>
      <c r="B1279" s="473" t="str">
        <f>IF(ISNUMBER('Named Boundary Report'!$A1278), "",TRIM(SUBSTITUTE('Named Boundary Report'!$A1278, CHAR(160), " ")))</f>
        <v/>
      </c>
      <c r="C1279" s="475">
        <f>'Named Boundary Report'!$F1278</f>
        <v>0</v>
      </c>
    </row>
    <row r="1280" spans="1:3" x14ac:dyDescent="0.25">
      <c r="A1280" s="532" t="str">
        <f>IF(ISNUMBER(VALUE(SUBSTITUTE('Named Boundary Report'!$A1279,"+",""))), VALUE(SUBSTITUTE('Named Boundary Report'!$A1279,"+","")), IF(TRIM('Named Boundary Report'!$A1279)="", "End of Project", $A1279))</f>
        <v>End of Project</v>
      </c>
      <c r="B1280" s="473" t="str">
        <f>IF(ISNUMBER('Named Boundary Report'!$A1279), "",TRIM(SUBSTITUTE('Named Boundary Report'!$A1279, CHAR(160), " ")))</f>
        <v/>
      </c>
      <c r="C1280" s="475">
        <f>'Named Boundary Report'!$F1279</f>
        <v>0</v>
      </c>
    </row>
    <row r="1281" spans="1:3" x14ac:dyDescent="0.25">
      <c r="A1281" s="532" t="str">
        <f>IF(ISNUMBER(VALUE(SUBSTITUTE('Named Boundary Report'!$A1280,"+",""))), VALUE(SUBSTITUTE('Named Boundary Report'!$A1280,"+","")), IF(TRIM('Named Boundary Report'!$A1280)="", "End of Project", $A1280))</f>
        <v>End of Project</v>
      </c>
      <c r="B1281" s="473" t="str">
        <f>IF(ISNUMBER('Named Boundary Report'!$A1280), "",TRIM(SUBSTITUTE('Named Boundary Report'!$A1280, CHAR(160), " ")))</f>
        <v/>
      </c>
      <c r="C1281" s="475">
        <f>'Named Boundary Report'!$F1280</f>
        <v>0</v>
      </c>
    </row>
    <row r="1282" spans="1:3" x14ac:dyDescent="0.25">
      <c r="A1282" s="532" t="str">
        <f>IF(ISNUMBER(VALUE(SUBSTITUTE('Named Boundary Report'!$A1281,"+",""))), VALUE(SUBSTITUTE('Named Boundary Report'!$A1281,"+","")), IF(TRIM('Named Boundary Report'!$A1281)="", "End of Project", $A1281))</f>
        <v>End of Project</v>
      </c>
      <c r="B1282" s="473" t="str">
        <f>IF(ISNUMBER('Named Boundary Report'!$A1281), "",TRIM(SUBSTITUTE('Named Boundary Report'!$A1281, CHAR(160), " ")))</f>
        <v/>
      </c>
      <c r="C1282" s="475">
        <f>'Named Boundary Report'!$F1281</f>
        <v>0</v>
      </c>
    </row>
    <row r="1283" spans="1:3" x14ac:dyDescent="0.25">
      <c r="A1283" s="532" t="str">
        <f>IF(ISNUMBER(VALUE(SUBSTITUTE('Named Boundary Report'!$A1282,"+",""))), VALUE(SUBSTITUTE('Named Boundary Report'!$A1282,"+","")), IF(TRIM('Named Boundary Report'!$A1282)="", "End of Project", $A1282))</f>
        <v>End of Project</v>
      </c>
      <c r="B1283" s="473" t="str">
        <f>IF(ISNUMBER('Named Boundary Report'!$A1282), "",TRIM(SUBSTITUTE('Named Boundary Report'!$A1282, CHAR(160), " ")))</f>
        <v/>
      </c>
      <c r="C1283" s="475">
        <f>'Named Boundary Report'!$F1282</f>
        <v>0</v>
      </c>
    </row>
    <row r="1284" spans="1:3" x14ac:dyDescent="0.25">
      <c r="A1284" s="532" t="str">
        <f>IF(ISNUMBER(VALUE(SUBSTITUTE('Named Boundary Report'!$A1283,"+",""))), VALUE(SUBSTITUTE('Named Boundary Report'!$A1283,"+","")), IF(TRIM('Named Boundary Report'!$A1283)="", "End of Project", $A1283))</f>
        <v>End of Project</v>
      </c>
      <c r="B1284" s="473" t="str">
        <f>IF(ISNUMBER('Named Boundary Report'!$A1283), "",TRIM(SUBSTITUTE('Named Boundary Report'!$A1283, CHAR(160), " ")))</f>
        <v/>
      </c>
      <c r="C1284" s="475">
        <f>'Named Boundary Report'!$F1283</f>
        <v>0</v>
      </c>
    </row>
    <row r="1285" spans="1:3" x14ac:dyDescent="0.25">
      <c r="A1285" s="532" t="str">
        <f>IF(ISNUMBER(VALUE(SUBSTITUTE('Named Boundary Report'!$A1284,"+",""))), VALUE(SUBSTITUTE('Named Boundary Report'!$A1284,"+","")), IF(TRIM('Named Boundary Report'!$A1284)="", "End of Project", $A1284))</f>
        <v>End of Project</v>
      </c>
      <c r="B1285" s="473" t="str">
        <f>IF(ISNUMBER('Named Boundary Report'!$A1284), "",TRIM(SUBSTITUTE('Named Boundary Report'!$A1284, CHAR(160), " ")))</f>
        <v/>
      </c>
      <c r="C1285" s="475">
        <f>'Named Boundary Report'!$F1284</f>
        <v>0</v>
      </c>
    </row>
    <row r="1286" spans="1:3" x14ac:dyDescent="0.25">
      <c r="A1286" s="532" t="str">
        <f>IF(ISNUMBER(VALUE(SUBSTITUTE('Named Boundary Report'!$A1285,"+",""))), VALUE(SUBSTITUTE('Named Boundary Report'!$A1285,"+","")), IF(TRIM('Named Boundary Report'!$A1285)="", "End of Project", $A1285))</f>
        <v>End of Project</v>
      </c>
      <c r="B1286" s="473" t="str">
        <f>IF(ISNUMBER('Named Boundary Report'!$A1285), "",TRIM(SUBSTITUTE('Named Boundary Report'!$A1285, CHAR(160), " ")))</f>
        <v/>
      </c>
      <c r="C1286" s="475">
        <f>'Named Boundary Report'!$F1285</f>
        <v>0</v>
      </c>
    </row>
    <row r="1287" spans="1:3" x14ac:dyDescent="0.25">
      <c r="A1287" s="532" t="str">
        <f>IF(ISNUMBER(VALUE(SUBSTITUTE('Named Boundary Report'!$A1286,"+",""))), VALUE(SUBSTITUTE('Named Boundary Report'!$A1286,"+","")), IF(TRIM('Named Boundary Report'!$A1286)="", "End of Project", $A1286))</f>
        <v>End of Project</v>
      </c>
      <c r="B1287" s="473" t="str">
        <f>IF(ISNUMBER('Named Boundary Report'!$A1286), "",TRIM(SUBSTITUTE('Named Boundary Report'!$A1286, CHAR(160), " ")))</f>
        <v/>
      </c>
      <c r="C1287" s="475">
        <f>'Named Boundary Report'!$F1286</f>
        <v>0</v>
      </c>
    </row>
    <row r="1288" spans="1:3" x14ac:dyDescent="0.25">
      <c r="A1288" s="532" t="str">
        <f>IF(ISNUMBER(VALUE(SUBSTITUTE('Named Boundary Report'!$A1287,"+",""))), VALUE(SUBSTITUTE('Named Boundary Report'!$A1287,"+","")), IF(TRIM('Named Boundary Report'!$A1287)="", "End of Project", $A1287))</f>
        <v>End of Project</v>
      </c>
      <c r="B1288" s="473" t="str">
        <f>IF(ISNUMBER('Named Boundary Report'!$A1287), "",TRIM(SUBSTITUTE('Named Boundary Report'!$A1287, CHAR(160), " ")))</f>
        <v/>
      </c>
      <c r="C1288" s="475">
        <f>'Named Boundary Report'!$F1287</f>
        <v>0</v>
      </c>
    </row>
    <row r="1289" spans="1:3" x14ac:dyDescent="0.25">
      <c r="A1289" s="532" t="str">
        <f>IF(ISNUMBER(VALUE(SUBSTITUTE('Named Boundary Report'!$A1288,"+",""))), VALUE(SUBSTITUTE('Named Boundary Report'!$A1288,"+","")), IF(TRIM('Named Boundary Report'!$A1288)="", "End of Project", $A1288))</f>
        <v>End of Project</v>
      </c>
      <c r="B1289" s="473" t="str">
        <f>IF(ISNUMBER('Named Boundary Report'!$A1288), "",TRIM(SUBSTITUTE('Named Boundary Report'!$A1288, CHAR(160), " ")))</f>
        <v/>
      </c>
      <c r="C1289" s="475">
        <f>'Named Boundary Report'!$F1288</f>
        <v>0</v>
      </c>
    </row>
    <row r="1290" spans="1:3" x14ac:dyDescent="0.25">
      <c r="A1290" s="532" t="str">
        <f>IF(ISNUMBER(VALUE(SUBSTITUTE('Named Boundary Report'!$A1289,"+",""))), VALUE(SUBSTITUTE('Named Boundary Report'!$A1289,"+","")), IF(TRIM('Named Boundary Report'!$A1289)="", "End of Project", $A1289))</f>
        <v>End of Project</v>
      </c>
      <c r="B1290" s="473" t="str">
        <f>IF(ISNUMBER('Named Boundary Report'!$A1289), "",TRIM(SUBSTITUTE('Named Boundary Report'!$A1289, CHAR(160), " ")))</f>
        <v/>
      </c>
      <c r="C1290" s="475">
        <f>'Named Boundary Report'!$F1289</f>
        <v>0</v>
      </c>
    </row>
    <row r="1291" spans="1:3" x14ac:dyDescent="0.25">
      <c r="A1291" s="532" t="str">
        <f>IF(ISNUMBER(VALUE(SUBSTITUTE('Named Boundary Report'!$A1290,"+",""))), VALUE(SUBSTITUTE('Named Boundary Report'!$A1290,"+","")), IF(TRIM('Named Boundary Report'!$A1290)="", "End of Project", $A1290))</f>
        <v>End of Project</v>
      </c>
      <c r="B1291" s="473" t="str">
        <f>IF(ISNUMBER('Named Boundary Report'!$A1290), "",TRIM(SUBSTITUTE('Named Boundary Report'!$A1290, CHAR(160), " ")))</f>
        <v/>
      </c>
      <c r="C1291" s="475">
        <f>'Named Boundary Report'!$F1290</f>
        <v>0</v>
      </c>
    </row>
    <row r="1292" spans="1:3" x14ac:dyDescent="0.25">
      <c r="A1292" s="532" t="str">
        <f>IF(ISNUMBER(VALUE(SUBSTITUTE('Named Boundary Report'!$A1291,"+",""))), VALUE(SUBSTITUTE('Named Boundary Report'!$A1291,"+","")), IF(TRIM('Named Boundary Report'!$A1291)="", "End of Project", $A1291))</f>
        <v>End of Project</v>
      </c>
      <c r="B1292" s="473" t="str">
        <f>IF(ISNUMBER('Named Boundary Report'!$A1291), "",TRIM(SUBSTITUTE('Named Boundary Report'!$A1291, CHAR(160), " ")))</f>
        <v/>
      </c>
      <c r="C1292" s="475">
        <f>'Named Boundary Report'!$F1291</f>
        <v>0</v>
      </c>
    </row>
    <row r="1293" spans="1:3" x14ac:dyDescent="0.25">
      <c r="A1293" s="532" t="str">
        <f>IF(ISNUMBER(VALUE(SUBSTITUTE('Named Boundary Report'!$A1292,"+",""))), VALUE(SUBSTITUTE('Named Boundary Report'!$A1292,"+","")), IF(TRIM('Named Boundary Report'!$A1292)="", "End of Project", $A1292))</f>
        <v>End of Project</v>
      </c>
      <c r="B1293" s="473" t="str">
        <f>IF(ISNUMBER('Named Boundary Report'!$A1292), "",TRIM(SUBSTITUTE('Named Boundary Report'!$A1292, CHAR(160), " ")))</f>
        <v/>
      </c>
      <c r="C1293" s="475">
        <f>'Named Boundary Report'!$F1292</f>
        <v>0</v>
      </c>
    </row>
    <row r="1294" spans="1:3" x14ac:dyDescent="0.25">
      <c r="A1294" s="532" t="str">
        <f>IF(ISNUMBER(VALUE(SUBSTITUTE('Named Boundary Report'!$A1293,"+",""))), VALUE(SUBSTITUTE('Named Boundary Report'!$A1293,"+","")), IF(TRIM('Named Boundary Report'!$A1293)="", "End of Project", $A1293))</f>
        <v>End of Project</v>
      </c>
      <c r="B1294" s="473" t="str">
        <f>IF(ISNUMBER('Named Boundary Report'!$A1293), "",TRIM(SUBSTITUTE('Named Boundary Report'!$A1293, CHAR(160), " ")))</f>
        <v/>
      </c>
      <c r="C1294" s="475">
        <f>'Named Boundary Report'!$F1293</f>
        <v>0</v>
      </c>
    </row>
    <row r="1295" spans="1:3" x14ac:dyDescent="0.25">
      <c r="A1295" s="532" t="str">
        <f>IF(ISNUMBER(VALUE(SUBSTITUTE('Named Boundary Report'!$A1294,"+",""))), VALUE(SUBSTITUTE('Named Boundary Report'!$A1294,"+","")), IF(TRIM('Named Boundary Report'!$A1294)="", "End of Project", $A1294))</f>
        <v>End of Project</v>
      </c>
      <c r="B1295" s="473" t="str">
        <f>IF(ISNUMBER('Named Boundary Report'!$A1294), "",TRIM(SUBSTITUTE('Named Boundary Report'!$A1294, CHAR(160), " ")))</f>
        <v/>
      </c>
      <c r="C1295" s="475">
        <f>'Named Boundary Report'!$F1294</f>
        <v>0</v>
      </c>
    </row>
    <row r="1296" spans="1:3" x14ac:dyDescent="0.25">
      <c r="A1296" s="532" t="str">
        <f>IF(ISNUMBER(VALUE(SUBSTITUTE('Named Boundary Report'!$A1295,"+",""))), VALUE(SUBSTITUTE('Named Boundary Report'!$A1295,"+","")), IF(TRIM('Named Boundary Report'!$A1295)="", "End of Project", $A1295))</f>
        <v>End of Project</v>
      </c>
      <c r="B1296" s="473" t="str">
        <f>IF(ISNUMBER('Named Boundary Report'!$A1295), "",TRIM(SUBSTITUTE('Named Boundary Report'!$A1295, CHAR(160), " ")))</f>
        <v/>
      </c>
      <c r="C1296" s="475">
        <f>'Named Boundary Report'!$F1295</f>
        <v>0</v>
      </c>
    </row>
    <row r="1297" spans="1:3" x14ac:dyDescent="0.25">
      <c r="A1297" s="532" t="str">
        <f>IF(ISNUMBER(VALUE(SUBSTITUTE('Named Boundary Report'!$A1296,"+",""))), VALUE(SUBSTITUTE('Named Boundary Report'!$A1296,"+","")), IF(TRIM('Named Boundary Report'!$A1296)="", "End of Project", $A1296))</f>
        <v>End of Project</v>
      </c>
      <c r="B1297" s="473" t="str">
        <f>IF(ISNUMBER('Named Boundary Report'!$A1296), "",TRIM(SUBSTITUTE('Named Boundary Report'!$A1296, CHAR(160), " ")))</f>
        <v/>
      </c>
      <c r="C1297" s="475">
        <f>'Named Boundary Report'!$F1296</f>
        <v>0</v>
      </c>
    </row>
    <row r="1298" spans="1:3" x14ac:dyDescent="0.25">
      <c r="A1298" s="532" t="str">
        <f>IF(ISNUMBER(VALUE(SUBSTITUTE('Named Boundary Report'!$A1297,"+",""))), VALUE(SUBSTITUTE('Named Boundary Report'!$A1297,"+","")), IF(TRIM('Named Boundary Report'!$A1297)="", "End of Project", $A1297))</f>
        <v>End of Project</v>
      </c>
      <c r="B1298" s="473" t="str">
        <f>IF(ISNUMBER('Named Boundary Report'!$A1297), "",TRIM(SUBSTITUTE('Named Boundary Report'!$A1297, CHAR(160), " ")))</f>
        <v/>
      </c>
      <c r="C1298" s="475">
        <f>'Named Boundary Report'!$F1297</f>
        <v>0</v>
      </c>
    </row>
    <row r="1299" spans="1:3" x14ac:dyDescent="0.25">
      <c r="A1299" s="532" t="str">
        <f>IF(ISNUMBER(VALUE(SUBSTITUTE('Named Boundary Report'!$A1298,"+",""))), VALUE(SUBSTITUTE('Named Boundary Report'!$A1298,"+","")), IF(TRIM('Named Boundary Report'!$A1298)="", "End of Project", $A1298))</f>
        <v>End of Project</v>
      </c>
      <c r="B1299" s="473" t="str">
        <f>IF(ISNUMBER('Named Boundary Report'!$A1298), "",TRIM(SUBSTITUTE('Named Boundary Report'!$A1298, CHAR(160), " ")))</f>
        <v/>
      </c>
      <c r="C1299" s="475">
        <f>'Named Boundary Report'!$F1298</f>
        <v>0</v>
      </c>
    </row>
    <row r="1300" spans="1:3" x14ac:dyDescent="0.25">
      <c r="A1300" s="532" t="str">
        <f>IF(ISNUMBER(VALUE(SUBSTITUTE('Named Boundary Report'!$A1299,"+",""))), VALUE(SUBSTITUTE('Named Boundary Report'!$A1299,"+","")), IF(TRIM('Named Boundary Report'!$A1299)="", "End of Project", $A1299))</f>
        <v>End of Project</v>
      </c>
      <c r="B1300" s="473" t="str">
        <f>IF(ISNUMBER('Named Boundary Report'!$A1299), "",TRIM(SUBSTITUTE('Named Boundary Report'!$A1299, CHAR(160), " ")))</f>
        <v/>
      </c>
      <c r="C1300" s="475">
        <f>'Named Boundary Report'!$F1299</f>
        <v>0</v>
      </c>
    </row>
    <row r="1301" spans="1:3" x14ac:dyDescent="0.25">
      <c r="A1301" s="532" t="str">
        <f>IF(ISNUMBER(VALUE(SUBSTITUTE('Named Boundary Report'!$A1300,"+",""))), VALUE(SUBSTITUTE('Named Boundary Report'!$A1300,"+","")), IF(TRIM('Named Boundary Report'!$A1300)="", "End of Project", $A1300))</f>
        <v>End of Project</v>
      </c>
      <c r="B1301" s="473" t="str">
        <f>IF(ISNUMBER('Named Boundary Report'!$A1300), "",TRIM(SUBSTITUTE('Named Boundary Report'!$A1300, CHAR(160), " ")))</f>
        <v/>
      </c>
      <c r="C1301" s="475">
        <f>'Named Boundary Report'!$F1300</f>
        <v>0</v>
      </c>
    </row>
    <row r="1302" spans="1:3" x14ac:dyDescent="0.25">
      <c r="A1302" s="532" t="str">
        <f>IF(ISNUMBER(VALUE(SUBSTITUTE('Named Boundary Report'!$A1301,"+",""))), VALUE(SUBSTITUTE('Named Boundary Report'!$A1301,"+","")), IF(TRIM('Named Boundary Report'!$A1301)="", "End of Project", $A1301))</f>
        <v>End of Project</v>
      </c>
      <c r="B1302" s="473" t="str">
        <f>IF(ISNUMBER('Named Boundary Report'!$A1301), "",TRIM(SUBSTITUTE('Named Boundary Report'!$A1301, CHAR(160), " ")))</f>
        <v/>
      </c>
      <c r="C1302" s="475">
        <f>'Named Boundary Report'!$F1301</f>
        <v>0</v>
      </c>
    </row>
    <row r="1303" spans="1:3" x14ac:dyDescent="0.25">
      <c r="A1303" s="532" t="str">
        <f>IF(ISNUMBER(VALUE(SUBSTITUTE('Named Boundary Report'!$A1302,"+",""))), VALUE(SUBSTITUTE('Named Boundary Report'!$A1302,"+","")), IF(TRIM('Named Boundary Report'!$A1302)="", "End of Project", $A1302))</f>
        <v>End of Project</v>
      </c>
      <c r="B1303" s="473" t="str">
        <f>IF(ISNUMBER('Named Boundary Report'!$A1302), "",TRIM(SUBSTITUTE('Named Boundary Report'!$A1302, CHAR(160), " ")))</f>
        <v/>
      </c>
      <c r="C1303" s="475">
        <f>'Named Boundary Report'!$F1302</f>
        <v>0</v>
      </c>
    </row>
    <row r="1304" spans="1:3" x14ac:dyDescent="0.25">
      <c r="A1304" s="532" t="str">
        <f>IF(ISNUMBER(VALUE(SUBSTITUTE('Named Boundary Report'!$A1303,"+",""))), VALUE(SUBSTITUTE('Named Boundary Report'!$A1303,"+","")), IF(TRIM('Named Boundary Report'!$A1303)="", "End of Project", $A1303))</f>
        <v>End of Project</v>
      </c>
      <c r="B1304" s="473" t="str">
        <f>IF(ISNUMBER('Named Boundary Report'!$A1303), "",TRIM(SUBSTITUTE('Named Boundary Report'!$A1303, CHAR(160), " ")))</f>
        <v/>
      </c>
      <c r="C1304" s="475">
        <f>'Named Boundary Report'!$F1303</f>
        <v>0</v>
      </c>
    </row>
    <row r="1305" spans="1:3" x14ac:dyDescent="0.25">
      <c r="A1305" s="532" t="str">
        <f>IF(ISNUMBER(VALUE(SUBSTITUTE('Named Boundary Report'!$A1304,"+",""))), VALUE(SUBSTITUTE('Named Boundary Report'!$A1304,"+","")), IF(TRIM('Named Boundary Report'!$A1304)="", "End of Project", $A1304))</f>
        <v>End of Project</v>
      </c>
      <c r="B1305" s="473" t="str">
        <f>IF(ISNUMBER('Named Boundary Report'!$A1304), "",TRIM(SUBSTITUTE('Named Boundary Report'!$A1304, CHAR(160), " ")))</f>
        <v/>
      </c>
      <c r="C1305" s="475">
        <f>'Named Boundary Report'!$F1304</f>
        <v>0</v>
      </c>
    </row>
    <row r="1306" spans="1:3" x14ac:dyDescent="0.25">
      <c r="A1306" s="532" t="str">
        <f>IF(ISNUMBER(VALUE(SUBSTITUTE('Named Boundary Report'!$A1305,"+",""))), VALUE(SUBSTITUTE('Named Boundary Report'!$A1305,"+","")), IF(TRIM('Named Boundary Report'!$A1305)="", "End of Project", $A1305))</f>
        <v>End of Project</v>
      </c>
      <c r="B1306" s="473" t="str">
        <f>IF(ISNUMBER('Named Boundary Report'!$A1305), "",TRIM(SUBSTITUTE('Named Boundary Report'!$A1305, CHAR(160), " ")))</f>
        <v/>
      </c>
      <c r="C1306" s="475">
        <f>'Named Boundary Report'!$F1305</f>
        <v>0</v>
      </c>
    </row>
    <row r="1307" spans="1:3" x14ac:dyDescent="0.25">
      <c r="A1307" s="532" t="str">
        <f>IF(ISNUMBER(VALUE(SUBSTITUTE('Named Boundary Report'!$A1306,"+",""))), VALUE(SUBSTITUTE('Named Boundary Report'!$A1306,"+","")), IF(TRIM('Named Boundary Report'!$A1306)="", "End of Project", $A1306))</f>
        <v>End of Project</v>
      </c>
      <c r="B1307" s="473" t="str">
        <f>IF(ISNUMBER('Named Boundary Report'!$A1306), "",TRIM(SUBSTITUTE('Named Boundary Report'!$A1306, CHAR(160), " ")))</f>
        <v/>
      </c>
      <c r="C1307" s="475">
        <f>'Named Boundary Report'!$F1306</f>
        <v>0</v>
      </c>
    </row>
    <row r="1308" spans="1:3" x14ac:dyDescent="0.25">
      <c r="A1308" s="532" t="str">
        <f>IF(ISNUMBER(VALUE(SUBSTITUTE('Named Boundary Report'!$A1307,"+",""))), VALUE(SUBSTITUTE('Named Boundary Report'!$A1307,"+","")), IF(TRIM('Named Boundary Report'!$A1307)="", "End of Project", $A1307))</f>
        <v>End of Project</v>
      </c>
      <c r="B1308" s="473" t="str">
        <f>IF(ISNUMBER('Named Boundary Report'!$A1307), "",TRIM(SUBSTITUTE('Named Boundary Report'!$A1307, CHAR(160), " ")))</f>
        <v/>
      </c>
      <c r="C1308" s="475">
        <f>'Named Boundary Report'!$F1307</f>
        <v>0</v>
      </c>
    </row>
    <row r="1309" spans="1:3" x14ac:dyDescent="0.25">
      <c r="A1309" s="532" t="str">
        <f>IF(ISNUMBER(VALUE(SUBSTITUTE('Named Boundary Report'!$A1308,"+",""))), VALUE(SUBSTITUTE('Named Boundary Report'!$A1308,"+","")), IF(TRIM('Named Boundary Report'!$A1308)="", "End of Project", $A1308))</f>
        <v>End of Project</v>
      </c>
      <c r="B1309" s="473" t="str">
        <f>IF(ISNUMBER('Named Boundary Report'!$A1308), "",TRIM(SUBSTITUTE('Named Boundary Report'!$A1308, CHAR(160), " ")))</f>
        <v/>
      </c>
      <c r="C1309" s="475">
        <f>'Named Boundary Report'!$F1308</f>
        <v>0</v>
      </c>
    </row>
    <row r="1310" spans="1:3" x14ac:dyDescent="0.25">
      <c r="A1310" s="532" t="str">
        <f>IF(ISNUMBER(VALUE(SUBSTITUTE('Named Boundary Report'!$A1309,"+",""))), VALUE(SUBSTITUTE('Named Boundary Report'!$A1309,"+","")), IF(TRIM('Named Boundary Report'!$A1309)="", "End of Project", $A1309))</f>
        <v>End of Project</v>
      </c>
      <c r="B1310" s="473" t="str">
        <f>IF(ISNUMBER('Named Boundary Report'!$A1309), "",TRIM(SUBSTITUTE('Named Boundary Report'!$A1309, CHAR(160), " ")))</f>
        <v/>
      </c>
      <c r="C1310" s="475">
        <f>'Named Boundary Report'!$F1309</f>
        <v>0</v>
      </c>
    </row>
    <row r="1311" spans="1:3" x14ac:dyDescent="0.25">
      <c r="A1311" s="532" t="str">
        <f>IF(ISNUMBER(VALUE(SUBSTITUTE('Named Boundary Report'!$A1310,"+",""))), VALUE(SUBSTITUTE('Named Boundary Report'!$A1310,"+","")), IF(TRIM('Named Boundary Report'!$A1310)="", "End of Project", $A1310))</f>
        <v>End of Project</v>
      </c>
      <c r="B1311" s="473" t="str">
        <f>IF(ISNUMBER('Named Boundary Report'!$A1310), "",TRIM(SUBSTITUTE('Named Boundary Report'!$A1310, CHAR(160), " ")))</f>
        <v/>
      </c>
      <c r="C1311" s="475">
        <f>'Named Boundary Report'!$F1310</f>
        <v>0</v>
      </c>
    </row>
    <row r="1312" spans="1:3" x14ac:dyDescent="0.25">
      <c r="A1312" s="532" t="str">
        <f>IF(ISNUMBER(VALUE(SUBSTITUTE('Named Boundary Report'!$A1311,"+",""))), VALUE(SUBSTITUTE('Named Boundary Report'!$A1311,"+","")), IF(TRIM('Named Boundary Report'!$A1311)="", "End of Project", $A1311))</f>
        <v>End of Project</v>
      </c>
      <c r="B1312" s="473" t="str">
        <f>IF(ISNUMBER('Named Boundary Report'!$A1311), "",TRIM(SUBSTITUTE('Named Boundary Report'!$A1311, CHAR(160), " ")))</f>
        <v/>
      </c>
      <c r="C1312" s="475">
        <f>'Named Boundary Report'!$F1311</f>
        <v>0</v>
      </c>
    </row>
    <row r="1313" spans="1:3" x14ac:dyDescent="0.25">
      <c r="A1313" s="532" t="str">
        <f>IF(ISNUMBER(VALUE(SUBSTITUTE('Named Boundary Report'!$A1312,"+",""))), VALUE(SUBSTITUTE('Named Boundary Report'!$A1312,"+","")), IF(TRIM('Named Boundary Report'!$A1312)="", "End of Project", $A1312))</f>
        <v>End of Project</v>
      </c>
      <c r="B1313" s="473" t="str">
        <f>IF(ISNUMBER('Named Boundary Report'!$A1312), "",TRIM(SUBSTITUTE('Named Boundary Report'!$A1312, CHAR(160), " ")))</f>
        <v/>
      </c>
      <c r="C1313" s="475">
        <f>'Named Boundary Report'!$F1312</f>
        <v>0</v>
      </c>
    </row>
    <row r="1314" spans="1:3" x14ac:dyDescent="0.25">
      <c r="A1314" s="532" t="str">
        <f>IF(ISNUMBER(VALUE(SUBSTITUTE('Named Boundary Report'!$A1313,"+",""))), VALUE(SUBSTITUTE('Named Boundary Report'!$A1313,"+","")), IF(TRIM('Named Boundary Report'!$A1313)="", "End of Project", $A1313))</f>
        <v>End of Project</v>
      </c>
      <c r="B1314" s="473" t="str">
        <f>IF(ISNUMBER('Named Boundary Report'!$A1313), "",TRIM(SUBSTITUTE('Named Boundary Report'!$A1313, CHAR(160), " ")))</f>
        <v/>
      </c>
      <c r="C1314" s="475">
        <f>'Named Boundary Report'!$F1313</f>
        <v>0</v>
      </c>
    </row>
    <row r="1315" spans="1:3" x14ac:dyDescent="0.25">
      <c r="A1315" s="532" t="str">
        <f>IF(ISNUMBER(VALUE(SUBSTITUTE('Named Boundary Report'!$A1314,"+",""))), VALUE(SUBSTITUTE('Named Boundary Report'!$A1314,"+","")), IF(TRIM('Named Boundary Report'!$A1314)="", "End of Project", $A1314))</f>
        <v>End of Project</v>
      </c>
      <c r="B1315" s="473" t="str">
        <f>IF(ISNUMBER('Named Boundary Report'!$A1314), "",TRIM(SUBSTITUTE('Named Boundary Report'!$A1314, CHAR(160), " ")))</f>
        <v/>
      </c>
      <c r="C1315" s="475">
        <f>'Named Boundary Report'!$F1314</f>
        <v>0</v>
      </c>
    </row>
    <row r="1316" spans="1:3" x14ac:dyDescent="0.25">
      <c r="A1316" s="532" t="str">
        <f>IF(ISNUMBER(VALUE(SUBSTITUTE('Named Boundary Report'!$A1315,"+",""))), VALUE(SUBSTITUTE('Named Boundary Report'!$A1315,"+","")), IF(TRIM('Named Boundary Report'!$A1315)="", "End of Project", $A1315))</f>
        <v>End of Project</v>
      </c>
      <c r="B1316" s="473" t="str">
        <f>IF(ISNUMBER('Named Boundary Report'!$A1315), "",TRIM(SUBSTITUTE('Named Boundary Report'!$A1315, CHAR(160), " ")))</f>
        <v/>
      </c>
      <c r="C1316" s="475">
        <f>'Named Boundary Report'!$F1315</f>
        <v>0</v>
      </c>
    </row>
    <row r="1317" spans="1:3" x14ac:dyDescent="0.25">
      <c r="A1317" s="532" t="str">
        <f>IF(ISNUMBER(VALUE(SUBSTITUTE('Named Boundary Report'!$A1316,"+",""))), VALUE(SUBSTITUTE('Named Boundary Report'!$A1316,"+","")), IF(TRIM('Named Boundary Report'!$A1316)="", "End of Project", $A1316))</f>
        <v>End of Project</v>
      </c>
      <c r="B1317" s="473" t="str">
        <f>IF(ISNUMBER('Named Boundary Report'!$A1316), "",TRIM(SUBSTITUTE('Named Boundary Report'!$A1316, CHAR(160), " ")))</f>
        <v/>
      </c>
      <c r="C1317" s="475">
        <f>'Named Boundary Report'!$F1316</f>
        <v>0</v>
      </c>
    </row>
    <row r="1318" spans="1:3" x14ac:dyDescent="0.25">
      <c r="A1318" s="532" t="str">
        <f>IF(ISNUMBER(VALUE(SUBSTITUTE('Named Boundary Report'!$A1317,"+",""))), VALUE(SUBSTITUTE('Named Boundary Report'!$A1317,"+","")), IF(TRIM('Named Boundary Report'!$A1317)="", "End of Project", $A1317))</f>
        <v>End of Project</v>
      </c>
      <c r="B1318" s="473" t="str">
        <f>IF(ISNUMBER('Named Boundary Report'!$A1317), "",TRIM(SUBSTITUTE('Named Boundary Report'!$A1317, CHAR(160), " ")))</f>
        <v/>
      </c>
      <c r="C1318" s="475">
        <f>'Named Boundary Report'!$F1317</f>
        <v>0</v>
      </c>
    </row>
    <row r="1319" spans="1:3" x14ac:dyDescent="0.25">
      <c r="A1319" s="532" t="str">
        <f>IF(ISNUMBER(VALUE(SUBSTITUTE('Named Boundary Report'!$A1318,"+",""))), VALUE(SUBSTITUTE('Named Boundary Report'!$A1318,"+","")), IF(TRIM('Named Boundary Report'!$A1318)="", "End of Project", $A1318))</f>
        <v>End of Project</v>
      </c>
      <c r="B1319" s="473" t="str">
        <f>IF(ISNUMBER('Named Boundary Report'!$A1318), "",TRIM(SUBSTITUTE('Named Boundary Report'!$A1318, CHAR(160), " ")))</f>
        <v/>
      </c>
      <c r="C1319" s="475">
        <f>'Named Boundary Report'!$F1318</f>
        <v>0</v>
      </c>
    </row>
    <row r="1320" spans="1:3" x14ac:dyDescent="0.25">
      <c r="A1320" s="532" t="str">
        <f>IF(ISNUMBER(VALUE(SUBSTITUTE('Named Boundary Report'!$A1319,"+",""))), VALUE(SUBSTITUTE('Named Boundary Report'!$A1319,"+","")), IF(TRIM('Named Boundary Report'!$A1319)="", "End of Project", $A1319))</f>
        <v>End of Project</v>
      </c>
      <c r="B1320" s="473" t="str">
        <f>IF(ISNUMBER('Named Boundary Report'!$A1319), "",TRIM(SUBSTITUTE('Named Boundary Report'!$A1319, CHAR(160), " ")))</f>
        <v/>
      </c>
      <c r="C1320" s="475">
        <f>'Named Boundary Report'!$F1319</f>
        <v>0</v>
      </c>
    </row>
    <row r="1321" spans="1:3" x14ac:dyDescent="0.25">
      <c r="A1321" s="532" t="str">
        <f>IF(ISNUMBER(VALUE(SUBSTITUTE('Named Boundary Report'!$A1320,"+",""))), VALUE(SUBSTITUTE('Named Boundary Report'!$A1320,"+","")), IF(TRIM('Named Boundary Report'!$A1320)="", "End of Project", $A1320))</f>
        <v>End of Project</v>
      </c>
      <c r="B1321" s="473" t="str">
        <f>IF(ISNUMBER('Named Boundary Report'!$A1320), "",TRIM(SUBSTITUTE('Named Boundary Report'!$A1320, CHAR(160), " ")))</f>
        <v/>
      </c>
      <c r="C1321" s="475">
        <f>'Named Boundary Report'!$F1320</f>
        <v>0</v>
      </c>
    </row>
    <row r="1322" spans="1:3" x14ac:dyDescent="0.25">
      <c r="A1322" s="532" t="str">
        <f>IF(ISNUMBER(VALUE(SUBSTITUTE('Named Boundary Report'!$A1321,"+",""))), VALUE(SUBSTITUTE('Named Boundary Report'!$A1321,"+","")), IF(TRIM('Named Boundary Report'!$A1321)="", "End of Project", $A1321))</f>
        <v>End of Project</v>
      </c>
      <c r="B1322" s="473" t="str">
        <f>IF(ISNUMBER('Named Boundary Report'!$A1321), "",TRIM(SUBSTITUTE('Named Boundary Report'!$A1321, CHAR(160), " ")))</f>
        <v/>
      </c>
      <c r="C1322" s="475">
        <f>'Named Boundary Report'!$F1321</f>
        <v>0</v>
      </c>
    </row>
    <row r="1323" spans="1:3" x14ac:dyDescent="0.25">
      <c r="A1323" s="532" t="str">
        <f>IF(ISNUMBER(VALUE(SUBSTITUTE('Named Boundary Report'!$A1322,"+",""))), VALUE(SUBSTITUTE('Named Boundary Report'!$A1322,"+","")), IF(TRIM('Named Boundary Report'!$A1322)="", "End of Project", $A1322))</f>
        <v>End of Project</v>
      </c>
      <c r="B1323" s="473" t="str">
        <f>IF(ISNUMBER('Named Boundary Report'!$A1322), "",TRIM(SUBSTITUTE('Named Boundary Report'!$A1322, CHAR(160), " ")))</f>
        <v/>
      </c>
      <c r="C1323" s="475">
        <f>'Named Boundary Report'!$F1322</f>
        <v>0</v>
      </c>
    </row>
    <row r="1324" spans="1:3" x14ac:dyDescent="0.25">
      <c r="A1324" s="532" t="str">
        <f>IF(ISNUMBER(VALUE(SUBSTITUTE('Named Boundary Report'!$A1323,"+",""))), VALUE(SUBSTITUTE('Named Boundary Report'!$A1323,"+","")), IF(TRIM('Named Boundary Report'!$A1323)="", "End of Project", $A1323))</f>
        <v>End of Project</v>
      </c>
      <c r="B1324" s="473" t="str">
        <f>IF(ISNUMBER('Named Boundary Report'!$A1323), "",TRIM(SUBSTITUTE('Named Boundary Report'!$A1323, CHAR(160), " ")))</f>
        <v/>
      </c>
      <c r="C1324" s="475">
        <f>'Named Boundary Report'!$F1323</f>
        <v>0</v>
      </c>
    </row>
    <row r="1325" spans="1:3" x14ac:dyDescent="0.25">
      <c r="A1325" s="532" t="str">
        <f>IF(ISNUMBER(VALUE(SUBSTITUTE('Named Boundary Report'!$A1324,"+",""))), VALUE(SUBSTITUTE('Named Boundary Report'!$A1324,"+","")), IF(TRIM('Named Boundary Report'!$A1324)="", "End of Project", $A1324))</f>
        <v>End of Project</v>
      </c>
      <c r="B1325" s="473" t="str">
        <f>IF(ISNUMBER('Named Boundary Report'!$A1324), "",TRIM(SUBSTITUTE('Named Boundary Report'!$A1324, CHAR(160), " ")))</f>
        <v/>
      </c>
      <c r="C1325" s="475">
        <f>'Named Boundary Report'!$F1324</f>
        <v>0</v>
      </c>
    </row>
    <row r="1326" spans="1:3" x14ac:dyDescent="0.25">
      <c r="A1326" s="532" t="str">
        <f>IF(ISNUMBER(VALUE(SUBSTITUTE('Named Boundary Report'!$A1325,"+",""))), VALUE(SUBSTITUTE('Named Boundary Report'!$A1325,"+","")), IF(TRIM('Named Boundary Report'!$A1325)="", "End of Project", $A1325))</f>
        <v>End of Project</v>
      </c>
      <c r="B1326" s="473" t="str">
        <f>IF(ISNUMBER('Named Boundary Report'!$A1325), "",TRIM(SUBSTITUTE('Named Boundary Report'!$A1325, CHAR(160), " ")))</f>
        <v/>
      </c>
      <c r="C1326" s="475">
        <f>'Named Boundary Report'!$F1325</f>
        <v>0</v>
      </c>
    </row>
    <row r="1327" spans="1:3" x14ac:dyDescent="0.25">
      <c r="A1327" s="532" t="str">
        <f>IF(ISNUMBER(VALUE(SUBSTITUTE('Named Boundary Report'!$A1326,"+",""))), VALUE(SUBSTITUTE('Named Boundary Report'!$A1326,"+","")), IF(TRIM('Named Boundary Report'!$A1326)="", "End of Project", $A1326))</f>
        <v>End of Project</v>
      </c>
      <c r="B1327" s="473" t="str">
        <f>IF(ISNUMBER('Named Boundary Report'!$A1326), "",TRIM(SUBSTITUTE('Named Boundary Report'!$A1326, CHAR(160), " ")))</f>
        <v/>
      </c>
      <c r="C1327" s="475">
        <f>'Named Boundary Report'!$F1326</f>
        <v>0</v>
      </c>
    </row>
    <row r="1328" spans="1:3" x14ac:dyDescent="0.25">
      <c r="A1328" s="532" t="str">
        <f>IF(ISNUMBER(VALUE(SUBSTITUTE('Named Boundary Report'!$A1327,"+",""))), VALUE(SUBSTITUTE('Named Boundary Report'!$A1327,"+","")), IF(TRIM('Named Boundary Report'!$A1327)="", "End of Project", $A1327))</f>
        <v>End of Project</v>
      </c>
      <c r="B1328" s="473" t="str">
        <f>IF(ISNUMBER('Named Boundary Report'!$A1327), "",TRIM(SUBSTITUTE('Named Boundary Report'!$A1327, CHAR(160), " ")))</f>
        <v/>
      </c>
      <c r="C1328" s="475">
        <f>'Named Boundary Report'!$F1327</f>
        <v>0</v>
      </c>
    </row>
    <row r="1329" spans="1:3" x14ac:dyDescent="0.25">
      <c r="A1329" s="532" t="str">
        <f>IF(ISNUMBER(VALUE(SUBSTITUTE('Named Boundary Report'!$A1328,"+",""))), VALUE(SUBSTITUTE('Named Boundary Report'!$A1328,"+","")), IF(TRIM('Named Boundary Report'!$A1328)="", "End of Project", $A1328))</f>
        <v>End of Project</v>
      </c>
      <c r="B1329" s="473" t="str">
        <f>IF(ISNUMBER('Named Boundary Report'!$A1328), "",TRIM(SUBSTITUTE('Named Boundary Report'!$A1328, CHAR(160), " ")))</f>
        <v/>
      </c>
      <c r="C1329" s="475">
        <f>'Named Boundary Report'!$F1328</f>
        <v>0</v>
      </c>
    </row>
    <row r="1330" spans="1:3" x14ac:dyDescent="0.25">
      <c r="A1330" s="532" t="str">
        <f>IF(ISNUMBER(VALUE(SUBSTITUTE('Named Boundary Report'!$A1329,"+",""))), VALUE(SUBSTITUTE('Named Boundary Report'!$A1329,"+","")), IF(TRIM('Named Boundary Report'!$A1329)="", "End of Project", $A1329))</f>
        <v>End of Project</v>
      </c>
      <c r="B1330" s="473" t="str">
        <f>IF(ISNUMBER('Named Boundary Report'!$A1329), "",TRIM(SUBSTITUTE('Named Boundary Report'!$A1329, CHAR(160), " ")))</f>
        <v/>
      </c>
      <c r="C1330" s="475">
        <f>'Named Boundary Report'!$F1329</f>
        <v>0</v>
      </c>
    </row>
    <row r="1331" spans="1:3" x14ac:dyDescent="0.25">
      <c r="A1331" s="532" t="str">
        <f>IF(ISNUMBER(VALUE(SUBSTITUTE('Named Boundary Report'!$A1330,"+",""))), VALUE(SUBSTITUTE('Named Boundary Report'!$A1330,"+","")), IF(TRIM('Named Boundary Report'!$A1330)="", "End of Project", $A1330))</f>
        <v>End of Project</v>
      </c>
      <c r="B1331" s="473" t="str">
        <f>IF(ISNUMBER('Named Boundary Report'!$A1330), "",TRIM(SUBSTITUTE('Named Boundary Report'!$A1330, CHAR(160), " ")))</f>
        <v/>
      </c>
      <c r="C1331" s="475">
        <f>'Named Boundary Report'!$F1330</f>
        <v>0</v>
      </c>
    </row>
    <row r="1332" spans="1:3" x14ac:dyDescent="0.25">
      <c r="A1332" s="532" t="str">
        <f>IF(ISNUMBER(VALUE(SUBSTITUTE('Named Boundary Report'!$A1331,"+",""))), VALUE(SUBSTITUTE('Named Boundary Report'!$A1331,"+","")), IF(TRIM('Named Boundary Report'!$A1331)="", "End of Project", $A1331))</f>
        <v>End of Project</v>
      </c>
      <c r="B1332" s="473" t="str">
        <f>IF(ISNUMBER('Named Boundary Report'!$A1331), "",TRIM(SUBSTITUTE('Named Boundary Report'!$A1331, CHAR(160), " ")))</f>
        <v/>
      </c>
      <c r="C1332" s="475">
        <f>'Named Boundary Report'!$F1331</f>
        <v>0</v>
      </c>
    </row>
    <row r="1333" spans="1:3" x14ac:dyDescent="0.25">
      <c r="A1333" s="532" t="str">
        <f>IF(ISNUMBER(VALUE(SUBSTITUTE('Named Boundary Report'!$A1332,"+",""))), VALUE(SUBSTITUTE('Named Boundary Report'!$A1332,"+","")), IF(TRIM('Named Boundary Report'!$A1332)="", "End of Project", $A1332))</f>
        <v>End of Project</v>
      </c>
      <c r="B1333" s="473" t="str">
        <f>IF(ISNUMBER('Named Boundary Report'!$A1332), "",TRIM(SUBSTITUTE('Named Boundary Report'!$A1332, CHAR(160), " ")))</f>
        <v/>
      </c>
      <c r="C1333" s="475">
        <f>'Named Boundary Report'!$F1332</f>
        <v>0</v>
      </c>
    </row>
    <row r="1334" spans="1:3" x14ac:dyDescent="0.25">
      <c r="A1334" s="532" t="str">
        <f>IF(ISNUMBER(VALUE(SUBSTITUTE('Named Boundary Report'!$A1333,"+",""))), VALUE(SUBSTITUTE('Named Boundary Report'!$A1333,"+","")), IF(TRIM('Named Boundary Report'!$A1333)="", "End of Project", $A1333))</f>
        <v>End of Project</v>
      </c>
      <c r="B1334" s="473" t="str">
        <f>IF(ISNUMBER('Named Boundary Report'!$A1333), "",TRIM(SUBSTITUTE('Named Boundary Report'!$A1333, CHAR(160), " ")))</f>
        <v/>
      </c>
      <c r="C1334" s="475">
        <f>'Named Boundary Report'!$F1333</f>
        <v>0</v>
      </c>
    </row>
    <row r="1335" spans="1:3" x14ac:dyDescent="0.25">
      <c r="A1335" s="532" t="str">
        <f>IF(ISNUMBER(VALUE(SUBSTITUTE('Named Boundary Report'!$A1334,"+",""))), VALUE(SUBSTITUTE('Named Boundary Report'!$A1334,"+","")), IF(TRIM('Named Boundary Report'!$A1334)="", "End of Project", $A1334))</f>
        <v>End of Project</v>
      </c>
      <c r="B1335" s="473" t="str">
        <f>IF(ISNUMBER('Named Boundary Report'!$A1334), "",TRIM(SUBSTITUTE('Named Boundary Report'!$A1334, CHAR(160), " ")))</f>
        <v/>
      </c>
      <c r="C1335" s="475">
        <f>'Named Boundary Report'!$F1334</f>
        <v>0</v>
      </c>
    </row>
    <row r="1336" spans="1:3" x14ac:dyDescent="0.25">
      <c r="A1336" s="532" t="str">
        <f>IF(ISNUMBER(VALUE(SUBSTITUTE('Named Boundary Report'!$A1335,"+",""))), VALUE(SUBSTITUTE('Named Boundary Report'!$A1335,"+","")), IF(TRIM('Named Boundary Report'!$A1335)="", "End of Project", $A1335))</f>
        <v>End of Project</v>
      </c>
      <c r="B1336" s="473" t="str">
        <f>IF(ISNUMBER('Named Boundary Report'!$A1335), "",TRIM(SUBSTITUTE('Named Boundary Report'!$A1335, CHAR(160), " ")))</f>
        <v/>
      </c>
      <c r="C1336" s="475">
        <f>'Named Boundary Report'!$F1335</f>
        <v>0</v>
      </c>
    </row>
    <row r="1337" spans="1:3" x14ac:dyDescent="0.25">
      <c r="A1337" s="532" t="str">
        <f>IF(ISNUMBER(VALUE(SUBSTITUTE('Named Boundary Report'!$A1336,"+",""))), VALUE(SUBSTITUTE('Named Boundary Report'!$A1336,"+","")), IF(TRIM('Named Boundary Report'!$A1336)="", "End of Project", $A1336))</f>
        <v>End of Project</v>
      </c>
      <c r="B1337" s="473" t="str">
        <f>IF(ISNUMBER('Named Boundary Report'!$A1336), "",TRIM(SUBSTITUTE('Named Boundary Report'!$A1336, CHAR(160), " ")))</f>
        <v/>
      </c>
      <c r="C1337" s="475">
        <f>'Named Boundary Report'!$F1336</f>
        <v>0</v>
      </c>
    </row>
    <row r="1338" spans="1:3" x14ac:dyDescent="0.25">
      <c r="A1338" s="532" t="str">
        <f>IF(ISNUMBER(VALUE(SUBSTITUTE('Named Boundary Report'!$A1337,"+",""))), VALUE(SUBSTITUTE('Named Boundary Report'!$A1337,"+","")), IF(TRIM('Named Boundary Report'!$A1337)="", "End of Project", $A1337))</f>
        <v>End of Project</v>
      </c>
      <c r="B1338" s="473" t="str">
        <f>IF(ISNUMBER('Named Boundary Report'!$A1337), "",TRIM(SUBSTITUTE('Named Boundary Report'!$A1337, CHAR(160), " ")))</f>
        <v/>
      </c>
      <c r="C1338" s="475">
        <f>'Named Boundary Report'!$F1337</f>
        <v>0</v>
      </c>
    </row>
    <row r="1339" spans="1:3" x14ac:dyDescent="0.25">
      <c r="A1339" s="532" t="str">
        <f>IF(ISNUMBER(VALUE(SUBSTITUTE('Named Boundary Report'!$A1338,"+",""))), VALUE(SUBSTITUTE('Named Boundary Report'!$A1338,"+","")), IF(TRIM('Named Boundary Report'!$A1338)="", "End of Project", $A1338))</f>
        <v>End of Project</v>
      </c>
      <c r="B1339" s="473" t="str">
        <f>IF(ISNUMBER('Named Boundary Report'!$A1338), "",TRIM(SUBSTITUTE('Named Boundary Report'!$A1338, CHAR(160), " ")))</f>
        <v/>
      </c>
      <c r="C1339" s="475">
        <f>'Named Boundary Report'!$F1338</f>
        <v>0</v>
      </c>
    </row>
    <row r="1340" spans="1:3" x14ac:dyDescent="0.25">
      <c r="A1340" s="532" t="str">
        <f>IF(ISNUMBER(VALUE(SUBSTITUTE('Named Boundary Report'!$A1339,"+",""))), VALUE(SUBSTITUTE('Named Boundary Report'!$A1339,"+","")), IF(TRIM('Named Boundary Report'!$A1339)="", "End of Project", $A1339))</f>
        <v>End of Project</v>
      </c>
      <c r="B1340" s="473" t="str">
        <f>IF(ISNUMBER('Named Boundary Report'!$A1339), "",TRIM(SUBSTITUTE('Named Boundary Report'!$A1339, CHAR(160), " ")))</f>
        <v/>
      </c>
      <c r="C1340" s="475">
        <f>'Named Boundary Report'!$F1339</f>
        <v>0</v>
      </c>
    </row>
    <row r="1341" spans="1:3" x14ac:dyDescent="0.25">
      <c r="A1341" s="532" t="str">
        <f>IF(ISNUMBER(VALUE(SUBSTITUTE('Named Boundary Report'!$A1340,"+",""))), VALUE(SUBSTITUTE('Named Boundary Report'!$A1340,"+","")), IF(TRIM('Named Boundary Report'!$A1340)="", "End of Project", $A1340))</f>
        <v>End of Project</v>
      </c>
      <c r="B1341" s="473" t="str">
        <f>IF(ISNUMBER('Named Boundary Report'!$A1340), "",TRIM(SUBSTITUTE('Named Boundary Report'!$A1340, CHAR(160), " ")))</f>
        <v/>
      </c>
      <c r="C1341" s="475">
        <f>'Named Boundary Report'!$F1340</f>
        <v>0</v>
      </c>
    </row>
    <row r="1342" spans="1:3" x14ac:dyDescent="0.25">
      <c r="A1342" s="532" t="str">
        <f>IF(ISNUMBER(VALUE(SUBSTITUTE('Named Boundary Report'!$A1341,"+",""))), VALUE(SUBSTITUTE('Named Boundary Report'!$A1341,"+","")), IF(TRIM('Named Boundary Report'!$A1341)="", "End of Project", $A1341))</f>
        <v>End of Project</v>
      </c>
      <c r="B1342" s="473" t="str">
        <f>IF(ISNUMBER('Named Boundary Report'!$A1341), "",TRIM(SUBSTITUTE('Named Boundary Report'!$A1341, CHAR(160), " ")))</f>
        <v/>
      </c>
      <c r="C1342" s="475">
        <f>'Named Boundary Report'!$F1341</f>
        <v>0</v>
      </c>
    </row>
    <row r="1343" spans="1:3" x14ac:dyDescent="0.25">
      <c r="A1343" s="532" t="str">
        <f>IF(ISNUMBER(VALUE(SUBSTITUTE('Named Boundary Report'!$A1342,"+",""))), VALUE(SUBSTITUTE('Named Boundary Report'!$A1342,"+","")), IF(TRIM('Named Boundary Report'!$A1342)="", "End of Project", $A1342))</f>
        <v>End of Project</v>
      </c>
      <c r="B1343" s="473" t="str">
        <f>IF(ISNUMBER('Named Boundary Report'!$A1342), "",TRIM(SUBSTITUTE('Named Boundary Report'!$A1342, CHAR(160), " ")))</f>
        <v/>
      </c>
      <c r="C1343" s="475">
        <f>'Named Boundary Report'!$F1342</f>
        <v>0</v>
      </c>
    </row>
    <row r="1344" spans="1:3" x14ac:dyDescent="0.25">
      <c r="A1344" s="532" t="str">
        <f>IF(ISNUMBER(VALUE(SUBSTITUTE('Named Boundary Report'!$A1343,"+",""))), VALUE(SUBSTITUTE('Named Boundary Report'!$A1343,"+","")), IF(TRIM('Named Boundary Report'!$A1343)="", "End of Project", $A1343))</f>
        <v>End of Project</v>
      </c>
      <c r="B1344" s="473" t="str">
        <f>IF(ISNUMBER('Named Boundary Report'!$A1343), "",TRIM(SUBSTITUTE('Named Boundary Report'!$A1343, CHAR(160), " ")))</f>
        <v/>
      </c>
      <c r="C1344" s="475">
        <f>'Named Boundary Report'!$F1343</f>
        <v>0</v>
      </c>
    </row>
    <row r="1345" spans="1:3" x14ac:dyDescent="0.25">
      <c r="A1345" s="532" t="str">
        <f>IF(ISNUMBER(VALUE(SUBSTITUTE('Named Boundary Report'!$A1344,"+",""))), VALUE(SUBSTITUTE('Named Boundary Report'!$A1344,"+","")), IF(TRIM('Named Boundary Report'!$A1344)="", "End of Project", $A1344))</f>
        <v>End of Project</v>
      </c>
      <c r="B1345" s="473" t="str">
        <f>IF(ISNUMBER('Named Boundary Report'!$A1344), "",TRIM(SUBSTITUTE('Named Boundary Report'!$A1344, CHAR(160), " ")))</f>
        <v/>
      </c>
      <c r="C1345" s="475">
        <f>'Named Boundary Report'!$F1344</f>
        <v>0</v>
      </c>
    </row>
    <row r="1346" spans="1:3" x14ac:dyDescent="0.25">
      <c r="A1346" s="532" t="str">
        <f>IF(ISNUMBER(VALUE(SUBSTITUTE('Named Boundary Report'!$A1345,"+",""))), VALUE(SUBSTITUTE('Named Boundary Report'!$A1345,"+","")), IF(TRIM('Named Boundary Report'!$A1345)="", "End of Project", $A1345))</f>
        <v>End of Project</v>
      </c>
      <c r="B1346" s="473" t="str">
        <f>IF(ISNUMBER('Named Boundary Report'!$A1345), "",TRIM(SUBSTITUTE('Named Boundary Report'!$A1345, CHAR(160), " ")))</f>
        <v/>
      </c>
      <c r="C1346" s="475">
        <f>'Named Boundary Report'!$F1345</f>
        <v>0</v>
      </c>
    </row>
    <row r="1347" spans="1:3" x14ac:dyDescent="0.25">
      <c r="A1347" s="532" t="str">
        <f>IF(ISNUMBER(VALUE(SUBSTITUTE('Named Boundary Report'!$A1346,"+",""))), VALUE(SUBSTITUTE('Named Boundary Report'!$A1346,"+","")), IF(TRIM('Named Boundary Report'!$A1346)="", "End of Project", $A1346))</f>
        <v>End of Project</v>
      </c>
      <c r="B1347" s="473" t="str">
        <f>IF(ISNUMBER('Named Boundary Report'!$A1346), "",TRIM(SUBSTITUTE('Named Boundary Report'!$A1346, CHAR(160), " ")))</f>
        <v/>
      </c>
      <c r="C1347" s="475">
        <f>'Named Boundary Report'!$F1346</f>
        <v>0</v>
      </c>
    </row>
    <row r="1348" spans="1:3" x14ac:dyDescent="0.25">
      <c r="A1348" s="532" t="str">
        <f>IF(ISNUMBER(VALUE(SUBSTITUTE('Named Boundary Report'!$A1347,"+",""))), VALUE(SUBSTITUTE('Named Boundary Report'!$A1347,"+","")), IF(TRIM('Named Boundary Report'!$A1347)="", "End of Project", $A1347))</f>
        <v>End of Project</v>
      </c>
      <c r="B1348" s="473" t="str">
        <f>IF(ISNUMBER('Named Boundary Report'!$A1347), "",TRIM(SUBSTITUTE('Named Boundary Report'!$A1347, CHAR(160), " ")))</f>
        <v/>
      </c>
      <c r="C1348" s="475">
        <f>'Named Boundary Report'!$F1347</f>
        <v>0</v>
      </c>
    </row>
    <row r="1349" spans="1:3" x14ac:dyDescent="0.25">
      <c r="A1349" s="532" t="str">
        <f>IF(ISNUMBER(VALUE(SUBSTITUTE('Named Boundary Report'!$A1348,"+",""))), VALUE(SUBSTITUTE('Named Boundary Report'!$A1348,"+","")), IF(TRIM('Named Boundary Report'!$A1348)="", "End of Project", $A1348))</f>
        <v>End of Project</v>
      </c>
      <c r="B1349" s="473" t="str">
        <f>IF(ISNUMBER('Named Boundary Report'!$A1348), "",TRIM(SUBSTITUTE('Named Boundary Report'!$A1348, CHAR(160), " ")))</f>
        <v/>
      </c>
      <c r="C1349" s="475">
        <f>'Named Boundary Report'!$F1348</f>
        <v>0</v>
      </c>
    </row>
    <row r="1350" spans="1:3" x14ac:dyDescent="0.25">
      <c r="A1350" s="532" t="str">
        <f>IF(ISNUMBER(VALUE(SUBSTITUTE('Named Boundary Report'!$A1349,"+",""))), VALUE(SUBSTITUTE('Named Boundary Report'!$A1349,"+","")), IF(TRIM('Named Boundary Report'!$A1349)="", "End of Project", $A1349))</f>
        <v>End of Project</v>
      </c>
      <c r="B1350" s="473" t="str">
        <f>IF(ISNUMBER('Named Boundary Report'!$A1349), "",TRIM(SUBSTITUTE('Named Boundary Report'!$A1349, CHAR(160), " ")))</f>
        <v/>
      </c>
      <c r="C1350" s="475">
        <f>'Named Boundary Report'!$F1349</f>
        <v>0</v>
      </c>
    </row>
    <row r="1351" spans="1:3" x14ac:dyDescent="0.25">
      <c r="A1351" s="532" t="str">
        <f>IF(ISNUMBER(VALUE(SUBSTITUTE('Named Boundary Report'!$A1350,"+",""))), VALUE(SUBSTITUTE('Named Boundary Report'!$A1350,"+","")), IF(TRIM('Named Boundary Report'!$A1350)="", "End of Project", $A1350))</f>
        <v>End of Project</v>
      </c>
      <c r="B1351" s="473" t="str">
        <f>IF(ISNUMBER('Named Boundary Report'!$A1350), "",TRIM(SUBSTITUTE('Named Boundary Report'!$A1350, CHAR(160), " ")))</f>
        <v/>
      </c>
      <c r="C1351" s="475">
        <f>'Named Boundary Report'!$F1350</f>
        <v>0</v>
      </c>
    </row>
    <row r="1352" spans="1:3" x14ac:dyDescent="0.25">
      <c r="A1352" s="532" t="str">
        <f>IF(ISNUMBER(VALUE(SUBSTITUTE('Named Boundary Report'!$A1351,"+",""))), VALUE(SUBSTITUTE('Named Boundary Report'!$A1351,"+","")), IF(TRIM('Named Boundary Report'!$A1351)="", "End of Project", $A1351))</f>
        <v>End of Project</v>
      </c>
      <c r="B1352" s="473" t="str">
        <f>IF(ISNUMBER('Named Boundary Report'!$A1351), "",TRIM(SUBSTITUTE('Named Boundary Report'!$A1351, CHAR(160), " ")))</f>
        <v/>
      </c>
      <c r="C1352" s="475">
        <f>'Named Boundary Report'!$F1351</f>
        <v>0</v>
      </c>
    </row>
    <row r="1353" spans="1:3" x14ac:dyDescent="0.25">
      <c r="A1353" s="532" t="str">
        <f>IF(ISNUMBER(VALUE(SUBSTITUTE('Named Boundary Report'!$A1352,"+",""))), VALUE(SUBSTITUTE('Named Boundary Report'!$A1352,"+","")), IF(TRIM('Named Boundary Report'!$A1352)="", "End of Project", $A1352))</f>
        <v>End of Project</v>
      </c>
      <c r="B1353" s="473" t="str">
        <f>IF(ISNUMBER('Named Boundary Report'!$A1352), "",TRIM(SUBSTITUTE('Named Boundary Report'!$A1352, CHAR(160), " ")))</f>
        <v/>
      </c>
      <c r="C1353" s="475">
        <f>'Named Boundary Report'!$F1352</f>
        <v>0</v>
      </c>
    </row>
    <row r="1354" spans="1:3" x14ac:dyDescent="0.25">
      <c r="A1354" s="532" t="str">
        <f>IF(ISNUMBER(VALUE(SUBSTITUTE('Named Boundary Report'!$A1353,"+",""))), VALUE(SUBSTITUTE('Named Boundary Report'!$A1353,"+","")), IF(TRIM('Named Boundary Report'!$A1353)="", "End of Project", $A1353))</f>
        <v>End of Project</v>
      </c>
      <c r="B1354" s="473" t="str">
        <f>IF(ISNUMBER('Named Boundary Report'!$A1353), "",TRIM(SUBSTITUTE('Named Boundary Report'!$A1353, CHAR(160), " ")))</f>
        <v/>
      </c>
      <c r="C1354" s="475">
        <f>'Named Boundary Report'!$F1353</f>
        <v>0</v>
      </c>
    </row>
    <row r="1355" spans="1:3" x14ac:dyDescent="0.25">
      <c r="A1355" s="532" t="str">
        <f>IF(ISNUMBER(VALUE(SUBSTITUTE('Named Boundary Report'!$A1354,"+",""))), VALUE(SUBSTITUTE('Named Boundary Report'!$A1354,"+","")), IF(TRIM('Named Boundary Report'!$A1354)="", "End of Project", $A1354))</f>
        <v>End of Project</v>
      </c>
      <c r="B1355" s="473" t="str">
        <f>IF(ISNUMBER('Named Boundary Report'!$A1354), "",TRIM(SUBSTITUTE('Named Boundary Report'!$A1354, CHAR(160), " ")))</f>
        <v/>
      </c>
      <c r="C1355" s="475">
        <f>'Named Boundary Report'!$F1354</f>
        <v>0</v>
      </c>
    </row>
    <row r="1356" spans="1:3" x14ac:dyDescent="0.25">
      <c r="A1356" s="532" t="str">
        <f>IF(ISNUMBER(VALUE(SUBSTITUTE('Named Boundary Report'!$A1355,"+",""))), VALUE(SUBSTITUTE('Named Boundary Report'!$A1355,"+","")), IF(TRIM('Named Boundary Report'!$A1355)="", "End of Project", $A1355))</f>
        <v>End of Project</v>
      </c>
      <c r="B1356" s="473" t="str">
        <f>IF(ISNUMBER('Named Boundary Report'!$A1355), "",TRIM(SUBSTITUTE('Named Boundary Report'!$A1355, CHAR(160), " ")))</f>
        <v/>
      </c>
      <c r="C1356" s="475">
        <f>'Named Boundary Report'!$F1355</f>
        <v>0</v>
      </c>
    </row>
    <row r="1357" spans="1:3" x14ac:dyDescent="0.25">
      <c r="A1357" s="532" t="str">
        <f>IF(ISNUMBER(VALUE(SUBSTITUTE('Named Boundary Report'!$A1356,"+",""))), VALUE(SUBSTITUTE('Named Boundary Report'!$A1356,"+","")), IF(TRIM('Named Boundary Report'!$A1356)="", "End of Project", $A1356))</f>
        <v>End of Project</v>
      </c>
      <c r="B1357" s="473" t="str">
        <f>IF(ISNUMBER('Named Boundary Report'!$A1356), "",TRIM(SUBSTITUTE('Named Boundary Report'!$A1356, CHAR(160), " ")))</f>
        <v/>
      </c>
      <c r="C1357" s="475">
        <f>'Named Boundary Report'!$F1356</f>
        <v>0</v>
      </c>
    </row>
    <row r="1358" spans="1:3" x14ac:dyDescent="0.25">
      <c r="A1358" s="532" t="str">
        <f>IF(ISNUMBER(VALUE(SUBSTITUTE('Named Boundary Report'!$A1357,"+",""))), VALUE(SUBSTITUTE('Named Boundary Report'!$A1357,"+","")), IF(TRIM('Named Boundary Report'!$A1357)="", "End of Project", $A1357))</f>
        <v>End of Project</v>
      </c>
      <c r="B1358" s="473" t="str">
        <f>IF(ISNUMBER('Named Boundary Report'!$A1357), "",TRIM(SUBSTITUTE('Named Boundary Report'!$A1357, CHAR(160), " ")))</f>
        <v/>
      </c>
      <c r="C1358" s="475">
        <f>'Named Boundary Report'!$F1357</f>
        <v>0</v>
      </c>
    </row>
    <row r="1359" spans="1:3" x14ac:dyDescent="0.25">
      <c r="A1359" s="532" t="str">
        <f>IF(ISNUMBER(VALUE(SUBSTITUTE('Named Boundary Report'!$A1358,"+",""))), VALUE(SUBSTITUTE('Named Boundary Report'!$A1358,"+","")), IF(TRIM('Named Boundary Report'!$A1358)="", "End of Project", $A1358))</f>
        <v>End of Project</v>
      </c>
      <c r="B1359" s="473" t="str">
        <f>IF(ISNUMBER('Named Boundary Report'!$A1358), "",TRIM(SUBSTITUTE('Named Boundary Report'!$A1358, CHAR(160), " ")))</f>
        <v/>
      </c>
      <c r="C1359" s="475">
        <f>'Named Boundary Report'!$F1358</f>
        <v>0</v>
      </c>
    </row>
    <row r="1360" spans="1:3" x14ac:dyDescent="0.25">
      <c r="A1360" s="532" t="str">
        <f>IF(ISNUMBER(VALUE(SUBSTITUTE('Named Boundary Report'!$A1359,"+",""))), VALUE(SUBSTITUTE('Named Boundary Report'!$A1359,"+","")), IF(TRIM('Named Boundary Report'!$A1359)="", "End of Project", $A1359))</f>
        <v>End of Project</v>
      </c>
      <c r="B1360" s="473" t="str">
        <f>IF(ISNUMBER('Named Boundary Report'!$A1359), "",TRIM(SUBSTITUTE('Named Boundary Report'!$A1359, CHAR(160), " ")))</f>
        <v/>
      </c>
      <c r="C1360" s="475">
        <f>'Named Boundary Report'!$F1359</f>
        <v>0</v>
      </c>
    </row>
    <row r="1361" spans="1:3" x14ac:dyDescent="0.25">
      <c r="A1361" s="532" t="str">
        <f>IF(ISNUMBER(VALUE(SUBSTITUTE('Named Boundary Report'!$A1360,"+",""))), VALUE(SUBSTITUTE('Named Boundary Report'!$A1360,"+","")), IF(TRIM('Named Boundary Report'!$A1360)="", "End of Project", $A1360))</f>
        <v>End of Project</v>
      </c>
      <c r="B1361" s="473" t="str">
        <f>IF(ISNUMBER('Named Boundary Report'!$A1360), "",TRIM(SUBSTITUTE('Named Boundary Report'!$A1360, CHAR(160), " ")))</f>
        <v/>
      </c>
      <c r="C1361" s="475">
        <f>'Named Boundary Report'!$F1360</f>
        <v>0</v>
      </c>
    </row>
    <row r="1362" spans="1:3" x14ac:dyDescent="0.25">
      <c r="A1362" s="532" t="str">
        <f>IF(ISNUMBER(VALUE(SUBSTITUTE('Named Boundary Report'!$A1361,"+",""))), VALUE(SUBSTITUTE('Named Boundary Report'!$A1361,"+","")), IF(TRIM('Named Boundary Report'!$A1361)="", "End of Project", $A1361))</f>
        <v>End of Project</v>
      </c>
      <c r="B1362" s="473" t="str">
        <f>IF(ISNUMBER('Named Boundary Report'!$A1361), "",TRIM(SUBSTITUTE('Named Boundary Report'!$A1361, CHAR(160), " ")))</f>
        <v/>
      </c>
      <c r="C1362" s="475">
        <f>'Named Boundary Report'!$F1361</f>
        <v>0</v>
      </c>
    </row>
    <row r="1363" spans="1:3" x14ac:dyDescent="0.25">
      <c r="A1363" s="532" t="str">
        <f>IF(ISNUMBER(VALUE(SUBSTITUTE('Named Boundary Report'!$A1362,"+",""))), VALUE(SUBSTITUTE('Named Boundary Report'!$A1362,"+","")), IF(TRIM('Named Boundary Report'!$A1362)="", "End of Project", $A1362))</f>
        <v>End of Project</v>
      </c>
      <c r="B1363" s="473" t="str">
        <f>IF(ISNUMBER('Named Boundary Report'!$A1362), "",TRIM(SUBSTITUTE('Named Boundary Report'!$A1362, CHAR(160), " ")))</f>
        <v/>
      </c>
      <c r="C1363" s="475">
        <f>'Named Boundary Report'!$F1362</f>
        <v>0</v>
      </c>
    </row>
    <row r="1364" spans="1:3" x14ac:dyDescent="0.25">
      <c r="A1364" s="532" t="str">
        <f>IF(ISNUMBER(VALUE(SUBSTITUTE('Named Boundary Report'!$A1363,"+",""))), VALUE(SUBSTITUTE('Named Boundary Report'!$A1363,"+","")), IF(TRIM('Named Boundary Report'!$A1363)="", "End of Project", $A1363))</f>
        <v>End of Project</v>
      </c>
      <c r="B1364" s="473" t="str">
        <f>IF(ISNUMBER('Named Boundary Report'!$A1363), "",TRIM(SUBSTITUTE('Named Boundary Report'!$A1363, CHAR(160), " ")))</f>
        <v/>
      </c>
      <c r="C1364" s="475">
        <f>'Named Boundary Report'!$F1363</f>
        <v>0</v>
      </c>
    </row>
    <row r="1365" spans="1:3" x14ac:dyDescent="0.25">
      <c r="A1365" s="532" t="str">
        <f>IF(ISNUMBER(VALUE(SUBSTITUTE('Named Boundary Report'!$A1364,"+",""))), VALUE(SUBSTITUTE('Named Boundary Report'!$A1364,"+","")), IF(TRIM('Named Boundary Report'!$A1364)="", "End of Project", $A1364))</f>
        <v>End of Project</v>
      </c>
      <c r="B1365" s="473" t="str">
        <f>IF(ISNUMBER('Named Boundary Report'!$A1364), "",TRIM(SUBSTITUTE('Named Boundary Report'!$A1364, CHAR(160), " ")))</f>
        <v/>
      </c>
      <c r="C1365" s="475">
        <f>'Named Boundary Report'!$F1364</f>
        <v>0</v>
      </c>
    </row>
    <row r="1366" spans="1:3" x14ac:dyDescent="0.25">
      <c r="A1366" s="532" t="str">
        <f>IF(ISNUMBER(VALUE(SUBSTITUTE('Named Boundary Report'!$A1365,"+",""))), VALUE(SUBSTITUTE('Named Boundary Report'!$A1365,"+","")), IF(TRIM('Named Boundary Report'!$A1365)="", "End of Project", $A1365))</f>
        <v>End of Project</v>
      </c>
      <c r="B1366" s="473" t="str">
        <f>IF(ISNUMBER('Named Boundary Report'!$A1365), "",TRIM(SUBSTITUTE('Named Boundary Report'!$A1365, CHAR(160), " ")))</f>
        <v/>
      </c>
      <c r="C1366" s="475">
        <f>'Named Boundary Report'!$F1365</f>
        <v>0</v>
      </c>
    </row>
    <row r="1367" spans="1:3" x14ac:dyDescent="0.25">
      <c r="A1367" s="532" t="str">
        <f>IF(ISNUMBER(VALUE(SUBSTITUTE('Named Boundary Report'!$A1366,"+",""))), VALUE(SUBSTITUTE('Named Boundary Report'!$A1366,"+","")), IF(TRIM('Named Boundary Report'!$A1366)="", "End of Project", $A1366))</f>
        <v>End of Project</v>
      </c>
      <c r="B1367" s="473" t="str">
        <f>IF(ISNUMBER('Named Boundary Report'!$A1366), "",TRIM(SUBSTITUTE('Named Boundary Report'!$A1366, CHAR(160), " ")))</f>
        <v/>
      </c>
      <c r="C1367" s="475">
        <f>'Named Boundary Report'!$F1366</f>
        <v>0</v>
      </c>
    </row>
    <row r="1368" spans="1:3" x14ac:dyDescent="0.25">
      <c r="A1368" s="532" t="str">
        <f>IF(ISNUMBER(VALUE(SUBSTITUTE('Named Boundary Report'!$A1367,"+",""))), VALUE(SUBSTITUTE('Named Boundary Report'!$A1367,"+","")), IF(TRIM('Named Boundary Report'!$A1367)="", "End of Project", $A1367))</f>
        <v>End of Project</v>
      </c>
      <c r="B1368" s="473" t="str">
        <f>IF(ISNUMBER('Named Boundary Report'!$A1367), "",TRIM(SUBSTITUTE('Named Boundary Report'!$A1367, CHAR(160), " ")))</f>
        <v/>
      </c>
      <c r="C1368" s="475">
        <f>'Named Boundary Report'!$F1367</f>
        <v>0</v>
      </c>
    </row>
    <row r="1369" spans="1:3" x14ac:dyDescent="0.25">
      <c r="A1369" s="532" t="str">
        <f>IF(ISNUMBER(VALUE(SUBSTITUTE('Named Boundary Report'!$A1368,"+",""))), VALUE(SUBSTITUTE('Named Boundary Report'!$A1368,"+","")), IF(TRIM('Named Boundary Report'!$A1368)="", "End of Project", $A1368))</f>
        <v>End of Project</v>
      </c>
      <c r="B1369" s="473" t="str">
        <f>IF(ISNUMBER('Named Boundary Report'!$A1368), "",TRIM(SUBSTITUTE('Named Boundary Report'!$A1368, CHAR(160), " ")))</f>
        <v/>
      </c>
      <c r="C1369" s="475">
        <f>'Named Boundary Report'!$F1368</f>
        <v>0</v>
      </c>
    </row>
    <row r="1370" spans="1:3" x14ac:dyDescent="0.25">
      <c r="A1370" s="532" t="str">
        <f>IF(ISNUMBER(VALUE(SUBSTITUTE('Named Boundary Report'!$A1369,"+",""))), VALUE(SUBSTITUTE('Named Boundary Report'!$A1369,"+","")), IF(TRIM('Named Boundary Report'!$A1369)="", "End of Project", $A1369))</f>
        <v>End of Project</v>
      </c>
      <c r="B1370" s="473" t="str">
        <f>IF(ISNUMBER('Named Boundary Report'!$A1369), "",TRIM(SUBSTITUTE('Named Boundary Report'!$A1369, CHAR(160), " ")))</f>
        <v/>
      </c>
      <c r="C1370" s="475">
        <f>'Named Boundary Report'!$F1369</f>
        <v>0</v>
      </c>
    </row>
    <row r="1371" spans="1:3" x14ac:dyDescent="0.25">
      <c r="A1371" s="532" t="str">
        <f>IF(ISNUMBER(VALUE(SUBSTITUTE('Named Boundary Report'!$A1370,"+",""))), VALUE(SUBSTITUTE('Named Boundary Report'!$A1370,"+","")), IF(TRIM('Named Boundary Report'!$A1370)="", "End of Project", $A1370))</f>
        <v>End of Project</v>
      </c>
      <c r="B1371" s="473" t="str">
        <f>IF(ISNUMBER('Named Boundary Report'!$A1370), "",TRIM(SUBSTITUTE('Named Boundary Report'!$A1370, CHAR(160), " ")))</f>
        <v/>
      </c>
      <c r="C1371" s="475">
        <f>'Named Boundary Report'!$F1370</f>
        <v>0</v>
      </c>
    </row>
    <row r="1372" spans="1:3" x14ac:dyDescent="0.25">
      <c r="A1372" s="532" t="str">
        <f>IF(ISNUMBER(VALUE(SUBSTITUTE('Named Boundary Report'!$A1371,"+",""))), VALUE(SUBSTITUTE('Named Boundary Report'!$A1371,"+","")), IF(TRIM('Named Boundary Report'!$A1371)="", "End of Project", $A1371))</f>
        <v>End of Project</v>
      </c>
      <c r="B1372" s="473" t="str">
        <f>IF(ISNUMBER('Named Boundary Report'!$A1371), "",TRIM(SUBSTITUTE('Named Boundary Report'!$A1371, CHAR(160), " ")))</f>
        <v/>
      </c>
      <c r="C1372" s="475">
        <f>'Named Boundary Report'!$F1371</f>
        <v>0</v>
      </c>
    </row>
    <row r="1373" spans="1:3" x14ac:dyDescent="0.25">
      <c r="A1373" s="532" t="str">
        <f>IF(ISNUMBER(VALUE(SUBSTITUTE('Named Boundary Report'!$A1372,"+",""))), VALUE(SUBSTITUTE('Named Boundary Report'!$A1372,"+","")), IF(TRIM('Named Boundary Report'!$A1372)="", "End of Project", $A1372))</f>
        <v>End of Project</v>
      </c>
      <c r="B1373" s="473" t="str">
        <f>IF(ISNUMBER('Named Boundary Report'!$A1372), "",TRIM(SUBSTITUTE('Named Boundary Report'!$A1372, CHAR(160), " ")))</f>
        <v/>
      </c>
      <c r="C1373" s="475">
        <f>'Named Boundary Report'!$F1372</f>
        <v>0</v>
      </c>
    </row>
    <row r="1374" spans="1:3" x14ac:dyDescent="0.25">
      <c r="A1374" s="532" t="str">
        <f>IF(ISNUMBER(VALUE(SUBSTITUTE('Named Boundary Report'!$A1373,"+",""))), VALUE(SUBSTITUTE('Named Boundary Report'!$A1373,"+","")), IF(TRIM('Named Boundary Report'!$A1373)="", "End of Project", $A1373))</f>
        <v>End of Project</v>
      </c>
      <c r="B1374" s="473" t="str">
        <f>IF(ISNUMBER('Named Boundary Report'!$A1373), "",TRIM(SUBSTITUTE('Named Boundary Report'!$A1373, CHAR(160), " ")))</f>
        <v/>
      </c>
      <c r="C1374" s="475">
        <f>'Named Boundary Report'!$F1373</f>
        <v>0</v>
      </c>
    </row>
    <row r="1375" spans="1:3" x14ac:dyDescent="0.25">
      <c r="A1375" s="532" t="str">
        <f>IF(ISNUMBER(VALUE(SUBSTITUTE('Named Boundary Report'!$A1374,"+",""))), VALUE(SUBSTITUTE('Named Boundary Report'!$A1374,"+","")), IF(TRIM('Named Boundary Report'!$A1374)="", "End of Project", $A1374))</f>
        <v>End of Project</v>
      </c>
      <c r="B1375" s="473" t="str">
        <f>IF(ISNUMBER('Named Boundary Report'!$A1374), "",TRIM(SUBSTITUTE('Named Boundary Report'!$A1374, CHAR(160), " ")))</f>
        <v/>
      </c>
      <c r="C1375" s="475">
        <f>'Named Boundary Report'!$F1374</f>
        <v>0</v>
      </c>
    </row>
    <row r="1376" spans="1:3" x14ac:dyDescent="0.25">
      <c r="A1376" s="532" t="str">
        <f>IF(ISNUMBER(VALUE(SUBSTITUTE('Named Boundary Report'!$A1375,"+",""))), VALUE(SUBSTITUTE('Named Boundary Report'!$A1375,"+","")), IF(TRIM('Named Boundary Report'!$A1375)="", "End of Project", $A1375))</f>
        <v>End of Project</v>
      </c>
      <c r="B1376" s="473" t="str">
        <f>IF(ISNUMBER('Named Boundary Report'!$A1375), "",TRIM(SUBSTITUTE('Named Boundary Report'!$A1375, CHAR(160), " ")))</f>
        <v/>
      </c>
      <c r="C1376" s="475">
        <f>'Named Boundary Report'!$F1375</f>
        <v>0</v>
      </c>
    </row>
    <row r="1377" spans="1:3" x14ac:dyDescent="0.25">
      <c r="A1377" s="532" t="str">
        <f>IF(ISNUMBER(VALUE(SUBSTITUTE('Named Boundary Report'!$A1376,"+",""))), VALUE(SUBSTITUTE('Named Boundary Report'!$A1376,"+","")), IF(TRIM('Named Boundary Report'!$A1376)="", "End of Project", $A1376))</f>
        <v>End of Project</v>
      </c>
      <c r="B1377" s="473" t="str">
        <f>IF(ISNUMBER('Named Boundary Report'!$A1376), "",TRIM(SUBSTITUTE('Named Boundary Report'!$A1376, CHAR(160), " ")))</f>
        <v/>
      </c>
      <c r="C1377" s="475">
        <f>'Named Boundary Report'!$F1376</f>
        <v>0</v>
      </c>
    </row>
    <row r="1378" spans="1:3" x14ac:dyDescent="0.25">
      <c r="A1378" s="532" t="str">
        <f>IF(ISNUMBER(VALUE(SUBSTITUTE('Named Boundary Report'!$A1377,"+",""))), VALUE(SUBSTITUTE('Named Boundary Report'!$A1377,"+","")), IF(TRIM('Named Boundary Report'!$A1377)="", "End of Project", $A1377))</f>
        <v>End of Project</v>
      </c>
      <c r="B1378" s="473" t="str">
        <f>IF(ISNUMBER('Named Boundary Report'!$A1377), "",TRIM(SUBSTITUTE('Named Boundary Report'!$A1377, CHAR(160), " ")))</f>
        <v/>
      </c>
      <c r="C1378" s="475">
        <f>'Named Boundary Report'!$F1377</f>
        <v>0</v>
      </c>
    </row>
    <row r="1379" spans="1:3" x14ac:dyDescent="0.25">
      <c r="A1379" s="532" t="str">
        <f>IF(ISNUMBER(VALUE(SUBSTITUTE('Named Boundary Report'!$A1378,"+",""))), VALUE(SUBSTITUTE('Named Boundary Report'!$A1378,"+","")), IF(TRIM('Named Boundary Report'!$A1378)="", "End of Project", $A1378))</f>
        <v>End of Project</v>
      </c>
      <c r="B1379" s="473" t="str">
        <f>IF(ISNUMBER('Named Boundary Report'!$A1378), "",TRIM(SUBSTITUTE('Named Boundary Report'!$A1378, CHAR(160), " ")))</f>
        <v/>
      </c>
      <c r="C1379" s="475">
        <f>'Named Boundary Report'!$F1378</f>
        <v>0</v>
      </c>
    </row>
    <row r="1380" spans="1:3" x14ac:dyDescent="0.25">
      <c r="A1380" s="532" t="str">
        <f>IF(ISNUMBER(VALUE(SUBSTITUTE('Named Boundary Report'!$A1379,"+",""))), VALUE(SUBSTITUTE('Named Boundary Report'!$A1379,"+","")), IF(TRIM('Named Boundary Report'!$A1379)="", "End of Project", $A1379))</f>
        <v>End of Project</v>
      </c>
      <c r="B1380" s="473" t="str">
        <f>IF(ISNUMBER('Named Boundary Report'!$A1379), "",TRIM(SUBSTITUTE('Named Boundary Report'!$A1379, CHAR(160), " ")))</f>
        <v/>
      </c>
      <c r="C1380" s="475">
        <f>'Named Boundary Report'!$F1379</f>
        <v>0</v>
      </c>
    </row>
    <row r="1381" spans="1:3" x14ac:dyDescent="0.25">
      <c r="A1381" s="532" t="str">
        <f>IF(ISNUMBER(VALUE(SUBSTITUTE('Named Boundary Report'!$A1380,"+",""))), VALUE(SUBSTITUTE('Named Boundary Report'!$A1380,"+","")), IF(TRIM('Named Boundary Report'!$A1380)="", "End of Project", $A1380))</f>
        <v>End of Project</v>
      </c>
      <c r="B1381" s="473" t="str">
        <f>IF(ISNUMBER('Named Boundary Report'!$A1380), "",TRIM(SUBSTITUTE('Named Boundary Report'!$A1380, CHAR(160), " ")))</f>
        <v/>
      </c>
      <c r="C1381" s="475">
        <f>'Named Boundary Report'!$F1380</f>
        <v>0</v>
      </c>
    </row>
    <row r="1382" spans="1:3" x14ac:dyDescent="0.25">
      <c r="A1382" s="532" t="str">
        <f>IF(ISNUMBER(VALUE(SUBSTITUTE('Named Boundary Report'!$A1381,"+",""))), VALUE(SUBSTITUTE('Named Boundary Report'!$A1381,"+","")), IF(TRIM('Named Boundary Report'!$A1381)="", "End of Project", $A1381))</f>
        <v>End of Project</v>
      </c>
      <c r="B1382" s="473" t="str">
        <f>IF(ISNUMBER('Named Boundary Report'!$A1381), "",TRIM(SUBSTITUTE('Named Boundary Report'!$A1381, CHAR(160), " ")))</f>
        <v/>
      </c>
      <c r="C1382" s="475">
        <f>'Named Boundary Report'!$F1381</f>
        <v>0</v>
      </c>
    </row>
    <row r="1383" spans="1:3" x14ac:dyDescent="0.25">
      <c r="A1383" s="532" t="str">
        <f>IF(ISNUMBER(VALUE(SUBSTITUTE('Named Boundary Report'!$A1382,"+",""))), VALUE(SUBSTITUTE('Named Boundary Report'!$A1382,"+","")), IF(TRIM('Named Boundary Report'!$A1382)="", "End of Project", $A1382))</f>
        <v>End of Project</v>
      </c>
      <c r="B1383" s="473" t="str">
        <f>IF(ISNUMBER('Named Boundary Report'!$A1382), "",TRIM(SUBSTITUTE('Named Boundary Report'!$A1382, CHAR(160), " ")))</f>
        <v/>
      </c>
      <c r="C1383" s="475">
        <f>'Named Boundary Report'!$F1382</f>
        <v>0</v>
      </c>
    </row>
    <row r="1384" spans="1:3" x14ac:dyDescent="0.25">
      <c r="A1384" s="532" t="str">
        <f>IF(ISNUMBER(VALUE(SUBSTITUTE('Named Boundary Report'!$A1383,"+",""))), VALUE(SUBSTITUTE('Named Boundary Report'!$A1383,"+","")), IF(TRIM('Named Boundary Report'!$A1383)="", "End of Project", $A1383))</f>
        <v>End of Project</v>
      </c>
      <c r="B1384" s="473" t="str">
        <f>IF(ISNUMBER('Named Boundary Report'!$A1383), "",TRIM(SUBSTITUTE('Named Boundary Report'!$A1383, CHAR(160), " ")))</f>
        <v/>
      </c>
      <c r="C1384" s="475">
        <f>'Named Boundary Report'!$F1383</f>
        <v>0</v>
      </c>
    </row>
    <row r="1385" spans="1:3" x14ac:dyDescent="0.25">
      <c r="A1385" s="532" t="str">
        <f>IF(ISNUMBER(VALUE(SUBSTITUTE('Named Boundary Report'!$A1384,"+",""))), VALUE(SUBSTITUTE('Named Boundary Report'!$A1384,"+","")), IF(TRIM('Named Boundary Report'!$A1384)="", "End of Project", $A1384))</f>
        <v>End of Project</v>
      </c>
      <c r="B1385" s="473" t="str">
        <f>IF(ISNUMBER('Named Boundary Report'!$A1384), "",TRIM(SUBSTITUTE('Named Boundary Report'!$A1384, CHAR(160), " ")))</f>
        <v/>
      </c>
      <c r="C1385" s="475">
        <f>'Named Boundary Report'!$F1384</f>
        <v>0</v>
      </c>
    </row>
    <row r="1386" spans="1:3" x14ac:dyDescent="0.25">
      <c r="A1386" s="532" t="str">
        <f>IF(ISNUMBER(VALUE(SUBSTITUTE('Named Boundary Report'!$A1385,"+",""))), VALUE(SUBSTITUTE('Named Boundary Report'!$A1385,"+","")), IF(TRIM('Named Boundary Report'!$A1385)="", "End of Project", $A1385))</f>
        <v>End of Project</v>
      </c>
      <c r="B1386" s="473" t="str">
        <f>IF(ISNUMBER('Named Boundary Report'!$A1385), "",TRIM(SUBSTITUTE('Named Boundary Report'!$A1385, CHAR(160), " ")))</f>
        <v/>
      </c>
      <c r="C1386" s="475">
        <f>'Named Boundary Report'!$F1385</f>
        <v>0</v>
      </c>
    </row>
    <row r="1387" spans="1:3" x14ac:dyDescent="0.25">
      <c r="A1387" s="532" t="str">
        <f>IF(ISNUMBER(VALUE(SUBSTITUTE('Named Boundary Report'!$A1386,"+",""))), VALUE(SUBSTITUTE('Named Boundary Report'!$A1386,"+","")), IF(TRIM('Named Boundary Report'!$A1386)="", "End of Project", $A1386))</f>
        <v>End of Project</v>
      </c>
      <c r="B1387" s="473" t="str">
        <f>IF(ISNUMBER('Named Boundary Report'!$A1386), "",TRIM(SUBSTITUTE('Named Boundary Report'!$A1386, CHAR(160), " ")))</f>
        <v/>
      </c>
      <c r="C1387" s="475">
        <f>'Named Boundary Report'!$F1386</f>
        <v>0</v>
      </c>
    </row>
    <row r="1388" spans="1:3" x14ac:dyDescent="0.25">
      <c r="A1388" s="532" t="str">
        <f>IF(ISNUMBER(VALUE(SUBSTITUTE('Named Boundary Report'!$A1387,"+",""))), VALUE(SUBSTITUTE('Named Boundary Report'!$A1387,"+","")), IF(TRIM('Named Boundary Report'!$A1387)="", "End of Project", $A1387))</f>
        <v>End of Project</v>
      </c>
      <c r="B1388" s="473" t="str">
        <f>IF(ISNUMBER('Named Boundary Report'!$A1387), "",TRIM(SUBSTITUTE('Named Boundary Report'!$A1387, CHAR(160), " ")))</f>
        <v/>
      </c>
      <c r="C1388" s="475">
        <f>'Named Boundary Report'!$F1387</f>
        <v>0</v>
      </c>
    </row>
    <row r="1389" spans="1:3" x14ac:dyDescent="0.25">
      <c r="A1389" s="532" t="str">
        <f>IF(ISNUMBER(VALUE(SUBSTITUTE('Named Boundary Report'!$A1388,"+",""))), VALUE(SUBSTITUTE('Named Boundary Report'!$A1388,"+","")), IF(TRIM('Named Boundary Report'!$A1388)="", "End of Project", $A1388))</f>
        <v>End of Project</v>
      </c>
      <c r="B1389" s="473" t="str">
        <f>IF(ISNUMBER('Named Boundary Report'!$A1388), "",TRIM(SUBSTITUTE('Named Boundary Report'!$A1388, CHAR(160), " ")))</f>
        <v/>
      </c>
      <c r="C1389" s="475">
        <f>'Named Boundary Report'!$F1388</f>
        <v>0</v>
      </c>
    </row>
    <row r="1390" spans="1:3" x14ac:dyDescent="0.25">
      <c r="A1390" s="532" t="str">
        <f>IF(ISNUMBER(VALUE(SUBSTITUTE('Named Boundary Report'!$A1389,"+",""))), VALUE(SUBSTITUTE('Named Boundary Report'!$A1389,"+","")), IF(TRIM('Named Boundary Report'!$A1389)="", "End of Project", $A1389))</f>
        <v>End of Project</v>
      </c>
      <c r="B1390" s="473" t="str">
        <f>IF(ISNUMBER('Named Boundary Report'!$A1389), "",TRIM(SUBSTITUTE('Named Boundary Report'!$A1389, CHAR(160), " ")))</f>
        <v/>
      </c>
      <c r="C1390" s="475">
        <f>'Named Boundary Report'!$F1389</f>
        <v>0</v>
      </c>
    </row>
    <row r="1391" spans="1:3" x14ac:dyDescent="0.25">
      <c r="A1391" s="532" t="str">
        <f>IF(ISNUMBER(VALUE(SUBSTITUTE('Named Boundary Report'!$A1390,"+",""))), VALUE(SUBSTITUTE('Named Boundary Report'!$A1390,"+","")), IF(TRIM('Named Boundary Report'!$A1390)="", "End of Project", $A1390))</f>
        <v>End of Project</v>
      </c>
      <c r="B1391" s="473" t="str">
        <f>IF(ISNUMBER('Named Boundary Report'!$A1390), "",TRIM(SUBSTITUTE('Named Boundary Report'!$A1390, CHAR(160), " ")))</f>
        <v/>
      </c>
      <c r="C1391" s="475">
        <f>'Named Boundary Report'!$F1390</f>
        <v>0</v>
      </c>
    </row>
    <row r="1392" spans="1:3" x14ac:dyDescent="0.25">
      <c r="A1392" s="532" t="str">
        <f>IF(ISNUMBER(VALUE(SUBSTITUTE('Named Boundary Report'!$A1391,"+",""))), VALUE(SUBSTITUTE('Named Boundary Report'!$A1391,"+","")), IF(TRIM('Named Boundary Report'!$A1391)="", "End of Project", $A1391))</f>
        <v>End of Project</v>
      </c>
      <c r="B1392" s="473" t="str">
        <f>IF(ISNUMBER('Named Boundary Report'!$A1391), "",TRIM(SUBSTITUTE('Named Boundary Report'!$A1391, CHAR(160), " ")))</f>
        <v/>
      </c>
      <c r="C1392" s="475">
        <f>'Named Boundary Report'!$F1391</f>
        <v>0</v>
      </c>
    </row>
    <row r="1393" spans="1:3" x14ac:dyDescent="0.25">
      <c r="A1393" s="532" t="str">
        <f>IF(ISNUMBER(VALUE(SUBSTITUTE('Named Boundary Report'!$A1392,"+",""))), VALUE(SUBSTITUTE('Named Boundary Report'!$A1392,"+","")), IF(TRIM('Named Boundary Report'!$A1392)="", "End of Project", $A1392))</f>
        <v>End of Project</v>
      </c>
      <c r="B1393" s="473" t="str">
        <f>IF(ISNUMBER('Named Boundary Report'!$A1392), "",TRIM(SUBSTITUTE('Named Boundary Report'!$A1392, CHAR(160), " ")))</f>
        <v/>
      </c>
      <c r="C1393" s="475">
        <f>'Named Boundary Report'!$F1392</f>
        <v>0</v>
      </c>
    </row>
    <row r="1394" spans="1:3" x14ac:dyDescent="0.25">
      <c r="A1394" s="532" t="str">
        <f>IF(ISNUMBER(VALUE(SUBSTITUTE('Named Boundary Report'!$A1393,"+",""))), VALUE(SUBSTITUTE('Named Boundary Report'!$A1393,"+","")), IF(TRIM('Named Boundary Report'!$A1393)="", "End of Project", $A1393))</f>
        <v>End of Project</v>
      </c>
      <c r="B1394" s="473" t="str">
        <f>IF(ISNUMBER('Named Boundary Report'!$A1393), "",TRIM(SUBSTITUTE('Named Boundary Report'!$A1393, CHAR(160), " ")))</f>
        <v/>
      </c>
      <c r="C1394" s="475">
        <f>'Named Boundary Report'!$F1393</f>
        <v>0</v>
      </c>
    </row>
    <row r="1395" spans="1:3" x14ac:dyDescent="0.25">
      <c r="A1395" s="532" t="str">
        <f>IF(ISNUMBER(VALUE(SUBSTITUTE('Named Boundary Report'!$A1394,"+",""))), VALUE(SUBSTITUTE('Named Boundary Report'!$A1394,"+","")), IF(TRIM('Named Boundary Report'!$A1394)="", "End of Project", $A1394))</f>
        <v>End of Project</v>
      </c>
      <c r="B1395" s="473" t="str">
        <f>IF(ISNUMBER('Named Boundary Report'!$A1394), "",TRIM(SUBSTITUTE('Named Boundary Report'!$A1394, CHAR(160), " ")))</f>
        <v/>
      </c>
      <c r="C1395" s="475">
        <f>'Named Boundary Report'!$F1394</f>
        <v>0</v>
      </c>
    </row>
    <row r="1396" spans="1:3" x14ac:dyDescent="0.25">
      <c r="A1396" s="532" t="str">
        <f>IF(ISNUMBER(VALUE(SUBSTITUTE('Named Boundary Report'!$A1395,"+",""))), VALUE(SUBSTITUTE('Named Boundary Report'!$A1395,"+","")), IF(TRIM('Named Boundary Report'!$A1395)="", "End of Project", $A1395))</f>
        <v>End of Project</v>
      </c>
      <c r="B1396" s="473" t="str">
        <f>IF(ISNUMBER('Named Boundary Report'!$A1395), "",TRIM(SUBSTITUTE('Named Boundary Report'!$A1395, CHAR(160), " ")))</f>
        <v/>
      </c>
      <c r="C1396" s="475">
        <f>'Named Boundary Report'!$F1395</f>
        <v>0</v>
      </c>
    </row>
    <row r="1397" spans="1:3" x14ac:dyDescent="0.25">
      <c r="A1397" s="532" t="str">
        <f>IF(ISNUMBER(VALUE(SUBSTITUTE('Named Boundary Report'!$A1396,"+",""))), VALUE(SUBSTITUTE('Named Boundary Report'!$A1396,"+","")), IF(TRIM('Named Boundary Report'!$A1396)="", "End of Project", $A1396))</f>
        <v>End of Project</v>
      </c>
      <c r="B1397" s="473" t="str">
        <f>IF(ISNUMBER('Named Boundary Report'!$A1396), "",TRIM(SUBSTITUTE('Named Boundary Report'!$A1396, CHAR(160), " ")))</f>
        <v/>
      </c>
      <c r="C1397" s="475">
        <f>'Named Boundary Report'!$F1396</f>
        <v>0</v>
      </c>
    </row>
    <row r="1398" spans="1:3" x14ac:dyDescent="0.25">
      <c r="A1398" s="532" t="str">
        <f>IF(ISNUMBER(VALUE(SUBSTITUTE('Named Boundary Report'!$A1397,"+",""))), VALUE(SUBSTITUTE('Named Boundary Report'!$A1397,"+","")), IF(TRIM('Named Boundary Report'!$A1397)="", "End of Project", $A1397))</f>
        <v>End of Project</v>
      </c>
      <c r="B1398" s="473" t="str">
        <f>IF(ISNUMBER('Named Boundary Report'!$A1397), "",TRIM(SUBSTITUTE('Named Boundary Report'!$A1397, CHAR(160), " ")))</f>
        <v/>
      </c>
      <c r="C1398" s="475">
        <f>'Named Boundary Report'!$F1397</f>
        <v>0</v>
      </c>
    </row>
    <row r="1399" spans="1:3" x14ac:dyDescent="0.25">
      <c r="A1399" s="532" t="str">
        <f>IF(ISNUMBER(VALUE(SUBSTITUTE('Named Boundary Report'!$A1398,"+",""))), VALUE(SUBSTITUTE('Named Boundary Report'!$A1398,"+","")), IF(TRIM('Named Boundary Report'!$A1398)="", "End of Project", $A1398))</f>
        <v>End of Project</v>
      </c>
      <c r="B1399" s="473" t="str">
        <f>IF(ISNUMBER('Named Boundary Report'!$A1398), "",TRIM(SUBSTITUTE('Named Boundary Report'!$A1398, CHAR(160), " ")))</f>
        <v/>
      </c>
      <c r="C1399" s="475">
        <f>'Named Boundary Report'!$F1398</f>
        <v>0</v>
      </c>
    </row>
    <row r="1400" spans="1:3" x14ac:dyDescent="0.25">
      <c r="A1400" s="532" t="str">
        <f>IF(ISNUMBER(VALUE(SUBSTITUTE('Named Boundary Report'!$A1399,"+",""))), VALUE(SUBSTITUTE('Named Boundary Report'!$A1399,"+","")), IF(TRIM('Named Boundary Report'!$A1399)="", "End of Project", $A1399))</f>
        <v>End of Project</v>
      </c>
      <c r="B1400" s="473" t="str">
        <f>IF(ISNUMBER('Named Boundary Report'!$A1399), "",TRIM(SUBSTITUTE('Named Boundary Report'!$A1399, CHAR(160), " ")))</f>
        <v/>
      </c>
      <c r="C1400" s="475">
        <f>'Named Boundary Report'!$F1399</f>
        <v>0</v>
      </c>
    </row>
    <row r="1401" spans="1:3" x14ac:dyDescent="0.25">
      <c r="A1401" s="532" t="str">
        <f>IF(ISNUMBER(VALUE(SUBSTITUTE('Named Boundary Report'!$A1400,"+",""))), VALUE(SUBSTITUTE('Named Boundary Report'!$A1400,"+","")), IF(TRIM('Named Boundary Report'!$A1400)="", "End of Project", $A1400))</f>
        <v>End of Project</v>
      </c>
      <c r="B1401" s="473" t="str">
        <f>IF(ISNUMBER('Named Boundary Report'!$A1400), "",TRIM(SUBSTITUTE('Named Boundary Report'!$A1400, CHAR(160), " ")))</f>
        <v/>
      </c>
      <c r="C1401" s="475">
        <f>'Named Boundary Report'!$F1400</f>
        <v>0</v>
      </c>
    </row>
    <row r="1402" spans="1:3" x14ac:dyDescent="0.25">
      <c r="A1402" s="532" t="str">
        <f>IF(ISNUMBER(VALUE(SUBSTITUTE('Named Boundary Report'!$A1401,"+",""))), VALUE(SUBSTITUTE('Named Boundary Report'!$A1401,"+","")), IF(TRIM('Named Boundary Report'!$A1401)="", "End of Project", $A1401))</f>
        <v>End of Project</v>
      </c>
      <c r="B1402" s="473" t="str">
        <f>IF(ISNUMBER('Named Boundary Report'!$A1401), "",TRIM(SUBSTITUTE('Named Boundary Report'!$A1401, CHAR(160), " ")))</f>
        <v/>
      </c>
      <c r="C1402" s="475">
        <f>'Named Boundary Report'!$F1401</f>
        <v>0</v>
      </c>
    </row>
    <row r="1403" spans="1:3" x14ac:dyDescent="0.25">
      <c r="A1403" s="532" t="str">
        <f>IF(ISNUMBER(VALUE(SUBSTITUTE('Named Boundary Report'!$A1402,"+",""))), VALUE(SUBSTITUTE('Named Boundary Report'!$A1402,"+","")), IF(TRIM('Named Boundary Report'!$A1402)="", "End of Project", $A1402))</f>
        <v>End of Project</v>
      </c>
      <c r="B1403" s="473" t="str">
        <f>IF(ISNUMBER('Named Boundary Report'!$A1402), "",TRIM(SUBSTITUTE('Named Boundary Report'!$A1402, CHAR(160), " ")))</f>
        <v/>
      </c>
      <c r="C1403" s="475">
        <f>'Named Boundary Report'!$F1402</f>
        <v>0</v>
      </c>
    </row>
    <row r="1404" spans="1:3" x14ac:dyDescent="0.25">
      <c r="A1404" s="532" t="str">
        <f>IF(ISNUMBER(VALUE(SUBSTITUTE('Named Boundary Report'!$A1403,"+",""))), VALUE(SUBSTITUTE('Named Boundary Report'!$A1403,"+","")), IF(TRIM('Named Boundary Report'!$A1403)="", "End of Project", $A1403))</f>
        <v>End of Project</v>
      </c>
      <c r="B1404" s="473" t="str">
        <f>IF(ISNUMBER('Named Boundary Report'!$A1403), "",TRIM(SUBSTITUTE('Named Boundary Report'!$A1403, CHAR(160), " ")))</f>
        <v/>
      </c>
      <c r="C1404" s="475">
        <f>'Named Boundary Report'!$F1403</f>
        <v>0</v>
      </c>
    </row>
    <row r="1405" spans="1:3" x14ac:dyDescent="0.25">
      <c r="A1405" s="532" t="str">
        <f>IF(ISNUMBER(VALUE(SUBSTITUTE('Named Boundary Report'!$A1404,"+",""))), VALUE(SUBSTITUTE('Named Boundary Report'!$A1404,"+","")), IF(TRIM('Named Boundary Report'!$A1404)="", "End of Project", $A1404))</f>
        <v>End of Project</v>
      </c>
      <c r="B1405" s="473" t="str">
        <f>IF(ISNUMBER('Named Boundary Report'!$A1404), "",TRIM(SUBSTITUTE('Named Boundary Report'!$A1404, CHAR(160), " ")))</f>
        <v/>
      </c>
      <c r="C1405" s="475">
        <f>'Named Boundary Report'!$F1404</f>
        <v>0</v>
      </c>
    </row>
    <row r="1406" spans="1:3" x14ac:dyDescent="0.25">
      <c r="A1406" s="532" t="str">
        <f>IF(ISNUMBER(VALUE(SUBSTITUTE('Named Boundary Report'!$A1405,"+",""))), VALUE(SUBSTITUTE('Named Boundary Report'!$A1405,"+","")), IF(TRIM('Named Boundary Report'!$A1405)="", "End of Project", $A1405))</f>
        <v>End of Project</v>
      </c>
      <c r="B1406" s="473" t="str">
        <f>IF(ISNUMBER('Named Boundary Report'!$A1405), "",TRIM(SUBSTITUTE('Named Boundary Report'!$A1405, CHAR(160), " ")))</f>
        <v/>
      </c>
      <c r="C1406" s="475">
        <f>'Named Boundary Report'!$F1405</f>
        <v>0</v>
      </c>
    </row>
    <row r="1407" spans="1:3" x14ac:dyDescent="0.25">
      <c r="A1407" s="532" t="str">
        <f>IF(ISNUMBER(VALUE(SUBSTITUTE('Named Boundary Report'!$A1406,"+",""))), VALUE(SUBSTITUTE('Named Boundary Report'!$A1406,"+","")), IF(TRIM('Named Boundary Report'!$A1406)="", "End of Project", $A1406))</f>
        <v>End of Project</v>
      </c>
      <c r="B1407" s="473" t="str">
        <f>IF(ISNUMBER('Named Boundary Report'!$A1406), "",TRIM(SUBSTITUTE('Named Boundary Report'!$A1406, CHAR(160), " ")))</f>
        <v/>
      </c>
      <c r="C1407" s="475">
        <f>'Named Boundary Report'!$F1406</f>
        <v>0</v>
      </c>
    </row>
    <row r="1408" spans="1:3" x14ac:dyDescent="0.25">
      <c r="A1408" s="532" t="str">
        <f>IF(ISNUMBER(VALUE(SUBSTITUTE('Named Boundary Report'!$A1407,"+",""))), VALUE(SUBSTITUTE('Named Boundary Report'!$A1407,"+","")), IF(TRIM('Named Boundary Report'!$A1407)="", "End of Project", $A1407))</f>
        <v>End of Project</v>
      </c>
      <c r="B1408" s="473" t="str">
        <f>IF(ISNUMBER('Named Boundary Report'!$A1407), "",TRIM(SUBSTITUTE('Named Boundary Report'!$A1407, CHAR(160), " ")))</f>
        <v/>
      </c>
      <c r="C1408" s="475">
        <f>'Named Boundary Report'!$F1407</f>
        <v>0</v>
      </c>
    </row>
    <row r="1409" spans="1:3" x14ac:dyDescent="0.25">
      <c r="A1409" s="532" t="str">
        <f>IF(ISNUMBER(VALUE(SUBSTITUTE('Named Boundary Report'!$A1408,"+",""))), VALUE(SUBSTITUTE('Named Boundary Report'!$A1408,"+","")), IF(TRIM('Named Boundary Report'!$A1408)="", "End of Project", $A1408))</f>
        <v>End of Project</v>
      </c>
      <c r="B1409" s="473" t="str">
        <f>IF(ISNUMBER('Named Boundary Report'!$A1408), "",TRIM(SUBSTITUTE('Named Boundary Report'!$A1408, CHAR(160), " ")))</f>
        <v/>
      </c>
      <c r="C1409" s="475">
        <f>'Named Boundary Report'!$F1408</f>
        <v>0</v>
      </c>
    </row>
    <row r="1410" spans="1:3" x14ac:dyDescent="0.25">
      <c r="A1410" s="532" t="str">
        <f>IF(ISNUMBER(VALUE(SUBSTITUTE('Named Boundary Report'!$A1409,"+",""))), VALUE(SUBSTITUTE('Named Boundary Report'!$A1409,"+","")), IF(TRIM('Named Boundary Report'!$A1409)="", "End of Project", $A1409))</f>
        <v>End of Project</v>
      </c>
      <c r="B1410" s="473" t="str">
        <f>IF(ISNUMBER('Named Boundary Report'!$A1409), "",TRIM(SUBSTITUTE('Named Boundary Report'!$A1409, CHAR(160), " ")))</f>
        <v/>
      </c>
      <c r="C1410" s="475">
        <f>'Named Boundary Report'!$F1409</f>
        <v>0</v>
      </c>
    </row>
    <row r="1411" spans="1:3" x14ac:dyDescent="0.25">
      <c r="A1411" s="532" t="str">
        <f>IF(ISNUMBER(VALUE(SUBSTITUTE('Named Boundary Report'!$A1410,"+",""))), VALUE(SUBSTITUTE('Named Boundary Report'!$A1410,"+","")), IF(TRIM('Named Boundary Report'!$A1410)="", "End of Project", $A1410))</f>
        <v>End of Project</v>
      </c>
      <c r="B1411" s="473" t="str">
        <f>IF(ISNUMBER('Named Boundary Report'!$A1410), "",TRIM(SUBSTITUTE('Named Boundary Report'!$A1410, CHAR(160), " ")))</f>
        <v/>
      </c>
      <c r="C1411" s="475">
        <f>'Named Boundary Report'!$F1410</f>
        <v>0</v>
      </c>
    </row>
    <row r="1412" spans="1:3" x14ac:dyDescent="0.25">
      <c r="A1412" s="532" t="str">
        <f>IF(ISNUMBER(VALUE(SUBSTITUTE('Named Boundary Report'!$A1411,"+",""))), VALUE(SUBSTITUTE('Named Boundary Report'!$A1411,"+","")), IF(TRIM('Named Boundary Report'!$A1411)="", "End of Project", $A1411))</f>
        <v>End of Project</v>
      </c>
      <c r="B1412" s="473" t="str">
        <f>IF(ISNUMBER('Named Boundary Report'!$A1411), "",TRIM(SUBSTITUTE('Named Boundary Report'!$A1411, CHAR(160), " ")))</f>
        <v/>
      </c>
      <c r="C1412" s="475">
        <f>'Named Boundary Report'!$F1411</f>
        <v>0</v>
      </c>
    </row>
    <row r="1413" spans="1:3" x14ac:dyDescent="0.25">
      <c r="A1413" s="532" t="str">
        <f>IF(ISNUMBER(VALUE(SUBSTITUTE('Named Boundary Report'!$A1412,"+",""))), VALUE(SUBSTITUTE('Named Boundary Report'!$A1412,"+","")), IF(TRIM('Named Boundary Report'!$A1412)="", "End of Project", $A1412))</f>
        <v>End of Project</v>
      </c>
      <c r="B1413" s="473" t="str">
        <f>IF(ISNUMBER('Named Boundary Report'!$A1412), "",TRIM(SUBSTITUTE('Named Boundary Report'!$A1412, CHAR(160), " ")))</f>
        <v/>
      </c>
      <c r="C1413" s="475">
        <f>'Named Boundary Report'!$F1412</f>
        <v>0</v>
      </c>
    </row>
    <row r="1414" spans="1:3" x14ac:dyDescent="0.25">
      <c r="A1414" s="532" t="str">
        <f>IF(ISNUMBER(VALUE(SUBSTITUTE('Named Boundary Report'!$A1413,"+",""))), VALUE(SUBSTITUTE('Named Boundary Report'!$A1413,"+","")), IF(TRIM('Named Boundary Report'!$A1413)="", "End of Project", $A1413))</f>
        <v>End of Project</v>
      </c>
      <c r="B1414" s="473" t="str">
        <f>IF(ISNUMBER('Named Boundary Report'!$A1413), "",TRIM(SUBSTITUTE('Named Boundary Report'!$A1413, CHAR(160), " ")))</f>
        <v/>
      </c>
      <c r="C1414" s="475">
        <f>'Named Boundary Report'!$F1413</f>
        <v>0</v>
      </c>
    </row>
    <row r="1415" spans="1:3" x14ac:dyDescent="0.25">
      <c r="A1415" s="532" t="str">
        <f>IF(ISNUMBER(VALUE(SUBSTITUTE('Named Boundary Report'!$A1414,"+",""))), VALUE(SUBSTITUTE('Named Boundary Report'!$A1414,"+","")), IF(TRIM('Named Boundary Report'!$A1414)="", "End of Project", $A1414))</f>
        <v>End of Project</v>
      </c>
      <c r="B1415" s="473" t="str">
        <f>IF(ISNUMBER('Named Boundary Report'!$A1414), "",TRIM(SUBSTITUTE('Named Boundary Report'!$A1414, CHAR(160), " ")))</f>
        <v/>
      </c>
      <c r="C1415" s="475">
        <f>'Named Boundary Report'!$F1414</f>
        <v>0</v>
      </c>
    </row>
    <row r="1416" spans="1:3" x14ac:dyDescent="0.25">
      <c r="A1416" s="532" t="str">
        <f>IF(ISNUMBER(VALUE(SUBSTITUTE('Named Boundary Report'!$A1415,"+",""))), VALUE(SUBSTITUTE('Named Boundary Report'!$A1415,"+","")), IF(TRIM('Named Boundary Report'!$A1415)="", "End of Project", $A1415))</f>
        <v>End of Project</v>
      </c>
      <c r="B1416" s="473" t="str">
        <f>IF(ISNUMBER('Named Boundary Report'!$A1415), "",TRIM(SUBSTITUTE('Named Boundary Report'!$A1415, CHAR(160), " ")))</f>
        <v/>
      </c>
      <c r="C1416" s="475">
        <f>'Named Boundary Report'!$F1415</f>
        <v>0</v>
      </c>
    </row>
    <row r="1417" spans="1:3" x14ac:dyDescent="0.25">
      <c r="A1417" s="532" t="str">
        <f>IF(ISNUMBER(VALUE(SUBSTITUTE('Named Boundary Report'!$A1416,"+",""))), VALUE(SUBSTITUTE('Named Boundary Report'!$A1416,"+","")), IF(TRIM('Named Boundary Report'!$A1416)="", "End of Project", $A1416))</f>
        <v>End of Project</v>
      </c>
      <c r="B1417" s="473" t="str">
        <f>IF(ISNUMBER('Named Boundary Report'!$A1416), "",TRIM(SUBSTITUTE('Named Boundary Report'!$A1416, CHAR(160), " ")))</f>
        <v/>
      </c>
      <c r="C1417" s="475">
        <f>'Named Boundary Report'!$F1416</f>
        <v>0</v>
      </c>
    </row>
    <row r="1418" spans="1:3" x14ac:dyDescent="0.25">
      <c r="A1418" s="532" t="str">
        <f>IF(ISNUMBER(VALUE(SUBSTITUTE('Named Boundary Report'!$A1417,"+",""))), VALUE(SUBSTITUTE('Named Boundary Report'!$A1417,"+","")), IF(TRIM('Named Boundary Report'!$A1417)="", "End of Project", $A1417))</f>
        <v>End of Project</v>
      </c>
      <c r="B1418" s="473" t="str">
        <f>IF(ISNUMBER('Named Boundary Report'!$A1417), "",TRIM(SUBSTITUTE('Named Boundary Report'!$A1417, CHAR(160), " ")))</f>
        <v/>
      </c>
      <c r="C1418" s="475">
        <f>'Named Boundary Report'!$F1417</f>
        <v>0</v>
      </c>
    </row>
    <row r="1419" spans="1:3" x14ac:dyDescent="0.25">
      <c r="A1419" s="532" t="str">
        <f>IF(ISNUMBER(VALUE(SUBSTITUTE('Named Boundary Report'!$A1418,"+",""))), VALUE(SUBSTITUTE('Named Boundary Report'!$A1418,"+","")), IF(TRIM('Named Boundary Report'!$A1418)="", "End of Project", $A1418))</f>
        <v>End of Project</v>
      </c>
      <c r="B1419" s="473" t="str">
        <f>IF(ISNUMBER('Named Boundary Report'!$A1418), "",TRIM(SUBSTITUTE('Named Boundary Report'!$A1418, CHAR(160), " ")))</f>
        <v/>
      </c>
      <c r="C1419" s="475">
        <f>'Named Boundary Report'!$F1418</f>
        <v>0</v>
      </c>
    </row>
    <row r="1420" spans="1:3" x14ac:dyDescent="0.25">
      <c r="A1420" s="532" t="str">
        <f>IF(ISNUMBER(VALUE(SUBSTITUTE('Named Boundary Report'!$A1419,"+",""))), VALUE(SUBSTITUTE('Named Boundary Report'!$A1419,"+","")), IF(TRIM('Named Boundary Report'!$A1419)="", "End of Project", $A1419))</f>
        <v>End of Project</v>
      </c>
      <c r="B1420" s="473" t="str">
        <f>IF(ISNUMBER('Named Boundary Report'!$A1419), "",TRIM(SUBSTITUTE('Named Boundary Report'!$A1419, CHAR(160), " ")))</f>
        <v/>
      </c>
      <c r="C1420" s="475">
        <f>'Named Boundary Report'!$F1419</f>
        <v>0</v>
      </c>
    </row>
    <row r="1421" spans="1:3" x14ac:dyDescent="0.25">
      <c r="A1421" s="532" t="str">
        <f>IF(ISNUMBER(VALUE(SUBSTITUTE('Named Boundary Report'!$A1420,"+",""))), VALUE(SUBSTITUTE('Named Boundary Report'!$A1420,"+","")), IF(TRIM('Named Boundary Report'!$A1420)="", "End of Project", $A1420))</f>
        <v>End of Project</v>
      </c>
      <c r="B1421" s="473" t="str">
        <f>IF(ISNUMBER('Named Boundary Report'!$A1420), "",TRIM(SUBSTITUTE('Named Boundary Report'!$A1420, CHAR(160), " ")))</f>
        <v/>
      </c>
      <c r="C1421" s="475">
        <f>'Named Boundary Report'!$F1420</f>
        <v>0</v>
      </c>
    </row>
    <row r="1422" spans="1:3" x14ac:dyDescent="0.25">
      <c r="A1422" s="532" t="str">
        <f>IF(ISNUMBER(VALUE(SUBSTITUTE('Named Boundary Report'!$A1421,"+",""))), VALUE(SUBSTITUTE('Named Boundary Report'!$A1421,"+","")), IF(TRIM('Named Boundary Report'!$A1421)="", "End of Project", $A1421))</f>
        <v>End of Project</v>
      </c>
      <c r="B1422" s="473" t="str">
        <f>IF(ISNUMBER('Named Boundary Report'!$A1421), "",TRIM(SUBSTITUTE('Named Boundary Report'!$A1421, CHAR(160), " ")))</f>
        <v/>
      </c>
      <c r="C1422" s="475">
        <f>'Named Boundary Report'!$F1421</f>
        <v>0</v>
      </c>
    </row>
    <row r="1423" spans="1:3" x14ac:dyDescent="0.25">
      <c r="A1423" s="532" t="str">
        <f>IF(ISNUMBER(VALUE(SUBSTITUTE('Named Boundary Report'!$A1422,"+",""))), VALUE(SUBSTITUTE('Named Boundary Report'!$A1422,"+","")), IF(TRIM('Named Boundary Report'!$A1422)="", "End of Project", $A1422))</f>
        <v>End of Project</v>
      </c>
      <c r="B1423" s="473" t="str">
        <f>IF(ISNUMBER('Named Boundary Report'!$A1422), "",TRIM(SUBSTITUTE('Named Boundary Report'!$A1422, CHAR(160), " ")))</f>
        <v/>
      </c>
      <c r="C1423" s="475">
        <f>'Named Boundary Report'!$F1422</f>
        <v>0</v>
      </c>
    </row>
    <row r="1424" spans="1:3" x14ac:dyDescent="0.25">
      <c r="A1424" s="532" t="str">
        <f>IF(ISNUMBER(VALUE(SUBSTITUTE('Named Boundary Report'!$A1423,"+",""))), VALUE(SUBSTITUTE('Named Boundary Report'!$A1423,"+","")), IF(TRIM('Named Boundary Report'!$A1423)="", "End of Project", $A1423))</f>
        <v>End of Project</v>
      </c>
      <c r="B1424" s="473" t="str">
        <f>IF(ISNUMBER('Named Boundary Report'!$A1423), "",TRIM(SUBSTITUTE('Named Boundary Report'!$A1423, CHAR(160), " ")))</f>
        <v/>
      </c>
      <c r="C1424" s="475">
        <f>'Named Boundary Report'!$F1423</f>
        <v>0</v>
      </c>
    </row>
    <row r="1425" spans="1:3" x14ac:dyDescent="0.25">
      <c r="A1425" s="532" t="str">
        <f>IF(ISNUMBER(VALUE(SUBSTITUTE('Named Boundary Report'!$A1424,"+",""))), VALUE(SUBSTITUTE('Named Boundary Report'!$A1424,"+","")), IF(TRIM('Named Boundary Report'!$A1424)="", "End of Project", $A1424))</f>
        <v>End of Project</v>
      </c>
      <c r="B1425" s="473" t="str">
        <f>IF(ISNUMBER('Named Boundary Report'!$A1424), "",TRIM(SUBSTITUTE('Named Boundary Report'!$A1424, CHAR(160), " ")))</f>
        <v/>
      </c>
      <c r="C1425" s="475">
        <f>'Named Boundary Report'!$F1424</f>
        <v>0</v>
      </c>
    </row>
    <row r="1426" spans="1:3" x14ac:dyDescent="0.25">
      <c r="A1426" s="532" t="str">
        <f>IF(ISNUMBER(VALUE(SUBSTITUTE('Named Boundary Report'!$A1425,"+",""))), VALUE(SUBSTITUTE('Named Boundary Report'!$A1425,"+","")), IF(TRIM('Named Boundary Report'!$A1425)="", "End of Project", $A1425))</f>
        <v>End of Project</v>
      </c>
      <c r="B1426" s="473" t="str">
        <f>IF(ISNUMBER('Named Boundary Report'!$A1425), "",TRIM(SUBSTITUTE('Named Boundary Report'!$A1425, CHAR(160), " ")))</f>
        <v/>
      </c>
      <c r="C1426" s="475">
        <f>'Named Boundary Report'!$F1425</f>
        <v>0</v>
      </c>
    </row>
    <row r="1427" spans="1:3" x14ac:dyDescent="0.25">
      <c r="A1427" s="532" t="str">
        <f>IF(ISNUMBER(VALUE(SUBSTITUTE('Named Boundary Report'!$A1426,"+",""))), VALUE(SUBSTITUTE('Named Boundary Report'!$A1426,"+","")), IF(TRIM('Named Boundary Report'!$A1426)="", "End of Project", $A1426))</f>
        <v>End of Project</v>
      </c>
      <c r="B1427" s="473" t="str">
        <f>IF(ISNUMBER('Named Boundary Report'!$A1426), "",TRIM(SUBSTITUTE('Named Boundary Report'!$A1426, CHAR(160), " ")))</f>
        <v/>
      </c>
      <c r="C1427" s="475">
        <f>'Named Boundary Report'!$F1426</f>
        <v>0</v>
      </c>
    </row>
    <row r="1428" spans="1:3" x14ac:dyDescent="0.25">
      <c r="A1428" s="532" t="str">
        <f>IF(ISNUMBER(VALUE(SUBSTITUTE('Named Boundary Report'!$A1427,"+",""))), VALUE(SUBSTITUTE('Named Boundary Report'!$A1427,"+","")), IF(TRIM('Named Boundary Report'!$A1427)="", "End of Project", $A1427))</f>
        <v>End of Project</v>
      </c>
      <c r="B1428" s="473" t="str">
        <f>IF(ISNUMBER('Named Boundary Report'!$A1427), "",TRIM(SUBSTITUTE('Named Boundary Report'!$A1427, CHAR(160), " ")))</f>
        <v/>
      </c>
      <c r="C1428" s="475">
        <f>'Named Boundary Report'!$F1427</f>
        <v>0</v>
      </c>
    </row>
    <row r="1429" spans="1:3" x14ac:dyDescent="0.25">
      <c r="A1429" s="532" t="str">
        <f>IF(ISNUMBER(VALUE(SUBSTITUTE('Named Boundary Report'!$A1428,"+",""))), VALUE(SUBSTITUTE('Named Boundary Report'!$A1428,"+","")), IF(TRIM('Named Boundary Report'!$A1428)="", "End of Project", $A1428))</f>
        <v>End of Project</v>
      </c>
      <c r="B1429" s="473" t="str">
        <f>IF(ISNUMBER('Named Boundary Report'!$A1428), "",TRIM(SUBSTITUTE('Named Boundary Report'!$A1428, CHAR(160), " ")))</f>
        <v/>
      </c>
      <c r="C1429" s="475">
        <f>'Named Boundary Report'!$F1428</f>
        <v>0</v>
      </c>
    </row>
    <row r="1430" spans="1:3" x14ac:dyDescent="0.25">
      <c r="A1430" s="532" t="str">
        <f>IF(ISNUMBER(VALUE(SUBSTITUTE('Named Boundary Report'!$A1429,"+",""))), VALUE(SUBSTITUTE('Named Boundary Report'!$A1429,"+","")), IF(TRIM('Named Boundary Report'!$A1429)="", "End of Project", $A1429))</f>
        <v>End of Project</v>
      </c>
      <c r="B1430" s="473" t="str">
        <f>IF(ISNUMBER('Named Boundary Report'!$A1429), "",TRIM(SUBSTITUTE('Named Boundary Report'!$A1429, CHAR(160), " ")))</f>
        <v/>
      </c>
      <c r="C1430" s="475">
        <f>'Named Boundary Report'!$F1429</f>
        <v>0</v>
      </c>
    </row>
    <row r="1431" spans="1:3" x14ac:dyDescent="0.25">
      <c r="A1431" s="532" t="str">
        <f>IF(ISNUMBER(VALUE(SUBSTITUTE('Named Boundary Report'!$A1430,"+",""))), VALUE(SUBSTITUTE('Named Boundary Report'!$A1430,"+","")), IF(TRIM('Named Boundary Report'!$A1430)="", "End of Project", $A1430))</f>
        <v>End of Project</v>
      </c>
      <c r="B1431" s="473" t="str">
        <f>IF(ISNUMBER('Named Boundary Report'!$A1430), "",TRIM(SUBSTITUTE('Named Boundary Report'!$A1430, CHAR(160), " ")))</f>
        <v/>
      </c>
      <c r="C1431" s="475">
        <f>'Named Boundary Report'!$F1430</f>
        <v>0</v>
      </c>
    </row>
    <row r="1432" spans="1:3" x14ac:dyDescent="0.25">
      <c r="A1432" s="532" t="str">
        <f>IF(ISNUMBER(VALUE(SUBSTITUTE('Named Boundary Report'!$A1431,"+",""))), VALUE(SUBSTITUTE('Named Boundary Report'!$A1431,"+","")), IF(TRIM('Named Boundary Report'!$A1431)="", "End of Project", $A1431))</f>
        <v>End of Project</v>
      </c>
      <c r="B1432" s="473" t="str">
        <f>IF(ISNUMBER('Named Boundary Report'!$A1431), "",TRIM(SUBSTITUTE('Named Boundary Report'!$A1431, CHAR(160), " ")))</f>
        <v/>
      </c>
      <c r="C1432" s="475">
        <f>'Named Boundary Report'!$F1431</f>
        <v>0</v>
      </c>
    </row>
    <row r="1433" spans="1:3" x14ac:dyDescent="0.25">
      <c r="A1433" s="532" t="str">
        <f>IF(ISNUMBER(VALUE(SUBSTITUTE('Named Boundary Report'!$A1432,"+",""))), VALUE(SUBSTITUTE('Named Boundary Report'!$A1432,"+","")), IF(TRIM('Named Boundary Report'!$A1432)="", "End of Project", $A1432))</f>
        <v>End of Project</v>
      </c>
      <c r="B1433" s="473" t="str">
        <f>IF(ISNUMBER('Named Boundary Report'!$A1432), "",TRIM(SUBSTITUTE('Named Boundary Report'!$A1432, CHAR(160), " ")))</f>
        <v/>
      </c>
      <c r="C1433" s="475">
        <f>'Named Boundary Report'!$F1432</f>
        <v>0</v>
      </c>
    </row>
    <row r="1434" spans="1:3" x14ac:dyDescent="0.25">
      <c r="A1434" s="532" t="str">
        <f>IF(ISNUMBER(VALUE(SUBSTITUTE('Named Boundary Report'!$A1433,"+",""))), VALUE(SUBSTITUTE('Named Boundary Report'!$A1433,"+","")), IF(TRIM('Named Boundary Report'!$A1433)="", "End of Project", $A1433))</f>
        <v>End of Project</v>
      </c>
      <c r="B1434" s="473" t="str">
        <f>IF(ISNUMBER('Named Boundary Report'!$A1433), "",TRIM(SUBSTITUTE('Named Boundary Report'!$A1433, CHAR(160), " ")))</f>
        <v/>
      </c>
      <c r="C1434" s="475">
        <f>'Named Boundary Report'!$F1433</f>
        <v>0</v>
      </c>
    </row>
    <row r="1435" spans="1:3" x14ac:dyDescent="0.25">
      <c r="A1435" s="532" t="str">
        <f>IF(ISNUMBER(VALUE(SUBSTITUTE('Named Boundary Report'!$A1434,"+",""))), VALUE(SUBSTITUTE('Named Boundary Report'!$A1434,"+","")), IF(TRIM('Named Boundary Report'!$A1434)="", "End of Project", $A1434))</f>
        <v>End of Project</v>
      </c>
      <c r="B1435" s="473" t="str">
        <f>IF(ISNUMBER('Named Boundary Report'!$A1434), "",TRIM(SUBSTITUTE('Named Boundary Report'!$A1434, CHAR(160), " ")))</f>
        <v/>
      </c>
      <c r="C1435" s="475">
        <f>'Named Boundary Report'!$F1434</f>
        <v>0</v>
      </c>
    </row>
    <row r="1436" spans="1:3" x14ac:dyDescent="0.25">
      <c r="A1436" s="532" t="str">
        <f>IF(ISNUMBER(VALUE(SUBSTITUTE('Named Boundary Report'!$A1435,"+",""))), VALUE(SUBSTITUTE('Named Boundary Report'!$A1435,"+","")), IF(TRIM('Named Boundary Report'!$A1435)="", "End of Project", $A1435))</f>
        <v>End of Project</v>
      </c>
      <c r="B1436" s="473" t="str">
        <f>IF(ISNUMBER('Named Boundary Report'!$A1435), "",TRIM(SUBSTITUTE('Named Boundary Report'!$A1435, CHAR(160), " ")))</f>
        <v/>
      </c>
      <c r="C1436" s="475">
        <f>'Named Boundary Report'!$F1435</f>
        <v>0</v>
      </c>
    </row>
    <row r="1437" spans="1:3" x14ac:dyDescent="0.25">
      <c r="A1437" s="532" t="str">
        <f>IF(ISNUMBER(VALUE(SUBSTITUTE('Named Boundary Report'!$A1436,"+",""))), VALUE(SUBSTITUTE('Named Boundary Report'!$A1436,"+","")), IF(TRIM('Named Boundary Report'!$A1436)="", "End of Project", $A1436))</f>
        <v>End of Project</v>
      </c>
      <c r="B1437" s="473" t="str">
        <f>IF(ISNUMBER('Named Boundary Report'!$A1436), "",TRIM(SUBSTITUTE('Named Boundary Report'!$A1436, CHAR(160), " ")))</f>
        <v/>
      </c>
      <c r="C1437" s="475">
        <f>'Named Boundary Report'!$F1436</f>
        <v>0</v>
      </c>
    </row>
    <row r="1438" spans="1:3" x14ac:dyDescent="0.25">
      <c r="A1438" s="532" t="str">
        <f>IF(ISNUMBER(VALUE(SUBSTITUTE('Named Boundary Report'!$A1437,"+",""))), VALUE(SUBSTITUTE('Named Boundary Report'!$A1437,"+","")), IF(TRIM('Named Boundary Report'!$A1437)="", "End of Project", $A1437))</f>
        <v>End of Project</v>
      </c>
      <c r="B1438" s="473" t="str">
        <f>IF(ISNUMBER('Named Boundary Report'!$A1437), "",TRIM(SUBSTITUTE('Named Boundary Report'!$A1437, CHAR(160), " ")))</f>
        <v/>
      </c>
      <c r="C1438" s="475">
        <f>'Named Boundary Report'!$F1437</f>
        <v>0</v>
      </c>
    </row>
    <row r="1439" spans="1:3" x14ac:dyDescent="0.25">
      <c r="A1439" s="532" t="str">
        <f>IF(ISNUMBER(VALUE(SUBSTITUTE('Named Boundary Report'!$A1438,"+",""))), VALUE(SUBSTITUTE('Named Boundary Report'!$A1438,"+","")), IF(TRIM('Named Boundary Report'!$A1438)="", "End of Project", $A1438))</f>
        <v>End of Project</v>
      </c>
      <c r="B1439" s="473" t="str">
        <f>IF(ISNUMBER('Named Boundary Report'!$A1438), "",TRIM(SUBSTITUTE('Named Boundary Report'!$A1438, CHAR(160), " ")))</f>
        <v/>
      </c>
      <c r="C1439" s="475">
        <f>'Named Boundary Report'!$F1438</f>
        <v>0</v>
      </c>
    </row>
    <row r="1440" spans="1:3" x14ac:dyDescent="0.25">
      <c r="A1440" s="532" t="str">
        <f>IF(ISNUMBER(VALUE(SUBSTITUTE('Named Boundary Report'!$A1439,"+",""))), VALUE(SUBSTITUTE('Named Boundary Report'!$A1439,"+","")), IF(TRIM('Named Boundary Report'!$A1439)="", "End of Project", $A1439))</f>
        <v>End of Project</v>
      </c>
      <c r="B1440" s="473" t="str">
        <f>IF(ISNUMBER('Named Boundary Report'!$A1439), "",TRIM(SUBSTITUTE('Named Boundary Report'!$A1439, CHAR(160), " ")))</f>
        <v/>
      </c>
      <c r="C1440" s="475">
        <f>'Named Boundary Report'!$F1439</f>
        <v>0</v>
      </c>
    </row>
    <row r="1441" spans="1:3" x14ac:dyDescent="0.25">
      <c r="A1441" s="532" t="str">
        <f>IF(ISNUMBER(VALUE(SUBSTITUTE('Named Boundary Report'!$A1440,"+",""))), VALUE(SUBSTITUTE('Named Boundary Report'!$A1440,"+","")), IF(TRIM('Named Boundary Report'!$A1440)="", "End of Project", $A1440))</f>
        <v>End of Project</v>
      </c>
      <c r="B1441" s="473" t="str">
        <f>IF(ISNUMBER('Named Boundary Report'!$A1440), "",TRIM(SUBSTITUTE('Named Boundary Report'!$A1440, CHAR(160), " ")))</f>
        <v/>
      </c>
      <c r="C1441" s="475">
        <f>'Named Boundary Report'!$F1440</f>
        <v>0</v>
      </c>
    </row>
    <row r="1442" spans="1:3" x14ac:dyDescent="0.25">
      <c r="A1442" s="532" t="str">
        <f>IF(ISNUMBER(VALUE(SUBSTITUTE('Named Boundary Report'!$A1441,"+",""))), VALUE(SUBSTITUTE('Named Boundary Report'!$A1441,"+","")), IF(TRIM('Named Boundary Report'!$A1441)="", "End of Project", $A1441))</f>
        <v>End of Project</v>
      </c>
      <c r="B1442" s="473" t="str">
        <f>IF(ISNUMBER('Named Boundary Report'!$A1441), "",TRIM(SUBSTITUTE('Named Boundary Report'!$A1441, CHAR(160), " ")))</f>
        <v/>
      </c>
      <c r="C1442" s="475">
        <f>'Named Boundary Report'!$F1441</f>
        <v>0</v>
      </c>
    </row>
    <row r="1443" spans="1:3" x14ac:dyDescent="0.25">
      <c r="A1443" s="532" t="str">
        <f>IF(ISNUMBER(VALUE(SUBSTITUTE('Named Boundary Report'!$A1442,"+",""))), VALUE(SUBSTITUTE('Named Boundary Report'!$A1442,"+","")), IF(TRIM('Named Boundary Report'!$A1442)="", "End of Project", $A1442))</f>
        <v>End of Project</v>
      </c>
      <c r="B1443" s="473" t="str">
        <f>IF(ISNUMBER('Named Boundary Report'!$A1442), "",TRIM(SUBSTITUTE('Named Boundary Report'!$A1442, CHAR(160), " ")))</f>
        <v/>
      </c>
      <c r="C1443" s="475">
        <f>'Named Boundary Report'!$F1442</f>
        <v>0</v>
      </c>
    </row>
    <row r="1444" spans="1:3" x14ac:dyDescent="0.25">
      <c r="A1444" s="532" t="str">
        <f>IF(ISNUMBER(VALUE(SUBSTITUTE('Named Boundary Report'!$A1443,"+",""))), VALUE(SUBSTITUTE('Named Boundary Report'!$A1443,"+","")), IF(TRIM('Named Boundary Report'!$A1443)="", "End of Project", $A1443))</f>
        <v>End of Project</v>
      </c>
      <c r="B1444" s="473" t="str">
        <f>IF(ISNUMBER('Named Boundary Report'!$A1443), "",TRIM(SUBSTITUTE('Named Boundary Report'!$A1443, CHAR(160), " ")))</f>
        <v/>
      </c>
      <c r="C1444" s="475">
        <f>'Named Boundary Report'!$F1443</f>
        <v>0</v>
      </c>
    </row>
    <row r="1445" spans="1:3" x14ac:dyDescent="0.25">
      <c r="A1445" s="532" t="str">
        <f>IF(ISNUMBER(VALUE(SUBSTITUTE('Named Boundary Report'!$A1444,"+",""))), VALUE(SUBSTITUTE('Named Boundary Report'!$A1444,"+","")), IF(TRIM('Named Boundary Report'!$A1444)="", "End of Project", $A1444))</f>
        <v>End of Project</v>
      </c>
      <c r="B1445" s="473" t="str">
        <f>IF(ISNUMBER('Named Boundary Report'!$A1444), "",TRIM(SUBSTITUTE('Named Boundary Report'!$A1444, CHAR(160), " ")))</f>
        <v/>
      </c>
      <c r="C1445" s="475">
        <f>'Named Boundary Report'!$F1444</f>
        <v>0</v>
      </c>
    </row>
    <row r="1446" spans="1:3" x14ac:dyDescent="0.25">
      <c r="A1446" s="532" t="str">
        <f>IF(ISNUMBER(VALUE(SUBSTITUTE('Named Boundary Report'!$A1445,"+",""))), VALUE(SUBSTITUTE('Named Boundary Report'!$A1445,"+","")), IF(TRIM('Named Boundary Report'!$A1445)="", "End of Project", $A1445))</f>
        <v>End of Project</v>
      </c>
      <c r="B1446" s="473" t="str">
        <f>IF(ISNUMBER('Named Boundary Report'!$A1445), "",TRIM(SUBSTITUTE('Named Boundary Report'!$A1445, CHAR(160), " ")))</f>
        <v/>
      </c>
      <c r="C1446" s="475">
        <f>'Named Boundary Report'!$F1445</f>
        <v>0</v>
      </c>
    </row>
    <row r="1447" spans="1:3" x14ac:dyDescent="0.25">
      <c r="A1447" s="532" t="str">
        <f>IF(ISNUMBER(VALUE(SUBSTITUTE('Named Boundary Report'!$A1446,"+",""))), VALUE(SUBSTITUTE('Named Boundary Report'!$A1446,"+","")), IF(TRIM('Named Boundary Report'!$A1446)="", "End of Project", $A1446))</f>
        <v>End of Project</v>
      </c>
      <c r="B1447" s="473" t="str">
        <f>IF(ISNUMBER('Named Boundary Report'!$A1446), "",TRIM(SUBSTITUTE('Named Boundary Report'!$A1446, CHAR(160), " ")))</f>
        <v/>
      </c>
      <c r="C1447" s="475">
        <f>'Named Boundary Report'!$F1446</f>
        <v>0</v>
      </c>
    </row>
    <row r="1448" spans="1:3" x14ac:dyDescent="0.25">
      <c r="A1448" s="532" t="str">
        <f>IF(ISNUMBER(VALUE(SUBSTITUTE('Named Boundary Report'!$A1447,"+",""))), VALUE(SUBSTITUTE('Named Boundary Report'!$A1447,"+","")), IF(TRIM('Named Boundary Report'!$A1447)="", "End of Project", $A1447))</f>
        <v>End of Project</v>
      </c>
      <c r="B1448" s="473" t="str">
        <f>IF(ISNUMBER('Named Boundary Report'!$A1447), "",TRIM(SUBSTITUTE('Named Boundary Report'!$A1447, CHAR(160), " ")))</f>
        <v/>
      </c>
      <c r="C1448" s="475">
        <f>'Named Boundary Report'!$F1447</f>
        <v>0</v>
      </c>
    </row>
    <row r="1449" spans="1:3" x14ac:dyDescent="0.25">
      <c r="A1449" s="532" t="str">
        <f>IF(ISNUMBER(VALUE(SUBSTITUTE('Named Boundary Report'!$A1448,"+",""))), VALUE(SUBSTITUTE('Named Boundary Report'!$A1448,"+","")), IF(TRIM('Named Boundary Report'!$A1448)="", "End of Project", $A1448))</f>
        <v>End of Project</v>
      </c>
      <c r="B1449" s="473" t="str">
        <f>IF(ISNUMBER('Named Boundary Report'!$A1448), "",TRIM(SUBSTITUTE('Named Boundary Report'!$A1448, CHAR(160), " ")))</f>
        <v/>
      </c>
      <c r="C1449" s="475">
        <f>'Named Boundary Report'!$F1448</f>
        <v>0</v>
      </c>
    </row>
    <row r="1450" spans="1:3" x14ac:dyDescent="0.25">
      <c r="A1450" s="532" t="str">
        <f>IF(ISNUMBER(VALUE(SUBSTITUTE('Named Boundary Report'!$A1449,"+",""))), VALUE(SUBSTITUTE('Named Boundary Report'!$A1449,"+","")), IF(TRIM('Named Boundary Report'!$A1449)="", "End of Project", $A1449))</f>
        <v>End of Project</v>
      </c>
      <c r="B1450" s="473" t="str">
        <f>IF(ISNUMBER('Named Boundary Report'!$A1449), "",TRIM(SUBSTITUTE('Named Boundary Report'!$A1449, CHAR(160), " ")))</f>
        <v/>
      </c>
      <c r="C1450" s="475">
        <f>'Named Boundary Report'!$F1449</f>
        <v>0</v>
      </c>
    </row>
    <row r="1451" spans="1:3" x14ac:dyDescent="0.25">
      <c r="A1451" s="532" t="str">
        <f>IF(ISNUMBER(VALUE(SUBSTITUTE('Named Boundary Report'!$A1450,"+",""))), VALUE(SUBSTITUTE('Named Boundary Report'!$A1450,"+","")), IF(TRIM('Named Boundary Report'!$A1450)="", "End of Project", $A1450))</f>
        <v>End of Project</v>
      </c>
      <c r="B1451" s="473" t="str">
        <f>IF(ISNUMBER('Named Boundary Report'!$A1450), "",TRIM(SUBSTITUTE('Named Boundary Report'!$A1450, CHAR(160), " ")))</f>
        <v/>
      </c>
      <c r="C1451" s="475">
        <f>'Named Boundary Report'!$F1450</f>
        <v>0</v>
      </c>
    </row>
    <row r="1452" spans="1:3" x14ac:dyDescent="0.25">
      <c r="A1452" s="532" t="str">
        <f>IF(ISNUMBER(VALUE(SUBSTITUTE('Named Boundary Report'!$A1451,"+",""))), VALUE(SUBSTITUTE('Named Boundary Report'!$A1451,"+","")), IF(TRIM('Named Boundary Report'!$A1451)="", "End of Project", $A1451))</f>
        <v>End of Project</v>
      </c>
      <c r="B1452" s="473" t="str">
        <f>IF(ISNUMBER('Named Boundary Report'!$A1451), "",TRIM(SUBSTITUTE('Named Boundary Report'!$A1451, CHAR(160), " ")))</f>
        <v/>
      </c>
      <c r="C1452" s="475">
        <f>'Named Boundary Report'!$F1451</f>
        <v>0</v>
      </c>
    </row>
    <row r="1453" spans="1:3" x14ac:dyDescent="0.25">
      <c r="A1453" s="532" t="str">
        <f>IF(ISNUMBER(VALUE(SUBSTITUTE('Named Boundary Report'!$A1452,"+",""))), VALUE(SUBSTITUTE('Named Boundary Report'!$A1452,"+","")), IF(TRIM('Named Boundary Report'!$A1452)="", "End of Project", $A1452))</f>
        <v>End of Project</v>
      </c>
      <c r="B1453" s="473" t="str">
        <f>IF(ISNUMBER('Named Boundary Report'!$A1452), "",TRIM(SUBSTITUTE('Named Boundary Report'!$A1452, CHAR(160), " ")))</f>
        <v/>
      </c>
      <c r="C1453" s="475">
        <f>'Named Boundary Report'!$F1452</f>
        <v>0</v>
      </c>
    </row>
    <row r="1454" spans="1:3" x14ac:dyDescent="0.25">
      <c r="A1454" s="532" t="str">
        <f>IF(ISNUMBER(VALUE(SUBSTITUTE('Named Boundary Report'!$A1453,"+",""))), VALUE(SUBSTITUTE('Named Boundary Report'!$A1453,"+","")), IF(TRIM('Named Boundary Report'!$A1453)="", "End of Project", $A1453))</f>
        <v>End of Project</v>
      </c>
      <c r="B1454" s="473" t="str">
        <f>IF(ISNUMBER('Named Boundary Report'!$A1453), "",TRIM(SUBSTITUTE('Named Boundary Report'!$A1453, CHAR(160), " ")))</f>
        <v/>
      </c>
      <c r="C1454" s="475">
        <f>'Named Boundary Report'!$F1453</f>
        <v>0</v>
      </c>
    </row>
    <row r="1455" spans="1:3" x14ac:dyDescent="0.25">
      <c r="A1455" s="532" t="str">
        <f>IF(ISNUMBER(VALUE(SUBSTITUTE('Named Boundary Report'!$A1454,"+",""))), VALUE(SUBSTITUTE('Named Boundary Report'!$A1454,"+","")), IF(TRIM('Named Boundary Report'!$A1454)="", "End of Project", $A1454))</f>
        <v>End of Project</v>
      </c>
      <c r="B1455" s="473" t="str">
        <f>IF(ISNUMBER('Named Boundary Report'!$A1454), "",TRIM(SUBSTITUTE('Named Boundary Report'!$A1454, CHAR(160), " ")))</f>
        <v/>
      </c>
      <c r="C1455" s="475">
        <f>'Named Boundary Report'!$F1454</f>
        <v>0</v>
      </c>
    </row>
    <row r="1456" spans="1:3" x14ac:dyDescent="0.25">
      <c r="A1456" s="532" t="str">
        <f>IF(ISNUMBER(VALUE(SUBSTITUTE('Named Boundary Report'!$A1455,"+",""))), VALUE(SUBSTITUTE('Named Boundary Report'!$A1455,"+","")), IF(TRIM('Named Boundary Report'!$A1455)="", "End of Project", $A1455))</f>
        <v>End of Project</v>
      </c>
      <c r="B1456" s="473" t="str">
        <f>IF(ISNUMBER('Named Boundary Report'!$A1455), "",TRIM(SUBSTITUTE('Named Boundary Report'!$A1455, CHAR(160), " ")))</f>
        <v/>
      </c>
      <c r="C1456" s="475">
        <f>'Named Boundary Report'!$F1455</f>
        <v>0</v>
      </c>
    </row>
    <row r="1457" spans="1:3" x14ac:dyDescent="0.25">
      <c r="A1457" s="532" t="str">
        <f>IF(ISNUMBER(VALUE(SUBSTITUTE('Named Boundary Report'!$A1456,"+",""))), VALUE(SUBSTITUTE('Named Boundary Report'!$A1456,"+","")), IF(TRIM('Named Boundary Report'!$A1456)="", "End of Project", $A1456))</f>
        <v>End of Project</v>
      </c>
      <c r="B1457" s="473" t="str">
        <f>IF(ISNUMBER('Named Boundary Report'!$A1456), "",TRIM(SUBSTITUTE('Named Boundary Report'!$A1456, CHAR(160), " ")))</f>
        <v/>
      </c>
      <c r="C1457" s="475">
        <f>'Named Boundary Report'!$F1456</f>
        <v>0</v>
      </c>
    </row>
    <row r="1458" spans="1:3" x14ac:dyDescent="0.25">
      <c r="A1458" s="532" t="str">
        <f>IF(ISNUMBER(VALUE(SUBSTITUTE('Named Boundary Report'!$A1457,"+",""))), VALUE(SUBSTITUTE('Named Boundary Report'!$A1457,"+","")), IF(TRIM('Named Boundary Report'!$A1457)="", "End of Project", $A1457))</f>
        <v>End of Project</v>
      </c>
      <c r="B1458" s="473" t="str">
        <f>IF(ISNUMBER('Named Boundary Report'!$A1457), "",TRIM(SUBSTITUTE('Named Boundary Report'!$A1457, CHAR(160), " ")))</f>
        <v/>
      </c>
      <c r="C1458" s="475">
        <f>'Named Boundary Report'!$F1457</f>
        <v>0</v>
      </c>
    </row>
    <row r="1459" spans="1:3" x14ac:dyDescent="0.25">
      <c r="A1459" s="532" t="str">
        <f>IF(ISNUMBER(VALUE(SUBSTITUTE('Named Boundary Report'!$A1458,"+",""))), VALUE(SUBSTITUTE('Named Boundary Report'!$A1458,"+","")), IF(TRIM('Named Boundary Report'!$A1458)="", "End of Project", $A1458))</f>
        <v>End of Project</v>
      </c>
      <c r="B1459" s="473" t="str">
        <f>IF(ISNUMBER('Named Boundary Report'!$A1458), "",TRIM(SUBSTITUTE('Named Boundary Report'!$A1458, CHAR(160), " ")))</f>
        <v/>
      </c>
      <c r="C1459" s="475">
        <f>'Named Boundary Report'!$F1458</f>
        <v>0</v>
      </c>
    </row>
    <row r="1460" spans="1:3" x14ac:dyDescent="0.25">
      <c r="A1460" s="532" t="str">
        <f>IF(ISNUMBER(VALUE(SUBSTITUTE('Named Boundary Report'!$A1459,"+",""))), VALUE(SUBSTITUTE('Named Boundary Report'!$A1459,"+","")), IF(TRIM('Named Boundary Report'!$A1459)="", "End of Project", $A1459))</f>
        <v>End of Project</v>
      </c>
      <c r="B1460" s="473" t="str">
        <f>IF(ISNUMBER('Named Boundary Report'!$A1459), "",TRIM(SUBSTITUTE('Named Boundary Report'!$A1459, CHAR(160), " ")))</f>
        <v/>
      </c>
      <c r="C1460" s="475">
        <f>'Named Boundary Report'!$F1459</f>
        <v>0</v>
      </c>
    </row>
    <row r="1461" spans="1:3" x14ac:dyDescent="0.25">
      <c r="A1461" s="532" t="str">
        <f>IF(ISNUMBER(VALUE(SUBSTITUTE('Named Boundary Report'!$A1460,"+",""))), VALUE(SUBSTITUTE('Named Boundary Report'!$A1460,"+","")), IF(TRIM('Named Boundary Report'!$A1460)="", "End of Project", $A1460))</f>
        <v>End of Project</v>
      </c>
      <c r="B1461" s="473" t="str">
        <f>IF(ISNUMBER('Named Boundary Report'!$A1460), "",TRIM(SUBSTITUTE('Named Boundary Report'!$A1460, CHAR(160), " ")))</f>
        <v/>
      </c>
      <c r="C1461" s="475">
        <f>'Named Boundary Report'!$F1460</f>
        <v>0</v>
      </c>
    </row>
    <row r="1462" spans="1:3" x14ac:dyDescent="0.25">
      <c r="A1462" s="532" t="str">
        <f>IF(ISNUMBER(VALUE(SUBSTITUTE('Named Boundary Report'!$A1461,"+",""))), VALUE(SUBSTITUTE('Named Boundary Report'!$A1461,"+","")), IF(TRIM('Named Boundary Report'!$A1461)="", "End of Project", $A1461))</f>
        <v>End of Project</v>
      </c>
      <c r="B1462" s="473" t="str">
        <f>IF(ISNUMBER('Named Boundary Report'!$A1461), "",TRIM(SUBSTITUTE('Named Boundary Report'!$A1461, CHAR(160), " ")))</f>
        <v/>
      </c>
      <c r="C1462" s="475">
        <f>'Named Boundary Report'!$F1461</f>
        <v>0</v>
      </c>
    </row>
    <row r="1463" spans="1:3" x14ac:dyDescent="0.25">
      <c r="A1463" s="532" t="str">
        <f>IF(ISNUMBER(VALUE(SUBSTITUTE('Named Boundary Report'!$A1462,"+",""))), VALUE(SUBSTITUTE('Named Boundary Report'!$A1462,"+","")), IF(TRIM('Named Boundary Report'!$A1462)="", "End of Project", $A1462))</f>
        <v>End of Project</v>
      </c>
      <c r="B1463" s="473" t="str">
        <f>IF(ISNUMBER('Named Boundary Report'!$A1462), "",TRIM(SUBSTITUTE('Named Boundary Report'!$A1462, CHAR(160), " ")))</f>
        <v/>
      </c>
      <c r="C1463" s="475">
        <f>'Named Boundary Report'!$F1462</f>
        <v>0</v>
      </c>
    </row>
    <row r="1464" spans="1:3" x14ac:dyDescent="0.25">
      <c r="A1464" s="532" t="str">
        <f>IF(ISNUMBER(VALUE(SUBSTITUTE('Named Boundary Report'!$A1463,"+",""))), VALUE(SUBSTITUTE('Named Boundary Report'!$A1463,"+","")), IF(TRIM('Named Boundary Report'!$A1463)="", "End of Project", $A1463))</f>
        <v>End of Project</v>
      </c>
      <c r="B1464" s="473" t="str">
        <f>IF(ISNUMBER('Named Boundary Report'!$A1463), "",TRIM(SUBSTITUTE('Named Boundary Report'!$A1463, CHAR(160), " ")))</f>
        <v/>
      </c>
      <c r="C1464" s="475">
        <f>'Named Boundary Report'!$F1463</f>
        <v>0</v>
      </c>
    </row>
    <row r="1465" spans="1:3" x14ac:dyDescent="0.25">
      <c r="A1465" s="532" t="str">
        <f>IF(ISNUMBER(VALUE(SUBSTITUTE('Named Boundary Report'!$A1464,"+",""))), VALUE(SUBSTITUTE('Named Boundary Report'!$A1464,"+","")), IF(TRIM('Named Boundary Report'!$A1464)="", "End of Project", $A1464))</f>
        <v>End of Project</v>
      </c>
      <c r="B1465" s="473" t="str">
        <f>IF(ISNUMBER('Named Boundary Report'!$A1464), "",TRIM(SUBSTITUTE('Named Boundary Report'!$A1464, CHAR(160), " ")))</f>
        <v/>
      </c>
      <c r="C1465" s="475">
        <f>'Named Boundary Report'!$F1464</f>
        <v>0</v>
      </c>
    </row>
    <row r="1466" spans="1:3" x14ac:dyDescent="0.25">
      <c r="A1466" s="532" t="str">
        <f>IF(ISNUMBER(VALUE(SUBSTITUTE('Named Boundary Report'!$A1465,"+",""))), VALUE(SUBSTITUTE('Named Boundary Report'!$A1465,"+","")), IF(TRIM('Named Boundary Report'!$A1465)="", "End of Project", $A1465))</f>
        <v>End of Project</v>
      </c>
      <c r="B1466" s="473" t="str">
        <f>IF(ISNUMBER('Named Boundary Report'!$A1465), "",TRIM(SUBSTITUTE('Named Boundary Report'!$A1465, CHAR(160), " ")))</f>
        <v/>
      </c>
      <c r="C1466" s="475">
        <f>'Named Boundary Report'!$F1465</f>
        <v>0</v>
      </c>
    </row>
    <row r="1467" spans="1:3" x14ac:dyDescent="0.25">
      <c r="A1467" s="532" t="str">
        <f>IF(ISNUMBER(VALUE(SUBSTITUTE('Named Boundary Report'!$A1466,"+",""))), VALUE(SUBSTITUTE('Named Boundary Report'!$A1466,"+","")), IF(TRIM('Named Boundary Report'!$A1466)="", "End of Project", $A1466))</f>
        <v>End of Project</v>
      </c>
      <c r="B1467" s="473" t="str">
        <f>IF(ISNUMBER('Named Boundary Report'!$A1466), "",TRIM(SUBSTITUTE('Named Boundary Report'!$A1466, CHAR(160), " ")))</f>
        <v/>
      </c>
      <c r="C1467" s="475">
        <f>'Named Boundary Report'!$F1466</f>
        <v>0</v>
      </c>
    </row>
    <row r="1468" spans="1:3" x14ac:dyDescent="0.25">
      <c r="A1468" s="532" t="str">
        <f>IF(ISNUMBER(VALUE(SUBSTITUTE('Named Boundary Report'!$A1467,"+",""))), VALUE(SUBSTITUTE('Named Boundary Report'!$A1467,"+","")), IF(TRIM('Named Boundary Report'!$A1467)="", "End of Project", $A1467))</f>
        <v>End of Project</v>
      </c>
      <c r="B1468" s="473" t="str">
        <f>IF(ISNUMBER('Named Boundary Report'!$A1467), "",TRIM(SUBSTITUTE('Named Boundary Report'!$A1467, CHAR(160), " ")))</f>
        <v/>
      </c>
      <c r="C1468" s="475">
        <f>'Named Boundary Report'!$F1467</f>
        <v>0</v>
      </c>
    </row>
    <row r="1469" spans="1:3" x14ac:dyDescent="0.25">
      <c r="A1469" s="532" t="str">
        <f>IF(ISNUMBER(VALUE(SUBSTITUTE('Named Boundary Report'!$A1468,"+",""))), VALUE(SUBSTITUTE('Named Boundary Report'!$A1468,"+","")), IF(TRIM('Named Boundary Report'!$A1468)="", "End of Project", $A1468))</f>
        <v>End of Project</v>
      </c>
      <c r="B1469" s="473" t="str">
        <f>IF(ISNUMBER('Named Boundary Report'!$A1468), "",TRIM(SUBSTITUTE('Named Boundary Report'!$A1468, CHAR(160), " ")))</f>
        <v/>
      </c>
      <c r="C1469" s="475">
        <f>'Named Boundary Report'!$F1468</f>
        <v>0</v>
      </c>
    </row>
    <row r="1470" spans="1:3" x14ac:dyDescent="0.25">
      <c r="A1470" s="532" t="str">
        <f>IF(ISNUMBER(VALUE(SUBSTITUTE('Named Boundary Report'!$A1469,"+",""))), VALUE(SUBSTITUTE('Named Boundary Report'!$A1469,"+","")), IF(TRIM('Named Boundary Report'!$A1469)="", "End of Project", $A1469))</f>
        <v>End of Project</v>
      </c>
      <c r="B1470" s="473" t="str">
        <f>IF(ISNUMBER('Named Boundary Report'!$A1469), "",TRIM(SUBSTITUTE('Named Boundary Report'!$A1469, CHAR(160), " ")))</f>
        <v/>
      </c>
      <c r="C1470" s="475">
        <f>'Named Boundary Report'!$F1469</f>
        <v>0</v>
      </c>
    </row>
    <row r="1471" spans="1:3" x14ac:dyDescent="0.25">
      <c r="A1471" s="532" t="str">
        <f>IF(ISNUMBER(VALUE(SUBSTITUTE('Named Boundary Report'!$A1470,"+",""))), VALUE(SUBSTITUTE('Named Boundary Report'!$A1470,"+","")), IF(TRIM('Named Boundary Report'!$A1470)="", "End of Project", $A1470))</f>
        <v>End of Project</v>
      </c>
      <c r="B1471" s="473" t="str">
        <f>IF(ISNUMBER('Named Boundary Report'!$A1470), "",TRIM(SUBSTITUTE('Named Boundary Report'!$A1470, CHAR(160), " ")))</f>
        <v/>
      </c>
      <c r="C1471" s="475">
        <f>'Named Boundary Report'!$F1470</f>
        <v>0</v>
      </c>
    </row>
    <row r="1472" spans="1:3" x14ac:dyDescent="0.25">
      <c r="A1472" s="532" t="str">
        <f>IF(ISNUMBER(VALUE(SUBSTITUTE('Named Boundary Report'!$A1471,"+",""))), VALUE(SUBSTITUTE('Named Boundary Report'!$A1471,"+","")), IF(TRIM('Named Boundary Report'!$A1471)="", "End of Project", $A1471))</f>
        <v>End of Project</v>
      </c>
      <c r="B1472" s="473" t="str">
        <f>IF(ISNUMBER('Named Boundary Report'!$A1471), "",TRIM(SUBSTITUTE('Named Boundary Report'!$A1471, CHAR(160), " ")))</f>
        <v/>
      </c>
      <c r="C1472" s="475">
        <f>'Named Boundary Report'!$F1471</f>
        <v>0</v>
      </c>
    </row>
    <row r="1473" spans="1:3" x14ac:dyDescent="0.25">
      <c r="A1473" s="532" t="str">
        <f>IF(ISNUMBER(VALUE(SUBSTITUTE('Named Boundary Report'!$A1472,"+",""))), VALUE(SUBSTITUTE('Named Boundary Report'!$A1472,"+","")), IF(TRIM('Named Boundary Report'!$A1472)="", "End of Project", $A1472))</f>
        <v>End of Project</v>
      </c>
      <c r="B1473" s="473" t="str">
        <f>IF(ISNUMBER('Named Boundary Report'!$A1472), "",TRIM(SUBSTITUTE('Named Boundary Report'!$A1472, CHAR(160), " ")))</f>
        <v/>
      </c>
      <c r="C1473" s="475">
        <f>'Named Boundary Report'!$F1472</f>
        <v>0</v>
      </c>
    </row>
    <row r="1474" spans="1:3" x14ac:dyDescent="0.25">
      <c r="A1474" s="532" t="str">
        <f>IF(ISNUMBER(VALUE(SUBSTITUTE('Named Boundary Report'!$A1473,"+",""))), VALUE(SUBSTITUTE('Named Boundary Report'!$A1473,"+","")), IF(TRIM('Named Boundary Report'!$A1473)="", "End of Project", $A1473))</f>
        <v>End of Project</v>
      </c>
      <c r="B1474" s="473" t="str">
        <f>IF(ISNUMBER('Named Boundary Report'!$A1473), "",TRIM(SUBSTITUTE('Named Boundary Report'!$A1473, CHAR(160), " ")))</f>
        <v/>
      </c>
      <c r="C1474" s="475">
        <f>'Named Boundary Report'!$F1473</f>
        <v>0</v>
      </c>
    </row>
    <row r="1475" spans="1:3" x14ac:dyDescent="0.25">
      <c r="A1475" s="532" t="str">
        <f>IF(ISNUMBER(VALUE(SUBSTITUTE('Named Boundary Report'!$A1474,"+",""))), VALUE(SUBSTITUTE('Named Boundary Report'!$A1474,"+","")), IF(TRIM('Named Boundary Report'!$A1474)="", "End of Project", $A1474))</f>
        <v>End of Project</v>
      </c>
      <c r="B1475" s="473" t="str">
        <f>IF(ISNUMBER('Named Boundary Report'!$A1474), "",TRIM(SUBSTITUTE('Named Boundary Report'!$A1474, CHAR(160), " ")))</f>
        <v/>
      </c>
      <c r="C1475" s="475">
        <f>'Named Boundary Report'!$F1474</f>
        <v>0</v>
      </c>
    </row>
    <row r="1476" spans="1:3" x14ac:dyDescent="0.25">
      <c r="A1476" s="532" t="str">
        <f>IF(ISNUMBER(VALUE(SUBSTITUTE('Named Boundary Report'!$A1475,"+",""))), VALUE(SUBSTITUTE('Named Boundary Report'!$A1475,"+","")), IF(TRIM('Named Boundary Report'!$A1475)="", "End of Project", $A1475))</f>
        <v>End of Project</v>
      </c>
      <c r="B1476" s="473" t="str">
        <f>IF(ISNUMBER('Named Boundary Report'!$A1475), "",TRIM(SUBSTITUTE('Named Boundary Report'!$A1475, CHAR(160), " ")))</f>
        <v/>
      </c>
      <c r="C1476" s="475">
        <f>'Named Boundary Report'!$F1475</f>
        <v>0</v>
      </c>
    </row>
    <row r="1477" spans="1:3" x14ac:dyDescent="0.25">
      <c r="A1477" s="532" t="str">
        <f>IF(ISNUMBER(VALUE(SUBSTITUTE('Named Boundary Report'!$A1476,"+",""))), VALUE(SUBSTITUTE('Named Boundary Report'!$A1476,"+","")), IF(TRIM('Named Boundary Report'!$A1476)="", "End of Project", $A1476))</f>
        <v>End of Project</v>
      </c>
      <c r="B1477" s="473" t="str">
        <f>IF(ISNUMBER('Named Boundary Report'!$A1476), "",TRIM(SUBSTITUTE('Named Boundary Report'!$A1476, CHAR(160), " ")))</f>
        <v/>
      </c>
      <c r="C1477" s="475">
        <f>'Named Boundary Report'!$F1476</f>
        <v>0</v>
      </c>
    </row>
    <row r="1478" spans="1:3" x14ac:dyDescent="0.25">
      <c r="A1478" s="532" t="str">
        <f>IF(ISNUMBER(VALUE(SUBSTITUTE('Named Boundary Report'!$A1477,"+",""))), VALUE(SUBSTITUTE('Named Boundary Report'!$A1477,"+","")), IF(TRIM('Named Boundary Report'!$A1477)="", "End of Project", $A1477))</f>
        <v>End of Project</v>
      </c>
      <c r="B1478" s="473" t="str">
        <f>IF(ISNUMBER('Named Boundary Report'!$A1477), "",TRIM(SUBSTITUTE('Named Boundary Report'!$A1477, CHAR(160), " ")))</f>
        <v/>
      </c>
      <c r="C1478" s="475">
        <f>'Named Boundary Report'!$F1477</f>
        <v>0</v>
      </c>
    </row>
    <row r="1479" spans="1:3" x14ac:dyDescent="0.25">
      <c r="A1479" s="532" t="str">
        <f>IF(ISNUMBER(VALUE(SUBSTITUTE('Named Boundary Report'!$A1478,"+",""))), VALUE(SUBSTITUTE('Named Boundary Report'!$A1478,"+","")), IF(TRIM('Named Boundary Report'!$A1478)="", "End of Project", $A1478))</f>
        <v>End of Project</v>
      </c>
      <c r="B1479" s="473" t="str">
        <f>IF(ISNUMBER('Named Boundary Report'!$A1478), "",TRIM(SUBSTITUTE('Named Boundary Report'!$A1478, CHAR(160), " ")))</f>
        <v/>
      </c>
      <c r="C1479" s="475">
        <f>'Named Boundary Report'!$F1478</f>
        <v>0</v>
      </c>
    </row>
    <row r="1480" spans="1:3" x14ac:dyDescent="0.25">
      <c r="A1480" s="532" t="str">
        <f>IF(ISNUMBER(VALUE(SUBSTITUTE('Named Boundary Report'!$A1479,"+",""))), VALUE(SUBSTITUTE('Named Boundary Report'!$A1479,"+","")), IF(TRIM('Named Boundary Report'!$A1479)="", "End of Project", $A1479))</f>
        <v>End of Project</v>
      </c>
      <c r="B1480" s="473" t="str">
        <f>IF(ISNUMBER('Named Boundary Report'!$A1479), "",TRIM(SUBSTITUTE('Named Boundary Report'!$A1479, CHAR(160), " ")))</f>
        <v/>
      </c>
      <c r="C1480" s="475">
        <f>'Named Boundary Report'!$F1479</f>
        <v>0</v>
      </c>
    </row>
    <row r="1481" spans="1:3" x14ac:dyDescent="0.25">
      <c r="A1481" s="532" t="str">
        <f>IF(ISNUMBER(VALUE(SUBSTITUTE('Named Boundary Report'!$A1480,"+",""))), VALUE(SUBSTITUTE('Named Boundary Report'!$A1480,"+","")), IF(TRIM('Named Boundary Report'!$A1480)="", "End of Project", $A1480))</f>
        <v>End of Project</v>
      </c>
      <c r="B1481" s="473" t="str">
        <f>IF(ISNUMBER('Named Boundary Report'!$A1480), "",TRIM(SUBSTITUTE('Named Boundary Report'!$A1480, CHAR(160), " ")))</f>
        <v/>
      </c>
      <c r="C1481" s="475">
        <f>'Named Boundary Report'!$F1480</f>
        <v>0</v>
      </c>
    </row>
    <row r="1482" spans="1:3" x14ac:dyDescent="0.25">
      <c r="A1482" s="532" t="str">
        <f>IF(ISNUMBER(VALUE(SUBSTITUTE('Named Boundary Report'!$A1481,"+",""))), VALUE(SUBSTITUTE('Named Boundary Report'!$A1481,"+","")), IF(TRIM('Named Boundary Report'!$A1481)="", "End of Project", $A1481))</f>
        <v>End of Project</v>
      </c>
      <c r="B1482" s="473" t="str">
        <f>IF(ISNUMBER('Named Boundary Report'!$A1481), "",TRIM(SUBSTITUTE('Named Boundary Report'!$A1481, CHAR(160), " ")))</f>
        <v/>
      </c>
      <c r="C1482" s="475">
        <f>'Named Boundary Report'!$F1481</f>
        <v>0</v>
      </c>
    </row>
    <row r="1483" spans="1:3" x14ac:dyDescent="0.25">
      <c r="A1483" s="532" t="str">
        <f>IF(ISNUMBER(VALUE(SUBSTITUTE('Named Boundary Report'!$A1482,"+",""))), VALUE(SUBSTITUTE('Named Boundary Report'!$A1482,"+","")), IF(TRIM('Named Boundary Report'!$A1482)="", "End of Project", $A1482))</f>
        <v>End of Project</v>
      </c>
      <c r="B1483" s="473" t="str">
        <f>IF(ISNUMBER('Named Boundary Report'!$A1482), "",TRIM(SUBSTITUTE('Named Boundary Report'!$A1482, CHAR(160), " ")))</f>
        <v/>
      </c>
      <c r="C1483" s="475">
        <f>'Named Boundary Report'!$F1482</f>
        <v>0</v>
      </c>
    </row>
    <row r="1484" spans="1:3" x14ac:dyDescent="0.25">
      <c r="A1484" s="532" t="str">
        <f>IF(ISNUMBER(VALUE(SUBSTITUTE('Named Boundary Report'!$A1483,"+",""))), VALUE(SUBSTITUTE('Named Boundary Report'!$A1483,"+","")), IF(TRIM('Named Boundary Report'!$A1483)="", "End of Project", $A1483))</f>
        <v>End of Project</v>
      </c>
      <c r="B1484" s="473" t="str">
        <f>IF(ISNUMBER('Named Boundary Report'!$A1483), "",TRIM(SUBSTITUTE('Named Boundary Report'!$A1483, CHAR(160), " ")))</f>
        <v/>
      </c>
      <c r="C1484" s="475">
        <f>'Named Boundary Report'!$F1483</f>
        <v>0</v>
      </c>
    </row>
    <row r="1485" spans="1:3" x14ac:dyDescent="0.25">
      <c r="A1485" s="532" t="str">
        <f>IF(ISNUMBER(VALUE(SUBSTITUTE('Named Boundary Report'!$A1484,"+",""))), VALUE(SUBSTITUTE('Named Boundary Report'!$A1484,"+","")), IF(TRIM('Named Boundary Report'!$A1484)="", "End of Project", $A1484))</f>
        <v>End of Project</v>
      </c>
      <c r="B1485" s="473" t="str">
        <f>IF(ISNUMBER('Named Boundary Report'!$A1484), "",TRIM(SUBSTITUTE('Named Boundary Report'!$A1484, CHAR(160), " ")))</f>
        <v/>
      </c>
      <c r="C1485" s="475">
        <f>'Named Boundary Report'!$F1484</f>
        <v>0</v>
      </c>
    </row>
    <row r="1486" spans="1:3" x14ac:dyDescent="0.25">
      <c r="A1486" s="532" t="str">
        <f>IF(ISNUMBER(VALUE(SUBSTITUTE('Named Boundary Report'!$A1485,"+",""))), VALUE(SUBSTITUTE('Named Boundary Report'!$A1485,"+","")), IF(TRIM('Named Boundary Report'!$A1485)="", "End of Project", $A1485))</f>
        <v>End of Project</v>
      </c>
      <c r="B1486" s="473" t="str">
        <f>IF(ISNUMBER('Named Boundary Report'!$A1485), "",TRIM(SUBSTITUTE('Named Boundary Report'!$A1485, CHAR(160), " ")))</f>
        <v/>
      </c>
      <c r="C1486" s="475">
        <f>'Named Boundary Report'!$F1485</f>
        <v>0</v>
      </c>
    </row>
    <row r="1487" spans="1:3" x14ac:dyDescent="0.25">
      <c r="A1487" s="532" t="str">
        <f>IF(ISNUMBER(VALUE(SUBSTITUTE('Named Boundary Report'!$A1486,"+",""))), VALUE(SUBSTITUTE('Named Boundary Report'!$A1486,"+","")), IF(TRIM('Named Boundary Report'!$A1486)="", "End of Project", $A1486))</f>
        <v>End of Project</v>
      </c>
      <c r="B1487" s="473" t="str">
        <f>IF(ISNUMBER('Named Boundary Report'!$A1486), "",TRIM(SUBSTITUTE('Named Boundary Report'!$A1486, CHAR(160), " ")))</f>
        <v/>
      </c>
      <c r="C1487" s="475">
        <f>'Named Boundary Report'!$F1486</f>
        <v>0</v>
      </c>
    </row>
    <row r="1488" spans="1:3" x14ac:dyDescent="0.25">
      <c r="A1488" s="532" t="str">
        <f>IF(ISNUMBER(VALUE(SUBSTITUTE('Named Boundary Report'!$A1487,"+",""))), VALUE(SUBSTITUTE('Named Boundary Report'!$A1487,"+","")), IF(TRIM('Named Boundary Report'!$A1487)="", "End of Project", $A1487))</f>
        <v>End of Project</v>
      </c>
      <c r="B1488" s="473" t="str">
        <f>IF(ISNUMBER('Named Boundary Report'!$A1487), "",TRIM(SUBSTITUTE('Named Boundary Report'!$A1487, CHAR(160), " ")))</f>
        <v/>
      </c>
      <c r="C1488" s="475">
        <f>'Named Boundary Report'!$F1487</f>
        <v>0</v>
      </c>
    </row>
    <row r="1489" spans="1:3" x14ac:dyDescent="0.25">
      <c r="A1489" s="532" t="str">
        <f>IF(ISNUMBER(VALUE(SUBSTITUTE('Named Boundary Report'!$A1488,"+",""))), VALUE(SUBSTITUTE('Named Boundary Report'!$A1488,"+","")), IF(TRIM('Named Boundary Report'!$A1488)="", "End of Project", $A1488))</f>
        <v>End of Project</v>
      </c>
      <c r="B1489" s="473" t="str">
        <f>IF(ISNUMBER('Named Boundary Report'!$A1488), "",TRIM(SUBSTITUTE('Named Boundary Report'!$A1488, CHAR(160), " ")))</f>
        <v/>
      </c>
      <c r="C1489" s="475">
        <f>'Named Boundary Report'!$F1488</f>
        <v>0</v>
      </c>
    </row>
    <row r="1490" spans="1:3" x14ac:dyDescent="0.25">
      <c r="A1490" s="532" t="str">
        <f>IF(ISNUMBER(VALUE(SUBSTITUTE('Named Boundary Report'!$A1489,"+",""))), VALUE(SUBSTITUTE('Named Boundary Report'!$A1489,"+","")), IF(TRIM('Named Boundary Report'!$A1489)="", "End of Project", $A1489))</f>
        <v>End of Project</v>
      </c>
      <c r="B1490" s="473" t="str">
        <f>IF(ISNUMBER('Named Boundary Report'!$A1489), "",TRIM(SUBSTITUTE('Named Boundary Report'!$A1489, CHAR(160), " ")))</f>
        <v/>
      </c>
      <c r="C1490" s="475">
        <f>'Named Boundary Report'!$F1489</f>
        <v>0</v>
      </c>
    </row>
    <row r="1491" spans="1:3" x14ac:dyDescent="0.25">
      <c r="A1491" s="532" t="str">
        <f>IF(ISNUMBER(VALUE(SUBSTITUTE('Named Boundary Report'!$A1490,"+",""))), VALUE(SUBSTITUTE('Named Boundary Report'!$A1490,"+","")), IF(TRIM('Named Boundary Report'!$A1490)="", "End of Project", $A1490))</f>
        <v>End of Project</v>
      </c>
      <c r="B1491" s="473" t="str">
        <f>IF(ISNUMBER('Named Boundary Report'!$A1490), "",TRIM(SUBSTITUTE('Named Boundary Report'!$A1490, CHAR(160), " ")))</f>
        <v/>
      </c>
      <c r="C1491" s="475">
        <f>'Named Boundary Report'!$F1490</f>
        <v>0</v>
      </c>
    </row>
    <row r="1492" spans="1:3" x14ac:dyDescent="0.25">
      <c r="A1492" s="532" t="str">
        <f>IF(ISNUMBER(VALUE(SUBSTITUTE('Named Boundary Report'!$A1491,"+",""))), VALUE(SUBSTITUTE('Named Boundary Report'!$A1491,"+","")), IF(TRIM('Named Boundary Report'!$A1491)="", "End of Project", $A1491))</f>
        <v>End of Project</v>
      </c>
      <c r="B1492" s="473" t="str">
        <f>IF(ISNUMBER('Named Boundary Report'!$A1491), "",TRIM(SUBSTITUTE('Named Boundary Report'!$A1491, CHAR(160), " ")))</f>
        <v/>
      </c>
      <c r="C1492" s="475">
        <f>'Named Boundary Report'!$F1491</f>
        <v>0</v>
      </c>
    </row>
    <row r="1493" spans="1:3" x14ac:dyDescent="0.25">
      <c r="A1493" s="532" t="str">
        <f>IF(ISNUMBER(VALUE(SUBSTITUTE('Named Boundary Report'!$A1492,"+",""))), VALUE(SUBSTITUTE('Named Boundary Report'!$A1492,"+","")), IF(TRIM('Named Boundary Report'!$A1492)="", "End of Project", $A1492))</f>
        <v>End of Project</v>
      </c>
      <c r="B1493" s="473" t="str">
        <f>IF(ISNUMBER('Named Boundary Report'!$A1492), "",TRIM(SUBSTITUTE('Named Boundary Report'!$A1492, CHAR(160), " ")))</f>
        <v/>
      </c>
      <c r="C1493" s="475">
        <f>'Named Boundary Report'!$F1492</f>
        <v>0</v>
      </c>
    </row>
    <row r="1494" spans="1:3" x14ac:dyDescent="0.25">
      <c r="A1494" s="532" t="str">
        <f>IF(ISNUMBER(VALUE(SUBSTITUTE('Named Boundary Report'!$A1493,"+",""))), VALUE(SUBSTITUTE('Named Boundary Report'!$A1493,"+","")), IF(TRIM('Named Boundary Report'!$A1493)="", "End of Project", $A1493))</f>
        <v>End of Project</v>
      </c>
      <c r="B1494" s="473" t="str">
        <f>IF(ISNUMBER('Named Boundary Report'!$A1493), "",TRIM(SUBSTITUTE('Named Boundary Report'!$A1493, CHAR(160), " ")))</f>
        <v/>
      </c>
      <c r="C1494" s="475">
        <f>'Named Boundary Report'!$F1493</f>
        <v>0</v>
      </c>
    </row>
    <row r="1495" spans="1:3" x14ac:dyDescent="0.25">
      <c r="A1495" s="532" t="str">
        <f>IF(ISNUMBER(VALUE(SUBSTITUTE('Named Boundary Report'!$A1494,"+",""))), VALUE(SUBSTITUTE('Named Boundary Report'!$A1494,"+","")), IF(TRIM('Named Boundary Report'!$A1494)="", "End of Project", $A1494))</f>
        <v>End of Project</v>
      </c>
      <c r="B1495" s="473" t="str">
        <f>IF(ISNUMBER('Named Boundary Report'!$A1494), "",TRIM(SUBSTITUTE('Named Boundary Report'!$A1494, CHAR(160), " ")))</f>
        <v/>
      </c>
      <c r="C1495" s="475">
        <f>'Named Boundary Report'!$F1494</f>
        <v>0</v>
      </c>
    </row>
    <row r="1496" spans="1:3" x14ac:dyDescent="0.25">
      <c r="A1496" s="532" t="str">
        <f>IF(ISNUMBER(VALUE(SUBSTITUTE('Named Boundary Report'!$A1495,"+",""))), VALUE(SUBSTITUTE('Named Boundary Report'!$A1495,"+","")), IF(TRIM('Named Boundary Report'!$A1495)="", "End of Project", $A1495))</f>
        <v>End of Project</v>
      </c>
      <c r="B1496" s="473" t="str">
        <f>IF(ISNUMBER('Named Boundary Report'!$A1495), "",TRIM(SUBSTITUTE('Named Boundary Report'!$A1495, CHAR(160), " ")))</f>
        <v/>
      </c>
      <c r="C1496" s="475">
        <f>'Named Boundary Report'!$F1495</f>
        <v>0</v>
      </c>
    </row>
    <row r="1497" spans="1:3" x14ac:dyDescent="0.25">
      <c r="A1497" s="532" t="str">
        <f>IF(ISNUMBER(VALUE(SUBSTITUTE('Named Boundary Report'!$A1496,"+",""))), VALUE(SUBSTITUTE('Named Boundary Report'!$A1496,"+","")), IF(TRIM('Named Boundary Report'!$A1496)="", "End of Project", $A1496))</f>
        <v>End of Project</v>
      </c>
      <c r="B1497" s="473" t="str">
        <f>IF(ISNUMBER('Named Boundary Report'!$A1496), "",TRIM(SUBSTITUTE('Named Boundary Report'!$A1496, CHAR(160), " ")))</f>
        <v/>
      </c>
      <c r="C1497" s="475">
        <f>'Named Boundary Report'!$F1496</f>
        <v>0</v>
      </c>
    </row>
    <row r="1498" spans="1:3" x14ac:dyDescent="0.25">
      <c r="A1498" s="532" t="str">
        <f>IF(ISNUMBER(VALUE(SUBSTITUTE('Named Boundary Report'!$A1497,"+",""))), VALUE(SUBSTITUTE('Named Boundary Report'!$A1497,"+","")), IF(TRIM('Named Boundary Report'!$A1497)="", "End of Project", $A1497))</f>
        <v>End of Project</v>
      </c>
      <c r="B1498" s="473" t="str">
        <f>IF(ISNUMBER('Named Boundary Report'!$A1497), "",TRIM(SUBSTITUTE('Named Boundary Report'!$A1497, CHAR(160), " ")))</f>
        <v/>
      </c>
      <c r="C1498" s="475">
        <f>'Named Boundary Report'!$F1497</f>
        <v>0</v>
      </c>
    </row>
    <row r="1499" spans="1:3" x14ac:dyDescent="0.25">
      <c r="A1499" s="532" t="str">
        <f>IF(ISNUMBER(VALUE(SUBSTITUTE('Named Boundary Report'!$A1498,"+",""))), VALUE(SUBSTITUTE('Named Boundary Report'!$A1498,"+","")), IF(TRIM('Named Boundary Report'!$A1498)="", "End of Project", $A1498))</f>
        <v>End of Project</v>
      </c>
      <c r="B1499" s="473" t="str">
        <f>IF(ISNUMBER('Named Boundary Report'!$A1498), "",TRIM(SUBSTITUTE('Named Boundary Report'!$A1498, CHAR(160), " ")))</f>
        <v/>
      </c>
      <c r="C1499" s="475">
        <f>'Named Boundary Report'!$F1498</f>
        <v>0</v>
      </c>
    </row>
    <row r="1500" spans="1:3" x14ac:dyDescent="0.25">
      <c r="A1500" s="532" t="str">
        <f>IF(ISNUMBER(VALUE(SUBSTITUTE('Named Boundary Report'!$A1499,"+",""))), VALUE(SUBSTITUTE('Named Boundary Report'!$A1499,"+","")), IF(TRIM('Named Boundary Report'!$A1499)="", "End of Project", $A1499))</f>
        <v>End of Project</v>
      </c>
      <c r="B1500" s="473" t="str">
        <f>IF(ISNUMBER('Named Boundary Report'!$A1499), "",TRIM(SUBSTITUTE('Named Boundary Report'!$A1499, CHAR(160), " ")))</f>
        <v/>
      </c>
      <c r="C1500" s="475">
        <f>'Named Boundary Report'!$F1499</f>
        <v>0</v>
      </c>
    </row>
    <row r="1501" spans="1:3" x14ac:dyDescent="0.25">
      <c r="A1501" s="532" t="str">
        <f>IF(ISNUMBER(VALUE(SUBSTITUTE('Named Boundary Report'!$A1500,"+",""))), VALUE(SUBSTITUTE('Named Boundary Report'!$A1500,"+","")), IF(TRIM('Named Boundary Report'!$A1500)="", "End of Project", $A1500))</f>
        <v>End of Project</v>
      </c>
      <c r="B1501" s="473" t="str">
        <f>IF(ISNUMBER('Named Boundary Report'!$A1500), "",TRIM(SUBSTITUTE('Named Boundary Report'!$A1500, CHAR(160), " ")))</f>
        <v/>
      </c>
      <c r="C1501" s="475">
        <f>'Named Boundary Report'!$F1500</f>
        <v>0</v>
      </c>
    </row>
    <row r="1502" spans="1:3" x14ac:dyDescent="0.25">
      <c r="A1502" s="532" t="str">
        <f>IF(ISNUMBER(VALUE(SUBSTITUTE('Named Boundary Report'!$A1501,"+",""))), VALUE(SUBSTITUTE('Named Boundary Report'!$A1501,"+","")), IF(TRIM('Named Boundary Report'!$A1501)="", "End of Project", $A1501))</f>
        <v>End of Project</v>
      </c>
      <c r="B1502" s="473" t="str">
        <f>IF(ISNUMBER('Named Boundary Report'!$A1501), "",TRIM(SUBSTITUTE('Named Boundary Report'!$A1501, CHAR(160), " ")))</f>
        <v/>
      </c>
      <c r="C1502" s="475">
        <f>'Named Boundary Report'!$F1501</f>
        <v>0</v>
      </c>
    </row>
    <row r="1503" spans="1:3" x14ac:dyDescent="0.25">
      <c r="A1503" s="532" t="str">
        <f>IF(ISNUMBER(VALUE(SUBSTITUTE('Named Boundary Report'!$A1502,"+",""))), VALUE(SUBSTITUTE('Named Boundary Report'!$A1502,"+","")), IF(TRIM('Named Boundary Report'!$A1502)="", "End of Project", $A1502))</f>
        <v>End of Project</v>
      </c>
      <c r="B1503" s="473" t="str">
        <f>IF(ISNUMBER('Named Boundary Report'!$A1502), "",TRIM(SUBSTITUTE('Named Boundary Report'!$A1502, CHAR(160), " ")))</f>
        <v/>
      </c>
      <c r="C1503" s="475">
        <f>'Named Boundary Report'!$F1502</f>
        <v>0</v>
      </c>
    </row>
    <row r="1504" spans="1:3" x14ac:dyDescent="0.25">
      <c r="A1504" s="532" t="str">
        <f>IF(ISNUMBER(VALUE(SUBSTITUTE('Named Boundary Report'!$A1503,"+",""))), VALUE(SUBSTITUTE('Named Boundary Report'!$A1503,"+","")), IF(TRIM('Named Boundary Report'!$A1503)="", "End of Project", $A1503))</f>
        <v>End of Project</v>
      </c>
      <c r="B1504" s="473" t="str">
        <f>IF(ISNUMBER('Named Boundary Report'!$A1503), "",TRIM(SUBSTITUTE('Named Boundary Report'!$A1503, CHAR(160), " ")))</f>
        <v/>
      </c>
      <c r="C1504" s="475">
        <f>'Named Boundary Report'!$F1503</f>
        <v>0</v>
      </c>
    </row>
    <row r="1505" spans="1:3" x14ac:dyDescent="0.25">
      <c r="A1505" s="532" t="str">
        <f>IF(ISNUMBER(VALUE(SUBSTITUTE('Named Boundary Report'!$A1504,"+",""))), VALUE(SUBSTITUTE('Named Boundary Report'!$A1504,"+","")), IF(TRIM('Named Boundary Report'!$A1504)="", "End of Project", $A1504))</f>
        <v>End of Project</v>
      </c>
      <c r="B1505" s="473" t="str">
        <f>IF(ISNUMBER('Named Boundary Report'!$A1504), "",TRIM(SUBSTITUTE('Named Boundary Report'!$A1504, CHAR(160), " ")))</f>
        <v/>
      </c>
      <c r="C1505" s="475">
        <f>'Named Boundary Report'!$F1504</f>
        <v>0</v>
      </c>
    </row>
    <row r="1506" spans="1:3" x14ac:dyDescent="0.25">
      <c r="A1506" s="532" t="str">
        <f>IF(ISNUMBER(VALUE(SUBSTITUTE('Named Boundary Report'!$A1505,"+",""))), VALUE(SUBSTITUTE('Named Boundary Report'!$A1505,"+","")), IF(TRIM('Named Boundary Report'!$A1505)="", "End of Project", $A1505))</f>
        <v>End of Project</v>
      </c>
      <c r="B1506" s="473" t="str">
        <f>IF(ISNUMBER('Named Boundary Report'!$A1505), "",TRIM(SUBSTITUTE('Named Boundary Report'!$A1505, CHAR(160), " ")))</f>
        <v/>
      </c>
      <c r="C1506" s="475">
        <f>'Named Boundary Report'!$F1505</f>
        <v>0</v>
      </c>
    </row>
    <row r="1507" spans="1:3" x14ac:dyDescent="0.25">
      <c r="A1507" s="532" t="str">
        <f>IF(ISNUMBER(VALUE(SUBSTITUTE('Named Boundary Report'!$A1506,"+",""))), VALUE(SUBSTITUTE('Named Boundary Report'!$A1506,"+","")), IF(TRIM('Named Boundary Report'!$A1506)="", "End of Project", $A1506))</f>
        <v>End of Project</v>
      </c>
      <c r="B1507" s="473" t="str">
        <f>IF(ISNUMBER('Named Boundary Report'!$A1506), "",TRIM(SUBSTITUTE('Named Boundary Report'!$A1506, CHAR(160), " ")))</f>
        <v/>
      </c>
      <c r="C1507" s="475">
        <f>'Named Boundary Report'!$F1506</f>
        <v>0</v>
      </c>
    </row>
    <row r="1508" spans="1:3" x14ac:dyDescent="0.25">
      <c r="A1508" s="532" t="str">
        <f>IF(ISNUMBER(VALUE(SUBSTITUTE('Named Boundary Report'!$A1507,"+",""))), VALUE(SUBSTITUTE('Named Boundary Report'!$A1507,"+","")), IF(TRIM('Named Boundary Report'!$A1507)="", "End of Project", $A1507))</f>
        <v>End of Project</v>
      </c>
      <c r="B1508" s="473" t="str">
        <f>IF(ISNUMBER('Named Boundary Report'!$A1507), "",TRIM(SUBSTITUTE('Named Boundary Report'!$A1507, CHAR(160), " ")))</f>
        <v/>
      </c>
      <c r="C1508" s="475">
        <f>'Named Boundary Report'!$F1507</f>
        <v>0</v>
      </c>
    </row>
    <row r="1509" spans="1:3" x14ac:dyDescent="0.25">
      <c r="A1509" s="532" t="str">
        <f>IF(ISNUMBER(VALUE(SUBSTITUTE('Named Boundary Report'!$A1508,"+",""))), VALUE(SUBSTITUTE('Named Boundary Report'!$A1508,"+","")), IF(TRIM('Named Boundary Report'!$A1508)="", "End of Project", $A1508))</f>
        <v>End of Project</v>
      </c>
      <c r="B1509" s="473" t="str">
        <f>IF(ISNUMBER('Named Boundary Report'!$A1508), "",TRIM(SUBSTITUTE('Named Boundary Report'!$A1508, CHAR(160), " ")))</f>
        <v/>
      </c>
      <c r="C1509" s="475">
        <f>'Named Boundary Report'!$F1508</f>
        <v>0</v>
      </c>
    </row>
    <row r="1510" spans="1:3" x14ac:dyDescent="0.25">
      <c r="A1510" s="532" t="str">
        <f>IF(ISNUMBER(VALUE(SUBSTITUTE('Named Boundary Report'!$A1509,"+",""))), VALUE(SUBSTITUTE('Named Boundary Report'!$A1509,"+","")), IF(TRIM('Named Boundary Report'!$A1509)="", "End of Project", $A1509))</f>
        <v>End of Project</v>
      </c>
      <c r="B1510" s="473" t="str">
        <f>IF(ISNUMBER('Named Boundary Report'!$A1509), "",TRIM(SUBSTITUTE('Named Boundary Report'!$A1509, CHAR(160), " ")))</f>
        <v/>
      </c>
      <c r="C1510" s="475">
        <f>'Named Boundary Report'!$F1509</f>
        <v>0</v>
      </c>
    </row>
    <row r="1511" spans="1:3" x14ac:dyDescent="0.25">
      <c r="A1511" s="532" t="str">
        <f>IF(ISNUMBER(VALUE(SUBSTITUTE('Named Boundary Report'!$A1510,"+",""))), VALUE(SUBSTITUTE('Named Boundary Report'!$A1510,"+","")), IF(TRIM('Named Boundary Report'!$A1510)="", "End of Project", $A1510))</f>
        <v>End of Project</v>
      </c>
      <c r="B1511" s="473" t="str">
        <f>IF(ISNUMBER('Named Boundary Report'!$A1510), "",TRIM(SUBSTITUTE('Named Boundary Report'!$A1510, CHAR(160), " ")))</f>
        <v/>
      </c>
      <c r="C1511" s="475">
        <f>'Named Boundary Report'!$F1510</f>
        <v>0</v>
      </c>
    </row>
    <row r="1512" spans="1:3" x14ac:dyDescent="0.25">
      <c r="A1512" s="532" t="str">
        <f>IF(ISNUMBER(VALUE(SUBSTITUTE('Named Boundary Report'!$A1511,"+",""))), VALUE(SUBSTITUTE('Named Boundary Report'!$A1511,"+","")), IF(TRIM('Named Boundary Report'!$A1511)="", "End of Project", $A1511))</f>
        <v>End of Project</v>
      </c>
      <c r="B1512" s="473" t="str">
        <f>IF(ISNUMBER('Named Boundary Report'!$A1511), "",TRIM(SUBSTITUTE('Named Boundary Report'!$A1511, CHAR(160), " ")))</f>
        <v/>
      </c>
      <c r="C1512" s="475">
        <f>'Named Boundary Report'!$F1511</f>
        <v>0</v>
      </c>
    </row>
    <row r="1513" spans="1:3" x14ac:dyDescent="0.25">
      <c r="A1513" s="532" t="str">
        <f>IF(ISNUMBER(VALUE(SUBSTITUTE('Named Boundary Report'!$A1512,"+",""))), VALUE(SUBSTITUTE('Named Boundary Report'!$A1512,"+","")), IF(TRIM('Named Boundary Report'!$A1512)="", "End of Project", $A1512))</f>
        <v>End of Project</v>
      </c>
      <c r="B1513" s="473" t="str">
        <f>IF(ISNUMBER('Named Boundary Report'!$A1512), "",TRIM(SUBSTITUTE('Named Boundary Report'!$A1512, CHAR(160), " ")))</f>
        <v/>
      </c>
      <c r="C1513" s="475">
        <f>'Named Boundary Report'!$F1512</f>
        <v>0</v>
      </c>
    </row>
    <row r="1514" spans="1:3" x14ac:dyDescent="0.25">
      <c r="A1514" s="532" t="str">
        <f>IF(ISNUMBER(VALUE(SUBSTITUTE('Named Boundary Report'!$A1513,"+",""))), VALUE(SUBSTITUTE('Named Boundary Report'!$A1513,"+","")), IF(TRIM('Named Boundary Report'!$A1513)="", "End of Project", $A1513))</f>
        <v>End of Project</v>
      </c>
      <c r="B1514" s="473" t="str">
        <f>IF(ISNUMBER('Named Boundary Report'!$A1513), "",TRIM(SUBSTITUTE('Named Boundary Report'!$A1513, CHAR(160), " ")))</f>
        <v/>
      </c>
      <c r="C1514" s="475">
        <f>'Named Boundary Report'!$F1513</f>
        <v>0</v>
      </c>
    </row>
    <row r="1515" spans="1:3" x14ac:dyDescent="0.25">
      <c r="A1515" s="532" t="str">
        <f>IF(ISNUMBER(VALUE(SUBSTITUTE('Named Boundary Report'!$A1514,"+",""))), VALUE(SUBSTITUTE('Named Boundary Report'!$A1514,"+","")), IF(TRIM('Named Boundary Report'!$A1514)="", "End of Project", $A1514))</f>
        <v>End of Project</v>
      </c>
      <c r="B1515" s="473" t="str">
        <f>IF(ISNUMBER('Named Boundary Report'!$A1514), "",TRIM(SUBSTITUTE('Named Boundary Report'!$A1514, CHAR(160), " ")))</f>
        <v/>
      </c>
      <c r="C1515" s="475">
        <f>'Named Boundary Report'!$F1514</f>
        <v>0</v>
      </c>
    </row>
    <row r="1516" spans="1:3" x14ac:dyDescent="0.25">
      <c r="A1516" s="532" t="str">
        <f>IF(ISNUMBER(VALUE(SUBSTITUTE('Named Boundary Report'!$A1515,"+",""))), VALUE(SUBSTITUTE('Named Boundary Report'!$A1515,"+","")), IF(TRIM('Named Boundary Report'!$A1515)="", "End of Project", $A1515))</f>
        <v>End of Project</v>
      </c>
      <c r="B1516" s="473" t="str">
        <f>IF(ISNUMBER('Named Boundary Report'!$A1515), "",TRIM(SUBSTITUTE('Named Boundary Report'!$A1515, CHAR(160), " ")))</f>
        <v/>
      </c>
      <c r="C1516" s="475">
        <f>'Named Boundary Report'!$F1515</f>
        <v>0</v>
      </c>
    </row>
    <row r="1517" spans="1:3" x14ac:dyDescent="0.25">
      <c r="A1517" s="532" t="str">
        <f>IF(ISNUMBER(VALUE(SUBSTITUTE('Named Boundary Report'!$A1516,"+",""))), VALUE(SUBSTITUTE('Named Boundary Report'!$A1516,"+","")), IF(TRIM('Named Boundary Report'!$A1516)="", "End of Project", $A1516))</f>
        <v>End of Project</v>
      </c>
      <c r="B1517" s="473" t="str">
        <f>IF(ISNUMBER('Named Boundary Report'!$A1516), "",TRIM(SUBSTITUTE('Named Boundary Report'!$A1516, CHAR(160), " ")))</f>
        <v/>
      </c>
      <c r="C1517" s="475">
        <f>'Named Boundary Report'!$F1516</f>
        <v>0</v>
      </c>
    </row>
    <row r="1518" spans="1:3" x14ac:dyDescent="0.25">
      <c r="A1518" s="532" t="str">
        <f>IF(ISNUMBER(VALUE(SUBSTITUTE('Named Boundary Report'!$A1517,"+",""))), VALUE(SUBSTITUTE('Named Boundary Report'!$A1517,"+","")), IF(TRIM('Named Boundary Report'!$A1517)="", "End of Project", $A1517))</f>
        <v>End of Project</v>
      </c>
      <c r="B1518" s="473" t="str">
        <f>IF(ISNUMBER('Named Boundary Report'!$A1517), "",TRIM(SUBSTITUTE('Named Boundary Report'!$A1517, CHAR(160), " ")))</f>
        <v/>
      </c>
      <c r="C1518" s="475">
        <f>'Named Boundary Report'!$F1517</f>
        <v>0</v>
      </c>
    </row>
    <row r="1519" spans="1:3" x14ac:dyDescent="0.25">
      <c r="A1519" s="532" t="str">
        <f>IF(ISNUMBER(VALUE(SUBSTITUTE('Named Boundary Report'!$A1518,"+",""))), VALUE(SUBSTITUTE('Named Boundary Report'!$A1518,"+","")), IF(TRIM('Named Boundary Report'!$A1518)="", "End of Project", $A1518))</f>
        <v>End of Project</v>
      </c>
      <c r="B1519" s="473" t="str">
        <f>IF(ISNUMBER('Named Boundary Report'!$A1518), "",TRIM(SUBSTITUTE('Named Boundary Report'!$A1518, CHAR(160), " ")))</f>
        <v/>
      </c>
      <c r="C1519" s="475">
        <f>'Named Boundary Report'!$F1518</f>
        <v>0</v>
      </c>
    </row>
    <row r="1520" spans="1:3" x14ac:dyDescent="0.25">
      <c r="A1520" s="532" t="str">
        <f>IF(ISNUMBER(VALUE(SUBSTITUTE('Named Boundary Report'!$A1519,"+",""))), VALUE(SUBSTITUTE('Named Boundary Report'!$A1519,"+","")), IF(TRIM('Named Boundary Report'!$A1519)="", "End of Project", $A1519))</f>
        <v>End of Project</v>
      </c>
      <c r="B1520" s="473" t="str">
        <f>IF(ISNUMBER('Named Boundary Report'!$A1519), "",TRIM(SUBSTITUTE('Named Boundary Report'!$A1519, CHAR(160), " ")))</f>
        <v/>
      </c>
      <c r="C1520" s="475">
        <f>'Named Boundary Report'!$F1519</f>
        <v>0</v>
      </c>
    </row>
    <row r="1521" spans="1:3" x14ac:dyDescent="0.25">
      <c r="A1521" s="532" t="str">
        <f>IF(ISNUMBER(VALUE(SUBSTITUTE('Named Boundary Report'!$A1520,"+",""))), VALUE(SUBSTITUTE('Named Boundary Report'!$A1520,"+","")), IF(TRIM('Named Boundary Report'!$A1520)="", "End of Project", $A1520))</f>
        <v>End of Project</v>
      </c>
      <c r="B1521" s="473" t="str">
        <f>IF(ISNUMBER('Named Boundary Report'!$A1520), "",TRIM(SUBSTITUTE('Named Boundary Report'!$A1520, CHAR(160), " ")))</f>
        <v/>
      </c>
      <c r="C1521" s="475">
        <f>'Named Boundary Report'!$F1520</f>
        <v>0</v>
      </c>
    </row>
    <row r="1522" spans="1:3" x14ac:dyDescent="0.25">
      <c r="A1522" s="532" t="str">
        <f>IF(ISNUMBER(VALUE(SUBSTITUTE('Named Boundary Report'!$A1521,"+",""))), VALUE(SUBSTITUTE('Named Boundary Report'!$A1521,"+","")), IF(TRIM('Named Boundary Report'!$A1521)="", "End of Project", $A1521))</f>
        <v>End of Project</v>
      </c>
      <c r="B1522" s="473" t="str">
        <f>IF(ISNUMBER('Named Boundary Report'!$A1521), "",TRIM(SUBSTITUTE('Named Boundary Report'!$A1521, CHAR(160), " ")))</f>
        <v/>
      </c>
      <c r="C1522" s="475">
        <f>'Named Boundary Report'!$F1521</f>
        <v>0</v>
      </c>
    </row>
    <row r="1523" spans="1:3" x14ac:dyDescent="0.25">
      <c r="A1523" s="532" t="str">
        <f>IF(ISNUMBER(VALUE(SUBSTITUTE('Named Boundary Report'!$A1522,"+",""))), VALUE(SUBSTITUTE('Named Boundary Report'!$A1522,"+","")), IF(TRIM('Named Boundary Report'!$A1522)="", "End of Project", $A1522))</f>
        <v>End of Project</v>
      </c>
      <c r="B1523" s="473" t="str">
        <f>IF(ISNUMBER('Named Boundary Report'!$A1522), "",TRIM(SUBSTITUTE('Named Boundary Report'!$A1522, CHAR(160), " ")))</f>
        <v/>
      </c>
      <c r="C1523" s="475">
        <f>'Named Boundary Report'!$F1522</f>
        <v>0</v>
      </c>
    </row>
    <row r="1524" spans="1:3" x14ac:dyDescent="0.25">
      <c r="A1524" s="532" t="str">
        <f>IF(ISNUMBER(VALUE(SUBSTITUTE('Named Boundary Report'!$A1523,"+",""))), VALUE(SUBSTITUTE('Named Boundary Report'!$A1523,"+","")), IF(TRIM('Named Boundary Report'!$A1523)="", "End of Project", $A1523))</f>
        <v>End of Project</v>
      </c>
      <c r="B1524" s="473" t="str">
        <f>IF(ISNUMBER('Named Boundary Report'!$A1523), "",TRIM(SUBSTITUTE('Named Boundary Report'!$A1523, CHAR(160), " ")))</f>
        <v/>
      </c>
      <c r="C1524" s="475">
        <f>'Named Boundary Report'!$F1523</f>
        <v>0</v>
      </c>
    </row>
    <row r="1525" spans="1:3" x14ac:dyDescent="0.25">
      <c r="A1525" s="532" t="str">
        <f>IF(ISNUMBER(VALUE(SUBSTITUTE('Named Boundary Report'!$A1524,"+",""))), VALUE(SUBSTITUTE('Named Boundary Report'!$A1524,"+","")), IF(TRIM('Named Boundary Report'!$A1524)="", "End of Project", $A1524))</f>
        <v>End of Project</v>
      </c>
      <c r="B1525" s="473" t="str">
        <f>IF(ISNUMBER('Named Boundary Report'!$A1524), "",TRIM(SUBSTITUTE('Named Boundary Report'!$A1524, CHAR(160), " ")))</f>
        <v/>
      </c>
      <c r="C1525" s="475">
        <f>'Named Boundary Report'!$F1524</f>
        <v>0</v>
      </c>
    </row>
    <row r="1526" spans="1:3" x14ac:dyDescent="0.25">
      <c r="A1526" s="532" t="str">
        <f>IF(ISNUMBER(VALUE(SUBSTITUTE('Named Boundary Report'!$A1525,"+",""))), VALUE(SUBSTITUTE('Named Boundary Report'!$A1525,"+","")), IF(TRIM('Named Boundary Report'!$A1525)="", "End of Project", $A1525))</f>
        <v>End of Project</v>
      </c>
      <c r="B1526" s="473" t="str">
        <f>IF(ISNUMBER('Named Boundary Report'!$A1525), "",TRIM(SUBSTITUTE('Named Boundary Report'!$A1525, CHAR(160), " ")))</f>
        <v/>
      </c>
      <c r="C1526" s="475">
        <f>'Named Boundary Report'!$F1525</f>
        <v>0</v>
      </c>
    </row>
    <row r="1527" spans="1:3" x14ac:dyDescent="0.25">
      <c r="A1527" s="532" t="str">
        <f>IF(ISNUMBER(VALUE(SUBSTITUTE('Named Boundary Report'!$A1526,"+",""))), VALUE(SUBSTITUTE('Named Boundary Report'!$A1526,"+","")), IF(TRIM('Named Boundary Report'!$A1526)="", "End of Project", $A1526))</f>
        <v>End of Project</v>
      </c>
      <c r="B1527" s="473" t="str">
        <f>IF(ISNUMBER('Named Boundary Report'!$A1526), "",TRIM(SUBSTITUTE('Named Boundary Report'!$A1526, CHAR(160), " ")))</f>
        <v/>
      </c>
      <c r="C1527" s="475">
        <f>'Named Boundary Report'!$F1526</f>
        <v>0</v>
      </c>
    </row>
    <row r="1528" spans="1:3" x14ac:dyDescent="0.25">
      <c r="A1528" s="532" t="str">
        <f>IF(ISNUMBER(VALUE(SUBSTITUTE('Named Boundary Report'!$A1527,"+",""))), VALUE(SUBSTITUTE('Named Boundary Report'!$A1527,"+","")), IF(TRIM('Named Boundary Report'!$A1527)="", "End of Project", $A1527))</f>
        <v>End of Project</v>
      </c>
      <c r="B1528" s="473" t="str">
        <f>IF(ISNUMBER('Named Boundary Report'!$A1527), "",TRIM(SUBSTITUTE('Named Boundary Report'!$A1527, CHAR(160), " ")))</f>
        <v/>
      </c>
      <c r="C1528" s="475">
        <f>'Named Boundary Report'!$F1527</f>
        <v>0</v>
      </c>
    </row>
    <row r="1529" spans="1:3" x14ac:dyDescent="0.25">
      <c r="A1529" s="532" t="str">
        <f>IF(ISNUMBER(VALUE(SUBSTITUTE('Named Boundary Report'!$A1528,"+",""))), VALUE(SUBSTITUTE('Named Boundary Report'!$A1528,"+","")), IF(TRIM('Named Boundary Report'!$A1528)="", "End of Project", $A1528))</f>
        <v>End of Project</v>
      </c>
      <c r="B1529" s="473" t="str">
        <f>IF(ISNUMBER('Named Boundary Report'!$A1528), "",TRIM(SUBSTITUTE('Named Boundary Report'!$A1528, CHAR(160), " ")))</f>
        <v/>
      </c>
      <c r="C1529" s="475">
        <f>'Named Boundary Report'!$F1528</f>
        <v>0</v>
      </c>
    </row>
    <row r="1530" spans="1:3" x14ac:dyDescent="0.25">
      <c r="A1530" s="532" t="str">
        <f>IF(ISNUMBER(VALUE(SUBSTITUTE('Named Boundary Report'!$A1529,"+",""))), VALUE(SUBSTITUTE('Named Boundary Report'!$A1529,"+","")), IF(TRIM('Named Boundary Report'!$A1529)="", "End of Project", $A1529))</f>
        <v>End of Project</v>
      </c>
      <c r="B1530" s="473" t="str">
        <f>IF(ISNUMBER('Named Boundary Report'!$A1529), "",TRIM(SUBSTITUTE('Named Boundary Report'!$A1529, CHAR(160), " ")))</f>
        <v/>
      </c>
      <c r="C1530" s="475">
        <f>'Named Boundary Report'!$F1529</f>
        <v>0</v>
      </c>
    </row>
    <row r="1531" spans="1:3" x14ac:dyDescent="0.25">
      <c r="A1531" s="532" t="str">
        <f>IF(ISNUMBER(VALUE(SUBSTITUTE('Named Boundary Report'!$A1530,"+",""))), VALUE(SUBSTITUTE('Named Boundary Report'!$A1530,"+","")), IF(TRIM('Named Boundary Report'!$A1530)="", "End of Project", $A1530))</f>
        <v>End of Project</v>
      </c>
      <c r="B1531" s="473" t="str">
        <f>IF(ISNUMBER('Named Boundary Report'!$A1530), "",TRIM(SUBSTITUTE('Named Boundary Report'!$A1530, CHAR(160), " ")))</f>
        <v/>
      </c>
      <c r="C1531" s="475">
        <f>'Named Boundary Report'!$F1530</f>
        <v>0</v>
      </c>
    </row>
    <row r="1532" spans="1:3" x14ac:dyDescent="0.25">
      <c r="A1532" s="532" t="str">
        <f>IF(ISNUMBER(VALUE(SUBSTITUTE('Named Boundary Report'!$A1531,"+",""))), VALUE(SUBSTITUTE('Named Boundary Report'!$A1531,"+","")), IF(TRIM('Named Boundary Report'!$A1531)="", "End of Project", $A1531))</f>
        <v>End of Project</v>
      </c>
      <c r="B1532" s="473" t="str">
        <f>IF(ISNUMBER('Named Boundary Report'!$A1531), "",TRIM(SUBSTITUTE('Named Boundary Report'!$A1531, CHAR(160), " ")))</f>
        <v/>
      </c>
      <c r="C1532" s="475">
        <f>'Named Boundary Report'!$F1531</f>
        <v>0</v>
      </c>
    </row>
    <row r="1533" spans="1:3" x14ac:dyDescent="0.25">
      <c r="A1533" s="532" t="str">
        <f>IF(ISNUMBER(VALUE(SUBSTITUTE('Named Boundary Report'!$A1532,"+",""))), VALUE(SUBSTITUTE('Named Boundary Report'!$A1532,"+","")), IF(TRIM('Named Boundary Report'!$A1532)="", "End of Project", $A1532))</f>
        <v>End of Project</v>
      </c>
      <c r="B1533" s="473" t="str">
        <f>IF(ISNUMBER('Named Boundary Report'!$A1532), "",TRIM(SUBSTITUTE('Named Boundary Report'!$A1532, CHAR(160), " ")))</f>
        <v/>
      </c>
      <c r="C1533" s="475">
        <f>'Named Boundary Report'!$F1532</f>
        <v>0</v>
      </c>
    </row>
    <row r="1534" spans="1:3" x14ac:dyDescent="0.25">
      <c r="A1534" s="532" t="str">
        <f>IF(ISNUMBER(VALUE(SUBSTITUTE('Named Boundary Report'!$A1533,"+",""))), VALUE(SUBSTITUTE('Named Boundary Report'!$A1533,"+","")), IF(TRIM('Named Boundary Report'!$A1533)="", "End of Project", $A1533))</f>
        <v>End of Project</v>
      </c>
      <c r="B1534" s="473" t="str">
        <f>IF(ISNUMBER('Named Boundary Report'!$A1533), "",TRIM(SUBSTITUTE('Named Boundary Report'!$A1533, CHAR(160), " ")))</f>
        <v/>
      </c>
      <c r="C1534" s="475">
        <f>'Named Boundary Report'!$F1533</f>
        <v>0</v>
      </c>
    </row>
    <row r="1535" spans="1:3" x14ac:dyDescent="0.25">
      <c r="A1535" s="532" t="str">
        <f>IF(ISNUMBER(VALUE(SUBSTITUTE('Named Boundary Report'!$A1534,"+",""))), VALUE(SUBSTITUTE('Named Boundary Report'!$A1534,"+","")), IF(TRIM('Named Boundary Report'!$A1534)="", "End of Project", $A1534))</f>
        <v>End of Project</v>
      </c>
      <c r="B1535" s="473" t="str">
        <f>IF(ISNUMBER('Named Boundary Report'!$A1534), "",TRIM(SUBSTITUTE('Named Boundary Report'!$A1534, CHAR(160), " ")))</f>
        <v/>
      </c>
      <c r="C1535" s="475">
        <f>'Named Boundary Report'!$F1534</f>
        <v>0</v>
      </c>
    </row>
    <row r="1536" spans="1:3" x14ac:dyDescent="0.25">
      <c r="A1536" s="532" t="str">
        <f>IF(ISNUMBER(VALUE(SUBSTITUTE('Named Boundary Report'!$A1535,"+",""))), VALUE(SUBSTITUTE('Named Boundary Report'!$A1535,"+","")), IF(TRIM('Named Boundary Report'!$A1535)="", "End of Project", $A1535))</f>
        <v>End of Project</v>
      </c>
      <c r="B1536" s="473" t="str">
        <f>IF(ISNUMBER('Named Boundary Report'!$A1535), "",TRIM(SUBSTITUTE('Named Boundary Report'!$A1535, CHAR(160), " ")))</f>
        <v/>
      </c>
      <c r="C1536" s="475">
        <f>'Named Boundary Report'!$F1535</f>
        <v>0</v>
      </c>
    </row>
    <row r="1537" spans="1:3" x14ac:dyDescent="0.25">
      <c r="A1537" s="532" t="str">
        <f>IF(ISNUMBER(VALUE(SUBSTITUTE('Named Boundary Report'!$A1536,"+",""))), VALUE(SUBSTITUTE('Named Boundary Report'!$A1536,"+","")), IF(TRIM('Named Boundary Report'!$A1536)="", "End of Project", $A1536))</f>
        <v>End of Project</v>
      </c>
      <c r="B1537" s="473" t="str">
        <f>IF(ISNUMBER('Named Boundary Report'!$A1536), "",TRIM(SUBSTITUTE('Named Boundary Report'!$A1536, CHAR(160), " ")))</f>
        <v/>
      </c>
      <c r="C1537" s="475">
        <f>'Named Boundary Report'!$F1536</f>
        <v>0</v>
      </c>
    </row>
    <row r="1538" spans="1:3" x14ac:dyDescent="0.25">
      <c r="A1538" s="532" t="str">
        <f>IF(ISNUMBER(VALUE(SUBSTITUTE('Named Boundary Report'!$A1537,"+",""))), VALUE(SUBSTITUTE('Named Boundary Report'!$A1537,"+","")), IF(TRIM('Named Boundary Report'!$A1537)="", "End of Project", $A1537))</f>
        <v>End of Project</v>
      </c>
      <c r="B1538" s="473" t="str">
        <f>IF(ISNUMBER('Named Boundary Report'!$A1537), "",TRIM(SUBSTITUTE('Named Boundary Report'!$A1537, CHAR(160), " ")))</f>
        <v/>
      </c>
      <c r="C1538" s="475">
        <f>'Named Boundary Report'!$F1537</f>
        <v>0</v>
      </c>
    </row>
    <row r="1539" spans="1:3" x14ac:dyDescent="0.25">
      <c r="A1539" s="532" t="str">
        <f>IF(ISNUMBER(VALUE(SUBSTITUTE('Named Boundary Report'!$A1538,"+",""))), VALUE(SUBSTITUTE('Named Boundary Report'!$A1538,"+","")), IF(TRIM('Named Boundary Report'!$A1538)="", "End of Project", $A1538))</f>
        <v>End of Project</v>
      </c>
      <c r="B1539" s="473" t="str">
        <f>IF(ISNUMBER('Named Boundary Report'!$A1538), "",TRIM(SUBSTITUTE('Named Boundary Report'!$A1538, CHAR(160), " ")))</f>
        <v/>
      </c>
      <c r="C1539" s="475">
        <f>'Named Boundary Report'!$F1538</f>
        <v>0</v>
      </c>
    </row>
    <row r="1540" spans="1:3" x14ac:dyDescent="0.25">
      <c r="A1540" s="532" t="str">
        <f>IF(ISNUMBER(VALUE(SUBSTITUTE('Named Boundary Report'!$A1539,"+",""))), VALUE(SUBSTITUTE('Named Boundary Report'!$A1539,"+","")), IF(TRIM('Named Boundary Report'!$A1539)="", "End of Project", $A1539))</f>
        <v>End of Project</v>
      </c>
      <c r="B1540" s="473" t="str">
        <f>IF(ISNUMBER('Named Boundary Report'!$A1539), "",TRIM(SUBSTITUTE('Named Boundary Report'!$A1539, CHAR(160), " ")))</f>
        <v/>
      </c>
      <c r="C1540" s="475">
        <f>'Named Boundary Report'!$F1539</f>
        <v>0</v>
      </c>
    </row>
    <row r="1541" spans="1:3" x14ac:dyDescent="0.25">
      <c r="A1541" s="532" t="str">
        <f>IF(ISNUMBER(VALUE(SUBSTITUTE('Named Boundary Report'!$A1540,"+",""))), VALUE(SUBSTITUTE('Named Boundary Report'!$A1540,"+","")), IF(TRIM('Named Boundary Report'!$A1540)="", "End of Project", $A1540))</f>
        <v>End of Project</v>
      </c>
      <c r="B1541" s="473" t="str">
        <f>IF(ISNUMBER('Named Boundary Report'!$A1540), "",TRIM(SUBSTITUTE('Named Boundary Report'!$A1540, CHAR(160), " ")))</f>
        <v/>
      </c>
      <c r="C1541" s="475">
        <f>'Named Boundary Report'!$F1540</f>
        <v>0</v>
      </c>
    </row>
    <row r="1542" spans="1:3" x14ac:dyDescent="0.25">
      <c r="A1542" s="532" t="str">
        <f>IF(ISNUMBER(VALUE(SUBSTITUTE('Named Boundary Report'!$A1541,"+",""))), VALUE(SUBSTITUTE('Named Boundary Report'!$A1541,"+","")), IF(TRIM('Named Boundary Report'!$A1541)="", "End of Project", $A1541))</f>
        <v>End of Project</v>
      </c>
      <c r="B1542" s="473" t="str">
        <f>IF(ISNUMBER('Named Boundary Report'!$A1541), "",TRIM(SUBSTITUTE('Named Boundary Report'!$A1541, CHAR(160), " ")))</f>
        <v/>
      </c>
      <c r="C1542" s="475">
        <f>'Named Boundary Report'!$F1541</f>
        <v>0</v>
      </c>
    </row>
    <row r="1543" spans="1:3" x14ac:dyDescent="0.25">
      <c r="A1543" s="532" t="str">
        <f>IF(ISNUMBER(VALUE(SUBSTITUTE('Named Boundary Report'!$A1542,"+",""))), VALUE(SUBSTITUTE('Named Boundary Report'!$A1542,"+","")), IF(TRIM('Named Boundary Report'!$A1542)="", "End of Project", $A1542))</f>
        <v>End of Project</v>
      </c>
      <c r="B1543" s="473" t="str">
        <f>IF(ISNUMBER('Named Boundary Report'!$A1542), "",TRIM(SUBSTITUTE('Named Boundary Report'!$A1542, CHAR(160), " ")))</f>
        <v/>
      </c>
      <c r="C1543" s="475">
        <f>'Named Boundary Report'!$F1542</f>
        <v>0</v>
      </c>
    </row>
    <row r="1544" spans="1:3" x14ac:dyDescent="0.25">
      <c r="A1544" s="532" t="str">
        <f>IF(ISNUMBER(VALUE(SUBSTITUTE('Named Boundary Report'!$A1543,"+",""))), VALUE(SUBSTITUTE('Named Boundary Report'!$A1543,"+","")), IF(TRIM('Named Boundary Report'!$A1543)="", "End of Project", $A1543))</f>
        <v>End of Project</v>
      </c>
      <c r="B1544" s="473" t="str">
        <f>IF(ISNUMBER('Named Boundary Report'!$A1543), "",TRIM(SUBSTITUTE('Named Boundary Report'!$A1543, CHAR(160), " ")))</f>
        <v/>
      </c>
      <c r="C1544" s="475">
        <f>'Named Boundary Report'!$F1543</f>
        <v>0</v>
      </c>
    </row>
    <row r="1545" spans="1:3" x14ac:dyDescent="0.25">
      <c r="A1545" s="532" t="str">
        <f>IF(ISNUMBER(VALUE(SUBSTITUTE('Named Boundary Report'!$A1544,"+",""))), VALUE(SUBSTITUTE('Named Boundary Report'!$A1544,"+","")), IF(TRIM('Named Boundary Report'!$A1544)="", "End of Project", $A1544))</f>
        <v>End of Project</v>
      </c>
      <c r="B1545" s="473" t="str">
        <f>IF(ISNUMBER('Named Boundary Report'!$A1544), "",TRIM(SUBSTITUTE('Named Boundary Report'!$A1544, CHAR(160), " ")))</f>
        <v/>
      </c>
      <c r="C1545" s="475">
        <f>'Named Boundary Report'!$F1544</f>
        <v>0</v>
      </c>
    </row>
    <row r="1546" spans="1:3" x14ac:dyDescent="0.25">
      <c r="A1546" s="532" t="str">
        <f>IF(ISNUMBER(VALUE(SUBSTITUTE('Named Boundary Report'!$A1545,"+",""))), VALUE(SUBSTITUTE('Named Boundary Report'!$A1545,"+","")), IF(TRIM('Named Boundary Report'!$A1545)="", "End of Project", $A1545))</f>
        <v>End of Project</v>
      </c>
      <c r="B1546" s="473" t="str">
        <f>IF(ISNUMBER('Named Boundary Report'!$A1545), "",TRIM(SUBSTITUTE('Named Boundary Report'!$A1545, CHAR(160), " ")))</f>
        <v/>
      </c>
      <c r="C1546" s="475">
        <f>'Named Boundary Report'!$F1545</f>
        <v>0</v>
      </c>
    </row>
    <row r="1547" spans="1:3" x14ac:dyDescent="0.25">
      <c r="A1547" s="532" t="str">
        <f>IF(ISNUMBER(VALUE(SUBSTITUTE('Named Boundary Report'!$A1546,"+",""))), VALUE(SUBSTITUTE('Named Boundary Report'!$A1546,"+","")), IF(TRIM('Named Boundary Report'!$A1546)="", "End of Project", $A1546))</f>
        <v>End of Project</v>
      </c>
      <c r="B1547" s="473" t="str">
        <f>IF(ISNUMBER('Named Boundary Report'!$A1546), "",TRIM(SUBSTITUTE('Named Boundary Report'!$A1546, CHAR(160), " ")))</f>
        <v/>
      </c>
      <c r="C1547" s="475">
        <f>'Named Boundary Report'!$F1546</f>
        <v>0</v>
      </c>
    </row>
    <row r="1548" spans="1:3" x14ac:dyDescent="0.25">
      <c r="A1548" s="532" t="str">
        <f>IF(ISNUMBER(VALUE(SUBSTITUTE('Named Boundary Report'!$A1547,"+",""))), VALUE(SUBSTITUTE('Named Boundary Report'!$A1547,"+","")), IF(TRIM('Named Boundary Report'!$A1547)="", "End of Project", $A1547))</f>
        <v>End of Project</v>
      </c>
      <c r="B1548" s="473" t="str">
        <f>IF(ISNUMBER('Named Boundary Report'!$A1547), "",TRIM(SUBSTITUTE('Named Boundary Report'!$A1547, CHAR(160), " ")))</f>
        <v/>
      </c>
      <c r="C1548" s="475">
        <f>'Named Boundary Report'!$F1547</f>
        <v>0</v>
      </c>
    </row>
    <row r="1549" spans="1:3" x14ac:dyDescent="0.25">
      <c r="A1549" s="532" t="str">
        <f>IF(ISNUMBER(VALUE(SUBSTITUTE('Named Boundary Report'!$A1548,"+",""))), VALUE(SUBSTITUTE('Named Boundary Report'!$A1548,"+","")), IF(TRIM('Named Boundary Report'!$A1548)="", "End of Project", $A1548))</f>
        <v>End of Project</v>
      </c>
      <c r="B1549" s="473" t="str">
        <f>IF(ISNUMBER('Named Boundary Report'!$A1548), "",TRIM(SUBSTITUTE('Named Boundary Report'!$A1548, CHAR(160), " ")))</f>
        <v/>
      </c>
      <c r="C1549" s="475">
        <f>'Named Boundary Report'!$F1548</f>
        <v>0</v>
      </c>
    </row>
    <row r="1550" spans="1:3" x14ac:dyDescent="0.25">
      <c r="A1550" s="532" t="str">
        <f>IF(ISNUMBER(VALUE(SUBSTITUTE('Named Boundary Report'!$A1549,"+",""))), VALUE(SUBSTITUTE('Named Boundary Report'!$A1549,"+","")), IF(TRIM('Named Boundary Report'!$A1549)="", "End of Project", $A1549))</f>
        <v>End of Project</v>
      </c>
      <c r="B1550" s="473" t="str">
        <f>IF(ISNUMBER('Named Boundary Report'!$A1549), "",TRIM(SUBSTITUTE('Named Boundary Report'!$A1549, CHAR(160), " ")))</f>
        <v/>
      </c>
      <c r="C1550" s="475">
        <f>'Named Boundary Report'!$F1549</f>
        <v>0</v>
      </c>
    </row>
    <row r="1551" spans="1:3" x14ac:dyDescent="0.25">
      <c r="A1551" s="532" t="str">
        <f>IF(ISNUMBER(VALUE(SUBSTITUTE('Named Boundary Report'!$A1550,"+",""))), VALUE(SUBSTITUTE('Named Boundary Report'!$A1550,"+","")), IF(TRIM('Named Boundary Report'!$A1550)="", "End of Project", $A1550))</f>
        <v>End of Project</v>
      </c>
      <c r="B1551" s="473" t="str">
        <f>IF(ISNUMBER('Named Boundary Report'!$A1550), "",TRIM(SUBSTITUTE('Named Boundary Report'!$A1550, CHAR(160), " ")))</f>
        <v/>
      </c>
      <c r="C1551" s="475">
        <f>'Named Boundary Report'!$F1550</f>
        <v>0</v>
      </c>
    </row>
    <row r="1552" spans="1:3" x14ac:dyDescent="0.25">
      <c r="A1552" s="532" t="str">
        <f>IF(ISNUMBER(VALUE(SUBSTITUTE('Named Boundary Report'!$A1551,"+",""))), VALUE(SUBSTITUTE('Named Boundary Report'!$A1551,"+","")), IF(TRIM('Named Boundary Report'!$A1551)="", "End of Project", $A1551))</f>
        <v>End of Project</v>
      </c>
      <c r="B1552" s="473" t="str">
        <f>IF(ISNUMBER('Named Boundary Report'!$A1551), "",TRIM(SUBSTITUTE('Named Boundary Report'!$A1551, CHAR(160), " ")))</f>
        <v/>
      </c>
      <c r="C1552" s="475">
        <f>'Named Boundary Report'!$F1551</f>
        <v>0</v>
      </c>
    </row>
    <row r="1553" spans="1:3" x14ac:dyDescent="0.25">
      <c r="A1553" s="532" t="str">
        <f>IF(ISNUMBER(VALUE(SUBSTITUTE('Named Boundary Report'!$A1552,"+",""))), VALUE(SUBSTITUTE('Named Boundary Report'!$A1552,"+","")), IF(TRIM('Named Boundary Report'!$A1552)="", "End of Project", $A1552))</f>
        <v>End of Project</v>
      </c>
      <c r="B1553" s="473" t="str">
        <f>IF(ISNUMBER('Named Boundary Report'!$A1552), "",TRIM(SUBSTITUTE('Named Boundary Report'!$A1552, CHAR(160), " ")))</f>
        <v/>
      </c>
      <c r="C1553" s="475">
        <f>'Named Boundary Report'!$F1552</f>
        <v>0</v>
      </c>
    </row>
    <row r="1554" spans="1:3" x14ac:dyDescent="0.25">
      <c r="A1554" s="532" t="str">
        <f>IF(ISNUMBER(VALUE(SUBSTITUTE('Named Boundary Report'!$A1553,"+",""))), VALUE(SUBSTITUTE('Named Boundary Report'!$A1553,"+","")), IF(TRIM('Named Boundary Report'!$A1553)="", "End of Project", $A1553))</f>
        <v>End of Project</v>
      </c>
      <c r="B1554" s="473" t="str">
        <f>IF(ISNUMBER('Named Boundary Report'!$A1553), "",TRIM(SUBSTITUTE('Named Boundary Report'!$A1553, CHAR(160), " ")))</f>
        <v/>
      </c>
      <c r="C1554" s="475">
        <f>'Named Boundary Report'!$F1553</f>
        <v>0</v>
      </c>
    </row>
    <row r="1555" spans="1:3" x14ac:dyDescent="0.25">
      <c r="A1555" s="532" t="str">
        <f>IF(ISNUMBER(VALUE(SUBSTITUTE('Named Boundary Report'!$A1554,"+",""))), VALUE(SUBSTITUTE('Named Boundary Report'!$A1554,"+","")), IF(TRIM('Named Boundary Report'!$A1554)="", "End of Project", $A1554))</f>
        <v>End of Project</v>
      </c>
      <c r="B1555" s="473" t="str">
        <f>IF(ISNUMBER('Named Boundary Report'!$A1554), "",TRIM(SUBSTITUTE('Named Boundary Report'!$A1554, CHAR(160), " ")))</f>
        <v/>
      </c>
      <c r="C1555" s="475">
        <f>'Named Boundary Report'!$F1554</f>
        <v>0</v>
      </c>
    </row>
    <row r="1556" spans="1:3" x14ac:dyDescent="0.25">
      <c r="A1556" s="532" t="str">
        <f>IF(ISNUMBER(VALUE(SUBSTITUTE('Named Boundary Report'!$A1555,"+",""))), VALUE(SUBSTITUTE('Named Boundary Report'!$A1555,"+","")), IF(TRIM('Named Boundary Report'!$A1555)="", "End of Project", $A1555))</f>
        <v>End of Project</v>
      </c>
      <c r="B1556" s="473" t="str">
        <f>IF(ISNUMBER('Named Boundary Report'!$A1555), "",TRIM(SUBSTITUTE('Named Boundary Report'!$A1555, CHAR(160), " ")))</f>
        <v/>
      </c>
      <c r="C1556" s="475">
        <f>'Named Boundary Report'!$F1555</f>
        <v>0</v>
      </c>
    </row>
    <row r="1557" spans="1:3" x14ac:dyDescent="0.25">
      <c r="A1557" s="532" t="str">
        <f>IF(ISNUMBER(VALUE(SUBSTITUTE('Named Boundary Report'!$A1556,"+",""))), VALUE(SUBSTITUTE('Named Boundary Report'!$A1556,"+","")), IF(TRIM('Named Boundary Report'!$A1556)="", "End of Project", $A1556))</f>
        <v>End of Project</v>
      </c>
      <c r="B1557" s="473" t="str">
        <f>IF(ISNUMBER('Named Boundary Report'!$A1556), "",TRIM(SUBSTITUTE('Named Boundary Report'!$A1556, CHAR(160), " ")))</f>
        <v/>
      </c>
      <c r="C1557" s="475">
        <f>'Named Boundary Report'!$F1556</f>
        <v>0</v>
      </c>
    </row>
    <row r="1558" spans="1:3" x14ac:dyDescent="0.25">
      <c r="A1558" s="532" t="str">
        <f>IF(ISNUMBER(VALUE(SUBSTITUTE('Named Boundary Report'!$A1557,"+",""))), VALUE(SUBSTITUTE('Named Boundary Report'!$A1557,"+","")), IF(TRIM('Named Boundary Report'!$A1557)="", "End of Project", $A1557))</f>
        <v>End of Project</v>
      </c>
      <c r="B1558" s="473" t="str">
        <f>IF(ISNUMBER('Named Boundary Report'!$A1557), "",TRIM(SUBSTITUTE('Named Boundary Report'!$A1557, CHAR(160), " ")))</f>
        <v/>
      </c>
      <c r="C1558" s="475">
        <f>'Named Boundary Report'!$F1557</f>
        <v>0</v>
      </c>
    </row>
    <row r="1559" spans="1:3" x14ac:dyDescent="0.25">
      <c r="A1559" s="532" t="str">
        <f>IF(ISNUMBER(VALUE(SUBSTITUTE('Named Boundary Report'!$A1558,"+",""))), VALUE(SUBSTITUTE('Named Boundary Report'!$A1558,"+","")), IF(TRIM('Named Boundary Report'!$A1558)="", "End of Project", $A1558))</f>
        <v>End of Project</v>
      </c>
      <c r="B1559" s="473" t="str">
        <f>IF(ISNUMBER('Named Boundary Report'!$A1558), "",TRIM(SUBSTITUTE('Named Boundary Report'!$A1558, CHAR(160), " ")))</f>
        <v/>
      </c>
      <c r="C1559" s="475">
        <f>'Named Boundary Report'!$F1558</f>
        <v>0</v>
      </c>
    </row>
    <row r="1560" spans="1:3" x14ac:dyDescent="0.25">
      <c r="A1560" s="532" t="str">
        <f>IF(ISNUMBER(VALUE(SUBSTITUTE('Named Boundary Report'!$A1559,"+",""))), VALUE(SUBSTITUTE('Named Boundary Report'!$A1559,"+","")), IF(TRIM('Named Boundary Report'!$A1559)="", "End of Project", $A1559))</f>
        <v>End of Project</v>
      </c>
      <c r="B1560" s="473" t="str">
        <f>IF(ISNUMBER('Named Boundary Report'!$A1559), "",TRIM(SUBSTITUTE('Named Boundary Report'!$A1559, CHAR(160), " ")))</f>
        <v/>
      </c>
      <c r="C1560" s="475">
        <f>'Named Boundary Report'!$F1559</f>
        <v>0</v>
      </c>
    </row>
    <row r="1561" spans="1:3" x14ac:dyDescent="0.25">
      <c r="A1561" s="532" t="str">
        <f>IF(ISNUMBER(VALUE(SUBSTITUTE('Named Boundary Report'!$A1560,"+",""))), VALUE(SUBSTITUTE('Named Boundary Report'!$A1560,"+","")), IF(TRIM('Named Boundary Report'!$A1560)="", "End of Project", $A1560))</f>
        <v>End of Project</v>
      </c>
      <c r="B1561" s="473" t="str">
        <f>IF(ISNUMBER('Named Boundary Report'!$A1560), "",TRIM(SUBSTITUTE('Named Boundary Report'!$A1560, CHAR(160), " ")))</f>
        <v/>
      </c>
      <c r="C1561" s="475">
        <f>'Named Boundary Report'!$F1560</f>
        <v>0</v>
      </c>
    </row>
    <row r="1562" spans="1:3" x14ac:dyDescent="0.25">
      <c r="A1562" s="532" t="str">
        <f>IF(ISNUMBER(VALUE(SUBSTITUTE('Named Boundary Report'!$A1561,"+",""))), VALUE(SUBSTITUTE('Named Boundary Report'!$A1561,"+","")), IF(TRIM('Named Boundary Report'!$A1561)="", "End of Project", $A1561))</f>
        <v>End of Project</v>
      </c>
      <c r="B1562" s="473" t="str">
        <f>IF(ISNUMBER('Named Boundary Report'!$A1561), "",TRIM(SUBSTITUTE('Named Boundary Report'!$A1561, CHAR(160), " ")))</f>
        <v/>
      </c>
      <c r="C1562" s="475">
        <f>'Named Boundary Report'!$F1561</f>
        <v>0</v>
      </c>
    </row>
    <row r="1563" spans="1:3" x14ac:dyDescent="0.25">
      <c r="A1563" s="532" t="str">
        <f>IF(ISNUMBER(VALUE(SUBSTITUTE('Named Boundary Report'!$A1562,"+",""))), VALUE(SUBSTITUTE('Named Boundary Report'!$A1562,"+","")), IF(TRIM('Named Boundary Report'!$A1562)="", "End of Project", $A1562))</f>
        <v>End of Project</v>
      </c>
      <c r="B1563" s="473" t="str">
        <f>IF(ISNUMBER('Named Boundary Report'!$A1562), "",TRIM(SUBSTITUTE('Named Boundary Report'!$A1562, CHAR(160), " ")))</f>
        <v/>
      </c>
      <c r="C1563" s="475">
        <f>'Named Boundary Report'!$F1562</f>
        <v>0</v>
      </c>
    </row>
    <row r="1564" spans="1:3" x14ac:dyDescent="0.25">
      <c r="A1564" s="532" t="str">
        <f>IF(ISNUMBER(VALUE(SUBSTITUTE('Named Boundary Report'!$A1563,"+",""))), VALUE(SUBSTITUTE('Named Boundary Report'!$A1563,"+","")), IF(TRIM('Named Boundary Report'!$A1563)="", "End of Project", $A1563))</f>
        <v>End of Project</v>
      </c>
      <c r="B1564" s="473" t="str">
        <f>IF(ISNUMBER('Named Boundary Report'!$A1563), "",TRIM(SUBSTITUTE('Named Boundary Report'!$A1563, CHAR(160), " ")))</f>
        <v/>
      </c>
      <c r="C1564" s="475">
        <f>'Named Boundary Report'!$F1563</f>
        <v>0</v>
      </c>
    </row>
    <row r="1565" spans="1:3" x14ac:dyDescent="0.25">
      <c r="A1565" s="532" t="str">
        <f>IF(ISNUMBER(VALUE(SUBSTITUTE('Named Boundary Report'!$A1564,"+",""))), VALUE(SUBSTITUTE('Named Boundary Report'!$A1564,"+","")), IF(TRIM('Named Boundary Report'!$A1564)="", "End of Project", $A1564))</f>
        <v>End of Project</v>
      </c>
      <c r="B1565" s="473" t="str">
        <f>IF(ISNUMBER('Named Boundary Report'!$A1564), "",TRIM(SUBSTITUTE('Named Boundary Report'!$A1564, CHAR(160), " ")))</f>
        <v/>
      </c>
      <c r="C1565" s="475">
        <f>'Named Boundary Report'!$F1564</f>
        <v>0</v>
      </c>
    </row>
    <row r="1566" spans="1:3" x14ac:dyDescent="0.25">
      <c r="A1566" s="532" t="str">
        <f>IF(ISNUMBER(VALUE(SUBSTITUTE('Named Boundary Report'!$A1565,"+",""))), VALUE(SUBSTITUTE('Named Boundary Report'!$A1565,"+","")), IF(TRIM('Named Boundary Report'!$A1565)="", "End of Project", $A1565))</f>
        <v>End of Project</v>
      </c>
      <c r="B1566" s="473" t="str">
        <f>IF(ISNUMBER('Named Boundary Report'!$A1565), "",TRIM(SUBSTITUTE('Named Boundary Report'!$A1565, CHAR(160), " ")))</f>
        <v/>
      </c>
      <c r="C1566" s="475">
        <f>'Named Boundary Report'!$F1565</f>
        <v>0</v>
      </c>
    </row>
    <row r="1567" spans="1:3" x14ac:dyDescent="0.25">
      <c r="A1567" s="532" t="str">
        <f>IF(ISNUMBER(VALUE(SUBSTITUTE('Named Boundary Report'!$A1566,"+",""))), VALUE(SUBSTITUTE('Named Boundary Report'!$A1566,"+","")), IF(TRIM('Named Boundary Report'!$A1566)="", "End of Project", $A1566))</f>
        <v>End of Project</v>
      </c>
      <c r="B1567" s="473" t="str">
        <f>IF(ISNUMBER('Named Boundary Report'!$A1566), "",TRIM(SUBSTITUTE('Named Boundary Report'!$A1566, CHAR(160), " ")))</f>
        <v/>
      </c>
      <c r="C1567" s="475">
        <f>'Named Boundary Report'!$F1566</f>
        <v>0</v>
      </c>
    </row>
    <row r="1568" spans="1:3" x14ac:dyDescent="0.25">
      <c r="A1568" s="532" t="str">
        <f>IF(ISNUMBER(VALUE(SUBSTITUTE('Named Boundary Report'!$A1567,"+",""))), VALUE(SUBSTITUTE('Named Boundary Report'!$A1567,"+","")), IF(TRIM('Named Boundary Report'!$A1567)="", "End of Project", $A1567))</f>
        <v>End of Project</v>
      </c>
      <c r="B1568" s="473" t="str">
        <f>IF(ISNUMBER('Named Boundary Report'!$A1567), "",TRIM(SUBSTITUTE('Named Boundary Report'!$A1567, CHAR(160), " ")))</f>
        <v/>
      </c>
      <c r="C1568" s="475">
        <f>'Named Boundary Report'!$F1567</f>
        <v>0</v>
      </c>
    </row>
    <row r="1569" spans="1:3" x14ac:dyDescent="0.25">
      <c r="A1569" s="532" t="str">
        <f>IF(ISNUMBER(VALUE(SUBSTITUTE('Named Boundary Report'!$A1568,"+",""))), VALUE(SUBSTITUTE('Named Boundary Report'!$A1568,"+","")), IF(TRIM('Named Boundary Report'!$A1568)="", "End of Project", $A1568))</f>
        <v>End of Project</v>
      </c>
      <c r="B1569" s="473" t="str">
        <f>IF(ISNUMBER('Named Boundary Report'!$A1568), "",TRIM(SUBSTITUTE('Named Boundary Report'!$A1568, CHAR(160), " ")))</f>
        <v/>
      </c>
      <c r="C1569" s="475">
        <f>'Named Boundary Report'!$F1568</f>
        <v>0</v>
      </c>
    </row>
    <row r="1570" spans="1:3" x14ac:dyDescent="0.25">
      <c r="A1570" s="532" t="str">
        <f>IF(ISNUMBER(VALUE(SUBSTITUTE('Named Boundary Report'!$A1569,"+",""))), VALUE(SUBSTITUTE('Named Boundary Report'!$A1569,"+","")), IF(TRIM('Named Boundary Report'!$A1569)="", "End of Project", $A1569))</f>
        <v>End of Project</v>
      </c>
      <c r="B1570" s="473" t="str">
        <f>IF(ISNUMBER('Named Boundary Report'!$A1569), "",TRIM(SUBSTITUTE('Named Boundary Report'!$A1569, CHAR(160), " ")))</f>
        <v/>
      </c>
      <c r="C1570" s="475">
        <f>'Named Boundary Report'!$F1569</f>
        <v>0</v>
      </c>
    </row>
    <row r="1571" spans="1:3" x14ac:dyDescent="0.25">
      <c r="A1571" s="532" t="str">
        <f>IF(ISNUMBER(VALUE(SUBSTITUTE('Named Boundary Report'!$A1570,"+",""))), VALUE(SUBSTITUTE('Named Boundary Report'!$A1570,"+","")), IF(TRIM('Named Boundary Report'!$A1570)="", "End of Project", $A1570))</f>
        <v>End of Project</v>
      </c>
      <c r="B1571" s="473" t="str">
        <f>IF(ISNUMBER('Named Boundary Report'!$A1570), "",TRIM(SUBSTITUTE('Named Boundary Report'!$A1570, CHAR(160), " ")))</f>
        <v/>
      </c>
      <c r="C1571" s="475">
        <f>'Named Boundary Report'!$F1570</f>
        <v>0</v>
      </c>
    </row>
    <row r="1572" spans="1:3" x14ac:dyDescent="0.25">
      <c r="A1572" s="532" t="str">
        <f>IF(ISNUMBER(VALUE(SUBSTITUTE('Named Boundary Report'!$A1571,"+",""))), VALUE(SUBSTITUTE('Named Boundary Report'!$A1571,"+","")), IF(TRIM('Named Boundary Report'!$A1571)="", "End of Project", $A1571))</f>
        <v>End of Project</v>
      </c>
      <c r="B1572" s="473" t="str">
        <f>IF(ISNUMBER('Named Boundary Report'!$A1571), "",TRIM(SUBSTITUTE('Named Boundary Report'!$A1571, CHAR(160), " ")))</f>
        <v/>
      </c>
      <c r="C1572" s="475">
        <f>'Named Boundary Report'!$F1571</f>
        <v>0</v>
      </c>
    </row>
    <row r="1573" spans="1:3" x14ac:dyDescent="0.25">
      <c r="A1573" s="532" t="str">
        <f>IF(ISNUMBER(VALUE(SUBSTITUTE('Named Boundary Report'!$A1572,"+",""))), VALUE(SUBSTITUTE('Named Boundary Report'!$A1572,"+","")), IF(TRIM('Named Boundary Report'!$A1572)="", "End of Project", $A1572))</f>
        <v>End of Project</v>
      </c>
      <c r="B1573" s="473" t="str">
        <f>IF(ISNUMBER('Named Boundary Report'!$A1572), "",TRIM(SUBSTITUTE('Named Boundary Report'!$A1572, CHAR(160), " ")))</f>
        <v/>
      </c>
      <c r="C1573" s="475">
        <f>'Named Boundary Report'!$F1572</f>
        <v>0</v>
      </c>
    </row>
    <row r="1574" spans="1:3" x14ac:dyDescent="0.25">
      <c r="A1574" s="532" t="str">
        <f>IF(ISNUMBER(VALUE(SUBSTITUTE('Named Boundary Report'!$A1573,"+",""))), VALUE(SUBSTITUTE('Named Boundary Report'!$A1573,"+","")), IF(TRIM('Named Boundary Report'!$A1573)="", "End of Project", $A1573))</f>
        <v>End of Project</v>
      </c>
      <c r="B1574" s="473" t="str">
        <f>IF(ISNUMBER('Named Boundary Report'!$A1573), "",TRIM(SUBSTITUTE('Named Boundary Report'!$A1573, CHAR(160), " ")))</f>
        <v/>
      </c>
      <c r="C1574" s="475">
        <f>'Named Boundary Report'!$F1573</f>
        <v>0</v>
      </c>
    </row>
    <row r="1575" spans="1:3" x14ac:dyDescent="0.25">
      <c r="A1575" s="532" t="str">
        <f>IF(ISNUMBER(VALUE(SUBSTITUTE('Named Boundary Report'!$A1574,"+",""))), VALUE(SUBSTITUTE('Named Boundary Report'!$A1574,"+","")), IF(TRIM('Named Boundary Report'!$A1574)="", "End of Project", $A1574))</f>
        <v>End of Project</v>
      </c>
      <c r="B1575" s="473" t="str">
        <f>IF(ISNUMBER('Named Boundary Report'!$A1574), "",TRIM(SUBSTITUTE('Named Boundary Report'!$A1574, CHAR(160), " ")))</f>
        <v/>
      </c>
      <c r="C1575" s="475">
        <f>'Named Boundary Report'!$F1574</f>
        <v>0</v>
      </c>
    </row>
    <row r="1576" spans="1:3" x14ac:dyDescent="0.25">
      <c r="A1576" s="532" t="str">
        <f>IF(ISNUMBER(VALUE(SUBSTITUTE('Named Boundary Report'!$A1575,"+",""))), VALUE(SUBSTITUTE('Named Boundary Report'!$A1575,"+","")), IF(TRIM('Named Boundary Report'!$A1575)="", "End of Project", $A1575))</f>
        <v>End of Project</v>
      </c>
      <c r="B1576" s="473" t="str">
        <f>IF(ISNUMBER('Named Boundary Report'!$A1575), "",TRIM(SUBSTITUTE('Named Boundary Report'!$A1575, CHAR(160), " ")))</f>
        <v/>
      </c>
      <c r="C1576" s="475">
        <f>'Named Boundary Report'!$F1575</f>
        <v>0</v>
      </c>
    </row>
    <row r="1577" spans="1:3" x14ac:dyDescent="0.25">
      <c r="A1577" s="532" t="str">
        <f>IF(ISNUMBER(VALUE(SUBSTITUTE('Named Boundary Report'!$A1576,"+",""))), VALUE(SUBSTITUTE('Named Boundary Report'!$A1576,"+","")), IF(TRIM('Named Boundary Report'!$A1576)="", "End of Project", $A1576))</f>
        <v>End of Project</v>
      </c>
      <c r="B1577" s="473" t="str">
        <f>IF(ISNUMBER('Named Boundary Report'!$A1576), "",TRIM(SUBSTITUTE('Named Boundary Report'!$A1576, CHAR(160), " ")))</f>
        <v/>
      </c>
      <c r="C1577" s="475">
        <f>'Named Boundary Report'!$F1576</f>
        <v>0</v>
      </c>
    </row>
    <row r="1578" spans="1:3" x14ac:dyDescent="0.25">
      <c r="A1578" s="532" t="str">
        <f>IF(ISNUMBER(VALUE(SUBSTITUTE('Named Boundary Report'!$A1577,"+",""))), VALUE(SUBSTITUTE('Named Boundary Report'!$A1577,"+","")), IF(TRIM('Named Boundary Report'!$A1577)="", "End of Project", $A1577))</f>
        <v>End of Project</v>
      </c>
      <c r="B1578" s="473" t="str">
        <f>IF(ISNUMBER('Named Boundary Report'!$A1577), "",TRIM(SUBSTITUTE('Named Boundary Report'!$A1577, CHAR(160), " ")))</f>
        <v/>
      </c>
      <c r="C1578" s="475">
        <f>'Named Boundary Report'!$F1577</f>
        <v>0</v>
      </c>
    </row>
    <row r="1579" spans="1:3" x14ac:dyDescent="0.25">
      <c r="A1579" s="532" t="str">
        <f>IF(ISNUMBER(VALUE(SUBSTITUTE('Named Boundary Report'!$A1578,"+",""))), VALUE(SUBSTITUTE('Named Boundary Report'!$A1578,"+","")), IF(TRIM('Named Boundary Report'!$A1578)="", "End of Project", $A1578))</f>
        <v>End of Project</v>
      </c>
      <c r="B1579" s="473" t="str">
        <f>IF(ISNUMBER('Named Boundary Report'!$A1578), "",TRIM(SUBSTITUTE('Named Boundary Report'!$A1578, CHAR(160), " ")))</f>
        <v/>
      </c>
      <c r="C1579" s="475">
        <f>'Named Boundary Report'!$F1578</f>
        <v>0</v>
      </c>
    </row>
    <row r="1580" spans="1:3" x14ac:dyDescent="0.25">
      <c r="A1580" s="532" t="str">
        <f>IF(ISNUMBER(VALUE(SUBSTITUTE('Named Boundary Report'!$A1579,"+",""))), VALUE(SUBSTITUTE('Named Boundary Report'!$A1579,"+","")), IF(TRIM('Named Boundary Report'!$A1579)="", "End of Project", $A1579))</f>
        <v>End of Project</v>
      </c>
      <c r="B1580" s="473" t="str">
        <f>IF(ISNUMBER('Named Boundary Report'!$A1579), "",TRIM(SUBSTITUTE('Named Boundary Report'!$A1579, CHAR(160), " ")))</f>
        <v/>
      </c>
      <c r="C1580" s="475">
        <f>'Named Boundary Report'!$F1579</f>
        <v>0</v>
      </c>
    </row>
    <row r="1581" spans="1:3" x14ac:dyDescent="0.25">
      <c r="A1581" s="532" t="str">
        <f>IF(ISNUMBER(VALUE(SUBSTITUTE('Named Boundary Report'!$A1580,"+",""))), VALUE(SUBSTITUTE('Named Boundary Report'!$A1580,"+","")), IF(TRIM('Named Boundary Report'!$A1580)="", "End of Project", $A1580))</f>
        <v>End of Project</v>
      </c>
      <c r="B1581" s="473" t="str">
        <f>IF(ISNUMBER('Named Boundary Report'!$A1580), "",TRIM(SUBSTITUTE('Named Boundary Report'!$A1580, CHAR(160), " ")))</f>
        <v/>
      </c>
      <c r="C1581" s="475">
        <f>'Named Boundary Report'!$F1580</f>
        <v>0</v>
      </c>
    </row>
    <row r="1582" spans="1:3" x14ac:dyDescent="0.25">
      <c r="A1582" s="532" t="str">
        <f>IF(ISNUMBER(VALUE(SUBSTITUTE('Named Boundary Report'!$A1581,"+",""))), VALUE(SUBSTITUTE('Named Boundary Report'!$A1581,"+","")), IF(TRIM('Named Boundary Report'!$A1581)="", "End of Project", $A1581))</f>
        <v>End of Project</v>
      </c>
      <c r="B1582" s="473" t="str">
        <f>IF(ISNUMBER('Named Boundary Report'!$A1581), "",TRIM(SUBSTITUTE('Named Boundary Report'!$A1581, CHAR(160), " ")))</f>
        <v/>
      </c>
      <c r="C1582" s="475">
        <f>'Named Boundary Report'!$F1581</f>
        <v>0</v>
      </c>
    </row>
    <row r="1583" spans="1:3" x14ac:dyDescent="0.25">
      <c r="A1583" s="532" t="str">
        <f>IF(ISNUMBER(VALUE(SUBSTITUTE('Named Boundary Report'!$A1582,"+",""))), VALUE(SUBSTITUTE('Named Boundary Report'!$A1582,"+","")), IF(TRIM('Named Boundary Report'!$A1582)="", "End of Project", $A1582))</f>
        <v>End of Project</v>
      </c>
      <c r="B1583" s="473" t="str">
        <f>IF(ISNUMBER('Named Boundary Report'!$A1582), "",TRIM(SUBSTITUTE('Named Boundary Report'!$A1582, CHAR(160), " ")))</f>
        <v/>
      </c>
      <c r="C1583" s="475">
        <f>'Named Boundary Report'!$F1582</f>
        <v>0</v>
      </c>
    </row>
    <row r="1584" spans="1:3" x14ac:dyDescent="0.25">
      <c r="A1584" s="532" t="str">
        <f>IF(ISNUMBER(VALUE(SUBSTITUTE('Named Boundary Report'!$A1583,"+",""))), VALUE(SUBSTITUTE('Named Boundary Report'!$A1583,"+","")), IF(TRIM('Named Boundary Report'!$A1583)="", "End of Project", $A1583))</f>
        <v>End of Project</v>
      </c>
      <c r="B1584" s="473" t="str">
        <f>IF(ISNUMBER('Named Boundary Report'!$A1583), "",TRIM(SUBSTITUTE('Named Boundary Report'!$A1583, CHAR(160), " ")))</f>
        <v/>
      </c>
      <c r="C1584" s="475">
        <f>'Named Boundary Report'!$F1583</f>
        <v>0</v>
      </c>
    </row>
    <row r="1585" spans="1:3" x14ac:dyDescent="0.25">
      <c r="A1585" s="532" t="str">
        <f>IF(ISNUMBER(VALUE(SUBSTITUTE('Named Boundary Report'!$A1584,"+",""))), VALUE(SUBSTITUTE('Named Boundary Report'!$A1584,"+","")), IF(TRIM('Named Boundary Report'!$A1584)="", "End of Project", $A1584))</f>
        <v>End of Project</v>
      </c>
      <c r="B1585" s="473" t="str">
        <f>IF(ISNUMBER('Named Boundary Report'!$A1584), "",TRIM(SUBSTITUTE('Named Boundary Report'!$A1584, CHAR(160), " ")))</f>
        <v/>
      </c>
      <c r="C1585" s="475">
        <f>'Named Boundary Report'!$F1584</f>
        <v>0</v>
      </c>
    </row>
    <row r="1586" spans="1:3" x14ac:dyDescent="0.25">
      <c r="A1586" s="532" t="str">
        <f>IF(ISNUMBER(VALUE(SUBSTITUTE('Named Boundary Report'!$A1585,"+",""))), VALUE(SUBSTITUTE('Named Boundary Report'!$A1585,"+","")), IF(TRIM('Named Boundary Report'!$A1585)="", "End of Project", $A1585))</f>
        <v>End of Project</v>
      </c>
      <c r="B1586" s="473" t="str">
        <f>IF(ISNUMBER('Named Boundary Report'!$A1585), "",TRIM(SUBSTITUTE('Named Boundary Report'!$A1585, CHAR(160), " ")))</f>
        <v/>
      </c>
      <c r="C1586" s="475">
        <f>'Named Boundary Report'!$F1585</f>
        <v>0</v>
      </c>
    </row>
    <row r="1587" spans="1:3" x14ac:dyDescent="0.25">
      <c r="A1587" s="532" t="str">
        <f>IF(ISNUMBER(VALUE(SUBSTITUTE('Named Boundary Report'!$A1586,"+",""))), VALUE(SUBSTITUTE('Named Boundary Report'!$A1586,"+","")), IF(TRIM('Named Boundary Report'!$A1586)="", "End of Project", $A1586))</f>
        <v>End of Project</v>
      </c>
      <c r="B1587" s="473" t="str">
        <f>IF(ISNUMBER('Named Boundary Report'!$A1586), "",TRIM(SUBSTITUTE('Named Boundary Report'!$A1586, CHAR(160), " ")))</f>
        <v/>
      </c>
      <c r="C1587" s="475">
        <f>'Named Boundary Report'!$F1586</f>
        <v>0</v>
      </c>
    </row>
    <row r="1588" spans="1:3" x14ac:dyDescent="0.25">
      <c r="A1588" s="532" t="str">
        <f>IF(ISNUMBER(VALUE(SUBSTITUTE('Named Boundary Report'!$A1587,"+",""))), VALUE(SUBSTITUTE('Named Boundary Report'!$A1587,"+","")), IF(TRIM('Named Boundary Report'!$A1587)="", "End of Project", $A1587))</f>
        <v>End of Project</v>
      </c>
      <c r="B1588" s="473" t="str">
        <f>IF(ISNUMBER('Named Boundary Report'!$A1587), "",TRIM(SUBSTITUTE('Named Boundary Report'!$A1587, CHAR(160), " ")))</f>
        <v/>
      </c>
      <c r="C1588" s="475">
        <f>'Named Boundary Report'!$F1587</f>
        <v>0</v>
      </c>
    </row>
    <row r="1589" spans="1:3" x14ac:dyDescent="0.25">
      <c r="A1589" s="532" t="str">
        <f>IF(ISNUMBER(VALUE(SUBSTITUTE('Named Boundary Report'!$A1588,"+",""))), VALUE(SUBSTITUTE('Named Boundary Report'!$A1588,"+","")), IF(TRIM('Named Boundary Report'!$A1588)="", "End of Project", $A1588))</f>
        <v>End of Project</v>
      </c>
      <c r="B1589" s="473" t="str">
        <f>IF(ISNUMBER('Named Boundary Report'!$A1588), "",TRIM(SUBSTITUTE('Named Boundary Report'!$A1588, CHAR(160), " ")))</f>
        <v/>
      </c>
      <c r="C1589" s="475">
        <f>'Named Boundary Report'!$F1588</f>
        <v>0</v>
      </c>
    </row>
    <row r="1590" spans="1:3" x14ac:dyDescent="0.25">
      <c r="A1590" s="532" t="str">
        <f>IF(ISNUMBER(VALUE(SUBSTITUTE('Named Boundary Report'!$A1589,"+",""))), VALUE(SUBSTITUTE('Named Boundary Report'!$A1589,"+","")), IF(TRIM('Named Boundary Report'!$A1589)="", "End of Project", $A1589))</f>
        <v>End of Project</v>
      </c>
      <c r="B1590" s="473" t="str">
        <f>IF(ISNUMBER('Named Boundary Report'!$A1589), "",TRIM(SUBSTITUTE('Named Boundary Report'!$A1589, CHAR(160), " ")))</f>
        <v/>
      </c>
      <c r="C1590" s="475">
        <f>'Named Boundary Report'!$F1589</f>
        <v>0</v>
      </c>
    </row>
    <row r="1591" spans="1:3" x14ac:dyDescent="0.25">
      <c r="A1591" s="532" t="str">
        <f>IF(ISNUMBER(VALUE(SUBSTITUTE('Named Boundary Report'!$A1590,"+",""))), VALUE(SUBSTITUTE('Named Boundary Report'!$A1590,"+","")), IF(TRIM('Named Boundary Report'!$A1590)="", "End of Project", $A1590))</f>
        <v>End of Project</v>
      </c>
      <c r="B1591" s="473" t="str">
        <f>IF(ISNUMBER('Named Boundary Report'!$A1590), "",TRIM(SUBSTITUTE('Named Boundary Report'!$A1590, CHAR(160), " ")))</f>
        <v/>
      </c>
      <c r="C1591" s="475">
        <f>'Named Boundary Report'!$F1590</f>
        <v>0</v>
      </c>
    </row>
    <row r="1592" spans="1:3" x14ac:dyDescent="0.25">
      <c r="A1592" s="532" t="str">
        <f>IF(ISNUMBER(VALUE(SUBSTITUTE('Named Boundary Report'!$A1591,"+",""))), VALUE(SUBSTITUTE('Named Boundary Report'!$A1591,"+","")), IF(TRIM('Named Boundary Report'!$A1591)="", "End of Project", $A1591))</f>
        <v>End of Project</v>
      </c>
      <c r="B1592" s="473" t="str">
        <f>IF(ISNUMBER('Named Boundary Report'!$A1591), "",TRIM(SUBSTITUTE('Named Boundary Report'!$A1591, CHAR(160), " ")))</f>
        <v/>
      </c>
      <c r="C1592" s="475">
        <f>'Named Boundary Report'!$F1591</f>
        <v>0</v>
      </c>
    </row>
    <row r="1593" spans="1:3" x14ac:dyDescent="0.25">
      <c r="A1593" s="532" t="str">
        <f>IF(ISNUMBER(VALUE(SUBSTITUTE('Named Boundary Report'!$A1592,"+",""))), VALUE(SUBSTITUTE('Named Boundary Report'!$A1592,"+","")), IF(TRIM('Named Boundary Report'!$A1592)="", "End of Project", $A1592))</f>
        <v>End of Project</v>
      </c>
      <c r="B1593" s="473" t="str">
        <f>IF(ISNUMBER('Named Boundary Report'!$A1592), "",TRIM(SUBSTITUTE('Named Boundary Report'!$A1592, CHAR(160), " ")))</f>
        <v/>
      </c>
      <c r="C1593" s="475">
        <f>'Named Boundary Report'!$F1592</f>
        <v>0</v>
      </c>
    </row>
    <row r="1594" spans="1:3" x14ac:dyDescent="0.25">
      <c r="A1594" s="532" t="str">
        <f>IF(ISNUMBER(VALUE(SUBSTITUTE('Named Boundary Report'!$A1593,"+",""))), VALUE(SUBSTITUTE('Named Boundary Report'!$A1593,"+","")), IF(TRIM('Named Boundary Report'!$A1593)="", "End of Project", $A1593))</f>
        <v>End of Project</v>
      </c>
      <c r="B1594" s="473" t="str">
        <f>IF(ISNUMBER('Named Boundary Report'!$A1593), "",TRIM(SUBSTITUTE('Named Boundary Report'!$A1593, CHAR(160), " ")))</f>
        <v/>
      </c>
      <c r="C1594" s="475">
        <f>'Named Boundary Report'!$F1593</f>
        <v>0</v>
      </c>
    </row>
    <row r="1595" spans="1:3" x14ac:dyDescent="0.25">
      <c r="A1595" s="532" t="str">
        <f>IF(ISNUMBER(VALUE(SUBSTITUTE('Named Boundary Report'!$A1594,"+",""))), VALUE(SUBSTITUTE('Named Boundary Report'!$A1594,"+","")), IF(TRIM('Named Boundary Report'!$A1594)="", "End of Project", $A1594))</f>
        <v>End of Project</v>
      </c>
      <c r="B1595" s="473" t="str">
        <f>IF(ISNUMBER('Named Boundary Report'!$A1594), "",TRIM(SUBSTITUTE('Named Boundary Report'!$A1594, CHAR(160), " ")))</f>
        <v/>
      </c>
      <c r="C1595" s="475">
        <f>'Named Boundary Report'!$F1594</f>
        <v>0</v>
      </c>
    </row>
    <row r="1596" spans="1:3" x14ac:dyDescent="0.25">
      <c r="A1596" s="532" t="str">
        <f>IF(ISNUMBER(VALUE(SUBSTITUTE('Named Boundary Report'!$A1595,"+",""))), VALUE(SUBSTITUTE('Named Boundary Report'!$A1595,"+","")), IF(TRIM('Named Boundary Report'!$A1595)="", "End of Project", $A1595))</f>
        <v>End of Project</v>
      </c>
      <c r="B1596" s="473" t="str">
        <f>IF(ISNUMBER('Named Boundary Report'!$A1595), "",TRIM(SUBSTITUTE('Named Boundary Report'!$A1595, CHAR(160), " ")))</f>
        <v/>
      </c>
      <c r="C1596" s="475">
        <f>'Named Boundary Report'!$F1595</f>
        <v>0</v>
      </c>
    </row>
    <row r="1597" spans="1:3" x14ac:dyDescent="0.25">
      <c r="A1597" s="532" t="str">
        <f>IF(ISNUMBER(VALUE(SUBSTITUTE('Named Boundary Report'!$A1596,"+",""))), VALUE(SUBSTITUTE('Named Boundary Report'!$A1596,"+","")), IF(TRIM('Named Boundary Report'!$A1596)="", "End of Project", $A1596))</f>
        <v>End of Project</v>
      </c>
      <c r="B1597" s="473" t="str">
        <f>IF(ISNUMBER('Named Boundary Report'!$A1596), "",TRIM(SUBSTITUTE('Named Boundary Report'!$A1596, CHAR(160), " ")))</f>
        <v/>
      </c>
      <c r="C1597" s="475">
        <f>'Named Boundary Report'!$F1596</f>
        <v>0</v>
      </c>
    </row>
    <row r="1598" spans="1:3" x14ac:dyDescent="0.25">
      <c r="A1598" s="532" t="str">
        <f>IF(ISNUMBER(VALUE(SUBSTITUTE('Named Boundary Report'!$A1597,"+",""))), VALUE(SUBSTITUTE('Named Boundary Report'!$A1597,"+","")), IF(TRIM('Named Boundary Report'!$A1597)="", "End of Project", $A1597))</f>
        <v>End of Project</v>
      </c>
      <c r="B1598" s="473" t="str">
        <f>IF(ISNUMBER('Named Boundary Report'!$A1597), "",TRIM(SUBSTITUTE('Named Boundary Report'!$A1597, CHAR(160), " ")))</f>
        <v/>
      </c>
      <c r="C1598" s="475">
        <f>'Named Boundary Report'!$F1597</f>
        <v>0</v>
      </c>
    </row>
    <row r="1599" spans="1:3" x14ac:dyDescent="0.25">
      <c r="A1599" s="532" t="str">
        <f>IF(ISNUMBER(VALUE(SUBSTITUTE('Named Boundary Report'!$A1598,"+",""))), VALUE(SUBSTITUTE('Named Boundary Report'!$A1598,"+","")), IF(TRIM('Named Boundary Report'!$A1598)="", "End of Project", $A1598))</f>
        <v>End of Project</v>
      </c>
      <c r="B1599" s="473" t="str">
        <f>IF(ISNUMBER('Named Boundary Report'!$A1598), "",TRIM(SUBSTITUTE('Named Boundary Report'!$A1598, CHAR(160), " ")))</f>
        <v/>
      </c>
      <c r="C1599" s="475">
        <f>'Named Boundary Report'!$F1598</f>
        <v>0</v>
      </c>
    </row>
    <row r="1600" spans="1:3" x14ac:dyDescent="0.25">
      <c r="A1600" s="532" t="str">
        <f>IF(ISNUMBER(VALUE(SUBSTITUTE('Named Boundary Report'!$A1599,"+",""))), VALUE(SUBSTITUTE('Named Boundary Report'!$A1599,"+","")), IF(TRIM('Named Boundary Report'!$A1599)="", "End of Project", $A1599))</f>
        <v>End of Project</v>
      </c>
      <c r="B1600" s="473" t="str">
        <f>IF(ISNUMBER('Named Boundary Report'!$A1599), "",TRIM(SUBSTITUTE('Named Boundary Report'!$A1599, CHAR(160), " ")))</f>
        <v/>
      </c>
      <c r="C1600" s="475">
        <f>'Named Boundary Report'!$F1599</f>
        <v>0</v>
      </c>
    </row>
    <row r="1601" spans="1:3" x14ac:dyDescent="0.25">
      <c r="A1601" s="532" t="str">
        <f>IF(ISNUMBER(VALUE(SUBSTITUTE('Named Boundary Report'!$A1600,"+",""))), VALUE(SUBSTITUTE('Named Boundary Report'!$A1600,"+","")), IF(TRIM('Named Boundary Report'!$A1600)="", "End of Project", $A1600))</f>
        <v>End of Project</v>
      </c>
      <c r="B1601" s="473" t="str">
        <f>IF(ISNUMBER('Named Boundary Report'!$A1600), "",TRIM(SUBSTITUTE('Named Boundary Report'!$A1600, CHAR(160), " ")))</f>
        <v/>
      </c>
      <c r="C1601" s="475">
        <f>'Named Boundary Report'!$F1600</f>
        <v>0</v>
      </c>
    </row>
    <row r="1602" spans="1:3" x14ac:dyDescent="0.25">
      <c r="A1602" s="532" t="str">
        <f>IF(ISNUMBER(VALUE(SUBSTITUTE('Named Boundary Report'!$A1601,"+",""))), VALUE(SUBSTITUTE('Named Boundary Report'!$A1601,"+","")), IF(TRIM('Named Boundary Report'!$A1601)="", "End of Project", $A1601))</f>
        <v>End of Project</v>
      </c>
      <c r="B1602" s="473" t="str">
        <f>IF(ISNUMBER('Named Boundary Report'!$A1601), "",TRIM(SUBSTITUTE('Named Boundary Report'!$A1601, CHAR(160), " ")))</f>
        <v/>
      </c>
      <c r="C1602" s="475">
        <f>'Named Boundary Report'!$F1601</f>
        <v>0</v>
      </c>
    </row>
    <row r="1603" spans="1:3" x14ac:dyDescent="0.25">
      <c r="A1603" s="532" t="str">
        <f>IF(ISNUMBER(VALUE(SUBSTITUTE('Named Boundary Report'!$A1602,"+",""))), VALUE(SUBSTITUTE('Named Boundary Report'!$A1602,"+","")), IF(TRIM('Named Boundary Report'!$A1602)="", "End of Project", $A1602))</f>
        <v>End of Project</v>
      </c>
      <c r="B1603" s="473" t="str">
        <f>IF(ISNUMBER('Named Boundary Report'!$A1602), "",TRIM(SUBSTITUTE('Named Boundary Report'!$A1602, CHAR(160), " ")))</f>
        <v/>
      </c>
      <c r="C1603" s="475">
        <f>'Named Boundary Report'!$F1602</f>
        <v>0</v>
      </c>
    </row>
    <row r="1604" spans="1:3" x14ac:dyDescent="0.25">
      <c r="A1604" s="532" t="str">
        <f>IF(ISNUMBER(VALUE(SUBSTITUTE('Named Boundary Report'!$A1603,"+",""))), VALUE(SUBSTITUTE('Named Boundary Report'!$A1603,"+","")), IF(TRIM('Named Boundary Report'!$A1603)="", "End of Project", $A1603))</f>
        <v>End of Project</v>
      </c>
      <c r="B1604" s="473" t="str">
        <f>IF(ISNUMBER('Named Boundary Report'!$A1603), "",TRIM(SUBSTITUTE('Named Boundary Report'!$A1603, CHAR(160), " ")))</f>
        <v/>
      </c>
      <c r="C1604" s="475">
        <f>'Named Boundary Report'!$F1603</f>
        <v>0</v>
      </c>
    </row>
    <row r="1605" spans="1:3" x14ac:dyDescent="0.25">
      <c r="A1605" s="532" t="str">
        <f>IF(ISNUMBER(VALUE(SUBSTITUTE('Named Boundary Report'!$A1604,"+",""))), VALUE(SUBSTITUTE('Named Boundary Report'!$A1604,"+","")), IF(TRIM('Named Boundary Report'!$A1604)="", "End of Project", $A1604))</f>
        <v>End of Project</v>
      </c>
      <c r="B1605" s="473" t="str">
        <f>IF(ISNUMBER('Named Boundary Report'!$A1604), "",TRIM(SUBSTITUTE('Named Boundary Report'!$A1604, CHAR(160), " ")))</f>
        <v/>
      </c>
      <c r="C1605" s="475">
        <f>'Named Boundary Report'!$F1604</f>
        <v>0</v>
      </c>
    </row>
    <row r="1606" spans="1:3" x14ac:dyDescent="0.25">
      <c r="A1606" s="532" t="str">
        <f>IF(ISNUMBER(VALUE(SUBSTITUTE('Named Boundary Report'!$A1605,"+",""))), VALUE(SUBSTITUTE('Named Boundary Report'!$A1605,"+","")), IF(TRIM('Named Boundary Report'!$A1605)="", "End of Project", $A1605))</f>
        <v>End of Project</v>
      </c>
      <c r="B1606" s="473" t="str">
        <f>IF(ISNUMBER('Named Boundary Report'!$A1605), "",TRIM(SUBSTITUTE('Named Boundary Report'!$A1605, CHAR(160), " ")))</f>
        <v/>
      </c>
      <c r="C1606" s="475">
        <f>'Named Boundary Report'!$F1605</f>
        <v>0</v>
      </c>
    </row>
    <row r="1607" spans="1:3" x14ac:dyDescent="0.25">
      <c r="A1607" s="532" t="str">
        <f>IF(ISNUMBER(VALUE(SUBSTITUTE('Named Boundary Report'!$A1606,"+",""))), VALUE(SUBSTITUTE('Named Boundary Report'!$A1606,"+","")), IF(TRIM('Named Boundary Report'!$A1606)="", "End of Project", $A1606))</f>
        <v>End of Project</v>
      </c>
      <c r="B1607" s="473" t="str">
        <f>IF(ISNUMBER('Named Boundary Report'!$A1606), "",TRIM(SUBSTITUTE('Named Boundary Report'!$A1606, CHAR(160), " ")))</f>
        <v/>
      </c>
      <c r="C1607" s="475">
        <f>'Named Boundary Report'!$F1606</f>
        <v>0</v>
      </c>
    </row>
    <row r="1608" spans="1:3" x14ac:dyDescent="0.25">
      <c r="A1608" s="532" t="str">
        <f>IF(ISNUMBER(VALUE(SUBSTITUTE('Named Boundary Report'!$A1607,"+",""))), VALUE(SUBSTITUTE('Named Boundary Report'!$A1607,"+","")), IF(TRIM('Named Boundary Report'!$A1607)="", "End of Project", $A1607))</f>
        <v>End of Project</v>
      </c>
      <c r="B1608" s="473" t="str">
        <f>IF(ISNUMBER('Named Boundary Report'!$A1607), "",TRIM(SUBSTITUTE('Named Boundary Report'!$A1607, CHAR(160), " ")))</f>
        <v/>
      </c>
      <c r="C1608" s="475">
        <f>'Named Boundary Report'!$F1607</f>
        <v>0</v>
      </c>
    </row>
    <row r="1609" spans="1:3" x14ac:dyDescent="0.25">
      <c r="A1609" s="532" t="str">
        <f>IF(ISNUMBER(VALUE(SUBSTITUTE('Named Boundary Report'!$A1608,"+",""))), VALUE(SUBSTITUTE('Named Boundary Report'!$A1608,"+","")), IF(TRIM('Named Boundary Report'!$A1608)="", "End of Project", $A1608))</f>
        <v>End of Project</v>
      </c>
      <c r="B1609" s="473" t="str">
        <f>IF(ISNUMBER('Named Boundary Report'!$A1608), "",TRIM(SUBSTITUTE('Named Boundary Report'!$A1608, CHAR(160), " ")))</f>
        <v/>
      </c>
      <c r="C1609" s="475">
        <f>'Named Boundary Report'!$F1608</f>
        <v>0</v>
      </c>
    </row>
    <row r="1610" spans="1:3" x14ac:dyDescent="0.25">
      <c r="A1610" s="532" t="str">
        <f>IF(ISNUMBER(VALUE(SUBSTITUTE('Named Boundary Report'!$A1609,"+",""))), VALUE(SUBSTITUTE('Named Boundary Report'!$A1609,"+","")), IF(TRIM('Named Boundary Report'!$A1609)="", "End of Project", $A1609))</f>
        <v>End of Project</v>
      </c>
      <c r="B1610" s="473" t="str">
        <f>IF(ISNUMBER('Named Boundary Report'!$A1609), "",TRIM(SUBSTITUTE('Named Boundary Report'!$A1609, CHAR(160), " ")))</f>
        <v/>
      </c>
      <c r="C1610" s="475">
        <f>'Named Boundary Report'!$F1609</f>
        <v>0</v>
      </c>
    </row>
    <row r="1611" spans="1:3" x14ac:dyDescent="0.25">
      <c r="A1611" s="532" t="str">
        <f>IF(ISNUMBER(VALUE(SUBSTITUTE('Named Boundary Report'!$A1610,"+",""))), VALUE(SUBSTITUTE('Named Boundary Report'!$A1610,"+","")), IF(TRIM('Named Boundary Report'!$A1610)="", "End of Project", $A1610))</f>
        <v>End of Project</v>
      </c>
      <c r="B1611" s="473" t="str">
        <f>IF(ISNUMBER('Named Boundary Report'!$A1610), "",TRIM(SUBSTITUTE('Named Boundary Report'!$A1610, CHAR(160), " ")))</f>
        <v/>
      </c>
      <c r="C1611" s="475">
        <f>'Named Boundary Report'!$F1610</f>
        <v>0</v>
      </c>
    </row>
    <row r="1612" spans="1:3" x14ac:dyDescent="0.25">
      <c r="A1612" s="532" t="str">
        <f>IF(ISNUMBER(VALUE(SUBSTITUTE('Named Boundary Report'!$A1611,"+",""))), VALUE(SUBSTITUTE('Named Boundary Report'!$A1611,"+","")), IF(TRIM('Named Boundary Report'!$A1611)="", "End of Project", $A1611))</f>
        <v>End of Project</v>
      </c>
      <c r="B1612" s="473" t="str">
        <f>IF(ISNUMBER('Named Boundary Report'!$A1611), "",TRIM(SUBSTITUTE('Named Boundary Report'!$A1611, CHAR(160), " ")))</f>
        <v/>
      </c>
      <c r="C1612" s="475">
        <f>'Named Boundary Report'!$F1611</f>
        <v>0</v>
      </c>
    </row>
    <row r="1613" spans="1:3" x14ac:dyDescent="0.25">
      <c r="A1613" s="532" t="str">
        <f>IF(ISNUMBER(VALUE(SUBSTITUTE('Named Boundary Report'!$A1612,"+",""))), VALUE(SUBSTITUTE('Named Boundary Report'!$A1612,"+","")), IF(TRIM('Named Boundary Report'!$A1612)="", "End of Project", $A1612))</f>
        <v>End of Project</v>
      </c>
      <c r="B1613" s="473" t="str">
        <f>IF(ISNUMBER('Named Boundary Report'!$A1612), "",TRIM(SUBSTITUTE('Named Boundary Report'!$A1612, CHAR(160), " ")))</f>
        <v/>
      </c>
      <c r="C1613" s="475">
        <f>'Named Boundary Report'!$F1612</f>
        <v>0</v>
      </c>
    </row>
    <row r="1614" spans="1:3" x14ac:dyDescent="0.25">
      <c r="A1614" s="532" t="str">
        <f>IF(ISNUMBER(VALUE(SUBSTITUTE('Named Boundary Report'!$A1613,"+",""))), VALUE(SUBSTITUTE('Named Boundary Report'!$A1613,"+","")), IF(TRIM('Named Boundary Report'!$A1613)="", "End of Project", $A1613))</f>
        <v>End of Project</v>
      </c>
      <c r="B1614" s="473" t="str">
        <f>IF(ISNUMBER('Named Boundary Report'!$A1613), "",TRIM(SUBSTITUTE('Named Boundary Report'!$A1613, CHAR(160), " ")))</f>
        <v/>
      </c>
      <c r="C1614" s="475">
        <f>'Named Boundary Report'!$F1613</f>
        <v>0</v>
      </c>
    </row>
    <row r="1615" spans="1:3" x14ac:dyDescent="0.25">
      <c r="A1615" s="532" t="str">
        <f>IF(ISNUMBER(VALUE(SUBSTITUTE('Named Boundary Report'!$A1614,"+",""))), VALUE(SUBSTITUTE('Named Boundary Report'!$A1614,"+","")), IF(TRIM('Named Boundary Report'!$A1614)="", "End of Project", $A1614))</f>
        <v>End of Project</v>
      </c>
      <c r="B1615" s="473" t="str">
        <f>IF(ISNUMBER('Named Boundary Report'!$A1614), "",TRIM(SUBSTITUTE('Named Boundary Report'!$A1614, CHAR(160), " ")))</f>
        <v/>
      </c>
      <c r="C1615" s="475">
        <f>'Named Boundary Report'!$F1614</f>
        <v>0</v>
      </c>
    </row>
    <row r="1616" spans="1:3" x14ac:dyDescent="0.25">
      <c r="A1616" s="532" t="str">
        <f>IF(ISNUMBER(VALUE(SUBSTITUTE('Named Boundary Report'!$A1615,"+",""))), VALUE(SUBSTITUTE('Named Boundary Report'!$A1615,"+","")), IF(TRIM('Named Boundary Report'!$A1615)="", "End of Project", $A1615))</f>
        <v>End of Project</v>
      </c>
      <c r="B1616" s="473" t="str">
        <f>IF(ISNUMBER('Named Boundary Report'!$A1615), "",TRIM(SUBSTITUTE('Named Boundary Report'!$A1615, CHAR(160), " ")))</f>
        <v/>
      </c>
      <c r="C1616" s="475">
        <f>'Named Boundary Report'!$F1615</f>
        <v>0</v>
      </c>
    </row>
    <row r="1617" spans="1:3" x14ac:dyDescent="0.25">
      <c r="A1617" s="532" t="str">
        <f>IF(ISNUMBER(VALUE(SUBSTITUTE('Named Boundary Report'!$A1616,"+",""))), VALUE(SUBSTITUTE('Named Boundary Report'!$A1616,"+","")), IF(TRIM('Named Boundary Report'!$A1616)="", "End of Project", $A1616))</f>
        <v>End of Project</v>
      </c>
      <c r="B1617" s="473" t="str">
        <f>IF(ISNUMBER('Named Boundary Report'!$A1616), "",TRIM(SUBSTITUTE('Named Boundary Report'!$A1616, CHAR(160), " ")))</f>
        <v/>
      </c>
      <c r="C1617" s="475">
        <f>'Named Boundary Report'!$F1616</f>
        <v>0</v>
      </c>
    </row>
    <row r="1618" spans="1:3" x14ac:dyDescent="0.25">
      <c r="A1618" s="532" t="str">
        <f>IF(ISNUMBER(VALUE(SUBSTITUTE('Named Boundary Report'!$A1617,"+",""))), VALUE(SUBSTITUTE('Named Boundary Report'!$A1617,"+","")), IF(TRIM('Named Boundary Report'!$A1617)="", "End of Project", $A1617))</f>
        <v>End of Project</v>
      </c>
      <c r="B1618" s="473" t="str">
        <f>IF(ISNUMBER('Named Boundary Report'!$A1617), "",TRIM(SUBSTITUTE('Named Boundary Report'!$A1617, CHAR(160), " ")))</f>
        <v/>
      </c>
      <c r="C1618" s="475">
        <f>'Named Boundary Report'!$F1617</f>
        <v>0</v>
      </c>
    </row>
    <row r="1619" spans="1:3" x14ac:dyDescent="0.25">
      <c r="A1619" s="532" t="str">
        <f>IF(ISNUMBER(VALUE(SUBSTITUTE('Named Boundary Report'!$A1618,"+",""))), VALUE(SUBSTITUTE('Named Boundary Report'!$A1618,"+","")), IF(TRIM('Named Boundary Report'!$A1618)="", "End of Project", $A1618))</f>
        <v>End of Project</v>
      </c>
      <c r="B1619" s="473" t="str">
        <f>IF(ISNUMBER('Named Boundary Report'!$A1618), "",TRIM(SUBSTITUTE('Named Boundary Report'!$A1618, CHAR(160), " ")))</f>
        <v/>
      </c>
      <c r="C1619" s="475">
        <f>'Named Boundary Report'!$F1618</f>
        <v>0</v>
      </c>
    </row>
    <row r="1620" spans="1:3" x14ac:dyDescent="0.25">
      <c r="A1620" s="532" t="str">
        <f>IF(ISNUMBER(VALUE(SUBSTITUTE('Named Boundary Report'!$A1619,"+",""))), VALUE(SUBSTITUTE('Named Boundary Report'!$A1619,"+","")), IF(TRIM('Named Boundary Report'!$A1619)="", "End of Project", $A1619))</f>
        <v>End of Project</v>
      </c>
      <c r="B1620" s="473" t="str">
        <f>IF(ISNUMBER('Named Boundary Report'!$A1619), "",TRIM(SUBSTITUTE('Named Boundary Report'!$A1619, CHAR(160), " ")))</f>
        <v/>
      </c>
      <c r="C1620" s="475">
        <f>'Named Boundary Report'!$F1619</f>
        <v>0</v>
      </c>
    </row>
    <row r="1621" spans="1:3" x14ac:dyDescent="0.25">
      <c r="A1621" s="532" t="str">
        <f>IF(ISNUMBER(VALUE(SUBSTITUTE('Named Boundary Report'!$A1620,"+",""))), VALUE(SUBSTITUTE('Named Boundary Report'!$A1620,"+","")), IF(TRIM('Named Boundary Report'!$A1620)="", "End of Project", $A1620))</f>
        <v>End of Project</v>
      </c>
      <c r="B1621" s="473" t="str">
        <f>IF(ISNUMBER('Named Boundary Report'!$A1620), "",TRIM(SUBSTITUTE('Named Boundary Report'!$A1620, CHAR(160), " ")))</f>
        <v/>
      </c>
      <c r="C1621" s="475">
        <f>'Named Boundary Report'!$F1620</f>
        <v>0</v>
      </c>
    </row>
    <row r="1622" spans="1:3" x14ac:dyDescent="0.25">
      <c r="A1622" s="532" t="str">
        <f>IF(ISNUMBER(VALUE(SUBSTITUTE('Named Boundary Report'!$A1621,"+",""))), VALUE(SUBSTITUTE('Named Boundary Report'!$A1621,"+","")), IF(TRIM('Named Boundary Report'!$A1621)="", "End of Project", $A1621))</f>
        <v>End of Project</v>
      </c>
      <c r="B1622" s="473" t="str">
        <f>IF(ISNUMBER('Named Boundary Report'!$A1621), "",TRIM(SUBSTITUTE('Named Boundary Report'!$A1621, CHAR(160), " ")))</f>
        <v/>
      </c>
      <c r="C1622" s="475">
        <f>'Named Boundary Report'!$F1621</f>
        <v>0</v>
      </c>
    </row>
    <row r="1623" spans="1:3" x14ac:dyDescent="0.25">
      <c r="A1623" s="532" t="str">
        <f>IF(ISNUMBER(VALUE(SUBSTITUTE('Named Boundary Report'!$A1622,"+",""))), VALUE(SUBSTITUTE('Named Boundary Report'!$A1622,"+","")), IF(TRIM('Named Boundary Report'!$A1622)="", "End of Project", $A1622))</f>
        <v>End of Project</v>
      </c>
      <c r="B1623" s="473" t="str">
        <f>IF(ISNUMBER('Named Boundary Report'!$A1622), "",TRIM(SUBSTITUTE('Named Boundary Report'!$A1622, CHAR(160), " ")))</f>
        <v/>
      </c>
      <c r="C1623" s="475">
        <f>'Named Boundary Report'!$F1622</f>
        <v>0</v>
      </c>
    </row>
    <row r="1624" spans="1:3" x14ac:dyDescent="0.25">
      <c r="A1624" s="532" t="str">
        <f>IF(ISNUMBER(VALUE(SUBSTITUTE('Named Boundary Report'!$A1623,"+",""))), VALUE(SUBSTITUTE('Named Boundary Report'!$A1623,"+","")), IF(TRIM('Named Boundary Report'!$A1623)="", "End of Project", $A1623))</f>
        <v>End of Project</v>
      </c>
      <c r="B1624" s="473" t="str">
        <f>IF(ISNUMBER('Named Boundary Report'!$A1623), "",TRIM(SUBSTITUTE('Named Boundary Report'!$A1623, CHAR(160), " ")))</f>
        <v/>
      </c>
      <c r="C1624" s="475">
        <f>'Named Boundary Report'!$F1623</f>
        <v>0</v>
      </c>
    </row>
    <row r="1625" spans="1:3" x14ac:dyDescent="0.25">
      <c r="A1625" s="532" t="str">
        <f>IF(ISNUMBER(VALUE(SUBSTITUTE('Named Boundary Report'!$A1624,"+",""))), VALUE(SUBSTITUTE('Named Boundary Report'!$A1624,"+","")), IF(TRIM('Named Boundary Report'!$A1624)="", "End of Project", $A1624))</f>
        <v>End of Project</v>
      </c>
      <c r="B1625" s="473" t="str">
        <f>IF(ISNUMBER('Named Boundary Report'!$A1624), "",TRIM(SUBSTITUTE('Named Boundary Report'!$A1624, CHAR(160), " ")))</f>
        <v/>
      </c>
      <c r="C1625" s="475">
        <f>'Named Boundary Report'!$F1624</f>
        <v>0</v>
      </c>
    </row>
    <row r="1626" spans="1:3" x14ac:dyDescent="0.25">
      <c r="A1626" s="532" t="str">
        <f>IF(ISNUMBER(VALUE(SUBSTITUTE('Named Boundary Report'!$A1625,"+",""))), VALUE(SUBSTITUTE('Named Boundary Report'!$A1625,"+","")), IF(TRIM('Named Boundary Report'!$A1625)="", "End of Project", $A1625))</f>
        <v>End of Project</v>
      </c>
      <c r="B1626" s="473" t="str">
        <f>IF(ISNUMBER('Named Boundary Report'!$A1625), "",TRIM(SUBSTITUTE('Named Boundary Report'!$A1625, CHAR(160), " ")))</f>
        <v/>
      </c>
      <c r="C1626" s="475">
        <f>'Named Boundary Report'!$F1625</f>
        <v>0</v>
      </c>
    </row>
    <row r="1627" spans="1:3" x14ac:dyDescent="0.25">
      <c r="A1627" s="532" t="str">
        <f>IF(ISNUMBER(VALUE(SUBSTITUTE('Named Boundary Report'!$A1626,"+",""))), VALUE(SUBSTITUTE('Named Boundary Report'!$A1626,"+","")), IF(TRIM('Named Boundary Report'!$A1626)="", "End of Project", $A1626))</f>
        <v>End of Project</v>
      </c>
      <c r="B1627" s="473" t="str">
        <f>IF(ISNUMBER('Named Boundary Report'!$A1626), "",TRIM(SUBSTITUTE('Named Boundary Report'!$A1626, CHAR(160), " ")))</f>
        <v/>
      </c>
      <c r="C1627" s="475">
        <f>'Named Boundary Report'!$F1626</f>
        <v>0</v>
      </c>
    </row>
    <row r="1628" spans="1:3" x14ac:dyDescent="0.25">
      <c r="A1628" s="532" t="str">
        <f>IF(ISNUMBER(VALUE(SUBSTITUTE('Named Boundary Report'!$A1627,"+",""))), VALUE(SUBSTITUTE('Named Boundary Report'!$A1627,"+","")), IF(TRIM('Named Boundary Report'!$A1627)="", "End of Project", $A1627))</f>
        <v>End of Project</v>
      </c>
      <c r="B1628" s="473" t="str">
        <f>IF(ISNUMBER('Named Boundary Report'!$A1627), "",TRIM(SUBSTITUTE('Named Boundary Report'!$A1627, CHAR(160), " ")))</f>
        <v/>
      </c>
      <c r="C1628" s="475">
        <f>'Named Boundary Report'!$F1627</f>
        <v>0</v>
      </c>
    </row>
    <row r="1629" spans="1:3" x14ac:dyDescent="0.25">
      <c r="A1629" s="532" t="str">
        <f>IF(ISNUMBER(VALUE(SUBSTITUTE('Named Boundary Report'!$A1628,"+",""))), VALUE(SUBSTITUTE('Named Boundary Report'!$A1628,"+","")), IF(TRIM('Named Boundary Report'!$A1628)="", "End of Project", $A1628))</f>
        <v>End of Project</v>
      </c>
      <c r="B1629" s="473" t="str">
        <f>IF(ISNUMBER('Named Boundary Report'!$A1628), "",TRIM(SUBSTITUTE('Named Boundary Report'!$A1628, CHAR(160), " ")))</f>
        <v/>
      </c>
      <c r="C1629" s="475">
        <f>'Named Boundary Report'!$F1628</f>
        <v>0</v>
      </c>
    </row>
    <row r="1630" spans="1:3" x14ac:dyDescent="0.25">
      <c r="A1630" s="532" t="str">
        <f>IF(ISNUMBER(VALUE(SUBSTITUTE('Named Boundary Report'!$A1629,"+",""))), VALUE(SUBSTITUTE('Named Boundary Report'!$A1629,"+","")), IF(TRIM('Named Boundary Report'!$A1629)="", "End of Project", $A1629))</f>
        <v>End of Project</v>
      </c>
      <c r="B1630" s="473" t="str">
        <f>IF(ISNUMBER('Named Boundary Report'!$A1629), "",TRIM(SUBSTITUTE('Named Boundary Report'!$A1629, CHAR(160), " ")))</f>
        <v/>
      </c>
      <c r="C1630" s="475">
        <f>'Named Boundary Report'!$F1629</f>
        <v>0</v>
      </c>
    </row>
    <row r="1631" spans="1:3" x14ac:dyDescent="0.25">
      <c r="A1631" s="532" t="str">
        <f>IF(ISNUMBER(VALUE(SUBSTITUTE('Named Boundary Report'!$A1630,"+",""))), VALUE(SUBSTITUTE('Named Boundary Report'!$A1630,"+","")), IF(TRIM('Named Boundary Report'!$A1630)="", "End of Project", $A1630))</f>
        <v>End of Project</v>
      </c>
      <c r="B1631" s="473" t="str">
        <f>IF(ISNUMBER('Named Boundary Report'!$A1630), "",TRIM(SUBSTITUTE('Named Boundary Report'!$A1630, CHAR(160), " ")))</f>
        <v/>
      </c>
      <c r="C1631" s="475">
        <f>'Named Boundary Report'!$F1630</f>
        <v>0</v>
      </c>
    </row>
    <row r="1632" spans="1:3" x14ac:dyDescent="0.25">
      <c r="A1632" s="532" t="str">
        <f>IF(ISNUMBER(VALUE(SUBSTITUTE('Named Boundary Report'!$A1631,"+",""))), VALUE(SUBSTITUTE('Named Boundary Report'!$A1631,"+","")), IF(TRIM('Named Boundary Report'!$A1631)="", "End of Project", $A1631))</f>
        <v>End of Project</v>
      </c>
      <c r="B1632" s="473" t="str">
        <f>IF(ISNUMBER('Named Boundary Report'!$A1631), "",TRIM(SUBSTITUTE('Named Boundary Report'!$A1631, CHAR(160), " ")))</f>
        <v/>
      </c>
      <c r="C1632" s="475">
        <f>'Named Boundary Report'!$F1631</f>
        <v>0</v>
      </c>
    </row>
    <row r="1633" spans="1:3" x14ac:dyDescent="0.25">
      <c r="A1633" s="532" t="str">
        <f>IF(ISNUMBER(VALUE(SUBSTITUTE('Named Boundary Report'!$A1632,"+",""))), VALUE(SUBSTITUTE('Named Boundary Report'!$A1632,"+","")), IF(TRIM('Named Boundary Report'!$A1632)="", "End of Project", $A1632))</f>
        <v>End of Project</v>
      </c>
      <c r="B1633" s="473" t="str">
        <f>IF(ISNUMBER('Named Boundary Report'!$A1632), "",TRIM(SUBSTITUTE('Named Boundary Report'!$A1632, CHAR(160), " ")))</f>
        <v/>
      </c>
      <c r="C1633" s="475">
        <f>'Named Boundary Report'!$F1632</f>
        <v>0</v>
      </c>
    </row>
    <row r="1634" spans="1:3" x14ac:dyDescent="0.25">
      <c r="A1634" s="532" t="str">
        <f>IF(ISNUMBER(VALUE(SUBSTITUTE('Named Boundary Report'!$A1633,"+",""))), VALUE(SUBSTITUTE('Named Boundary Report'!$A1633,"+","")), IF(TRIM('Named Boundary Report'!$A1633)="", "End of Project", $A1633))</f>
        <v>End of Project</v>
      </c>
      <c r="B1634" s="473" t="str">
        <f>IF(ISNUMBER('Named Boundary Report'!$A1633), "",TRIM(SUBSTITUTE('Named Boundary Report'!$A1633, CHAR(160), " ")))</f>
        <v/>
      </c>
      <c r="C1634" s="475">
        <f>'Named Boundary Report'!$F1633</f>
        <v>0</v>
      </c>
    </row>
    <row r="1635" spans="1:3" x14ac:dyDescent="0.25">
      <c r="A1635" s="532" t="str">
        <f>IF(ISNUMBER(VALUE(SUBSTITUTE('Named Boundary Report'!$A1634,"+",""))), VALUE(SUBSTITUTE('Named Boundary Report'!$A1634,"+","")), IF(TRIM('Named Boundary Report'!$A1634)="", "End of Project", $A1634))</f>
        <v>End of Project</v>
      </c>
      <c r="B1635" s="473" t="str">
        <f>IF(ISNUMBER('Named Boundary Report'!$A1634), "",TRIM(SUBSTITUTE('Named Boundary Report'!$A1634, CHAR(160), " ")))</f>
        <v/>
      </c>
      <c r="C1635" s="475">
        <f>'Named Boundary Report'!$F1634</f>
        <v>0</v>
      </c>
    </row>
    <row r="1636" spans="1:3" x14ac:dyDescent="0.25">
      <c r="A1636" s="532" t="str">
        <f>IF(ISNUMBER(VALUE(SUBSTITUTE('Named Boundary Report'!$A1635,"+",""))), VALUE(SUBSTITUTE('Named Boundary Report'!$A1635,"+","")), IF(TRIM('Named Boundary Report'!$A1635)="", "End of Project", $A1635))</f>
        <v>End of Project</v>
      </c>
      <c r="B1636" s="473" t="str">
        <f>IF(ISNUMBER('Named Boundary Report'!$A1635), "",TRIM(SUBSTITUTE('Named Boundary Report'!$A1635, CHAR(160), " ")))</f>
        <v/>
      </c>
      <c r="C1636" s="475">
        <f>'Named Boundary Report'!$F1635</f>
        <v>0</v>
      </c>
    </row>
    <row r="1637" spans="1:3" x14ac:dyDescent="0.25">
      <c r="A1637" s="532" t="str">
        <f>IF(ISNUMBER(VALUE(SUBSTITUTE('Named Boundary Report'!$A1636,"+",""))), VALUE(SUBSTITUTE('Named Boundary Report'!$A1636,"+","")), IF(TRIM('Named Boundary Report'!$A1636)="", "End of Project", $A1636))</f>
        <v>End of Project</v>
      </c>
      <c r="B1637" s="473" t="str">
        <f>IF(ISNUMBER('Named Boundary Report'!$A1636), "",TRIM(SUBSTITUTE('Named Boundary Report'!$A1636, CHAR(160), " ")))</f>
        <v/>
      </c>
      <c r="C1637" s="475">
        <f>'Named Boundary Report'!$F1636</f>
        <v>0</v>
      </c>
    </row>
    <row r="1638" spans="1:3" x14ac:dyDescent="0.25">
      <c r="A1638" s="532" t="str">
        <f>IF(ISNUMBER(VALUE(SUBSTITUTE('Named Boundary Report'!$A1637,"+",""))), VALUE(SUBSTITUTE('Named Boundary Report'!$A1637,"+","")), IF(TRIM('Named Boundary Report'!$A1637)="", "End of Project", $A1637))</f>
        <v>End of Project</v>
      </c>
      <c r="B1638" s="473" t="str">
        <f>IF(ISNUMBER('Named Boundary Report'!$A1637), "",TRIM(SUBSTITUTE('Named Boundary Report'!$A1637, CHAR(160), " ")))</f>
        <v/>
      </c>
      <c r="C1638" s="475">
        <f>'Named Boundary Report'!$F1637</f>
        <v>0</v>
      </c>
    </row>
    <row r="1639" spans="1:3" x14ac:dyDescent="0.25">
      <c r="A1639" s="532" t="str">
        <f>IF(ISNUMBER(VALUE(SUBSTITUTE('Named Boundary Report'!$A1638,"+",""))), VALUE(SUBSTITUTE('Named Boundary Report'!$A1638,"+","")), IF(TRIM('Named Boundary Report'!$A1638)="", "End of Project", $A1638))</f>
        <v>End of Project</v>
      </c>
      <c r="B1639" s="473" t="str">
        <f>IF(ISNUMBER('Named Boundary Report'!$A1638), "",TRIM(SUBSTITUTE('Named Boundary Report'!$A1638, CHAR(160), " ")))</f>
        <v/>
      </c>
      <c r="C1639" s="475">
        <f>'Named Boundary Report'!$F1638</f>
        <v>0</v>
      </c>
    </row>
    <row r="1640" spans="1:3" x14ac:dyDescent="0.25">
      <c r="A1640" s="532" t="str">
        <f>IF(ISNUMBER(VALUE(SUBSTITUTE('Named Boundary Report'!$A1639,"+",""))), VALUE(SUBSTITUTE('Named Boundary Report'!$A1639,"+","")), IF(TRIM('Named Boundary Report'!$A1639)="", "End of Project", $A1639))</f>
        <v>End of Project</v>
      </c>
      <c r="B1640" s="473" t="str">
        <f>IF(ISNUMBER('Named Boundary Report'!$A1639), "",TRIM(SUBSTITUTE('Named Boundary Report'!$A1639, CHAR(160), " ")))</f>
        <v/>
      </c>
      <c r="C1640" s="475">
        <f>'Named Boundary Report'!$F1639</f>
        <v>0</v>
      </c>
    </row>
    <row r="1641" spans="1:3" x14ac:dyDescent="0.25">
      <c r="A1641" s="532" t="str">
        <f>IF(ISNUMBER(VALUE(SUBSTITUTE('Named Boundary Report'!$A1640,"+",""))), VALUE(SUBSTITUTE('Named Boundary Report'!$A1640,"+","")), IF(TRIM('Named Boundary Report'!$A1640)="", "End of Project", $A1640))</f>
        <v>End of Project</v>
      </c>
      <c r="B1641" s="473" t="str">
        <f>IF(ISNUMBER('Named Boundary Report'!$A1640), "",TRIM(SUBSTITUTE('Named Boundary Report'!$A1640, CHAR(160), " ")))</f>
        <v/>
      </c>
      <c r="C1641" s="475">
        <f>'Named Boundary Report'!$F1640</f>
        <v>0</v>
      </c>
    </row>
    <row r="1642" spans="1:3" x14ac:dyDescent="0.25">
      <c r="A1642" s="532" t="str">
        <f>IF(ISNUMBER(VALUE(SUBSTITUTE('Named Boundary Report'!$A1641,"+",""))), VALUE(SUBSTITUTE('Named Boundary Report'!$A1641,"+","")), IF(TRIM('Named Boundary Report'!$A1641)="", "End of Project", $A1641))</f>
        <v>End of Project</v>
      </c>
      <c r="B1642" s="473" t="str">
        <f>IF(ISNUMBER('Named Boundary Report'!$A1641), "",TRIM(SUBSTITUTE('Named Boundary Report'!$A1641, CHAR(160), " ")))</f>
        <v/>
      </c>
      <c r="C1642" s="475">
        <f>'Named Boundary Report'!$F1641</f>
        <v>0</v>
      </c>
    </row>
    <row r="1643" spans="1:3" x14ac:dyDescent="0.25">
      <c r="A1643" s="532" t="str">
        <f>IF(ISNUMBER(VALUE(SUBSTITUTE('Named Boundary Report'!$A1642,"+",""))), VALUE(SUBSTITUTE('Named Boundary Report'!$A1642,"+","")), IF(TRIM('Named Boundary Report'!$A1642)="", "End of Project", $A1642))</f>
        <v>End of Project</v>
      </c>
      <c r="B1643" s="473" t="str">
        <f>IF(ISNUMBER('Named Boundary Report'!$A1642), "",TRIM(SUBSTITUTE('Named Boundary Report'!$A1642, CHAR(160), " ")))</f>
        <v/>
      </c>
      <c r="C1643" s="475">
        <f>'Named Boundary Report'!$F1642</f>
        <v>0</v>
      </c>
    </row>
    <row r="1644" spans="1:3" x14ac:dyDescent="0.25">
      <c r="A1644" s="532" t="str">
        <f>IF(ISNUMBER(VALUE(SUBSTITUTE('Named Boundary Report'!$A1643,"+",""))), VALUE(SUBSTITUTE('Named Boundary Report'!$A1643,"+","")), IF(TRIM('Named Boundary Report'!$A1643)="", "End of Project", $A1643))</f>
        <v>End of Project</v>
      </c>
      <c r="B1644" s="473" t="str">
        <f>IF(ISNUMBER('Named Boundary Report'!$A1643), "",TRIM(SUBSTITUTE('Named Boundary Report'!$A1643, CHAR(160), " ")))</f>
        <v/>
      </c>
      <c r="C1644" s="475">
        <f>'Named Boundary Report'!$F1643</f>
        <v>0</v>
      </c>
    </row>
    <row r="1645" spans="1:3" x14ac:dyDescent="0.25">
      <c r="A1645" s="532" t="str">
        <f>IF(ISNUMBER(VALUE(SUBSTITUTE('Named Boundary Report'!$A1644,"+",""))), VALUE(SUBSTITUTE('Named Boundary Report'!$A1644,"+","")), IF(TRIM('Named Boundary Report'!$A1644)="", "End of Project", $A1644))</f>
        <v>End of Project</v>
      </c>
      <c r="B1645" s="473" t="str">
        <f>IF(ISNUMBER('Named Boundary Report'!$A1644), "",TRIM(SUBSTITUTE('Named Boundary Report'!$A1644, CHAR(160), " ")))</f>
        <v/>
      </c>
      <c r="C1645" s="475">
        <f>'Named Boundary Report'!$F1644</f>
        <v>0</v>
      </c>
    </row>
    <row r="1646" spans="1:3" x14ac:dyDescent="0.25">
      <c r="A1646" s="532" t="str">
        <f>IF(ISNUMBER(VALUE(SUBSTITUTE('Named Boundary Report'!$A1645,"+",""))), VALUE(SUBSTITUTE('Named Boundary Report'!$A1645,"+","")), IF(TRIM('Named Boundary Report'!$A1645)="", "End of Project", $A1645))</f>
        <v>End of Project</v>
      </c>
      <c r="B1646" s="473" t="str">
        <f>IF(ISNUMBER('Named Boundary Report'!$A1645), "",TRIM(SUBSTITUTE('Named Boundary Report'!$A1645, CHAR(160), " ")))</f>
        <v/>
      </c>
      <c r="C1646" s="475">
        <f>'Named Boundary Report'!$F1645</f>
        <v>0</v>
      </c>
    </row>
    <row r="1647" spans="1:3" x14ac:dyDescent="0.25">
      <c r="A1647" s="532" t="str">
        <f>IF(ISNUMBER(VALUE(SUBSTITUTE('Named Boundary Report'!$A1646,"+",""))), VALUE(SUBSTITUTE('Named Boundary Report'!$A1646,"+","")), IF(TRIM('Named Boundary Report'!$A1646)="", "End of Project", $A1646))</f>
        <v>End of Project</v>
      </c>
      <c r="B1647" s="473" t="str">
        <f>IF(ISNUMBER('Named Boundary Report'!$A1646), "",TRIM(SUBSTITUTE('Named Boundary Report'!$A1646, CHAR(160), " ")))</f>
        <v/>
      </c>
      <c r="C1647" s="475">
        <f>'Named Boundary Report'!$F1646</f>
        <v>0</v>
      </c>
    </row>
    <row r="1648" spans="1:3" x14ac:dyDescent="0.25">
      <c r="A1648" s="532" t="str">
        <f>IF(ISNUMBER(VALUE(SUBSTITUTE('Named Boundary Report'!$A1647,"+",""))), VALUE(SUBSTITUTE('Named Boundary Report'!$A1647,"+","")), IF(TRIM('Named Boundary Report'!$A1647)="", "End of Project", $A1647))</f>
        <v>End of Project</v>
      </c>
      <c r="B1648" s="473" t="str">
        <f>IF(ISNUMBER('Named Boundary Report'!$A1647), "",TRIM(SUBSTITUTE('Named Boundary Report'!$A1647, CHAR(160), " ")))</f>
        <v/>
      </c>
      <c r="C1648" s="475">
        <f>'Named Boundary Report'!$F1647</f>
        <v>0</v>
      </c>
    </row>
    <row r="1649" spans="1:3" x14ac:dyDescent="0.25">
      <c r="A1649" s="532" t="str">
        <f>IF(ISNUMBER(VALUE(SUBSTITUTE('Named Boundary Report'!$A1648,"+",""))), VALUE(SUBSTITUTE('Named Boundary Report'!$A1648,"+","")), IF(TRIM('Named Boundary Report'!$A1648)="", "End of Project", $A1648))</f>
        <v>End of Project</v>
      </c>
      <c r="B1649" s="473" t="str">
        <f>IF(ISNUMBER('Named Boundary Report'!$A1648), "",TRIM(SUBSTITUTE('Named Boundary Report'!$A1648, CHAR(160), " ")))</f>
        <v/>
      </c>
      <c r="C1649" s="475">
        <f>'Named Boundary Report'!$F1648</f>
        <v>0</v>
      </c>
    </row>
    <row r="1650" spans="1:3" x14ac:dyDescent="0.25">
      <c r="A1650" s="532" t="str">
        <f>IF(ISNUMBER(VALUE(SUBSTITUTE('Named Boundary Report'!$A1649,"+",""))), VALUE(SUBSTITUTE('Named Boundary Report'!$A1649,"+","")), IF(TRIM('Named Boundary Report'!$A1649)="", "End of Project", $A1649))</f>
        <v>End of Project</v>
      </c>
      <c r="B1650" s="473" t="str">
        <f>IF(ISNUMBER('Named Boundary Report'!$A1649), "",TRIM(SUBSTITUTE('Named Boundary Report'!$A1649, CHAR(160), " ")))</f>
        <v/>
      </c>
      <c r="C1650" s="475">
        <f>'Named Boundary Report'!$F1649</f>
        <v>0</v>
      </c>
    </row>
    <row r="1651" spans="1:3" x14ac:dyDescent="0.25">
      <c r="A1651" s="532" t="str">
        <f>IF(ISNUMBER(VALUE(SUBSTITUTE('Named Boundary Report'!$A1650,"+",""))), VALUE(SUBSTITUTE('Named Boundary Report'!$A1650,"+","")), IF(TRIM('Named Boundary Report'!$A1650)="", "End of Project", $A1650))</f>
        <v>End of Project</v>
      </c>
      <c r="B1651" s="473" t="str">
        <f>IF(ISNUMBER('Named Boundary Report'!$A1650), "",TRIM(SUBSTITUTE('Named Boundary Report'!$A1650, CHAR(160), " ")))</f>
        <v/>
      </c>
      <c r="C1651" s="475">
        <f>'Named Boundary Report'!$F1650</f>
        <v>0</v>
      </c>
    </row>
    <row r="1652" spans="1:3" x14ac:dyDescent="0.25">
      <c r="A1652" s="532" t="str">
        <f>IF(ISNUMBER(VALUE(SUBSTITUTE('Named Boundary Report'!$A1651,"+",""))), VALUE(SUBSTITUTE('Named Boundary Report'!$A1651,"+","")), IF(TRIM('Named Boundary Report'!$A1651)="", "End of Project", $A1651))</f>
        <v>End of Project</v>
      </c>
      <c r="B1652" s="473" t="str">
        <f>IF(ISNUMBER('Named Boundary Report'!$A1651), "",TRIM(SUBSTITUTE('Named Boundary Report'!$A1651, CHAR(160), " ")))</f>
        <v/>
      </c>
      <c r="C1652" s="475">
        <f>'Named Boundary Report'!$F1651</f>
        <v>0</v>
      </c>
    </row>
    <row r="1653" spans="1:3" x14ac:dyDescent="0.25">
      <c r="A1653" s="532" t="str">
        <f>IF(ISNUMBER(VALUE(SUBSTITUTE('Named Boundary Report'!$A1652,"+",""))), VALUE(SUBSTITUTE('Named Boundary Report'!$A1652,"+","")), IF(TRIM('Named Boundary Report'!$A1652)="", "End of Project", $A1652))</f>
        <v>End of Project</v>
      </c>
      <c r="B1653" s="473" t="str">
        <f>IF(ISNUMBER('Named Boundary Report'!$A1652), "",TRIM(SUBSTITUTE('Named Boundary Report'!$A1652, CHAR(160), " ")))</f>
        <v/>
      </c>
      <c r="C1653" s="475">
        <f>'Named Boundary Report'!$F1652</f>
        <v>0</v>
      </c>
    </row>
    <row r="1654" spans="1:3" x14ac:dyDescent="0.25">
      <c r="A1654" s="532" t="str">
        <f>IF(ISNUMBER(VALUE(SUBSTITUTE('Named Boundary Report'!$A1653,"+",""))), VALUE(SUBSTITUTE('Named Boundary Report'!$A1653,"+","")), IF(TRIM('Named Boundary Report'!$A1653)="", "End of Project", $A1653))</f>
        <v>End of Project</v>
      </c>
      <c r="B1654" s="473" t="str">
        <f>IF(ISNUMBER('Named Boundary Report'!$A1653), "",TRIM(SUBSTITUTE('Named Boundary Report'!$A1653, CHAR(160), " ")))</f>
        <v/>
      </c>
      <c r="C1654" s="475">
        <f>'Named Boundary Report'!$F1653</f>
        <v>0</v>
      </c>
    </row>
    <row r="1655" spans="1:3" x14ac:dyDescent="0.25">
      <c r="A1655" s="532" t="str">
        <f>IF(ISNUMBER(VALUE(SUBSTITUTE('Named Boundary Report'!$A1654,"+",""))), VALUE(SUBSTITUTE('Named Boundary Report'!$A1654,"+","")), IF(TRIM('Named Boundary Report'!$A1654)="", "End of Project", $A1654))</f>
        <v>End of Project</v>
      </c>
      <c r="B1655" s="473" t="str">
        <f>IF(ISNUMBER('Named Boundary Report'!$A1654), "",TRIM(SUBSTITUTE('Named Boundary Report'!$A1654, CHAR(160), " ")))</f>
        <v/>
      </c>
      <c r="C1655" s="475">
        <f>'Named Boundary Report'!$F1654</f>
        <v>0</v>
      </c>
    </row>
    <row r="1656" spans="1:3" x14ac:dyDescent="0.25">
      <c r="A1656" s="532" t="str">
        <f>IF(ISNUMBER(VALUE(SUBSTITUTE('Named Boundary Report'!$A1655,"+",""))), VALUE(SUBSTITUTE('Named Boundary Report'!$A1655,"+","")), IF(TRIM('Named Boundary Report'!$A1655)="", "End of Project", $A1655))</f>
        <v>End of Project</v>
      </c>
      <c r="B1656" s="473" t="str">
        <f>IF(ISNUMBER('Named Boundary Report'!$A1655), "",TRIM(SUBSTITUTE('Named Boundary Report'!$A1655, CHAR(160), " ")))</f>
        <v/>
      </c>
      <c r="C1656" s="475">
        <f>'Named Boundary Report'!$F1655</f>
        <v>0</v>
      </c>
    </row>
    <row r="1657" spans="1:3" x14ac:dyDescent="0.25">
      <c r="A1657" s="532" t="str">
        <f>IF(ISNUMBER(VALUE(SUBSTITUTE('Named Boundary Report'!$A1656,"+",""))), VALUE(SUBSTITUTE('Named Boundary Report'!$A1656,"+","")), IF(TRIM('Named Boundary Report'!$A1656)="", "End of Project", $A1656))</f>
        <v>End of Project</v>
      </c>
      <c r="B1657" s="473" t="str">
        <f>IF(ISNUMBER('Named Boundary Report'!$A1656), "",TRIM(SUBSTITUTE('Named Boundary Report'!$A1656, CHAR(160), " ")))</f>
        <v/>
      </c>
      <c r="C1657" s="475">
        <f>'Named Boundary Report'!$F1656</f>
        <v>0</v>
      </c>
    </row>
    <row r="1658" spans="1:3" x14ac:dyDescent="0.25">
      <c r="A1658" s="532" t="str">
        <f>IF(ISNUMBER(VALUE(SUBSTITUTE('Named Boundary Report'!$A1657,"+",""))), VALUE(SUBSTITUTE('Named Boundary Report'!$A1657,"+","")), IF(TRIM('Named Boundary Report'!$A1657)="", "End of Project", $A1657))</f>
        <v>End of Project</v>
      </c>
      <c r="B1658" s="473" t="str">
        <f>IF(ISNUMBER('Named Boundary Report'!$A1657), "",TRIM(SUBSTITUTE('Named Boundary Report'!$A1657, CHAR(160), " ")))</f>
        <v/>
      </c>
      <c r="C1658" s="475">
        <f>'Named Boundary Report'!$F1657</f>
        <v>0</v>
      </c>
    </row>
    <row r="1659" spans="1:3" x14ac:dyDescent="0.25">
      <c r="A1659" s="532" t="str">
        <f>IF(ISNUMBER(VALUE(SUBSTITUTE('Named Boundary Report'!$A1658,"+",""))), VALUE(SUBSTITUTE('Named Boundary Report'!$A1658,"+","")), IF(TRIM('Named Boundary Report'!$A1658)="", "End of Project", $A1658))</f>
        <v>End of Project</v>
      </c>
      <c r="B1659" s="473" t="str">
        <f>IF(ISNUMBER('Named Boundary Report'!$A1658), "",TRIM(SUBSTITUTE('Named Boundary Report'!$A1658, CHAR(160), " ")))</f>
        <v/>
      </c>
      <c r="C1659" s="475">
        <f>'Named Boundary Report'!$F1658</f>
        <v>0</v>
      </c>
    </row>
    <row r="1660" spans="1:3" x14ac:dyDescent="0.25">
      <c r="A1660" s="532" t="str">
        <f>IF(ISNUMBER(VALUE(SUBSTITUTE('Named Boundary Report'!$A1659,"+",""))), VALUE(SUBSTITUTE('Named Boundary Report'!$A1659,"+","")), IF(TRIM('Named Boundary Report'!$A1659)="", "End of Project", $A1659))</f>
        <v>End of Project</v>
      </c>
      <c r="B1660" s="473" t="str">
        <f>IF(ISNUMBER('Named Boundary Report'!$A1659), "",TRIM(SUBSTITUTE('Named Boundary Report'!$A1659, CHAR(160), " ")))</f>
        <v/>
      </c>
      <c r="C1660" s="475">
        <f>'Named Boundary Report'!$F1659</f>
        <v>0</v>
      </c>
    </row>
    <row r="1661" spans="1:3" x14ac:dyDescent="0.25">
      <c r="A1661" s="532" t="str">
        <f>IF(ISNUMBER(VALUE(SUBSTITUTE('Named Boundary Report'!$A1660,"+",""))), VALUE(SUBSTITUTE('Named Boundary Report'!$A1660,"+","")), IF(TRIM('Named Boundary Report'!$A1660)="", "End of Project", $A1660))</f>
        <v>End of Project</v>
      </c>
      <c r="B1661" s="473" t="str">
        <f>IF(ISNUMBER('Named Boundary Report'!$A1660), "",TRIM(SUBSTITUTE('Named Boundary Report'!$A1660, CHAR(160), " ")))</f>
        <v/>
      </c>
      <c r="C1661" s="475">
        <f>'Named Boundary Report'!$F1660</f>
        <v>0</v>
      </c>
    </row>
    <row r="1662" spans="1:3" x14ac:dyDescent="0.25">
      <c r="A1662" s="532" t="str">
        <f>IF(ISNUMBER(VALUE(SUBSTITUTE('Named Boundary Report'!$A1661,"+",""))), VALUE(SUBSTITUTE('Named Boundary Report'!$A1661,"+","")), IF(TRIM('Named Boundary Report'!$A1661)="", "End of Project", $A1661))</f>
        <v>End of Project</v>
      </c>
      <c r="B1662" s="473" t="str">
        <f>IF(ISNUMBER('Named Boundary Report'!$A1661), "",TRIM(SUBSTITUTE('Named Boundary Report'!$A1661, CHAR(160), " ")))</f>
        <v/>
      </c>
      <c r="C1662" s="475">
        <f>'Named Boundary Report'!$F1661</f>
        <v>0</v>
      </c>
    </row>
    <row r="1663" spans="1:3" x14ac:dyDescent="0.25">
      <c r="A1663" s="532" t="str">
        <f>IF(ISNUMBER(VALUE(SUBSTITUTE('Named Boundary Report'!$A1662,"+",""))), VALUE(SUBSTITUTE('Named Boundary Report'!$A1662,"+","")), IF(TRIM('Named Boundary Report'!$A1662)="", "End of Project", $A1662))</f>
        <v>End of Project</v>
      </c>
      <c r="B1663" s="473" t="str">
        <f>IF(ISNUMBER('Named Boundary Report'!$A1662), "",TRIM(SUBSTITUTE('Named Boundary Report'!$A1662, CHAR(160), " ")))</f>
        <v/>
      </c>
      <c r="C1663" s="475">
        <f>'Named Boundary Report'!$F1662</f>
        <v>0</v>
      </c>
    </row>
    <row r="1664" spans="1:3" x14ac:dyDescent="0.25">
      <c r="A1664" s="532" t="str">
        <f>IF(ISNUMBER(VALUE(SUBSTITUTE('Named Boundary Report'!$A1663,"+",""))), VALUE(SUBSTITUTE('Named Boundary Report'!$A1663,"+","")), IF(TRIM('Named Boundary Report'!$A1663)="", "End of Project", $A1663))</f>
        <v>End of Project</v>
      </c>
      <c r="B1664" s="473" t="str">
        <f>IF(ISNUMBER('Named Boundary Report'!$A1663), "",TRIM(SUBSTITUTE('Named Boundary Report'!$A1663, CHAR(160), " ")))</f>
        <v/>
      </c>
      <c r="C1664" s="475">
        <f>'Named Boundary Report'!$F1663</f>
        <v>0</v>
      </c>
    </row>
    <row r="1665" spans="1:3" x14ac:dyDescent="0.25">
      <c r="A1665" s="532" t="str">
        <f>IF(ISNUMBER(VALUE(SUBSTITUTE('Named Boundary Report'!$A1664,"+",""))), VALUE(SUBSTITUTE('Named Boundary Report'!$A1664,"+","")), IF(TRIM('Named Boundary Report'!$A1664)="", "End of Project", $A1664))</f>
        <v>End of Project</v>
      </c>
      <c r="B1665" s="473" t="str">
        <f>IF(ISNUMBER('Named Boundary Report'!$A1664), "",TRIM(SUBSTITUTE('Named Boundary Report'!$A1664, CHAR(160), " ")))</f>
        <v/>
      </c>
      <c r="C1665" s="475">
        <f>'Named Boundary Report'!$F1664</f>
        <v>0</v>
      </c>
    </row>
    <row r="1666" spans="1:3" x14ac:dyDescent="0.25">
      <c r="A1666" s="532" t="str">
        <f>IF(ISNUMBER(VALUE(SUBSTITUTE('Named Boundary Report'!$A1665,"+",""))), VALUE(SUBSTITUTE('Named Boundary Report'!$A1665,"+","")), IF(TRIM('Named Boundary Report'!$A1665)="", "End of Project", $A1665))</f>
        <v>End of Project</v>
      </c>
      <c r="B1666" s="473" t="str">
        <f>IF(ISNUMBER('Named Boundary Report'!$A1665), "",TRIM(SUBSTITUTE('Named Boundary Report'!$A1665, CHAR(160), " ")))</f>
        <v/>
      </c>
      <c r="C1666" s="475">
        <f>'Named Boundary Report'!$F1665</f>
        <v>0</v>
      </c>
    </row>
    <row r="1667" spans="1:3" x14ac:dyDescent="0.25">
      <c r="A1667" s="532" t="str">
        <f>IF(ISNUMBER(VALUE(SUBSTITUTE('Named Boundary Report'!$A1666,"+",""))), VALUE(SUBSTITUTE('Named Boundary Report'!$A1666,"+","")), IF(TRIM('Named Boundary Report'!$A1666)="", "End of Project", $A1666))</f>
        <v>End of Project</v>
      </c>
      <c r="B1667" s="473" t="str">
        <f>IF(ISNUMBER('Named Boundary Report'!$A1666), "",TRIM(SUBSTITUTE('Named Boundary Report'!$A1666, CHAR(160), " ")))</f>
        <v/>
      </c>
      <c r="C1667" s="475">
        <f>'Named Boundary Report'!$F1666</f>
        <v>0</v>
      </c>
    </row>
    <row r="1668" spans="1:3" x14ac:dyDescent="0.25">
      <c r="A1668" s="532" t="str">
        <f>IF(ISNUMBER(VALUE(SUBSTITUTE('Named Boundary Report'!$A1667,"+",""))), VALUE(SUBSTITUTE('Named Boundary Report'!$A1667,"+","")), IF(TRIM('Named Boundary Report'!$A1667)="", "End of Project", $A1667))</f>
        <v>End of Project</v>
      </c>
      <c r="B1668" s="473" t="str">
        <f>IF(ISNUMBER('Named Boundary Report'!$A1667), "",TRIM(SUBSTITUTE('Named Boundary Report'!$A1667, CHAR(160), " ")))</f>
        <v/>
      </c>
      <c r="C1668" s="475">
        <f>'Named Boundary Report'!$F1667</f>
        <v>0</v>
      </c>
    </row>
    <row r="1669" spans="1:3" x14ac:dyDescent="0.25">
      <c r="A1669" s="532" t="str">
        <f>IF(ISNUMBER(VALUE(SUBSTITUTE('Named Boundary Report'!$A1668,"+",""))), VALUE(SUBSTITUTE('Named Boundary Report'!$A1668,"+","")), IF(TRIM('Named Boundary Report'!$A1668)="", "End of Project", $A1668))</f>
        <v>End of Project</v>
      </c>
      <c r="B1669" s="473" t="str">
        <f>IF(ISNUMBER('Named Boundary Report'!$A1668), "",TRIM(SUBSTITUTE('Named Boundary Report'!$A1668, CHAR(160), " ")))</f>
        <v/>
      </c>
      <c r="C1669" s="475">
        <f>'Named Boundary Report'!$F1668</f>
        <v>0</v>
      </c>
    </row>
    <row r="1670" spans="1:3" x14ac:dyDescent="0.25">
      <c r="A1670" s="532" t="str">
        <f>IF(ISNUMBER(VALUE(SUBSTITUTE('Named Boundary Report'!$A1669,"+",""))), VALUE(SUBSTITUTE('Named Boundary Report'!$A1669,"+","")), IF(TRIM('Named Boundary Report'!$A1669)="", "End of Project", $A1669))</f>
        <v>End of Project</v>
      </c>
      <c r="B1670" s="473" t="str">
        <f>IF(ISNUMBER('Named Boundary Report'!$A1669), "",TRIM(SUBSTITUTE('Named Boundary Report'!$A1669, CHAR(160), " ")))</f>
        <v/>
      </c>
      <c r="C1670" s="475">
        <f>'Named Boundary Report'!$F1669</f>
        <v>0</v>
      </c>
    </row>
    <row r="1671" spans="1:3" x14ac:dyDescent="0.25">
      <c r="A1671" s="532" t="str">
        <f>IF(ISNUMBER(VALUE(SUBSTITUTE('Named Boundary Report'!$A1670,"+",""))), VALUE(SUBSTITUTE('Named Boundary Report'!$A1670,"+","")), IF(TRIM('Named Boundary Report'!$A1670)="", "End of Project", $A1670))</f>
        <v>End of Project</v>
      </c>
      <c r="B1671" s="473" t="str">
        <f>IF(ISNUMBER('Named Boundary Report'!$A1670), "",TRIM(SUBSTITUTE('Named Boundary Report'!$A1670, CHAR(160), " ")))</f>
        <v/>
      </c>
      <c r="C1671" s="475">
        <f>'Named Boundary Report'!$F1670</f>
        <v>0</v>
      </c>
    </row>
    <row r="1672" spans="1:3" x14ac:dyDescent="0.25">
      <c r="A1672" s="532" t="str">
        <f>IF(ISNUMBER(VALUE(SUBSTITUTE('Named Boundary Report'!$A1671,"+",""))), VALUE(SUBSTITUTE('Named Boundary Report'!$A1671,"+","")), IF(TRIM('Named Boundary Report'!$A1671)="", "End of Project", $A1671))</f>
        <v>End of Project</v>
      </c>
      <c r="B1672" s="473" t="str">
        <f>IF(ISNUMBER('Named Boundary Report'!$A1671), "",TRIM(SUBSTITUTE('Named Boundary Report'!$A1671, CHAR(160), " ")))</f>
        <v/>
      </c>
      <c r="C1672" s="475">
        <f>'Named Boundary Report'!$F1671</f>
        <v>0</v>
      </c>
    </row>
    <row r="1673" spans="1:3" x14ac:dyDescent="0.25">
      <c r="A1673" s="532" t="str">
        <f>IF(ISNUMBER(VALUE(SUBSTITUTE('Named Boundary Report'!$A1672,"+",""))), VALUE(SUBSTITUTE('Named Boundary Report'!$A1672,"+","")), IF(TRIM('Named Boundary Report'!$A1672)="", "End of Project", $A1672))</f>
        <v>End of Project</v>
      </c>
      <c r="B1673" s="473" t="str">
        <f>IF(ISNUMBER('Named Boundary Report'!$A1672), "",TRIM(SUBSTITUTE('Named Boundary Report'!$A1672, CHAR(160), " ")))</f>
        <v/>
      </c>
      <c r="C1673" s="475">
        <f>'Named Boundary Report'!$F1672</f>
        <v>0</v>
      </c>
    </row>
    <row r="1674" spans="1:3" x14ac:dyDescent="0.25">
      <c r="A1674" s="532" t="str">
        <f>IF(ISNUMBER(VALUE(SUBSTITUTE('Named Boundary Report'!$A1673,"+",""))), VALUE(SUBSTITUTE('Named Boundary Report'!$A1673,"+","")), IF(TRIM('Named Boundary Report'!$A1673)="", "End of Project", $A1673))</f>
        <v>End of Project</v>
      </c>
      <c r="B1674" s="473" t="str">
        <f>IF(ISNUMBER('Named Boundary Report'!$A1673), "",TRIM(SUBSTITUTE('Named Boundary Report'!$A1673, CHAR(160), " ")))</f>
        <v/>
      </c>
      <c r="C1674" s="475">
        <f>'Named Boundary Report'!$F1673</f>
        <v>0</v>
      </c>
    </row>
    <row r="1675" spans="1:3" x14ac:dyDescent="0.25">
      <c r="A1675" s="532" t="str">
        <f>IF(ISNUMBER(VALUE(SUBSTITUTE('Named Boundary Report'!$A1674,"+",""))), VALUE(SUBSTITUTE('Named Boundary Report'!$A1674,"+","")), IF(TRIM('Named Boundary Report'!$A1674)="", "End of Project", $A1674))</f>
        <v>End of Project</v>
      </c>
      <c r="B1675" s="473" t="str">
        <f>IF(ISNUMBER('Named Boundary Report'!$A1674), "",TRIM(SUBSTITUTE('Named Boundary Report'!$A1674, CHAR(160), " ")))</f>
        <v/>
      </c>
      <c r="C1675" s="475">
        <f>'Named Boundary Report'!$F1674</f>
        <v>0</v>
      </c>
    </row>
    <row r="1676" spans="1:3" x14ac:dyDescent="0.25">
      <c r="A1676" s="532" t="str">
        <f>IF(ISNUMBER(VALUE(SUBSTITUTE('Named Boundary Report'!$A1675,"+",""))), VALUE(SUBSTITUTE('Named Boundary Report'!$A1675,"+","")), IF(TRIM('Named Boundary Report'!$A1675)="", "End of Project", $A1675))</f>
        <v>End of Project</v>
      </c>
      <c r="B1676" s="473" t="str">
        <f>IF(ISNUMBER('Named Boundary Report'!$A1675), "",TRIM(SUBSTITUTE('Named Boundary Report'!$A1675, CHAR(160), " ")))</f>
        <v/>
      </c>
      <c r="C1676" s="475">
        <f>'Named Boundary Report'!$F1675</f>
        <v>0</v>
      </c>
    </row>
    <row r="1677" spans="1:3" x14ac:dyDescent="0.25">
      <c r="A1677" s="532" t="str">
        <f>IF(ISNUMBER(VALUE(SUBSTITUTE('Named Boundary Report'!$A1676,"+",""))), VALUE(SUBSTITUTE('Named Boundary Report'!$A1676,"+","")), IF(TRIM('Named Boundary Report'!$A1676)="", "End of Project", $A1676))</f>
        <v>End of Project</v>
      </c>
      <c r="B1677" s="473" t="str">
        <f>IF(ISNUMBER('Named Boundary Report'!$A1676), "",TRIM(SUBSTITUTE('Named Boundary Report'!$A1676, CHAR(160), " ")))</f>
        <v/>
      </c>
      <c r="C1677" s="475">
        <f>'Named Boundary Report'!$F1676</f>
        <v>0</v>
      </c>
    </row>
    <row r="1678" spans="1:3" x14ac:dyDescent="0.25">
      <c r="A1678" s="532" t="str">
        <f>IF(ISNUMBER(VALUE(SUBSTITUTE('Named Boundary Report'!$A1677,"+",""))), VALUE(SUBSTITUTE('Named Boundary Report'!$A1677,"+","")), IF(TRIM('Named Boundary Report'!$A1677)="", "End of Project", $A1677))</f>
        <v>End of Project</v>
      </c>
      <c r="B1678" s="473" t="str">
        <f>IF(ISNUMBER('Named Boundary Report'!$A1677), "",TRIM(SUBSTITUTE('Named Boundary Report'!$A1677, CHAR(160), " ")))</f>
        <v/>
      </c>
      <c r="C1678" s="475">
        <f>'Named Boundary Report'!$F1677</f>
        <v>0</v>
      </c>
    </row>
    <row r="1679" spans="1:3" x14ac:dyDescent="0.25">
      <c r="A1679" s="532" t="str">
        <f>IF(ISNUMBER(VALUE(SUBSTITUTE('Named Boundary Report'!$A1678,"+",""))), VALUE(SUBSTITUTE('Named Boundary Report'!$A1678,"+","")), IF(TRIM('Named Boundary Report'!$A1678)="", "End of Project", $A1678))</f>
        <v>End of Project</v>
      </c>
      <c r="B1679" s="473" t="str">
        <f>IF(ISNUMBER('Named Boundary Report'!$A1678), "",TRIM(SUBSTITUTE('Named Boundary Report'!$A1678, CHAR(160), " ")))</f>
        <v/>
      </c>
      <c r="C1679" s="475">
        <f>'Named Boundary Report'!$F1678</f>
        <v>0</v>
      </c>
    </row>
    <row r="1680" spans="1:3" x14ac:dyDescent="0.25">
      <c r="A1680" s="532" t="str">
        <f>IF(ISNUMBER(VALUE(SUBSTITUTE('Named Boundary Report'!$A1679,"+",""))), VALUE(SUBSTITUTE('Named Boundary Report'!$A1679,"+","")), IF(TRIM('Named Boundary Report'!$A1679)="", "End of Project", $A1679))</f>
        <v>End of Project</v>
      </c>
      <c r="B1680" s="473" t="str">
        <f>IF(ISNUMBER('Named Boundary Report'!$A1679), "",TRIM(SUBSTITUTE('Named Boundary Report'!$A1679, CHAR(160), " ")))</f>
        <v/>
      </c>
      <c r="C1680" s="475">
        <f>'Named Boundary Report'!$F1679</f>
        <v>0</v>
      </c>
    </row>
    <row r="1681" spans="1:3" x14ac:dyDescent="0.25">
      <c r="A1681" s="532" t="str">
        <f>IF(ISNUMBER(VALUE(SUBSTITUTE('Named Boundary Report'!$A1680,"+",""))), VALUE(SUBSTITUTE('Named Boundary Report'!$A1680,"+","")), IF(TRIM('Named Boundary Report'!$A1680)="", "End of Project", $A1680))</f>
        <v>End of Project</v>
      </c>
      <c r="B1681" s="473" t="str">
        <f>IF(ISNUMBER('Named Boundary Report'!$A1680), "",TRIM(SUBSTITUTE('Named Boundary Report'!$A1680, CHAR(160), " ")))</f>
        <v/>
      </c>
      <c r="C1681" s="475">
        <f>'Named Boundary Report'!$F1680</f>
        <v>0</v>
      </c>
    </row>
    <row r="1682" spans="1:3" x14ac:dyDescent="0.25">
      <c r="A1682" s="532" t="str">
        <f>IF(ISNUMBER(VALUE(SUBSTITUTE('Named Boundary Report'!$A1681,"+",""))), VALUE(SUBSTITUTE('Named Boundary Report'!$A1681,"+","")), IF(TRIM('Named Boundary Report'!$A1681)="", "End of Project", $A1681))</f>
        <v>End of Project</v>
      </c>
      <c r="B1682" s="473" t="str">
        <f>IF(ISNUMBER('Named Boundary Report'!$A1681), "",TRIM(SUBSTITUTE('Named Boundary Report'!$A1681, CHAR(160), " ")))</f>
        <v/>
      </c>
      <c r="C1682" s="475">
        <f>'Named Boundary Report'!$F1681</f>
        <v>0</v>
      </c>
    </row>
    <row r="1683" spans="1:3" x14ac:dyDescent="0.25">
      <c r="A1683" s="532" t="str">
        <f>IF(ISNUMBER(VALUE(SUBSTITUTE('Named Boundary Report'!$A1682,"+",""))), VALUE(SUBSTITUTE('Named Boundary Report'!$A1682,"+","")), IF(TRIM('Named Boundary Report'!$A1682)="", "End of Project", $A1682))</f>
        <v>End of Project</v>
      </c>
      <c r="B1683" s="473" t="str">
        <f>IF(ISNUMBER('Named Boundary Report'!$A1682), "",TRIM(SUBSTITUTE('Named Boundary Report'!$A1682, CHAR(160), " ")))</f>
        <v/>
      </c>
      <c r="C1683" s="475">
        <f>'Named Boundary Report'!$F1682</f>
        <v>0</v>
      </c>
    </row>
    <row r="1684" spans="1:3" x14ac:dyDescent="0.25">
      <c r="A1684" s="532" t="str">
        <f>IF(ISNUMBER(VALUE(SUBSTITUTE('Named Boundary Report'!$A1683,"+",""))), VALUE(SUBSTITUTE('Named Boundary Report'!$A1683,"+","")), IF(TRIM('Named Boundary Report'!$A1683)="", "End of Project", $A1683))</f>
        <v>End of Project</v>
      </c>
      <c r="B1684" s="473" t="str">
        <f>IF(ISNUMBER('Named Boundary Report'!$A1683), "",TRIM(SUBSTITUTE('Named Boundary Report'!$A1683, CHAR(160), " ")))</f>
        <v/>
      </c>
      <c r="C1684" s="475">
        <f>'Named Boundary Report'!$F1683</f>
        <v>0</v>
      </c>
    </row>
    <row r="1685" spans="1:3" x14ac:dyDescent="0.25">
      <c r="A1685" s="532" t="str">
        <f>IF(ISNUMBER(VALUE(SUBSTITUTE('Named Boundary Report'!$A1684,"+",""))), VALUE(SUBSTITUTE('Named Boundary Report'!$A1684,"+","")), IF(TRIM('Named Boundary Report'!$A1684)="", "End of Project", $A1684))</f>
        <v>End of Project</v>
      </c>
      <c r="B1685" s="473" t="str">
        <f>IF(ISNUMBER('Named Boundary Report'!$A1684), "",TRIM(SUBSTITUTE('Named Boundary Report'!$A1684, CHAR(160), " ")))</f>
        <v/>
      </c>
      <c r="C1685" s="475">
        <f>'Named Boundary Report'!$F1684</f>
        <v>0</v>
      </c>
    </row>
    <row r="1686" spans="1:3" x14ac:dyDescent="0.25">
      <c r="A1686" s="532" t="str">
        <f>IF(ISNUMBER(VALUE(SUBSTITUTE('Named Boundary Report'!$A1685,"+",""))), VALUE(SUBSTITUTE('Named Boundary Report'!$A1685,"+","")), IF(TRIM('Named Boundary Report'!$A1685)="", "End of Project", $A1685))</f>
        <v>End of Project</v>
      </c>
      <c r="B1686" s="473" t="str">
        <f>IF(ISNUMBER('Named Boundary Report'!$A1685), "",TRIM(SUBSTITUTE('Named Boundary Report'!$A1685, CHAR(160), " ")))</f>
        <v/>
      </c>
      <c r="C1686" s="475">
        <f>'Named Boundary Report'!$F1685</f>
        <v>0</v>
      </c>
    </row>
    <row r="1687" spans="1:3" x14ac:dyDescent="0.25">
      <c r="A1687" s="532" t="str">
        <f>IF(ISNUMBER(VALUE(SUBSTITUTE('Named Boundary Report'!$A1686,"+",""))), VALUE(SUBSTITUTE('Named Boundary Report'!$A1686,"+","")), IF(TRIM('Named Boundary Report'!$A1686)="", "End of Project", $A1686))</f>
        <v>End of Project</v>
      </c>
      <c r="B1687" s="473" t="str">
        <f>IF(ISNUMBER('Named Boundary Report'!$A1686), "",TRIM(SUBSTITUTE('Named Boundary Report'!$A1686, CHAR(160), " ")))</f>
        <v/>
      </c>
      <c r="C1687" s="475">
        <f>'Named Boundary Report'!$F1686</f>
        <v>0</v>
      </c>
    </row>
    <row r="1688" spans="1:3" x14ac:dyDescent="0.25">
      <c r="A1688" s="532" t="str">
        <f>IF(ISNUMBER(VALUE(SUBSTITUTE('Named Boundary Report'!$A1687,"+",""))), VALUE(SUBSTITUTE('Named Boundary Report'!$A1687,"+","")), IF(TRIM('Named Boundary Report'!$A1687)="", "End of Project", $A1687))</f>
        <v>End of Project</v>
      </c>
      <c r="B1688" s="473" t="str">
        <f>IF(ISNUMBER('Named Boundary Report'!$A1687), "",TRIM(SUBSTITUTE('Named Boundary Report'!$A1687, CHAR(160), " ")))</f>
        <v/>
      </c>
      <c r="C1688" s="475">
        <f>'Named Boundary Report'!$F1687</f>
        <v>0</v>
      </c>
    </row>
    <row r="1689" spans="1:3" x14ac:dyDescent="0.25">
      <c r="A1689" s="532" t="str">
        <f>IF(ISNUMBER(VALUE(SUBSTITUTE('Named Boundary Report'!$A1688,"+",""))), VALUE(SUBSTITUTE('Named Boundary Report'!$A1688,"+","")), IF(TRIM('Named Boundary Report'!$A1688)="", "End of Project", $A1688))</f>
        <v>End of Project</v>
      </c>
      <c r="B1689" s="473" t="str">
        <f>IF(ISNUMBER('Named Boundary Report'!$A1688), "",TRIM(SUBSTITUTE('Named Boundary Report'!$A1688, CHAR(160), " ")))</f>
        <v/>
      </c>
      <c r="C1689" s="475">
        <f>'Named Boundary Report'!$F1688</f>
        <v>0</v>
      </c>
    </row>
    <row r="1690" spans="1:3" x14ac:dyDescent="0.25">
      <c r="A1690" s="532" t="str">
        <f>IF(ISNUMBER(VALUE(SUBSTITUTE('Named Boundary Report'!$A1689,"+",""))), VALUE(SUBSTITUTE('Named Boundary Report'!$A1689,"+","")), IF(TRIM('Named Boundary Report'!$A1689)="", "End of Project", $A1689))</f>
        <v>End of Project</v>
      </c>
      <c r="B1690" s="473" t="str">
        <f>IF(ISNUMBER('Named Boundary Report'!$A1689), "",TRIM(SUBSTITUTE('Named Boundary Report'!$A1689, CHAR(160), " ")))</f>
        <v/>
      </c>
      <c r="C1690" s="475">
        <f>'Named Boundary Report'!$F1689</f>
        <v>0</v>
      </c>
    </row>
    <row r="1691" spans="1:3" x14ac:dyDescent="0.25">
      <c r="A1691" s="532" t="str">
        <f>IF(ISNUMBER(VALUE(SUBSTITUTE('Named Boundary Report'!$A1690,"+",""))), VALUE(SUBSTITUTE('Named Boundary Report'!$A1690,"+","")), IF(TRIM('Named Boundary Report'!$A1690)="", "End of Project", $A1690))</f>
        <v>End of Project</v>
      </c>
      <c r="B1691" s="473" t="str">
        <f>IF(ISNUMBER('Named Boundary Report'!$A1690), "",TRIM(SUBSTITUTE('Named Boundary Report'!$A1690, CHAR(160), " ")))</f>
        <v/>
      </c>
      <c r="C1691" s="475">
        <f>'Named Boundary Report'!$F1690</f>
        <v>0</v>
      </c>
    </row>
    <row r="1692" spans="1:3" x14ac:dyDescent="0.25">
      <c r="A1692" s="532" t="str">
        <f>IF(ISNUMBER(VALUE(SUBSTITUTE('Named Boundary Report'!$A1691,"+",""))), VALUE(SUBSTITUTE('Named Boundary Report'!$A1691,"+","")), IF(TRIM('Named Boundary Report'!$A1691)="", "End of Project", $A1691))</f>
        <v>End of Project</v>
      </c>
      <c r="B1692" s="473" t="str">
        <f>IF(ISNUMBER('Named Boundary Report'!$A1691), "",TRIM(SUBSTITUTE('Named Boundary Report'!$A1691, CHAR(160), " ")))</f>
        <v/>
      </c>
      <c r="C1692" s="475">
        <f>'Named Boundary Report'!$F1691</f>
        <v>0</v>
      </c>
    </row>
    <row r="1693" spans="1:3" x14ac:dyDescent="0.25">
      <c r="A1693" s="532" t="str">
        <f>IF(ISNUMBER(VALUE(SUBSTITUTE('Named Boundary Report'!$A1692,"+",""))), VALUE(SUBSTITUTE('Named Boundary Report'!$A1692,"+","")), IF(TRIM('Named Boundary Report'!$A1692)="", "End of Project", $A1692))</f>
        <v>End of Project</v>
      </c>
      <c r="B1693" s="473" t="str">
        <f>IF(ISNUMBER('Named Boundary Report'!$A1692), "",TRIM(SUBSTITUTE('Named Boundary Report'!$A1692, CHAR(160), " ")))</f>
        <v/>
      </c>
      <c r="C1693" s="475">
        <f>'Named Boundary Report'!$F1692</f>
        <v>0</v>
      </c>
    </row>
    <row r="1694" spans="1:3" x14ac:dyDescent="0.25">
      <c r="A1694" s="532" t="str">
        <f>IF(ISNUMBER(VALUE(SUBSTITUTE('Named Boundary Report'!$A1693,"+",""))), VALUE(SUBSTITUTE('Named Boundary Report'!$A1693,"+","")), IF(TRIM('Named Boundary Report'!$A1693)="", "End of Project", $A1693))</f>
        <v>End of Project</v>
      </c>
      <c r="B1694" s="473" t="str">
        <f>IF(ISNUMBER('Named Boundary Report'!$A1693), "",TRIM(SUBSTITUTE('Named Boundary Report'!$A1693, CHAR(160), " ")))</f>
        <v/>
      </c>
      <c r="C1694" s="475">
        <f>'Named Boundary Report'!$F1693</f>
        <v>0</v>
      </c>
    </row>
    <row r="1695" spans="1:3" x14ac:dyDescent="0.25">
      <c r="A1695" s="532" t="str">
        <f>IF(ISNUMBER(VALUE(SUBSTITUTE('Named Boundary Report'!$A1694,"+",""))), VALUE(SUBSTITUTE('Named Boundary Report'!$A1694,"+","")), IF(TRIM('Named Boundary Report'!$A1694)="", "End of Project", $A1694))</f>
        <v>End of Project</v>
      </c>
      <c r="B1695" s="473" t="str">
        <f>IF(ISNUMBER('Named Boundary Report'!$A1694), "",TRIM(SUBSTITUTE('Named Boundary Report'!$A1694, CHAR(160), " ")))</f>
        <v/>
      </c>
      <c r="C1695" s="475">
        <f>'Named Boundary Report'!$F1694</f>
        <v>0</v>
      </c>
    </row>
    <row r="1696" spans="1:3" x14ac:dyDescent="0.25">
      <c r="A1696" s="532" t="str">
        <f>IF(ISNUMBER(VALUE(SUBSTITUTE('Named Boundary Report'!$A1695,"+",""))), VALUE(SUBSTITUTE('Named Boundary Report'!$A1695,"+","")), IF(TRIM('Named Boundary Report'!$A1695)="", "End of Project", $A1695))</f>
        <v>End of Project</v>
      </c>
      <c r="B1696" s="473" t="str">
        <f>IF(ISNUMBER('Named Boundary Report'!$A1695), "",TRIM(SUBSTITUTE('Named Boundary Report'!$A1695, CHAR(160), " ")))</f>
        <v/>
      </c>
      <c r="C1696" s="475">
        <f>'Named Boundary Report'!$F1695</f>
        <v>0</v>
      </c>
    </row>
    <row r="1697" spans="1:3" x14ac:dyDescent="0.25">
      <c r="A1697" s="532" t="str">
        <f>IF(ISNUMBER(VALUE(SUBSTITUTE('Named Boundary Report'!$A1696,"+",""))), VALUE(SUBSTITUTE('Named Boundary Report'!$A1696,"+","")), IF(TRIM('Named Boundary Report'!$A1696)="", "End of Project", $A1696))</f>
        <v>End of Project</v>
      </c>
      <c r="B1697" s="473" t="str">
        <f>IF(ISNUMBER('Named Boundary Report'!$A1696), "",TRIM(SUBSTITUTE('Named Boundary Report'!$A1696, CHAR(160), " ")))</f>
        <v/>
      </c>
      <c r="C1697" s="475">
        <f>'Named Boundary Report'!$F1696</f>
        <v>0</v>
      </c>
    </row>
    <row r="1698" spans="1:3" x14ac:dyDescent="0.25">
      <c r="A1698" s="532" t="str">
        <f>IF(ISNUMBER(VALUE(SUBSTITUTE('Named Boundary Report'!$A1697,"+",""))), VALUE(SUBSTITUTE('Named Boundary Report'!$A1697,"+","")), IF(TRIM('Named Boundary Report'!$A1697)="", "End of Project", $A1697))</f>
        <v>End of Project</v>
      </c>
      <c r="B1698" s="473" t="str">
        <f>IF(ISNUMBER('Named Boundary Report'!$A1697), "",TRIM(SUBSTITUTE('Named Boundary Report'!$A1697, CHAR(160), " ")))</f>
        <v/>
      </c>
      <c r="C1698" s="475">
        <f>'Named Boundary Report'!$F1697</f>
        <v>0</v>
      </c>
    </row>
    <row r="1699" spans="1:3" x14ac:dyDescent="0.25">
      <c r="A1699" s="532" t="str">
        <f>IF(ISNUMBER(VALUE(SUBSTITUTE('Named Boundary Report'!$A1698,"+",""))), VALUE(SUBSTITUTE('Named Boundary Report'!$A1698,"+","")), IF(TRIM('Named Boundary Report'!$A1698)="", "End of Project", $A1698))</f>
        <v>End of Project</v>
      </c>
      <c r="B1699" s="473" t="str">
        <f>IF(ISNUMBER('Named Boundary Report'!$A1698), "",TRIM(SUBSTITUTE('Named Boundary Report'!$A1698, CHAR(160), " ")))</f>
        <v/>
      </c>
      <c r="C1699" s="475">
        <f>'Named Boundary Report'!$F1698</f>
        <v>0</v>
      </c>
    </row>
    <row r="1700" spans="1:3" x14ac:dyDescent="0.25">
      <c r="A1700" s="532" t="str">
        <f>IF(ISNUMBER(VALUE(SUBSTITUTE('Named Boundary Report'!$A1699,"+",""))), VALUE(SUBSTITUTE('Named Boundary Report'!$A1699,"+","")), IF(TRIM('Named Boundary Report'!$A1699)="", "End of Project", $A1699))</f>
        <v>End of Project</v>
      </c>
      <c r="B1700" s="473" t="str">
        <f>IF(ISNUMBER('Named Boundary Report'!$A1699), "",TRIM(SUBSTITUTE('Named Boundary Report'!$A1699, CHAR(160), " ")))</f>
        <v/>
      </c>
      <c r="C1700" s="475">
        <f>'Named Boundary Report'!$F1699</f>
        <v>0</v>
      </c>
    </row>
    <row r="1701" spans="1:3" x14ac:dyDescent="0.25">
      <c r="A1701" s="532" t="str">
        <f>IF(ISNUMBER(VALUE(SUBSTITUTE('Named Boundary Report'!$A1700,"+",""))), VALUE(SUBSTITUTE('Named Boundary Report'!$A1700,"+","")), IF(TRIM('Named Boundary Report'!$A1700)="", "End of Project", $A1700))</f>
        <v>End of Project</v>
      </c>
      <c r="B1701" s="473" t="str">
        <f>IF(ISNUMBER('Named Boundary Report'!$A1700), "",TRIM(SUBSTITUTE('Named Boundary Report'!$A1700, CHAR(160), " ")))</f>
        <v/>
      </c>
      <c r="C1701" s="475">
        <f>'Named Boundary Report'!$F1700</f>
        <v>0</v>
      </c>
    </row>
    <row r="1702" spans="1:3" x14ac:dyDescent="0.25">
      <c r="A1702" s="532" t="str">
        <f>IF(ISNUMBER(VALUE(SUBSTITUTE('Named Boundary Report'!$A1701,"+",""))), VALUE(SUBSTITUTE('Named Boundary Report'!$A1701,"+","")), IF(TRIM('Named Boundary Report'!$A1701)="", "End of Project", $A1701))</f>
        <v>End of Project</v>
      </c>
      <c r="B1702" s="473" t="str">
        <f>IF(ISNUMBER('Named Boundary Report'!$A1701), "",TRIM(SUBSTITUTE('Named Boundary Report'!$A1701, CHAR(160), " ")))</f>
        <v/>
      </c>
      <c r="C1702" s="475">
        <f>'Named Boundary Report'!$F1701</f>
        <v>0</v>
      </c>
    </row>
    <row r="1703" spans="1:3" x14ac:dyDescent="0.25">
      <c r="A1703" s="532" t="str">
        <f>IF(ISNUMBER(VALUE(SUBSTITUTE('Named Boundary Report'!$A1702,"+",""))), VALUE(SUBSTITUTE('Named Boundary Report'!$A1702,"+","")), IF(TRIM('Named Boundary Report'!$A1702)="", "End of Project", $A1702))</f>
        <v>End of Project</v>
      </c>
      <c r="B1703" s="473" t="str">
        <f>IF(ISNUMBER('Named Boundary Report'!$A1702), "",TRIM(SUBSTITUTE('Named Boundary Report'!$A1702, CHAR(160), " ")))</f>
        <v/>
      </c>
      <c r="C1703" s="475">
        <f>'Named Boundary Report'!$F1702</f>
        <v>0</v>
      </c>
    </row>
    <row r="1704" spans="1:3" x14ac:dyDescent="0.25">
      <c r="A1704" s="532" t="str">
        <f>IF(ISNUMBER(VALUE(SUBSTITUTE('Named Boundary Report'!$A1703,"+",""))), VALUE(SUBSTITUTE('Named Boundary Report'!$A1703,"+","")), IF(TRIM('Named Boundary Report'!$A1703)="", "End of Project", $A1703))</f>
        <v>End of Project</v>
      </c>
      <c r="B1704" s="473" t="str">
        <f>IF(ISNUMBER('Named Boundary Report'!$A1703), "",TRIM(SUBSTITUTE('Named Boundary Report'!$A1703, CHAR(160), " ")))</f>
        <v/>
      </c>
      <c r="C1704" s="475">
        <f>'Named Boundary Report'!$F1703</f>
        <v>0</v>
      </c>
    </row>
    <row r="1705" spans="1:3" x14ac:dyDescent="0.25">
      <c r="A1705" s="532" t="str">
        <f>IF(ISNUMBER(VALUE(SUBSTITUTE('Named Boundary Report'!$A1704,"+",""))), VALUE(SUBSTITUTE('Named Boundary Report'!$A1704,"+","")), IF(TRIM('Named Boundary Report'!$A1704)="", "End of Project", $A1704))</f>
        <v>End of Project</v>
      </c>
      <c r="B1705" s="473" t="str">
        <f>IF(ISNUMBER('Named Boundary Report'!$A1704), "",TRIM(SUBSTITUTE('Named Boundary Report'!$A1704, CHAR(160), " ")))</f>
        <v/>
      </c>
      <c r="C1705" s="475">
        <f>'Named Boundary Report'!$F1704</f>
        <v>0</v>
      </c>
    </row>
    <row r="1706" spans="1:3" x14ac:dyDescent="0.25">
      <c r="A1706" s="532" t="str">
        <f>IF(ISNUMBER(VALUE(SUBSTITUTE('Named Boundary Report'!$A1705,"+",""))), VALUE(SUBSTITUTE('Named Boundary Report'!$A1705,"+","")), IF(TRIM('Named Boundary Report'!$A1705)="", "End of Project", $A1705))</f>
        <v>End of Project</v>
      </c>
      <c r="B1706" s="473" t="str">
        <f>IF(ISNUMBER('Named Boundary Report'!$A1705), "",TRIM(SUBSTITUTE('Named Boundary Report'!$A1705, CHAR(160), " ")))</f>
        <v/>
      </c>
      <c r="C1706" s="475">
        <f>'Named Boundary Report'!$F1705</f>
        <v>0</v>
      </c>
    </row>
    <row r="1707" spans="1:3" x14ac:dyDescent="0.25">
      <c r="A1707" s="532" t="str">
        <f>IF(ISNUMBER(VALUE(SUBSTITUTE('Named Boundary Report'!$A1706,"+",""))), VALUE(SUBSTITUTE('Named Boundary Report'!$A1706,"+","")), IF(TRIM('Named Boundary Report'!$A1706)="", "End of Project", $A1706))</f>
        <v>End of Project</v>
      </c>
      <c r="B1707" s="473" t="str">
        <f>IF(ISNUMBER('Named Boundary Report'!$A1706), "",TRIM(SUBSTITUTE('Named Boundary Report'!$A1706, CHAR(160), " ")))</f>
        <v/>
      </c>
      <c r="C1707" s="475">
        <f>'Named Boundary Report'!$F1706</f>
        <v>0</v>
      </c>
    </row>
    <row r="1708" spans="1:3" x14ac:dyDescent="0.25">
      <c r="A1708" s="532" t="str">
        <f>IF(ISNUMBER(VALUE(SUBSTITUTE('Named Boundary Report'!$A1707,"+",""))), VALUE(SUBSTITUTE('Named Boundary Report'!$A1707,"+","")), IF(TRIM('Named Boundary Report'!$A1707)="", "End of Project", $A1707))</f>
        <v>End of Project</v>
      </c>
      <c r="B1708" s="473" t="str">
        <f>IF(ISNUMBER('Named Boundary Report'!$A1707), "",TRIM(SUBSTITUTE('Named Boundary Report'!$A1707, CHAR(160), " ")))</f>
        <v/>
      </c>
      <c r="C1708" s="475">
        <f>'Named Boundary Report'!$F1707</f>
        <v>0</v>
      </c>
    </row>
    <row r="1709" spans="1:3" x14ac:dyDescent="0.25">
      <c r="A1709" s="532" t="str">
        <f>IF(ISNUMBER(VALUE(SUBSTITUTE('Named Boundary Report'!$A1708,"+",""))), VALUE(SUBSTITUTE('Named Boundary Report'!$A1708,"+","")), IF(TRIM('Named Boundary Report'!$A1708)="", "End of Project", $A1708))</f>
        <v>End of Project</v>
      </c>
      <c r="B1709" s="473" t="str">
        <f>IF(ISNUMBER('Named Boundary Report'!$A1708), "",TRIM(SUBSTITUTE('Named Boundary Report'!$A1708, CHAR(160), " ")))</f>
        <v/>
      </c>
      <c r="C1709" s="475">
        <f>'Named Boundary Report'!$F1708</f>
        <v>0</v>
      </c>
    </row>
    <row r="1710" spans="1:3" x14ac:dyDescent="0.25">
      <c r="A1710" s="532" t="str">
        <f>IF(ISNUMBER(VALUE(SUBSTITUTE('Named Boundary Report'!$A1709,"+",""))), VALUE(SUBSTITUTE('Named Boundary Report'!$A1709,"+","")), IF(TRIM('Named Boundary Report'!$A1709)="", "End of Project", $A1709))</f>
        <v>End of Project</v>
      </c>
      <c r="B1710" s="473" t="str">
        <f>IF(ISNUMBER('Named Boundary Report'!$A1709), "",TRIM(SUBSTITUTE('Named Boundary Report'!$A1709, CHAR(160), " ")))</f>
        <v/>
      </c>
      <c r="C1710" s="475">
        <f>'Named Boundary Report'!$F1709</f>
        <v>0</v>
      </c>
    </row>
    <row r="1711" spans="1:3" x14ac:dyDescent="0.25">
      <c r="A1711" s="532" t="str">
        <f>IF(ISNUMBER(VALUE(SUBSTITUTE('Named Boundary Report'!$A1710,"+",""))), VALUE(SUBSTITUTE('Named Boundary Report'!$A1710,"+","")), IF(TRIM('Named Boundary Report'!$A1710)="", "End of Project", $A1710))</f>
        <v>End of Project</v>
      </c>
      <c r="B1711" s="473" t="str">
        <f>IF(ISNUMBER('Named Boundary Report'!$A1710), "",TRIM(SUBSTITUTE('Named Boundary Report'!$A1710, CHAR(160), " ")))</f>
        <v/>
      </c>
      <c r="C1711" s="475">
        <f>'Named Boundary Report'!$F1710</f>
        <v>0</v>
      </c>
    </row>
    <row r="1712" spans="1:3" x14ac:dyDescent="0.25">
      <c r="A1712" s="532" t="str">
        <f>IF(ISNUMBER(VALUE(SUBSTITUTE('Named Boundary Report'!$A1711,"+",""))), VALUE(SUBSTITUTE('Named Boundary Report'!$A1711,"+","")), IF(TRIM('Named Boundary Report'!$A1711)="", "End of Project", $A1711))</f>
        <v>End of Project</v>
      </c>
      <c r="B1712" s="473" t="str">
        <f>IF(ISNUMBER('Named Boundary Report'!$A1711), "",TRIM(SUBSTITUTE('Named Boundary Report'!$A1711, CHAR(160), " ")))</f>
        <v/>
      </c>
      <c r="C1712" s="475">
        <f>'Named Boundary Report'!$F1711</f>
        <v>0</v>
      </c>
    </row>
    <row r="1713" spans="1:3" x14ac:dyDescent="0.25">
      <c r="A1713" s="532" t="str">
        <f>IF(ISNUMBER(VALUE(SUBSTITUTE('Named Boundary Report'!$A1712,"+",""))), VALUE(SUBSTITUTE('Named Boundary Report'!$A1712,"+","")), IF(TRIM('Named Boundary Report'!$A1712)="", "End of Project", $A1712))</f>
        <v>End of Project</v>
      </c>
      <c r="B1713" s="473" t="str">
        <f>IF(ISNUMBER('Named Boundary Report'!$A1712), "",TRIM(SUBSTITUTE('Named Boundary Report'!$A1712, CHAR(160), " ")))</f>
        <v/>
      </c>
      <c r="C1713" s="475">
        <f>'Named Boundary Report'!$F1712</f>
        <v>0</v>
      </c>
    </row>
    <row r="1714" spans="1:3" x14ac:dyDescent="0.25">
      <c r="A1714" s="532" t="str">
        <f>IF(ISNUMBER(VALUE(SUBSTITUTE('Named Boundary Report'!$A1713,"+",""))), VALUE(SUBSTITUTE('Named Boundary Report'!$A1713,"+","")), IF(TRIM('Named Boundary Report'!$A1713)="", "End of Project", $A1713))</f>
        <v>End of Project</v>
      </c>
      <c r="B1714" s="473" t="str">
        <f>IF(ISNUMBER('Named Boundary Report'!$A1713), "",TRIM(SUBSTITUTE('Named Boundary Report'!$A1713, CHAR(160), " ")))</f>
        <v/>
      </c>
      <c r="C1714" s="475">
        <f>'Named Boundary Report'!$F1713</f>
        <v>0</v>
      </c>
    </row>
    <row r="1715" spans="1:3" x14ac:dyDescent="0.25">
      <c r="A1715" s="532" t="str">
        <f>IF(ISNUMBER(VALUE(SUBSTITUTE('Named Boundary Report'!$A1714,"+",""))), VALUE(SUBSTITUTE('Named Boundary Report'!$A1714,"+","")), IF(TRIM('Named Boundary Report'!$A1714)="", "End of Project", $A1714))</f>
        <v>End of Project</v>
      </c>
      <c r="B1715" s="473" t="str">
        <f>IF(ISNUMBER('Named Boundary Report'!$A1714), "",TRIM(SUBSTITUTE('Named Boundary Report'!$A1714, CHAR(160), " ")))</f>
        <v/>
      </c>
      <c r="C1715" s="475">
        <f>'Named Boundary Report'!$F1714</f>
        <v>0</v>
      </c>
    </row>
    <row r="1716" spans="1:3" x14ac:dyDescent="0.25">
      <c r="A1716" s="532" t="str">
        <f>IF(ISNUMBER(VALUE(SUBSTITUTE('Named Boundary Report'!$A1715,"+",""))), VALUE(SUBSTITUTE('Named Boundary Report'!$A1715,"+","")), IF(TRIM('Named Boundary Report'!$A1715)="", "End of Project", $A1715))</f>
        <v>End of Project</v>
      </c>
      <c r="B1716" s="473" t="str">
        <f>IF(ISNUMBER('Named Boundary Report'!$A1715), "",TRIM(SUBSTITUTE('Named Boundary Report'!$A1715, CHAR(160), " ")))</f>
        <v/>
      </c>
      <c r="C1716" s="475">
        <f>'Named Boundary Report'!$F1715</f>
        <v>0</v>
      </c>
    </row>
    <row r="1717" spans="1:3" x14ac:dyDescent="0.25">
      <c r="A1717" s="532" t="str">
        <f>IF(ISNUMBER(VALUE(SUBSTITUTE('Named Boundary Report'!$A1716,"+",""))), VALUE(SUBSTITUTE('Named Boundary Report'!$A1716,"+","")), IF(TRIM('Named Boundary Report'!$A1716)="", "End of Project", $A1716))</f>
        <v>End of Project</v>
      </c>
      <c r="B1717" s="473" t="str">
        <f>IF(ISNUMBER('Named Boundary Report'!$A1716), "",TRIM(SUBSTITUTE('Named Boundary Report'!$A1716, CHAR(160), " ")))</f>
        <v/>
      </c>
      <c r="C1717" s="475">
        <f>'Named Boundary Report'!$F1716</f>
        <v>0</v>
      </c>
    </row>
    <row r="1718" spans="1:3" x14ac:dyDescent="0.25">
      <c r="A1718" s="532" t="str">
        <f>IF(ISNUMBER(VALUE(SUBSTITUTE('Named Boundary Report'!$A1717,"+",""))), VALUE(SUBSTITUTE('Named Boundary Report'!$A1717,"+","")), IF(TRIM('Named Boundary Report'!$A1717)="", "End of Project", $A1717))</f>
        <v>End of Project</v>
      </c>
      <c r="B1718" s="473" t="str">
        <f>IF(ISNUMBER('Named Boundary Report'!$A1717), "",TRIM(SUBSTITUTE('Named Boundary Report'!$A1717, CHAR(160), " ")))</f>
        <v/>
      </c>
      <c r="C1718" s="475">
        <f>'Named Boundary Report'!$F1717</f>
        <v>0</v>
      </c>
    </row>
    <row r="1719" spans="1:3" x14ac:dyDescent="0.25">
      <c r="A1719" s="532" t="str">
        <f>IF(ISNUMBER(VALUE(SUBSTITUTE('Named Boundary Report'!$A1718,"+",""))), VALUE(SUBSTITUTE('Named Boundary Report'!$A1718,"+","")), IF(TRIM('Named Boundary Report'!$A1718)="", "End of Project", $A1718))</f>
        <v>End of Project</v>
      </c>
      <c r="B1719" s="473" t="str">
        <f>IF(ISNUMBER('Named Boundary Report'!$A1718), "",TRIM(SUBSTITUTE('Named Boundary Report'!$A1718, CHAR(160), " ")))</f>
        <v/>
      </c>
      <c r="C1719" s="475">
        <f>'Named Boundary Report'!$F1718</f>
        <v>0</v>
      </c>
    </row>
    <row r="1720" spans="1:3" x14ac:dyDescent="0.25">
      <c r="A1720" s="532" t="str">
        <f>IF(ISNUMBER(VALUE(SUBSTITUTE('Named Boundary Report'!$A1719,"+",""))), VALUE(SUBSTITUTE('Named Boundary Report'!$A1719,"+","")), IF(TRIM('Named Boundary Report'!$A1719)="", "End of Project", $A1719))</f>
        <v>End of Project</v>
      </c>
      <c r="B1720" s="473" t="str">
        <f>IF(ISNUMBER('Named Boundary Report'!$A1719), "",TRIM(SUBSTITUTE('Named Boundary Report'!$A1719, CHAR(160), " ")))</f>
        <v/>
      </c>
      <c r="C1720" s="475">
        <f>'Named Boundary Report'!$F1719</f>
        <v>0</v>
      </c>
    </row>
    <row r="1721" spans="1:3" x14ac:dyDescent="0.25">
      <c r="A1721" s="532" t="str">
        <f>IF(ISNUMBER(VALUE(SUBSTITUTE('Named Boundary Report'!$A1720,"+",""))), VALUE(SUBSTITUTE('Named Boundary Report'!$A1720,"+","")), IF(TRIM('Named Boundary Report'!$A1720)="", "End of Project", $A1720))</f>
        <v>End of Project</v>
      </c>
      <c r="B1721" s="473" t="str">
        <f>IF(ISNUMBER('Named Boundary Report'!$A1720), "",TRIM(SUBSTITUTE('Named Boundary Report'!$A1720, CHAR(160), " ")))</f>
        <v/>
      </c>
      <c r="C1721" s="475">
        <f>'Named Boundary Report'!$F1720</f>
        <v>0</v>
      </c>
    </row>
    <row r="1722" spans="1:3" x14ac:dyDescent="0.25">
      <c r="A1722" s="532" t="str">
        <f>IF(ISNUMBER(VALUE(SUBSTITUTE('Named Boundary Report'!$A1721,"+",""))), VALUE(SUBSTITUTE('Named Boundary Report'!$A1721,"+","")), IF(TRIM('Named Boundary Report'!$A1721)="", "End of Project", $A1721))</f>
        <v>End of Project</v>
      </c>
      <c r="B1722" s="473" t="str">
        <f>IF(ISNUMBER('Named Boundary Report'!$A1721), "",TRIM(SUBSTITUTE('Named Boundary Report'!$A1721, CHAR(160), " ")))</f>
        <v/>
      </c>
      <c r="C1722" s="475">
        <f>'Named Boundary Report'!$F1721</f>
        <v>0</v>
      </c>
    </row>
    <row r="1723" spans="1:3" x14ac:dyDescent="0.25">
      <c r="A1723" s="532" t="str">
        <f>IF(ISNUMBER(VALUE(SUBSTITUTE('Named Boundary Report'!$A1722,"+",""))), VALUE(SUBSTITUTE('Named Boundary Report'!$A1722,"+","")), IF(TRIM('Named Boundary Report'!$A1722)="", "End of Project", $A1722))</f>
        <v>End of Project</v>
      </c>
      <c r="B1723" s="473" t="str">
        <f>IF(ISNUMBER('Named Boundary Report'!$A1722), "",TRIM(SUBSTITUTE('Named Boundary Report'!$A1722, CHAR(160), " ")))</f>
        <v/>
      </c>
      <c r="C1723" s="475">
        <f>'Named Boundary Report'!$F1722</f>
        <v>0</v>
      </c>
    </row>
    <row r="1724" spans="1:3" x14ac:dyDescent="0.25">
      <c r="A1724" s="532" t="str">
        <f>IF(ISNUMBER(VALUE(SUBSTITUTE('Named Boundary Report'!$A1723,"+",""))), VALUE(SUBSTITUTE('Named Boundary Report'!$A1723,"+","")), IF(TRIM('Named Boundary Report'!$A1723)="", "End of Project", $A1723))</f>
        <v>End of Project</v>
      </c>
      <c r="B1724" s="473" t="str">
        <f>IF(ISNUMBER('Named Boundary Report'!$A1723), "",TRIM(SUBSTITUTE('Named Boundary Report'!$A1723, CHAR(160), " ")))</f>
        <v/>
      </c>
      <c r="C1724" s="475">
        <f>'Named Boundary Report'!$F1723</f>
        <v>0</v>
      </c>
    </row>
    <row r="1725" spans="1:3" x14ac:dyDescent="0.25">
      <c r="A1725" s="532" t="str">
        <f>IF(ISNUMBER(VALUE(SUBSTITUTE('Named Boundary Report'!$A1724,"+",""))), VALUE(SUBSTITUTE('Named Boundary Report'!$A1724,"+","")), IF(TRIM('Named Boundary Report'!$A1724)="", "End of Project", $A1724))</f>
        <v>End of Project</v>
      </c>
      <c r="B1725" s="473" t="str">
        <f>IF(ISNUMBER('Named Boundary Report'!$A1724), "",TRIM(SUBSTITUTE('Named Boundary Report'!$A1724, CHAR(160), " ")))</f>
        <v/>
      </c>
      <c r="C1725" s="475">
        <f>'Named Boundary Report'!$F1724</f>
        <v>0</v>
      </c>
    </row>
    <row r="1726" spans="1:3" x14ac:dyDescent="0.25">
      <c r="A1726" s="532" t="str">
        <f>IF(ISNUMBER(VALUE(SUBSTITUTE('Named Boundary Report'!$A1725,"+",""))), VALUE(SUBSTITUTE('Named Boundary Report'!$A1725,"+","")), IF(TRIM('Named Boundary Report'!$A1725)="", "End of Project", $A1725))</f>
        <v>End of Project</v>
      </c>
      <c r="B1726" s="473" t="str">
        <f>IF(ISNUMBER('Named Boundary Report'!$A1725), "",TRIM(SUBSTITUTE('Named Boundary Report'!$A1725, CHAR(160), " ")))</f>
        <v/>
      </c>
      <c r="C1726" s="475">
        <f>'Named Boundary Report'!$F1725</f>
        <v>0</v>
      </c>
    </row>
    <row r="1727" spans="1:3" x14ac:dyDescent="0.25">
      <c r="A1727" s="532" t="str">
        <f>IF(ISNUMBER(VALUE(SUBSTITUTE('Named Boundary Report'!$A1726,"+",""))), VALUE(SUBSTITUTE('Named Boundary Report'!$A1726,"+","")), IF(TRIM('Named Boundary Report'!$A1726)="", "End of Project", $A1726))</f>
        <v>End of Project</v>
      </c>
      <c r="B1727" s="473" t="str">
        <f>IF(ISNUMBER('Named Boundary Report'!$A1726), "",TRIM(SUBSTITUTE('Named Boundary Report'!$A1726, CHAR(160), " ")))</f>
        <v/>
      </c>
      <c r="C1727" s="475">
        <f>'Named Boundary Report'!$F1726</f>
        <v>0</v>
      </c>
    </row>
    <row r="1728" spans="1:3" x14ac:dyDescent="0.25">
      <c r="A1728" s="532" t="str">
        <f>IF(ISNUMBER(VALUE(SUBSTITUTE('Named Boundary Report'!$A1727,"+",""))), VALUE(SUBSTITUTE('Named Boundary Report'!$A1727,"+","")), IF(TRIM('Named Boundary Report'!$A1727)="", "End of Project", $A1727))</f>
        <v>End of Project</v>
      </c>
      <c r="B1728" s="473" t="str">
        <f>IF(ISNUMBER('Named Boundary Report'!$A1727), "",TRIM(SUBSTITUTE('Named Boundary Report'!$A1727, CHAR(160), " ")))</f>
        <v/>
      </c>
      <c r="C1728" s="475">
        <f>'Named Boundary Report'!$F1727</f>
        <v>0</v>
      </c>
    </row>
    <row r="1729" spans="1:3" x14ac:dyDescent="0.25">
      <c r="A1729" s="532" t="str">
        <f>IF(ISNUMBER(VALUE(SUBSTITUTE('Named Boundary Report'!$A1728,"+",""))), VALUE(SUBSTITUTE('Named Boundary Report'!$A1728,"+","")), IF(TRIM('Named Boundary Report'!$A1728)="", "End of Project", $A1728))</f>
        <v>End of Project</v>
      </c>
      <c r="B1729" s="473" t="str">
        <f>IF(ISNUMBER('Named Boundary Report'!$A1728), "",TRIM(SUBSTITUTE('Named Boundary Report'!$A1728, CHAR(160), " ")))</f>
        <v/>
      </c>
      <c r="C1729" s="475">
        <f>'Named Boundary Report'!$F1728</f>
        <v>0</v>
      </c>
    </row>
    <row r="1730" spans="1:3" x14ac:dyDescent="0.25">
      <c r="A1730" s="532" t="str">
        <f>IF(ISNUMBER(VALUE(SUBSTITUTE('Named Boundary Report'!$A1729,"+",""))), VALUE(SUBSTITUTE('Named Boundary Report'!$A1729,"+","")), IF(TRIM('Named Boundary Report'!$A1729)="", "End of Project", $A1729))</f>
        <v>End of Project</v>
      </c>
      <c r="B1730" s="473" t="str">
        <f>IF(ISNUMBER('Named Boundary Report'!$A1729), "",TRIM(SUBSTITUTE('Named Boundary Report'!$A1729, CHAR(160), " ")))</f>
        <v/>
      </c>
      <c r="C1730" s="475">
        <f>'Named Boundary Report'!$F1729</f>
        <v>0</v>
      </c>
    </row>
    <row r="1731" spans="1:3" x14ac:dyDescent="0.25">
      <c r="A1731" s="532" t="str">
        <f>IF(ISNUMBER(VALUE(SUBSTITUTE('Named Boundary Report'!$A1730,"+",""))), VALUE(SUBSTITUTE('Named Boundary Report'!$A1730,"+","")), IF(TRIM('Named Boundary Report'!$A1730)="", "End of Project", $A1730))</f>
        <v>End of Project</v>
      </c>
      <c r="B1731" s="473" t="str">
        <f>IF(ISNUMBER('Named Boundary Report'!$A1730), "",TRIM(SUBSTITUTE('Named Boundary Report'!$A1730, CHAR(160), " ")))</f>
        <v/>
      </c>
      <c r="C1731" s="475">
        <f>'Named Boundary Report'!$F1730</f>
        <v>0</v>
      </c>
    </row>
    <row r="1732" spans="1:3" x14ac:dyDescent="0.25">
      <c r="A1732" s="532" t="str">
        <f>IF(ISNUMBER(VALUE(SUBSTITUTE('Named Boundary Report'!$A1731,"+",""))), VALUE(SUBSTITUTE('Named Boundary Report'!$A1731,"+","")), IF(TRIM('Named Boundary Report'!$A1731)="", "End of Project", $A1731))</f>
        <v>End of Project</v>
      </c>
      <c r="B1732" s="473" t="str">
        <f>IF(ISNUMBER('Named Boundary Report'!$A1731), "",TRIM(SUBSTITUTE('Named Boundary Report'!$A1731, CHAR(160), " ")))</f>
        <v/>
      </c>
      <c r="C1732" s="475">
        <f>'Named Boundary Report'!$F1731</f>
        <v>0</v>
      </c>
    </row>
    <row r="1733" spans="1:3" x14ac:dyDescent="0.25">
      <c r="A1733" s="532" t="str">
        <f>IF(ISNUMBER(VALUE(SUBSTITUTE('Named Boundary Report'!$A1732,"+",""))), VALUE(SUBSTITUTE('Named Boundary Report'!$A1732,"+","")), IF(TRIM('Named Boundary Report'!$A1732)="", "End of Project", $A1732))</f>
        <v>End of Project</v>
      </c>
      <c r="B1733" s="473" t="str">
        <f>IF(ISNUMBER('Named Boundary Report'!$A1732), "",TRIM(SUBSTITUTE('Named Boundary Report'!$A1732, CHAR(160), " ")))</f>
        <v/>
      </c>
      <c r="C1733" s="475">
        <f>'Named Boundary Report'!$F1732</f>
        <v>0</v>
      </c>
    </row>
    <row r="1734" spans="1:3" x14ac:dyDescent="0.25">
      <c r="A1734" s="532" t="str">
        <f>IF(ISNUMBER(VALUE(SUBSTITUTE('Named Boundary Report'!$A1733,"+",""))), VALUE(SUBSTITUTE('Named Boundary Report'!$A1733,"+","")), IF(TRIM('Named Boundary Report'!$A1733)="", "End of Project", $A1733))</f>
        <v>End of Project</v>
      </c>
      <c r="B1734" s="473" t="str">
        <f>IF(ISNUMBER('Named Boundary Report'!$A1733), "",TRIM(SUBSTITUTE('Named Boundary Report'!$A1733, CHAR(160), " ")))</f>
        <v/>
      </c>
      <c r="C1734" s="475">
        <f>'Named Boundary Report'!$F1733</f>
        <v>0</v>
      </c>
    </row>
    <row r="1735" spans="1:3" x14ac:dyDescent="0.25">
      <c r="A1735" s="532" t="str">
        <f>IF(ISNUMBER(VALUE(SUBSTITUTE('Named Boundary Report'!$A1734,"+",""))), VALUE(SUBSTITUTE('Named Boundary Report'!$A1734,"+","")), IF(TRIM('Named Boundary Report'!$A1734)="", "End of Project", $A1734))</f>
        <v>End of Project</v>
      </c>
      <c r="B1735" s="473" t="str">
        <f>IF(ISNUMBER('Named Boundary Report'!$A1734), "",TRIM(SUBSTITUTE('Named Boundary Report'!$A1734, CHAR(160), " ")))</f>
        <v/>
      </c>
      <c r="C1735" s="475">
        <f>'Named Boundary Report'!$F1734</f>
        <v>0</v>
      </c>
    </row>
    <row r="1736" spans="1:3" x14ac:dyDescent="0.25">
      <c r="A1736" s="532" t="str">
        <f>IF(ISNUMBER(VALUE(SUBSTITUTE('Named Boundary Report'!$A1735,"+",""))), VALUE(SUBSTITUTE('Named Boundary Report'!$A1735,"+","")), IF(TRIM('Named Boundary Report'!$A1735)="", "End of Project", $A1735))</f>
        <v>End of Project</v>
      </c>
      <c r="B1736" s="473" t="str">
        <f>IF(ISNUMBER('Named Boundary Report'!$A1735), "",TRIM(SUBSTITUTE('Named Boundary Report'!$A1735, CHAR(160), " ")))</f>
        <v/>
      </c>
      <c r="C1736" s="475">
        <f>'Named Boundary Report'!$F1735</f>
        <v>0</v>
      </c>
    </row>
    <row r="1737" spans="1:3" x14ac:dyDescent="0.25">
      <c r="A1737" s="532" t="str">
        <f>IF(ISNUMBER(VALUE(SUBSTITUTE('Named Boundary Report'!$A1736,"+",""))), VALUE(SUBSTITUTE('Named Boundary Report'!$A1736,"+","")), IF(TRIM('Named Boundary Report'!$A1736)="", "End of Project", $A1736))</f>
        <v>End of Project</v>
      </c>
      <c r="B1737" s="473" t="str">
        <f>IF(ISNUMBER('Named Boundary Report'!$A1736), "",TRIM(SUBSTITUTE('Named Boundary Report'!$A1736, CHAR(160), " ")))</f>
        <v/>
      </c>
      <c r="C1737" s="475">
        <f>'Named Boundary Report'!$F1736</f>
        <v>0</v>
      </c>
    </row>
    <row r="1738" spans="1:3" x14ac:dyDescent="0.25">
      <c r="A1738" s="532" t="str">
        <f>IF(ISNUMBER(VALUE(SUBSTITUTE('Named Boundary Report'!$A1737,"+",""))), VALUE(SUBSTITUTE('Named Boundary Report'!$A1737,"+","")), IF(TRIM('Named Boundary Report'!$A1737)="", "End of Project", $A1737))</f>
        <v>End of Project</v>
      </c>
      <c r="B1738" s="473" t="str">
        <f>IF(ISNUMBER('Named Boundary Report'!$A1737), "",TRIM(SUBSTITUTE('Named Boundary Report'!$A1737, CHAR(160), " ")))</f>
        <v/>
      </c>
      <c r="C1738" s="475">
        <f>'Named Boundary Report'!$F1737</f>
        <v>0</v>
      </c>
    </row>
    <row r="1739" spans="1:3" x14ac:dyDescent="0.25">
      <c r="A1739" s="532" t="str">
        <f>IF(ISNUMBER(VALUE(SUBSTITUTE('Named Boundary Report'!$A1738,"+",""))), VALUE(SUBSTITUTE('Named Boundary Report'!$A1738,"+","")), IF(TRIM('Named Boundary Report'!$A1738)="", "End of Project", $A1738))</f>
        <v>End of Project</v>
      </c>
      <c r="B1739" s="473" t="str">
        <f>IF(ISNUMBER('Named Boundary Report'!$A1738), "",TRIM(SUBSTITUTE('Named Boundary Report'!$A1738, CHAR(160), " ")))</f>
        <v/>
      </c>
      <c r="C1739" s="475">
        <f>'Named Boundary Report'!$F1738</f>
        <v>0</v>
      </c>
    </row>
    <row r="1740" spans="1:3" x14ac:dyDescent="0.25">
      <c r="A1740" s="532" t="str">
        <f>IF(ISNUMBER(VALUE(SUBSTITUTE('Named Boundary Report'!$A1739,"+",""))), VALUE(SUBSTITUTE('Named Boundary Report'!$A1739,"+","")), IF(TRIM('Named Boundary Report'!$A1739)="", "End of Project", $A1739))</f>
        <v>End of Project</v>
      </c>
      <c r="B1740" s="473" t="str">
        <f>IF(ISNUMBER('Named Boundary Report'!$A1739), "",TRIM(SUBSTITUTE('Named Boundary Report'!$A1739, CHAR(160), " ")))</f>
        <v/>
      </c>
      <c r="C1740" s="475">
        <f>'Named Boundary Report'!$F1739</f>
        <v>0</v>
      </c>
    </row>
    <row r="1741" spans="1:3" x14ac:dyDescent="0.25">
      <c r="A1741" s="532" t="str">
        <f>IF(ISNUMBER(VALUE(SUBSTITUTE('Named Boundary Report'!$A1740,"+",""))), VALUE(SUBSTITUTE('Named Boundary Report'!$A1740,"+","")), IF(TRIM('Named Boundary Report'!$A1740)="", "End of Project", $A1740))</f>
        <v>End of Project</v>
      </c>
      <c r="B1741" s="473" t="str">
        <f>IF(ISNUMBER('Named Boundary Report'!$A1740), "",TRIM(SUBSTITUTE('Named Boundary Report'!$A1740, CHAR(160), " ")))</f>
        <v/>
      </c>
      <c r="C1741" s="475">
        <f>'Named Boundary Report'!$F1740</f>
        <v>0</v>
      </c>
    </row>
    <row r="1742" spans="1:3" x14ac:dyDescent="0.25">
      <c r="A1742" s="532" t="str">
        <f>IF(ISNUMBER(VALUE(SUBSTITUTE('Named Boundary Report'!$A1741,"+",""))), VALUE(SUBSTITUTE('Named Boundary Report'!$A1741,"+","")), IF(TRIM('Named Boundary Report'!$A1741)="", "End of Project", $A1741))</f>
        <v>End of Project</v>
      </c>
      <c r="B1742" s="473" t="str">
        <f>IF(ISNUMBER('Named Boundary Report'!$A1741), "",TRIM(SUBSTITUTE('Named Boundary Report'!$A1741, CHAR(160), " ")))</f>
        <v/>
      </c>
      <c r="C1742" s="475">
        <f>'Named Boundary Report'!$F1741</f>
        <v>0</v>
      </c>
    </row>
    <row r="1743" spans="1:3" x14ac:dyDescent="0.25">
      <c r="A1743" s="532" t="str">
        <f>IF(ISNUMBER(VALUE(SUBSTITUTE('Named Boundary Report'!$A1742,"+",""))), VALUE(SUBSTITUTE('Named Boundary Report'!$A1742,"+","")), IF(TRIM('Named Boundary Report'!$A1742)="", "End of Project", $A1742))</f>
        <v>End of Project</v>
      </c>
      <c r="B1743" s="473" t="str">
        <f>IF(ISNUMBER('Named Boundary Report'!$A1742), "",TRIM(SUBSTITUTE('Named Boundary Report'!$A1742, CHAR(160), " ")))</f>
        <v/>
      </c>
      <c r="C1743" s="475">
        <f>'Named Boundary Report'!$F1742</f>
        <v>0</v>
      </c>
    </row>
    <row r="1744" spans="1:3" x14ac:dyDescent="0.25">
      <c r="A1744" s="532" t="str">
        <f>IF(ISNUMBER(VALUE(SUBSTITUTE('Named Boundary Report'!$A1743,"+",""))), VALUE(SUBSTITUTE('Named Boundary Report'!$A1743,"+","")), IF(TRIM('Named Boundary Report'!$A1743)="", "End of Project", $A1743))</f>
        <v>End of Project</v>
      </c>
      <c r="B1744" s="473" t="str">
        <f>IF(ISNUMBER('Named Boundary Report'!$A1743), "",TRIM(SUBSTITUTE('Named Boundary Report'!$A1743, CHAR(160), " ")))</f>
        <v/>
      </c>
      <c r="C1744" s="475">
        <f>'Named Boundary Report'!$F1743</f>
        <v>0</v>
      </c>
    </row>
    <row r="1745" spans="1:3" x14ac:dyDescent="0.25">
      <c r="A1745" s="532" t="str">
        <f>IF(ISNUMBER(VALUE(SUBSTITUTE('Named Boundary Report'!$A1744,"+",""))), VALUE(SUBSTITUTE('Named Boundary Report'!$A1744,"+","")), IF(TRIM('Named Boundary Report'!$A1744)="", "End of Project", $A1744))</f>
        <v>End of Project</v>
      </c>
      <c r="B1745" s="473" t="str">
        <f>IF(ISNUMBER('Named Boundary Report'!$A1744), "",TRIM(SUBSTITUTE('Named Boundary Report'!$A1744, CHAR(160), " ")))</f>
        <v/>
      </c>
      <c r="C1745" s="475">
        <f>'Named Boundary Report'!$F1744</f>
        <v>0</v>
      </c>
    </row>
    <row r="1746" spans="1:3" x14ac:dyDescent="0.25">
      <c r="A1746" s="532" t="str">
        <f>IF(ISNUMBER(VALUE(SUBSTITUTE('Named Boundary Report'!$A1745,"+",""))), VALUE(SUBSTITUTE('Named Boundary Report'!$A1745,"+","")), IF(TRIM('Named Boundary Report'!$A1745)="", "End of Project", $A1745))</f>
        <v>End of Project</v>
      </c>
      <c r="B1746" s="473" t="str">
        <f>IF(ISNUMBER('Named Boundary Report'!$A1745), "",TRIM(SUBSTITUTE('Named Boundary Report'!$A1745, CHAR(160), " ")))</f>
        <v/>
      </c>
      <c r="C1746" s="475">
        <f>'Named Boundary Report'!$F1745</f>
        <v>0</v>
      </c>
    </row>
    <row r="1747" spans="1:3" x14ac:dyDescent="0.25">
      <c r="A1747" s="532" t="str">
        <f>IF(ISNUMBER(VALUE(SUBSTITUTE('Named Boundary Report'!$A1746,"+",""))), VALUE(SUBSTITUTE('Named Boundary Report'!$A1746,"+","")), IF(TRIM('Named Boundary Report'!$A1746)="", "End of Project", $A1746))</f>
        <v>End of Project</v>
      </c>
      <c r="B1747" s="473" t="str">
        <f>IF(ISNUMBER('Named Boundary Report'!$A1746), "",TRIM(SUBSTITUTE('Named Boundary Report'!$A1746, CHAR(160), " ")))</f>
        <v/>
      </c>
      <c r="C1747" s="475">
        <f>'Named Boundary Report'!$F1746</f>
        <v>0</v>
      </c>
    </row>
    <row r="1748" spans="1:3" x14ac:dyDescent="0.25">
      <c r="A1748" s="532" t="str">
        <f>IF(ISNUMBER(VALUE(SUBSTITUTE('Named Boundary Report'!$A1747,"+",""))), VALUE(SUBSTITUTE('Named Boundary Report'!$A1747,"+","")), IF(TRIM('Named Boundary Report'!$A1747)="", "End of Project", $A1747))</f>
        <v>End of Project</v>
      </c>
      <c r="B1748" s="473" t="str">
        <f>IF(ISNUMBER('Named Boundary Report'!$A1747), "",TRIM(SUBSTITUTE('Named Boundary Report'!$A1747, CHAR(160), " ")))</f>
        <v/>
      </c>
      <c r="C1748" s="475">
        <f>'Named Boundary Report'!$F1747</f>
        <v>0</v>
      </c>
    </row>
    <row r="1749" spans="1:3" x14ac:dyDescent="0.25">
      <c r="A1749" s="532" t="str">
        <f>IF(ISNUMBER(VALUE(SUBSTITUTE('Named Boundary Report'!$A1748,"+",""))), VALUE(SUBSTITUTE('Named Boundary Report'!$A1748,"+","")), IF(TRIM('Named Boundary Report'!$A1748)="", "End of Project", $A1748))</f>
        <v>End of Project</v>
      </c>
      <c r="B1749" s="473" t="str">
        <f>IF(ISNUMBER('Named Boundary Report'!$A1748), "",TRIM(SUBSTITUTE('Named Boundary Report'!$A1748, CHAR(160), " ")))</f>
        <v/>
      </c>
      <c r="C1749" s="475">
        <f>'Named Boundary Report'!$F1748</f>
        <v>0</v>
      </c>
    </row>
    <row r="1750" spans="1:3" x14ac:dyDescent="0.25">
      <c r="A1750" s="532" t="str">
        <f>IF(ISNUMBER(VALUE(SUBSTITUTE('Named Boundary Report'!$A1749,"+",""))), VALUE(SUBSTITUTE('Named Boundary Report'!$A1749,"+","")), IF(TRIM('Named Boundary Report'!$A1749)="", "End of Project", $A1749))</f>
        <v>End of Project</v>
      </c>
      <c r="B1750" s="473" t="str">
        <f>IF(ISNUMBER('Named Boundary Report'!$A1749), "",TRIM(SUBSTITUTE('Named Boundary Report'!$A1749, CHAR(160), " ")))</f>
        <v/>
      </c>
      <c r="C1750" s="475">
        <f>'Named Boundary Report'!$F1749</f>
        <v>0</v>
      </c>
    </row>
    <row r="1751" spans="1:3" x14ac:dyDescent="0.25">
      <c r="A1751" s="532" t="str">
        <f>IF(ISNUMBER(VALUE(SUBSTITUTE('Named Boundary Report'!$A1750,"+",""))), VALUE(SUBSTITUTE('Named Boundary Report'!$A1750,"+","")), IF(TRIM('Named Boundary Report'!$A1750)="", "End of Project", $A1750))</f>
        <v>End of Project</v>
      </c>
      <c r="B1751" s="473" t="str">
        <f>IF(ISNUMBER('Named Boundary Report'!$A1750), "",TRIM(SUBSTITUTE('Named Boundary Report'!$A1750, CHAR(160), " ")))</f>
        <v/>
      </c>
      <c r="C1751" s="475">
        <f>'Named Boundary Report'!$F1750</f>
        <v>0</v>
      </c>
    </row>
    <row r="1752" spans="1:3" x14ac:dyDescent="0.25">
      <c r="A1752" s="532" t="str">
        <f>IF(ISNUMBER(VALUE(SUBSTITUTE('Named Boundary Report'!$A1751,"+",""))), VALUE(SUBSTITUTE('Named Boundary Report'!$A1751,"+","")), IF(TRIM('Named Boundary Report'!$A1751)="", "End of Project", $A1751))</f>
        <v>End of Project</v>
      </c>
      <c r="B1752" s="473" t="str">
        <f>IF(ISNUMBER('Named Boundary Report'!$A1751), "",TRIM(SUBSTITUTE('Named Boundary Report'!$A1751, CHAR(160), " ")))</f>
        <v/>
      </c>
      <c r="C1752" s="475">
        <f>'Named Boundary Report'!$F1751</f>
        <v>0</v>
      </c>
    </row>
    <row r="1753" spans="1:3" x14ac:dyDescent="0.25">
      <c r="A1753" s="532" t="str">
        <f>IF(ISNUMBER(VALUE(SUBSTITUTE('Named Boundary Report'!$A1752,"+",""))), VALUE(SUBSTITUTE('Named Boundary Report'!$A1752,"+","")), IF(TRIM('Named Boundary Report'!$A1752)="", "End of Project", $A1752))</f>
        <v>End of Project</v>
      </c>
      <c r="B1753" s="473" t="str">
        <f>IF(ISNUMBER('Named Boundary Report'!$A1752), "",TRIM(SUBSTITUTE('Named Boundary Report'!$A1752, CHAR(160), " ")))</f>
        <v/>
      </c>
      <c r="C1753" s="475">
        <f>'Named Boundary Report'!$F1752</f>
        <v>0</v>
      </c>
    </row>
    <row r="1754" spans="1:3" x14ac:dyDescent="0.25">
      <c r="A1754" s="532" t="str">
        <f>IF(ISNUMBER(VALUE(SUBSTITUTE('Named Boundary Report'!$A1753,"+",""))), VALUE(SUBSTITUTE('Named Boundary Report'!$A1753,"+","")), IF(TRIM('Named Boundary Report'!$A1753)="", "End of Project", $A1753))</f>
        <v>End of Project</v>
      </c>
      <c r="B1754" s="473" t="str">
        <f>IF(ISNUMBER('Named Boundary Report'!$A1753), "",TRIM(SUBSTITUTE('Named Boundary Report'!$A1753, CHAR(160), " ")))</f>
        <v/>
      </c>
      <c r="C1754" s="475">
        <f>'Named Boundary Report'!$F1753</f>
        <v>0</v>
      </c>
    </row>
    <row r="1755" spans="1:3" x14ac:dyDescent="0.25">
      <c r="A1755" s="532" t="str">
        <f>IF(ISNUMBER(VALUE(SUBSTITUTE('Named Boundary Report'!$A1754,"+",""))), VALUE(SUBSTITUTE('Named Boundary Report'!$A1754,"+","")), IF(TRIM('Named Boundary Report'!$A1754)="", "End of Project", $A1754))</f>
        <v>End of Project</v>
      </c>
      <c r="B1755" s="473" t="str">
        <f>IF(ISNUMBER('Named Boundary Report'!$A1754), "",TRIM(SUBSTITUTE('Named Boundary Report'!$A1754, CHAR(160), " ")))</f>
        <v/>
      </c>
      <c r="C1755" s="475">
        <f>'Named Boundary Report'!$F1754</f>
        <v>0</v>
      </c>
    </row>
    <row r="1756" spans="1:3" x14ac:dyDescent="0.25">
      <c r="A1756" s="532" t="str">
        <f>IF(ISNUMBER(VALUE(SUBSTITUTE('Named Boundary Report'!$A1755,"+",""))), VALUE(SUBSTITUTE('Named Boundary Report'!$A1755,"+","")), IF(TRIM('Named Boundary Report'!$A1755)="", "End of Project", $A1755))</f>
        <v>End of Project</v>
      </c>
      <c r="B1756" s="473" t="str">
        <f>IF(ISNUMBER('Named Boundary Report'!$A1755), "",TRIM(SUBSTITUTE('Named Boundary Report'!$A1755, CHAR(160), " ")))</f>
        <v/>
      </c>
      <c r="C1756" s="475">
        <f>'Named Boundary Report'!$F1755</f>
        <v>0</v>
      </c>
    </row>
    <row r="1757" spans="1:3" x14ac:dyDescent="0.25">
      <c r="A1757" s="532" t="str">
        <f>IF(ISNUMBER(VALUE(SUBSTITUTE('Named Boundary Report'!$A1756,"+",""))), VALUE(SUBSTITUTE('Named Boundary Report'!$A1756,"+","")), IF(TRIM('Named Boundary Report'!$A1756)="", "End of Project", $A1756))</f>
        <v>End of Project</v>
      </c>
      <c r="B1757" s="473" t="str">
        <f>IF(ISNUMBER('Named Boundary Report'!$A1756), "",TRIM(SUBSTITUTE('Named Boundary Report'!$A1756, CHAR(160), " ")))</f>
        <v/>
      </c>
      <c r="C1757" s="475">
        <f>'Named Boundary Report'!$F1756</f>
        <v>0</v>
      </c>
    </row>
    <row r="1758" spans="1:3" x14ac:dyDescent="0.25">
      <c r="A1758" s="532" t="str">
        <f>IF(ISNUMBER(VALUE(SUBSTITUTE('Named Boundary Report'!$A1757,"+",""))), VALUE(SUBSTITUTE('Named Boundary Report'!$A1757,"+","")), IF(TRIM('Named Boundary Report'!$A1757)="", "End of Project", $A1757))</f>
        <v>End of Project</v>
      </c>
      <c r="B1758" s="473" t="str">
        <f>IF(ISNUMBER('Named Boundary Report'!$A1757), "",TRIM(SUBSTITUTE('Named Boundary Report'!$A1757, CHAR(160), " ")))</f>
        <v/>
      </c>
      <c r="C1758" s="475">
        <f>'Named Boundary Report'!$F1757</f>
        <v>0</v>
      </c>
    </row>
    <row r="1759" spans="1:3" x14ac:dyDescent="0.25">
      <c r="A1759" s="532" t="str">
        <f>IF(ISNUMBER(VALUE(SUBSTITUTE('Named Boundary Report'!$A1758,"+",""))), VALUE(SUBSTITUTE('Named Boundary Report'!$A1758,"+","")), IF(TRIM('Named Boundary Report'!$A1758)="", "End of Project", $A1758))</f>
        <v>End of Project</v>
      </c>
      <c r="B1759" s="473" t="str">
        <f>IF(ISNUMBER('Named Boundary Report'!$A1758), "",TRIM(SUBSTITUTE('Named Boundary Report'!$A1758, CHAR(160), " ")))</f>
        <v/>
      </c>
      <c r="C1759" s="475">
        <f>'Named Boundary Report'!$F1758</f>
        <v>0</v>
      </c>
    </row>
    <row r="1760" spans="1:3" x14ac:dyDescent="0.25">
      <c r="A1760" s="532" t="str">
        <f>IF(ISNUMBER(VALUE(SUBSTITUTE('Named Boundary Report'!$A1759,"+",""))), VALUE(SUBSTITUTE('Named Boundary Report'!$A1759,"+","")), IF(TRIM('Named Boundary Report'!$A1759)="", "End of Project", $A1759))</f>
        <v>End of Project</v>
      </c>
      <c r="B1760" s="473" t="str">
        <f>IF(ISNUMBER('Named Boundary Report'!$A1759), "",TRIM(SUBSTITUTE('Named Boundary Report'!$A1759, CHAR(160), " ")))</f>
        <v/>
      </c>
      <c r="C1760" s="475">
        <f>'Named Boundary Report'!$F1759</f>
        <v>0</v>
      </c>
    </row>
    <row r="1761" spans="1:3" x14ac:dyDescent="0.25">
      <c r="A1761" s="532" t="str">
        <f>IF(ISNUMBER(VALUE(SUBSTITUTE('Named Boundary Report'!$A1760,"+",""))), VALUE(SUBSTITUTE('Named Boundary Report'!$A1760,"+","")), IF(TRIM('Named Boundary Report'!$A1760)="", "End of Project", $A1760))</f>
        <v>End of Project</v>
      </c>
      <c r="B1761" s="473" t="str">
        <f>IF(ISNUMBER('Named Boundary Report'!$A1760), "",TRIM(SUBSTITUTE('Named Boundary Report'!$A1760, CHAR(160), " ")))</f>
        <v/>
      </c>
      <c r="C1761" s="475">
        <f>'Named Boundary Report'!$F1760</f>
        <v>0</v>
      </c>
    </row>
    <row r="1762" spans="1:3" x14ac:dyDescent="0.25">
      <c r="A1762" s="532" t="str">
        <f>IF(ISNUMBER(VALUE(SUBSTITUTE('Named Boundary Report'!$A1761,"+",""))), VALUE(SUBSTITUTE('Named Boundary Report'!$A1761,"+","")), IF(TRIM('Named Boundary Report'!$A1761)="", "End of Project", $A1761))</f>
        <v>End of Project</v>
      </c>
      <c r="B1762" s="473" t="str">
        <f>IF(ISNUMBER('Named Boundary Report'!$A1761), "",TRIM(SUBSTITUTE('Named Boundary Report'!$A1761, CHAR(160), " ")))</f>
        <v/>
      </c>
      <c r="C1762" s="475">
        <f>'Named Boundary Report'!$F1761</f>
        <v>0</v>
      </c>
    </row>
    <row r="1763" spans="1:3" x14ac:dyDescent="0.25">
      <c r="A1763" s="532" t="str">
        <f>IF(ISNUMBER(VALUE(SUBSTITUTE('Named Boundary Report'!$A1762,"+",""))), VALUE(SUBSTITUTE('Named Boundary Report'!$A1762,"+","")), IF(TRIM('Named Boundary Report'!$A1762)="", "End of Project", $A1762))</f>
        <v>End of Project</v>
      </c>
      <c r="B1763" s="473" t="str">
        <f>IF(ISNUMBER('Named Boundary Report'!$A1762), "",TRIM(SUBSTITUTE('Named Boundary Report'!$A1762, CHAR(160), " ")))</f>
        <v/>
      </c>
      <c r="C1763" s="475">
        <f>'Named Boundary Report'!$F1762</f>
        <v>0</v>
      </c>
    </row>
    <row r="1764" spans="1:3" x14ac:dyDescent="0.25">
      <c r="A1764" s="532" t="str">
        <f>IF(ISNUMBER(VALUE(SUBSTITUTE('Named Boundary Report'!$A1763,"+",""))), VALUE(SUBSTITUTE('Named Boundary Report'!$A1763,"+","")), IF(TRIM('Named Boundary Report'!$A1763)="", "End of Project", $A1763))</f>
        <v>End of Project</v>
      </c>
      <c r="B1764" s="473" t="str">
        <f>IF(ISNUMBER('Named Boundary Report'!$A1763), "",TRIM(SUBSTITUTE('Named Boundary Report'!$A1763, CHAR(160), " ")))</f>
        <v/>
      </c>
      <c r="C1764" s="475">
        <f>'Named Boundary Report'!$F1763</f>
        <v>0</v>
      </c>
    </row>
    <row r="1765" spans="1:3" x14ac:dyDescent="0.25">
      <c r="A1765" s="532" t="str">
        <f>IF(ISNUMBER(VALUE(SUBSTITUTE('Named Boundary Report'!$A1764,"+",""))), VALUE(SUBSTITUTE('Named Boundary Report'!$A1764,"+","")), IF(TRIM('Named Boundary Report'!$A1764)="", "End of Project", $A1764))</f>
        <v>End of Project</v>
      </c>
      <c r="B1765" s="473" t="str">
        <f>IF(ISNUMBER('Named Boundary Report'!$A1764), "",TRIM(SUBSTITUTE('Named Boundary Report'!$A1764, CHAR(160), " ")))</f>
        <v/>
      </c>
      <c r="C1765" s="475">
        <f>'Named Boundary Report'!$F1764</f>
        <v>0</v>
      </c>
    </row>
    <row r="1766" spans="1:3" x14ac:dyDescent="0.25">
      <c r="A1766" s="532" t="str">
        <f>IF(ISNUMBER(VALUE(SUBSTITUTE('Named Boundary Report'!$A1765,"+",""))), VALUE(SUBSTITUTE('Named Boundary Report'!$A1765,"+","")), IF(TRIM('Named Boundary Report'!$A1765)="", "End of Project", $A1765))</f>
        <v>End of Project</v>
      </c>
      <c r="B1766" s="473" t="str">
        <f>IF(ISNUMBER('Named Boundary Report'!$A1765), "",TRIM(SUBSTITUTE('Named Boundary Report'!$A1765, CHAR(160), " ")))</f>
        <v/>
      </c>
      <c r="C1766" s="475">
        <f>'Named Boundary Report'!$F1765</f>
        <v>0</v>
      </c>
    </row>
    <row r="1767" spans="1:3" x14ac:dyDescent="0.25">
      <c r="A1767" s="532" t="str">
        <f>IF(ISNUMBER(VALUE(SUBSTITUTE('Named Boundary Report'!$A1766,"+",""))), VALUE(SUBSTITUTE('Named Boundary Report'!$A1766,"+","")), IF(TRIM('Named Boundary Report'!$A1766)="", "End of Project", $A1766))</f>
        <v>End of Project</v>
      </c>
      <c r="B1767" s="473" t="str">
        <f>IF(ISNUMBER('Named Boundary Report'!$A1766), "",TRIM(SUBSTITUTE('Named Boundary Report'!$A1766, CHAR(160), " ")))</f>
        <v/>
      </c>
      <c r="C1767" s="475">
        <f>'Named Boundary Report'!$F1766</f>
        <v>0</v>
      </c>
    </row>
    <row r="1768" spans="1:3" x14ac:dyDescent="0.25">
      <c r="A1768" s="532" t="str">
        <f>IF(ISNUMBER(VALUE(SUBSTITUTE('Named Boundary Report'!$A1767,"+",""))), VALUE(SUBSTITUTE('Named Boundary Report'!$A1767,"+","")), IF(TRIM('Named Boundary Report'!$A1767)="", "End of Project", $A1767))</f>
        <v>End of Project</v>
      </c>
      <c r="B1768" s="473" t="str">
        <f>IF(ISNUMBER('Named Boundary Report'!$A1767), "",TRIM(SUBSTITUTE('Named Boundary Report'!$A1767, CHAR(160), " ")))</f>
        <v/>
      </c>
      <c r="C1768" s="475">
        <f>'Named Boundary Report'!$F1767</f>
        <v>0</v>
      </c>
    </row>
    <row r="1769" spans="1:3" x14ac:dyDescent="0.25">
      <c r="A1769" s="532" t="str">
        <f>IF(ISNUMBER(VALUE(SUBSTITUTE('Named Boundary Report'!$A1768,"+",""))), VALUE(SUBSTITUTE('Named Boundary Report'!$A1768,"+","")), IF(TRIM('Named Boundary Report'!$A1768)="", "End of Project", $A1768))</f>
        <v>End of Project</v>
      </c>
      <c r="B1769" s="473" t="str">
        <f>IF(ISNUMBER('Named Boundary Report'!$A1768), "",TRIM(SUBSTITUTE('Named Boundary Report'!$A1768, CHAR(160), " ")))</f>
        <v/>
      </c>
      <c r="C1769" s="475">
        <f>'Named Boundary Report'!$F1768</f>
        <v>0</v>
      </c>
    </row>
    <row r="1770" spans="1:3" x14ac:dyDescent="0.25">
      <c r="A1770" s="532" t="str">
        <f>IF(ISNUMBER(VALUE(SUBSTITUTE('Named Boundary Report'!$A1769,"+",""))), VALUE(SUBSTITUTE('Named Boundary Report'!$A1769,"+","")), IF(TRIM('Named Boundary Report'!$A1769)="", "End of Project", $A1769))</f>
        <v>End of Project</v>
      </c>
      <c r="B1770" s="473" t="str">
        <f>IF(ISNUMBER('Named Boundary Report'!$A1769), "",TRIM(SUBSTITUTE('Named Boundary Report'!$A1769, CHAR(160), " ")))</f>
        <v/>
      </c>
      <c r="C1770" s="475">
        <f>'Named Boundary Report'!$F1769</f>
        <v>0</v>
      </c>
    </row>
    <row r="1771" spans="1:3" x14ac:dyDescent="0.25">
      <c r="A1771" s="532" t="str">
        <f>IF(ISNUMBER(VALUE(SUBSTITUTE('Named Boundary Report'!$A1770,"+",""))), VALUE(SUBSTITUTE('Named Boundary Report'!$A1770,"+","")), IF(TRIM('Named Boundary Report'!$A1770)="", "End of Project", $A1770))</f>
        <v>End of Project</v>
      </c>
      <c r="B1771" s="473" t="str">
        <f>IF(ISNUMBER('Named Boundary Report'!$A1770), "",TRIM(SUBSTITUTE('Named Boundary Report'!$A1770, CHAR(160), " ")))</f>
        <v/>
      </c>
      <c r="C1771" s="475">
        <f>'Named Boundary Report'!$F1770</f>
        <v>0</v>
      </c>
    </row>
    <row r="1772" spans="1:3" x14ac:dyDescent="0.25">
      <c r="A1772" s="532" t="str">
        <f>IF(ISNUMBER(VALUE(SUBSTITUTE('Named Boundary Report'!$A1771,"+",""))), VALUE(SUBSTITUTE('Named Boundary Report'!$A1771,"+","")), IF(TRIM('Named Boundary Report'!$A1771)="", "End of Project", $A1771))</f>
        <v>End of Project</v>
      </c>
      <c r="B1772" s="473" t="str">
        <f>IF(ISNUMBER('Named Boundary Report'!$A1771), "",TRIM(SUBSTITUTE('Named Boundary Report'!$A1771, CHAR(160), " ")))</f>
        <v/>
      </c>
      <c r="C1772" s="475">
        <f>'Named Boundary Report'!$F1771</f>
        <v>0</v>
      </c>
    </row>
    <row r="1773" spans="1:3" x14ac:dyDescent="0.25">
      <c r="A1773" s="532" t="str">
        <f>IF(ISNUMBER(VALUE(SUBSTITUTE('Named Boundary Report'!$A1772,"+",""))), VALUE(SUBSTITUTE('Named Boundary Report'!$A1772,"+","")), IF(TRIM('Named Boundary Report'!$A1772)="", "End of Project", $A1772))</f>
        <v>End of Project</v>
      </c>
      <c r="B1773" s="473" t="str">
        <f>IF(ISNUMBER('Named Boundary Report'!$A1772), "",TRIM(SUBSTITUTE('Named Boundary Report'!$A1772, CHAR(160), " ")))</f>
        <v/>
      </c>
      <c r="C1773" s="475">
        <f>'Named Boundary Report'!$F1772</f>
        <v>0</v>
      </c>
    </row>
    <row r="1774" spans="1:3" x14ac:dyDescent="0.25">
      <c r="A1774" s="532" t="str">
        <f>IF(ISNUMBER(VALUE(SUBSTITUTE('Named Boundary Report'!$A1773,"+",""))), VALUE(SUBSTITUTE('Named Boundary Report'!$A1773,"+","")), IF(TRIM('Named Boundary Report'!$A1773)="", "End of Project", $A1773))</f>
        <v>End of Project</v>
      </c>
      <c r="B1774" s="473" t="str">
        <f>IF(ISNUMBER('Named Boundary Report'!$A1773), "",TRIM(SUBSTITUTE('Named Boundary Report'!$A1773, CHAR(160), " ")))</f>
        <v/>
      </c>
      <c r="C1774" s="475">
        <f>'Named Boundary Report'!$F1773</f>
        <v>0</v>
      </c>
    </row>
    <row r="1775" spans="1:3" x14ac:dyDescent="0.25">
      <c r="A1775" s="532" t="str">
        <f>IF(ISNUMBER(VALUE(SUBSTITUTE('Named Boundary Report'!$A1774,"+",""))), VALUE(SUBSTITUTE('Named Boundary Report'!$A1774,"+","")), IF(TRIM('Named Boundary Report'!$A1774)="", "End of Project", $A1774))</f>
        <v>End of Project</v>
      </c>
      <c r="B1775" s="473" t="str">
        <f>IF(ISNUMBER('Named Boundary Report'!$A1774), "",TRIM(SUBSTITUTE('Named Boundary Report'!$A1774, CHAR(160), " ")))</f>
        <v/>
      </c>
      <c r="C1775" s="475">
        <f>'Named Boundary Report'!$F1774</f>
        <v>0</v>
      </c>
    </row>
    <row r="1776" spans="1:3" x14ac:dyDescent="0.25">
      <c r="A1776" s="532" t="str">
        <f>IF(ISNUMBER(VALUE(SUBSTITUTE('Named Boundary Report'!$A1775,"+",""))), VALUE(SUBSTITUTE('Named Boundary Report'!$A1775,"+","")), IF(TRIM('Named Boundary Report'!$A1775)="", "End of Project", $A1775))</f>
        <v>End of Project</v>
      </c>
      <c r="B1776" s="473" t="str">
        <f>IF(ISNUMBER('Named Boundary Report'!$A1775), "",TRIM(SUBSTITUTE('Named Boundary Report'!$A1775, CHAR(160), " ")))</f>
        <v/>
      </c>
      <c r="C1776" s="475">
        <f>'Named Boundary Report'!$F1775</f>
        <v>0</v>
      </c>
    </row>
    <row r="1777" spans="1:3" x14ac:dyDescent="0.25">
      <c r="A1777" s="532" t="str">
        <f>IF(ISNUMBER(VALUE(SUBSTITUTE('Named Boundary Report'!$A1776,"+",""))), VALUE(SUBSTITUTE('Named Boundary Report'!$A1776,"+","")), IF(TRIM('Named Boundary Report'!$A1776)="", "End of Project", $A1776))</f>
        <v>End of Project</v>
      </c>
      <c r="B1777" s="473" t="str">
        <f>IF(ISNUMBER('Named Boundary Report'!$A1776), "",TRIM(SUBSTITUTE('Named Boundary Report'!$A1776, CHAR(160), " ")))</f>
        <v/>
      </c>
      <c r="C1777" s="475">
        <f>'Named Boundary Report'!$F1776</f>
        <v>0</v>
      </c>
    </row>
    <row r="1778" spans="1:3" x14ac:dyDescent="0.25">
      <c r="A1778" s="532" t="str">
        <f>IF(ISNUMBER(VALUE(SUBSTITUTE('Named Boundary Report'!$A1777,"+",""))), VALUE(SUBSTITUTE('Named Boundary Report'!$A1777,"+","")), IF(TRIM('Named Boundary Report'!$A1777)="", "End of Project", $A1777))</f>
        <v>End of Project</v>
      </c>
      <c r="B1778" s="473" t="str">
        <f>IF(ISNUMBER('Named Boundary Report'!$A1777), "",TRIM(SUBSTITUTE('Named Boundary Report'!$A1777, CHAR(160), " ")))</f>
        <v/>
      </c>
      <c r="C1778" s="475">
        <f>'Named Boundary Report'!$F1777</f>
        <v>0</v>
      </c>
    </row>
    <row r="1779" spans="1:3" x14ac:dyDescent="0.25">
      <c r="A1779" s="532" t="str">
        <f>IF(ISNUMBER(VALUE(SUBSTITUTE('Named Boundary Report'!$A1778,"+",""))), VALUE(SUBSTITUTE('Named Boundary Report'!$A1778,"+","")), IF(TRIM('Named Boundary Report'!$A1778)="", "End of Project", $A1778))</f>
        <v>End of Project</v>
      </c>
      <c r="B1779" s="473" t="str">
        <f>IF(ISNUMBER('Named Boundary Report'!$A1778), "",TRIM(SUBSTITUTE('Named Boundary Report'!$A1778, CHAR(160), " ")))</f>
        <v/>
      </c>
      <c r="C1779" s="475">
        <f>'Named Boundary Report'!$F1778</f>
        <v>0</v>
      </c>
    </row>
    <row r="1780" spans="1:3" x14ac:dyDescent="0.25">
      <c r="A1780" s="532" t="str">
        <f>IF(ISNUMBER(VALUE(SUBSTITUTE('Named Boundary Report'!$A1779,"+",""))), VALUE(SUBSTITUTE('Named Boundary Report'!$A1779,"+","")), IF(TRIM('Named Boundary Report'!$A1779)="", "End of Project", $A1779))</f>
        <v>End of Project</v>
      </c>
      <c r="B1780" s="473" t="str">
        <f>IF(ISNUMBER('Named Boundary Report'!$A1779), "",TRIM(SUBSTITUTE('Named Boundary Report'!$A1779, CHAR(160), " ")))</f>
        <v/>
      </c>
      <c r="C1780" s="475">
        <f>'Named Boundary Report'!$F1779</f>
        <v>0</v>
      </c>
    </row>
    <row r="1781" spans="1:3" x14ac:dyDescent="0.25">
      <c r="A1781" s="532" t="str">
        <f>IF(ISNUMBER(VALUE(SUBSTITUTE('Named Boundary Report'!$A1780,"+",""))), VALUE(SUBSTITUTE('Named Boundary Report'!$A1780,"+","")), IF(TRIM('Named Boundary Report'!$A1780)="", "End of Project", $A1780))</f>
        <v>End of Project</v>
      </c>
      <c r="B1781" s="473" t="str">
        <f>IF(ISNUMBER('Named Boundary Report'!$A1780), "",TRIM(SUBSTITUTE('Named Boundary Report'!$A1780, CHAR(160), " ")))</f>
        <v/>
      </c>
      <c r="C1781" s="475">
        <f>'Named Boundary Report'!$F1780</f>
        <v>0</v>
      </c>
    </row>
    <row r="1782" spans="1:3" x14ac:dyDescent="0.25">
      <c r="A1782" s="532" t="str">
        <f>IF(ISNUMBER(VALUE(SUBSTITUTE('Named Boundary Report'!$A1781,"+",""))), VALUE(SUBSTITUTE('Named Boundary Report'!$A1781,"+","")), IF(TRIM('Named Boundary Report'!$A1781)="", "End of Project", $A1781))</f>
        <v>End of Project</v>
      </c>
      <c r="B1782" s="473" t="str">
        <f>IF(ISNUMBER('Named Boundary Report'!$A1781), "",TRIM(SUBSTITUTE('Named Boundary Report'!$A1781, CHAR(160), " ")))</f>
        <v/>
      </c>
      <c r="C1782" s="475">
        <f>'Named Boundary Report'!$F1781</f>
        <v>0</v>
      </c>
    </row>
    <row r="1783" spans="1:3" x14ac:dyDescent="0.25">
      <c r="A1783" s="532" t="str">
        <f>IF(ISNUMBER(VALUE(SUBSTITUTE('Named Boundary Report'!$A1782,"+",""))), VALUE(SUBSTITUTE('Named Boundary Report'!$A1782,"+","")), IF(TRIM('Named Boundary Report'!$A1782)="", "End of Project", $A1782))</f>
        <v>End of Project</v>
      </c>
      <c r="B1783" s="473" t="str">
        <f>IF(ISNUMBER('Named Boundary Report'!$A1782), "",TRIM(SUBSTITUTE('Named Boundary Report'!$A1782, CHAR(160), " ")))</f>
        <v/>
      </c>
      <c r="C1783" s="475">
        <f>'Named Boundary Report'!$F1782</f>
        <v>0</v>
      </c>
    </row>
    <row r="1784" spans="1:3" x14ac:dyDescent="0.25">
      <c r="A1784" s="532" t="str">
        <f>IF(ISNUMBER(VALUE(SUBSTITUTE('Named Boundary Report'!$A1783,"+",""))), VALUE(SUBSTITUTE('Named Boundary Report'!$A1783,"+","")), IF(TRIM('Named Boundary Report'!$A1783)="", "End of Project", $A1783))</f>
        <v>End of Project</v>
      </c>
      <c r="B1784" s="473" t="str">
        <f>IF(ISNUMBER('Named Boundary Report'!$A1783), "",TRIM(SUBSTITUTE('Named Boundary Report'!$A1783, CHAR(160), " ")))</f>
        <v/>
      </c>
      <c r="C1784" s="475">
        <f>'Named Boundary Report'!$F1783</f>
        <v>0</v>
      </c>
    </row>
    <row r="1785" spans="1:3" x14ac:dyDescent="0.25">
      <c r="A1785" s="532" t="str">
        <f>IF(ISNUMBER(VALUE(SUBSTITUTE('Named Boundary Report'!$A1784,"+",""))), VALUE(SUBSTITUTE('Named Boundary Report'!$A1784,"+","")), IF(TRIM('Named Boundary Report'!$A1784)="", "End of Project", $A1784))</f>
        <v>End of Project</v>
      </c>
      <c r="B1785" s="473" t="str">
        <f>IF(ISNUMBER('Named Boundary Report'!$A1784), "",TRIM(SUBSTITUTE('Named Boundary Report'!$A1784, CHAR(160), " ")))</f>
        <v/>
      </c>
      <c r="C1785" s="475">
        <f>'Named Boundary Report'!$F1784</f>
        <v>0</v>
      </c>
    </row>
    <row r="1786" spans="1:3" x14ac:dyDescent="0.25">
      <c r="A1786" s="532" t="str">
        <f>IF(ISNUMBER(VALUE(SUBSTITUTE('Named Boundary Report'!$A1785,"+",""))), VALUE(SUBSTITUTE('Named Boundary Report'!$A1785,"+","")), IF(TRIM('Named Boundary Report'!$A1785)="", "End of Project", $A1785))</f>
        <v>End of Project</v>
      </c>
      <c r="B1786" s="473" t="str">
        <f>IF(ISNUMBER('Named Boundary Report'!$A1785), "",TRIM(SUBSTITUTE('Named Boundary Report'!$A1785, CHAR(160), " ")))</f>
        <v/>
      </c>
      <c r="C1786" s="475">
        <f>'Named Boundary Report'!$F1785</f>
        <v>0</v>
      </c>
    </row>
    <row r="1787" spans="1:3" x14ac:dyDescent="0.25">
      <c r="A1787" s="532" t="str">
        <f>IF(ISNUMBER(VALUE(SUBSTITUTE('Named Boundary Report'!$A1786,"+",""))), VALUE(SUBSTITUTE('Named Boundary Report'!$A1786,"+","")), IF(TRIM('Named Boundary Report'!$A1786)="", "End of Project", $A1786))</f>
        <v>End of Project</v>
      </c>
      <c r="B1787" s="473" t="str">
        <f>IF(ISNUMBER('Named Boundary Report'!$A1786), "",TRIM(SUBSTITUTE('Named Boundary Report'!$A1786, CHAR(160), " ")))</f>
        <v/>
      </c>
      <c r="C1787" s="475">
        <f>'Named Boundary Report'!$F1786</f>
        <v>0</v>
      </c>
    </row>
    <row r="1788" spans="1:3" x14ac:dyDescent="0.25">
      <c r="A1788" s="532" t="str">
        <f>IF(ISNUMBER(VALUE(SUBSTITUTE('Named Boundary Report'!$A1787,"+",""))), VALUE(SUBSTITUTE('Named Boundary Report'!$A1787,"+","")), IF(TRIM('Named Boundary Report'!$A1787)="", "End of Project", $A1787))</f>
        <v>End of Project</v>
      </c>
      <c r="B1788" s="473" t="str">
        <f>IF(ISNUMBER('Named Boundary Report'!$A1787), "",TRIM(SUBSTITUTE('Named Boundary Report'!$A1787, CHAR(160), " ")))</f>
        <v/>
      </c>
      <c r="C1788" s="475">
        <f>'Named Boundary Report'!$F1787</f>
        <v>0</v>
      </c>
    </row>
    <row r="1789" spans="1:3" x14ac:dyDescent="0.25">
      <c r="A1789" s="532" t="str">
        <f>IF(ISNUMBER(VALUE(SUBSTITUTE('Named Boundary Report'!$A1788,"+",""))), VALUE(SUBSTITUTE('Named Boundary Report'!$A1788,"+","")), IF(TRIM('Named Boundary Report'!$A1788)="", "End of Project", $A1788))</f>
        <v>End of Project</v>
      </c>
      <c r="B1789" s="473" t="str">
        <f>IF(ISNUMBER('Named Boundary Report'!$A1788), "",TRIM(SUBSTITUTE('Named Boundary Report'!$A1788, CHAR(160), " ")))</f>
        <v/>
      </c>
      <c r="C1789" s="475">
        <f>'Named Boundary Report'!$F1788</f>
        <v>0</v>
      </c>
    </row>
    <row r="1790" spans="1:3" x14ac:dyDescent="0.25">
      <c r="A1790" s="532" t="str">
        <f>IF(ISNUMBER(VALUE(SUBSTITUTE('Named Boundary Report'!$A1789,"+",""))), VALUE(SUBSTITUTE('Named Boundary Report'!$A1789,"+","")), IF(TRIM('Named Boundary Report'!$A1789)="", "End of Project", $A1789))</f>
        <v>End of Project</v>
      </c>
      <c r="B1790" s="473" t="str">
        <f>IF(ISNUMBER('Named Boundary Report'!$A1789), "",TRIM(SUBSTITUTE('Named Boundary Report'!$A1789, CHAR(160), " ")))</f>
        <v/>
      </c>
      <c r="C1790" s="475">
        <f>'Named Boundary Report'!$F1789</f>
        <v>0</v>
      </c>
    </row>
    <row r="1791" spans="1:3" x14ac:dyDescent="0.25">
      <c r="A1791" s="532" t="str">
        <f>IF(ISNUMBER(VALUE(SUBSTITUTE('Named Boundary Report'!$A1790,"+",""))), VALUE(SUBSTITUTE('Named Boundary Report'!$A1790,"+","")), IF(TRIM('Named Boundary Report'!$A1790)="", "End of Project", $A1790))</f>
        <v>End of Project</v>
      </c>
      <c r="B1791" s="473" t="str">
        <f>IF(ISNUMBER('Named Boundary Report'!$A1790), "",TRIM(SUBSTITUTE('Named Boundary Report'!$A1790, CHAR(160), " ")))</f>
        <v/>
      </c>
      <c r="C1791" s="475">
        <f>'Named Boundary Report'!$F1790</f>
        <v>0</v>
      </c>
    </row>
    <row r="1792" spans="1:3" x14ac:dyDescent="0.25">
      <c r="A1792" s="532" t="str">
        <f>IF(ISNUMBER(VALUE(SUBSTITUTE('Named Boundary Report'!$A1791,"+",""))), VALUE(SUBSTITUTE('Named Boundary Report'!$A1791,"+","")), IF(TRIM('Named Boundary Report'!$A1791)="", "End of Project", $A1791))</f>
        <v>End of Project</v>
      </c>
      <c r="B1792" s="473" t="str">
        <f>IF(ISNUMBER('Named Boundary Report'!$A1791), "",TRIM(SUBSTITUTE('Named Boundary Report'!$A1791, CHAR(160), " ")))</f>
        <v/>
      </c>
      <c r="C1792" s="475">
        <f>'Named Boundary Report'!$F1791</f>
        <v>0</v>
      </c>
    </row>
    <row r="1793" spans="1:3" x14ac:dyDescent="0.25">
      <c r="A1793" s="532" t="str">
        <f>IF(ISNUMBER(VALUE(SUBSTITUTE('Named Boundary Report'!$A1792,"+",""))), VALUE(SUBSTITUTE('Named Boundary Report'!$A1792,"+","")), IF(TRIM('Named Boundary Report'!$A1792)="", "End of Project", $A1792))</f>
        <v>End of Project</v>
      </c>
      <c r="B1793" s="473" t="str">
        <f>IF(ISNUMBER('Named Boundary Report'!$A1792), "",TRIM(SUBSTITUTE('Named Boundary Report'!$A1792, CHAR(160), " ")))</f>
        <v/>
      </c>
      <c r="C1793" s="475">
        <f>'Named Boundary Report'!$F1792</f>
        <v>0</v>
      </c>
    </row>
    <row r="1794" spans="1:3" x14ac:dyDescent="0.25">
      <c r="A1794" s="532" t="str">
        <f>IF(ISNUMBER(VALUE(SUBSTITUTE('Named Boundary Report'!$A1793,"+",""))), VALUE(SUBSTITUTE('Named Boundary Report'!$A1793,"+","")), IF(TRIM('Named Boundary Report'!$A1793)="", "End of Project", $A1793))</f>
        <v>End of Project</v>
      </c>
      <c r="B1794" s="473" t="str">
        <f>IF(ISNUMBER('Named Boundary Report'!$A1793), "",TRIM(SUBSTITUTE('Named Boundary Report'!$A1793, CHAR(160), " ")))</f>
        <v/>
      </c>
      <c r="C1794" s="475">
        <f>'Named Boundary Report'!$F1793</f>
        <v>0</v>
      </c>
    </row>
    <row r="1795" spans="1:3" x14ac:dyDescent="0.25">
      <c r="A1795" s="532" t="str">
        <f>IF(ISNUMBER(VALUE(SUBSTITUTE('Named Boundary Report'!$A1794,"+",""))), VALUE(SUBSTITUTE('Named Boundary Report'!$A1794,"+","")), IF(TRIM('Named Boundary Report'!$A1794)="", "End of Project", $A1794))</f>
        <v>End of Project</v>
      </c>
      <c r="B1795" s="473" t="str">
        <f>IF(ISNUMBER('Named Boundary Report'!$A1794), "",TRIM(SUBSTITUTE('Named Boundary Report'!$A1794, CHAR(160), " ")))</f>
        <v/>
      </c>
      <c r="C1795" s="475">
        <f>'Named Boundary Report'!$F1794</f>
        <v>0</v>
      </c>
    </row>
    <row r="1796" spans="1:3" x14ac:dyDescent="0.25">
      <c r="A1796" s="532" t="str">
        <f>IF(ISNUMBER(VALUE(SUBSTITUTE('Named Boundary Report'!$A1795,"+",""))), VALUE(SUBSTITUTE('Named Boundary Report'!$A1795,"+","")), IF(TRIM('Named Boundary Report'!$A1795)="", "End of Project", $A1795))</f>
        <v>End of Project</v>
      </c>
      <c r="B1796" s="473" t="str">
        <f>IF(ISNUMBER('Named Boundary Report'!$A1795), "",TRIM(SUBSTITUTE('Named Boundary Report'!$A1795, CHAR(160), " ")))</f>
        <v/>
      </c>
      <c r="C1796" s="475">
        <f>'Named Boundary Report'!$F1795</f>
        <v>0</v>
      </c>
    </row>
    <row r="1797" spans="1:3" x14ac:dyDescent="0.25">
      <c r="A1797" s="532" t="str">
        <f>IF(ISNUMBER(VALUE(SUBSTITUTE('Named Boundary Report'!$A1796,"+",""))), VALUE(SUBSTITUTE('Named Boundary Report'!$A1796,"+","")), IF(TRIM('Named Boundary Report'!$A1796)="", "End of Project", $A1796))</f>
        <v>End of Project</v>
      </c>
      <c r="B1797" s="473" t="str">
        <f>IF(ISNUMBER('Named Boundary Report'!$A1796), "",TRIM(SUBSTITUTE('Named Boundary Report'!$A1796, CHAR(160), " ")))</f>
        <v/>
      </c>
      <c r="C1797" s="475">
        <f>'Named Boundary Report'!$F1796</f>
        <v>0</v>
      </c>
    </row>
    <row r="1798" spans="1:3" x14ac:dyDescent="0.25">
      <c r="A1798" s="532" t="str">
        <f>IF(ISNUMBER(VALUE(SUBSTITUTE('Named Boundary Report'!$A1797,"+",""))), VALUE(SUBSTITUTE('Named Boundary Report'!$A1797,"+","")), IF(TRIM('Named Boundary Report'!$A1797)="", "End of Project", $A1797))</f>
        <v>End of Project</v>
      </c>
      <c r="B1798" s="473" t="str">
        <f>IF(ISNUMBER('Named Boundary Report'!$A1797), "",TRIM(SUBSTITUTE('Named Boundary Report'!$A1797, CHAR(160), " ")))</f>
        <v/>
      </c>
      <c r="C1798" s="475">
        <f>'Named Boundary Report'!$F1797</f>
        <v>0</v>
      </c>
    </row>
    <row r="1799" spans="1:3" x14ac:dyDescent="0.25">
      <c r="A1799" s="532" t="str">
        <f>IF(ISNUMBER(VALUE(SUBSTITUTE('Named Boundary Report'!$A1798,"+",""))), VALUE(SUBSTITUTE('Named Boundary Report'!$A1798,"+","")), IF(TRIM('Named Boundary Report'!$A1798)="", "End of Project", $A1798))</f>
        <v>End of Project</v>
      </c>
      <c r="B1799" s="473" t="str">
        <f>IF(ISNUMBER('Named Boundary Report'!$A1798), "",TRIM(SUBSTITUTE('Named Boundary Report'!$A1798, CHAR(160), " ")))</f>
        <v/>
      </c>
      <c r="C1799" s="475">
        <f>'Named Boundary Report'!$F1798</f>
        <v>0</v>
      </c>
    </row>
    <row r="1800" spans="1:3" x14ac:dyDescent="0.25">
      <c r="A1800" s="532" t="str">
        <f>IF(ISNUMBER(VALUE(SUBSTITUTE('Named Boundary Report'!$A1799,"+",""))), VALUE(SUBSTITUTE('Named Boundary Report'!$A1799,"+","")), IF(TRIM('Named Boundary Report'!$A1799)="", "End of Project", $A1799))</f>
        <v>End of Project</v>
      </c>
      <c r="B1800" s="473" t="str">
        <f>IF(ISNUMBER('Named Boundary Report'!$A1799), "",TRIM(SUBSTITUTE('Named Boundary Report'!$A1799, CHAR(160), " ")))</f>
        <v/>
      </c>
      <c r="C1800" s="475">
        <f>'Named Boundary Report'!$F1799</f>
        <v>0</v>
      </c>
    </row>
    <row r="1801" spans="1:3" x14ac:dyDescent="0.25">
      <c r="A1801" s="532" t="str">
        <f>IF(ISNUMBER(VALUE(SUBSTITUTE('Named Boundary Report'!$A1800,"+",""))), VALUE(SUBSTITUTE('Named Boundary Report'!$A1800,"+","")), IF(TRIM('Named Boundary Report'!$A1800)="", "End of Project", $A1800))</f>
        <v>End of Project</v>
      </c>
      <c r="B1801" s="473" t="str">
        <f>IF(ISNUMBER('Named Boundary Report'!$A1800), "",TRIM(SUBSTITUTE('Named Boundary Report'!$A1800, CHAR(160), " ")))</f>
        <v/>
      </c>
      <c r="C1801" s="475">
        <f>'Named Boundary Report'!$F1800</f>
        <v>0</v>
      </c>
    </row>
    <row r="1802" spans="1:3" x14ac:dyDescent="0.25">
      <c r="A1802" s="532" t="str">
        <f>IF(ISNUMBER(VALUE(SUBSTITUTE('Named Boundary Report'!$A1801,"+",""))), VALUE(SUBSTITUTE('Named Boundary Report'!$A1801,"+","")), IF(TRIM('Named Boundary Report'!$A1801)="", "End of Project", $A1801))</f>
        <v>End of Project</v>
      </c>
      <c r="B1802" s="473" t="str">
        <f>IF(ISNUMBER('Named Boundary Report'!$A1801), "",TRIM(SUBSTITUTE('Named Boundary Report'!$A1801, CHAR(160), " ")))</f>
        <v/>
      </c>
      <c r="C1802" s="475">
        <f>'Named Boundary Report'!$F1801</f>
        <v>0</v>
      </c>
    </row>
    <row r="1803" spans="1:3" x14ac:dyDescent="0.25">
      <c r="A1803" s="532" t="str">
        <f>IF(ISNUMBER(VALUE(SUBSTITUTE('Named Boundary Report'!$A1802,"+",""))), VALUE(SUBSTITUTE('Named Boundary Report'!$A1802,"+","")), IF(TRIM('Named Boundary Report'!$A1802)="", "End of Project", $A1802))</f>
        <v>End of Project</v>
      </c>
      <c r="B1803" s="473" t="str">
        <f>IF(ISNUMBER('Named Boundary Report'!$A1802), "",TRIM(SUBSTITUTE('Named Boundary Report'!$A1802, CHAR(160), " ")))</f>
        <v/>
      </c>
      <c r="C1803" s="475">
        <f>'Named Boundary Report'!$F1802</f>
        <v>0</v>
      </c>
    </row>
    <row r="1804" spans="1:3" x14ac:dyDescent="0.25">
      <c r="A1804" s="532" t="str">
        <f>IF(ISNUMBER(VALUE(SUBSTITUTE('Named Boundary Report'!$A1803,"+",""))), VALUE(SUBSTITUTE('Named Boundary Report'!$A1803,"+","")), IF(TRIM('Named Boundary Report'!$A1803)="", "End of Project", $A1803))</f>
        <v>End of Project</v>
      </c>
      <c r="B1804" s="473" t="str">
        <f>IF(ISNUMBER('Named Boundary Report'!$A1803), "",TRIM(SUBSTITUTE('Named Boundary Report'!$A1803, CHAR(160), " ")))</f>
        <v/>
      </c>
      <c r="C1804" s="475">
        <f>'Named Boundary Report'!$F1803</f>
        <v>0</v>
      </c>
    </row>
    <row r="1805" spans="1:3" x14ac:dyDescent="0.25">
      <c r="A1805" s="532" t="str">
        <f>IF(ISNUMBER(VALUE(SUBSTITUTE('Named Boundary Report'!$A1804,"+",""))), VALUE(SUBSTITUTE('Named Boundary Report'!$A1804,"+","")), IF(TRIM('Named Boundary Report'!$A1804)="", "End of Project", $A1804))</f>
        <v>End of Project</v>
      </c>
      <c r="B1805" s="473" t="str">
        <f>IF(ISNUMBER('Named Boundary Report'!$A1804), "",TRIM(SUBSTITUTE('Named Boundary Report'!$A1804, CHAR(160), " ")))</f>
        <v/>
      </c>
      <c r="C1805" s="475">
        <f>'Named Boundary Report'!$F1804</f>
        <v>0</v>
      </c>
    </row>
    <row r="1806" spans="1:3" x14ac:dyDescent="0.25">
      <c r="A1806" s="532" t="str">
        <f>IF(ISNUMBER(VALUE(SUBSTITUTE('Named Boundary Report'!$A1805,"+",""))), VALUE(SUBSTITUTE('Named Boundary Report'!$A1805,"+","")), IF(TRIM('Named Boundary Report'!$A1805)="", "End of Project", $A1805))</f>
        <v>End of Project</v>
      </c>
      <c r="B1806" s="473" t="str">
        <f>IF(ISNUMBER('Named Boundary Report'!$A1805), "",TRIM(SUBSTITUTE('Named Boundary Report'!$A1805, CHAR(160), " ")))</f>
        <v/>
      </c>
      <c r="C1806" s="475">
        <f>'Named Boundary Report'!$F1805</f>
        <v>0</v>
      </c>
    </row>
    <row r="1807" spans="1:3" x14ac:dyDescent="0.25">
      <c r="A1807" s="532" t="str">
        <f>IF(ISNUMBER(VALUE(SUBSTITUTE('Named Boundary Report'!$A1806,"+",""))), VALUE(SUBSTITUTE('Named Boundary Report'!$A1806,"+","")), IF(TRIM('Named Boundary Report'!$A1806)="", "End of Project", $A1806))</f>
        <v>End of Project</v>
      </c>
      <c r="B1807" s="473" t="str">
        <f>IF(ISNUMBER('Named Boundary Report'!$A1806), "",TRIM(SUBSTITUTE('Named Boundary Report'!$A1806, CHAR(160), " ")))</f>
        <v/>
      </c>
      <c r="C1807" s="475">
        <f>'Named Boundary Report'!$F1806</f>
        <v>0</v>
      </c>
    </row>
    <row r="1808" spans="1:3" x14ac:dyDescent="0.25">
      <c r="A1808" s="532" t="str">
        <f>IF(ISNUMBER(VALUE(SUBSTITUTE('Named Boundary Report'!$A1807,"+",""))), VALUE(SUBSTITUTE('Named Boundary Report'!$A1807,"+","")), IF(TRIM('Named Boundary Report'!$A1807)="", "End of Project", $A1807))</f>
        <v>End of Project</v>
      </c>
      <c r="B1808" s="473" t="str">
        <f>IF(ISNUMBER('Named Boundary Report'!$A1807), "",TRIM(SUBSTITUTE('Named Boundary Report'!$A1807, CHAR(160), " ")))</f>
        <v/>
      </c>
      <c r="C1808" s="475">
        <f>'Named Boundary Report'!$F1807</f>
        <v>0</v>
      </c>
    </row>
    <row r="1809" spans="1:3" x14ac:dyDescent="0.25">
      <c r="A1809" s="532" t="str">
        <f>IF(ISNUMBER(VALUE(SUBSTITUTE('Named Boundary Report'!$A1808,"+",""))), VALUE(SUBSTITUTE('Named Boundary Report'!$A1808,"+","")), IF(TRIM('Named Boundary Report'!$A1808)="", "End of Project", $A1808))</f>
        <v>End of Project</v>
      </c>
      <c r="B1809" s="473" t="str">
        <f>IF(ISNUMBER('Named Boundary Report'!$A1808), "",TRIM(SUBSTITUTE('Named Boundary Report'!$A1808, CHAR(160), " ")))</f>
        <v/>
      </c>
      <c r="C1809" s="475">
        <f>'Named Boundary Report'!$F1808</f>
        <v>0</v>
      </c>
    </row>
    <row r="1810" spans="1:3" x14ac:dyDescent="0.25">
      <c r="A1810" s="532" t="str">
        <f>IF(ISNUMBER(VALUE(SUBSTITUTE('Named Boundary Report'!$A1809,"+",""))), VALUE(SUBSTITUTE('Named Boundary Report'!$A1809,"+","")), IF(TRIM('Named Boundary Report'!$A1809)="", "End of Project", $A1809))</f>
        <v>End of Project</v>
      </c>
      <c r="B1810" s="473" t="str">
        <f>IF(ISNUMBER('Named Boundary Report'!$A1809), "",TRIM(SUBSTITUTE('Named Boundary Report'!$A1809, CHAR(160), " ")))</f>
        <v/>
      </c>
      <c r="C1810" s="475">
        <f>'Named Boundary Report'!$F1809</f>
        <v>0</v>
      </c>
    </row>
    <row r="1811" spans="1:3" x14ac:dyDescent="0.25">
      <c r="A1811" s="532" t="str">
        <f>IF(ISNUMBER(VALUE(SUBSTITUTE('Named Boundary Report'!$A1810,"+",""))), VALUE(SUBSTITUTE('Named Boundary Report'!$A1810,"+","")), IF(TRIM('Named Boundary Report'!$A1810)="", "End of Project", $A1810))</f>
        <v>End of Project</v>
      </c>
      <c r="B1811" s="473" t="str">
        <f>IF(ISNUMBER('Named Boundary Report'!$A1810), "",TRIM(SUBSTITUTE('Named Boundary Report'!$A1810, CHAR(160), " ")))</f>
        <v/>
      </c>
      <c r="C1811" s="475">
        <f>'Named Boundary Report'!$F1810</f>
        <v>0</v>
      </c>
    </row>
    <row r="1812" spans="1:3" x14ac:dyDescent="0.25">
      <c r="A1812" s="532" t="str">
        <f>IF(ISNUMBER(VALUE(SUBSTITUTE('Named Boundary Report'!$A1811,"+",""))), VALUE(SUBSTITUTE('Named Boundary Report'!$A1811,"+","")), IF(TRIM('Named Boundary Report'!$A1811)="", "End of Project", $A1811))</f>
        <v>End of Project</v>
      </c>
      <c r="B1812" s="473" t="str">
        <f>IF(ISNUMBER('Named Boundary Report'!$A1811), "",TRIM(SUBSTITUTE('Named Boundary Report'!$A1811, CHAR(160), " ")))</f>
        <v/>
      </c>
      <c r="C1812" s="475">
        <f>'Named Boundary Report'!$F1811</f>
        <v>0</v>
      </c>
    </row>
    <row r="1813" spans="1:3" x14ac:dyDescent="0.25">
      <c r="A1813" s="532" t="str">
        <f>IF(ISNUMBER(VALUE(SUBSTITUTE('Named Boundary Report'!$A1812,"+",""))), VALUE(SUBSTITUTE('Named Boundary Report'!$A1812,"+","")), IF(TRIM('Named Boundary Report'!$A1812)="", "End of Project", $A1812))</f>
        <v>End of Project</v>
      </c>
      <c r="B1813" s="473" t="str">
        <f>IF(ISNUMBER('Named Boundary Report'!$A1812), "",TRIM(SUBSTITUTE('Named Boundary Report'!$A1812, CHAR(160), " ")))</f>
        <v/>
      </c>
      <c r="C1813" s="475">
        <f>'Named Boundary Report'!$F1812</f>
        <v>0</v>
      </c>
    </row>
    <row r="1814" spans="1:3" x14ac:dyDescent="0.25">
      <c r="A1814" s="532" t="str">
        <f>IF(ISNUMBER(VALUE(SUBSTITUTE('Named Boundary Report'!$A1813,"+",""))), VALUE(SUBSTITUTE('Named Boundary Report'!$A1813,"+","")), IF(TRIM('Named Boundary Report'!$A1813)="", "End of Project", $A1813))</f>
        <v>End of Project</v>
      </c>
      <c r="B1814" s="473" t="str">
        <f>IF(ISNUMBER('Named Boundary Report'!$A1813), "",TRIM(SUBSTITUTE('Named Boundary Report'!$A1813, CHAR(160), " ")))</f>
        <v/>
      </c>
      <c r="C1814" s="475">
        <f>'Named Boundary Report'!$F1813</f>
        <v>0</v>
      </c>
    </row>
    <row r="1815" spans="1:3" x14ac:dyDescent="0.25">
      <c r="A1815" s="532" t="str">
        <f>IF(ISNUMBER(VALUE(SUBSTITUTE('Named Boundary Report'!$A1814,"+",""))), VALUE(SUBSTITUTE('Named Boundary Report'!$A1814,"+","")), IF(TRIM('Named Boundary Report'!$A1814)="", "End of Project", $A1814))</f>
        <v>End of Project</v>
      </c>
      <c r="B1815" s="473" t="str">
        <f>IF(ISNUMBER('Named Boundary Report'!$A1814), "",TRIM(SUBSTITUTE('Named Boundary Report'!$A1814, CHAR(160), " ")))</f>
        <v/>
      </c>
      <c r="C1815" s="475">
        <f>'Named Boundary Report'!$F1814</f>
        <v>0</v>
      </c>
    </row>
    <row r="1816" spans="1:3" x14ac:dyDescent="0.25">
      <c r="A1816" s="532" t="str">
        <f>IF(ISNUMBER(VALUE(SUBSTITUTE('Named Boundary Report'!$A1815,"+",""))), VALUE(SUBSTITUTE('Named Boundary Report'!$A1815,"+","")), IF(TRIM('Named Boundary Report'!$A1815)="", "End of Project", $A1815))</f>
        <v>End of Project</v>
      </c>
      <c r="B1816" s="473" t="str">
        <f>IF(ISNUMBER('Named Boundary Report'!$A1815), "",TRIM(SUBSTITUTE('Named Boundary Report'!$A1815, CHAR(160), " ")))</f>
        <v/>
      </c>
      <c r="C1816" s="475">
        <f>'Named Boundary Report'!$F1815</f>
        <v>0</v>
      </c>
    </row>
    <row r="1817" spans="1:3" x14ac:dyDescent="0.25">
      <c r="A1817" s="532" t="str">
        <f>IF(ISNUMBER(VALUE(SUBSTITUTE('Named Boundary Report'!$A1816,"+",""))), VALUE(SUBSTITUTE('Named Boundary Report'!$A1816,"+","")), IF(TRIM('Named Boundary Report'!$A1816)="", "End of Project", $A1816))</f>
        <v>End of Project</v>
      </c>
      <c r="B1817" s="473" t="str">
        <f>IF(ISNUMBER('Named Boundary Report'!$A1816), "",TRIM(SUBSTITUTE('Named Boundary Report'!$A1816, CHAR(160), " ")))</f>
        <v/>
      </c>
      <c r="C1817" s="475">
        <f>'Named Boundary Report'!$F1816</f>
        <v>0</v>
      </c>
    </row>
    <row r="1818" spans="1:3" x14ac:dyDescent="0.25">
      <c r="A1818" s="532" t="str">
        <f>IF(ISNUMBER(VALUE(SUBSTITUTE('Named Boundary Report'!$A1817,"+",""))), VALUE(SUBSTITUTE('Named Boundary Report'!$A1817,"+","")), IF(TRIM('Named Boundary Report'!$A1817)="", "End of Project", $A1817))</f>
        <v>End of Project</v>
      </c>
      <c r="B1818" s="473" t="str">
        <f>IF(ISNUMBER('Named Boundary Report'!$A1817), "",TRIM(SUBSTITUTE('Named Boundary Report'!$A1817, CHAR(160), " ")))</f>
        <v/>
      </c>
      <c r="C1818" s="475">
        <f>'Named Boundary Report'!$F1817</f>
        <v>0</v>
      </c>
    </row>
    <row r="1819" spans="1:3" x14ac:dyDescent="0.25">
      <c r="A1819" s="532" t="str">
        <f>IF(ISNUMBER(VALUE(SUBSTITUTE('Named Boundary Report'!$A1818,"+",""))), VALUE(SUBSTITUTE('Named Boundary Report'!$A1818,"+","")), IF(TRIM('Named Boundary Report'!$A1818)="", "End of Project", $A1818))</f>
        <v>End of Project</v>
      </c>
      <c r="B1819" s="473" t="str">
        <f>IF(ISNUMBER('Named Boundary Report'!$A1818), "",TRIM(SUBSTITUTE('Named Boundary Report'!$A1818, CHAR(160), " ")))</f>
        <v/>
      </c>
      <c r="C1819" s="475">
        <f>'Named Boundary Report'!$F1818</f>
        <v>0</v>
      </c>
    </row>
    <row r="1820" spans="1:3" x14ac:dyDescent="0.25">
      <c r="A1820" s="532" t="str">
        <f>IF(ISNUMBER(VALUE(SUBSTITUTE('Named Boundary Report'!$A1819,"+",""))), VALUE(SUBSTITUTE('Named Boundary Report'!$A1819,"+","")), IF(TRIM('Named Boundary Report'!$A1819)="", "End of Project", $A1819))</f>
        <v>End of Project</v>
      </c>
      <c r="B1820" s="473" t="str">
        <f>IF(ISNUMBER('Named Boundary Report'!$A1819), "",TRIM(SUBSTITUTE('Named Boundary Report'!$A1819, CHAR(160), " ")))</f>
        <v/>
      </c>
      <c r="C1820" s="475">
        <f>'Named Boundary Report'!$F1819</f>
        <v>0</v>
      </c>
    </row>
    <row r="1821" spans="1:3" x14ac:dyDescent="0.25">
      <c r="A1821" s="532" t="str">
        <f>IF(ISNUMBER(VALUE(SUBSTITUTE('Named Boundary Report'!$A1820,"+",""))), VALUE(SUBSTITUTE('Named Boundary Report'!$A1820,"+","")), IF(TRIM('Named Boundary Report'!$A1820)="", "End of Project", $A1820))</f>
        <v>End of Project</v>
      </c>
      <c r="B1821" s="473" t="str">
        <f>IF(ISNUMBER('Named Boundary Report'!$A1820), "",TRIM(SUBSTITUTE('Named Boundary Report'!$A1820, CHAR(160), " ")))</f>
        <v/>
      </c>
      <c r="C1821" s="475">
        <f>'Named Boundary Report'!$F1820</f>
        <v>0</v>
      </c>
    </row>
    <row r="1822" spans="1:3" x14ac:dyDescent="0.25">
      <c r="A1822" s="532" t="str">
        <f>IF(ISNUMBER(VALUE(SUBSTITUTE('Named Boundary Report'!$A1821,"+",""))), VALUE(SUBSTITUTE('Named Boundary Report'!$A1821,"+","")), IF(TRIM('Named Boundary Report'!$A1821)="", "End of Project", $A1821))</f>
        <v>End of Project</v>
      </c>
      <c r="B1822" s="473" t="str">
        <f>IF(ISNUMBER('Named Boundary Report'!$A1821), "",TRIM(SUBSTITUTE('Named Boundary Report'!$A1821, CHAR(160), " ")))</f>
        <v/>
      </c>
      <c r="C1822" s="475">
        <f>'Named Boundary Report'!$F1821</f>
        <v>0</v>
      </c>
    </row>
    <row r="1823" spans="1:3" x14ac:dyDescent="0.25">
      <c r="A1823" s="532" t="str">
        <f>IF(ISNUMBER(VALUE(SUBSTITUTE('Named Boundary Report'!$A1822,"+",""))), VALUE(SUBSTITUTE('Named Boundary Report'!$A1822,"+","")), IF(TRIM('Named Boundary Report'!$A1822)="", "End of Project", $A1822))</f>
        <v>End of Project</v>
      </c>
      <c r="B1823" s="473" t="str">
        <f>IF(ISNUMBER('Named Boundary Report'!$A1822), "",TRIM(SUBSTITUTE('Named Boundary Report'!$A1822, CHAR(160), " ")))</f>
        <v/>
      </c>
      <c r="C1823" s="475">
        <f>'Named Boundary Report'!$F1822</f>
        <v>0</v>
      </c>
    </row>
    <row r="1824" spans="1:3" x14ac:dyDescent="0.25">
      <c r="A1824" s="532" t="str">
        <f>IF(ISNUMBER(VALUE(SUBSTITUTE('Named Boundary Report'!$A1823,"+",""))), VALUE(SUBSTITUTE('Named Boundary Report'!$A1823,"+","")), IF(TRIM('Named Boundary Report'!$A1823)="", "End of Project", $A1823))</f>
        <v>End of Project</v>
      </c>
      <c r="B1824" s="473" t="str">
        <f>IF(ISNUMBER('Named Boundary Report'!$A1823), "",TRIM(SUBSTITUTE('Named Boundary Report'!$A1823, CHAR(160), " ")))</f>
        <v/>
      </c>
      <c r="C1824" s="475">
        <f>'Named Boundary Report'!$F1823</f>
        <v>0</v>
      </c>
    </row>
    <row r="1825" spans="1:3" x14ac:dyDescent="0.25">
      <c r="A1825" s="532" t="str">
        <f>IF(ISNUMBER(VALUE(SUBSTITUTE('Named Boundary Report'!$A1824,"+",""))), VALUE(SUBSTITUTE('Named Boundary Report'!$A1824,"+","")), IF(TRIM('Named Boundary Report'!$A1824)="", "End of Project", $A1824))</f>
        <v>End of Project</v>
      </c>
      <c r="B1825" s="473" t="str">
        <f>IF(ISNUMBER('Named Boundary Report'!$A1824), "",TRIM(SUBSTITUTE('Named Boundary Report'!$A1824, CHAR(160), " ")))</f>
        <v/>
      </c>
      <c r="C1825" s="475">
        <f>'Named Boundary Report'!$F1824</f>
        <v>0</v>
      </c>
    </row>
    <row r="1826" spans="1:3" x14ac:dyDescent="0.25">
      <c r="A1826" s="532" t="str">
        <f>IF(ISNUMBER(VALUE(SUBSTITUTE('Named Boundary Report'!$A1825,"+",""))), VALUE(SUBSTITUTE('Named Boundary Report'!$A1825,"+","")), IF(TRIM('Named Boundary Report'!$A1825)="", "End of Project", $A1825))</f>
        <v>End of Project</v>
      </c>
      <c r="B1826" s="473" t="str">
        <f>IF(ISNUMBER('Named Boundary Report'!$A1825), "",TRIM(SUBSTITUTE('Named Boundary Report'!$A1825, CHAR(160), " ")))</f>
        <v/>
      </c>
      <c r="C1826" s="475">
        <f>'Named Boundary Report'!$F1825</f>
        <v>0</v>
      </c>
    </row>
    <row r="1827" spans="1:3" x14ac:dyDescent="0.25">
      <c r="A1827" s="532" t="str">
        <f>IF(ISNUMBER(VALUE(SUBSTITUTE('Named Boundary Report'!$A1826,"+",""))), VALUE(SUBSTITUTE('Named Boundary Report'!$A1826,"+","")), IF(TRIM('Named Boundary Report'!$A1826)="", "End of Project", $A1826))</f>
        <v>End of Project</v>
      </c>
      <c r="B1827" s="473" t="str">
        <f>IF(ISNUMBER('Named Boundary Report'!$A1826), "",TRIM(SUBSTITUTE('Named Boundary Report'!$A1826, CHAR(160), " ")))</f>
        <v/>
      </c>
      <c r="C1827" s="475">
        <f>'Named Boundary Report'!$F1826</f>
        <v>0</v>
      </c>
    </row>
    <row r="1828" spans="1:3" x14ac:dyDescent="0.25">
      <c r="A1828" s="532" t="str">
        <f>IF(ISNUMBER(VALUE(SUBSTITUTE('Named Boundary Report'!$A1827,"+",""))), VALUE(SUBSTITUTE('Named Boundary Report'!$A1827,"+","")), IF(TRIM('Named Boundary Report'!$A1827)="", "End of Project", $A1827))</f>
        <v>End of Project</v>
      </c>
      <c r="B1828" s="473" t="str">
        <f>IF(ISNUMBER('Named Boundary Report'!$A1827), "",TRIM(SUBSTITUTE('Named Boundary Report'!$A1827, CHAR(160), " ")))</f>
        <v/>
      </c>
      <c r="C1828" s="475">
        <f>'Named Boundary Report'!$F1827</f>
        <v>0</v>
      </c>
    </row>
    <row r="1829" spans="1:3" x14ac:dyDescent="0.25">
      <c r="A1829" s="532" t="str">
        <f>IF(ISNUMBER(VALUE(SUBSTITUTE('Named Boundary Report'!$A1828,"+",""))), VALUE(SUBSTITUTE('Named Boundary Report'!$A1828,"+","")), IF(TRIM('Named Boundary Report'!$A1828)="", "End of Project", $A1828))</f>
        <v>End of Project</v>
      </c>
      <c r="B1829" s="473" t="str">
        <f>IF(ISNUMBER('Named Boundary Report'!$A1828), "",TRIM(SUBSTITUTE('Named Boundary Report'!$A1828, CHAR(160), " ")))</f>
        <v/>
      </c>
      <c r="C1829" s="475">
        <f>'Named Boundary Report'!$F1828</f>
        <v>0</v>
      </c>
    </row>
    <row r="1830" spans="1:3" x14ac:dyDescent="0.25">
      <c r="A1830" s="532" t="str">
        <f>IF(ISNUMBER(VALUE(SUBSTITUTE('Named Boundary Report'!$A1829,"+",""))), VALUE(SUBSTITUTE('Named Boundary Report'!$A1829,"+","")), IF(TRIM('Named Boundary Report'!$A1829)="", "End of Project", $A1829))</f>
        <v>End of Project</v>
      </c>
      <c r="B1830" s="473" t="str">
        <f>IF(ISNUMBER('Named Boundary Report'!$A1829), "",TRIM(SUBSTITUTE('Named Boundary Report'!$A1829, CHAR(160), " ")))</f>
        <v/>
      </c>
      <c r="C1830" s="475">
        <f>'Named Boundary Report'!$F1829</f>
        <v>0</v>
      </c>
    </row>
    <row r="1831" spans="1:3" x14ac:dyDescent="0.25">
      <c r="A1831" s="532" t="str">
        <f>IF(ISNUMBER(VALUE(SUBSTITUTE('Named Boundary Report'!$A1830,"+",""))), VALUE(SUBSTITUTE('Named Boundary Report'!$A1830,"+","")), IF(TRIM('Named Boundary Report'!$A1830)="", "End of Project", $A1830))</f>
        <v>End of Project</v>
      </c>
      <c r="B1831" s="473" t="str">
        <f>IF(ISNUMBER('Named Boundary Report'!$A1830), "",TRIM(SUBSTITUTE('Named Boundary Report'!$A1830, CHAR(160), " ")))</f>
        <v/>
      </c>
      <c r="C1831" s="475">
        <f>'Named Boundary Report'!$F1830</f>
        <v>0</v>
      </c>
    </row>
    <row r="1832" spans="1:3" x14ac:dyDescent="0.25">
      <c r="A1832" s="532" t="str">
        <f>IF(ISNUMBER(VALUE(SUBSTITUTE('Named Boundary Report'!$A1831,"+",""))), VALUE(SUBSTITUTE('Named Boundary Report'!$A1831,"+","")), IF(TRIM('Named Boundary Report'!$A1831)="", "End of Project", $A1831))</f>
        <v>End of Project</v>
      </c>
      <c r="B1832" s="473" t="str">
        <f>IF(ISNUMBER('Named Boundary Report'!$A1831), "",TRIM(SUBSTITUTE('Named Boundary Report'!$A1831, CHAR(160), " ")))</f>
        <v/>
      </c>
      <c r="C1832" s="475">
        <f>'Named Boundary Report'!$F1831</f>
        <v>0</v>
      </c>
    </row>
    <row r="1833" spans="1:3" x14ac:dyDescent="0.25">
      <c r="A1833" s="532" t="str">
        <f>IF(ISNUMBER(VALUE(SUBSTITUTE('Named Boundary Report'!$A1832,"+",""))), VALUE(SUBSTITUTE('Named Boundary Report'!$A1832,"+","")), IF(TRIM('Named Boundary Report'!$A1832)="", "End of Project", $A1832))</f>
        <v>End of Project</v>
      </c>
      <c r="B1833" s="473" t="str">
        <f>IF(ISNUMBER('Named Boundary Report'!$A1832), "",TRIM(SUBSTITUTE('Named Boundary Report'!$A1832, CHAR(160), " ")))</f>
        <v/>
      </c>
      <c r="C1833" s="475">
        <f>'Named Boundary Report'!$F1832</f>
        <v>0</v>
      </c>
    </row>
    <row r="1834" spans="1:3" x14ac:dyDescent="0.25">
      <c r="A1834" s="532" t="str">
        <f>IF(ISNUMBER(VALUE(SUBSTITUTE('Named Boundary Report'!$A1833,"+",""))), VALUE(SUBSTITUTE('Named Boundary Report'!$A1833,"+","")), IF(TRIM('Named Boundary Report'!$A1833)="", "End of Project", $A1833))</f>
        <v>End of Project</v>
      </c>
      <c r="B1834" s="473" t="str">
        <f>IF(ISNUMBER('Named Boundary Report'!$A1833), "",TRIM(SUBSTITUTE('Named Boundary Report'!$A1833, CHAR(160), " ")))</f>
        <v/>
      </c>
      <c r="C1834" s="475">
        <f>'Named Boundary Report'!$F1833</f>
        <v>0</v>
      </c>
    </row>
    <row r="1835" spans="1:3" x14ac:dyDescent="0.25">
      <c r="A1835" s="532" t="str">
        <f>IF(ISNUMBER(VALUE(SUBSTITUTE('Named Boundary Report'!$A1834,"+",""))), VALUE(SUBSTITUTE('Named Boundary Report'!$A1834,"+","")), IF(TRIM('Named Boundary Report'!$A1834)="", "End of Project", $A1834))</f>
        <v>End of Project</v>
      </c>
      <c r="B1835" s="473" t="str">
        <f>IF(ISNUMBER('Named Boundary Report'!$A1834), "",TRIM(SUBSTITUTE('Named Boundary Report'!$A1834, CHAR(160), " ")))</f>
        <v/>
      </c>
      <c r="C1835" s="475">
        <f>'Named Boundary Report'!$F1834</f>
        <v>0</v>
      </c>
    </row>
    <row r="1836" spans="1:3" x14ac:dyDescent="0.25">
      <c r="A1836" s="532" t="str">
        <f>IF(ISNUMBER(VALUE(SUBSTITUTE('Named Boundary Report'!$A1835,"+",""))), VALUE(SUBSTITUTE('Named Boundary Report'!$A1835,"+","")), IF(TRIM('Named Boundary Report'!$A1835)="", "End of Project", $A1835))</f>
        <v>End of Project</v>
      </c>
      <c r="B1836" s="473" t="str">
        <f>IF(ISNUMBER('Named Boundary Report'!$A1835), "",TRIM(SUBSTITUTE('Named Boundary Report'!$A1835, CHAR(160), " ")))</f>
        <v/>
      </c>
      <c r="C1836" s="475">
        <f>'Named Boundary Report'!$F1835</f>
        <v>0</v>
      </c>
    </row>
    <row r="1837" spans="1:3" x14ac:dyDescent="0.25">
      <c r="A1837" s="532" t="str">
        <f>IF(ISNUMBER(VALUE(SUBSTITUTE('Named Boundary Report'!$A1836,"+",""))), VALUE(SUBSTITUTE('Named Boundary Report'!$A1836,"+","")), IF(TRIM('Named Boundary Report'!$A1836)="", "End of Project", $A1836))</f>
        <v>End of Project</v>
      </c>
      <c r="B1837" s="473" t="str">
        <f>IF(ISNUMBER('Named Boundary Report'!$A1836), "",TRIM(SUBSTITUTE('Named Boundary Report'!$A1836, CHAR(160), " ")))</f>
        <v/>
      </c>
      <c r="C1837" s="475">
        <f>'Named Boundary Report'!$F1836</f>
        <v>0</v>
      </c>
    </row>
    <row r="1838" spans="1:3" x14ac:dyDescent="0.25">
      <c r="A1838" s="532" t="str">
        <f>IF(ISNUMBER(VALUE(SUBSTITUTE('Named Boundary Report'!$A1837,"+",""))), VALUE(SUBSTITUTE('Named Boundary Report'!$A1837,"+","")), IF(TRIM('Named Boundary Report'!$A1837)="", "End of Project", $A1837))</f>
        <v>End of Project</v>
      </c>
      <c r="B1838" s="473" t="str">
        <f>IF(ISNUMBER('Named Boundary Report'!$A1837), "",TRIM(SUBSTITUTE('Named Boundary Report'!$A1837, CHAR(160), " ")))</f>
        <v/>
      </c>
      <c r="C1838" s="475">
        <f>'Named Boundary Report'!$F1837</f>
        <v>0</v>
      </c>
    </row>
    <row r="1839" spans="1:3" x14ac:dyDescent="0.25">
      <c r="A1839" s="532" t="str">
        <f>IF(ISNUMBER(VALUE(SUBSTITUTE('Named Boundary Report'!$A1838,"+",""))), VALUE(SUBSTITUTE('Named Boundary Report'!$A1838,"+","")), IF(TRIM('Named Boundary Report'!$A1838)="", "End of Project", $A1838))</f>
        <v>End of Project</v>
      </c>
      <c r="B1839" s="473" t="str">
        <f>IF(ISNUMBER('Named Boundary Report'!$A1838), "",TRIM(SUBSTITUTE('Named Boundary Report'!$A1838, CHAR(160), " ")))</f>
        <v/>
      </c>
      <c r="C1839" s="475">
        <f>'Named Boundary Report'!$F1838</f>
        <v>0</v>
      </c>
    </row>
    <row r="1840" spans="1:3" x14ac:dyDescent="0.25">
      <c r="A1840" s="532" t="str">
        <f>IF(ISNUMBER(VALUE(SUBSTITUTE('Named Boundary Report'!$A1839,"+",""))), VALUE(SUBSTITUTE('Named Boundary Report'!$A1839,"+","")), IF(TRIM('Named Boundary Report'!$A1839)="", "End of Project", $A1839))</f>
        <v>End of Project</v>
      </c>
      <c r="B1840" s="473" t="str">
        <f>IF(ISNUMBER('Named Boundary Report'!$A1839), "",TRIM(SUBSTITUTE('Named Boundary Report'!$A1839, CHAR(160), " ")))</f>
        <v/>
      </c>
      <c r="C1840" s="475">
        <f>'Named Boundary Report'!$F1839</f>
        <v>0</v>
      </c>
    </row>
    <row r="1841" spans="1:3" x14ac:dyDescent="0.25">
      <c r="A1841" s="532" t="str">
        <f>IF(ISNUMBER(VALUE(SUBSTITUTE('Named Boundary Report'!$A1840,"+",""))), VALUE(SUBSTITUTE('Named Boundary Report'!$A1840,"+","")), IF(TRIM('Named Boundary Report'!$A1840)="", "End of Project", $A1840))</f>
        <v>End of Project</v>
      </c>
      <c r="B1841" s="473" t="str">
        <f>IF(ISNUMBER('Named Boundary Report'!$A1840), "",TRIM(SUBSTITUTE('Named Boundary Report'!$A1840, CHAR(160), " ")))</f>
        <v/>
      </c>
      <c r="C1841" s="475">
        <f>'Named Boundary Report'!$F1840</f>
        <v>0</v>
      </c>
    </row>
    <row r="1842" spans="1:3" x14ac:dyDescent="0.25">
      <c r="A1842" s="532" t="str">
        <f>IF(ISNUMBER(VALUE(SUBSTITUTE('Named Boundary Report'!$A1841,"+",""))), VALUE(SUBSTITUTE('Named Boundary Report'!$A1841,"+","")), IF(TRIM('Named Boundary Report'!$A1841)="", "End of Project", $A1841))</f>
        <v>End of Project</v>
      </c>
      <c r="B1842" s="473" t="str">
        <f>IF(ISNUMBER('Named Boundary Report'!$A1841), "",TRIM(SUBSTITUTE('Named Boundary Report'!$A1841, CHAR(160), " ")))</f>
        <v/>
      </c>
      <c r="C1842" s="475">
        <f>'Named Boundary Report'!$F1841</f>
        <v>0</v>
      </c>
    </row>
    <row r="1843" spans="1:3" x14ac:dyDescent="0.25">
      <c r="A1843" s="532" t="str">
        <f>IF(ISNUMBER(VALUE(SUBSTITUTE('Named Boundary Report'!$A1842,"+",""))), VALUE(SUBSTITUTE('Named Boundary Report'!$A1842,"+","")), IF(TRIM('Named Boundary Report'!$A1842)="", "End of Project", $A1842))</f>
        <v>End of Project</v>
      </c>
      <c r="B1843" s="473" t="str">
        <f>IF(ISNUMBER('Named Boundary Report'!$A1842), "",TRIM(SUBSTITUTE('Named Boundary Report'!$A1842, CHAR(160), " ")))</f>
        <v/>
      </c>
      <c r="C1843" s="475">
        <f>'Named Boundary Report'!$F1842</f>
        <v>0</v>
      </c>
    </row>
    <row r="1844" spans="1:3" x14ac:dyDescent="0.25">
      <c r="A1844" s="532" t="str">
        <f>IF(ISNUMBER(VALUE(SUBSTITUTE('Named Boundary Report'!$A1843,"+",""))), VALUE(SUBSTITUTE('Named Boundary Report'!$A1843,"+","")), IF(TRIM('Named Boundary Report'!$A1843)="", "End of Project", $A1843))</f>
        <v>End of Project</v>
      </c>
      <c r="B1844" s="473" t="str">
        <f>IF(ISNUMBER('Named Boundary Report'!$A1843), "",TRIM(SUBSTITUTE('Named Boundary Report'!$A1843, CHAR(160), " ")))</f>
        <v/>
      </c>
      <c r="C1844" s="475">
        <f>'Named Boundary Report'!$F1843</f>
        <v>0</v>
      </c>
    </row>
    <row r="1845" spans="1:3" x14ac:dyDescent="0.25">
      <c r="A1845" s="532" t="str">
        <f>IF(ISNUMBER(VALUE(SUBSTITUTE('Named Boundary Report'!$A1844,"+",""))), VALUE(SUBSTITUTE('Named Boundary Report'!$A1844,"+","")), IF(TRIM('Named Boundary Report'!$A1844)="", "End of Project", $A1844))</f>
        <v>End of Project</v>
      </c>
      <c r="B1845" s="473" t="str">
        <f>IF(ISNUMBER('Named Boundary Report'!$A1844), "",TRIM(SUBSTITUTE('Named Boundary Report'!$A1844, CHAR(160), " ")))</f>
        <v/>
      </c>
      <c r="C1845" s="475">
        <f>'Named Boundary Report'!$F1844</f>
        <v>0</v>
      </c>
    </row>
    <row r="1846" spans="1:3" x14ac:dyDescent="0.25">
      <c r="A1846" s="532" t="str">
        <f>IF(ISNUMBER(VALUE(SUBSTITUTE('Named Boundary Report'!$A1845,"+",""))), VALUE(SUBSTITUTE('Named Boundary Report'!$A1845,"+","")), IF(TRIM('Named Boundary Report'!$A1845)="", "End of Project", $A1845))</f>
        <v>End of Project</v>
      </c>
      <c r="B1846" s="473" t="str">
        <f>IF(ISNUMBER('Named Boundary Report'!$A1845), "",TRIM(SUBSTITUTE('Named Boundary Report'!$A1845, CHAR(160), " ")))</f>
        <v/>
      </c>
      <c r="C1846" s="475">
        <f>'Named Boundary Report'!$F1845</f>
        <v>0</v>
      </c>
    </row>
    <row r="1847" spans="1:3" x14ac:dyDescent="0.25">
      <c r="A1847" s="532" t="str">
        <f>IF(ISNUMBER(VALUE(SUBSTITUTE('Named Boundary Report'!$A1846,"+",""))), VALUE(SUBSTITUTE('Named Boundary Report'!$A1846,"+","")), IF(TRIM('Named Boundary Report'!$A1846)="", "End of Project", $A1846))</f>
        <v>End of Project</v>
      </c>
      <c r="B1847" s="473" t="str">
        <f>IF(ISNUMBER('Named Boundary Report'!$A1846), "",TRIM(SUBSTITUTE('Named Boundary Report'!$A1846, CHAR(160), " ")))</f>
        <v/>
      </c>
      <c r="C1847" s="475">
        <f>'Named Boundary Report'!$F1846</f>
        <v>0</v>
      </c>
    </row>
    <row r="1848" spans="1:3" x14ac:dyDescent="0.25">
      <c r="A1848" s="532" t="str">
        <f>IF(ISNUMBER(VALUE(SUBSTITUTE('Named Boundary Report'!$A1847,"+",""))), VALUE(SUBSTITUTE('Named Boundary Report'!$A1847,"+","")), IF(TRIM('Named Boundary Report'!$A1847)="", "End of Project", $A1847))</f>
        <v>End of Project</v>
      </c>
      <c r="B1848" s="473" t="str">
        <f>IF(ISNUMBER('Named Boundary Report'!$A1847), "",TRIM(SUBSTITUTE('Named Boundary Report'!$A1847, CHAR(160), " ")))</f>
        <v/>
      </c>
      <c r="C1848" s="475">
        <f>'Named Boundary Report'!$F1847</f>
        <v>0</v>
      </c>
    </row>
    <row r="1849" spans="1:3" x14ac:dyDescent="0.25">
      <c r="A1849" s="532" t="str">
        <f>IF(ISNUMBER(VALUE(SUBSTITUTE('Named Boundary Report'!$A1848,"+",""))), VALUE(SUBSTITUTE('Named Boundary Report'!$A1848,"+","")), IF(TRIM('Named Boundary Report'!$A1848)="", "End of Project", $A1848))</f>
        <v>End of Project</v>
      </c>
      <c r="B1849" s="473" t="str">
        <f>IF(ISNUMBER('Named Boundary Report'!$A1848), "",TRIM(SUBSTITUTE('Named Boundary Report'!$A1848, CHAR(160), " ")))</f>
        <v/>
      </c>
      <c r="C1849" s="475">
        <f>'Named Boundary Report'!$F1848</f>
        <v>0</v>
      </c>
    </row>
    <row r="1850" spans="1:3" x14ac:dyDescent="0.25">
      <c r="A1850" s="532" t="str">
        <f>IF(ISNUMBER(VALUE(SUBSTITUTE('Named Boundary Report'!$A1849,"+",""))), VALUE(SUBSTITUTE('Named Boundary Report'!$A1849,"+","")), IF(TRIM('Named Boundary Report'!$A1849)="", "End of Project", $A1849))</f>
        <v>End of Project</v>
      </c>
      <c r="B1850" s="473" t="str">
        <f>IF(ISNUMBER('Named Boundary Report'!$A1849), "",TRIM(SUBSTITUTE('Named Boundary Report'!$A1849, CHAR(160), " ")))</f>
        <v/>
      </c>
      <c r="C1850" s="475">
        <f>'Named Boundary Report'!$F1849</f>
        <v>0</v>
      </c>
    </row>
    <row r="1851" spans="1:3" x14ac:dyDescent="0.25">
      <c r="A1851" s="532" t="str">
        <f>IF(ISNUMBER(VALUE(SUBSTITUTE('Named Boundary Report'!$A1850,"+",""))), VALUE(SUBSTITUTE('Named Boundary Report'!$A1850,"+","")), IF(TRIM('Named Boundary Report'!$A1850)="", "End of Project", $A1850))</f>
        <v>End of Project</v>
      </c>
      <c r="B1851" s="473" t="str">
        <f>IF(ISNUMBER('Named Boundary Report'!$A1850), "",TRIM(SUBSTITUTE('Named Boundary Report'!$A1850, CHAR(160), " ")))</f>
        <v/>
      </c>
      <c r="C1851" s="475">
        <f>'Named Boundary Report'!$F1850</f>
        <v>0</v>
      </c>
    </row>
    <row r="1852" spans="1:3" x14ac:dyDescent="0.25">
      <c r="A1852" s="532" t="str">
        <f>IF(ISNUMBER(VALUE(SUBSTITUTE('Named Boundary Report'!$A1851,"+",""))), VALUE(SUBSTITUTE('Named Boundary Report'!$A1851,"+","")), IF(TRIM('Named Boundary Report'!$A1851)="", "End of Project", $A1851))</f>
        <v>End of Project</v>
      </c>
      <c r="B1852" s="473" t="str">
        <f>IF(ISNUMBER('Named Boundary Report'!$A1851), "",TRIM(SUBSTITUTE('Named Boundary Report'!$A1851, CHAR(160), " ")))</f>
        <v/>
      </c>
      <c r="C1852" s="475">
        <f>'Named Boundary Report'!$F1851</f>
        <v>0</v>
      </c>
    </row>
    <row r="1853" spans="1:3" x14ac:dyDescent="0.25">
      <c r="A1853" s="532" t="str">
        <f>IF(ISNUMBER(VALUE(SUBSTITUTE('Named Boundary Report'!$A1852,"+",""))), VALUE(SUBSTITUTE('Named Boundary Report'!$A1852,"+","")), IF(TRIM('Named Boundary Report'!$A1852)="", "End of Project", $A1852))</f>
        <v>End of Project</v>
      </c>
      <c r="B1853" s="473" t="str">
        <f>IF(ISNUMBER('Named Boundary Report'!$A1852), "",TRIM(SUBSTITUTE('Named Boundary Report'!$A1852, CHAR(160), " ")))</f>
        <v/>
      </c>
      <c r="C1853" s="475">
        <f>'Named Boundary Report'!$F1852</f>
        <v>0</v>
      </c>
    </row>
    <row r="1854" spans="1:3" x14ac:dyDescent="0.25">
      <c r="A1854" s="532" t="str">
        <f>IF(ISNUMBER(VALUE(SUBSTITUTE('Named Boundary Report'!$A1853,"+",""))), VALUE(SUBSTITUTE('Named Boundary Report'!$A1853,"+","")), IF(TRIM('Named Boundary Report'!$A1853)="", "End of Project", $A1853))</f>
        <v>End of Project</v>
      </c>
      <c r="B1854" s="473" t="str">
        <f>IF(ISNUMBER('Named Boundary Report'!$A1853), "",TRIM(SUBSTITUTE('Named Boundary Report'!$A1853, CHAR(160), " ")))</f>
        <v/>
      </c>
      <c r="C1854" s="475">
        <f>'Named Boundary Report'!$F1853</f>
        <v>0</v>
      </c>
    </row>
    <row r="1855" spans="1:3" x14ac:dyDescent="0.25">
      <c r="A1855" s="532" t="str">
        <f>IF(ISNUMBER(VALUE(SUBSTITUTE('Named Boundary Report'!$A1854,"+",""))), VALUE(SUBSTITUTE('Named Boundary Report'!$A1854,"+","")), IF(TRIM('Named Boundary Report'!$A1854)="", "End of Project", $A1854))</f>
        <v>End of Project</v>
      </c>
      <c r="B1855" s="473" t="str">
        <f>IF(ISNUMBER('Named Boundary Report'!$A1854), "",TRIM(SUBSTITUTE('Named Boundary Report'!$A1854, CHAR(160), " ")))</f>
        <v/>
      </c>
      <c r="C1855" s="475">
        <f>'Named Boundary Report'!$F1854</f>
        <v>0</v>
      </c>
    </row>
    <row r="1856" spans="1:3" x14ac:dyDescent="0.25">
      <c r="A1856" s="532" t="str">
        <f>IF(ISNUMBER(VALUE(SUBSTITUTE('Named Boundary Report'!$A1855,"+",""))), VALUE(SUBSTITUTE('Named Boundary Report'!$A1855,"+","")), IF(TRIM('Named Boundary Report'!$A1855)="", "End of Project", $A1855))</f>
        <v>End of Project</v>
      </c>
      <c r="B1856" s="473" t="str">
        <f>IF(ISNUMBER('Named Boundary Report'!$A1855), "",TRIM(SUBSTITUTE('Named Boundary Report'!$A1855, CHAR(160), " ")))</f>
        <v/>
      </c>
      <c r="C1856" s="475">
        <f>'Named Boundary Report'!$F1855</f>
        <v>0</v>
      </c>
    </row>
    <row r="1857" spans="1:3" x14ac:dyDescent="0.25">
      <c r="A1857" s="532" t="str">
        <f>IF(ISNUMBER(VALUE(SUBSTITUTE('Named Boundary Report'!$A1856,"+",""))), VALUE(SUBSTITUTE('Named Boundary Report'!$A1856,"+","")), IF(TRIM('Named Boundary Report'!$A1856)="", "End of Project", $A1856))</f>
        <v>End of Project</v>
      </c>
      <c r="B1857" s="473" t="str">
        <f>IF(ISNUMBER('Named Boundary Report'!$A1856), "",TRIM(SUBSTITUTE('Named Boundary Report'!$A1856, CHAR(160), " ")))</f>
        <v/>
      </c>
      <c r="C1857" s="475">
        <f>'Named Boundary Report'!$F1856</f>
        <v>0</v>
      </c>
    </row>
    <row r="1858" spans="1:3" x14ac:dyDescent="0.25">
      <c r="A1858" s="532" t="str">
        <f>IF(ISNUMBER(VALUE(SUBSTITUTE('Named Boundary Report'!$A1857,"+",""))), VALUE(SUBSTITUTE('Named Boundary Report'!$A1857,"+","")), IF(TRIM('Named Boundary Report'!$A1857)="", "End of Project", $A1857))</f>
        <v>End of Project</v>
      </c>
      <c r="B1858" s="473" t="str">
        <f>IF(ISNUMBER('Named Boundary Report'!$A1857), "",TRIM(SUBSTITUTE('Named Boundary Report'!$A1857, CHAR(160), " ")))</f>
        <v/>
      </c>
      <c r="C1858" s="475">
        <f>'Named Boundary Report'!$F1857</f>
        <v>0</v>
      </c>
    </row>
    <row r="1859" spans="1:3" x14ac:dyDescent="0.25">
      <c r="A1859" s="532" t="str">
        <f>IF(ISNUMBER(VALUE(SUBSTITUTE('Named Boundary Report'!$A1858,"+",""))), VALUE(SUBSTITUTE('Named Boundary Report'!$A1858,"+","")), IF(TRIM('Named Boundary Report'!$A1858)="", "End of Project", $A1858))</f>
        <v>End of Project</v>
      </c>
      <c r="B1859" s="473" t="str">
        <f>IF(ISNUMBER('Named Boundary Report'!$A1858), "",TRIM(SUBSTITUTE('Named Boundary Report'!$A1858, CHAR(160), " ")))</f>
        <v/>
      </c>
      <c r="C1859" s="475">
        <f>'Named Boundary Report'!$F1858</f>
        <v>0</v>
      </c>
    </row>
    <row r="1860" spans="1:3" x14ac:dyDescent="0.25">
      <c r="A1860" s="532" t="str">
        <f>IF(ISNUMBER(VALUE(SUBSTITUTE('Named Boundary Report'!$A1859,"+",""))), VALUE(SUBSTITUTE('Named Boundary Report'!$A1859,"+","")), IF(TRIM('Named Boundary Report'!$A1859)="", "End of Project", $A1859))</f>
        <v>End of Project</v>
      </c>
      <c r="B1860" s="473" t="str">
        <f>IF(ISNUMBER('Named Boundary Report'!$A1859), "",TRIM(SUBSTITUTE('Named Boundary Report'!$A1859, CHAR(160), " ")))</f>
        <v/>
      </c>
      <c r="C1860" s="475">
        <f>'Named Boundary Report'!$F1859</f>
        <v>0</v>
      </c>
    </row>
    <row r="1861" spans="1:3" x14ac:dyDescent="0.25">
      <c r="A1861" s="532" t="str">
        <f>IF(ISNUMBER(VALUE(SUBSTITUTE('Named Boundary Report'!$A1860,"+",""))), VALUE(SUBSTITUTE('Named Boundary Report'!$A1860,"+","")), IF(TRIM('Named Boundary Report'!$A1860)="", "End of Project", $A1860))</f>
        <v>End of Project</v>
      </c>
      <c r="B1861" s="473" t="str">
        <f>IF(ISNUMBER('Named Boundary Report'!$A1860), "",TRIM(SUBSTITUTE('Named Boundary Report'!$A1860, CHAR(160), " ")))</f>
        <v/>
      </c>
      <c r="C1861" s="475">
        <f>'Named Boundary Report'!$F1860</f>
        <v>0</v>
      </c>
    </row>
    <row r="1862" spans="1:3" x14ac:dyDescent="0.25">
      <c r="A1862" s="532" t="str">
        <f>IF(ISNUMBER(VALUE(SUBSTITUTE('Named Boundary Report'!$A1861,"+",""))), VALUE(SUBSTITUTE('Named Boundary Report'!$A1861,"+","")), IF(TRIM('Named Boundary Report'!$A1861)="", "End of Project", $A1861))</f>
        <v>End of Project</v>
      </c>
      <c r="B1862" s="473" t="str">
        <f>IF(ISNUMBER('Named Boundary Report'!$A1861), "",TRIM(SUBSTITUTE('Named Boundary Report'!$A1861, CHAR(160), " ")))</f>
        <v/>
      </c>
      <c r="C1862" s="475">
        <f>'Named Boundary Report'!$F1861</f>
        <v>0</v>
      </c>
    </row>
    <row r="1863" spans="1:3" x14ac:dyDescent="0.25">
      <c r="A1863" s="532" t="str">
        <f>IF(ISNUMBER(VALUE(SUBSTITUTE('Named Boundary Report'!$A1862,"+",""))), VALUE(SUBSTITUTE('Named Boundary Report'!$A1862,"+","")), IF(TRIM('Named Boundary Report'!$A1862)="", "End of Project", $A1862))</f>
        <v>End of Project</v>
      </c>
      <c r="B1863" s="473" t="str">
        <f>IF(ISNUMBER('Named Boundary Report'!$A1862), "",TRIM(SUBSTITUTE('Named Boundary Report'!$A1862, CHAR(160), " ")))</f>
        <v/>
      </c>
      <c r="C1863" s="475">
        <f>'Named Boundary Report'!$F1862</f>
        <v>0</v>
      </c>
    </row>
    <row r="1864" spans="1:3" x14ac:dyDescent="0.25">
      <c r="A1864" s="532" t="str">
        <f>IF(ISNUMBER(VALUE(SUBSTITUTE('Named Boundary Report'!$A1863,"+",""))), VALUE(SUBSTITUTE('Named Boundary Report'!$A1863,"+","")), IF(TRIM('Named Boundary Report'!$A1863)="", "End of Project", $A1863))</f>
        <v>End of Project</v>
      </c>
      <c r="B1864" s="473" t="str">
        <f>IF(ISNUMBER('Named Boundary Report'!$A1863), "",TRIM(SUBSTITUTE('Named Boundary Report'!$A1863, CHAR(160), " ")))</f>
        <v/>
      </c>
      <c r="C1864" s="475">
        <f>'Named Boundary Report'!$F1863</f>
        <v>0</v>
      </c>
    </row>
    <row r="1865" spans="1:3" x14ac:dyDescent="0.25">
      <c r="A1865" s="532" t="str">
        <f>IF(ISNUMBER(VALUE(SUBSTITUTE('Named Boundary Report'!$A1864,"+",""))), VALUE(SUBSTITUTE('Named Boundary Report'!$A1864,"+","")), IF(TRIM('Named Boundary Report'!$A1864)="", "End of Project", $A1864))</f>
        <v>End of Project</v>
      </c>
      <c r="B1865" s="473" t="str">
        <f>IF(ISNUMBER('Named Boundary Report'!$A1864), "",TRIM(SUBSTITUTE('Named Boundary Report'!$A1864, CHAR(160), " ")))</f>
        <v/>
      </c>
      <c r="C1865" s="475">
        <f>'Named Boundary Report'!$F1864</f>
        <v>0</v>
      </c>
    </row>
    <row r="1866" spans="1:3" x14ac:dyDescent="0.25">
      <c r="A1866" s="532" t="str">
        <f>IF(ISNUMBER(VALUE(SUBSTITUTE('Named Boundary Report'!$A1865,"+",""))), VALUE(SUBSTITUTE('Named Boundary Report'!$A1865,"+","")), IF(TRIM('Named Boundary Report'!$A1865)="", "End of Project", $A1865))</f>
        <v>End of Project</v>
      </c>
      <c r="B1866" s="473" t="str">
        <f>IF(ISNUMBER('Named Boundary Report'!$A1865), "",TRIM(SUBSTITUTE('Named Boundary Report'!$A1865, CHAR(160), " ")))</f>
        <v/>
      </c>
      <c r="C1866" s="475">
        <f>'Named Boundary Report'!$F1865</f>
        <v>0</v>
      </c>
    </row>
    <row r="1867" spans="1:3" x14ac:dyDescent="0.25">
      <c r="A1867" s="532" t="str">
        <f>IF(ISNUMBER(VALUE(SUBSTITUTE('Named Boundary Report'!$A1866,"+",""))), VALUE(SUBSTITUTE('Named Boundary Report'!$A1866,"+","")), IF(TRIM('Named Boundary Report'!$A1866)="", "End of Project", $A1866))</f>
        <v>End of Project</v>
      </c>
      <c r="B1867" s="473" t="str">
        <f>IF(ISNUMBER('Named Boundary Report'!$A1866), "",TRIM(SUBSTITUTE('Named Boundary Report'!$A1866, CHAR(160), " ")))</f>
        <v/>
      </c>
      <c r="C1867" s="475">
        <f>'Named Boundary Report'!$F1866</f>
        <v>0</v>
      </c>
    </row>
    <row r="1868" spans="1:3" x14ac:dyDescent="0.25">
      <c r="A1868" s="532" t="str">
        <f>IF(ISNUMBER(VALUE(SUBSTITUTE('Named Boundary Report'!$A1867,"+",""))), VALUE(SUBSTITUTE('Named Boundary Report'!$A1867,"+","")), IF(TRIM('Named Boundary Report'!$A1867)="", "End of Project", $A1867))</f>
        <v>End of Project</v>
      </c>
      <c r="B1868" s="473" t="str">
        <f>IF(ISNUMBER('Named Boundary Report'!$A1867), "",TRIM(SUBSTITUTE('Named Boundary Report'!$A1867, CHAR(160), " ")))</f>
        <v/>
      </c>
      <c r="C1868" s="475">
        <f>'Named Boundary Report'!$F1867</f>
        <v>0</v>
      </c>
    </row>
    <row r="1869" spans="1:3" x14ac:dyDescent="0.25">
      <c r="A1869" s="532" t="str">
        <f>IF(ISNUMBER(VALUE(SUBSTITUTE('Named Boundary Report'!$A1868,"+",""))), VALUE(SUBSTITUTE('Named Boundary Report'!$A1868,"+","")), IF(TRIM('Named Boundary Report'!$A1868)="", "End of Project", $A1868))</f>
        <v>End of Project</v>
      </c>
      <c r="B1869" s="473" t="str">
        <f>IF(ISNUMBER('Named Boundary Report'!$A1868), "",TRIM(SUBSTITUTE('Named Boundary Report'!$A1868, CHAR(160), " ")))</f>
        <v/>
      </c>
      <c r="C1869" s="475">
        <f>'Named Boundary Report'!$F1868</f>
        <v>0</v>
      </c>
    </row>
    <row r="1870" spans="1:3" x14ac:dyDescent="0.25">
      <c r="A1870" s="532" t="str">
        <f>IF(ISNUMBER(VALUE(SUBSTITUTE('Named Boundary Report'!$A1869,"+",""))), VALUE(SUBSTITUTE('Named Boundary Report'!$A1869,"+","")), IF(TRIM('Named Boundary Report'!$A1869)="", "End of Project", $A1869))</f>
        <v>End of Project</v>
      </c>
      <c r="B1870" s="473" t="str">
        <f>IF(ISNUMBER('Named Boundary Report'!$A1869), "",TRIM(SUBSTITUTE('Named Boundary Report'!$A1869, CHAR(160), " ")))</f>
        <v/>
      </c>
      <c r="C1870" s="475">
        <f>'Named Boundary Report'!$F1869</f>
        <v>0</v>
      </c>
    </row>
    <row r="1871" spans="1:3" x14ac:dyDescent="0.25">
      <c r="A1871" s="532" t="str">
        <f>IF(ISNUMBER(VALUE(SUBSTITUTE('Named Boundary Report'!$A1870,"+",""))), VALUE(SUBSTITUTE('Named Boundary Report'!$A1870,"+","")), IF(TRIM('Named Boundary Report'!$A1870)="", "End of Project", $A1870))</f>
        <v>End of Project</v>
      </c>
      <c r="B1871" s="473" t="str">
        <f>IF(ISNUMBER('Named Boundary Report'!$A1870), "",TRIM(SUBSTITUTE('Named Boundary Report'!$A1870, CHAR(160), " ")))</f>
        <v/>
      </c>
      <c r="C1871" s="475">
        <f>'Named Boundary Report'!$F1870</f>
        <v>0</v>
      </c>
    </row>
    <row r="1872" spans="1:3" x14ac:dyDescent="0.25">
      <c r="A1872" s="532" t="str">
        <f>IF(ISNUMBER(VALUE(SUBSTITUTE('Named Boundary Report'!$A1871,"+",""))), VALUE(SUBSTITUTE('Named Boundary Report'!$A1871,"+","")), IF(TRIM('Named Boundary Report'!$A1871)="", "End of Project", $A1871))</f>
        <v>End of Project</v>
      </c>
      <c r="B1872" s="473" t="str">
        <f>IF(ISNUMBER('Named Boundary Report'!$A1871), "",TRIM(SUBSTITUTE('Named Boundary Report'!$A1871, CHAR(160), " ")))</f>
        <v/>
      </c>
      <c r="C1872" s="475">
        <f>'Named Boundary Report'!$F1871</f>
        <v>0</v>
      </c>
    </row>
    <row r="1873" spans="1:3" x14ac:dyDescent="0.25">
      <c r="A1873" s="532" t="str">
        <f>IF(ISNUMBER(VALUE(SUBSTITUTE('Named Boundary Report'!$A1872,"+",""))), VALUE(SUBSTITUTE('Named Boundary Report'!$A1872,"+","")), IF(TRIM('Named Boundary Report'!$A1872)="", "End of Project", $A1872))</f>
        <v>End of Project</v>
      </c>
      <c r="B1873" s="473" t="str">
        <f>IF(ISNUMBER('Named Boundary Report'!$A1872), "",TRIM(SUBSTITUTE('Named Boundary Report'!$A1872, CHAR(160), " ")))</f>
        <v/>
      </c>
      <c r="C1873" s="475">
        <f>'Named Boundary Report'!$F1872</f>
        <v>0</v>
      </c>
    </row>
    <row r="1874" spans="1:3" x14ac:dyDescent="0.25">
      <c r="A1874" s="532" t="str">
        <f>IF(ISNUMBER(VALUE(SUBSTITUTE('Named Boundary Report'!$A1873,"+",""))), VALUE(SUBSTITUTE('Named Boundary Report'!$A1873,"+","")), IF(TRIM('Named Boundary Report'!$A1873)="", "End of Project", $A1873))</f>
        <v>End of Project</v>
      </c>
      <c r="B1874" s="473" t="str">
        <f>IF(ISNUMBER('Named Boundary Report'!$A1873), "",TRIM(SUBSTITUTE('Named Boundary Report'!$A1873, CHAR(160), " ")))</f>
        <v/>
      </c>
      <c r="C1874" s="475">
        <f>'Named Boundary Report'!$F1873</f>
        <v>0</v>
      </c>
    </row>
    <row r="1875" spans="1:3" x14ac:dyDescent="0.25">
      <c r="A1875" s="532" t="str">
        <f>IF(ISNUMBER(VALUE(SUBSTITUTE('Named Boundary Report'!$A1874,"+",""))), VALUE(SUBSTITUTE('Named Boundary Report'!$A1874,"+","")), IF(TRIM('Named Boundary Report'!$A1874)="", "End of Project", $A1874))</f>
        <v>End of Project</v>
      </c>
      <c r="B1875" s="473" t="str">
        <f>IF(ISNUMBER('Named Boundary Report'!$A1874), "",TRIM(SUBSTITUTE('Named Boundary Report'!$A1874, CHAR(160), " ")))</f>
        <v/>
      </c>
      <c r="C1875" s="475">
        <f>'Named Boundary Report'!$F1874</f>
        <v>0</v>
      </c>
    </row>
    <row r="1876" spans="1:3" x14ac:dyDescent="0.25">
      <c r="A1876" s="532" t="str">
        <f>IF(ISNUMBER(VALUE(SUBSTITUTE('Named Boundary Report'!$A1875,"+",""))), VALUE(SUBSTITUTE('Named Boundary Report'!$A1875,"+","")), IF(TRIM('Named Boundary Report'!$A1875)="", "End of Project", $A1875))</f>
        <v>End of Project</v>
      </c>
      <c r="B1876" s="473" t="str">
        <f>IF(ISNUMBER('Named Boundary Report'!$A1875), "",TRIM(SUBSTITUTE('Named Boundary Report'!$A1875, CHAR(160), " ")))</f>
        <v/>
      </c>
      <c r="C1876" s="475">
        <f>'Named Boundary Report'!$F1875</f>
        <v>0</v>
      </c>
    </row>
    <row r="1877" spans="1:3" x14ac:dyDescent="0.25">
      <c r="A1877" s="532" t="str">
        <f>IF(ISNUMBER(VALUE(SUBSTITUTE('Named Boundary Report'!$A1876,"+",""))), VALUE(SUBSTITUTE('Named Boundary Report'!$A1876,"+","")), IF(TRIM('Named Boundary Report'!$A1876)="", "End of Project", $A1876))</f>
        <v>End of Project</v>
      </c>
      <c r="B1877" s="473" t="str">
        <f>IF(ISNUMBER('Named Boundary Report'!$A1876), "",TRIM(SUBSTITUTE('Named Boundary Report'!$A1876, CHAR(160), " ")))</f>
        <v/>
      </c>
      <c r="C1877" s="475">
        <f>'Named Boundary Report'!$F1876</f>
        <v>0</v>
      </c>
    </row>
    <row r="1878" spans="1:3" x14ac:dyDescent="0.25">
      <c r="A1878" s="532" t="str">
        <f>IF(ISNUMBER(VALUE(SUBSTITUTE('Named Boundary Report'!$A1877,"+",""))), VALUE(SUBSTITUTE('Named Boundary Report'!$A1877,"+","")), IF(TRIM('Named Boundary Report'!$A1877)="", "End of Project", $A1877))</f>
        <v>End of Project</v>
      </c>
      <c r="B1878" s="473" t="str">
        <f>IF(ISNUMBER('Named Boundary Report'!$A1877), "",TRIM(SUBSTITUTE('Named Boundary Report'!$A1877, CHAR(160), " ")))</f>
        <v/>
      </c>
      <c r="C1878" s="475">
        <f>'Named Boundary Report'!$F1877</f>
        <v>0</v>
      </c>
    </row>
    <row r="1879" spans="1:3" x14ac:dyDescent="0.25">
      <c r="A1879" s="532" t="str">
        <f>IF(ISNUMBER(VALUE(SUBSTITUTE('Named Boundary Report'!$A1878,"+",""))), VALUE(SUBSTITUTE('Named Boundary Report'!$A1878,"+","")), IF(TRIM('Named Boundary Report'!$A1878)="", "End of Project", $A1878))</f>
        <v>End of Project</v>
      </c>
      <c r="B1879" s="473" t="str">
        <f>IF(ISNUMBER('Named Boundary Report'!$A1878), "",TRIM(SUBSTITUTE('Named Boundary Report'!$A1878, CHAR(160), " ")))</f>
        <v/>
      </c>
      <c r="C1879" s="475">
        <f>'Named Boundary Report'!$F1878</f>
        <v>0</v>
      </c>
    </row>
    <row r="1880" spans="1:3" x14ac:dyDescent="0.25">
      <c r="A1880" s="532" t="str">
        <f>IF(ISNUMBER(VALUE(SUBSTITUTE('Named Boundary Report'!$A1879,"+",""))), VALUE(SUBSTITUTE('Named Boundary Report'!$A1879,"+","")), IF(TRIM('Named Boundary Report'!$A1879)="", "End of Project", $A1879))</f>
        <v>End of Project</v>
      </c>
      <c r="B1880" s="473" t="str">
        <f>IF(ISNUMBER('Named Boundary Report'!$A1879), "",TRIM(SUBSTITUTE('Named Boundary Report'!$A1879, CHAR(160), " ")))</f>
        <v/>
      </c>
      <c r="C1880" s="475">
        <f>'Named Boundary Report'!$F1879</f>
        <v>0</v>
      </c>
    </row>
    <row r="1881" spans="1:3" x14ac:dyDescent="0.25">
      <c r="A1881" s="532" t="str">
        <f>IF(ISNUMBER(VALUE(SUBSTITUTE('Named Boundary Report'!$A1880,"+",""))), VALUE(SUBSTITUTE('Named Boundary Report'!$A1880,"+","")), IF(TRIM('Named Boundary Report'!$A1880)="", "End of Project", $A1880))</f>
        <v>End of Project</v>
      </c>
      <c r="B1881" s="473" t="str">
        <f>IF(ISNUMBER('Named Boundary Report'!$A1880), "",TRIM(SUBSTITUTE('Named Boundary Report'!$A1880, CHAR(160), " ")))</f>
        <v/>
      </c>
      <c r="C1881" s="475">
        <f>'Named Boundary Report'!$F1880</f>
        <v>0</v>
      </c>
    </row>
    <row r="1882" spans="1:3" x14ac:dyDescent="0.25">
      <c r="A1882" s="532" t="str">
        <f>IF(ISNUMBER(VALUE(SUBSTITUTE('Named Boundary Report'!$A1881,"+",""))), VALUE(SUBSTITUTE('Named Boundary Report'!$A1881,"+","")), IF(TRIM('Named Boundary Report'!$A1881)="", "End of Project", $A1881))</f>
        <v>End of Project</v>
      </c>
      <c r="B1882" s="473" t="str">
        <f>IF(ISNUMBER('Named Boundary Report'!$A1881), "",TRIM(SUBSTITUTE('Named Boundary Report'!$A1881, CHAR(160), " ")))</f>
        <v/>
      </c>
      <c r="C1882" s="475">
        <f>'Named Boundary Report'!$F1881</f>
        <v>0</v>
      </c>
    </row>
    <row r="1883" spans="1:3" x14ac:dyDescent="0.25">
      <c r="A1883" s="532" t="str">
        <f>IF(ISNUMBER(VALUE(SUBSTITUTE('Named Boundary Report'!$A1882,"+",""))), VALUE(SUBSTITUTE('Named Boundary Report'!$A1882,"+","")), IF(TRIM('Named Boundary Report'!$A1882)="", "End of Project", $A1882))</f>
        <v>End of Project</v>
      </c>
      <c r="B1883" s="473" t="str">
        <f>IF(ISNUMBER('Named Boundary Report'!$A1882), "",TRIM(SUBSTITUTE('Named Boundary Report'!$A1882, CHAR(160), " ")))</f>
        <v/>
      </c>
      <c r="C1883" s="475">
        <f>'Named Boundary Report'!$F1882</f>
        <v>0</v>
      </c>
    </row>
    <row r="1884" spans="1:3" x14ac:dyDescent="0.25">
      <c r="A1884" s="532" t="str">
        <f>IF(ISNUMBER(VALUE(SUBSTITUTE('Named Boundary Report'!$A1883,"+",""))), VALUE(SUBSTITUTE('Named Boundary Report'!$A1883,"+","")), IF(TRIM('Named Boundary Report'!$A1883)="", "End of Project", $A1883))</f>
        <v>End of Project</v>
      </c>
      <c r="B1884" s="473" t="str">
        <f>IF(ISNUMBER('Named Boundary Report'!$A1883), "",TRIM(SUBSTITUTE('Named Boundary Report'!$A1883, CHAR(160), " ")))</f>
        <v/>
      </c>
      <c r="C1884" s="475">
        <f>'Named Boundary Report'!$F1883</f>
        <v>0</v>
      </c>
    </row>
    <row r="1885" spans="1:3" x14ac:dyDescent="0.25">
      <c r="A1885" s="532" t="str">
        <f>IF(ISNUMBER(VALUE(SUBSTITUTE('Named Boundary Report'!$A1884,"+",""))), VALUE(SUBSTITUTE('Named Boundary Report'!$A1884,"+","")), IF(TRIM('Named Boundary Report'!$A1884)="", "End of Project", $A1884))</f>
        <v>End of Project</v>
      </c>
      <c r="B1885" s="473" t="str">
        <f>IF(ISNUMBER('Named Boundary Report'!$A1884), "",TRIM(SUBSTITUTE('Named Boundary Report'!$A1884, CHAR(160), " ")))</f>
        <v/>
      </c>
      <c r="C1885" s="475">
        <f>'Named Boundary Report'!$F1884</f>
        <v>0</v>
      </c>
    </row>
    <row r="1886" spans="1:3" x14ac:dyDescent="0.25">
      <c r="A1886" s="532" t="str">
        <f>IF(ISNUMBER(VALUE(SUBSTITUTE('Named Boundary Report'!$A1885,"+",""))), VALUE(SUBSTITUTE('Named Boundary Report'!$A1885,"+","")), IF(TRIM('Named Boundary Report'!$A1885)="", "End of Project", $A1885))</f>
        <v>End of Project</v>
      </c>
      <c r="B1886" s="473" t="str">
        <f>IF(ISNUMBER('Named Boundary Report'!$A1885), "",TRIM(SUBSTITUTE('Named Boundary Report'!$A1885, CHAR(160), " ")))</f>
        <v/>
      </c>
      <c r="C1886" s="475">
        <f>'Named Boundary Report'!$F1885</f>
        <v>0</v>
      </c>
    </row>
    <row r="1887" spans="1:3" x14ac:dyDescent="0.25">
      <c r="A1887" s="532" t="str">
        <f>IF(ISNUMBER(VALUE(SUBSTITUTE('Named Boundary Report'!$A1886,"+",""))), VALUE(SUBSTITUTE('Named Boundary Report'!$A1886,"+","")), IF(TRIM('Named Boundary Report'!$A1886)="", "End of Project", $A1886))</f>
        <v>End of Project</v>
      </c>
      <c r="B1887" s="473" t="str">
        <f>IF(ISNUMBER('Named Boundary Report'!$A1886), "",TRIM(SUBSTITUTE('Named Boundary Report'!$A1886, CHAR(160), " ")))</f>
        <v/>
      </c>
      <c r="C1887" s="475">
        <f>'Named Boundary Report'!$F1886</f>
        <v>0</v>
      </c>
    </row>
    <row r="1888" spans="1:3" x14ac:dyDescent="0.25">
      <c r="A1888" s="532" t="str">
        <f>IF(ISNUMBER(VALUE(SUBSTITUTE('Named Boundary Report'!$A1887,"+",""))), VALUE(SUBSTITUTE('Named Boundary Report'!$A1887,"+","")), IF(TRIM('Named Boundary Report'!$A1887)="", "End of Project", $A1887))</f>
        <v>End of Project</v>
      </c>
      <c r="B1888" s="473" t="str">
        <f>IF(ISNUMBER('Named Boundary Report'!$A1887), "",TRIM(SUBSTITUTE('Named Boundary Report'!$A1887, CHAR(160), " ")))</f>
        <v/>
      </c>
      <c r="C1888" s="475">
        <f>'Named Boundary Report'!$F1887</f>
        <v>0</v>
      </c>
    </row>
    <row r="1889" spans="1:3" x14ac:dyDescent="0.25">
      <c r="A1889" s="532" t="str">
        <f>IF(ISNUMBER(VALUE(SUBSTITUTE('Named Boundary Report'!$A1888,"+",""))), VALUE(SUBSTITUTE('Named Boundary Report'!$A1888,"+","")), IF(TRIM('Named Boundary Report'!$A1888)="", "End of Project", $A1888))</f>
        <v>End of Project</v>
      </c>
      <c r="B1889" s="473" t="str">
        <f>IF(ISNUMBER('Named Boundary Report'!$A1888), "",TRIM(SUBSTITUTE('Named Boundary Report'!$A1888, CHAR(160), " ")))</f>
        <v/>
      </c>
      <c r="C1889" s="475">
        <f>'Named Boundary Report'!$F1888</f>
        <v>0</v>
      </c>
    </row>
    <row r="1890" spans="1:3" x14ac:dyDescent="0.25">
      <c r="A1890" s="532" t="str">
        <f>IF(ISNUMBER(VALUE(SUBSTITUTE('Named Boundary Report'!$A1889,"+",""))), VALUE(SUBSTITUTE('Named Boundary Report'!$A1889,"+","")), IF(TRIM('Named Boundary Report'!$A1889)="", "End of Project", $A1889))</f>
        <v>End of Project</v>
      </c>
      <c r="B1890" s="473" t="str">
        <f>IF(ISNUMBER('Named Boundary Report'!$A1889), "",TRIM(SUBSTITUTE('Named Boundary Report'!$A1889, CHAR(160), " ")))</f>
        <v/>
      </c>
      <c r="C1890" s="475">
        <f>'Named Boundary Report'!$F1889</f>
        <v>0</v>
      </c>
    </row>
    <row r="1891" spans="1:3" x14ac:dyDescent="0.25">
      <c r="A1891" s="532" t="str">
        <f>IF(ISNUMBER(VALUE(SUBSTITUTE('Named Boundary Report'!$A1890,"+",""))), VALUE(SUBSTITUTE('Named Boundary Report'!$A1890,"+","")), IF(TRIM('Named Boundary Report'!$A1890)="", "End of Project", $A1890))</f>
        <v>End of Project</v>
      </c>
      <c r="B1891" s="473" t="str">
        <f>IF(ISNUMBER('Named Boundary Report'!$A1890), "",TRIM(SUBSTITUTE('Named Boundary Report'!$A1890, CHAR(160), " ")))</f>
        <v/>
      </c>
      <c r="C1891" s="475">
        <f>'Named Boundary Report'!$F1890</f>
        <v>0</v>
      </c>
    </row>
    <row r="1892" spans="1:3" x14ac:dyDescent="0.25">
      <c r="A1892" s="532" t="str">
        <f>IF(ISNUMBER(VALUE(SUBSTITUTE('Named Boundary Report'!$A1891,"+",""))), VALUE(SUBSTITUTE('Named Boundary Report'!$A1891,"+","")), IF(TRIM('Named Boundary Report'!$A1891)="", "End of Project", $A1891))</f>
        <v>End of Project</v>
      </c>
      <c r="B1892" s="473" t="str">
        <f>IF(ISNUMBER('Named Boundary Report'!$A1891), "",TRIM(SUBSTITUTE('Named Boundary Report'!$A1891, CHAR(160), " ")))</f>
        <v/>
      </c>
      <c r="C1892" s="475">
        <f>'Named Boundary Report'!$F1891</f>
        <v>0</v>
      </c>
    </row>
    <row r="1893" spans="1:3" x14ac:dyDescent="0.25">
      <c r="A1893" s="532" t="str">
        <f>IF(ISNUMBER(VALUE(SUBSTITUTE('Named Boundary Report'!$A1892,"+",""))), VALUE(SUBSTITUTE('Named Boundary Report'!$A1892,"+","")), IF(TRIM('Named Boundary Report'!$A1892)="", "End of Project", $A1892))</f>
        <v>End of Project</v>
      </c>
      <c r="B1893" s="473" t="str">
        <f>IF(ISNUMBER('Named Boundary Report'!$A1892), "",TRIM(SUBSTITUTE('Named Boundary Report'!$A1892, CHAR(160), " ")))</f>
        <v/>
      </c>
      <c r="C1893" s="475">
        <f>'Named Boundary Report'!$F1892</f>
        <v>0</v>
      </c>
    </row>
    <row r="1894" spans="1:3" x14ac:dyDescent="0.25">
      <c r="A1894" s="532" t="str">
        <f>IF(ISNUMBER(VALUE(SUBSTITUTE('Named Boundary Report'!$A1893,"+",""))), VALUE(SUBSTITUTE('Named Boundary Report'!$A1893,"+","")), IF(TRIM('Named Boundary Report'!$A1893)="", "End of Project", $A1893))</f>
        <v>End of Project</v>
      </c>
      <c r="B1894" s="473" t="str">
        <f>IF(ISNUMBER('Named Boundary Report'!$A1893), "",TRIM(SUBSTITUTE('Named Boundary Report'!$A1893, CHAR(160), " ")))</f>
        <v/>
      </c>
      <c r="C1894" s="475">
        <f>'Named Boundary Report'!$F1893</f>
        <v>0</v>
      </c>
    </row>
    <row r="1895" spans="1:3" x14ac:dyDescent="0.25">
      <c r="A1895" s="532" t="str">
        <f>IF(ISNUMBER(VALUE(SUBSTITUTE('Named Boundary Report'!$A1894,"+",""))), VALUE(SUBSTITUTE('Named Boundary Report'!$A1894,"+","")), IF(TRIM('Named Boundary Report'!$A1894)="", "End of Project", $A1894))</f>
        <v>End of Project</v>
      </c>
      <c r="B1895" s="473" t="str">
        <f>IF(ISNUMBER('Named Boundary Report'!$A1894), "",TRIM(SUBSTITUTE('Named Boundary Report'!$A1894, CHAR(160), " ")))</f>
        <v/>
      </c>
      <c r="C1895" s="475">
        <f>'Named Boundary Report'!$F1894</f>
        <v>0</v>
      </c>
    </row>
    <row r="1896" spans="1:3" x14ac:dyDescent="0.25">
      <c r="A1896" s="532" t="str">
        <f>IF(ISNUMBER(VALUE(SUBSTITUTE('Named Boundary Report'!$A1895,"+",""))), VALUE(SUBSTITUTE('Named Boundary Report'!$A1895,"+","")), IF(TRIM('Named Boundary Report'!$A1895)="", "End of Project", $A1895))</f>
        <v>End of Project</v>
      </c>
      <c r="B1896" s="473" t="str">
        <f>IF(ISNUMBER('Named Boundary Report'!$A1895), "",TRIM(SUBSTITUTE('Named Boundary Report'!$A1895, CHAR(160), " ")))</f>
        <v/>
      </c>
      <c r="C1896" s="475">
        <f>'Named Boundary Report'!$F1895</f>
        <v>0</v>
      </c>
    </row>
    <row r="1897" spans="1:3" x14ac:dyDescent="0.25">
      <c r="A1897" s="532" t="str">
        <f>IF(ISNUMBER(VALUE(SUBSTITUTE('Named Boundary Report'!$A1896,"+",""))), VALUE(SUBSTITUTE('Named Boundary Report'!$A1896,"+","")), IF(TRIM('Named Boundary Report'!$A1896)="", "End of Project", $A1896))</f>
        <v>End of Project</v>
      </c>
      <c r="B1897" s="473" t="str">
        <f>IF(ISNUMBER('Named Boundary Report'!$A1896), "",TRIM(SUBSTITUTE('Named Boundary Report'!$A1896, CHAR(160), " ")))</f>
        <v/>
      </c>
      <c r="C1897" s="475">
        <f>'Named Boundary Report'!$F1896</f>
        <v>0</v>
      </c>
    </row>
    <row r="1898" spans="1:3" x14ac:dyDescent="0.25">
      <c r="A1898" s="532" t="str">
        <f>IF(ISNUMBER(VALUE(SUBSTITUTE('Named Boundary Report'!$A1897,"+",""))), VALUE(SUBSTITUTE('Named Boundary Report'!$A1897,"+","")), IF(TRIM('Named Boundary Report'!$A1897)="", "End of Project", $A1897))</f>
        <v>End of Project</v>
      </c>
      <c r="B1898" s="473" t="str">
        <f>IF(ISNUMBER('Named Boundary Report'!$A1897), "",TRIM(SUBSTITUTE('Named Boundary Report'!$A1897, CHAR(160), " ")))</f>
        <v/>
      </c>
      <c r="C1898" s="475">
        <f>'Named Boundary Report'!$F1897</f>
        <v>0</v>
      </c>
    </row>
    <row r="1899" spans="1:3" x14ac:dyDescent="0.25">
      <c r="A1899" s="532" t="str">
        <f>IF(ISNUMBER(VALUE(SUBSTITUTE('Named Boundary Report'!$A1898,"+",""))), VALUE(SUBSTITUTE('Named Boundary Report'!$A1898,"+","")), IF(TRIM('Named Boundary Report'!$A1898)="", "End of Project", $A1898))</f>
        <v>End of Project</v>
      </c>
      <c r="B1899" s="473" t="str">
        <f>IF(ISNUMBER('Named Boundary Report'!$A1898), "",TRIM(SUBSTITUTE('Named Boundary Report'!$A1898, CHAR(160), " ")))</f>
        <v/>
      </c>
      <c r="C1899" s="475">
        <f>'Named Boundary Report'!$F1898</f>
        <v>0</v>
      </c>
    </row>
    <row r="1900" spans="1:3" x14ac:dyDescent="0.25">
      <c r="A1900" s="532" t="str">
        <f>IF(ISNUMBER(VALUE(SUBSTITUTE('Named Boundary Report'!$A1899,"+",""))), VALUE(SUBSTITUTE('Named Boundary Report'!$A1899,"+","")), IF(TRIM('Named Boundary Report'!$A1899)="", "End of Project", $A1899))</f>
        <v>End of Project</v>
      </c>
      <c r="B1900" s="473" t="str">
        <f>IF(ISNUMBER('Named Boundary Report'!$A1899), "",TRIM(SUBSTITUTE('Named Boundary Report'!$A1899, CHAR(160), " ")))</f>
        <v/>
      </c>
      <c r="C1900" s="475">
        <f>'Named Boundary Report'!$F1899</f>
        <v>0</v>
      </c>
    </row>
    <row r="1901" spans="1:3" x14ac:dyDescent="0.25">
      <c r="A1901" s="532" t="str">
        <f>IF(ISNUMBER(VALUE(SUBSTITUTE('Named Boundary Report'!$A1900,"+",""))), VALUE(SUBSTITUTE('Named Boundary Report'!$A1900,"+","")), IF(TRIM('Named Boundary Report'!$A1900)="", "End of Project", $A1900))</f>
        <v>End of Project</v>
      </c>
      <c r="B1901" s="473" t="str">
        <f>IF(ISNUMBER('Named Boundary Report'!$A1900), "",TRIM(SUBSTITUTE('Named Boundary Report'!$A1900, CHAR(160), " ")))</f>
        <v/>
      </c>
      <c r="C1901" s="475">
        <f>'Named Boundary Report'!$F1900</f>
        <v>0</v>
      </c>
    </row>
    <row r="1902" spans="1:3" x14ac:dyDescent="0.25">
      <c r="A1902" s="532" t="str">
        <f>IF(ISNUMBER(VALUE(SUBSTITUTE('Named Boundary Report'!$A1901,"+",""))), VALUE(SUBSTITUTE('Named Boundary Report'!$A1901,"+","")), IF(TRIM('Named Boundary Report'!$A1901)="", "End of Project", $A1901))</f>
        <v>End of Project</v>
      </c>
      <c r="B1902" s="473" t="str">
        <f>IF(ISNUMBER('Named Boundary Report'!$A1901), "",TRIM(SUBSTITUTE('Named Boundary Report'!$A1901, CHAR(160), " ")))</f>
        <v/>
      </c>
      <c r="C1902" s="475">
        <f>'Named Boundary Report'!$F1901</f>
        <v>0</v>
      </c>
    </row>
    <row r="1903" spans="1:3" x14ac:dyDescent="0.25">
      <c r="A1903" s="532" t="str">
        <f>IF(ISNUMBER(VALUE(SUBSTITUTE('Named Boundary Report'!$A1902,"+",""))), VALUE(SUBSTITUTE('Named Boundary Report'!$A1902,"+","")), IF(TRIM('Named Boundary Report'!$A1902)="", "End of Project", $A1902))</f>
        <v>End of Project</v>
      </c>
      <c r="B1903" s="473" t="str">
        <f>IF(ISNUMBER('Named Boundary Report'!$A1902), "",TRIM(SUBSTITUTE('Named Boundary Report'!$A1902, CHAR(160), " ")))</f>
        <v/>
      </c>
      <c r="C1903" s="475">
        <f>'Named Boundary Report'!$F1902</f>
        <v>0</v>
      </c>
    </row>
    <row r="1904" spans="1:3" x14ac:dyDescent="0.25">
      <c r="A1904" s="532" t="str">
        <f>IF(ISNUMBER(VALUE(SUBSTITUTE('Named Boundary Report'!$A1903,"+",""))), VALUE(SUBSTITUTE('Named Boundary Report'!$A1903,"+","")), IF(TRIM('Named Boundary Report'!$A1903)="", "End of Project", $A1903))</f>
        <v>End of Project</v>
      </c>
      <c r="B1904" s="473" t="str">
        <f>IF(ISNUMBER('Named Boundary Report'!$A1903), "",TRIM(SUBSTITUTE('Named Boundary Report'!$A1903, CHAR(160), " ")))</f>
        <v/>
      </c>
      <c r="C1904" s="475">
        <f>'Named Boundary Report'!$F1903</f>
        <v>0</v>
      </c>
    </row>
    <row r="1905" spans="1:3" x14ac:dyDescent="0.25">
      <c r="A1905" s="532" t="str">
        <f>IF(ISNUMBER(VALUE(SUBSTITUTE('Named Boundary Report'!$A1904,"+",""))), VALUE(SUBSTITUTE('Named Boundary Report'!$A1904,"+","")), IF(TRIM('Named Boundary Report'!$A1904)="", "End of Project", $A1904))</f>
        <v>End of Project</v>
      </c>
      <c r="B1905" s="473" t="str">
        <f>IF(ISNUMBER('Named Boundary Report'!$A1904), "",TRIM(SUBSTITUTE('Named Boundary Report'!$A1904, CHAR(160), " ")))</f>
        <v/>
      </c>
      <c r="C1905" s="475">
        <f>'Named Boundary Report'!$F1904</f>
        <v>0</v>
      </c>
    </row>
    <row r="1906" spans="1:3" x14ac:dyDescent="0.25">
      <c r="A1906" s="532" t="str">
        <f>IF(ISNUMBER(VALUE(SUBSTITUTE('Named Boundary Report'!$A1905,"+",""))), VALUE(SUBSTITUTE('Named Boundary Report'!$A1905,"+","")), IF(TRIM('Named Boundary Report'!$A1905)="", "End of Project", $A1905))</f>
        <v>End of Project</v>
      </c>
      <c r="B1906" s="473" t="str">
        <f>IF(ISNUMBER('Named Boundary Report'!$A1905), "",TRIM(SUBSTITUTE('Named Boundary Report'!$A1905, CHAR(160), " ")))</f>
        <v/>
      </c>
      <c r="C1906" s="475">
        <f>'Named Boundary Report'!$F1905</f>
        <v>0</v>
      </c>
    </row>
    <row r="1907" spans="1:3" x14ac:dyDescent="0.25">
      <c r="A1907" s="532" t="str">
        <f>IF(ISNUMBER(VALUE(SUBSTITUTE('Named Boundary Report'!$A1906,"+",""))), VALUE(SUBSTITUTE('Named Boundary Report'!$A1906,"+","")), IF(TRIM('Named Boundary Report'!$A1906)="", "End of Project", $A1906))</f>
        <v>End of Project</v>
      </c>
      <c r="B1907" s="473" t="str">
        <f>IF(ISNUMBER('Named Boundary Report'!$A1906), "",TRIM(SUBSTITUTE('Named Boundary Report'!$A1906, CHAR(160), " ")))</f>
        <v/>
      </c>
      <c r="C1907" s="475">
        <f>'Named Boundary Report'!$F1906</f>
        <v>0</v>
      </c>
    </row>
    <row r="1908" spans="1:3" x14ac:dyDescent="0.25">
      <c r="A1908" s="532" t="str">
        <f>IF(ISNUMBER(VALUE(SUBSTITUTE('Named Boundary Report'!$A1907,"+",""))), VALUE(SUBSTITUTE('Named Boundary Report'!$A1907,"+","")), IF(TRIM('Named Boundary Report'!$A1907)="", "End of Project", $A1907))</f>
        <v>End of Project</v>
      </c>
      <c r="B1908" s="473" t="str">
        <f>IF(ISNUMBER('Named Boundary Report'!$A1907), "",TRIM(SUBSTITUTE('Named Boundary Report'!$A1907, CHAR(160), " ")))</f>
        <v/>
      </c>
      <c r="C1908" s="475">
        <f>'Named Boundary Report'!$F1907</f>
        <v>0</v>
      </c>
    </row>
    <row r="1909" spans="1:3" x14ac:dyDescent="0.25">
      <c r="A1909" s="532" t="str">
        <f>IF(ISNUMBER(VALUE(SUBSTITUTE('Named Boundary Report'!$A1908,"+",""))), VALUE(SUBSTITUTE('Named Boundary Report'!$A1908,"+","")), IF(TRIM('Named Boundary Report'!$A1908)="", "End of Project", $A1908))</f>
        <v>End of Project</v>
      </c>
      <c r="B1909" s="473" t="str">
        <f>IF(ISNUMBER('Named Boundary Report'!$A1908), "",TRIM(SUBSTITUTE('Named Boundary Report'!$A1908, CHAR(160), " ")))</f>
        <v/>
      </c>
      <c r="C1909" s="475">
        <f>'Named Boundary Report'!$F1908</f>
        <v>0</v>
      </c>
    </row>
    <row r="1910" spans="1:3" x14ac:dyDescent="0.25">
      <c r="A1910" s="532" t="str">
        <f>IF(ISNUMBER(VALUE(SUBSTITUTE('Named Boundary Report'!$A1909,"+",""))), VALUE(SUBSTITUTE('Named Boundary Report'!$A1909,"+","")), IF(TRIM('Named Boundary Report'!$A1909)="", "End of Project", $A1909))</f>
        <v>End of Project</v>
      </c>
      <c r="B1910" s="473" t="str">
        <f>IF(ISNUMBER('Named Boundary Report'!$A1909), "",TRIM(SUBSTITUTE('Named Boundary Report'!$A1909, CHAR(160), " ")))</f>
        <v/>
      </c>
      <c r="C1910" s="475">
        <f>'Named Boundary Report'!$F1909</f>
        <v>0</v>
      </c>
    </row>
    <row r="1911" spans="1:3" x14ac:dyDescent="0.25">
      <c r="A1911" s="532" t="str">
        <f>IF(ISNUMBER(VALUE(SUBSTITUTE('Named Boundary Report'!$A1910,"+",""))), VALUE(SUBSTITUTE('Named Boundary Report'!$A1910,"+","")), IF(TRIM('Named Boundary Report'!$A1910)="", "End of Project", $A1910))</f>
        <v>End of Project</v>
      </c>
      <c r="B1911" s="473" t="str">
        <f>IF(ISNUMBER('Named Boundary Report'!$A1910), "",TRIM(SUBSTITUTE('Named Boundary Report'!$A1910, CHAR(160), " ")))</f>
        <v/>
      </c>
      <c r="C1911" s="475">
        <f>'Named Boundary Report'!$F1910</f>
        <v>0</v>
      </c>
    </row>
    <row r="1912" spans="1:3" x14ac:dyDescent="0.25">
      <c r="A1912" s="532" t="str">
        <f>IF(ISNUMBER(VALUE(SUBSTITUTE('Named Boundary Report'!$A1911,"+",""))), VALUE(SUBSTITUTE('Named Boundary Report'!$A1911,"+","")), IF(TRIM('Named Boundary Report'!$A1911)="", "End of Project", $A1911))</f>
        <v>End of Project</v>
      </c>
      <c r="B1912" s="473" t="str">
        <f>IF(ISNUMBER('Named Boundary Report'!$A1911), "",TRIM(SUBSTITUTE('Named Boundary Report'!$A1911, CHAR(160), " ")))</f>
        <v/>
      </c>
      <c r="C1912" s="475">
        <f>'Named Boundary Report'!$F1911</f>
        <v>0</v>
      </c>
    </row>
    <row r="1913" spans="1:3" x14ac:dyDescent="0.25">
      <c r="A1913" s="532" t="str">
        <f>IF(ISNUMBER(VALUE(SUBSTITUTE('Named Boundary Report'!$A1912,"+",""))), VALUE(SUBSTITUTE('Named Boundary Report'!$A1912,"+","")), IF(TRIM('Named Boundary Report'!$A1912)="", "End of Project", $A1912))</f>
        <v>End of Project</v>
      </c>
      <c r="B1913" s="473" t="str">
        <f>IF(ISNUMBER('Named Boundary Report'!$A1912), "",TRIM(SUBSTITUTE('Named Boundary Report'!$A1912, CHAR(160), " ")))</f>
        <v/>
      </c>
      <c r="C1913" s="475">
        <f>'Named Boundary Report'!$F1912</f>
        <v>0</v>
      </c>
    </row>
    <row r="1914" spans="1:3" x14ac:dyDescent="0.25">
      <c r="A1914" s="532" t="str">
        <f>IF(ISNUMBER(VALUE(SUBSTITUTE('Named Boundary Report'!$A1913,"+",""))), VALUE(SUBSTITUTE('Named Boundary Report'!$A1913,"+","")), IF(TRIM('Named Boundary Report'!$A1913)="", "End of Project", $A1913))</f>
        <v>End of Project</v>
      </c>
      <c r="B1914" s="473" t="str">
        <f>IF(ISNUMBER('Named Boundary Report'!$A1913), "",TRIM(SUBSTITUTE('Named Boundary Report'!$A1913, CHAR(160), " ")))</f>
        <v/>
      </c>
      <c r="C1914" s="475">
        <f>'Named Boundary Report'!$F1913</f>
        <v>0</v>
      </c>
    </row>
    <row r="1915" spans="1:3" x14ac:dyDescent="0.25">
      <c r="A1915" s="532" t="str">
        <f>IF(ISNUMBER(VALUE(SUBSTITUTE('Named Boundary Report'!$A1914,"+",""))), VALUE(SUBSTITUTE('Named Boundary Report'!$A1914,"+","")), IF(TRIM('Named Boundary Report'!$A1914)="", "End of Project", $A1914))</f>
        <v>End of Project</v>
      </c>
      <c r="B1915" s="473" t="str">
        <f>IF(ISNUMBER('Named Boundary Report'!$A1914), "",TRIM(SUBSTITUTE('Named Boundary Report'!$A1914, CHAR(160), " ")))</f>
        <v/>
      </c>
      <c r="C1915" s="475">
        <f>'Named Boundary Report'!$F1914</f>
        <v>0</v>
      </c>
    </row>
    <row r="1916" spans="1:3" x14ac:dyDescent="0.25">
      <c r="A1916" s="532" t="str">
        <f>IF(ISNUMBER(VALUE(SUBSTITUTE('Named Boundary Report'!$A1915,"+",""))), VALUE(SUBSTITUTE('Named Boundary Report'!$A1915,"+","")), IF(TRIM('Named Boundary Report'!$A1915)="", "End of Project", $A1915))</f>
        <v>End of Project</v>
      </c>
      <c r="B1916" s="473" t="str">
        <f>IF(ISNUMBER('Named Boundary Report'!$A1915), "",TRIM(SUBSTITUTE('Named Boundary Report'!$A1915, CHAR(160), " ")))</f>
        <v/>
      </c>
      <c r="C1916" s="475">
        <f>'Named Boundary Report'!$F1915</f>
        <v>0</v>
      </c>
    </row>
    <row r="1917" spans="1:3" x14ac:dyDescent="0.25">
      <c r="A1917" s="532" t="str">
        <f>IF(ISNUMBER(VALUE(SUBSTITUTE('Named Boundary Report'!$A1916,"+",""))), VALUE(SUBSTITUTE('Named Boundary Report'!$A1916,"+","")), IF(TRIM('Named Boundary Report'!$A1916)="", "End of Project", $A1916))</f>
        <v>End of Project</v>
      </c>
      <c r="B1917" s="473" t="str">
        <f>IF(ISNUMBER('Named Boundary Report'!$A1916), "",TRIM(SUBSTITUTE('Named Boundary Report'!$A1916, CHAR(160), " ")))</f>
        <v/>
      </c>
      <c r="C1917" s="475">
        <f>'Named Boundary Report'!$F1916</f>
        <v>0</v>
      </c>
    </row>
    <row r="1918" spans="1:3" x14ac:dyDescent="0.25">
      <c r="A1918" s="532" t="str">
        <f>IF(ISNUMBER(VALUE(SUBSTITUTE('Named Boundary Report'!$A1917,"+",""))), VALUE(SUBSTITUTE('Named Boundary Report'!$A1917,"+","")), IF(TRIM('Named Boundary Report'!$A1917)="", "End of Project", $A1917))</f>
        <v>End of Project</v>
      </c>
      <c r="B1918" s="473" t="str">
        <f>IF(ISNUMBER('Named Boundary Report'!$A1917), "",TRIM(SUBSTITUTE('Named Boundary Report'!$A1917, CHAR(160), " ")))</f>
        <v/>
      </c>
      <c r="C1918" s="475">
        <f>'Named Boundary Report'!$F1917</f>
        <v>0</v>
      </c>
    </row>
    <row r="1919" spans="1:3" x14ac:dyDescent="0.25">
      <c r="A1919" s="532" t="str">
        <f>IF(ISNUMBER(VALUE(SUBSTITUTE('Named Boundary Report'!$A1918,"+",""))), VALUE(SUBSTITUTE('Named Boundary Report'!$A1918,"+","")), IF(TRIM('Named Boundary Report'!$A1918)="", "End of Project", $A1918))</f>
        <v>End of Project</v>
      </c>
      <c r="B1919" s="473" t="str">
        <f>IF(ISNUMBER('Named Boundary Report'!$A1918), "",TRIM(SUBSTITUTE('Named Boundary Report'!$A1918, CHAR(160), " ")))</f>
        <v/>
      </c>
      <c r="C1919" s="475">
        <f>'Named Boundary Report'!$F1918</f>
        <v>0</v>
      </c>
    </row>
    <row r="1920" spans="1:3" x14ac:dyDescent="0.25">
      <c r="A1920" s="532" t="str">
        <f>IF(ISNUMBER(VALUE(SUBSTITUTE('Named Boundary Report'!$A1919,"+",""))), VALUE(SUBSTITUTE('Named Boundary Report'!$A1919,"+","")), IF(TRIM('Named Boundary Report'!$A1919)="", "End of Project", $A1919))</f>
        <v>End of Project</v>
      </c>
      <c r="B1920" s="473" t="str">
        <f>IF(ISNUMBER('Named Boundary Report'!$A1919), "",TRIM(SUBSTITUTE('Named Boundary Report'!$A1919, CHAR(160), " ")))</f>
        <v/>
      </c>
      <c r="C1920" s="475">
        <f>'Named Boundary Report'!$F1919</f>
        <v>0</v>
      </c>
    </row>
    <row r="1921" spans="1:3" x14ac:dyDescent="0.25">
      <c r="A1921" s="532" t="str">
        <f>IF(ISNUMBER(VALUE(SUBSTITUTE('Named Boundary Report'!$A1920,"+",""))), VALUE(SUBSTITUTE('Named Boundary Report'!$A1920,"+","")), IF(TRIM('Named Boundary Report'!$A1920)="", "End of Project", $A1920))</f>
        <v>End of Project</v>
      </c>
      <c r="B1921" s="473" t="str">
        <f>IF(ISNUMBER('Named Boundary Report'!$A1920), "",TRIM(SUBSTITUTE('Named Boundary Report'!$A1920, CHAR(160), " ")))</f>
        <v/>
      </c>
      <c r="C1921" s="475">
        <f>'Named Boundary Report'!$F1920</f>
        <v>0</v>
      </c>
    </row>
    <row r="1922" spans="1:3" x14ac:dyDescent="0.25">
      <c r="A1922" s="532" t="str">
        <f>IF(ISNUMBER(VALUE(SUBSTITUTE('Named Boundary Report'!$A1921,"+",""))), VALUE(SUBSTITUTE('Named Boundary Report'!$A1921,"+","")), IF(TRIM('Named Boundary Report'!$A1921)="", "End of Project", $A1921))</f>
        <v>End of Project</v>
      </c>
      <c r="B1922" s="473" t="str">
        <f>IF(ISNUMBER('Named Boundary Report'!$A1921), "",TRIM(SUBSTITUTE('Named Boundary Report'!$A1921, CHAR(160), " ")))</f>
        <v/>
      </c>
      <c r="C1922" s="475">
        <f>'Named Boundary Report'!$F1921</f>
        <v>0</v>
      </c>
    </row>
    <row r="1923" spans="1:3" x14ac:dyDescent="0.25">
      <c r="A1923" s="532" t="str">
        <f>IF(ISNUMBER(VALUE(SUBSTITUTE('Named Boundary Report'!$A1922,"+",""))), VALUE(SUBSTITUTE('Named Boundary Report'!$A1922,"+","")), IF(TRIM('Named Boundary Report'!$A1922)="", "End of Project", $A1922))</f>
        <v>End of Project</v>
      </c>
      <c r="B1923" s="473" t="str">
        <f>IF(ISNUMBER('Named Boundary Report'!$A1922), "",TRIM(SUBSTITUTE('Named Boundary Report'!$A1922, CHAR(160), " ")))</f>
        <v/>
      </c>
      <c r="C1923" s="475">
        <f>'Named Boundary Report'!$F1922</f>
        <v>0</v>
      </c>
    </row>
    <row r="1924" spans="1:3" x14ac:dyDescent="0.25">
      <c r="A1924" s="532" t="str">
        <f>IF(ISNUMBER(VALUE(SUBSTITUTE('Named Boundary Report'!$A1923,"+",""))), VALUE(SUBSTITUTE('Named Boundary Report'!$A1923,"+","")), IF(TRIM('Named Boundary Report'!$A1923)="", "End of Project", $A1923))</f>
        <v>End of Project</v>
      </c>
      <c r="B1924" s="473" t="str">
        <f>IF(ISNUMBER('Named Boundary Report'!$A1923), "",TRIM(SUBSTITUTE('Named Boundary Report'!$A1923, CHAR(160), " ")))</f>
        <v/>
      </c>
      <c r="C1924" s="475">
        <f>'Named Boundary Report'!$F1923</f>
        <v>0</v>
      </c>
    </row>
    <row r="1925" spans="1:3" x14ac:dyDescent="0.25">
      <c r="A1925" s="532" t="str">
        <f>IF(ISNUMBER(VALUE(SUBSTITUTE('Named Boundary Report'!$A1924,"+",""))), VALUE(SUBSTITUTE('Named Boundary Report'!$A1924,"+","")), IF(TRIM('Named Boundary Report'!$A1924)="", "End of Project", $A1924))</f>
        <v>End of Project</v>
      </c>
      <c r="B1925" s="473" t="str">
        <f>IF(ISNUMBER('Named Boundary Report'!$A1924), "",TRIM(SUBSTITUTE('Named Boundary Report'!$A1924, CHAR(160), " ")))</f>
        <v/>
      </c>
      <c r="C1925" s="475">
        <f>'Named Boundary Report'!$F1924</f>
        <v>0</v>
      </c>
    </row>
    <row r="1926" spans="1:3" x14ac:dyDescent="0.25">
      <c r="A1926" s="532" t="str">
        <f>IF(ISNUMBER(VALUE(SUBSTITUTE('Named Boundary Report'!$A1925,"+",""))), VALUE(SUBSTITUTE('Named Boundary Report'!$A1925,"+","")), IF(TRIM('Named Boundary Report'!$A1925)="", "End of Project", $A1925))</f>
        <v>End of Project</v>
      </c>
      <c r="B1926" s="473" t="str">
        <f>IF(ISNUMBER('Named Boundary Report'!$A1925), "",TRIM(SUBSTITUTE('Named Boundary Report'!$A1925, CHAR(160), " ")))</f>
        <v/>
      </c>
      <c r="C1926" s="475">
        <f>'Named Boundary Report'!$F1925</f>
        <v>0</v>
      </c>
    </row>
    <row r="1927" spans="1:3" x14ac:dyDescent="0.25">
      <c r="A1927" s="532" t="str">
        <f>IF(ISNUMBER(VALUE(SUBSTITUTE('Named Boundary Report'!$A1926,"+",""))), VALUE(SUBSTITUTE('Named Boundary Report'!$A1926,"+","")), IF(TRIM('Named Boundary Report'!$A1926)="", "End of Project", $A1926))</f>
        <v>End of Project</v>
      </c>
      <c r="B1927" s="473" t="str">
        <f>IF(ISNUMBER('Named Boundary Report'!$A1926), "",TRIM(SUBSTITUTE('Named Boundary Report'!$A1926, CHAR(160), " ")))</f>
        <v/>
      </c>
      <c r="C1927" s="475">
        <f>'Named Boundary Report'!$F1926</f>
        <v>0</v>
      </c>
    </row>
    <row r="1928" spans="1:3" x14ac:dyDescent="0.25">
      <c r="A1928" s="532" t="str">
        <f>IF(ISNUMBER(VALUE(SUBSTITUTE('Named Boundary Report'!$A1927,"+",""))), VALUE(SUBSTITUTE('Named Boundary Report'!$A1927,"+","")), IF(TRIM('Named Boundary Report'!$A1927)="", "End of Project", $A1927))</f>
        <v>End of Project</v>
      </c>
      <c r="B1928" s="473" t="str">
        <f>IF(ISNUMBER('Named Boundary Report'!$A1927), "",TRIM(SUBSTITUTE('Named Boundary Report'!$A1927, CHAR(160), " ")))</f>
        <v/>
      </c>
      <c r="C1928" s="475">
        <f>'Named Boundary Report'!$F1927</f>
        <v>0</v>
      </c>
    </row>
    <row r="1929" spans="1:3" x14ac:dyDescent="0.25">
      <c r="A1929" s="532" t="str">
        <f>IF(ISNUMBER(VALUE(SUBSTITUTE('Named Boundary Report'!$A1928,"+",""))), VALUE(SUBSTITUTE('Named Boundary Report'!$A1928,"+","")), IF(TRIM('Named Boundary Report'!$A1928)="", "End of Project", $A1928))</f>
        <v>End of Project</v>
      </c>
      <c r="B1929" s="473" t="str">
        <f>IF(ISNUMBER('Named Boundary Report'!$A1928), "",TRIM(SUBSTITUTE('Named Boundary Report'!$A1928, CHAR(160), " ")))</f>
        <v/>
      </c>
      <c r="C1929" s="475">
        <f>'Named Boundary Report'!$F1928</f>
        <v>0</v>
      </c>
    </row>
    <row r="1930" spans="1:3" x14ac:dyDescent="0.25">
      <c r="A1930" s="532" t="str">
        <f>IF(ISNUMBER(VALUE(SUBSTITUTE('Named Boundary Report'!$A1929,"+",""))), VALUE(SUBSTITUTE('Named Boundary Report'!$A1929,"+","")), IF(TRIM('Named Boundary Report'!$A1929)="", "End of Project", $A1929))</f>
        <v>End of Project</v>
      </c>
      <c r="B1930" s="473" t="str">
        <f>IF(ISNUMBER('Named Boundary Report'!$A1929), "",TRIM(SUBSTITUTE('Named Boundary Report'!$A1929, CHAR(160), " ")))</f>
        <v/>
      </c>
      <c r="C1930" s="475">
        <f>'Named Boundary Report'!$F1929</f>
        <v>0</v>
      </c>
    </row>
    <row r="1931" spans="1:3" x14ac:dyDescent="0.25">
      <c r="A1931" s="532" t="str">
        <f>IF(ISNUMBER(VALUE(SUBSTITUTE('Named Boundary Report'!$A1930,"+",""))), VALUE(SUBSTITUTE('Named Boundary Report'!$A1930,"+","")), IF(TRIM('Named Boundary Report'!$A1930)="", "End of Project", $A1930))</f>
        <v>End of Project</v>
      </c>
      <c r="B1931" s="473" t="str">
        <f>IF(ISNUMBER('Named Boundary Report'!$A1930), "",TRIM(SUBSTITUTE('Named Boundary Report'!$A1930, CHAR(160), " ")))</f>
        <v/>
      </c>
      <c r="C1931" s="475">
        <f>'Named Boundary Report'!$F1930</f>
        <v>0</v>
      </c>
    </row>
    <row r="1932" spans="1:3" x14ac:dyDescent="0.25">
      <c r="A1932" s="532" t="str">
        <f>IF(ISNUMBER(VALUE(SUBSTITUTE('Named Boundary Report'!$A1931,"+",""))), VALUE(SUBSTITUTE('Named Boundary Report'!$A1931,"+","")), IF(TRIM('Named Boundary Report'!$A1931)="", "End of Project", $A1931))</f>
        <v>End of Project</v>
      </c>
      <c r="B1932" s="473" t="str">
        <f>IF(ISNUMBER('Named Boundary Report'!$A1931), "",TRIM(SUBSTITUTE('Named Boundary Report'!$A1931, CHAR(160), " ")))</f>
        <v/>
      </c>
      <c r="C1932" s="475">
        <f>'Named Boundary Report'!$F1931</f>
        <v>0</v>
      </c>
    </row>
    <row r="1933" spans="1:3" x14ac:dyDescent="0.25">
      <c r="A1933" s="532" t="str">
        <f>IF(ISNUMBER(VALUE(SUBSTITUTE('Named Boundary Report'!$A1932,"+",""))), VALUE(SUBSTITUTE('Named Boundary Report'!$A1932,"+","")), IF(TRIM('Named Boundary Report'!$A1932)="", "End of Project", $A1932))</f>
        <v>End of Project</v>
      </c>
      <c r="B1933" s="473" t="str">
        <f>IF(ISNUMBER('Named Boundary Report'!$A1932), "",TRIM(SUBSTITUTE('Named Boundary Report'!$A1932, CHAR(160), " ")))</f>
        <v/>
      </c>
      <c r="C1933" s="475">
        <f>'Named Boundary Report'!$F1932</f>
        <v>0</v>
      </c>
    </row>
    <row r="1934" spans="1:3" x14ac:dyDescent="0.25">
      <c r="A1934" s="532" t="str">
        <f>IF(ISNUMBER(VALUE(SUBSTITUTE('Named Boundary Report'!$A1933,"+",""))), VALUE(SUBSTITUTE('Named Boundary Report'!$A1933,"+","")), IF(TRIM('Named Boundary Report'!$A1933)="", "End of Project", $A1933))</f>
        <v>End of Project</v>
      </c>
      <c r="B1934" s="473" t="str">
        <f>IF(ISNUMBER('Named Boundary Report'!$A1933), "",TRIM(SUBSTITUTE('Named Boundary Report'!$A1933, CHAR(160), " ")))</f>
        <v/>
      </c>
      <c r="C1934" s="475">
        <f>'Named Boundary Report'!$F1933</f>
        <v>0</v>
      </c>
    </row>
    <row r="1935" spans="1:3" x14ac:dyDescent="0.25">
      <c r="A1935" s="532" t="str">
        <f>IF(ISNUMBER(VALUE(SUBSTITUTE('Named Boundary Report'!$A1934,"+",""))), VALUE(SUBSTITUTE('Named Boundary Report'!$A1934,"+","")), IF(TRIM('Named Boundary Report'!$A1934)="", "End of Project", $A1934))</f>
        <v>End of Project</v>
      </c>
      <c r="B1935" s="473" t="str">
        <f>IF(ISNUMBER('Named Boundary Report'!$A1934), "",TRIM(SUBSTITUTE('Named Boundary Report'!$A1934, CHAR(160), " ")))</f>
        <v/>
      </c>
      <c r="C1935" s="475">
        <f>'Named Boundary Report'!$F1934</f>
        <v>0</v>
      </c>
    </row>
    <row r="1936" spans="1:3" x14ac:dyDescent="0.25">
      <c r="A1936" s="532" t="str">
        <f>IF(ISNUMBER(VALUE(SUBSTITUTE('Named Boundary Report'!$A1935,"+",""))), VALUE(SUBSTITUTE('Named Boundary Report'!$A1935,"+","")), IF(TRIM('Named Boundary Report'!$A1935)="", "End of Project", $A1935))</f>
        <v>End of Project</v>
      </c>
      <c r="B1936" s="473" t="str">
        <f>IF(ISNUMBER('Named Boundary Report'!$A1935), "",TRIM(SUBSTITUTE('Named Boundary Report'!$A1935, CHAR(160), " ")))</f>
        <v/>
      </c>
      <c r="C1936" s="475">
        <f>'Named Boundary Report'!$F1935</f>
        <v>0</v>
      </c>
    </row>
    <row r="1937" spans="1:3" x14ac:dyDescent="0.25">
      <c r="A1937" s="532" t="str">
        <f>IF(ISNUMBER(VALUE(SUBSTITUTE('Named Boundary Report'!$A1936,"+",""))), VALUE(SUBSTITUTE('Named Boundary Report'!$A1936,"+","")), IF(TRIM('Named Boundary Report'!$A1936)="", "End of Project", $A1936))</f>
        <v>End of Project</v>
      </c>
      <c r="B1937" s="473" t="str">
        <f>IF(ISNUMBER('Named Boundary Report'!$A1936), "",TRIM(SUBSTITUTE('Named Boundary Report'!$A1936, CHAR(160), " ")))</f>
        <v/>
      </c>
      <c r="C1937" s="475">
        <f>'Named Boundary Report'!$F1936</f>
        <v>0</v>
      </c>
    </row>
    <row r="1938" spans="1:3" x14ac:dyDescent="0.25">
      <c r="A1938" s="532" t="str">
        <f>IF(ISNUMBER(VALUE(SUBSTITUTE('Named Boundary Report'!$A1937,"+",""))), VALUE(SUBSTITUTE('Named Boundary Report'!$A1937,"+","")), IF(TRIM('Named Boundary Report'!$A1937)="", "End of Project", $A1937))</f>
        <v>End of Project</v>
      </c>
      <c r="B1938" s="473" t="str">
        <f>IF(ISNUMBER('Named Boundary Report'!$A1937), "",TRIM(SUBSTITUTE('Named Boundary Report'!$A1937, CHAR(160), " ")))</f>
        <v/>
      </c>
      <c r="C1938" s="475">
        <f>'Named Boundary Report'!$F1937</f>
        <v>0</v>
      </c>
    </row>
    <row r="1939" spans="1:3" x14ac:dyDescent="0.25">
      <c r="A1939" s="532" t="str">
        <f>IF(ISNUMBER(VALUE(SUBSTITUTE('Named Boundary Report'!$A1938,"+",""))), VALUE(SUBSTITUTE('Named Boundary Report'!$A1938,"+","")), IF(TRIM('Named Boundary Report'!$A1938)="", "End of Project", $A1938))</f>
        <v>End of Project</v>
      </c>
      <c r="B1939" s="473" t="str">
        <f>IF(ISNUMBER('Named Boundary Report'!$A1938), "",TRIM(SUBSTITUTE('Named Boundary Report'!$A1938, CHAR(160), " ")))</f>
        <v/>
      </c>
      <c r="C1939" s="475">
        <f>'Named Boundary Report'!$F1938</f>
        <v>0</v>
      </c>
    </row>
    <row r="1940" spans="1:3" x14ac:dyDescent="0.25">
      <c r="A1940" s="532" t="str">
        <f>IF(ISNUMBER(VALUE(SUBSTITUTE('Named Boundary Report'!$A1939,"+",""))), VALUE(SUBSTITUTE('Named Boundary Report'!$A1939,"+","")), IF(TRIM('Named Boundary Report'!$A1939)="", "End of Project", $A1939))</f>
        <v>End of Project</v>
      </c>
      <c r="B1940" s="473" t="str">
        <f>IF(ISNUMBER('Named Boundary Report'!$A1939), "",TRIM(SUBSTITUTE('Named Boundary Report'!$A1939, CHAR(160), " ")))</f>
        <v/>
      </c>
      <c r="C1940" s="475">
        <f>'Named Boundary Report'!$F1939</f>
        <v>0</v>
      </c>
    </row>
    <row r="1941" spans="1:3" x14ac:dyDescent="0.25">
      <c r="A1941" s="532" t="str">
        <f>IF(ISNUMBER(VALUE(SUBSTITUTE('Named Boundary Report'!$A1940,"+",""))), VALUE(SUBSTITUTE('Named Boundary Report'!$A1940,"+","")), IF(TRIM('Named Boundary Report'!$A1940)="", "End of Project", $A1940))</f>
        <v>End of Project</v>
      </c>
      <c r="B1941" s="473" t="str">
        <f>IF(ISNUMBER('Named Boundary Report'!$A1940), "",TRIM(SUBSTITUTE('Named Boundary Report'!$A1940, CHAR(160), " ")))</f>
        <v/>
      </c>
      <c r="C1941" s="475">
        <f>'Named Boundary Report'!$F1940</f>
        <v>0</v>
      </c>
    </row>
    <row r="1942" spans="1:3" x14ac:dyDescent="0.25">
      <c r="A1942" s="532" t="str">
        <f>IF(ISNUMBER(VALUE(SUBSTITUTE('Named Boundary Report'!$A1941,"+",""))), VALUE(SUBSTITUTE('Named Boundary Report'!$A1941,"+","")), IF(TRIM('Named Boundary Report'!$A1941)="", "End of Project", $A1941))</f>
        <v>End of Project</v>
      </c>
      <c r="B1942" s="473" t="str">
        <f>IF(ISNUMBER('Named Boundary Report'!$A1941), "",TRIM(SUBSTITUTE('Named Boundary Report'!$A1941, CHAR(160), " ")))</f>
        <v/>
      </c>
      <c r="C1942" s="475">
        <f>'Named Boundary Report'!$F1941</f>
        <v>0</v>
      </c>
    </row>
    <row r="1943" spans="1:3" x14ac:dyDescent="0.25">
      <c r="A1943" s="532" t="str">
        <f>IF(ISNUMBER(VALUE(SUBSTITUTE('Named Boundary Report'!$A1942,"+",""))), VALUE(SUBSTITUTE('Named Boundary Report'!$A1942,"+","")), IF(TRIM('Named Boundary Report'!$A1942)="", "End of Project", $A1942))</f>
        <v>End of Project</v>
      </c>
      <c r="B1943" s="473" t="str">
        <f>IF(ISNUMBER('Named Boundary Report'!$A1942), "",TRIM(SUBSTITUTE('Named Boundary Report'!$A1942, CHAR(160), " ")))</f>
        <v/>
      </c>
      <c r="C1943" s="475">
        <f>'Named Boundary Report'!$F1942</f>
        <v>0</v>
      </c>
    </row>
    <row r="1944" spans="1:3" x14ac:dyDescent="0.25">
      <c r="A1944" s="532" t="str">
        <f>IF(ISNUMBER(VALUE(SUBSTITUTE('Named Boundary Report'!$A1943,"+",""))), VALUE(SUBSTITUTE('Named Boundary Report'!$A1943,"+","")), IF(TRIM('Named Boundary Report'!$A1943)="", "End of Project", $A1943))</f>
        <v>End of Project</v>
      </c>
      <c r="B1944" s="473" t="str">
        <f>IF(ISNUMBER('Named Boundary Report'!$A1943), "",TRIM(SUBSTITUTE('Named Boundary Report'!$A1943, CHAR(160), " ")))</f>
        <v/>
      </c>
      <c r="C1944" s="475">
        <f>'Named Boundary Report'!$F1943</f>
        <v>0</v>
      </c>
    </row>
    <row r="1945" spans="1:3" x14ac:dyDescent="0.25">
      <c r="A1945" s="532" t="str">
        <f>IF(ISNUMBER(VALUE(SUBSTITUTE('Named Boundary Report'!$A1944,"+",""))), VALUE(SUBSTITUTE('Named Boundary Report'!$A1944,"+","")), IF(TRIM('Named Boundary Report'!$A1944)="", "End of Project", $A1944))</f>
        <v>End of Project</v>
      </c>
      <c r="B1945" s="473" t="str">
        <f>IF(ISNUMBER('Named Boundary Report'!$A1944), "",TRIM(SUBSTITUTE('Named Boundary Report'!$A1944, CHAR(160), " ")))</f>
        <v/>
      </c>
      <c r="C1945" s="475">
        <f>'Named Boundary Report'!$F1944</f>
        <v>0</v>
      </c>
    </row>
    <row r="1946" spans="1:3" x14ac:dyDescent="0.25">
      <c r="A1946" s="532" t="str">
        <f>IF(ISNUMBER(VALUE(SUBSTITUTE('Named Boundary Report'!$A1945,"+",""))), VALUE(SUBSTITUTE('Named Boundary Report'!$A1945,"+","")), IF(TRIM('Named Boundary Report'!$A1945)="", "End of Project", $A1945))</f>
        <v>End of Project</v>
      </c>
      <c r="B1946" s="473" t="str">
        <f>IF(ISNUMBER('Named Boundary Report'!$A1945), "",TRIM(SUBSTITUTE('Named Boundary Report'!$A1945, CHAR(160), " ")))</f>
        <v/>
      </c>
      <c r="C1946" s="475">
        <f>'Named Boundary Report'!$F1945</f>
        <v>0</v>
      </c>
    </row>
    <row r="1947" spans="1:3" x14ac:dyDescent="0.25">
      <c r="A1947" s="532" t="str">
        <f>IF(ISNUMBER(VALUE(SUBSTITUTE('Named Boundary Report'!$A1946,"+",""))), VALUE(SUBSTITUTE('Named Boundary Report'!$A1946,"+","")), IF(TRIM('Named Boundary Report'!$A1946)="", "End of Project", $A1946))</f>
        <v>End of Project</v>
      </c>
      <c r="B1947" s="473" t="str">
        <f>IF(ISNUMBER('Named Boundary Report'!$A1946), "",TRIM(SUBSTITUTE('Named Boundary Report'!$A1946, CHAR(160), " ")))</f>
        <v/>
      </c>
      <c r="C1947" s="475">
        <f>'Named Boundary Report'!$F1946</f>
        <v>0</v>
      </c>
    </row>
    <row r="1948" spans="1:3" x14ac:dyDescent="0.25">
      <c r="A1948" s="532" t="str">
        <f>IF(ISNUMBER(VALUE(SUBSTITUTE('Named Boundary Report'!$A1947,"+",""))), VALUE(SUBSTITUTE('Named Boundary Report'!$A1947,"+","")), IF(TRIM('Named Boundary Report'!$A1947)="", "End of Project", $A1947))</f>
        <v>End of Project</v>
      </c>
      <c r="B1948" s="473" t="str">
        <f>IF(ISNUMBER('Named Boundary Report'!$A1947), "",TRIM(SUBSTITUTE('Named Boundary Report'!$A1947, CHAR(160), " ")))</f>
        <v/>
      </c>
      <c r="C1948" s="475">
        <f>'Named Boundary Report'!$F1947</f>
        <v>0</v>
      </c>
    </row>
    <row r="1949" spans="1:3" x14ac:dyDescent="0.25">
      <c r="A1949" s="532" t="str">
        <f>IF(ISNUMBER(VALUE(SUBSTITUTE('Named Boundary Report'!$A1948,"+",""))), VALUE(SUBSTITUTE('Named Boundary Report'!$A1948,"+","")), IF(TRIM('Named Boundary Report'!$A1948)="", "End of Project", $A1948))</f>
        <v>End of Project</v>
      </c>
      <c r="B1949" s="473" t="str">
        <f>IF(ISNUMBER('Named Boundary Report'!$A1948), "",TRIM(SUBSTITUTE('Named Boundary Report'!$A1948, CHAR(160), " ")))</f>
        <v/>
      </c>
      <c r="C1949" s="475">
        <f>'Named Boundary Report'!$F1948</f>
        <v>0</v>
      </c>
    </row>
    <row r="1950" spans="1:3" x14ac:dyDescent="0.25">
      <c r="A1950" s="532" t="str">
        <f>IF(ISNUMBER(VALUE(SUBSTITUTE('Named Boundary Report'!$A1949,"+",""))), VALUE(SUBSTITUTE('Named Boundary Report'!$A1949,"+","")), IF(TRIM('Named Boundary Report'!$A1949)="", "End of Project", $A1949))</f>
        <v>End of Project</v>
      </c>
      <c r="B1950" s="473" t="str">
        <f>IF(ISNUMBER('Named Boundary Report'!$A1949), "",TRIM(SUBSTITUTE('Named Boundary Report'!$A1949, CHAR(160), " ")))</f>
        <v/>
      </c>
      <c r="C1950" s="475">
        <f>'Named Boundary Report'!$F1949</f>
        <v>0</v>
      </c>
    </row>
    <row r="1951" spans="1:3" x14ac:dyDescent="0.25">
      <c r="A1951" s="532" t="str">
        <f>IF(ISNUMBER(VALUE(SUBSTITUTE('Named Boundary Report'!$A1950,"+",""))), VALUE(SUBSTITUTE('Named Boundary Report'!$A1950,"+","")), IF(TRIM('Named Boundary Report'!$A1950)="", "End of Project", $A1950))</f>
        <v>End of Project</v>
      </c>
      <c r="B1951" s="473" t="str">
        <f>IF(ISNUMBER('Named Boundary Report'!$A1950), "",TRIM(SUBSTITUTE('Named Boundary Report'!$A1950, CHAR(160), " ")))</f>
        <v/>
      </c>
      <c r="C1951" s="475">
        <f>'Named Boundary Report'!$F1950</f>
        <v>0</v>
      </c>
    </row>
    <row r="1952" spans="1:3" x14ac:dyDescent="0.25">
      <c r="A1952" s="532" t="str">
        <f>IF(ISNUMBER(VALUE(SUBSTITUTE('Named Boundary Report'!$A1951,"+",""))), VALUE(SUBSTITUTE('Named Boundary Report'!$A1951,"+","")), IF(TRIM('Named Boundary Report'!$A1951)="", "End of Project", $A1951))</f>
        <v>End of Project</v>
      </c>
      <c r="B1952" s="473" t="str">
        <f>IF(ISNUMBER('Named Boundary Report'!$A1951), "",TRIM(SUBSTITUTE('Named Boundary Report'!$A1951, CHAR(160), " ")))</f>
        <v/>
      </c>
      <c r="C1952" s="475">
        <f>'Named Boundary Report'!$F1951</f>
        <v>0</v>
      </c>
    </row>
    <row r="1953" spans="1:3" x14ac:dyDescent="0.25">
      <c r="A1953" s="532" t="str">
        <f>IF(ISNUMBER(VALUE(SUBSTITUTE('Named Boundary Report'!$A1952,"+",""))), VALUE(SUBSTITUTE('Named Boundary Report'!$A1952,"+","")), IF(TRIM('Named Boundary Report'!$A1952)="", "End of Project", $A1952))</f>
        <v>End of Project</v>
      </c>
      <c r="B1953" s="473" t="str">
        <f>IF(ISNUMBER('Named Boundary Report'!$A1952), "",TRIM(SUBSTITUTE('Named Boundary Report'!$A1952, CHAR(160), " ")))</f>
        <v/>
      </c>
      <c r="C1953" s="475">
        <f>'Named Boundary Report'!$F1952</f>
        <v>0</v>
      </c>
    </row>
    <row r="1954" spans="1:3" x14ac:dyDescent="0.25">
      <c r="A1954" s="532" t="str">
        <f>IF(ISNUMBER(VALUE(SUBSTITUTE('Named Boundary Report'!$A1953,"+",""))), VALUE(SUBSTITUTE('Named Boundary Report'!$A1953,"+","")), IF(TRIM('Named Boundary Report'!$A1953)="", "End of Project", $A1953))</f>
        <v>End of Project</v>
      </c>
      <c r="B1954" s="473" t="str">
        <f>IF(ISNUMBER('Named Boundary Report'!$A1953), "",TRIM(SUBSTITUTE('Named Boundary Report'!$A1953, CHAR(160), " ")))</f>
        <v/>
      </c>
      <c r="C1954" s="475">
        <f>'Named Boundary Report'!$F1953</f>
        <v>0</v>
      </c>
    </row>
    <row r="1955" spans="1:3" x14ac:dyDescent="0.25">
      <c r="A1955" s="532" t="str">
        <f>IF(ISNUMBER(VALUE(SUBSTITUTE('Named Boundary Report'!$A1954,"+",""))), VALUE(SUBSTITUTE('Named Boundary Report'!$A1954,"+","")), IF(TRIM('Named Boundary Report'!$A1954)="", "End of Project", $A1954))</f>
        <v>End of Project</v>
      </c>
      <c r="B1955" s="473" t="str">
        <f>IF(ISNUMBER('Named Boundary Report'!$A1954), "",TRIM(SUBSTITUTE('Named Boundary Report'!$A1954, CHAR(160), " ")))</f>
        <v/>
      </c>
      <c r="C1955" s="475">
        <f>'Named Boundary Report'!$F1954</f>
        <v>0</v>
      </c>
    </row>
    <row r="1956" spans="1:3" x14ac:dyDescent="0.25">
      <c r="A1956" s="532" t="str">
        <f>IF(ISNUMBER(VALUE(SUBSTITUTE('Named Boundary Report'!$A1955,"+",""))), VALUE(SUBSTITUTE('Named Boundary Report'!$A1955,"+","")), IF(TRIM('Named Boundary Report'!$A1955)="", "End of Project", $A1955))</f>
        <v>End of Project</v>
      </c>
      <c r="B1956" s="473" t="str">
        <f>IF(ISNUMBER('Named Boundary Report'!$A1955), "",TRIM(SUBSTITUTE('Named Boundary Report'!$A1955, CHAR(160), " ")))</f>
        <v/>
      </c>
      <c r="C1956" s="475">
        <f>'Named Boundary Report'!$F1955</f>
        <v>0</v>
      </c>
    </row>
    <row r="1957" spans="1:3" x14ac:dyDescent="0.25">
      <c r="A1957" s="532" t="str">
        <f>IF(ISNUMBER(VALUE(SUBSTITUTE('Named Boundary Report'!$A1956,"+",""))), VALUE(SUBSTITUTE('Named Boundary Report'!$A1956,"+","")), IF(TRIM('Named Boundary Report'!$A1956)="", "End of Project", $A1956))</f>
        <v>End of Project</v>
      </c>
      <c r="B1957" s="473" t="str">
        <f>IF(ISNUMBER('Named Boundary Report'!$A1956), "",TRIM(SUBSTITUTE('Named Boundary Report'!$A1956, CHAR(160), " ")))</f>
        <v/>
      </c>
      <c r="C1957" s="475">
        <f>'Named Boundary Report'!$F1956</f>
        <v>0</v>
      </c>
    </row>
    <row r="1958" spans="1:3" x14ac:dyDescent="0.25">
      <c r="A1958" s="532" t="str">
        <f>IF(ISNUMBER(VALUE(SUBSTITUTE('Named Boundary Report'!$A1957,"+",""))), VALUE(SUBSTITUTE('Named Boundary Report'!$A1957,"+","")), IF(TRIM('Named Boundary Report'!$A1957)="", "End of Project", $A1957))</f>
        <v>End of Project</v>
      </c>
      <c r="B1958" s="473" t="str">
        <f>IF(ISNUMBER('Named Boundary Report'!$A1957), "",TRIM(SUBSTITUTE('Named Boundary Report'!$A1957, CHAR(160), " ")))</f>
        <v/>
      </c>
      <c r="C1958" s="475">
        <f>'Named Boundary Report'!$F1957</f>
        <v>0</v>
      </c>
    </row>
    <row r="1959" spans="1:3" x14ac:dyDescent="0.25">
      <c r="A1959" s="532" t="str">
        <f>IF(ISNUMBER(VALUE(SUBSTITUTE('Named Boundary Report'!$A1958,"+",""))), VALUE(SUBSTITUTE('Named Boundary Report'!$A1958,"+","")), IF(TRIM('Named Boundary Report'!$A1958)="", "End of Project", $A1958))</f>
        <v>End of Project</v>
      </c>
      <c r="B1959" s="473" t="str">
        <f>IF(ISNUMBER('Named Boundary Report'!$A1958), "",TRIM(SUBSTITUTE('Named Boundary Report'!$A1958, CHAR(160), " ")))</f>
        <v/>
      </c>
      <c r="C1959" s="475">
        <f>'Named Boundary Report'!$F1958</f>
        <v>0</v>
      </c>
    </row>
    <row r="1960" spans="1:3" x14ac:dyDescent="0.25">
      <c r="A1960" s="532" t="str">
        <f>IF(ISNUMBER(VALUE(SUBSTITUTE('Named Boundary Report'!$A1959,"+",""))), VALUE(SUBSTITUTE('Named Boundary Report'!$A1959,"+","")), IF(TRIM('Named Boundary Report'!$A1959)="", "End of Project", $A1959))</f>
        <v>End of Project</v>
      </c>
      <c r="B1960" s="473" t="str">
        <f>IF(ISNUMBER('Named Boundary Report'!$A1959), "",TRIM(SUBSTITUTE('Named Boundary Report'!$A1959, CHAR(160), " ")))</f>
        <v/>
      </c>
      <c r="C1960" s="475">
        <f>'Named Boundary Report'!$F1959</f>
        <v>0</v>
      </c>
    </row>
    <row r="1961" spans="1:3" x14ac:dyDescent="0.25">
      <c r="A1961" s="532" t="str">
        <f>IF(ISNUMBER(VALUE(SUBSTITUTE('Named Boundary Report'!$A1960,"+",""))), VALUE(SUBSTITUTE('Named Boundary Report'!$A1960,"+","")), IF(TRIM('Named Boundary Report'!$A1960)="", "End of Project", $A1960))</f>
        <v>End of Project</v>
      </c>
      <c r="B1961" s="473" t="str">
        <f>IF(ISNUMBER('Named Boundary Report'!$A1960), "",TRIM(SUBSTITUTE('Named Boundary Report'!$A1960, CHAR(160), " ")))</f>
        <v/>
      </c>
      <c r="C1961" s="475">
        <f>'Named Boundary Report'!$F1960</f>
        <v>0</v>
      </c>
    </row>
    <row r="1962" spans="1:3" x14ac:dyDescent="0.25">
      <c r="A1962" s="532" t="str">
        <f>IF(ISNUMBER(VALUE(SUBSTITUTE('Named Boundary Report'!$A1961,"+",""))), VALUE(SUBSTITUTE('Named Boundary Report'!$A1961,"+","")), IF(TRIM('Named Boundary Report'!$A1961)="", "End of Project", $A1961))</f>
        <v>End of Project</v>
      </c>
      <c r="B1962" s="473" t="str">
        <f>IF(ISNUMBER('Named Boundary Report'!$A1961), "",TRIM(SUBSTITUTE('Named Boundary Report'!$A1961, CHAR(160), " ")))</f>
        <v/>
      </c>
      <c r="C1962" s="475">
        <f>'Named Boundary Report'!$F1961</f>
        <v>0</v>
      </c>
    </row>
    <row r="1963" spans="1:3" x14ac:dyDescent="0.25">
      <c r="A1963" s="532" t="str">
        <f>IF(ISNUMBER(VALUE(SUBSTITUTE('Named Boundary Report'!$A1962,"+",""))), VALUE(SUBSTITUTE('Named Boundary Report'!$A1962,"+","")), IF(TRIM('Named Boundary Report'!$A1962)="", "End of Project", $A1962))</f>
        <v>End of Project</v>
      </c>
      <c r="B1963" s="473" t="str">
        <f>IF(ISNUMBER('Named Boundary Report'!$A1962), "",TRIM(SUBSTITUTE('Named Boundary Report'!$A1962, CHAR(160), " ")))</f>
        <v/>
      </c>
      <c r="C1963" s="475">
        <f>'Named Boundary Report'!$F1962</f>
        <v>0</v>
      </c>
    </row>
    <row r="1964" spans="1:3" x14ac:dyDescent="0.25">
      <c r="A1964" s="532" t="str">
        <f>IF(ISNUMBER(VALUE(SUBSTITUTE('Named Boundary Report'!$A1963,"+",""))), VALUE(SUBSTITUTE('Named Boundary Report'!$A1963,"+","")), IF(TRIM('Named Boundary Report'!$A1963)="", "End of Project", $A1963))</f>
        <v>End of Project</v>
      </c>
      <c r="B1964" s="473" t="str">
        <f>IF(ISNUMBER('Named Boundary Report'!$A1963), "",TRIM(SUBSTITUTE('Named Boundary Report'!$A1963, CHAR(160), " ")))</f>
        <v/>
      </c>
      <c r="C1964" s="475">
        <f>'Named Boundary Report'!$F1963</f>
        <v>0</v>
      </c>
    </row>
    <row r="1965" spans="1:3" x14ac:dyDescent="0.25">
      <c r="A1965" s="532" t="str">
        <f>IF(ISNUMBER(VALUE(SUBSTITUTE('Named Boundary Report'!$A1964,"+",""))), VALUE(SUBSTITUTE('Named Boundary Report'!$A1964,"+","")), IF(TRIM('Named Boundary Report'!$A1964)="", "End of Project", $A1964))</f>
        <v>End of Project</v>
      </c>
      <c r="B1965" s="473" t="str">
        <f>IF(ISNUMBER('Named Boundary Report'!$A1964), "",TRIM(SUBSTITUTE('Named Boundary Report'!$A1964, CHAR(160), " ")))</f>
        <v/>
      </c>
      <c r="C1965" s="475">
        <f>'Named Boundary Report'!$F1964</f>
        <v>0</v>
      </c>
    </row>
    <row r="1966" spans="1:3" x14ac:dyDescent="0.25">
      <c r="A1966" s="532" t="str">
        <f>IF(ISNUMBER(VALUE(SUBSTITUTE('Named Boundary Report'!$A1965,"+",""))), VALUE(SUBSTITUTE('Named Boundary Report'!$A1965,"+","")), IF(TRIM('Named Boundary Report'!$A1965)="", "End of Project", $A1965))</f>
        <v>End of Project</v>
      </c>
      <c r="B1966" s="473" t="str">
        <f>IF(ISNUMBER('Named Boundary Report'!$A1965), "",TRIM(SUBSTITUTE('Named Boundary Report'!$A1965, CHAR(160), " ")))</f>
        <v/>
      </c>
      <c r="C1966" s="475">
        <f>'Named Boundary Report'!$F1965</f>
        <v>0</v>
      </c>
    </row>
    <row r="1967" spans="1:3" x14ac:dyDescent="0.25">
      <c r="A1967" s="532" t="str">
        <f>IF(ISNUMBER(VALUE(SUBSTITUTE('Named Boundary Report'!$A1966,"+",""))), VALUE(SUBSTITUTE('Named Boundary Report'!$A1966,"+","")), IF(TRIM('Named Boundary Report'!$A1966)="", "End of Project", $A1966))</f>
        <v>End of Project</v>
      </c>
      <c r="B1967" s="473" t="str">
        <f>IF(ISNUMBER('Named Boundary Report'!$A1966), "",TRIM(SUBSTITUTE('Named Boundary Report'!$A1966, CHAR(160), " ")))</f>
        <v/>
      </c>
      <c r="C1967" s="475">
        <f>'Named Boundary Report'!$F1966</f>
        <v>0</v>
      </c>
    </row>
    <row r="1968" spans="1:3" x14ac:dyDescent="0.25">
      <c r="A1968" s="532" t="str">
        <f>IF(ISNUMBER(VALUE(SUBSTITUTE('Named Boundary Report'!$A1967,"+",""))), VALUE(SUBSTITUTE('Named Boundary Report'!$A1967,"+","")), IF(TRIM('Named Boundary Report'!$A1967)="", "End of Project", $A1967))</f>
        <v>End of Project</v>
      </c>
      <c r="B1968" s="473" t="str">
        <f>IF(ISNUMBER('Named Boundary Report'!$A1967), "",TRIM(SUBSTITUTE('Named Boundary Report'!$A1967, CHAR(160), " ")))</f>
        <v/>
      </c>
      <c r="C1968" s="475">
        <f>'Named Boundary Report'!$F1967</f>
        <v>0</v>
      </c>
    </row>
    <row r="1969" spans="1:3" x14ac:dyDescent="0.25">
      <c r="A1969" s="532" t="str">
        <f>IF(ISNUMBER(VALUE(SUBSTITUTE('Named Boundary Report'!$A1968,"+",""))), VALUE(SUBSTITUTE('Named Boundary Report'!$A1968,"+","")), IF(TRIM('Named Boundary Report'!$A1968)="", "End of Project", $A1968))</f>
        <v>End of Project</v>
      </c>
      <c r="B1969" s="473" t="str">
        <f>IF(ISNUMBER('Named Boundary Report'!$A1968), "",TRIM(SUBSTITUTE('Named Boundary Report'!$A1968, CHAR(160), " ")))</f>
        <v/>
      </c>
      <c r="C1969" s="475">
        <f>'Named Boundary Report'!$F1968</f>
        <v>0</v>
      </c>
    </row>
    <row r="1970" spans="1:3" x14ac:dyDescent="0.25">
      <c r="A1970" s="532" t="str">
        <f>IF(ISNUMBER(VALUE(SUBSTITUTE('Named Boundary Report'!$A1969,"+",""))), VALUE(SUBSTITUTE('Named Boundary Report'!$A1969,"+","")), IF(TRIM('Named Boundary Report'!$A1969)="", "End of Project", $A1969))</f>
        <v>End of Project</v>
      </c>
      <c r="B1970" s="473" t="str">
        <f>IF(ISNUMBER('Named Boundary Report'!$A1969), "",TRIM(SUBSTITUTE('Named Boundary Report'!$A1969, CHAR(160), " ")))</f>
        <v/>
      </c>
      <c r="C1970" s="475">
        <f>'Named Boundary Report'!$F1969</f>
        <v>0</v>
      </c>
    </row>
    <row r="1971" spans="1:3" x14ac:dyDescent="0.25">
      <c r="A1971" s="532" t="str">
        <f>IF(ISNUMBER(VALUE(SUBSTITUTE('Named Boundary Report'!$A1970,"+",""))), VALUE(SUBSTITUTE('Named Boundary Report'!$A1970,"+","")), IF(TRIM('Named Boundary Report'!$A1970)="", "End of Project", $A1970))</f>
        <v>End of Project</v>
      </c>
      <c r="B1971" s="473" t="str">
        <f>IF(ISNUMBER('Named Boundary Report'!$A1970), "",TRIM(SUBSTITUTE('Named Boundary Report'!$A1970, CHAR(160), " ")))</f>
        <v/>
      </c>
      <c r="C1971" s="475">
        <f>'Named Boundary Report'!$F1970</f>
        <v>0</v>
      </c>
    </row>
    <row r="1972" spans="1:3" x14ac:dyDescent="0.25">
      <c r="A1972" s="532" t="str">
        <f>IF(ISNUMBER(VALUE(SUBSTITUTE('Named Boundary Report'!$A1971,"+",""))), VALUE(SUBSTITUTE('Named Boundary Report'!$A1971,"+","")), IF(TRIM('Named Boundary Report'!$A1971)="", "End of Project", $A1971))</f>
        <v>End of Project</v>
      </c>
      <c r="B1972" s="473" t="str">
        <f>IF(ISNUMBER('Named Boundary Report'!$A1971), "",TRIM(SUBSTITUTE('Named Boundary Report'!$A1971, CHAR(160), " ")))</f>
        <v/>
      </c>
      <c r="C1972" s="475">
        <f>'Named Boundary Report'!$F1971</f>
        <v>0</v>
      </c>
    </row>
    <row r="1973" spans="1:3" x14ac:dyDescent="0.25">
      <c r="A1973" s="532" t="str">
        <f>IF(ISNUMBER(VALUE(SUBSTITUTE('Named Boundary Report'!$A1972,"+",""))), VALUE(SUBSTITUTE('Named Boundary Report'!$A1972,"+","")), IF(TRIM('Named Boundary Report'!$A1972)="", "End of Project", $A1972))</f>
        <v>End of Project</v>
      </c>
      <c r="B1973" s="473" t="str">
        <f>IF(ISNUMBER('Named Boundary Report'!$A1972), "",TRIM(SUBSTITUTE('Named Boundary Report'!$A1972, CHAR(160), " ")))</f>
        <v/>
      </c>
      <c r="C1973" s="475">
        <f>'Named Boundary Report'!$F1972</f>
        <v>0</v>
      </c>
    </row>
    <row r="1974" spans="1:3" x14ac:dyDescent="0.25">
      <c r="A1974" s="532" t="str">
        <f>IF(ISNUMBER(VALUE(SUBSTITUTE('Named Boundary Report'!$A1973,"+",""))), VALUE(SUBSTITUTE('Named Boundary Report'!$A1973,"+","")), IF(TRIM('Named Boundary Report'!$A1973)="", "End of Project", $A1973))</f>
        <v>End of Project</v>
      </c>
      <c r="B1974" s="473" t="str">
        <f>IF(ISNUMBER('Named Boundary Report'!$A1973), "",TRIM(SUBSTITUTE('Named Boundary Report'!$A1973, CHAR(160), " ")))</f>
        <v/>
      </c>
      <c r="C1974" s="475">
        <f>'Named Boundary Report'!$F1973</f>
        <v>0</v>
      </c>
    </row>
    <row r="1975" spans="1:3" x14ac:dyDescent="0.25">
      <c r="A1975" s="532" t="str">
        <f>IF(ISNUMBER(VALUE(SUBSTITUTE('Named Boundary Report'!$A1974,"+",""))), VALUE(SUBSTITUTE('Named Boundary Report'!$A1974,"+","")), IF(TRIM('Named Boundary Report'!$A1974)="", "End of Project", $A1974))</f>
        <v>End of Project</v>
      </c>
      <c r="B1975" s="473" t="str">
        <f>IF(ISNUMBER('Named Boundary Report'!$A1974), "",TRIM(SUBSTITUTE('Named Boundary Report'!$A1974, CHAR(160), " ")))</f>
        <v/>
      </c>
      <c r="C1975" s="475">
        <f>'Named Boundary Report'!$F1974</f>
        <v>0</v>
      </c>
    </row>
    <row r="1976" spans="1:3" x14ac:dyDescent="0.25">
      <c r="A1976" s="532" t="str">
        <f>IF(ISNUMBER(VALUE(SUBSTITUTE('Named Boundary Report'!$A1975,"+",""))), VALUE(SUBSTITUTE('Named Boundary Report'!$A1975,"+","")), IF(TRIM('Named Boundary Report'!$A1975)="", "End of Project", $A1975))</f>
        <v>End of Project</v>
      </c>
      <c r="B1976" s="473" t="str">
        <f>IF(ISNUMBER('Named Boundary Report'!$A1975), "",TRIM(SUBSTITUTE('Named Boundary Report'!$A1975, CHAR(160), " ")))</f>
        <v/>
      </c>
      <c r="C1976" s="475">
        <f>'Named Boundary Report'!$F1975</f>
        <v>0</v>
      </c>
    </row>
    <row r="1977" spans="1:3" x14ac:dyDescent="0.25">
      <c r="A1977" s="532" t="str">
        <f>IF(ISNUMBER(VALUE(SUBSTITUTE('Named Boundary Report'!$A1976,"+",""))), VALUE(SUBSTITUTE('Named Boundary Report'!$A1976,"+","")), IF(TRIM('Named Boundary Report'!$A1976)="", "End of Project", $A1976))</f>
        <v>End of Project</v>
      </c>
      <c r="B1977" s="473" t="str">
        <f>IF(ISNUMBER('Named Boundary Report'!$A1976), "",TRIM(SUBSTITUTE('Named Boundary Report'!$A1976, CHAR(160), " ")))</f>
        <v/>
      </c>
      <c r="C1977" s="475">
        <f>'Named Boundary Report'!$F1976</f>
        <v>0</v>
      </c>
    </row>
    <row r="1978" spans="1:3" x14ac:dyDescent="0.25">
      <c r="A1978" s="532" t="str">
        <f>IF(ISNUMBER(VALUE(SUBSTITUTE('Named Boundary Report'!$A1977,"+",""))), VALUE(SUBSTITUTE('Named Boundary Report'!$A1977,"+","")), IF(TRIM('Named Boundary Report'!$A1977)="", "End of Project", $A1977))</f>
        <v>End of Project</v>
      </c>
      <c r="B1978" s="473" t="str">
        <f>IF(ISNUMBER('Named Boundary Report'!$A1977), "",TRIM(SUBSTITUTE('Named Boundary Report'!$A1977, CHAR(160), " ")))</f>
        <v/>
      </c>
      <c r="C1978" s="475">
        <f>'Named Boundary Report'!$F1977</f>
        <v>0</v>
      </c>
    </row>
    <row r="1979" spans="1:3" x14ac:dyDescent="0.25">
      <c r="A1979" s="532" t="str">
        <f>IF(ISNUMBER(VALUE(SUBSTITUTE('Named Boundary Report'!$A1978,"+",""))), VALUE(SUBSTITUTE('Named Boundary Report'!$A1978,"+","")), IF(TRIM('Named Boundary Report'!$A1978)="", "End of Project", $A1978))</f>
        <v>End of Project</v>
      </c>
      <c r="B1979" s="473" t="str">
        <f>IF(ISNUMBER('Named Boundary Report'!$A1978), "",TRIM(SUBSTITUTE('Named Boundary Report'!$A1978, CHAR(160), " ")))</f>
        <v/>
      </c>
      <c r="C1979" s="475">
        <f>'Named Boundary Report'!$F1978</f>
        <v>0</v>
      </c>
    </row>
    <row r="1980" spans="1:3" x14ac:dyDescent="0.25">
      <c r="A1980" s="532" t="str">
        <f>IF(ISNUMBER(VALUE(SUBSTITUTE('Named Boundary Report'!$A1979,"+",""))), VALUE(SUBSTITUTE('Named Boundary Report'!$A1979,"+","")), IF(TRIM('Named Boundary Report'!$A1979)="", "End of Project", $A1979))</f>
        <v>End of Project</v>
      </c>
      <c r="B1980" s="473" t="str">
        <f>IF(ISNUMBER('Named Boundary Report'!$A1979), "",TRIM(SUBSTITUTE('Named Boundary Report'!$A1979, CHAR(160), " ")))</f>
        <v/>
      </c>
      <c r="C1980" s="475">
        <f>'Named Boundary Report'!$F1979</f>
        <v>0</v>
      </c>
    </row>
    <row r="1981" spans="1:3" x14ac:dyDescent="0.25">
      <c r="A1981" s="532" t="str">
        <f>IF(ISNUMBER(VALUE(SUBSTITUTE('Named Boundary Report'!$A1980,"+",""))), VALUE(SUBSTITUTE('Named Boundary Report'!$A1980,"+","")), IF(TRIM('Named Boundary Report'!$A1980)="", "End of Project", $A1980))</f>
        <v>End of Project</v>
      </c>
      <c r="B1981" s="473" t="str">
        <f>IF(ISNUMBER('Named Boundary Report'!$A1980), "",TRIM(SUBSTITUTE('Named Boundary Report'!$A1980, CHAR(160), " ")))</f>
        <v/>
      </c>
      <c r="C1981" s="475">
        <f>'Named Boundary Report'!$F1980</f>
        <v>0</v>
      </c>
    </row>
    <row r="1982" spans="1:3" x14ac:dyDescent="0.25">
      <c r="A1982" s="532" t="str">
        <f>IF(ISNUMBER(VALUE(SUBSTITUTE('Named Boundary Report'!$A1981,"+",""))), VALUE(SUBSTITUTE('Named Boundary Report'!$A1981,"+","")), IF(TRIM('Named Boundary Report'!$A1981)="", "End of Project", $A1981))</f>
        <v>End of Project</v>
      </c>
      <c r="B1982" s="473" t="str">
        <f>IF(ISNUMBER('Named Boundary Report'!$A1981), "",TRIM(SUBSTITUTE('Named Boundary Report'!$A1981, CHAR(160), " ")))</f>
        <v/>
      </c>
      <c r="C1982" s="475">
        <f>'Named Boundary Report'!$F1981</f>
        <v>0</v>
      </c>
    </row>
    <row r="1983" spans="1:3" x14ac:dyDescent="0.25">
      <c r="A1983" s="532" t="str">
        <f>IF(ISNUMBER(VALUE(SUBSTITUTE('Named Boundary Report'!$A1982,"+",""))), VALUE(SUBSTITUTE('Named Boundary Report'!$A1982,"+","")), IF(TRIM('Named Boundary Report'!$A1982)="", "End of Project", $A1982))</f>
        <v>End of Project</v>
      </c>
      <c r="B1983" s="473" t="str">
        <f>IF(ISNUMBER('Named Boundary Report'!$A1982), "",TRIM(SUBSTITUTE('Named Boundary Report'!$A1982, CHAR(160), " ")))</f>
        <v/>
      </c>
      <c r="C1983" s="475">
        <f>'Named Boundary Report'!$F1982</f>
        <v>0</v>
      </c>
    </row>
    <row r="1984" spans="1:3" x14ac:dyDescent="0.25">
      <c r="A1984" s="532" t="str">
        <f>IF(ISNUMBER(VALUE(SUBSTITUTE('Named Boundary Report'!$A1983,"+",""))), VALUE(SUBSTITUTE('Named Boundary Report'!$A1983,"+","")), IF(TRIM('Named Boundary Report'!$A1983)="", "End of Project", $A1983))</f>
        <v>End of Project</v>
      </c>
      <c r="B1984" s="473" t="str">
        <f>IF(ISNUMBER('Named Boundary Report'!$A1983), "",TRIM(SUBSTITUTE('Named Boundary Report'!$A1983, CHAR(160), " ")))</f>
        <v/>
      </c>
      <c r="C1984" s="475">
        <f>'Named Boundary Report'!$F1983</f>
        <v>0</v>
      </c>
    </row>
    <row r="1985" spans="1:3" x14ac:dyDescent="0.25">
      <c r="A1985" s="532" t="str">
        <f>IF(ISNUMBER(VALUE(SUBSTITUTE('Named Boundary Report'!$A1984,"+",""))), VALUE(SUBSTITUTE('Named Boundary Report'!$A1984,"+","")), IF(TRIM('Named Boundary Report'!$A1984)="", "End of Project", $A1984))</f>
        <v>End of Project</v>
      </c>
      <c r="B1985" s="473" t="str">
        <f>IF(ISNUMBER('Named Boundary Report'!$A1984), "",TRIM(SUBSTITUTE('Named Boundary Report'!$A1984, CHAR(160), " ")))</f>
        <v/>
      </c>
      <c r="C1985" s="475">
        <f>'Named Boundary Report'!$F1984</f>
        <v>0</v>
      </c>
    </row>
    <row r="1986" spans="1:3" x14ac:dyDescent="0.25">
      <c r="A1986" s="532" t="str">
        <f>IF(ISNUMBER(VALUE(SUBSTITUTE('Named Boundary Report'!$A1985,"+",""))), VALUE(SUBSTITUTE('Named Boundary Report'!$A1985,"+","")), IF(TRIM('Named Boundary Report'!$A1985)="", "End of Project", $A1985))</f>
        <v>End of Project</v>
      </c>
      <c r="B1986" s="473" t="str">
        <f>IF(ISNUMBER('Named Boundary Report'!$A1985), "",TRIM(SUBSTITUTE('Named Boundary Report'!$A1985, CHAR(160), " ")))</f>
        <v/>
      </c>
      <c r="C1986" s="475">
        <f>'Named Boundary Report'!$F1985</f>
        <v>0</v>
      </c>
    </row>
    <row r="1987" spans="1:3" x14ac:dyDescent="0.25">
      <c r="A1987" s="532" t="str">
        <f>IF(ISNUMBER(VALUE(SUBSTITUTE('Named Boundary Report'!$A1986,"+",""))), VALUE(SUBSTITUTE('Named Boundary Report'!$A1986,"+","")), IF(TRIM('Named Boundary Report'!$A1986)="", "End of Project", $A1986))</f>
        <v>End of Project</v>
      </c>
      <c r="B1987" s="473" t="str">
        <f>IF(ISNUMBER('Named Boundary Report'!$A1986), "",TRIM(SUBSTITUTE('Named Boundary Report'!$A1986, CHAR(160), " ")))</f>
        <v/>
      </c>
      <c r="C1987" s="475">
        <f>'Named Boundary Report'!$F1986</f>
        <v>0</v>
      </c>
    </row>
    <row r="1988" spans="1:3" x14ac:dyDescent="0.25">
      <c r="A1988" s="532" t="str">
        <f>IF(ISNUMBER(VALUE(SUBSTITUTE('Named Boundary Report'!$A1987,"+",""))), VALUE(SUBSTITUTE('Named Boundary Report'!$A1987,"+","")), IF(TRIM('Named Boundary Report'!$A1987)="", "End of Project", $A1987))</f>
        <v>End of Project</v>
      </c>
      <c r="B1988" s="473" t="str">
        <f>IF(ISNUMBER('Named Boundary Report'!$A1987), "",TRIM(SUBSTITUTE('Named Boundary Report'!$A1987, CHAR(160), " ")))</f>
        <v/>
      </c>
      <c r="C1988" s="475">
        <f>'Named Boundary Report'!$F1987</f>
        <v>0</v>
      </c>
    </row>
    <row r="1989" spans="1:3" x14ac:dyDescent="0.25">
      <c r="A1989" s="532" t="str">
        <f>IF(ISNUMBER(VALUE(SUBSTITUTE('Named Boundary Report'!$A1988,"+",""))), VALUE(SUBSTITUTE('Named Boundary Report'!$A1988,"+","")), IF(TRIM('Named Boundary Report'!$A1988)="", "End of Project", $A1988))</f>
        <v>End of Project</v>
      </c>
      <c r="B1989" s="473" t="str">
        <f>IF(ISNUMBER('Named Boundary Report'!$A1988), "",TRIM(SUBSTITUTE('Named Boundary Report'!$A1988, CHAR(160), " ")))</f>
        <v/>
      </c>
      <c r="C1989" s="475">
        <f>'Named Boundary Report'!$F1988</f>
        <v>0</v>
      </c>
    </row>
    <row r="1990" spans="1:3" x14ac:dyDescent="0.25">
      <c r="A1990" s="532" t="str">
        <f>IF(ISNUMBER(VALUE(SUBSTITUTE('Named Boundary Report'!$A1989,"+",""))), VALUE(SUBSTITUTE('Named Boundary Report'!$A1989,"+","")), IF(TRIM('Named Boundary Report'!$A1989)="", "End of Project", $A1989))</f>
        <v>End of Project</v>
      </c>
      <c r="B1990" s="473" t="str">
        <f>IF(ISNUMBER('Named Boundary Report'!$A1989), "",TRIM(SUBSTITUTE('Named Boundary Report'!$A1989, CHAR(160), " ")))</f>
        <v/>
      </c>
      <c r="C1990" s="475">
        <f>'Named Boundary Report'!$F1989</f>
        <v>0</v>
      </c>
    </row>
    <row r="1991" spans="1:3" x14ac:dyDescent="0.25">
      <c r="A1991" s="532" t="str">
        <f>IF(ISNUMBER(VALUE(SUBSTITUTE('Named Boundary Report'!$A1990,"+",""))), VALUE(SUBSTITUTE('Named Boundary Report'!$A1990,"+","")), IF(TRIM('Named Boundary Report'!$A1990)="", "End of Project", $A1990))</f>
        <v>End of Project</v>
      </c>
      <c r="B1991" s="473" t="str">
        <f>IF(ISNUMBER('Named Boundary Report'!$A1990), "",TRIM(SUBSTITUTE('Named Boundary Report'!$A1990, CHAR(160), " ")))</f>
        <v/>
      </c>
      <c r="C1991" s="475">
        <f>'Named Boundary Report'!$F1990</f>
        <v>0</v>
      </c>
    </row>
    <row r="1992" spans="1:3" x14ac:dyDescent="0.25">
      <c r="A1992" s="532" t="str">
        <f>IF(ISNUMBER(VALUE(SUBSTITUTE('Named Boundary Report'!$A1991,"+",""))), VALUE(SUBSTITUTE('Named Boundary Report'!$A1991,"+","")), IF(TRIM('Named Boundary Report'!$A1991)="", "End of Project", $A1991))</f>
        <v>End of Project</v>
      </c>
      <c r="B1992" s="473" t="str">
        <f>IF(ISNUMBER('Named Boundary Report'!$A1991), "",TRIM(SUBSTITUTE('Named Boundary Report'!$A1991, CHAR(160), " ")))</f>
        <v/>
      </c>
      <c r="C1992" s="475">
        <f>'Named Boundary Report'!$F1991</f>
        <v>0</v>
      </c>
    </row>
    <row r="1993" spans="1:3" x14ac:dyDescent="0.25">
      <c r="A1993" s="532" t="str">
        <f>IF(ISNUMBER(VALUE(SUBSTITUTE('Named Boundary Report'!$A1992,"+",""))), VALUE(SUBSTITUTE('Named Boundary Report'!$A1992,"+","")), IF(TRIM('Named Boundary Report'!$A1992)="", "End of Project", $A1992))</f>
        <v>End of Project</v>
      </c>
      <c r="B1993" s="473" t="str">
        <f>IF(ISNUMBER('Named Boundary Report'!$A1992), "",TRIM(SUBSTITUTE('Named Boundary Report'!$A1992, CHAR(160), " ")))</f>
        <v/>
      </c>
      <c r="C1993" s="475">
        <f>'Named Boundary Report'!$F1992</f>
        <v>0</v>
      </c>
    </row>
    <row r="1994" spans="1:3" x14ac:dyDescent="0.25">
      <c r="A1994" s="532" t="str">
        <f>IF(ISNUMBER(VALUE(SUBSTITUTE('Named Boundary Report'!$A1993,"+",""))), VALUE(SUBSTITUTE('Named Boundary Report'!$A1993,"+","")), IF(TRIM('Named Boundary Report'!$A1993)="", "End of Project", $A1993))</f>
        <v>End of Project</v>
      </c>
      <c r="B1994" s="473" t="str">
        <f>IF(ISNUMBER('Named Boundary Report'!$A1993), "",TRIM(SUBSTITUTE('Named Boundary Report'!$A1993, CHAR(160), " ")))</f>
        <v/>
      </c>
      <c r="C1994" s="475">
        <f>'Named Boundary Report'!$F1993</f>
        <v>0</v>
      </c>
    </row>
    <row r="1995" spans="1:3" x14ac:dyDescent="0.25">
      <c r="A1995" s="532" t="str">
        <f>IF(ISNUMBER(VALUE(SUBSTITUTE('Named Boundary Report'!$A1994,"+",""))), VALUE(SUBSTITUTE('Named Boundary Report'!$A1994,"+","")), IF(TRIM('Named Boundary Report'!$A1994)="", "End of Project", $A1994))</f>
        <v>End of Project</v>
      </c>
      <c r="B1995" s="473" t="str">
        <f>IF(ISNUMBER('Named Boundary Report'!$A1994), "",TRIM(SUBSTITUTE('Named Boundary Report'!$A1994, CHAR(160), " ")))</f>
        <v/>
      </c>
      <c r="C1995" s="475">
        <f>'Named Boundary Report'!$F1994</f>
        <v>0</v>
      </c>
    </row>
    <row r="1996" spans="1:3" x14ac:dyDescent="0.25">
      <c r="A1996" s="532" t="str">
        <f>IF(ISNUMBER(VALUE(SUBSTITUTE('Named Boundary Report'!$A1995,"+",""))), VALUE(SUBSTITUTE('Named Boundary Report'!$A1995,"+","")), IF(TRIM('Named Boundary Report'!$A1995)="", "End of Project", $A1995))</f>
        <v>End of Project</v>
      </c>
      <c r="B1996" s="473" t="str">
        <f>IF(ISNUMBER('Named Boundary Report'!$A1995), "",TRIM(SUBSTITUTE('Named Boundary Report'!$A1995, CHAR(160), " ")))</f>
        <v/>
      </c>
      <c r="C1996" s="475">
        <f>'Named Boundary Report'!$F1995</f>
        <v>0</v>
      </c>
    </row>
    <row r="1997" spans="1:3" x14ac:dyDescent="0.25">
      <c r="A1997" s="532" t="str">
        <f>IF(ISNUMBER(VALUE(SUBSTITUTE('Named Boundary Report'!$A1996,"+",""))), VALUE(SUBSTITUTE('Named Boundary Report'!$A1996,"+","")), IF(TRIM('Named Boundary Report'!$A1996)="", "End of Project", $A1996))</f>
        <v>End of Project</v>
      </c>
      <c r="B1997" s="473" t="str">
        <f>IF(ISNUMBER('Named Boundary Report'!$A1996), "",TRIM(SUBSTITUTE('Named Boundary Report'!$A1996, CHAR(160), " ")))</f>
        <v/>
      </c>
      <c r="C1997" s="475">
        <f>'Named Boundary Report'!$F1996</f>
        <v>0</v>
      </c>
    </row>
    <row r="1998" spans="1:3" x14ac:dyDescent="0.25">
      <c r="A1998" s="532" t="str">
        <f>IF(ISNUMBER(VALUE(SUBSTITUTE('Named Boundary Report'!$A1997,"+",""))), VALUE(SUBSTITUTE('Named Boundary Report'!$A1997,"+","")), IF(TRIM('Named Boundary Report'!$A1997)="", "End of Project", $A1997))</f>
        <v>End of Project</v>
      </c>
      <c r="B1998" s="473" t="str">
        <f>IF(ISNUMBER('Named Boundary Report'!$A1997), "",TRIM(SUBSTITUTE('Named Boundary Report'!$A1997, CHAR(160), " ")))</f>
        <v/>
      </c>
      <c r="C1998" s="475">
        <f>'Named Boundary Report'!$F1997</f>
        <v>0</v>
      </c>
    </row>
    <row r="1999" spans="1:3" x14ac:dyDescent="0.25">
      <c r="A1999" s="532" t="str">
        <f>IF(ISNUMBER(VALUE(SUBSTITUTE('Named Boundary Report'!$A1998,"+",""))), VALUE(SUBSTITUTE('Named Boundary Report'!$A1998,"+","")), IF(TRIM('Named Boundary Report'!$A1998)="", "End of Project", $A1998))</f>
        <v>End of Project</v>
      </c>
      <c r="B1999" s="473" t="str">
        <f>IF(ISNUMBER('Named Boundary Report'!$A1998), "",TRIM(SUBSTITUTE('Named Boundary Report'!$A1998, CHAR(160), " ")))</f>
        <v/>
      </c>
      <c r="C1999" s="475">
        <f>'Named Boundary Report'!$F1998</f>
        <v>0</v>
      </c>
    </row>
    <row r="2000" spans="1:3" x14ac:dyDescent="0.25">
      <c r="A2000" s="532" t="str">
        <f>IF(ISNUMBER(VALUE(SUBSTITUTE('Named Boundary Report'!$A1999,"+",""))), VALUE(SUBSTITUTE('Named Boundary Report'!$A1999,"+","")), IF(TRIM('Named Boundary Report'!$A1999)="", "End of Project", $A1999))</f>
        <v>End of Project</v>
      </c>
      <c r="B2000" s="473" t="str">
        <f>IF(ISNUMBER('Named Boundary Report'!$A1999), "",TRIM(SUBSTITUTE('Named Boundary Report'!$A1999, CHAR(160), " ")))</f>
        <v/>
      </c>
      <c r="C2000" s="475">
        <f>'Named Boundary Report'!$F1999</f>
        <v>0</v>
      </c>
    </row>
    <row r="2001" spans="1:3" x14ac:dyDescent="0.25">
      <c r="A2001" s="532" t="str">
        <f>IF(ISNUMBER(VALUE(SUBSTITUTE('Named Boundary Report'!$A2000,"+",""))), VALUE(SUBSTITUTE('Named Boundary Report'!$A2000,"+","")), IF(TRIM('Named Boundary Report'!$A2000)="", "End of Project", $A2000))</f>
        <v>End of Project</v>
      </c>
      <c r="B2001" s="473" t="str">
        <f>IF(ISNUMBER('Named Boundary Report'!$A2000), "",TRIM(SUBSTITUTE('Named Boundary Report'!$A2000, CHAR(160), " ")))</f>
        <v/>
      </c>
      <c r="C2001" s="475">
        <f>'Named Boundary Report'!$F2000</f>
        <v>0</v>
      </c>
    </row>
    <row r="2002" spans="1:3" x14ac:dyDescent="0.25">
      <c r="A2002" s="532" t="str">
        <f>IF(ISNUMBER(VALUE(SUBSTITUTE('Named Boundary Report'!$A2001,"+",""))), VALUE(SUBSTITUTE('Named Boundary Report'!$A2001,"+","")), IF(TRIM('Named Boundary Report'!$A2001)="", "End of Project", $A2001))</f>
        <v>End of Project</v>
      </c>
      <c r="B2002" s="473" t="str">
        <f>IF(ISNUMBER('Named Boundary Report'!$A2001), "",TRIM(SUBSTITUTE('Named Boundary Report'!$A2001, CHAR(160), " ")))</f>
        <v/>
      </c>
      <c r="C2002" s="475">
        <f>'Named Boundary Report'!$F2001</f>
        <v>0</v>
      </c>
    </row>
    <row r="2003" spans="1:3" x14ac:dyDescent="0.25">
      <c r="A2003" s="532" t="str">
        <f>IF(ISNUMBER(VALUE(SUBSTITUTE('Named Boundary Report'!$A2002,"+",""))), VALUE(SUBSTITUTE('Named Boundary Report'!$A2002,"+","")), IF(TRIM('Named Boundary Report'!$A2002)="", "End of Project", $A2002))</f>
        <v>End of Project</v>
      </c>
      <c r="B2003" s="473" t="str">
        <f>IF(ISNUMBER('Named Boundary Report'!$A2002), "",TRIM(SUBSTITUTE('Named Boundary Report'!$A2002, CHAR(160), " ")))</f>
        <v/>
      </c>
      <c r="C2003" s="475">
        <f>'Named Boundary Report'!$F2002</f>
        <v>0</v>
      </c>
    </row>
    <row r="2004" spans="1:3" x14ac:dyDescent="0.25">
      <c r="A2004" s="532" t="str">
        <f>IF(ISNUMBER(VALUE(SUBSTITUTE('Named Boundary Report'!$A2003,"+",""))), VALUE(SUBSTITUTE('Named Boundary Report'!$A2003,"+","")), IF(TRIM('Named Boundary Report'!$A2003)="", "End of Project", $A2003))</f>
        <v>End of Project</v>
      </c>
      <c r="B2004" s="473" t="str">
        <f>IF(ISNUMBER('Named Boundary Report'!$A2003), "",TRIM(SUBSTITUTE('Named Boundary Report'!$A2003, CHAR(160), " ")))</f>
        <v/>
      </c>
      <c r="C2004" s="475">
        <f>'Named Boundary Report'!$F2003</f>
        <v>0</v>
      </c>
    </row>
    <row r="2005" spans="1:3" x14ac:dyDescent="0.25">
      <c r="A2005" s="532" t="str">
        <f>IF(ISNUMBER(VALUE(SUBSTITUTE('Named Boundary Report'!$A2004,"+",""))), VALUE(SUBSTITUTE('Named Boundary Report'!$A2004,"+","")), IF(TRIM('Named Boundary Report'!$A2004)="", "End of Project", $A2004))</f>
        <v>End of Project</v>
      </c>
      <c r="B2005" s="473" t="str">
        <f>IF(ISNUMBER('Named Boundary Report'!$A2004), "",TRIM(SUBSTITUTE('Named Boundary Report'!$A2004, CHAR(160), " ")))</f>
        <v/>
      </c>
      <c r="C2005" s="475">
        <f>'Named Boundary Report'!$F2004</f>
        <v>0</v>
      </c>
    </row>
    <row r="2006" spans="1:3" x14ac:dyDescent="0.25">
      <c r="A2006" s="532" t="str">
        <f>IF(ISNUMBER(VALUE(SUBSTITUTE('Named Boundary Report'!$A2005,"+",""))), VALUE(SUBSTITUTE('Named Boundary Report'!$A2005,"+","")), IF(TRIM('Named Boundary Report'!$A2005)="", "End of Project", $A2005))</f>
        <v>End of Project</v>
      </c>
      <c r="B2006" s="473" t="str">
        <f>IF(ISNUMBER('Named Boundary Report'!$A2005), "",TRIM(SUBSTITUTE('Named Boundary Report'!$A2005, CHAR(160), " ")))</f>
        <v/>
      </c>
      <c r="C2006" s="475">
        <f>'Named Boundary Report'!$F2005</f>
        <v>0</v>
      </c>
    </row>
    <row r="2007" spans="1:3" x14ac:dyDescent="0.25">
      <c r="A2007" s="532" t="str">
        <f>IF(ISNUMBER(VALUE(SUBSTITUTE('Named Boundary Report'!$A2006,"+",""))), VALUE(SUBSTITUTE('Named Boundary Report'!$A2006,"+","")), IF(TRIM('Named Boundary Report'!$A2006)="", "End of Project", $A2006))</f>
        <v>End of Project</v>
      </c>
      <c r="B2007" s="473" t="str">
        <f>IF(ISNUMBER('Named Boundary Report'!$A2006), "",TRIM(SUBSTITUTE('Named Boundary Report'!$A2006, CHAR(160), " ")))</f>
        <v/>
      </c>
      <c r="C2007" s="475">
        <f>'Named Boundary Report'!$F2006</f>
        <v>0</v>
      </c>
    </row>
    <row r="2008" spans="1:3" x14ac:dyDescent="0.25">
      <c r="A2008" s="532" t="str">
        <f>IF(ISNUMBER(VALUE(SUBSTITUTE('Named Boundary Report'!$A2007,"+",""))), VALUE(SUBSTITUTE('Named Boundary Report'!$A2007,"+","")), IF(TRIM('Named Boundary Report'!$A2007)="", "End of Project", $A2007))</f>
        <v>End of Project</v>
      </c>
      <c r="B2008" s="473" t="str">
        <f>IF(ISNUMBER('Named Boundary Report'!$A2007), "",TRIM(SUBSTITUTE('Named Boundary Report'!$A2007, CHAR(160), " ")))</f>
        <v/>
      </c>
      <c r="C2008" s="475">
        <f>'Named Boundary Report'!$F2007</f>
        <v>0</v>
      </c>
    </row>
    <row r="2009" spans="1:3" x14ac:dyDescent="0.25">
      <c r="A2009" s="532" t="str">
        <f>IF(ISNUMBER(VALUE(SUBSTITUTE('Named Boundary Report'!$A2008,"+",""))), VALUE(SUBSTITUTE('Named Boundary Report'!$A2008,"+","")), IF(TRIM('Named Boundary Report'!$A2008)="", "End of Project", $A2008))</f>
        <v>End of Project</v>
      </c>
      <c r="B2009" s="473" t="str">
        <f>IF(ISNUMBER('Named Boundary Report'!$A2008), "",TRIM(SUBSTITUTE('Named Boundary Report'!$A2008, CHAR(160), " ")))</f>
        <v/>
      </c>
      <c r="C2009" s="475">
        <f>'Named Boundary Report'!$F2008</f>
        <v>0</v>
      </c>
    </row>
    <row r="2010" spans="1:3" x14ac:dyDescent="0.25">
      <c r="A2010" s="532" t="str">
        <f>IF(ISNUMBER(VALUE(SUBSTITUTE('Named Boundary Report'!$A2009,"+",""))), VALUE(SUBSTITUTE('Named Boundary Report'!$A2009,"+","")), IF(TRIM('Named Boundary Report'!$A2009)="", "End of Project", $A2009))</f>
        <v>End of Project</v>
      </c>
      <c r="B2010" s="473" t="str">
        <f>IF(ISNUMBER('Named Boundary Report'!$A2009), "",TRIM(SUBSTITUTE('Named Boundary Report'!$A2009, CHAR(160), " ")))</f>
        <v/>
      </c>
      <c r="C2010" s="475">
        <f>'Named Boundary Report'!$F2009</f>
        <v>0</v>
      </c>
    </row>
    <row r="2011" spans="1:3" x14ac:dyDescent="0.25">
      <c r="A2011" s="532" t="str">
        <f>IF(ISNUMBER(VALUE(SUBSTITUTE('Named Boundary Report'!$A2010,"+",""))), VALUE(SUBSTITUTE('Named Boundary Report'!$A2010,"+","")), IF(TRIM('Named Boundary Report'!$A2010)="", "End of Project", $A2010))</f>
        <v>End of Project</v>
      </c>
      <c r="B2011" s="473" t="str">
        <f>IF(ISNUMBER('Named Boundary Report'!$A2010), "",TRIM(SUBSTITUTE('Named Boundary Report'!$A2010, CHAR(160), " ")))</f>
        <v/>
      </c>
      <c r="C2011" s="475">
        <f>'Named Boundary Report'!$F2010</f>
        <v>0</v>
      </c>
    </row>
    <row r="2012" spans="1:3" x14ac:dyDescent="0.25">
      <c r="A2012" s="532" t="str">
        <f>IF(ISNUMBER(VALUE(SUBSTITUTE('Named Boundary Report'!$A2011,"+",""))), VALUE(SUBSTITUTE('Named Boundary Report'!$A2011,"+","")), IF(TRIM('Named Boundary Report'!$A2011)="", "End of Project", $A2011))</f>
        <v>End of Project</v>
      </c>
      <c r="B2012" s="473" t="str">
        <f>IF(ISNUMBER('Named Boundary Report'!$A2011), "",TRIM(SUBSTITUTE('Named Boundary Report'!$A2011, CHAR(160), " ")))</f>
        <v/>
      </c>
      <c r="C2012" s="475">
        <f>'Named Boundary Report'!$F2011</f>
        <v>0</v>
      </c>
    </row>
    <row r="2013" spans="1:3" x14ac:dyDescent="0.25">
      <c r="A2013" s="532" t="str">
        <f>IF(ISNUMBER(VALUE(SUBSTITUTE('Named Boundary Report'!$A2012,"+",""))), VALUE(SUBSTITUTE('Named Boundary Report'!$A2012,"+","")), IF(TRIM('Named Boundary Report'!$A2012)="", "End of Project", $A2012))</f>
        <v>End of Project</v>
      </c>
      <c r="B2013" s="473" t="str">
        <f>IF(ISNUMBER('Named Boundary Report'!$A2012), "",TRIM(SUBSTITUTE('Named Boundary Report'!$A2012, CHAR(160), " ")))</f>
        <v/>
      </c>
      <c r="C2013" s="475">
        <f>'Named Boundary Report'!$F2012</f>
        <v>0</v>
      </c>
    </row>
    <row r="2014" spans="1:3" x14ac:dyDescent="0.25">
      <c r="A2014" s="532" t="str">
        <f>IF(ISNUMBER(VALUE(SUBSTITUTE('Named Boundary Report'!$A2013,"+",""))), VALUE(SUBSTITUTE('Named Boundary Report'!$A2013,"+","")), IF(TRIM('Named Boundary Report'!$A2013)="", "End of Project", $A2013))</f>
        <v>End of Project</v>
      </c>
      <c r="B2014" s="473" t="str">
        <f>IF(ISNUMBER('Named Boundary Report'!$A2013), "",TRIM(SUBSTITUTE('Named Boundary Report'!$A2013, CHAR(160), " ")))</f>
        <v/>
      </c>
      <c r="C2014" s="475">
        <f>'Named Boundary Report'!$F2013</f>
        <v>0</v>
      </c>
    </row>
    <row r="2015" spans="1:3" x14ac:dyDescent="0.25">
      <c r="A2015" s="532" t="str">
        <f>IF(ISNUMBER(VALUE(SUBSTITUTE('Named Boundary Report'!$A2014,"+",""))), VALUE(SUBSTITUTE('Named Boundary Report'!$A2014,"+","")), IF(TRIM('Named Boundary Report'!$A2014)="", "End of Project", $A2014))</f>
        <v>End of Project</v>
      </c>
      <c r="B2015" s="473" t="str">
        <f>IF(ISNUMBER('Named Boundary Report'!$A2014), "",TRIM(SUBSTITUTE('Named Boundary Report'!$A2014, CHAR(160), " ")))</f>
        <v/>
      </c>
      <c r="C2015" s="475">
        <f>'Named Boundary Report'!$F2014</f>
        <v>0</v>
      </c>
    </row>
    <row r="2016" spans="1:3" x14ac:dyDescent="0.25">
      <c r="A2016" s="532" t="str">
        <f>IF(ISNUMBER(VALUE(SUBSTITUTE('Named Boundary Report'!$A2015,"+",""))), VALUE(SUBSTITUTE('Named Boundary Report'!$A2015,"+","")), IF(TRIM('Named Boundary Report'!$A2015)="", "End of Project", $A2015))</f>
        <v>End of Project</v>
      </c>
      <c r="B2016" s="473" t="str">
        <f>IF(ISNUMBER('Named Boundary Report'!$A2015), "",TRIM(SUBSTITUTE('Named Boundary Report'!$A2015, CHAR(160), " ")))</f>
        <v/>
      </c>
      <c r="C2016" s="475">
        <f>'Named Boundary Report'!$F2015</f>
        <v>0</v>
      </c>
    </row>
    <row r="2017" spans="1:3" x14ac:dyDescent="0.25">
      <c r="A2017" s="532" t="str">
        <f>IF(ISNUMBER(VALUE(SUBSTITUTE('Named Boundary Report'!$A2016,"+",""))), VALUE(SUBSTITUTE('Named Boundary Report'!$A2016,"+","")), IF(TRIM('Named Boundary Report'!$A2016)="", "End of Project", $A2016))</f>
        <v>End of Project</v>
      </c>
      <c r="B2017" s="473" t="str">
        <f>IF(ISNUMBER('Named Boundary Report'!$A2016), "",TRIM(SUBSTITUTE('Named Boundary Report'!$A2016, CHAR(160), " ")))</f>
        <v/>
      </c>
      <c r="C2017" s="475">
        <f>'Named Boundary Report'!$F2016</f>
        <v>0</v>
      </c>
    </row>
    <row r="2018" spans="1:3" x14ac:dyDescent="0.25">
      <c r="A2018" s="532" t="str">
        <f>IF(ISNUMBER(VALUE(SUBSTITUTE('Named Boundary Report'!$A2017,"+",""))), VALUE(SUBSTITUTE('Named Boundary Report'!$A2017,"+","")), IF(TRIM('Named Boundary Report'!$A2017)="", "End of Project", $A2017))</f>
        <v>End of Project</v>
      </c>
      <c r="B2018" s="473" t="str">
        <f>IF(ISNUMBER('Named Boundary Report'!$A2017), "",TRIM(SUBSTITUTE('Named Boundary Report'!$A2017, CHAR(160), " ")))</f>
        <v/>
      </c>
      <c r="C2018" s="475">
        <f>'Named Boundary Report'!$F2017</f>
        <v>0</v>
      </c>
    </row>
    <row r="2019" spans="1:3" x14ac:dyDescent="0.25">
      <c r="A2019" s="532" t="str">
        <f>IF(ISNUMBER(VALUE(SUBSTITUTE('Named Boundary Report'!$A2018,"+",""))), VALUE(SUBSTITUTE('Named Boundary Report'!$A2018,"+","")), IF(TRIM('Named Boundary Report'!$A2018)="", "End of Project", $A2018))</f>
        <v>End of Project</v>
      </c>
      <c r="B2019" s="473" t="str">
        <f>IF(ISNUMBER('Named Boundary Report'!$A2018), "",TRIM(SUBSTITUTE('Named Boundary Report'!$A2018, CHAR(160), " ")))</f>
        <v/>
      </c>
      <c r="C2019" s="475">
        <f>'Named Boundary Report'!$F2018</f>
        <v>0</v>
      </c>
    </row>
    <row r="2020" spans="1:3" x14ac:dyDescent="0.25">
      <c r="A2020" s="532" t="str">
        <f>IF(ISNUMBER(VALUE(SUBSTITUTE('Named Boundary Report'!$A2019,"+",""))), VALUE(SUBSTITUTE('Named Boundary Report'!$A2019,"+","")), IF(TRIM('Named Boundary Report'!$A2019)="", "End of Project", $A2019))</f>
        <v>End of Project</v>
      </c>
      <c r="B2020" s="473" t="str">
        <f>IF(ISNUMBER('Named Boundary Report'!$A2019), "",TRIM(SUBSTITUTE('Named Boundary Report'!$A2019, CHAR(160), " ")))</f>
        <v/>
      </c>
      <c r="C2020" s="475">
        <f>'Named Boundary Report'!$F2019</f>
        <v>0</v>
      </c>
    </row>
    <row r="2021" spans="1:3" x14ac:dyDescent="0.25">
      <c r="A2021" s="532" t="str">
        <f>IF(ISNUMBER(VALUE(SUBSTITUTE('Named Boundary Report'!$A2020,"+",""))), VALUE(SUBSTITUTE('Named Boundary Report'!$A2020,"+","")), IF(TRIM('Named Boundary Report'!$A2020)="", "End of Project", $A2020))</f>
        <v>End of Project</v>
      </c>
      <c r="B2021" s="473" t="str">
        <f>IF(ISNUMBER('Named Boundary Report'!$A2020), "",TRIM(SUBSTITUTE('Named Boundary Report'!$A2020, CHAR(160), " ")))</f>
        <v/>
      </c>
      <c r="C2021" s="475">
        <f>'Named Boundary Report'!$F2020</f>
        <v>0</v>
      </c>
    </row>
    <row r="2022" spans="1:3" x14ac:dyDescent="0.25">
      <c r="A2022" s="532" t="str">
        <f>IF(ISNUMBER(VALUE(SUBSTITUTE('Named Boundary Report'!$A2021,"+",""))), VALUE(SUBSTITUTE('Named Boundary Report'!$A2021,"+","")), IF(TRIM('Named Boundary Report'!$A2021)="", "End of Project", $A2021))</f>
        <v>End of Project</v>
      </c>
      <c r="B2022" s="473" t="str">
        <f>IF(ISNUMBER('Named Boundary Report'!$A2021), "",TRIM(SUBSTITUTE('Named Boundary Report'!$A2021, CHAR(160), " ")))</f>
        <v/>
      </c>
      <c r="C2022" s="475">
        <f>'Named Boundary Report'!$F2021</f>
        <v>0</v>
      </c>
    </row>
    <row r="2023" spans="1:3" x14ac:dyDescent="0.25">
      <c r="A2023" s="532" t="str">
        <f>IF(ISNUMBER(VALUE(SUBSTITUTE('Named Boundary Report'!$A2022,"+",""))), VALUE(SUBSTITUTE('Named Boundary Report'!$A2022,"+","")), IF(TRIM('Named Boundary Report'!$A2022)="", "End of Project", $A2022))</f>
        <v>End of Project</v>
      </c>
      <c r="B2023" s="473" t="str">
        <f>IF(ISNUMBER('Named Boundary Report'!$A2022), "",TRIM(SUBSTITUTE('Named Boundary Report'!$A2022, CHAR(160), " ")))</f>
        <v/>
      </c>
      <c r="C2023" s="475">
        <f>'Named Boundary Report'!$F2022</f>
        <v>0</v>
      </c>
    </row>
    <row r="2024" spans="1:3" x14ac:dyDescent="0.25">
      <c r="A2024" s="532" t="str">
        <f>IF(ISNUMBER(VALUE(SUBSTITUTE('Named Boundary Report'!$A2023,"+",""))), VALUE(SUBSTITUTE('Named Boundary Report'!$A2023,"+","")), IF(TRIM('Named Boundary Report'!$A2023)="", "End of Project", $A2023))</f>
        <v>End of Project</v>
      </c>
      <c r="B2024" s="473" t="str">
        <f>IF(ISNUMBER('Named Boundary Report'!$A2023), "",TRIM(SUBSTITUTE('Named Boundary Report'!$A2023, CHAR(160), " ")))</f>
        <v/>
      </c>
      <c r="C2024" s="475">
        <f>'Named Boundary Report'!$F2023</f>
        <v>0</v>
      </c>
    </row>
    <row r="2025" spans="1:3" x14ac:dyDescent="0.25">
      <c r="A2025" s="532" t="str">
        <f>IF(ISNUMBER(VALUE(SUBSTITUTE('Named Boundary Report'!$A2024,"+",""))), VALUE(SUBSTITUTE('Named Boundary Report'!$A2024,"+","")), IF(TRIM('Named Boundary Report'!$A2024)="", "End of Project", $A2024))</f>
        <v>End of Project</v>
      </c>
      <c r="B2025" s="473" t="str">
        <f>IF(ISNUMBER('Named Boundary Report'!$A2024), "",TRIM(SUBSTITUTE('Named Boundary Report'!$A2024, CHAR(160), " ")))</f>
        <v/>
      </c>
      <c r="C2025" s="475">
        <f>'Named Boundary Report'!$F2024</f>
        <v>0</v>
      </c>
    </row>
    <row r="2026" spans="1:3" x14ac:dyDescent="0.25">
      <c r="A2026" s="532" t="str">
        <f>IF(ISNUMBER(VALUE(SUBSTITUTE('Named Boundary Report'!$A2025,"+",""))), VALUE(SUBSTITUTE('Named Boundary Report'!$A2025,"+","")), IF(TRIM('Named Boundary Report'!$A2025)="", "End of Project", $A2025))</f>
        <v>End of Project</v>
      </c>
      <c r="B2026" s="473" t="str">
        <f>IF(ISNUMBER('Named Boundary Report'!$A2025), "",TRIM(SUBSTITUTE('Named Boundary Report'!$A2025, CHAR(160), " ")))</f>
        <v/>
      </c>
      <c r="C2026" s="475">
        <f>'Named Boundary Report'!$F2025</f>
        <v>0</v>
      </c>
    </row>
    <row r="2027" spans="1:3" x14ac:dyDescent="0.25">
      <c r="A2027" s="532" t="str">
        <f>IF(ISNUMBER(VALUE(SUBSTITUTE('Named Boundary Report'!$A2026,"+",""))), VALUE(SUBSTITUTE('Named Boundary Report'!$A2026,"+","")), IF(TRIM('Named Boundary Report'!$A2026)="", "End of Project", $A2026))</f>
        <v>End of Project</v>
      </c>
      <c r="B2027" s="473" t="str">
        <f>IF(ISNUMBER('Named Boundary Report'!$A2026), "",TRIM(SUBSTITUTE('Named Boundary Report'!$A2026, CHAR(160), " ")))</f>
        <v/>
      </c>
      <c r="C2027" s="475">
        <f>'Named Boundary Report'!$F2026</f>
        <v>0</v>
      </c>
    </row>
    <row r="2028" spans="1:3" x14ac:dyDescent="0.25">
      <c r="A2028" s="532" t="str">
        <f>IF(ISNUMBER(VALUE(SUBSTITUTE('Named Boundary Report'!$A2027,"+",""))), VALUE(SUBSTITUTE('Named Boundary Report'!$A2027,"+","")), IF(TRIM('Named Boundary Report'!$A2027)="", "End of Project", $A2027))</f>
        <v>End of Project</v>
      </c>
      <c r="B2028" s="473" t="str">
        <f>IF(ISNUMBER('Named Boundary Report'!$A2027), "",TRIM(SUBSTITUTE('Named Boundary Report'!$A2027, CHAR(160), " ")))</f>
        <v/>
      </c>
      <c r="C2028" s="475">
        <f>'Named Boundary Report'!$F2027</f>
        <v>0</v>
      </c>
    </row>
    <row r="2029" spans="1:3" x14ac:dyDescent="0.25">
      <c r="A2029" s="532" t="str">
        <f>IF(ISNUMBER(VALUE(SUBSTITUTE('Named Boundary Report'!$A2028,"+",""))), VALUE(SUBSTITUTE('Named Boundary Report'!$A2028,"+","")), IF(TRIM('Named Boundary Report'!$A2028)="", "End of Project", $A2028))</f>
        <v>End of Project</v>
      </c>
      <c r="B2029" s="473" t="str">
        <f>IF(ISNUMBER('Named Boundary Report'!$A2028), "",TRIM(SUBSTITUTE('Named Boundary Report'!$A2028, CHAR(160), " ")))</f>
        <v/>
      </c>
      <c r="C2029" s="475">
        <f>'Named Boundary Report'!$F2028</f>
        <v>0</v>
      </c>
    </row>
    <row r="2030" spans="1:3" x14ac:dyDescent="0.25">
      <c r="A2030" s="532" t="str">
        <f>IF(ISNUMBER(VALUE(SUBSTITUTE('Named Boundary Report'!$A2029,"+",""))), VALUE(SUBSTITUTE('Named Boundary Report'!$A2029,"+","")), IF(TRIM('Named Boundary Report'!$A2029)="", "End of Project", $A2029))</f>
        <v>End of Project</v>
      </c>
      <c r="B2030" s="473" t="str">
        <f>IF(ISNUMBER('Named Boundary Report'!$A2029), "",TRIM(SUBSTITUTE('Named Boundary Report'!$A2029, CHAR(160), " ")))</f>
        <v/>
      </c>
      <c r="C2030" s="475">
        <f>'Named Boundary Report'!$F2029</f>
        <v>0</v>
      </c>
    </row>
    <row r="2031" spans="1:3" x14ac:dyDescent="0.25">
      <c r="A2031" s="532" t="str">
        <f>IF(ISNUMBER(VALUE(SUBSTITUTE('Named Boundary Report'!$A2030,"+",""))), VALUE(SUBSTITUTE('Named Boundary Report'!$A2030,"+","")), IF(TRIM('Named Boundary Report'!$A2030)="", "End of Project", $A2030))</f>
        <v>End of Project</v>
      </c>
      <c r="B2031" s="473" t="str">
        <f>IF(ISNUMBER('Named Boundary Report'!$A2030), "",TRIM(SUBSTITUTE('Named Boundary Report'!$A2030, CHAR(160), " ")))</f>
        <v/>
      </c>
      <c r="C2031" s="475">
        <f>'Named Boundary Report'!$F2030</f>
        <v>0</v>
      </c>
    </row>
    <row r="2032" spans="1:3" x14ac:dyDescent="0.25">
      <c r="A2032" s="532" t="str">
        <f>IF(ISNUMBER(VALUE(SUBSTITUTE('Named Boundary Report'!$A2031,"+",""))), VALUE(SUBSTITUTE('Named Boundary Report'!$A2031,"+","")), IF(TRIM('Named Boundary Report'!$A2031)="", "End of Project", $A2031))</f>
        <v>End of Project</v>
      </c>
      <c r="B2032" s="473" t="str">
        <f>IF(ISNUMBER('Named Boundary Report'!$A2031), "",TRIM(SUBSTITUTE('Named Boundary Report'!$A2031, CHAR(160), " ")))</f>
        <v/>
      </c>
      <c r="C2032" s="475">
        <f>'Named Boundary Report'!$F2031</f>
        <v>0</v>
      </c>
    </row>
    <row r="2033" spans="1:3" x14ac:dyDescent="0.25">
      <c r="A2033" s="532" t="str">
        <f>IF(ISNUMBER(VALUE(SUBSTITUTE('Named Boundary Report'!$A2032,"+",""))), VALUE(SUBSTITUTE('Named Boundary Report'!$A2032,"+","")), IF(TRIM('Named Boundary Report'!$A2032)="", "End of Project", $A2032))</f>
        <v>End of Project</v>
      </c>
      <c r="B2033" s="473" t="str">
        <f>IF(ISNUMBER('Named Boundary Report'!$A2032), "",TRIM(SUBSTITUTE('Named Boundary Report'!$A2032, CHAR(160), " ")))</f>
        <v/>
      </c>
      <c r="C2033" s="475">
        <f>'Named Boundary Report'!$F2032</f>
        <v>0</v>
      </c>
    </row>
    <row r="2034" spans="1:3" x14ac:dyDescent="0.25">
      <c r="A2034" s="532" t="str">
        <f>IF(ISNUMBER(VALUE(SUBSTITUTE('Named Boundary Report'!$A2033,"+",""))), VALUE(SUBSTITUTE('Named Boundary Report'!$A2033,"+","")), IF(TRIM('Named Boundary Report'!$A2033)="", "End of Project", $A2033))</f>
        <v>End of Project</v>
      </c>
      <c r="B2034" s="473" t="str">
        <f>IF(ISNUMBER('Named Boundary Report'!$A2033), "",TRIM(SUBSTITUTE('Named Boundary Report'!$A2033, CHAR(160), " ")))</f>
        <v/>
      </c>
      <c r="C2034" s="475">
        <f>'Named Boundary Report'!$F2033</f>
        <v>0</v>
      </c>
    </row>
    <row r="2035" spans="1:3" x14ac:dyDescent="0.25">
      <c r="A2035" s="532" t="str">
        <f>IF(ISNUMBER(VALUE(SUBSTITUTE('Named Boundary Report'!$A2034,"+",""))), VALUE(SUBSTITUTE('Named Boundary Report'!$A2034,"+","")), IF(TRIM('Named Boundary Report'!$A2034)="", "End of Project", $A2034))</f>
        <v>End of Project</v>
      </c>
      <c r="B2035" s="473" t="str">
        <f>IF(ISNUMBER('Named Boundary Report'!$A2034), "",TRIM(SUBSTITUTE('Named Boundary Report'!$A2034, CHAR(160), " ")))</f>
        <v/>
      </c>
      <c r="C2035" s="475">
        <f>'Named Boundary Report'!$F2034</f>
        <v>0</v>
      </c>
    </row>
    <row r="2036" spans="1:3" x14ac:dyDescent="0.25">
      <c r="A2036" s="532" t="str">
        <f>IF(ISNUMBER(VALUE(SUBSTITUTE('Named Boundary Report'!$A2035,"+",""))), VALUE(SUBSTITUTE('Named Boundary Report'!$A2035,"+","")), IF(TRIM('Named Boundary Report'!$A2035)="", "End of Project", $A2035))</f>
        <v>End of Project</v>
      </c>
      <c r="B2036" s="473" t="str">
        <f>IF(ISNUMBER('Named Boundary Report'!$A2035), "",TRIM(SUBSTITUTE('Named Boundary Report'!$A2035, CHAR(160), " ")))</f>
        <v/>
      </c>
      <c r="C2036" s="475">
        <f>'Named Boundary Report'!$F2035</f>
        <v>0</v>
      </c>
    </row>
    <row r="2037" spans="1:3" x14ac:dyDescent="0.25">
      <c r="A2037" s="532" t="str">
        <f>IF(ISNUMBER(VALUE(SUBSTITUTE('Named Boundary Report'!$A2036,"+",""))), VALUE(SUBSTITUTE('Named Boundary Report'!$A2036,"+","")), IF(TRIM('Named Boundary Report'!$A2036)="", "End of Project", $A2036))</f>
        <v>End of Project</v>
      </c>
      <c r="B2037" s="473" t="str">
        <f>IF(ISNUMBER('Named Boundary Report'!$A2036), "",TRIM(SUBSTITUTE('Named Boundary Report'!$A2036, CHAR(160), " ")))</f>
        <v/>
      </c>
      <c r="C2037" s="475">
        <f>'Named Boundary Report'!$F2036</f>
        <v>0</v>
      </c>
    </row>
    <row r="2038" spans="1:3" x14ac:dyDescent="0.25">
      <c r="A2038" s="532" t="str">
        <f>IF(ISNUMBER(VALUE(SUBSTITUTE('Named Boundary Report'!$A2037,"+",""))), VALUE(SUBSTITUTE('Named Boundary Report'!$A2037,"+","")), IF(TRIM('Named Boundary Report'!$A2037)="", "End of Project", $A2037))</f>
        <v>End of Project</v>
      </c>
      <c r="B2038" s="473" t="str">
        <f>IF(ISNUMBER('Named Boundary Report'!$A2037), "",TRIM(SUBSTITUTE('Named Boundary Report'!$A2037, CHAR(160), " ")))</f>
        <v/>
      </c>
      <c r="C2038" s="475">
        <f>'Named Boundary Report'!$F2037</f>
        <v>0</v>
      </c>
    </row>
    <row r="2039" spans="1:3" x14ac:dyDescent="0.25">
      <c r="A2039" s="532" t="str">
        <f>IF(ISNUMBER(VALUE(SUBSTITUTE('Named Boundary Report'!$A2038,"+",""))), VALUE(SUBSTITUTE('Named Boundary Report'!$A2038,"+","")), IF(TRIM('Named Boundary Report'!$A2038)="", "End of Project", $A2038))</f>
        <v>End of Project</v>
      </c>
      <c r="B2039" s="473" t="str">
        <f>IF(ISNUMBER('Named Boundary Report'!$A2038), "",TRIM(SUBSTITUTE('Named Boundary Report'!$A2038, CHAR(160), " ")))</f>
        <v/>
      </c>
      <c r="C2039" s="475">
        <f>'Named Boundary Report'!$F2038</f>
        <v>0</v>
      </c>
    </row>
    <row r="2040" spans="1:3" x14ac:dyDescent="0.25">
      <c r="A2040" s="532" t="str">
        <f>IF(ISNUMBER(VALUE(SUBSTITUTE('Named Boundary Report'!$A2039,"+",""))), VALUE(SUBSTITUTE('Named Boundary Report'!$A2039,"+","")), IF(TRIM('Named Boundary Report'!$A2039)="", "End of Project", $A2039))</f>
        <v>End of Project</v>
      </c>
      <c r="B2040" s="473" t="str">
        <f>IF(ISNUMBER('Named Boundary Report'!$A2039), "",TRIM(SUBSTITUTE('Named Boundary Report'!$A2039, CHAR(160), " ")))</f>
        <v/>
      </c>
      <c r="C2040" s="475">
        <f>'Named Boundary Report'!$F2039</f>
        <v>0</v>
      </c>
    </row>
    <row r="2041" spans="1:3" x14ac:dyDescent="0.25">
      <c r="A2041" s="532" t="str">
        <f>IF(ISNUMBER(VALUE(SUBSTITUTE('Named Boundary Report'!$A2040,"+",""))), VALUE(SUBSTITUTE('Named Boundary Report'!$A2040,"+","")), IF(TRIM('Named Boundary Report'!$A2040)="", "End of Project", $A2040))</f>
        <v>End of Project</v>
      </c>
      <c r="B2041" s="473" t="str">
        <f>IF(ISNUMBER('Named Boundary Report'!$A2040), "",TRIM(SUBSTITUTE('Named Boundary Report'!$A2040, CHAR(160), " ")))</f>
        <v/>
      </c>
      <c r="C2041" s="475">
        <f>'Named Boundary Report'!$F2040</f>
        <v>0</v>
      </c>
    </row>
    <row r="2042" spans="1:3" x14ac:dyDescent="0.25">
      <c r="A2042" s="532" t="str">
        <f>IF(ISNUMBER(VALUE(SUBSTITUTE('Named Boundary Report'!$A2041,"+",""))), VALUE(SUBSTITUTE('Named Boundary Report'!$A2041,"+","")), IF(TRIM('Named Boundary Report'!$A2041)="", "End of Project", $A2041))</f>
        <v>End of Project</v>
      </c>
      <c r="B2042" s="473" t="str">
        <f>IF(ISNUMBER('Named Boundary Report'!$A2041), "",TRIM(SUBSTITUTE('Named Boundary Report'!$A2041, CHAR(160), " ")))</f>
        <v/>
      </c>
      <c r="C2042" s="475">
        <f>'Named Boundary Report'!$F2041</f>
        <v>0</v>
      </c>
    </row>
    <row r="2043" spans="1:3" x14ac:dyDescent="0.25">
      <c r="A2043" s="532" t="str">
        <f>IF(ISNUMBER(VALUE(SUBSTITUTE('Named Boundary Report'!$A2042,"+",""))), VALUE(SUBSTITUTE('Named Boundary Report'!$A2042,"+","")), IF(TRIM('Named Boundary Report'!$A2042)="", "End of Project", $A2042))</f>
        <v>End of Project</v>
      </c>
      <c r="B2043" s="473" t="str">
        <f>IF(ISNUMBER('Named Boundary Report'!$A2042), "",TRIM(SUBSTITUTE('Named Boundary Report'!$A2042, CHAR(160), " ")))</f>
        <v/>
      </c>
      <c r="C2043" s="475">
        <f>'Named Boundary Report'!$F2042</f>
        <v>0</v>
      </c>
    </row>
    <row r="2044" spans="1:3" x14ac:dyDescent="0.25">
      <c r="A2044" s="532" t="str">
        <f>IF(ISNUMBER(VALUE(SUBSTITUTE('Named Boundary Report'!$A2043,"+",""))), VALUE(SUBSTITUTE('Named Boundary Report'!$A2043,"+","")), IF(TRIM('Named Boundary Report'!$A2043)="", "End of Project", $A2043))</f>
        <v>End of Project</v>
      </c>
      <c r="B2044" s="473" t="str">
        <f>IF(ISNUMBER('Named Boundary Report'!$A2043), "",TRIM(SUBSTITUTE('Named Boundary Report'!$A2043, CHAR(160), " ")))</f>
        <v/>
      </c>
      <c r="C2044" s="475">
        <f>'Named Boundary Report'!$F2043</f>
        <v>0</v>
      </c>
    </row>
    <row r="2045" spans="1:3" x14ac:dyDescent="0.25">
      <c r="A2045" s="532" t="str">
        <f>IF(ISNUMBER(VALUE(SUBSTITUTE('Named Boundary Report'!$A2044,"+",""))), VALUE(SUBSTITUTE('Named Boundary Report'!$A2044,"+","")), IF(TRIM('Named Boundary Report'!$A2044)="", "End of Project", $A2044))</f>
        <v>End of Project</v>
      </c>
      <c r="B2045" s="473" t="str">
        <f>IF(ISNUMBER('Named Boundary Report'!$A2044), "",TRIM(SUBSTITUTE('Named Boundary Report'!$A2044, CHAR(160), " ")))</f>
        <v/>
      </c>
      <c r="C2045" s="475">
        <f>'Named Boundary Report'!$F2044</f>
        <v>0</v>
      </c>
    </row>
    <row r="2046" spans="1:3" x14ac:dyDescent="0.25">
      <c r="A2046" s="532" t="str">
        <f>IF(ISNUMBER(VALUE(SUBSTITUTE('Named Boundary Report'!$A2045,"+",""))), VALUE(SUBSTITUTE('Named Boundary Report'!$A2045,"+","")), IF(TRIM('Named Boundary Report'!$A2045)="", "End of Project", $A2045))</f>
        <v>End of Project</v>
      </c>
      <c r="B2046" s="473" t="str">
        <f>IF(ISNUMBER('Named Boundary Report'!$A2045), "",TRIM(SUBSTITUTE('Named Boundary Report'!$A2045, CHAR(160), " ")))</f>
        <v/>
      </c>
      <c r="C2046" s="475">
        <f>'Named Boundary Report'!$F2045</f>
        <v>0</v>
      </c>
    </row>
    <row r="2047" spans="1:3" x14ac:dyDescent="0.25">
      <c r="A2047" s="532" t="str">
        <f>IF(ISNUMBER(VALUE(SUBSTITUTE('Named Boundary Report'!$A2046,"+",""))), VALUE(SUBSTITUTE('Named Boundary Report'!$A2046,"+","")), IF(TRIM('Named Boundary Report'!$A2046)="", "End of Project", $A2046))</f>
        <v>End of Project</v>
      </c>
      <c r="B2047" s="473" t="str">
        <f>IF(ISNUMBER('Named Boundary Report'!$A2046), "",TRIM(SUBSTITUTE('Named Boundary Report'!$A2046, CHAR(160), " ")))</f>
        <v/>
      </c>
      <c r="C2047" s="475">
        <f>'Named Boundary Report'!$F2046</f>
        <v>0</v>
      </c>
    </row>
    <row r="2048" spans="1:3" x14ac:dyDescent="0.25">
      <c r="A2048" s="532" t="str">
        <f>IF(ISNUMBER(VALUE(SUBSTITUTE('Named Boundary Report'!$A2047,"+",""))), VALUE(SUBSTITUTE('Named Boundary Report'!$A2047,"+","")), IF(TRIM('Named Boundary Report'!$A2047)="", "End of Project", $A2047))</f>
        <v>End of Project</v>
      </c>
      <c r="B2048" s="473" t="str">
        <f>IF(ISNUMBER('Named Boundary Report'!$A2047), "",TRIM(SUBSTITUTE('Named Boundary Report'!$A2047, CHAR(160), " ")))</f>
        <v/>
      </c>
      <c r="C2048" s="475">
        <f>'Named Boundary Report'!$F2047</f>
        <v>0</v>
      </c>
    </row>
    <row r="2049" spans="1:3" x14ac:dyDescent="0.25">
      <c r="A2049" s="532" t="str">
        <f>IF(ISNUMBER(VALUE(SUBSTITUTE('Named Boundary Report'!$A2048,"+",""))), VALUE(SUBSTITUTE('Named Boundary Report'!$A2048,"+","")), IF(TRIM('Named Boundary Report'!$A2048)="", "End of Project", $A2048))</f>
        <v>End of Project</v>
      </c>
      <c r="B2049" s="473" t="str">
        <f>IF(ISNUMBER('Named Boundary Report'!$A2048), "",TRIM(SUBSTITUTE('Named Boundary Report'!$A2048, CHAR(160), " ")))</f>
        <v/>
      </c>
      <c r="C2049" s="475">
        <f>'Named Boundary Report'!$F2048</f>
        <v>0</v>
      </c>
    </row>
    <row r="2050" spans="1:3" x14ac:dyDescent="0.25">
      <c r="A2050" s="532" t="str">
        <f>IF(ISNUMBER(VALUE(SUBSTITUTE('Named Boundary Report'!$A2049,"+",""))), VALUE(SUBSTITUTE('Named Boundary Report'!$A2049,"+","")), IF(TRIM('Named Boundary Report'!$A2049)="", "End of Project", $A2049))</f>
        <v>End of Project</v>
      </c>
      <c r="B2050" s="473" t="str">
        <f>IF(ISNUMBER('Named Boundary Report'!$A2049), "",TRIM(SUBSTITUTE('Named Boundary Report'!$A2049, CHAR(160), " ")))</f>
        <v/>
      </c>
      <c r="C2050" s="475">
        <f>'Named Boundary Report'!$F2049</f>
        <v>0</v>
      </c>
    </row>
    <row r="2051" spans="1:3" x14ac:dyDescent="0.25">
      <c r="A2051" s="532" t="str">
        <f>IF(ISNUMBER(VALUE(SUBSTITUTE('Named Boundary Report'!$A2050,"+",""))), VALUE(SUBSTITUTE('Named Boundary Report'!$A2050,"+","")), IF(TRIM('Named Boundary Report'!$A2050)="", "End of Project", $A2050))</f>
        <v>End of Project</v>
      </c>
      <c r="B2051" s="473" t="str">
        <f>IF(ISNUMBER('Named Boundary Report'!$A2050), "",TRIM(SUBSTITUTE('Named Boundary Report'!$A2050, CHAR(160), " ")))</f>
        <v/>
      </c>
      <c r="C2051" s="475">
        <f>'Named Boundary Report'!$F2050</f>
        <v>0</v>
      </c>
    </row>
    <row r="2052" spans="1:3" x14ac:dyDescent="0.25">
      <c r="A2052" s="532" t="str">
        <f>IF(ISNUMBER(VALUE(SUBSTITUTE('Named Boundary Report'!$A2051,"+",""))), VALUE(SUBSTITUTE('Named Boundary Report'!$A2051,"+","")), IF(TRIM('Named Boundary Report'!$A2051)="", "End of Project", $A2051))</f>
        <v>End of Project</v>
      </c>
      <c r="B2052" s="473" t="str">
        <f>IF(ISNUMBER('Named Boundary Report'!$A2051), "",TRIM(SUBSTITUTE('Named Boundary Report'!$A2051, CHAR(160), " ")))</f>
        <v/>
      </c>
      <c r="C2052" s="475">
        <f>'Named Boundary Report'!$F2051</f>
        <v>0</v>
      </c>
    </row>
    <row r="2053" spans="1:3" x14ac:dyDescent="0.25">
      <c r="A2053" s="532" t="str">
        <f>IF(ISNUMBER(VALUE(SUBSTITUTE('Named Boundary Report'!$A2052,"+",""))), VALUE(SUBSTITUTE('Named Boundary Report'!$A2052,"+","")), IF(TRIM('Named Boundary Report'!$A2052)="", "End of Project", $A2052))</f>
        <v>End of Project</v>
      </c>
      <c r="B2053" s="473" t="str">
        <f>IF(ISNUMBER('Named Boundary Report'!$A2052), "",TRIM(SUBSTITUTE('Named Boundary Report'!$A2052, CHAR(160), " ")))</f>
        <v/>
      </c>
      <c r="C2053" s="475">
        <f>'Named Boundary Report'!$F2052</f>
        <v>0</v>
      </c>
    </row>
    <row r="2054" spans="1:3" x14ac:dyDescent="0.25">
      <c r="A2054" s="532" t="str">
        <f>IF(ISNUMBER(VALUE(SUBSTITUTE('Named Boundary Report'!$A2053,"+",""))), VALUE(SUBSTITUTE('Named Boundary Report'!$A2053,"+","")), IF(TRIM('Named Boundary Report'!$A2053)="", "End of Project", $A2053))</f>
        <v>End of Project</v>
      </c>
      <c r="B2054" s="473" t="str">
        <f>IF(ISNUMBER('Named Boundary Report'!$A2053), "",TRIM(SUBSTITUTE('Named Boundary Report'!$A2053, CHAR(160), " ")))</f>
        <v/>
      </c>
      <c r="C2054" s="475">
        <f>'Named Boundary Report'!$F2053</f>
        <v>0</v>
      </c>
    </row>
    <row r="2055" spans="1:3" x14ac:dyDescent="0.25">
      <c r="A2055" s="532" t="str">
        <f>IF(ISNUMBER(VALUE(SUBSTITUTE('Named Boundary Report'!$A2054,"+",""))), VALUE(SUBSTITUTE('Named Boundary Report'!$A2054,"+","")), IF(TRIM('Named Boundary Report'!$A2054)="", "End of Project", $A2054))</f>
        <v>End of Project</v>
      </c>
      <c r="B2055" s="473" t="str">
        <f>IF(ISNUMBER('Named Boundary Report'!$A2054), "",TRIM(SUBSTITUTE('Named Boundary Report'!$A2054, CHAR(160), " ")))</f>
        <v/>
      </c>
      <c r="C2055" s="475">
        <f>'Named Boundary Report'!$F2054</f>
        <v>0</v>
      </c>
    </row>
    <row r="2056" spans="1:3" x14ac:dyDescent="0.25">
      <c r="A2056" s="532" t="str">
        <f>IF(ISNUMBER(VALUE(SUBSTITUTE('Named Boundary Report'!$A2055,"+",""))), VALUE(SUBSTITUTE('Named Boundary Report'!$A2055,"+","")), IF(TRIM('Named Boundary Report'!$A2055)="", "End of Project", $A2055))</f>
        <v>End of Project</v>
      </c>
      <c r="B2056" s="473" t="str">
        <f>IF(ISNUMBER('Named Boundary Report'!$A2055), "",TRIM(SUBSTITUTE('Named Boundary Report'!$A2055, CHAR(160), " ")))</f>
        <v/>
      </c>
      <c r="C2056" s="475">
        <f>'Named Boundary Report'!$F2055</f>
        <v>0</v>
      </c>
    </row>
    <row r="2057" spans="1:3" x14ac:dyDescent="0.25">
      <c r="A2057" s="532" t="str">
        <f>IF(ISNUMBER(VALUE(SUBSTITUTE('Named Boundary Report'!$A2056,"+",""))), VALUE(SUBSTITUTE('Named Boundary Report'!$A2056,"+","")), IF(TRIM('Named Boundary Report'!$A2056)="", "End of Project", $A2056))</f>
        <v>End of Project</v>
      </c>
      <c r="B2057" s="473" t="str">
        <f>IF(ISNUMBER('Named Boundary Report'!$A2056), "",TRIM(SUBSTITUTE('Named Boundary Report'!$A2056, CHAR(160), " ")))</f>
        <v/>
      </c>
      <c r="C2057" s="475">
        <f>'Named Boundary Report'!$F2056</f>
        <v>0</v>
      </c>
    </row>
    <row r="2058" spans="1:3" x14ac:dyDescent="0.25">
      <c r="A2058" s="532" t="str">
        <f>IF(ISNUMBER(VALUE(SUBSTITUTE('Named Boundary Report'!$A2057,"+",""))), VALUE(SUBSTITUTE('Named Boundary Report'!$A2057,"+","")), IF(TRIM('Named Boundary Report'!$A2057)="", "End of Project", $A2057))</f>
        <v>End of Project</v>
      </c>
      <c r="B2058" s="473" t="str">
        <f>IF(ISNUMBER('Named Boundary Report'!$A2057), "",TRIM(SUBSTITUTE('Named Boundary Report'!$A2057, CHAR(160), " ")))</f>
        <v/>
      </c>
      <c r="C2058" s="475">
        <f>'Named Boundary Report'!$F2057</f>
        <v>0</v>
      </c>
    </row>
    <row r="2059" spans="1:3" x14ac:dyDescent="0.25">
      <c r="A2059" s="532" t="str">
        <f>IF(ISNUMBER(VALUE(SUBSTITUTE('Named Boundary Report'!$A2058,"+",""))), VALUE(SUBSTITUTE('Named Boundary Report'!$A2058,"+","")), IF(TRIM('Named Boundary Report'!$A2058)="", "End of Project", $A2058))</f>
        <v>End of Project</v>
      </c>
      <c r="B2059" s="473" t="str">
        <f>IF(ISNUMBER('Named Boundary Report'!$A2058), "",TRIM(SUBSTITUTE('Named Boundary Report'!$A2058, CHAR(160), " ")))</f>
        <v/>
      </c>
      <c r="C2059" s="475">
        <f>'Named Boundary Report'!$F2058</f>
        <v>0</v>
      </c>
    </row>
    <row r="2060" spans="1:3" x14ac:dyDescent="0.25">
      <c r="A2060" s="532" t="str">
        <f>IF(ISNUMBER(VALUE(SUBSTITUTE('Named Boundary Report'!$A2059,"+",""))), VALUE(SUBSTITUTE('Named Boundary Report'!$A2059,"+","")), IF(TRIM('Named Boundary Report'!$A2059)="", "End of Project", $A2059))</f>
        <v>End of Project</v>
      </c>
      <c r="B2060" s="473" t="str">
        <f>IF(ISNUMBER('Named Boundary Report'!$A2059), "",TRIM(SUBSTITUTE('Named Boundary Report'!$A2059, CHAR(160), " ")))</f>
        <v/>
      </c>
      <c r="C2060" s="475">
        <f>'Named Boundary Report'!$F2059</f>
        <v>0</v>
      </c>
    </row>
    <row r="2061" spans="1:3" x14ac:dyDescent="0.25">
      <c r="A2061" s="532" t="str">
        <f>IF(ISNUMBER(VALUE(SUBSTITUTE('Named Boundary Report'!$A2060,"+",""))), VALUE(SUBSTITUTE('Named Boundary Report'!$A2060,"+","")), IF(TRIM('Named Boundary Report'!$A2060)="", "End of Project", $A2060))</f>
        <v>End of Project</v>
      </c>
      <c r="B2061" s="473" t="str">
        <f>IF(ISNUMBER('Named Boundary Report'!$A2060), "",TRIM(SUBSTITUTE('Named Boundary Report'!$A2060, CHAR(160), " ")))</f>
        <v/>
      </c>
      <c r="C2061" s="475">
        <f>'Named Boundary Report'!$F2060</f>
        <v>0</v>
      </c>
    </row>
    <row r="2062" spans="1:3" x14ac:dyDescent="0.25">
      <c r="A2062" s="532" t="str">
        <f>IF(ISNUMBER(VALUE(SUBSTITUTE('Named Boundary Report'!$A2061,"+",""))), VALUE(SUBSTITUTE('Named Boundary Report'!$A2061,"+","")), IF(TRIM('Named Boundary Report'!$A2061)="", "End of Project", $A2061))</f>
        <v>End of Project</v>
      </c>
      <c r="B2062" s="473" t="str">
        <f>IF(ISNUMBER('Named Boundary Report'!$A2061), "",TRIM(SUBSTITUTE('Named Boundary Report'!$A2061, CHAR(160), " ")))</f>
        <v/>
      </c>
      <c r="C2062" s="475">
        <f>'Named Boundary Report'!$F2061</f>
        <v>0</v>
      </c>
    </row>
    <row r="2063" spans="1:3" x14ac:dyDescent="0.25">
      <c r="A2063" s="532" t="str">
        <f>IF(ISNUMBER(VALUE(SUBSTITUTE('Named Boundary Report'!$A2062,"+",""))), VALUE(SUBSTITUTE('Named Boundary Report'!$A2062,"+","")), IF(TRIM('Named Boundary Report'!$A2062)="", "End of Project", $A2062))</f>
        <v>End of Project</v>
      </c>
      <c r="B2063" s="473" t="str">
        <f>IF(ISNUMBER('Named Boundary Report'!$A2062), "",TRIM(SUBSTITUTE('Named Boundary Report'!$A2062, CHAR(160), " ")))</f>
        <v/>
      </c>
      <c r="C2063" s="475">
        <f>'Named Boundary Report'!$F2062</f>
        <v>0</v>
      </c>
    </row>
    <row r="2064" spans="1:3" x14ac:dyDescent="0.25">
      <c r="A2064" s="532" t="str">
        <f>IF(ISNUMBER(VALUE(SUBSTITUTE('Named Boundary Report'!$A2063,"+",""))), VALUE(SUBSTITUTE('Named Boundary Report'!$A2063,"+","")), IF(TRIM('Named Boundary Report'!$A2063)="", "End of Project", $A2063))</f>
        <v>End of Project</v>
      </c>
      <c r="B2064" s="473" t="str">
        <f>IF(ISNUMBER('Named Boundary Report'!$A2063), "",TRIM(SUBSTITUTE('Named Boundary Report'!$A2063, CHAR(160), " ")))</f>
        <v/>
      </c>
      <c r="C2064" s="475">
        <f>'Named Boundary Report'!$F2063</f>
        <v>0</v>
      </c>
    </row>
    <row r="2065" spans="1:3" x14ac:dyDescent="0.25">
      <c r="A2065" s="532" t="str">
        <f>IF(ISNUMBER(VALUE(SUBSTITUTE('Named Boundary Report'!$A2064,"+",""))), VALUE(SUBSTITUTE('Named Boundary Report'!$A2064,"+","")), IF(TRIM('Named Boundary Report'!$A2064)="", "End of Project", $A2064))</f>
        <v>End of Project</v>
      </c>
      <c r="B2065" s="473" t="str">
        <f>IF(ISNUMBER('Named Boundary Report'!$A2064), "",TRIM(SUBSTITUTE('Named Boundary Report'!$A2064, CHAR(160), " ")))</f>
        <v/>
      </c>
      <c r="C2065" s="475">
        <f>'Named Boundary Report'!$F2064</f>
        <v>0</v>
      </c>
    </row>
    <row r="2066" spans="1:3" x14ac:dyDescent="0.25">
      <c r="A2066" s="532" t="str">
        <f>IF(ISNUMBER(VALUE(SUBSTITUTE('Named Boundary Report'!$A2065,"+",""))), VALUE(SUBSTITUTE('Named Boundary Report'!$A2065,"+","")), IF(TRIM('Named Boundary Report'!$A2065)="", "End of Project", $A2065))</f>
        <v>End of Project</v>
      </c>
      <c r="B2066" s="473" t="str">
        <f>IF(ISNUMBER('Named Boundary Report'!$A2065), "",TRIM(SUBSTITUTE('Named Boundary Report'!$A2065, CHAR(160), " ")))</f>
        <v/>
      </c>
      <c r="C2066" s="475">
        <f>'Named Boundary Report'!$F2065</f>
        <v>0</v>
      </c>
    </row>
    <row r="2067" spans="1:3" x14ac:dyDescent="0.25">
      <c r="A2067" s="532" t="str">
        <f>IF(ISNUMBER(VALUE(SUBSTITUTE('Named Boundary Report'!$A2066,"+",""))), VALUE(SUBSTITUTE('Named Boundary Report'!$A2066,"+","")), IF(TRIM('Named Boundary Report'!$A2066)="", "End of Project", $A2066))</f>
        <v>End of Project</v>
      </c>
      <c r="B2067" s="473" t="str">
        <f>IF(ISNUMBER('Named Boundary Report'!$A2066), "",TRIM(SUBSTITUTE('Named Boundary Report'!$A2066, CHAR(160), " ")))</f>
        <v/>
      </c>
      <c r="C2067" s="475">
        <f>'Named Boundary Report'!$F2066</f>
        <v>0</v>
      </c>
    </row>
    <row r="2068" spans="1:3" x14ac:dyDescent="0.25">
      <c r="A2068" s="532" t="str">
        <f>IF(ISNUMBER(VALUE(SUBSTITUTE('Named Boundary Report'!$A2067,"+",""))), VALUE(SUBSTITUTE('Named Boundary Report'!$A2067,"+","")), IF(TRIM('Named Boundary Report'!$A2067)="", "End of Project", $A2067))</f>
        <v>End of Project</v>
      </c>
      <c r="B2068" s="473" t="str">
        <f>IF(ISNUMBER('Named Boundary Report'!$A2067), "",TRIM(SUBSTITUTE('Named Boundary Report'!$A2067, CHAR(160), " ")))</f>
        <v/>
      </c>
      <c r="C2068" s="475">
        <f>'Named Boundary Report'!$F2067</f>
        <v>0</v>
      </c>
    </row>
    <row r="2069" spans="1:3" x14ac:dyDescent="0.25">
      <c r="A2069" s="532" t="str">
        <f>IF(ISNUMBER(VALUE(SUBSTITUTE('Named Boundary Report'!$A2068,"+",""))), VALUE(SUBSTITUTE('Named Boundary Report'!$A2068,"+","")), IF(TRIM('Named Boundary Report'!$A2068)="", "End of Project", $A2068))</f>
        <v>End of Project</v>
      </c>
      <c r="B2069" s="473" t="str">
        <f>IF(ISNUMBER('Named Boundary Report'!$A2068), "",TRIM(SUBSTITUTE('Named Boundary Report'!$A2068, CHAR(160), " ")))</f>
        <v/>
      </c>
      <c r="C2069" s="475">
        <f>'Named Boundary Report'!$F2068</f>
        <v>0</v>
      </c>
    </row>
    <row r="2070" spans="1:3" x14ac:dyDescent="0.25">
      <c r="A2070" s="532" t="str">
        <f>IF(ISNUMBER(VALUE(SUBSTITUTE('Named Boundary Report'!$A2069,"+",""))), VALUE(SUBSTITUTE('Named Boundary Report'!$A2069,"+","")), IF(TRIM('Named Boundary Report'!$A2069)="", "End of Project", $A2069))</f>
        <v>End of Project</v>
      </c>
      <c r="B2070" s="473" t="str">
        <f>IF(ISNUMBER('Named Boundary Report'!$A2069), "",TRIM(SUBSTITUTE('Named Boundary Report'!$A2069, CHAR(160), " ")))</f>
        <v/>
      </c>
      <c r="C2070" s="475">
        <f>'Named Boundary Report'!$F2069</f>
        <v>0</v>
      </c>
    </row>
    <row r="2071" spans="1:3" x14ac:dyDescent="0.25">
      <c r="A2071" s="532" t="str">
        <f>IF(ISNUMBER(VALUE(SUBSTITUTE('Named Boundary Report'!$A2070,"+",""))), VALUE(SUBSTITUTE('Named Boundary Report'!$A2070,"+","")), IF(TRIM('Named Boundary Report'!$A2070)="", "End of Project", $A2070))</f>
        <v>End of Project</v>
      </c>
      <c r="B2071" s="473" t="str">
        <f>IF(ISNUMBER('Named Boundary Report'!$A2070), "",TRIM(SUBSTITUTE('Named Boundary Report'!$A2070, CHAR(160), " ")))</f>
        <v/>
      </c>
      <c r="C2071" s="475">
        <f>'Named Boundary Report'!$F2070</f>
        <v>0</v>
      </c>
    </row>
    <row r="2072" spans="1:3" x14ac:dyDescent="0.25">
      <c r="A2072" s="532" t="str">
        <f>IF(ISNUMBER(VALUE(SUBSTITUTE('Named Boundary Report'!$A2071,"+",""))), VALUE(SUBSTITUTE('Named Boundary Report'!$A2071,"+","")), IF(TRIM('Named Boundary Report'!$A2071)="", "End of Project", $A2071))</f>
        <v>End of Project</v>
      </c>
      <c r="B2072" s="473" t="str">
        <f>IF(ISNUMBER('Named Boundary Report'!$A2071), "",TRIM(SUBSTITUTE('Named Boundary Report'!$A2071, CHAR(160), " ")))</f>
        <v/>
      </c>
      <c r="C2072" s="475">
        <f>'Named Boundary Report'!$F2071</f>
        <v>0</v>
      </c>
    </row>
    <row r="2073" spans="1:3" x14ac:dyDescent="0.25">
      <c r="A2073" s="532" t="str">
        <f>IF(ISNUMBER(VALUE(SUBSTITUTE('Named Boundary Report'!$A2072,"+",""))), VALUE(SUBSTITUTE('Named Boundary Report'!$A2072,"+","")), IF(TRIM('Named Boundary Report'!$A2072)="", "End of Project", $A2072))</f>
        <v>End of Project</v>
      </c>
      <c r="B2073" s="473" t="str">
        <f>IF(ISNUMBER('Named Boundary Report'!$A2072), "",TRIM(SUBSTITUTE('Named Boundary Report'!$A2072, CHAR(160), " ")))</f>
        <v/>
      </c>
      <c r="C2073" s="475">
        <f>'Named Boundary Report'!$F2072</f>
        <v>0</v>
      </c>
    </row>
    <row r="2074" spans="1:3" x14ac:dyDescent="0.25">
      <c r="A2074" s="532" t="str">
        <f>IF(ISNUMBER(VALUE(SUBSTITUTE('Named Boundary Report'!$A2073,"+",""))), VALUE(SUBSTITUTE('Named Boundary Report'!$A2073,"+","")), IF(TRIM('Named Boundary Report'!$A2073)="", "End of Project", $A2073))</f>
        <v>End of Project</v>
      </c>
      <c r="B2074" s="473" t="str">
        <f>IF(ISNUMBER('Named Boundary Report'!$A2073), "",TRIM(SUBSTITUTE('Named Boundary Report'!$A2073, CHAR(160), " ")))</f>
        <v/>
      </c>
      <c r="C2074" s="475">
        <f>'Named Boundary Report'!$F2073</f>
        <v>0</v>
      </c>
    </row>
    <row r="2075" spans="1:3" x14ac:dyDescent="0.25">
      <c r="A2075" s="532" t="str">
        <f>IF(ISNUMBER(VALUE(SUBSTITUTE('Named Boundary Report'!$A2074,"+",""))), VALUE(SUBSTITUTE('Named Boundary Report'!$A2074,"+","")), IF(TRIM('Named Boundary Report'!$A2074)="", "End of Project", $A2074))</f>
        <v>End of Project</v>
      </c>
      <c r="B2075" s="473" t="str">
        <f>IF(ISNUMBER('Named Boundary Report'!$A2074), "",TRIM(SUBSTITUTE('Named Boundary Report'!$A2074, CHAR(160), " ")))</f>
        <v/>
      </c>
      <c r="C2075" s="475">
        <f>'Named Boundary Report'!$F2074</f>
        <v>0</v>
      </c>
    </row>
    <row r="2076" spans="1:3" x14ac:dyDescent="0.25">
      <c r="A2076" s="532" t="str">
        <f>IF(ISNUMBER(VALUE(SUBSTITUTE('Named Boundary Report'!$A2075,"+",""))), VALUE(SUBSTITUTE('Named Boundary Report'!$A2075,"+","")), IF(TRIM('Named Boundary Report'!$A2075)="", "End of Project", $A2075))</f>
        <v>End of Project</v>
      </c>
      <c r="B2076" s="473" t="str">
        <f>IF(ISNUMBER('Named Boundary Report'!$A2075), "",TRIM(SUBSTITUTE('Named Boundary Report'!$A2075, CHAR(160), " ")))</f>
        <v/>
      </c>
      <c r="C2076" s="475">
        <f>'Named Boundary Report'!$F2075</f>
        <v>0</v>
      </c>
    </row>
    <row r="2077" spans="1:3" x14ac:dyDescent="0.25">
      <c r="A2077" s="532" t="str">
        <f>IF(ISNUMBER(VALUE(SUBSTITUTE('Named Boundary Report'!$A2076,"+",""))), VALUE(SUBSTITUTE('Named Boundary Report'!$A2076,"+","")), IF(TRIM('Named Boundary Report'!$A2076)="", "End of Project", $A2076))</f>
        <v>End of Project</v>
      </c>
      <c r="B2077" s="473" t="str">
        <f>IF(ISNUMBER('Named Boundary Report'!$A2076), "",TRIM(SUBSTITUTE('Named Boundary Report'!$A2076, CHAR(160), " ")))</f>
        <v/>
      </c>
      <c r="C2077" s="475">
        <f>'Named Boundary Report'!$F2076</f>
        <v>0</v>
      </c>
    </row>
    <row r="2078" spans="1:3" x14ac:dyDescent="0.25">
      <c r="A2078" s="532" t="str">
        <f>IF(ISNUMBER(VALUE(SUBSTITUTE('Named Boundary Report'!$A2077,"+",""))), VALUE(SUBSTITUTE('Named Boundary Report'!$A2077,"+","")), IF(TRIM('Named Boundary Report'!$A2077)="", "End of Project", $A2077))</f>
        <v>End of Project</v>
      </c>
      <c r="B2078" s="473" t="str">
        <f>IF(ISNUMBER('Named Boundary Report'!$A2077), "",TRIM(SUBSTITUTE('Named Boundary Report'!$A2077, CHAR(160), " ")))</f>
        <v/>
      </c>
      <c r="C2078" s="475">
        <f>'Named Boundary Report'!$F2077</f>
        <v>0</v>
      </c>
    </row>
    <row r="2079" spans="1:3" x14ac:dyDescent="0.25">
      <c r="A2079" s="532" t="str">
        <f>IF(ISNUMBER(VALUE(SUBSTITUTE('Named Boundary Report'!$A2078,"+",""))), VALUE(SUBSTITUTE('Named Boundary Report'!$A2078,"+","")), IF(TRIM('Named Boundary Report'!$A2078)="", "End of Project", $A2078))</f>
        <v>End of Project</v>
      </c>
      <c r="B2079" s="473" t="str">
        <f>IF(ISNUMBER('Named Boundary Report'!$A2078), "",TRIM(SUBSTITUTE('Named Boundary Report'!$A2078, CHAR(160), " ")))</f>
        <v/>
      </c>
      <c r="C2079" s="475">
        <f>'Named Boundary Report'!$F2078</f>
        <v>0</v>
      </c>
    </row>
    <row r="2080" spans="1:3" x14ac:dyDescent="0.25">
      <c r="A2080" s="532" t="str">
        <f>IF(ISNUMBER(VALUE(SUBSTITUTE('Named Boundary Report'!$A2079,"+",""))), VALUE(SUBSTITUTE('Named Boundary Report'!$A2079,"+","")), IF(TRIM('Named Boundary Report'!$A2079)="", "End of Project", $A2079))</f>
        <v>End of Project</v>
      </c>
      <c r="B2080" s="473" t="str">
        <f>IF(ISNUMBER('Named Boundary Report'!$A2079), "",TRIM(SUBSTITUTE('Named Boundary Report'!$A2079, CHAR(160), " ")))</f>
        <v/>
      </c>
      <c r="C2080" s="475">
        <f>'Named Boundary Report'!$F2079</f>
        <v>0</v>
      </c>
    </row>
    <row r="2081" spans="1:3" x14ac:dyDescent="0.25">
      <c r="A2081" s="532" t="str">
        <f>IF(ISNUMBER(VALUE(SUBSTITUTE('Named Boundary Report'!$A2080,"+",""))), VALUE(SUBSTITUTE('Named Boundary Report'!$A2080,"+","")), IF(TRIM('Named Boundary Report'!$A2080)="", "End of Project", $A2080))</f>
        <v>End of Project</v>
      </c>
      <c r="B2081" s="473" t="str">
        <f>IF(ISNUMBER('Named Boundary Report'!$A2080), "",TRIM(SUBSTITUTE('Named Boundary Report'!$A2080, CHAR(160), " ")))</f>
        <v/>
      </c>
      <c r="C2081" s="475">
        <f>'Named Boundary Report'!$F2080</f>
        <v>0</v>
      </c>
    </row>
    <row r="2082" spans="1:3" x14ac:dyDescent="0.25">
      <c r="A2082" s="532" t="str">
        <f>IF(ISNUMBER(VALUE(SUBSTITUTE('Named Boundary Report'!$A2081,"+",""))), VALUE(SUBSTITUTE('Named Boundary Report'!$A2081,"+","")), IF(TRIM('Named Boundary Report'!$A2081)="", "End of Project", $A2081))</f>
        <v>End of Project</v>
      </c>
      <c r="B2082" s="473" t="str">
        <f>IF(ISNUMBER('Named Boundary Report'!$A2081), "",TRIM(SUBSTITUTE('Named Boundary Report'!$A2081, CHAR(160), " ")))</f>
        <v/>
      </c>
      <c r="C2082" s="475">
        <f>'Named Boundary Report'!$F2081</f>
        <v>0</v>
      </c>
    </row>
    <row r="2083" spans="1:3" x14ac:dyDescent="0.25">
      <c r="A2083" s="532" t="str">
        <f>IF(ISNUMBER(VALUE(SUBSTITUTE('Named Boundary Report'!$A2082,"+",""))), VALUE(SUBSTITUTE('Named Boundary Report'!$A2082,"+","")), IF(TRIM('Named Boundary Report'!$A2082)="", "End of Project", $A2082))</f>
        <v>End of Project</v>
      </c>
      <c r="B2083" s="473" t="str">
        <f>IF(ISNUMBER('Named Boundary Report'!$A2082), "",TRIM(SUBSTITUTE('Named Boundary Report'!$A2082, CHAR(160), " ")))</f>
        <v/>
      </c>
      <c r="C2083" s="475">
        <f>'Named Boundary Report'!$F2082</f>
        <v>0</v>
      </c>
    </row>
    <row r="2084" spans="1:3" x14ac:dyDescent="0.25">
      <c r="A2084" s="532" t="str">
        <f>IF(ISNUMBER(VALUE(SUBSTITUTE('Named Boundary Report'!$A2083,"+",""))), VALUE(SUBSTITUTE('Named Boundary Report'!$A2083,"+","")), IF(TRIM('Named Boundary Report'!$A2083)="", "End of Project", $A2083))</f>
        <v>End of Project</v>
      </c>
      <c r="B2084" s="473" t="str">
        <f>IF(ISNUMBER('Named Boundary Report'!$A2083), "",TRIM(SUBSTITUTE('Named Boundary Report'!$A2083, CHAR(160), " ")))</f>
        <v/>
      </c>
      <c r="C2084" s="475">
        <f>'Named Boundary Report'!$F2083</f>
        <v>0</v>
      </c>
    </row>
    <row r="2085" spans="1:3" x14ac:dyDescent="0.25">
      <c r="A2085" s="532" t="str">
        <f>IF(ISNUMBER(VALUE(SUBSTITUTE('Named Boundary Report'!$A2084,"+",""))), VALUE(SUBSTITUTE('Named Boundary Report'!$A2084,"+","")), IF(TRIM('Named Boundary Report'!$A2084)="", "End of Project", $A2084))</f>
        <v>End of Project</v>
      </c>
      <c r="B2085" s="473" t="str">
        <f>IF(ISNUMBER('Named Boundary Report'!$A2084), "",TRIM(SUBSTITUTE('Named Boundary Report'!$A2084, CHAR(160), " ")))</f>
        <v/>
      </c>
      <c r="C2085" s="475">
        <f>'Named Boundary Report'!$F2084</f>
        <v>0</v>
      </c>
    </row>
    <row r="2086" spans="1:3" x14ac:dyDescent="0.25">
      <c r="A2086" s="532" t="str">
        <f>IF(ISNUMBER(VALUE(SUBSTITUTE('Named Boundary Report'!$A2085,"+",""))), VALUE(SUBSTITUTE('Named Boundary Report'!$A2085,"+","")), IF(TRIM('Named Boundary Report'!$A2085)="", "End of Project", $A2085))</f>
        <v>End of Project</v>
      </c>
      <c r="B2086" s="473" t="str">
        <f>IF(ISNUMBER('Named Boundary Report'!$A2085), "",TRIM(SUBSTITUTE('Named Boundary Report'!$A2085, CHAR(160), " ")))</f>
        <v/>
      </c>
      <c r="C2086" s="475">
        <f>'Named Boundary Report'!$F2085</f>
        <v>0</v>
      </c>
    </row>
    <row r="2087" spans="1:3" x14ac:dyDescent="0.25">
      <c r="A2087" s="532" t="str">
        <f>IF(ISNUMBER(VALUE(SUBSTITUTE('Named Boundary Report'!$A2086,"+",""))), VALUE(SUBSTITUTE('Named Boundary Report'!$A2086,"+","")), IF(TRIM('Named Boundary Report'!$A2086)="", "End of Project", $A2086))</f>
        <v>End of Project</v>
      </c>
      <c r="B2087" s="473" t="str">
        <f>IF(ISNUMBER('Named Boundary Report'!$A2086), "",TRIM(SUBSTITUTE('Named Boundary Report'!$A2086, CHAR(160), " ")))</f>
        <v/>
      </c>
      <c r="C2087" s="475">
        <f>'Named Boundary Report'!$F2086</f>
        <v>0</v>
      </c>
    </row>
    <row r="2088" spans="1:3" x14ac:dyDescent="0.25">
      <c r="A2088" s="532" t="str">
        <f>IF(ISNUMBER(VALUE(SUBSTITUTE('Named Boundary Report'!$A2087,"+",""))), VALUE(SUBSTITUTE('Named Boundary Report'!$A2087,"+","")), IF(TRIM('Named Boundary Report'!$A2087)="", "End of Project", $A2087))</f>
        <v>End of Project</v>
      </c>
      <c r="B2088" s="473" t="str">
        <f>IF(ISNUMBER('Named Boundary Report'!$A2087), "",TRIM(SUBSTITUTE('Named Boundary Report'!$A2087, CHAR(160), " ")))</f>
        <v/>
      </c>
      <c r="C2088" s="475">
        <f>'Named Boundary Report'!$F2087</f>
        <v>0</v>
      </c>
    </row>
    <row r="2089" spans="1:3" x14ac:dyDescent="0.25">
      <c r="A2089" s="532" t="str">
        <f>IF(ISNUMBER(VALUE(SUBSTITUTE('Named Boundary Report'!$A2088,"+",""))), VALUE(SUBSTITUTE('Named Boundary Report'!$A2088,"+","")), IF(TRIM('Named Boundary Report'!$A2088)="", "End of Project", $A2088))</f>
        <v>End of Project</v>
      </c>
      <c r="B2089" s="473" t="str">
        <f>IF(ISNUMBER('Named Boundary Report'!$A2088), "",TRIM(SUBSTITUTE('Named Boundary Report'!$A2088, CHAR(160), " ")))</f>
        <v/>
      </c>
      <c r="C2089" s="475">
        <f>'Named Boundary Report'!$F2088</f>
        <v>0</v>
      </c>
    </row>
    <row r="2090" spans="1:3" x14ac:dyDescent="0.25">
      <c r="A2090" s="532" t="str">
        <f>IF(ISNUMBER(VALUE(SUBSTITUTE('Named Boundary Report'!$A2089,"+",""))), VALUE(SUBSTITUTE('Named Boundary Report'!$A2089,"+","")), IF(TRIM('Named Boundary Report'!$A2089)="", "End of Project", $A2089))</f>
        <v>End of Project</v>
      </c>
      <c r="B2090" s="473" t="str">
        <f>IF(ISNUMBER('Named Boundary Report'!$A2089), "",TRIM(SUBSTITUTE('Named Boundary Report'!$A2089, CHAR(160), " ")))</f>
        <v/>
      </c>
      <c r="C2090" s="475">
        <f>'Named Boundary Report'!$F2089</f>
        <v>0</v>
      </c>
    </row>
    <row r="2091" spans="1:3" x14ac:dyDescent="0.25">
      <c r="A2091" s="532" t="str">
        <f>IF(ISNUMBER(VALUE(SUBSTITUTE('Named Boundary Report'!$A2090,"+",""))), VALUE(SUBSTITUTE('Named Boundary Report'!$A2090,"+","")), IF(TRIM('Named Boundary Report'!$A2090)="", "End of Project", $A2090))</f>
        <v>End of Project</v>
      </c>
      <c r="B2091" s="473" t="str">
        <f>IF(ISNUMBER('Named Boundary Report'!$A2090), "",TRIM(SUBSTITUTE('Named Boundary Report'!$A2090, CHAR(160), " ")))</f>
        <v/>
      </c>
      <c r="C2091" s="475">
        <f>'Named Boundary Report'!$F2090</f>
        <v>0</v>
      </c>
    </row>
    <row r="2092" spans="1:3" x14ac:dyDescent="0.25">
      <c r="A2092" s="532" t="str">
        <f>IF(ISNUMBER(VALUE(SUBSTITUTE('Named Boundary Report'!$A2091,"+",""))), VALUE(SUBSTITUTE('Named Boundary Report'!$A2091,"+","")), IF(TRIM('Named Boundary Report'!$A2091)="", "End of Project", $A2091))</f>
        <v>End of Project</v>
      </c>
      <c r="B2092" s="473" t="str">
        <f>IF(ISNUMBER('Named Boundary Report'!$A2091), "",TRIM(SUBSTITUTE('Named Boundary Report'!$A2091, CHAR(160), " ")))</f>
        <v/>
      </c>
      <c r="C2092" s="475">
        <f>'Named Boundary Report'!$F2091</f>
        <v>0</v>
      </c>
    </row>
    <row r="2093" spans="1:3" x14ac:dyDescent="0.25">
      <c r="A2093" s="532" t="str">
        <f>IF(ISNUMBER(VALUE(SUBSTITUTE('Named Boundary Report'!$A2092,"+",""))), VALUE(SUBSTITUTE('Named Boundary Report'!$A2092,"+","")), IF(TRIM('Named Boundary Report'!$A2092)="", "End of Project", $A2092))</f>
        <v>End of Project</v>
      </c>
      <c r="B2093" s="473" t="str">
        <f>IF(ISNUMBER('Named Boundary Report'!$A2092), "",TRIM(SUBSTITUTE('Named Boundary Report'!$A2092, CHAR(160), " ")))</f>
        <v/>
      </c>
      <c r="C2093" s="475">
        <f>'Named Boundary Report'!$F2092</f>
        <v>0</v>
      </c>
    </row>
    <row r="2094" spans="1:3" x14ac:dyDescent="0.25">
      <c r="A2094" s="532" t="str">
        <f>IF(ISNUMBER(VALUE(SUBSTITUTE('Named Boundary Report'!$A2093,"+",""))), VALUE(SUBSTITUTE('Named Boundary Report'!$A2093,"+","")), IF(TRIM('Named Boundary Report'!$A2093)="", "End of Project", $A2093))</f>
        <v>End of Project</v>
      </c>
      <c r="B2094" s="473" t="str">
        <f>IF(ISNUMBER('Named Boundary Report'!$A2093), "",TRIM(SUBSTITUTE('Named Boundary Report'!$A2093, CHAR(160), " ")))</f>
        <v/>
      </c>
      <c r="C2094" s="475">
        <f>'Named Boundary Report'!$F2093</f>
        <v>0</v>
      </c>
    </row>
    <row r="2095" spans="1:3" x14ac:dyDescent="0.25">
      <c r="A2095" s="532" t="str">
        <f>IF(ISNUMBER(VALUE(SUBSTITUTE('Named Boundary Report'!$A2094,"+",""))), VALUE(SUBSTITUTE('Named Boundary Report'!$A2094,"+","")), IF(TRIM('Named Boundary Report'!$A2094)="", "End of Project", $A2094))</f>
        <v>End of Project</v>
      </c>
      <c r="B2095" s="473" t="str">
        <f>IF(ISNUMBER('Named Boundary Report'!$A2094), "",TRIM(SUBSTITUTE('Named Boundary Report'!$A2094, CHAR(160), " ")))</f>
        <v/>
      </c>
      <c r="C2095" s="475">
        <f>'Named Boundary Report'!$F2094</f>
        <v>0</v>
      </c>
    </row>
    <row r="2096" spans="1:3" x14ac:dyDescent="0.25">
      <c r="A2096" s="532" t="str">
        <f>IF(ISNUMBER(VALUE(SUBSTITUTE('Named Boundary Report'!$A2095,"+",""))), VALUE(SUBSTITUTE('Named Boundary Report'!$A2095,"+","")), IF(TRIM('Named Boundary Report'!$A2095)="", "End of Project", $A2095))</f>
        <v>End of Project</v>
      </c>
      <c r="B2096" s="473" t="str">
        <f>IF(ISNUMBER('Named Boundary Report'!$A2095), "",TRIM(SUBSTITUTE('Named Boundary Report'!$A2095, CHAR(160), " ")))</f>
        <v/>
      </c>
      <c r="C2096" s="475">
        <f>'Named Boundary Report'!$F2095</f>
        <v>0</v>
      </c>
    </row>
    <row r="2097" spans="1:3" x14ac:dyDescent="0.25">
      <c r="A2097" s="532" t="str">
        <f>IF(ISNUMBER(VALUE(SUBSTITUTE('Named Boundary Report'!$A2096,"+",""))), VALUE(SUBSTITUTE('Named Boundary Report'!$A2096,"+","")), IF(TRIM('Named Boundary Report'!$A2096)="", "End of Project", $A2096))</f>
        <v>End of Project</v>
      </c>
      <c r="B2097" s="473" t="str">
        <f>IF(ISNUMBER('Named Boundary Report'!$A2096), "",TRIM(SUBSTITUTE('Named Boundary Report'!$A2096, CHAR(160), " ")))</f>
        <v/>
      </c>
      <c r="C2097" s="475">
        <f>'Named Boundary Report'!$F2096</f>
        <v>0</v>
      </c>
    </row>
    <row r="2098" spans="1:3" x14ac:dyDescent="0.25">
      <c r="A2098" s="532" t="str">
        <f>IF(ISNUMBER(VALUE(SUBSTITUTE('Named Boundary Report'!$A2097,"+",""))), VALUE(SUBSTITUTE('Named Boundary Report'!$A2097,"+","")), IF(TRIM('Named Boundary Report'!$A2097)="", "End of Project", $A2097))</f>
        <v>End of Project</v>
      </c>
      <c r="B2098" s="473" t="str">
        <f>IF(ISNUMBER('Named Boundary Report'!$A2097), "",TRIM(SUBSTITUTE('Named Boundary Report'!$A2097, CHAR(160), " ")))</f>
        <v/>
      </c>
      <c r="C2098" s="475">
        <f>'Named Boundary Report'!$F2097</f>
        <v>0</v>
      </c>
    </row>
    <row r="2099" spans="1:3" x14ac:dyDescent="0.25">
      <c r="A2099" s="532" t="str">
        <f>IF(ISNUMBER(VALUE(SUBSTITUTE('Named Boundary Report'!$A2098,"+",""))), VALUE(SUBSTITUTE('Named Boundary Report'!$A2098,"+","")), IF(TRIM('Named Boundary Report'!$A2098)="", "End of Project", $A2098))</f>
        <v>End of Project</v>
      </c>
      <c r="B2099" s="473" t="str">
        <f>IF(ISNUMBER('Named Boundary Report'!$A2098), "",TRIM(SUBSTITUTE('Named Boundary Report'!$A2098, CHAR(160), " ")))</f>
        <v/>
      </c>
      <c r="C2099" s="475">
        <f>'Named Boundary Report'!$F2098</f>
        <v>0</v>
      </c>
    </row>
    <row r="2100" spans="1:3" x14ac:dyDescent="0.25">
      <c r="A2100" s="532" t="str">
        <f>IF(ISNUMBER(VALUE(SUBSTITUTE('Named Boundary Report'!$A2099,"+",""))), VALUE(SUBSTITUTE('Named Boundary Report'!$A2099,"+","")), IF(TRIM('Named Boundary Report'!$A2099)="", "End of Project", $A2099))</f>
        <v>End of Project</v>
      </c>
      <c r="B2100" s="473" t="str">
        <f>IF(ISNUMBER('Named Boundary Report'!$A2099), "",TRIM(SUBSTITUTE('Named Boundary Report'!$A2099, CHAR(160), " ")))</f>
        <v/>
      </c>
      <c r="C2100" s="475">
        <f>'Named Boundary Report'!$F2099</f>
        <v>0</v>
      </c>
    </row>
    <row r="2101" spans="1:3" x14ac:dyDescent="0.25">
      <c r="A2101" s="532" t="str">
        <f>IF(ISNUMBER(VALUE(SUBSTITUTE('Named Boundary Report'!$A2100,"+",""))), VALUE(SUBSTITUTE('Named Boundary Report'!$A2100,"+","")), IF(TRIM('Named Boundary Report'!$A2100)="", "End of Project", $A2100))</f>
        <v>End of Project</v>
      </c>
      <c r="B2101" s="473" t="str">
        <f>IF(ISNUMBER('Named Boundary Report'!$A2100), "",TRIM(SUBSTITUTE('Named Boundary Report'!$A2100, CHAR(160), " ")))</f>
        <v/>
      </c>
      <c r="C2101" s="475">
        <f>'Named Boundary Report'!$F2100</f>
        <v>0</v>
      </c>
    </row>
    <row r="2102" spans="1:3" x14ac:dyDescent="0.25">
      <c r="A2102" s="532" t="str">
        <f>IF(ISNUMBER(VALUE(SUBSTITUTE('Named Boundary Report'!$A2101,"+",""))), VALUE(SUBSTITUTE('Named Boundary Report'!$A2101,"+","")), IF(TRIM('Named Boundary Report'!$A2101)="", "End of Project", $A2101))</f>
        <v>End of Project</v>
      </c>
      <c r="B2102" s="473" t="str">
        <f>IF(ISNUMBER('Named Boundary Report'!$A2101), "",TRIM(SUBSTITUTE('Named Boundary Report'!$A2101, CHAR(160), " ")))</f>
        <v/>
      </c>
      <c r="C2102" s="475">
        <f>'Named Boundary Report'!$F2101</f>
        <v>0</v>
      </c>
    </row>
    <row r="2103" spans="1:3" x14ac:dyDescent="0.25">
      <c r="A2103" s="532" t="str">
        <f>IF(ISNUMBER(VALUE(SUBSTITUTE('Named Boundary Report'!$A2102,"+",""))), VALUE(SUBSTITUTE('Named Boundary Report'!$A2102,"+","")), IF(TRIM('Named Boundary Report'!$A2102)="", "End of Project", $A2102))</f>
        <v>End of Project</v>
      </c>
      <c r="B2103" s="473" t="str">
        <f>IF(ISNUMBER('Named Boundary Report'!$A2102), "",TRIM(SUBSTITUTE('Named Boundary Report'!$A2102, CHAR(160), " ")))</f>
        <v/>
      </c>
      <c r="C2103" s="475">
        <f>'Named Boundary Report'!$F2102</f>
        <v>0</v>
      </c>
    </row>
    <row r="2104" spans="1:3" x14ac:dyDescent="0.25">
      <c r="A2104" s="532" t="str">
        <f>IF(ISNUMBER(VALUE(SUBSTITUTE('Named Boundary Report'!$A2103,"+",""))), VALUE(SUBSTITUTE('Named Boundary Report'!$A2103,"+","")), IF(TRIM('Named Boundary Report'!$A2103)="", "End of Project", $A2103))</f>
        <v>End of Project</v>
      </c>
      <c r="B2104" s="473" t="str">
        <f>IF(ISNUMBER('Named Boundary Report'!$A2103), "",TRIM(SUBSTITUTE('Named Boundary Report'!$A2103, CHAR(160), " ")))</f>
        <v/>
      </c>
      <c r="C2104" s="475">
        <f>'Named Boundary Report'!$F2103</f>
        <v>0</v>
      </c>
    </row>
    <row r="2105" spans="1:3" x14ac:dyDescent="0.25">
      <c r="A2105" s="532" t="str">
        <f>IF(ISNUMBER(VALUE(SUBSTITUTE('Named Boundary Report'!$A2104,"+",""))), VALUE(SUBSTITUTE('Named Boundary Report'!$A2104,"+","")), IF(TRIM('Named Boundary Report'!$A2104)="", "End of Project", $A2104))</f>
        <v>End of Project</v>
      </c>
      <c r="B2105" s="473" t="str">
        <f>IF(ISNUMBER('Named Boundary Report'!$A2104), "",TRIM(SUBSTITUTE('Named Boundary Report'!$A2104, CHAR(160), " ")))</f>
        <v/>
      </c>
      <c r="C2105" s="475">
        <f>'Named Boundary Report'!$F2104</f>
        <v>0</v>
      </c>
    </row>
    <row r="2106" spans="1:3" x14ac:dyDescent="0.25">
      <c r="A2106" s="532" t="str">
        <f>IF(ISNUMBER(VALUE(SUBSTITUTE('Named Boundary Report'!$A2105,"+",""))), VALUE(SUBSTITUTE('Named Boundary Report'!$A2105,"+","")), IF(TRIM('Named Boundary Report'!$A2105)="", "End of Project", $A2105))</f>
        <v>End of Project</v>
      </c>
      <c r="B2106" s="473" t="str">
        <f>IF(ISNUMBER('Named Boundary Report'!$A2105), "",TRIM(SUBSTITUTE('Named Boundary Report'!$A2105, CHAR(160), " ")))</f>
        <v/>
      </c>
      <c r="C2106" s="475">
        <f>'Named Boundary Report'!$F2105</f>
        <v>0</v>
      </c>
    </row>
    <row r="2107" spans="1:3" x14ac:dyDescent="0.25">
      <c r="A2107" s="532" t="str">
        <f>IF(ISNUMBER(VALUE(SUBSTITUTE('Named Boundary Report'!$A2106,"+",""))), VALUE(SUBSTITUTE('Named Boundary Report'!$A2106,"+","")), IF(TRIM('Named Boundary Report'!$A2106)="", "End of Project", $A2106))</f>
        <v>End of Project</v>
      </c>
      <c r="B2107" s="473" t="str">
        <f>IF(ISNUMBER('Named Boundary Report'!$A2106), "",TRIM(SUBSTITUTE('Named Boundary Report'!$A2106, CHAR(160), " ")))</f>
        <v/>
      </c>
      <c r="C2107" s="475">
        <f>'Named Boundary Report'!$F2106</f>
        <v>0</v>
      </c>
    </row>
    <row r="2108" spans="1:3" x14ac:dyDescent="0.25">
      <c r="A2108" s="532" t="str">
        <f>IF(ISNUMBER(VALUE(SUBSTITUTE('Named Boundary Report'!$A2107,"+",""))), VALUE(SUBSTITUTE('Named Boundary Report'!$A2107,"+","")), IF(TRIM('Named Boundary Report'!$A2107)="", "End of Project", $A2107))</f>
        <v>End of Project</v>
      </c>
      <c r="B2108" s="473" t="str">
        <f>IF(ISNUMBER('Named Boundary Report'!$A2107), "",TRIM(SUBSTITUTE('Named Boundary Report'!$A2107, CHAR(160), " ")))</f>
        <v/>
      </c>
      <c r="C2108" s="475">
        <f>'Named Boundary Report'!$F2107</f>
        <v>0</v>
      </c>
    </row>
    <row r="2109" spans="1:3" x14ac:dyDescent="0.25">
      <c r="A2109" s="532" t="str">
        <f>IF(ISNUMBER(VALUE(SUBSTITUTE('Named Boundary Report'!$A2108,"+",""))), VALUE(SUBSTITUTE('Named Boundary Report'!$A2108,"+","")), IF(TRIM('Named Boundary Report'!$A2108)="", "End of Project", $A2108))</f>
        <v>End of Project</v>
      </c>
      <c r="B2109" s="473" t="str">
        <f>IF(ISNUMBER('Named Boundary Report'!$A2108), "",TRIM(SUBSTITUTE('Named Boundary Report'!$A2108, CHAR(160), " ")))</f>
        <v/>
      </c>
      <c r="C2109" s="475">
        <f>'Named Boundary Report'!$F2108</f>
        <v>0</v>
      </c>
    </row>
    <row r="2110" spans="1:3" x14ac:dyDescent="0.25">
      <c r="A2110" s="532" t="str">
        <f>IF(ISNUMBER(VALUE(SUBSTITUTE('Named Boundary Report'!$A2109,"+",""))), VALUE(SUBSTITUTE('Named Boundary Report'!$A2109,"+","")), IF(TRIM('Named Boundary Report'!$A2109)="", "End of Project", $A2109))</f>
        <v>End of Project</v>
      </c>
      <c r="B2110" s="473" t="str">
        <f>IF(ISNUMBER('Named Boundary Report'!$A2109), "",TRIM(SUBSTITUTE('Named Boundary Report'!$A2109, CHAR(160), " ")))</f>
        <v/>
      </c>
      <c r="C2110" s="475">
        <f>'Named Boundary Report'!$F2109</f>
        <v>0</v>
      </c>
    </row>
    <row r="2111" spans="1:3" x14ac:dyDescent="0.25">
      <c r="A2111" s="532" t="str">
        <f>IF(ISNUMBER(VALUE(SUBSTITUTE('Named Boundary Report'!$A2110,"+",""))), VALUE(SUBSTITUTE('Named Boundary Report'!$A2110,"+","")), IF(TRIM('Named Boundary Report'!$A2110)="", "End of Project", $A2110))</f>
        <v>End of Project</v>
      </c>
      <c r="B2111" s="473" t="str">
        <f>IF(ISNUMBER('Named Boundary Report'!$A2110), "",TRIM(SUBSTITUTE('Named Boundary Report'!$A2110, CHAR(160), " ")))</f>
        <v/>
      </c>
      <c r="C2111" s="475">
        <f>'Named Boundary Report'!$F2110</f>
        <v>0</v>
      </c>
    </row>
    <row r="2112" spans="1:3" x14ac:dyDescent="0.25">
      <c r="A2112" s="532" t="str">
        <f>IF(ISNUMBER(VALUE(SUBSTITUTE('Named Boundary Report'!$A2111,"+",""))), VALUE(SUBSTITUTE('Named Boundary Report'!$A2111,"+","")), IF(TRIM('Named Boundary Report'!$A2111)="", "End of Project", $A2111))</f>
        <v>End of Project</v>
      </c>
      <c r="B2112" s="473" t="str">
        <f>IF(ISNUMBER('Named Boundary Report'!$A2111), "",TRIM(SUBSTITUTE('Named Boundary Report'!$A2111, CHAR(160), " ")))</f>
        <v/>
      </c>
      <c r="C2112" s="475">
        <f>'Named Boundary Report'!$F2111</f>
        <v>0</v>
      </c>
    </row>
    <row r="2113" spans="1:3" x14ac:dyDescent="0.25">
      <c r="A2113" s="532" t="str">
        <f>IF(ISNUMBER(VALUE(SUBSTITUTE('Named Boundary Report'!$A2112,"+",""))), VALUE(SUBSTITUTE('Named Boundary Report'!$A2112,"+","")), IF(TRIM('Named Boundary Report'!$A2112)="", "End of Project", $A2112))</f>
        <v>End of Project</v>
      </c>
      <c r="B2113" s="473" t="str">
        <f>IF(ISNUMBER('Named Boundary Report'!$A2112), "",TRIM(SUBSTITUTE('Named Boundary Report'!$A2112, CHAR(160), " ")))</f>
        <v/>
      </c>
      <c r="C2113" s="475">
        <f>'Named Boundary Report'!$F2112</f>
        <v>0</v>
      </c>
    </row>
    <row r="2114" spans="1:3" x14ac:dyDescent="0.25">
      <c r="A2114" s="532" t="str">
        <f>IF(ISNUMBER(VALUE(SUBSTITUTE('Named Boundary Report'!$A2113,"+",""))), VALUE(SUBSTITUTE('Named Boundary Report'!$A2113,"+","")), IF(TRIM('Named Boundary Report'!$A2113)="", "End of Project", $A2113))</f>
        <v>End of Project</v>
      </c>
      <c r="B2114" s="473" t="str">
        <f>IF(ISNUMBER('Named Boundary Report'!$A2113), "",TRIM(SUBSTITUTE('Named Boundary Report'!$A2113, CHAR(160), " ")))</f>
        <v/>
      </c>
      <c r="C2114" s="475">
        <f>'Named Boundary Report'!$F2113</f>
        <v>0</v>
      </c>
    </row>
    <row r="2115" spans="1:3" x14ac:dyDescent="0.25">
      <c r="A2115" s="532" t="str">
        <f>IF(ISNUMBER(VALUE(SUBSTITUTE('Named Boundary Report'!$A2114,"+",""))), VALUE(SUBSTITUTE('Named Boundary Report'!$A2114,"+","")), IF(TRIM('Named Boundary Report'!$A2114)="", "End of Project", $A2114))</f>
        <v>End of Project</v>
      </c>
      <c r="B2115" s="473" t="str">
        <f>IF(ISNUMBER('Named Boundary Report'!$A2114), "",TRIM(SUBSTITUTE('Named Boundary Report'!$A2114, CHAR(160), " ")))</f>
        <v/>
      </c>
      <c r="C2115" s="475">
        <f>'Named Boundary Report'!$F2114</f>
        <v>0</v>
      </c>
    </row>
    <row r="2116" spans="1:3" x14ac:dyDescent="0.25">
      <c r="A2116" s="532" t="str">
        <f>IF(ISNUMBER(VALUE(SUBSTITUTE('Named Boundary Report'!$A2115,"+",""))), VALUE(SUBSTITUTE('Named Boundary Report'!$A2115,"+","")), IF(TRIM('Named Boundary Report'!$A2115)="", "End of Project", $A2115))</f>
        <v>End of Project</v>
      </c>
      <c r="B2116" s="473" t="str">
        <f>IF(ISNUMBER('Named Boundary Report'!$A2115), "",TRIM(SUBSTITUTE('Named Boundary Report'!$A2115, CHAR(160), " ")))</f>
        <v/>
      </c>
      <c r="C2116" s="475">
        <f>'Named Boundary Report'!$F2115</f>
        <v>0</v>
      </c>
    </row>
    <row r="2117" spans="1:3" x14ac:dyDescent="0.25">
      <c r="A2117" s="532" t="str">
        <f>IF(ISNUMBER(VALUE(SUBSTITUTE('Named Boundary Report'!$A2116,"+",""))), VALUE(SUBSTITUTE('Named Boundary Report'!$A2116,"+","")), IF(TRIM('Named Boundary Report'!$A2116)="", "End of Project", $A2116))</f>
        <v>End of Project</v>
      </c>
      <c r="B2117" s="473" t="str">
        <f>IF(ISNUMBER('Named Boundary Report'!$A2116), "",TRIM(SUBSTITUTE('Named Boundary Report'!$A2116, CHAR(160), " ")))</f>
        <v/>
      </c>
      <c r="C2117" s="475">
        <f>'Named Boundary Report'!$F2116</f>
        <v>0</v>
      </c>
    </row>
    <row r="2118" spans="1:3" x14ac:dyDescent="0.25">
      <c r="A2118" s="532" t="str">
        <f>IF(ISNUMBER(VALUE(SUBSTITUTE('Named Boundary Report'!$A2117,"+",""))), VALUE(SUBSTITUTE('Named Boundary Report'!$A2117,"+","")), IF(TRIM('Named Boundary Report'!$A2117)="", "End of Project", $A2117))</f>
        <v>End of Project</v>
      </c>
      <c r="B2118" s="473" t="str">
        <f>IF(ISNUMBER('Named Boundary Report'!$A2117), "",TRIM(SUBSTITUTE('Named Boundary Report'!$A2117, CHAR(160), " ")))</f>
        <v/>
      </c>
      <c r="C2118" s="475">
        <f>'Named Boundary Report'!$F2117</f>
        <v>0</v>
      </c>
    </row>
    <row r="2119" spans="1:3" x14ac:dyDescent="0.25">
      <c r="A2119" s="532" t="str">
        <f>IF(ISNUMBER(VALUE(SUBSTITUTE('Named Boundary Report'!$A2118,"+",""))), VALUE(SUBSTITUTE('Named Boundary Report'!$A2118,"+","")), IF(TRIM('Named Boundary Report'!$A2118)="", "End of Project", $A2118))</f>
        <v>End of Project</v>
      </c>
      <c r="B2119" s="473" t="str">
        <f>IF(ISNUMBER('Named Boundary Report'!$A2118), "",TRIM(SUBSTITUTE('Named Boundary Report'!$A2118, CHAR(160), " ")))</f>
        <v/>
      </c>
      <c r="C2119" s="475">
        <f>'Named Boundary Report'!$F2118</f>
        <v>0</v>
      </c>
    </row>
    <row r="2120" spans="1:3" x14ac:dyDescent="0.25">
      <c r="A2120" s="532" t="str">
        <f>IF(ISNUMBER(VALUE(SUBSTITUTE('Named Boundary Report'!$A2119,"+",""))), VALUE(SUBSTITUTE('Named Boundary Report'!$A2119,"+","")), IF(TRIM('Named Boundary Report'!$A2119)="", "End of Project", $A2119))</f>
        <v>End of Project</v>
      </c>
      <c r="B2120" s="473" t="str">
        <f>IF(ISNUMBER('Named Boundary Report'!$A2119), "",TRIM(SUBSTITUTE('Named Boundary Report'!$A2119, CHAR(160), " ")))</f>
        <v/>
      </c>
      <c r="C2120" s="475">
        <f>'Named Boundary Report'!$F2119</f>
        <v>0</v>
      </c>
    </row>
    <row r="2121" spans="1:3" x14ac:dyDescent="0.25">
      <c r="A2121" s="532" t="str">
        <f>IF(ISNUMBER(VALUE(SUBSTITUTE('Named Boundary Report'!$A2120,"+",""))), VALUE(SUBSTITUTE('Named Boundary Report'!$A2120,"+","")), IF(TRIM('Named Boundary Report'!$A2120)="", "End of Project", $A2120))</f>
        <v>End of Project</v>
      </c>
      <c r="B2121" s="473" t="str">
        <f>IF(ISNUMBER('Named Boundary Report'!$A2120), "",TRIM(SUBSTITUTE('Named Boundary Report'!$A2120, CHAR(160), " ")))</f>
        <v/>
      </c>
      <c r="C2121" s="475">
        <f>'Named Boundary Report'!$F2120</f>
        <v>0</v>
      </c>
    </row>
    <row r="2122" spans="1:3" x14ac:dyDescent="0.25">
      <c r="A2122" s="532" t="str">
        <f>IF(ISNUMBER(VALUE(SUBSTITUTE('Named Boundary Report'!$A2121,"+",""))), VALUE(SUBSTITUTE('Named Boundary Report'!$A2121,"+","")), IF(TRIM('Named Boundary Report'!$A2121)="", "End of Project", $A2121))</f>
        <v>End of Project</v>
      </c>
      <c r="B2122" s="473" t="str">
        <f>IF(ISNUMBER('Named Boundary Report'!$A2121), "",TRIM(SUBSTITUTE('Named Boundary Report'!$A2121, CHAR(160), " ")))</f>
        <v/>
      </c>
      <c r="C2122" s="475">
        <f>'Named Boundary Report'!$F2121</f>
        <v>0</v>
      </c>
    </row>
    <row r="2123" spans="1:3" x14ac:dyDescent="0.25">
      <c r="A2123" s="532" t="str">
        <f>IF(ISNUMBER(VALUE(SUBSTITUTE('Named Boundary Report'!$A2122,"+",""))), VALUE(SUBSTITUTE('Named Boundary Report'!$A2122,"+","")), IF(TRIM('Named Boundary Report'!$A2122)="", "End of Project", $A2122))</f>
        <v>End of Project</v>
      </c>
      <c r="B2123" s="473" t="str">
        <f>IF(ISNUMBER('Named Boundary Report'!$A2122), "",TRIM(SUBSTITUTE('Named Boundary Report'!$A2122, CHAR(160), " ")))</f>
        <v/>
      </c>
      <c r="C2123" s="475">
        <f>'Named Boundary Report'!$F2122</f>
        <v>0</v>
      </c>
    </row>
    <row r="2124" spans="1:3" x14ac:dyDescent="0.25">
      <c r="A2124" s="532" t="str">
        <f>IF(ISNUMBER(VALUE(SUBSTITUTE('Named Boundary Report'!$A2123,"+",""))), VALUE(SUBSTITUTE('Named Boundary Report'!$A2123,"+","")), IF(TRIM('Named Boundary Report'!$A2123)="", "End of Project", $A2123))</f>
        <v>End of Project</v>
      </c>
      <c r="B2124" s="473" t="str">
        <f>IF(ISNUMBER('Named Boundary Report'!$A2123), "",TRIM(SUBSTITUTE('Named Boundary Report'!$A2123, CHAR(160), " ")))</f>
        <v/>
      </c>
      <c r="C2124" s="475">
        <f>'Named Boundary Report'!$F2123</f>
        <v>0</v>
      </c>
    </row>
    <row r="2125" spans="1:3" x14ac:dyDescent="0.25">
      <c r="A2125" s="532" t="str">
        <f>IF(ISNUMBER(VALUE(SUBSTITUTE('Named Boundary Report'!$A2124,"+",""))), VALUE(SUBSTITUTE('Named Boundary Report'!$A2124,"+","")), IF(TRIM('Named Boundary Report'!$A2124)="", "End of Project", $A2124))</f>
        <v>End of Project</v>
      </c>
      <c r="B2125" s="473" t="str">
        <f>IF(ISNUMBER('Named Boundary Report'!$A2124), "",TRIM(SUBSTITUTE('Named Boundary Report'!$A2124, CHAR(160), " ")))</f>
        <v/>
      </c>
      <c r="C2125" s="475">
        <f>'Named Boundary Report'!$F2124</f>
        <v>0</v>
      </c>
    </row>
    <row r="2126" spans="1:3" x14ac:dyDescent="0.25">
      <c r="A2126" s="532" t="str">
        <f>IF(ISNUMBER(VALUE(SUBSTITUTE('Named Boundary Report'!$A2125,"+",""))), VALUE(SUBSTITUTE('Named Boundary Report'!$A2125,"+","")), IF(TRIM('Named Boundary Report'!$A2125)="", "End of Project", $A2125))</f>
        <v>End of Project</v>
      </c>
      <c r="B2126" s="473" t="str">
        <f>IF(ISNUMBER('Named Boundary Report'!$A2125), "",TRIM(SUBSTITUTE('Named Boundary Report'!$A2125, CHAR(160), " ")))</f>
        <v/>
      </c>
      <c r="C2126" s="475">
        <f>'Named Boundary Report'!$F2125</f>
        <v>0</v>
      </c>
    </row>
    <row r="2127" spans="1:3" x14ac:dyDescent="0.25">
      <c r="A2127" s="532" t="str">
        <f>IF(ISNUMBER(VALUE(SUBSTITUTE('Named Boundary Report'!$A2126,"+",""))), VALUE(SUBSTITUTE('Named Boundary Report'!$A2126,"+","")), IF(TRIM('Named Boundary Report'!$A2126)="", "End of Project", $A2126))</f>
        <v>End of Project</v>
      </c>
      <c r="B2127" s="473" t="str">
        <f>IF(ISNUMBER('Named Boundary Report'!$A2126), "",TRIM(SUBSTITUTE('Named Boundary Report'!$A2126, CHAR(160), " ")))</f>
        <v/>
      </c>
      <c r="C2127" s="475">
        <f>'Named Boundary Report'!$F2126</f>
        <v>0</v>
      </c>
    </row>
    <row r="2128" spans="1:3" x14ac:dyDescent="0.25">
      <c r="A2128" s="532" t="str">
        <f>IF(ISNUMBER(VALUE(SUBSTITUTE('Named Boundary Report'!$A2127,"+",""))), VALUE(SUBSTITUTE('Named Boundary Report'!$A2127,"+","")), IF(TRIM('Named Boundary Report'!$A2127)="", "End of Project", $A2127))</f>
        <v>End of Project</v>
      </c>
      <c r="B2128" s="473" t="str">
        <f>IF(ISNUMBER('Named Boundary Report'!$A2127), "",TRIM(SUBSTITUTE('Named Boundary Report'!$A2127, CHAR(160), " ")))</f>
        <v/>
      </c>
      <c r="C2128" s="475">
        <f>'Named Boundary Report'!$F2127</f>
        <v>0</v>
      </c>
    </row>
    <row r="2129" spans="1:3" x14ac:dyDescent="0.25">
      <c r="A2129" s="532" t="str">
        <f>IF(ISNUMBER(VALUE(SUBSTITUTE('Named Boundary Report'!$A2128,"+",""))), VALUE(SUBSTITUTE('Named Boundary Report'!$A2128,"+","")), IF(TRIM('Named Boundary Report'!$A2128)="", "End of Project", $A2128))</f>
        <v>End of Project</v>
      </c>
      <c r="B2129" s="473" t="str">
        <f>IF(ISNUMBER('Named Boundary Report'!$A2128), "",TRIM(SUBSTITUTE('Named Boundary Report'!$A2128, CHAR(160), " ")))</f>
        <v/>
      </c>
      <c r="C2129" s="475">
        <f>'Named Boundary Report'!$F2128</f>
        <v>0</v>
      </c>
    </row>
    <row r="2130" spans="1:3" x14ac:dyDescent="0.25">
      <c r="A2130" s="532" t="str">
        <f>IF(ISNUMBER(VALUE(SUBSTITUTE('Named Boundary Report'!$A2129,"+",""))), VALUE(SUBSTITUTE('Named Boundary Report'!$A2129,"+","")), IF(TRIM('Named Boundary Report'!$A2129)="", "End of Project", $A2129))</f>
        <v>End of Project</v>
      </c>
      <c r="B2130" s="473" t="str">
        <f>IF(ISNUMBER('Named Boundary Report'!$A2129), "",TRIM(SUBSTITUTE('Named Boundary Report'!$A2129, CHAR(160), " ")))</f>
        <v/>
      </c>
      <c r="C2130" s="475">
        <f>'Named Boundary Report'!$F2129</f>
        <v>0</v>
      </c>
    </row>
    <row r="2131" spans="1:3" x14ac:dyDescent="0.25">
      <c r="A2131" s="532" t="str">
        <f>IF(ISNUMBER(VALUE(SUBSTITUTE('Named Boundary Report'!$A2130,"+",""))), VALUE(SUBSTITUTE('Named Boundary Report'!$A2130,"+","")), IF(TRIM('Named Boundary Report'!$A2130)="", "End of Project", $A2130))</f>
        <v>End of Project</v>
      </c>
      <c r="B2131" s="473" t="str">
        <f>IF(ISNUMBER('Named Boundary Report'!$A2130), "",TRIM(SUBSTITUTE('Named Boundary Report'!$A2130, CHAR(160), " ")))</f>
        <v/>
      </c>
      <c r="C2131" s="475">
        <f>'Named Boundary Report'!$F2130</f>
        <v>0</v>
      </c>
    </row>
    <row r="2132" spans="1:3" x14ac:dyDescent="0.25">
      <c r="A2132" s="532" t="str">
        <f>IF(ISNUMBER(VALUE(SUBSTITUTE('Named Boundary Report'!$A2131,"+",""))), VALUE(SUBSTITUTE('Named Boundary Report'!$A2131,"+","")), IF(TRIM('Named Boundary Report'!$A2131)="", "End of Project", $A2131))</f>
        <v>End of Project</v>
      </c>
      <c r="B2132" s="473" t="str">
        <f>IF(ISNUMBER('Named Boundary Report'!$A2131), "",TRIM(SUBSTITUTE('Named Boundary Report'!$A2131, CHAR(160), " ")))</f>
        <v/>
      </c>
      <c r="C2132" s="475">
        <f>'Named Boundary Report'!$F2131</f>
        <v>0</v>
      </c>
    </row>
    <row r="2133" spans="1:3" x14ac:dyDescent="0.25">
      <c r="A2133" s="532" t="str">
        <f>IF(ISNUMBER(VALUE(SUBSTITUTE('Named Boundary Report'!$A2132,"+",""))), VALUE(SUBSTITUTE('Named Boundary Report'!$A2132,"+","")), IF(TRIM('Named Boundary Report'!$A2132)="", "End of Project", $A2132))</f>
        <v>End of Project</v>
      </c>
      <c r="B2133" s="473" t="str">
        <f>IF(ISNUMBER('Named Boundary Report'!$A2132), "",TRIM(SUBSTITUTE('Named Boundary Report'!$A2132, CHAR(160), " ")))</f>
        <v/>
      </c>
      <c r="C2133" s="475">
        <f>'Named Boundary Report'!$F2132</f>
        <v>0</v>
      </c>
    </row>
    <row r="2134" spans="1:3" x14ac:dyDescent="0.25">
      <c r="A2134" s="532" t="str">
        <f>IF(ISNUMBER(VALUE(SUBSTITUTE('Named Boundary Report'!$A2133,"+",""))), VALUE(SUBSTITUTE('Named Boundary Report'!$A2133,"+","")), IF(TRIM('Named Boundary Report'!$A2133)="", "End of Project", $A2133))</f>
        <v>End of Project</v>
      </c>
      <c r="B2134" s="473" t="str">
        <f>IF(ISNUMBER('Named Boundary Report'!$A2133), "",TRIM(SUBSTITUTE('Named Boundary Report'!$A2133, CHAR(160), " ")))</f>
        <v/>
      </c>
      <c r="C2134" s="475">
        <f>'Named Boundary Report'!$F2133</f>
        <v>0</v>
      </c>
    </row>
    <row r="2135" spans="1:3" x14ac:dyDescent="0.25">
      <c r="A2135" s="532" t="str">
        <f>IF(ISNUMBER(VALUE(SUBSTITUTE('Named Boundary Report'!$A2134,"+",""))), VALUE(SUBSTITUTE('Named Boundary Report'!$A2134,"+","")), IF(TRIM('Named Boundary Report'!$A2134)="", "End of Project", $A2134))</f>
        <v>End of Project</v>
      </c>
      <c r="B2135" s="473" t="str">
        <f>IF(ISNUMBER('Named Boundary Report'!$A2134), "",TRIM(SUBSTITUTE('Named Boundary Report'!$A2134, CHAR(160), " ")))</f>
        <v/>
      </c>
      <c r="C2135" s="475">
        <f>'Named Boundary Report'!$F2134</f>
        <v>0</v>
      </c>
    </row>
    <row r="2136" spans="1:3" x14ac:dyDescent="0.25">
      <c r="A2136" s="532" t="str">
        <f>IF(ISNUMBER(VALUE(SUBSTITUTE('Named Boundary Report'!$A2135,"+",""))), VALUE(SUBSTITUTE('Named Boundary Report'!$A2135,"+","")), IF(TRIM('Named Boundary Report'!$A2135)="", "End of Project", $A2135))</f>
        <v>End of Project</v>
      </c>
      <c r="B2136" s="473" t="str">
        <f>IF(ISNUMBER('Named Boundary Report'!$A2135), "",TRIM(SUBSTITUTE('Named Boundary Report'!$A2135, CHAR(160), " ")))</f>
        <v/>
      </c>
      <c r="C2136" s="475">
        <f>'Named Boundary Report'!$F2135</f>
        <v>0</v>
      </c>
    </row>
    <row r="2137" spans="1:3" x14ac:dyDescent="0.25">
      <c r="A2137" s="532" t="str">
        <f>IF(ISNUMBER(VALUE(SUBSTITUTE('Named Boundary Report'!$A2136,"+",""))), VALUE(SUBSTITUTE('Named Boundary Report'!$A2136,"+","")), IF(TRIM('Named Boundary Report'!$A2136)="", "End of Project", $A2136))</f>
        <v>End of Project</v>
      </c>
      <c r="B2137" s="473" t="str">
        <f>IF(ISNUMBER('Named Boundary Report'!$A2136), "",TRIM(SUBSTITUTE('Named Boundary Report'!$A2136, CHAR(160), " ")))</f>
        <v/>
      </c>
      <c r="C2137" s="475">
        <f>'Named Boundary Report'!$F2136</f>
        <v>0</v>
      </c>
    </row>
    <row r="2138" spans="1:3" x14ac:dyDescent="0.25">
      <c r="A2138" s="532" t="str">
        <f>IF(ISNUMBER(VALUE(SUBSTITUTE('Named Boundary Report'!$A2137,"+",""))), VALUE(SUBSTITUTE('Named Boundary Report'!$A2137,"+","")), IF(TRIM('Named Boundary Report'!$A2137)="", "End of Project", $A2137))</f>
        <v>End of Project</v>
      </c>
      <c r="B2138" s="473" t="str">
        <f>IF(ISNUMBER('Named Boundary Report'!$A2137), "",TRIM(SUBSTITUTE('Named Boundary Report'!$A2137, CHAR(160), " ")))</f>
        <v/>
      </c>
      <c r="C2138" s="475">
        <f>'Named Boundary Report'!$F2137</f>
        <v>0</v>
      </c>
    </row>
    <row r="2139" spans="1:3" x14ac:dyDescent="0.25">
      <c r="A2139" s="532" t="str">
        <f>IF(ISNUMBER(VALUE(SUBSTITUTE('Named Boundary Report'!$A2138,"+",""))), VALUE(SUBSTITUTE('Named Boundary Report'!$A2138,"+","")), IF(TRIM('Named Boundary Report'!$A2138)="", "End of Project", $A2138))</f>
        <v>End of Project</v>
      </c>
      <c r="B2139" s="473" t="str">
        <f>IF(ISNUMBER('Named Boundary Report'!$A2138), "",TRIM(SUBSTITUTE('Named Boundary Report'!$A2138, CHAR(160), " ")))</f>
        <v/>
      </c>
      <c r="C2139" s="475">
        <f>'Named Boundary Report'!$F2138</f>
        <v>0</v>
      </c>
    </row>
    <row r="2140" spans="1:3" x14ac:dyDescent="0.25">
      <c r="A2140" s="532" t="str">
        <f>IF(ISNUMBER(VALUE(SUBSTITUTE('Named Boundary Report'!$A2139,"+",""))), VALUE(SUBSTITUTE('Named Boundary Report'!$A2139,"+","")), IF(TRIM('Named Boundary Report'!$A2139)="", "End of Project", $A2139))</f>
        <v>End of Project</v>
      </c>
      <c r="B2140" s="473" t="str">
        <f>IF(ISNUMBER('Named Boundary Report'!$A2139), "",TRIM(SUBSTITUTE('Named Boundary Report'!$A2139, CHAR(160), " ")))</f>
        <v/>
      </c>
      <c r="C2140" s="475">
        <f>'Named Boundary Report'!$F2139</f>
        <v>0</v>
      </c>
    </row>
    <row r="2141" spans="1:3" x14ac:dyDescent="0.25">
      <c r="A2141" s="532" t="str">
        <f>IF(ISNUMBER(VALUE(SUBSTITUTE('Named Boundary Report'!$A2140,"+",""))), VALUE(SUBSTITUTE('Named Boundary Report'!$A2140,"+","")), IF(TRIM('Named Boundary Report'!$A2140)="", "End of Project", $A2140))</f>
        <v>End of Project</v>
      </c>
      <c r="B2141" s="473" t="str">
        <f>IF(ISNUMBER('Named Boundary Report'!$A2140), "",TRIM(SUBSTITUTE('Named Boundary Report'!$A2140, CHAR(160), " ")))</f>
        <v/>
      </c>
      <c r="C2141" s="475">
        <f>'Named Boundary Report'!$F2140</f>
        <v>0</v>
      </c>
    </row>
    <row r="2142" spans="1:3" x14ac:dyDescent="0.25">
      <c r="A2142" s="532" t="str">
        <f>IF(ISNUMBER(VALUE(SUBSTITUTE('Named Boundary Report'!$A2141,"+",""))), VALUE(SUBSTITUTE('Named Boundary Report'!$A2141,"+","")), IF(TRIM('Named Boundary Report'!$A2141)="", "End of Project", $A2141))</f>
        <v>End of Project</v>
      </c>
      <c r="B2142" s="473" t="str">
        <f>IF(ISNUMBER('Named Boundary Report'!$A2141), "",TRIM(SUBSTITUTE('Named Boundary Report'!$A2141, CHAR(160), " ")))</f>
        <v/>
      </c>
      <c r="C2142" s="475">
        <f>'Named Boundary Report'!$F2141</f>
        <v>0</v>
      </c>
    </row>
    <row r="2143" spans="1:3" x14ac:dyDescent="0.25">
      <c r="A2143" s="532" t="str">
        <f>IF(ISNUMBER(VALUE(SUBSTITUTE('Named Boundary Report'!$A2142,"+",""))), VALUE(SUBSTITUTE('Named Boundary Report'!$A2142,"+","")), IF(TRIM('Named Boundary Report'!$A2142)="", "End of Project", $A2142))</f>
        <v>End of Project</v>
      </c>
      <c r="B2143" s="473" t="str">
        <f>IF(ISNUMBER('Named Boundary Report'!$A2142), "",TRIM(SUBSTITUTE('Named Boundary Report'!$A2142, CHAR(160), " ")))</f>
        <v/>
      </c>
      <c r="C2143" s="475">
        <f>'Named Boundary Report'!$F2142</f>
        <v>0</v>
      </c>
    </row>
    <row r="2144" spans="1:3" x14ac:dyDescent="0.25">
      <c r="A2144" s="532" t="str">
        <f>IF(ISNUMBER(VALUE(SUBSTITUTE('Named Boundary Report'!$A2143,"+",""))), VALUE(SUBSTITUTE('Named Boundary Report'!$A2143,"+","")), IF(TRIM('Named Boundary Report'!$A2143)="", "End of Project", $A2143))</f>
        <v>End of Project</v>
      </c>
      <c r="B2144" s="473" t="str">
        <f>IF(ISNUMBER('Named Boundary Report'!$A2143), "",TRIM(SUBSTITUTE('Named Boundary Report'!$A2143, CHAR(160), " ")))</f>
        <v/>
      </c>
      <c r="C2144" s="475">
        <f>'Named Boundary Report'!$F2143</f>
        <v>0</v>
      </c>
    </row>
    <row r="2145" spans="1:3" x14ac:dyDescent="0.25">
      <c r="A2145" s="532" t="str">
        <f>IF(ISNUMBER(VALUE(SUBSTITUTE('Named Boundary Report'!$A2144,"+",""))), VALUE(SUBSTITUTE('Named Boundary Report'!$A2144,"+","")), IF(TRIM('Named Boundary Report'!$A2144)="", "End of Project", $A2144))</f>
        <v>End of Project</v>
      </c>
      <c r="B2145" s="473" t="str">
        <f>IF(ISNUMBER('Named Boundary Report'!$A2144), "",TRIM(SUBSTITUTE('Named Boundary Report'!$A2144, CHAR(160), " ")))</f>
        <v/>
      </c>
      <c r="C2145" s="475">
        <f>'Named Boundary Report'!$F2144</f>
        <v>0</v>
      </c>
    </row>
    <row r="2146" spans="1:3" x14ac:dyDescent="0.25">
      <c r="A2146" s="532" t="str">
        <f>IF(ISNUMBER(VALUE(SUBSTITUTE('Named Boundary Report'!$A2145,"+",""))), VALUE(SUBSTITUTE('Named Boundary Report'!$A2145,"+","")), IF(TRIM('Named Boundary Report'!$A2145)="", "End of Project", $A2145))</f>
        <v>End of Project</v>
      </c>
      <c r="B2146" s="473" t="str">
        <f>IF(ISNUMBER('Named Boundary Report'!$A2145), "",TRIM(SUBSTITUTE('Named Boundary Report'!$A2145, CHAR(160), " ")))</f>
        <v/>
      </c>
      <c r="C2146" s="475">
        <f>'Named Boundary Report'!$F2145</f>
        <v>0</v>
      </c>
    </row>
    <row r="2147" spans="1:3" x14ac:dyDescent="0.25">
      <c r="A2147" s="532" t="str">
        <f>IF(ISNUMBER(VALUE(SUBSTITUTE('Named Boundary Report'!$A2146,"+",""))), VALUE(SUBSTITUTE('Named Boundary Report'!$A2146,"+","")), IF(TRIM('Named Boundary Report'!$A2146)="", "End of Project", $A2146))</f>
        <v>End of Project</v>
      </c>
      <c r="B2147" s="473" t="str">
        <f>IF(ISNUMBER('Named Boundary Report'!$A2146), "",TRIM(SUBSTITUTE('Named Boundary Report'!$A2146, CHAR(160), " ")))</f>
        <v/>
      </c>
      <c r="C2147" s="475">
        <f>'Named Boundary Report'!$F2146</f>
        <v>0</v>
      </c>
    </row>
    <row r="2148" spans="1:3" x14ac:dyDescent="0.25">
      <c r="A2148" s="532" t="str">
        <f>IF(ISNUMBER(VALUE(SUBSTITUTE('Named Boundary Report'!$A2147,"+",""))), VALUE(SUBSTITUTE('Named Boundary Report'!$A2147,"+","")), IF(TRIM('Named Boundary Report'!$A2147)="", "End of Project", $A2147))</f>
        <v>End of Project</v>
      </c>
      <c r="B2148" s="473" t="str">
        <f>IF(ISNUMBER('Named Boundary Report'!$A2147), "",TRIM(SUBSTITUTE('Named Boundary Report'!$A2147, CHAR(160), " ")))</f>
        <v/>
      </c>
      <c r="C2148" s="475">
        <f>'Named Boundary Report'!$F2147</f>
        <v>0</v>
      </c>
    </row>
    <row r="2149" spans="1:3" x14ac:dyDescent="0.25">
      <c r="A2149" s="532" t="str">
        <f>IF(ISNUMBER(VALUE(SUBSTITUTE('Named Boundary Report'!$A2148,"+",""))), VALUE(SUBSTITUTE('Named Boundary Report'!$A2148,"+","")), IF(TRIM('Named Boundary Report'!$A2148)="", "End of Project", $A2148))</f>
        <v>End of Project</v>
      </c>
      <c r="B2149" s="473" t="str">
        <f>IF(ISNUMBER('Named Boundary Report'!$A2148), "",TRIM(SUBSTITUTE('Named Boundary Report'!$A2148, CHAR(160), " ")))</f>
        <v/>
      </c>
      <c r="C2149" s="475">
        <f>'Named Boundary Report'!$F2148</f>
        <v>0</v>
      </c>
    </row>
    <row r="2150" spans="1:3" x14ac:dyDescent="0.25">
      <c r="A2150" s="532" t="str">
        <f>IF(ISNUMBER(VALUE(SUBSTITUTE('Named Boundary Report'!$A2149,"+",""))), VALUE(SUBSTITUTE('Named Boundary Report'!$A2149,"+","")), IF(TRIM('Named Boundary Report'!$A2149)="", "End of Project", $A2149))</f>
        <v>End of Project</v>
      </c>
      <c r="B2150" s="473" t="str">
        <f>IF(ISNUMBER('Named Boundary Report'!$A2149), "",TRIM(SUBSTITUTE('Named Boundary Report'!$A2149, CHAR(160), " ")))</f>
        <v/>
      </c>
      <c r="C2150" s="475">
        <f>'Named Boundary Report'!$F2149</f>
        <v>0</v>
      </c>
    </row>
    <row r="2151" spans="1:3" x14ac:dyDescent="0.25">
      <c r="A2151" s="532" t="str">
        <f>IF(ISNUMBER(VALUE(SUBSTITUTE('Named Boundary Report'!$A2150,"+",""))), VALUE(SUBSTITUTE('Named Boundary Report'!$A2150,"+","")), IF(TRIM('Named Boundary Report'!$A2150)="", "End of Project", $A2150))</f>
        <v>End of Project</v>
      </c>
      <c r="B2151" s="473" t="str">
        <f>IF(ISNUMBER('Named Boundary Report'!$A2150), "",TRIM(SUBSTITUTE('Named Boundary Report'!$A2150, CHAR(160), " ")))</f>
        <v/>
      </c>
      <c r="C2151" s="475">
        <f>'Named Boundary Report'!$F2150</f>
        <v>0</v>
      </c>
    </row>
    <row r="2152" spans="1:3" x14ac:dyDescent="0.25">
      <c r="A2152" s="532" t="str">
        <f>IF(ISNUMBER(VALUE(SUBSTITUTE('Named Boundary Report'!$A2151,"+",""))), VALUE(SUBSTITUTE('Named Boundary Report'!$A2151,"+","")), IF(TRIM('Named Boundary Report'!$A2151)="", "End of Project", $A2151))</f>
        <v>End of Project</v>
      </c>
      <c r="B2152" s="473" t="str">
        <f>IF(ISNUMBER('Named Boundary Report'!$A2151), "",TRIM(SUBSTITUTE('Named Boundary Report'!$A2151, CHAR(160), " ")))</f>
        <v/>
      </c>
      <c r="C2152" s="475">
        <f>'Named Boundary Report'!$F2151</f>
        <v>0</v>
      </c>
    </row>
    <row r="2153" spans="1:3" x14ac:dyDescent="0.25">
      <c r="A2153" s="532" t="str">
        <f>IF(ISNUMBER(VALUE(SUBSTITUTE('Named Boundary Report'!$A2152,"+",""))), VALUE(SUBSTITUTE('Named Boundary Report'!$A2152,"+","")), IF(TRIM('Named Boundary Report'!$A2152)="", "End of Project", $A2152))</f>
        <v>End of Project</v>
      </c>
      <c r="B2153" s="473" t="str">
        <f>IF(ISNUMBER('Named Boundary Report'!$A2152), "",TRIM(SUBSTITUTE('Named Boundary Report'!$A2152, CHAR(160), " ")))</f>
        <v/>
      </c>
      <c r="C2153" s="475">
        <f>'Named Boundary Report'!$F2152</f>
        <v>0</v>
      </c>
    </row>
    <row r="2154" spans="1:3" x14ac:dyDescent="0.25">
      <c r="A2154" s="532" t="str">
        <f>IF(ISNUMBER(VALUE(SUBSTITUTE('Named Boundary Report'!$A2153,"+",""))), VALUE(SUBSTITUTE('Named Boundary Report'!$A2153,"+","")), IF(TRIM('Named Boundary Report'!$A2153)="", "End of Project", $A2153))</f>
        <v>End of Project</v>
      </c>
      <c r="B2154" s="473" t="str">
        <f>IF(ISNUMBER('Named Boundary Report'!$A2153), "",TRIM(SUBSTITUTE('Named Boundary Report'!$A2153, CHAR(160), " ")))</f>
        <v/>
      </c>
      <c r="C2154" s="475">
        <f>'Named Boundary Report'!$F2153</f>
        <v>0</v>
      </c>
    </row>
    <row r="2155" spans="1:3" x14ac:dyDescent="0.25">
      <c r="A2155" s="532" t="str">
        <f>IF(ISNUMBER(VALUE(SUBSTITUTE('Named Boundary Report'!$A2154,"+",""))), VALUE(SUBSTITUTE('Named Boundary Report'!$A2154,"+","")), IF(TRIM('Named Boundary Report'!$A2154)="", "End of Project", $A2154))</f>
        <v>End of Project</v>
      </c>
      <c r="B2155" s="473" t="str">
        <f>IF(ISNUMBER('Named Boundary Report'!$A2154), "",TRIM(SUBSTITUTE('Named Boundary Report'!$A2154, CHAR(160), " ")))</f>
        <v/>
      </c>
      <c r="C2155" s="475">
        <f>'Named Boundary Report'!$F2154</f>
        <v>0</v>
      </c>
    </row>
    <row r="2156" spans="1:3" x14ac:dyDescent="0.25">
      <c r="A2156" s="532" t="str">
        <f>IF(ISNUMBER(VALUE(SUBSTITUTE('Named Boundary Report'!$A2155,"+",""))), VALUE(SUBSTITUTE('Named Boundary Report'!$A2155,"+","")), IF(TRIM('Named Boundary Report'!$A2155)="", "End of Project", $A2155))</f>
        <v>End of Project</v>
      </c>
      <c r="B2156" s="473" t="str">
        <f>IF(ISNUMBER('Named Boundary Report'!$A2155), "",TRIM(SUBSTITUTE('Named Boundary Report'!$A2155, CHAR(160), " ")))</f>
        <v/>
      </c>
      <c r="C2156" s="475">
        <f>'Named Boundary Report'!$F2155</f>
        <v>0</v>
      </c>
    </row>
    <row r="2157" spans="1:3" x14ac:dyDescent="0.25">
      <c r="A2157" s="532" t="str">
        <f>IF(ISNUMBER(VALUE(SUBSTITUTE('Named Boundary Report'!$A2156,"+",""))), VALUE(SUBSTITUTE('Named Boundary Report'!$A2156,"+","")), IF(TRIM('Named Boundary Report'!$A2156)="", "End of Project", $A2156))</f>
        <v>End of Project</v>
      </c>
      <c r="B2157" s="473" t="str">
        <f>IF(ISNUMBER('Named Boundary Report'!$A2156), "",TRIM(SUBSTITUTE('Named Boundary Report'!$A2156, CHAR(160), " ")))</f>
        <v/>
      </c>
      <c r="C2157" s="475">
        <f>'Named Boundary Report'!$F2156</f>
        <v>0</v>
      </c>
    </row>
    <row r="2158" spans="1:3" x14ac:dyDescent="0.25">
      <c r="A2158" s="532" t="str">
        <f>IF(ISNUMBER(VALUE(SUBSTITUTE('Named Boundary Report'!$A2157,"+",""))), VALUE(SUBSTITUTE('Named Boundary Report'!$A2157,"+","")), IF(TRIM('Named Boundary Report'!$A2157)="", "End of Project", $A2157))</f>
        <v>End of Project</v>
      </c>
      <c r="B2158" s="473" t="str">
        <f>IF(ISNUMBER('Named Boundary Report'!$A2157), "",TRIM(SUBSTITUTE('Named Boundary Report'!$A2157, CHAR(160), " ")))</f>
        <v/>
      </c>
      <c r="C2158" s="475">
        <f>'Named Boundary Report'!$F2157</f>
        <v>0</v>
      </c>
    </row>
    <row r="2159" spans="1:3" x14ac:dyDescent="0.25">
      <c r="A2159" s="532" t="str">
        <f>IF(ISNUMBER(VALUE(SUBSTITUTE('Named Boundary Report'!$A2158,"+",""))), VALUE(SUBSTITUTE('Named Boundary Report'!$A2158,"+","")), IF(TRIM('Named Boundary Report'!$A2158)="", "End of Project", $A2158))</f>
        <v>End of Project</v>
      </c>
      <c r="B2159" s="473" t="str">
        <f>IF(ISNUMBER('Named Boundary Report'!$A2158), "",TRIM(SUBSTITUTE('Named Boundary Report'!$A2158, CHAR(160), " ")))</f>
        <v/>
      </c>
      <c r="C2159" s="475">
        <f>'Named Boundary Report'!$F2158</f>
        <v>0</v>
      </c>
    </row>
    <row r="2160" spans="1:3" x14ac:dyDescent="0.25">
      <c r="A2160" s="532" t="str">
        <f>IF(ISNUMBER(VALUE(SUBSTITUTE('Named Boundary Report'!$A2159,"+",""))), VALUE(SUBSTITUTE('Named Boundary Report'!$A2159,"+","")), IF(TRIM('Named Boundary Report'!$A2159)="", "End of Project", $A2159))</f>
        <v>End of Project</v>
      </c>
      <c r="B2160" s="473" t="str">
        <f>IF(ISNUMBER('Named Boundary Report'!$A2159), "",TRIM(SUBSTITUTE('Named Boundary Report'!$A2159, CHAR(160), " ")))</f>
        <v/>
      </c>
      <c r="C2160" s="475">
        <f>'Named Boundary Report'!$F2159</f>
        <v>0</v>
      </c>
    </row>
    <row r="2161" spans="1:3" x14ac:dyDescent="0.25">
      <c r="A2161" s="532" t="str">
        <f>IF(ISNUMBER(VALUE(SUBSTITUTE('Named Boundary Report'!$A2160,"+",""))), VALUE(SUBSTITUTE('Named Boundary Report'!$A2160,"+","")), IF(TRIM('Named Boundary Report'!$A2160)="", "End of Project", $A2160))</f>
        <v>End of Project</v>
      </c>
      <c r="B2161" s="473" t="str">
        <f>IF(ISNUMBER('Named Boundary Report'!$A2160), "",TRIM(SUBSTITUTE('Named Boundary Report'!$A2160, CHAR(160), " ")))</f>
        <v/>
      </c>
      <c r="C2161" s="475">
        <f>'Named Boundary Report'!$F2160</f>
        <v>0</v>
      </c>
    </row>
    <row r="2162" spans="1:3" x14ac:dyDescent="0.25">
      <c r="A2162" s="532" t="str">
        <f>IF(ISNUMBER(VALUE(SUBSTITUTE('Named Boundary Report'!$A2161,"+",""))), VALUE(SUBSTITUTE('Named Boundary Report'!$A2161,"+","")), IF(TRIM('Named Boundary Report'!$A2161)="", "End of Project", $A2161))</f>
        <v>End of Project</v>
      </c>
      <c r="B2162" s="473" t="str">
        <f>IF(ISNUMBER('Named Boundary Report'!$A2161), "",TRIM(SUBSTITUTE('Named Boundary Report'!$A2161, CHAR(160), " ")))</f>
        <v/>
      </c>
      <c r="C2162" s="475">
        <f>'Named Boundary Report'!$F2161</f>
        <v>0</v>
      </c>
    </row>
    <row r="2163" spans="1:3" x14ac:dyDescent="0.25">
      <c r="A2163" s="532" t="str">
        <f>IF(ISNUMBER(VALUE(SUBSTITUTE('Named Boundary Report'!$A2162,"+",""))), VALUE(SUBSTITUTE('Named Boundary Report'!$A2162,"+","")), IF(TRIM('Named Boundary Report'!$A2162)="", "End of Project", $A2162))</f>
        <v>End of Project</v>
      </c>
      <c r="B2163" s="473" t="str">
        <f>IF(ISNUMBER('Named Boundary Report'!$A2162), "",TRIM(SUBSTITUTE('Named Boundary Report'!$A2162, CHAR(160), " ")))</f>
        <v/>
      </c>
      <c r="C2163" s="475">
        <f>'Named Boundary Report'!$F2162</f>
        <v>0</v>
      </c>
    </row>
    <row r="2164" spans="1:3" x14ac:dyDescent="0.25">
      <c r="A2164" s="532" t="str">
        <f>IF(ISNUMBER(VALUE(SUBSTITUTE('Named Boundary Report'!$A2163,"+",""))), VALUE(SUBSTITUTE('Named Boundary Report'!$A2163,"+","")), IF(TRIM('Named Boundary Report'!$A2163)="", "End of Project", $A2163))</f>
        <v>End of Project</v>
      </c>
      <c r="B2164" s="473" t="str">
        <f>IF(ISNUMBER('Named Boundary Report'!$A2163), "",TRIM(SUBSTITUTE('Named Boundary Report'!$A2163, CHAR(160), " ")))</f>
        <v/>
      </c>
      <c r="C2164" s="475">
        <f>'Named Boundary Report'!$F2163</f>
        <v>0</v>
      </c>
    </row>
    <row r="2165" spans="1:3" x14ac:dyDescent="0.25">
      <c r="A2165" s="532" t="str">
        <f>IF(ISNUMBER(VALUE(SUBSTITUTE('Named Boundary Report'!$A2164,"+",""))), VALUE(SUBSTITUTE('Named Boundary Report'!$A2164,"+","")), IF(TRIM('Named Boundary Report'!$A2164)="", "End of Project", $A2164))</f>
        <v>End of Project</v>
      </c>
      <c r="B2165" s="473" t="str">
        <f>IF(ISNUMBER('Named Boundary Report'!$A2164), "",TRIM(SUBSTITUTE('Named Boundary Report'!$A2164, CHAR(160), " ")))</f>
        <v/>
      </c>
      <c r="C2165" s="475">
        <f>'Named Boundary Report'!$F2164</f>
        <v>0</v>
      </c>
    </row>
    <row r="2166" spans="1:3" x14ac:dyDescent="0.25">
      <c r="A2166" s="532" t="str">
        <f>IF(ISNUMBER(VALUE(SUBSTITUTE('Named Boundary Report'!$A2165,"+",""))), VALUE(SUBSTITUTE('Named Boundary Report'!$A2165,"+","")), IF(TRIM('Named Boundary Report'!$A2165)="", "End of Project", $A2165))</f>
        <v>End of Project</v>
      </c>
      <c r="B2166" s="473" t="str">
        <f>IF(ISNUMBER('Named Boundary Report'!$A2165), "",TRIM(SUBSTITUTE('Named Boundary Report'!$A2165, CHAR(160), " ")))</f>
        <v/>
      </c>
      <c r="C2166" s="475">
        <f>'Named Boundary Report'!$F2165</f>
        <v>0</v>
      </c>
    </row>
    <row r="2167" spans="1:3" x14ac:dyDescent="0.25">
      <c r="A2167" s="532" t="str">
        <f>IF(ISNUMBER(VALUE(SUBSTITUTE('Named Boundary Report'!$A2166,"+",""))), VALUE(SUBSTITUTE('Named Boundary Report'!$A2166,"+","")), IF(TRIM('Named Boundary Report'!$A2166)="", "End of Project", $A2166))</f>
        <v>End of Project</v>
      </c>
      <c r="B2167" s="473" t="str">
        <f>IF(ISNUMBER('Named Boundary Report'!$A2166), "",TRIM(SUBSTITUTE('Named Boundary Report'!$A2166, CHAR(160), " ")))</f>
        <v/>
      </c>
      <c r="C2167" s="475">
        <f>'Named Boundary Report'!$F2166</f>
        <v>0</v>
      </c>
    </row>
    <row r="2168" spans="1:3" x14ac:dyDescent="0.25">
      <c r="A2168" s="532" t="str">
        <f>IF(ISNUMBER(VALUE(SUBSTITUTE('Named Boundary Report'!$A2167,"+",""))), VALUE(SUBSTITUTE('Named Boundary Report'!$A2167,"+","")), IF(TRIM('Named Boundary Report'!$A2167)="", "End of Project", $A2167))</f>
        <v>End of Project</v>
      </c>
      <c r="B2168" s="473" t="str">
        <f>IF(ISNUMBER('Named Boundary Report'!$A2167), "",TRIM(SUBSTITUTE('Named Boundary Report'!$A2167, CHAR(160), " ")))</f>
        <v/>
      </c>
      <c r="C2168" s="475">
        <f>'Named Boundary Report'!$F2167</f>
        <v>0</v>
      </c>
    </row>
    <row r="2169" spans="1:3" x14ac:dyDescent="0.25">
      <c r="A2169" s="532" t="str">
        <f>IF(ISNUMBER(VALUE(SUBSTITUTE('Named Boundary Report'!$A2168,"+",""))), VALUE(SUBSTITUTE('Named Boundary Report'!$A2168,"+","")), IF(TRIM('Named Boundary Report'!$A2168)="", "End of Project", $A2168))</f>
        <v>End of Project</v>
      </c>
      <c r="B2169" s="473" t="str">
        <f>IF(ISNUMBER('Named Boundary Report'!$A2168), "",TRIM(SUBSTITUTE('Named Boundary Report'!$A2168, CHAR(160), " ")))</f>
        <v/>
      </c>
      <c r="C2169" s="475">
        <f>'Named Boundary Report'!$F2168</f>
        <v>0</v>
      </c>
    </row>
    <row r="2170" spans="1:3" x14ac:dyDescent="0.25">
      <c r="A2170" s="532" t="str">
        <f>IF(ISNUMBER(VALUE(SUBSTITUTE('Named Boundary Report'!$A2169,"+",""))), VALUE(SUBSTITUTE('Named Boundary Report'!$A2169,"+","")), IF(TRIM('Named Boundary Report'!$A2169)="", "End of Project", $A2169))</f>
        <v>End of Project</v>
      </c>
      <c r="B2170" s="473" t="str">
        <f>IF(ISNUMBER('Named Boundary Report'!$A2169), "",TRIM(SUBSTITUTE('Named Boundary Report'!$A2169, CHAR(160), " ")))</f>
        <v/>
      </c>
      <c r="C2170" s="475">
        <f>'Named Boundary Report'!$F2169</f>
        <v>0</v>
      </c>
    </row>
    <row r="2171" spans="1:3" x14ac:dyDescent="0.25">
      <c r="A2171" s="532" t="str">
        <f>IF(ISNUMBER(VALUE(SUBSTITUTE('Named Boundary Report'!$A2170,"+",""))), VALUE(SUBSTITUTE('Named Boundary Report'!$A2170,"+","")), IF(TRIM('Named Boundary Report'!$A2170)="", "End of Project", $A2170))</f>
        <v>End of Project</v>
      </c>
      <c r="B2171" s="473" t="str">
        <f>IF(ISNUMBER('Named Boundary Report'!$A2170), "",TRIM(SUBSTITUTE('Named Boundary Report'!$A2170, CHAR(160), " ")))</f>
        <v/>
      </c>
      <c r="C2171" s="475">
        <f>'Named Boundary Report'!$F2170</f>
        <v>0</v>
      </c>
    </row>
    <row r="2172" spans="1:3" x14ac:dyDescent="0.25">
      <c r="A2172" s="532" t="str">
        <f>IF(ISNUMBER(VALUE(SUBSTITUTE('Named Boundary Report'!$A2171,"+",""))), VALUE(SUBSTITUTE('Named Boundary Report'!$A2171,"+","")), IF(TRIM('Named Boundary Report'!$A2171)="", "End of Project", $A2171))</f>
        <v>End of Project</v>
      </c>
      <c r="B2172" s="473" t="str">
        <f>IF(ISNUMBER('Named Boundary Report'!$A2171), "",TRIM(SUBSTITUTE('Named Boundary Report'!$A2171, CHAR(160), " ")))</f>
        <v/>
      </c>
      <c r="C2172" s="475">
        <f>'Named Boundary Report'!$F2171</f>
        <v>0</v>
      </c>
    </row>
    <row r="2173" spans="1:3" x14ac:dyDescent="0.25">
      <c r="A2173" s="532" t="str">
        <f>IF(ISNUMBER(VALUE(SUBSTITUTE('Named Boundary Report'!$A2172,"+",""))), VALUE(SUBSTITUTE('Named Boundary Report'!$A2172,"+","")), IF(TRIM('Named Boundary Report'!$A2172)="", "End of Project", $A2172))</f>
        <v>End of Project</v>
      </c>
      <c r="B2173" s="473" t="str">
        <f>IF(ISNUMBER('Named Boundary Report'!$A2172), "",TRIM(SUBSTITUTE('Named Boundary Report'!$A2172, CHAR(160), " ")))</f>
        <v/>
      </c>
      <c r="C2173" s="475">
        <f>'Named Boundary Report'!$F2172</f>
        <v>0</v>
      </c>
    </row>
    <row r="2174" spans="1:3" x14ac:dyDescent="0.25">
      <c r="A2174" s="532" t="str">
        <f>IF(ISNUMBER(VALUE(SUBSTITUTE('Named Boundary Report'!$A2173,"+",""))), VALUE(SUBSTITUTE('Named Boundary Report'!$A2173,"+","")), IF(TRIM('Named Boundary Report'!$A2173)="", "End of Project", $A2173))</f>
        <v>End of Project</v>
      </c>
      <c r="B2174" s="473" t="str">
        <f>IF(ISNUMBER('Named Boundary Report'!$A2173), "",TRIM(SUBSTITUTE('Named Boundary Report'!$A2173, CHAR(160), " ")))</f>
        <v/>
      </c>
      <c r="C2174" s="475">
        <f>'Named Boundary Report'!$F2173</f>
        <v>0</v>
      </c>
    </row>
    <row r="2175" spans="1:3" x14ac:dyDescent="0.25">
      <c r="A2175" s="532" t="str">
        <f>IF(ISNUMBER(VALUE(SUBSTITUTE('Named Boundary Report'!$A2174,"+",""))), VALUE(SUBSTITUTE('Named Boundary Report'!$A2174,"+","")), IF(TRIM('Named Boundary Report'!$A2174)="", "End of Project", $A2174))</f>
        <v>End of Project</v>
      </c>
      <c r="B2175" s="473" t="str">
        <f>IF(ISNUMBER('Named Boundary Report'!$A2174), "",TRIM(SUBSTITUTE('Named Boundary Report'!$A2174, CHAR(160), " ")))</f>
        <v/>
      </c>
      <c r="C2175" s="475">
        <f>'Named Boundary Report'!$F2174</f>
        <v>0</v>
      </c>
    </row>
    <row r="2176" spans="1:3" x14ac:dyDescent="0.25">
      <c r="A2176" s="532" t="str">
        <f>IF(ISNUMBER(VALUE(SUBSTITUTE('Named Boundary Report'!$A2175,"+",""))), VALUE(SUBSTITUTE('Named Boundary Report'!$A2175,"+","")), IF(TRIM('Named Boundary Report'!$A2175)="", "End of Project", $A2175))</f>
        <v>End of Project</v>
      </c>
      <c r="B2176" s="473" t="str">
        <f>IF(ISNUMBER('Named Boundary Report'!$A2175), "",TRIM(SUBSTITUTE('Named Boundary Report'!$A2175, CHAR(160), " ")))</f>
        <v/>
      </c>
      <c r="C2176" s="475">
        <f>'Named Boundary Report'!$F2175</f>
        <v>0</v>
      </c>
    </row>
    <row r="2177" spans="1:3" x14ac:dyDescent="0.25">
      <c r="A2177" s="532" t="str">
        <f>IF(ISNUMBER(VALUE(SUBSTITUTE('Named Boundary Report'!$A2176,"+",""))), VALUE(SUBSTITUTE('Named Boundary Report'!$A2176,"+","")), IF(TRIM('Named Boundary Report'!$A2176)="", "End of Project", $A2176))</f>
        <v>End of Project</v>
      </c>
      <c r="B2177" s="473" t="str">
        <f>IF(ISNUMBER('Named Boundary Report'!$A2176), "",TRIM(SUBSTITUTE('Named Boundary Report'!$A2176, CHAR(160), " ")))</f>
        <v/>
      </c>
      <c r="C2177" s="475">
        <f>'Named Boundary Report'!$F2176</f>
        <v>0</v>
      </c>
    </row>
    <row r="2178" spans="1:3" x14ac:dyDescent="0.25">
      <c r="A2178" s="532" t="str">
        <f>IF(ISNUMBER(VALUE(SUBSTITUTE('Named Boundary Report'!$A2177,"+",""))), VALUE(SUBSTITUTE('Named Boundary Report'!$A2177,"+","")), IF(TRIM('Named Boundary Report'!$A2177)="", "End of Project", $A2177))</f>
        <v>End of Project</v>
      </c>
      <c r="B2178" s="473" t="str">
        <f>IF(ISNUMBER('Named Boundary Report'!$A2177), "",TRIM(SUBSTITUTE('Named Boundary Report'!$A2177, CHAR(160), " ")))</f>
        <v/>
      </c>
      <c r="C2178" s="475">
        <f>'Named Boundary Report'!$F2177</f>
        <v>0</v>
      </c>
    </row>
    <row r="2179" spans="1:3" x14ac:dyDescent="0.25">
      <c r="A2179" s="532" t="str">
        <f>IF(ISNUMBER(VALUE(SUBSTITUTE('Named Boundary Report'!$A2178,"+",""))), VALUE(SUBSTITUTE('Named Boundary Report'!$A2178,"+","")), IF(TRIM('Named Boundary Report'!$A2178)="", "End of Project", $A2178))</f>
        <v>End of Project</v>
      </c>
      <c r="B2179" s="473" t="str">
        <f>IF(ISNUMBER('Named Boundary Report'!$A2178), "",TRIM(SUBSTITUTE('Named Boundary Report'!$A2178, CHAR(160), " ")))</f>
        <v/>
      </c>
      <c r="C2179" s="475">
        <f>'Named Boundary Report'!$F2178</f>
        <v>0</v>
      </c>
    </row>
    <row r="2180" spans="1:3" x14ac:dyDescent="0.25">
      <c r="A2180" s="532" t="str">
        <f>IF(ISNUMBER(VALUE(SUBSTITUTE('Named Boundary Report'!$A2179,"+",""))), VALUE(SUBSTITUTE('Named Boundary Report'!$A2179,"+","")), IF(TRIM('Named Boundary Report'!$A2179)="", "End of Project", $A2179))</f>
        <v>End of Project</v>
      </c>
      <c r="B2180" s="473" t="str">
        <f>IF(ISNUMBER('Named Boundary Report'!$A2179), "",TRIM(SUBSTITUTE('Named Boundary Report'!$A2179, CHAR(160), " ")))</f>
        <v/>
      </c>
      <c r="C2180" s="475">
        <f>'Named Boundary Report'!$F2179</f>
        <v>0</v>
      </c>
    </row>
    <row r="2181" spans="1:3" x14ac:dyDescent="0.25">
      <c r="A2181" s="532" t="str">
        <f>IF(ISNUMBER(VALUE(SUBSTITUTE('Named Boundary Report'!$A2180,"+",""))), VALUE(SUBSTITUTE('Named Boundary Report'!$A2180,"+","")), IF(TRIM('Named Boundary Report'!$A2180)="", "End of Project", $A2180))</f>
        <v>End of Project</v>
      </c>
      <c r="B2181" s="473" t="str">
        <f>IF(ISNUMBER('Named Boundary Report'!$A2180), "",TRIM(SUBSTITUTE('Named Boundary Report'!$A2180, CHAR(160), " ")))</f>
        <v/>
      </c>
      <c r="C2181" s="475">
        <f>'Named Boundary Report'!$F2180</f>
        <v>0</v>
      </c>
    </row>
    <row r="2182" spans="1:3" x14ac:dyDescent="0.25">
      <c r="A2182" s="532" t="str">
        <f>IF(ISNUMBER(VALUE(SUBSTITUTE('Named Boundary Report'!$A2181,"+",""))), VALUE(SUBSTITUTE('Named Boundary Report'!$A2181,"+","")), IF(TRIM('Named Boundary Report'!$A2181)="", "End of Project", $A2181))</f>
        <v>End of Project</v>
      </c>
      <c r="B2182" s="473" t="str">
        <f>IF(ISNUMBER('Named Boundary Report'!$A2181), "",TRIM(SUBSTITUTE('Named Boundary Report'!$A2181, CHAR(160), " ")))</f>
        <v/>
      </c>
      <c r="C2182" s="475">
        <f>'Named Boundary Report'!$F2181</f>
        <v>0</v>
      </c>
    </row>
    <row r="2183" spans="1:3" x14ac:dyDescent="0.25">
      <c r="A2183" s="532" t="str">
        <f>IF(ISNUMBER(VALUE(SUBSTITUTE('Named Boundary Report'!$A2182,"+",""))), VALUE(SUBSTITUTE('Named Boundary Report'!$A2182,"+","")), IF(TRIM('Named Boundary Report'!$A2182)="", "End of Project", $A2182))</f>
        <v>End of Project</v>
      </c>
      <c r="B2183" s="473" t="str">
        <f>IF(ISNUMBER('Named Boundary Report'!$A2182), "",TRIM(SUBSTITUTE('Named Boundary Report'!$A2182, CHAR(160), " ")))</f>
        <v/>
      </c>
      <c r="C2183" s="475">
        <f>'Named Boundary Report'!$F2182</f>
        <v>0</v>
      </c>
    </row>
    <row r="2184" spans="1:3" x14ac:dyDescent="0.25">
      <c r="A2184" s="532" t="str">
        <f>IF(ISNUMBER(VALUE(SUBSTITUTE('Named Boundary Report'!$A2183,"+",""))), VALUE(SUBSTITUTE('Named Boundary Report'!$A2183,"+","")), IF(TRIM('Named Boundary Report'!$A2183)="", "End of Project", $A2183))</f>
        <v>End of Project</v>
      </c>
      <c r="B2184" s="473" t="str">
        <f>IF(ISNUMBER('Named Boundary Report'!$A2183), "",TRIM(SUBSTITUTE('Named Boundary Report'!$A2183, CHAR(160), " ")))</f>
        <v/>
      </c>
      <c r="C2184" s="475">
        <f>'Named Boundary Report'!$F2183</f>
        <v>0</v>
      </c>
    </row>
    <row r="2185" spans="1:3" x14ac:dyDescent="0.25">
      <c r="A2185" s="532" t="str">
        <f>IF(ISNUMBER(VALUE(SUBSTITUTE('Named Boundary Report'!$A2184,"+",""))), VALUE(SUBSTITUTE('Named Boundary Report'!$A2184,"+","")), IF(TRIM('Named Boundary Report'!$A2184)="", "End of Project", $A2184))</f>
        <v>End of Project</v>
      </c>
      <c r="B2185" s="473" t="str">
        <f>IF(ISNUMBER('Named Boundary Report'!$A2184), "",TRIM(SUBSTITUTE('Named Boundary Report'!$A2184, CHAR(160), " ")))</f>
        <v/>
      </c>
      <c r="C2185" s="475">
        <f>'Named Boundary Report'!$F2184</f>
        <v>0</v>
      </c>
    </row>
    <row r="2186" spans="1:3" x14ac:dyDescent="0.25">
      <c r="A2186" s="532" t="str">
        <f>IF(ISNUMBER(VALUE(SUBSTITUTE('Named Boundary Report'!$A2185,"+",""))), VALUE(SUBSTITUTE('Named Boundary Report'!$A2185,"+","")), IF(TRIM('Named Boundary Report'!$A2185)="", "End of Project", $A2185))</f>
        <v>End of Project</v>
      </c>
      <c r="B2186" s="473" t="str">
        <f>IF(ISNUMBER('Named Boundary Report'!$A2185), "",TRIM(SUBSTITUTE('Named Boundary Report'!$A2185, CHAR(160), " ")))</f>
        <v/>
      </c>
      <c r="C2186" s="475">
        <f>'Named Boundary Report'!$F2185</f>
        <v>0</v>
      </c>
    </row>
    <row r="2187" spans="1:3" x14ac:dyDescent="0.25">
      <c r="A2187" s="532" t="str">
        <f>IF(ISNUMBER(VALUE(SUBSTITUTE('Named Boundary Report'!$A2186,"+",""))), VALUE(SUBSTITUTE('Named Boundary Report'!$A2186,"+","")), IF(TRIM('Named Boundary Report'!$A2186)="", "End of Project", $A2186))</f>
        <v>End of Project</v>
      </c>
      <c r="B2187" s="473" t="str">
        <f>IF(ISNUMBER('Named Boundary Report'!$A2186), "",TRIM(SUBSTITUTE('Named Boundary Report'!$A2186, CHAR(160), " ")))</f>
        <v/>
      </c>
      <c r="C2187" s="475">
        <f>'Named Boundary Report'!$F2186</f>
        <v>0</v>
      </c>
    </row>
    <row r="2188" spans="1:3" x14ac:dyDescent="0.25">
      <c r="A2188" s="532" t="str">
        <f>IF(ISNUMBER(VALUE(SUBSTITUTE('Named Boundary Report'!$A2187,"+",""))), VALUE(SUBSTITUTE('Named Boundary Report'!$A2187,"+","")), IF(TRIM('Named Boundary Report'!$A2187)="", "End of Project", $A2187))</f>
        <v>End of Project</v>
      </c>
      <c r="B2188" s="473" t="str">
        <f>IF(ISNUMBER('Named Boundary Report'!$A2187), "",TRIM(SUBSTITUTE('Named Boundary Report'!$A2187, CHAR(160), " ")))</f>
        <v/>
      </c>
      <c r="C2188" s="475">
        <f>'Named Boundary Report'!$F2187</f>
        <v>0</v>
      </c>
    </row>
    <row r="2189" spans="1:3" x14ac:dyDescent="0.25">
      <c r="A2189" s="532" t="str">
        <f>IF(ISNUMBER(VALUE(SUBSTITUTE('Named Boundary Report'!$A2188,"+",""))), VALUE(SUBSTITUTE('Named Boundary Report'!$A2188,"+","")), IF(TRIM('Named Boundary Report'!$A2188)="", "End of Project", $A2188))</f>
        <v>End of Project</v>
      </c>
      <c r="B2189" s="473" t="str">
        <f>IF(ISNUMBER('Named Boundary Report'!$A2188), "",TRIM(SUBSTITUTE('Named Boundary Report'!$A2188, CHAR(160), " ")))</f>
        <v/>
      </c>
      <c r="C2189" s="475">
        <f>'Named Boundary Report'!$F2188</f>
        <v>0</v>
      </c>
    </row>
    <row r="2190" spans="1:3" x14ac:dyDescent="0.25">
      <c r="A2190" s="532" t="str">
        <f>IF(ISNUMBER(VALUE(SUBSTITUTE('Named Boundary Report'!$A2189,"+",""))), VALUE(SUBSTITUTE('Named Boundary Report'!$A2189,"+","")), IF(TRIM('Named Boundary Report'!$A2189)="", "End of Project", $A2189))</f>
        <v>End of Project</v>
      </c>
      <c r="B2190" s="473" t="str">
        <f>IF(ISNUMBER('Named Boundary Report'!$A2189), "",TRIM(SUBSTITUTE('Named Boundary Report'!$A2189, CHAR(160), " ")))</f>
        <v/>
      </c>
      <c r="C2190" s="475">
        <f>'Named Boundary Report'!$F2189</f>
        <v>0</v>
      </c>
    </row>
    <row r="2191" spans="1:3" x14ac:dyDescent="0.25">
      <c r="A2191" s="532" t="str">
        <f>IF(ISNUMBER(VALUE(SUBSTITUTE('Named Boundary Report'!$A2190,"+",""))), VALUE(SUBSTITUTE('Named Boundary Report'!$A2190,"+","")), IF(TRIM('Named Boundary Report'!$A2190)="", "End of Project", $A2190))</f>
        <v>End of Project</v>
      </c>
      <c r="B2191" s="473" t="str">
        <f>IF(ISNUMBER('Named Boundary Report'!$A2190), "",TRIM(SUBSTITUTE('Named Boundary Report'!$A2190, CHAR(160), " ")))</f>
        <v/>
      </c>
      <c r="C2191" s="475">
        <f>'Named Boundary Report'!$F2190</f>
        <v>0</v>
      </c>
    </row>
    <row r="2192" spans="1:3" x14ac:dyDescent="0.25">
      <c r="A2192" s="532" t="str">
        <f>IF(ISNUMBER(VALUE(SUBSTITUTE('Named Boundary Report'!$A2191,"+",""))), VALUE(SUBSTITUTE('Named Boundary Report'!$A2191,"+","")), IF(TRIM('Named Boundary Report'!$A2191)="", "End of Project", $A2191))</f>
        <v>End of Project</v>
      </c>
      <c r="B2192" s="473" t="str">
        <f>IF(ISNUMBER('Named Boundary Report'!$A2191), "",TRIM(SUBSTITUTE('Named Boundary Report'!$A2191, CHAR(160), " ")))</f>
        <v/>
      </c>
      <c r="C2192" s="475">
        <f>'Named Boundary Report'!$F2191</f>
        <v>0</v>
      </c>
    </row>
    <row r="2193" spans="1:3" x14ac:dyDescent="0.25">
      <c r="A2193" s="532" t="str">
        <f>IF(ISNUMBER(VALUE(SUBSTITUTE('Named Boundary Report'!$A2192,"+",""))), VALUE(SUBSTITUTE('Named Boundary Report'!$A2192,"+","")), IF(TRIM('Named Boundary Report'!$A2192)="", "End of Project", $A2192))</f>
        <v>End of Project</v>
      </c>
      <c r="B2193" s="473" t="str">
        <f>IF(ISNUMBER('Named Boundary Report'!$A2192), "",TRIM(SUBSTITUTE('Named Boundary Report'!$A2192, CHAR(160), " ")))</f>
        <v/>
      </c>
      <c r="C2193" s="475">
        <f>'Named Boundary Report'!$F2192</f>
        <v>0</v>
      </c>
    </row>
    <row r="2194" spans="1:3" x14ac:dyDescent="0.25">
      <c r="A2194" s="532" t="str">
        <f>IF(ISNUMBER(VALUE(SUBSTITUTE('Named Boundary Report'!$A2193,"+",""))), VALUE(SUBSTITUTE('Named Boundary Report'!$A2193,"+","")), IF(TRIM('Named Boundary Report'!$A2193)="", "End of Project", $A2193))</f>
        <v>End of Project</v>
      </c>
      <c r="B2194" s="473" t="str">
        <f>IF(ISNUMBER('Named Boundary Report'!$A2193), "",TRIM(SUBSTITUTE('Named Boundary Report'!$A2193, CHAR(160), " ")))</f>
        <v/>
      </c>
      <c r="C2194" s="475">
        <f>'Named Boundary Report'!$F2193</f>
        <v>0</v>
      </c>
    </row>
    <row r="2195" spans="1:3" x14ac:dyDescent="0.25">
      <c r="A2195" s="532" t="str">
        <f>IF(ISNUMBER(VALUE(SUBSTITUTE('Named Boundary Report'!$A2194,"+",""))), VALUE(SUBSTITUTE('Named Boundary Report'!$A2194,"+","")), IF(TRIM('Named Boundary Report'!$A2194)="", "End of Project", $A2194))</f>
        <v>End of Project</v>
      </c>
      <c r="B2195" s="473" t="str">
        <f>IF(ISNUMBER('Named Boundary Report'!$A2194), "",TRIM(SUBSTITUTE('Named Boundary Report'!$A2194, CHAR(160), " ")))</f>
        <v/>
      </c>
      <c r="C2195" s="475">
        <f>'Named Boundary Report'!$F2194</f>
        <v>0</v>
      </c>
    </row>
    <row r="2196" spans="1:3" x14ac:dyDescent="0.25">
      <c r="A2196" s="532" t="str">
        <f>IF(ISNUMBER(VALUE(SUBSTITUTE('Named Boundary Report'!$A2195,"+",""))), VALUE(SUBSTITUTE('Named Boundary Report'!$A2195,"+","")), IF(TRIM('Named Boundary Report'!$A2195)="", "End of Project", $A2195))</f>
        <v>End of Project</v>
      </c>
      <c r="B2196" s="473" t="str">
        <f>IF(ISNUMBER('Named Boundary Report'!$A2195), "",TRIM(SUBSTITUTE('Named Boundary Report'!$A2195, CHAR(160), " ")))</f>
        <v/>
      </c>
      <c r="C2196" s="475">
        <f>'Named Boundary Report'!$F2195</f>
        <v>0</v>
      </c>
    </row>
    <row r="2197" spans="1:3" x14ac:dyDescent="0.25">
      <c r="A2197" s="532" t="str">
        <f>IF(ISNUMBER(VALUE(SUBSTITUTE('Named Boundary Report'!$A2196,"+",""))), VALUE(SUBSTITUTE('Named Boundary Report'!$A2196,"+","")), IF(TRIM('Named Boundary Report'!$A2196)="", "End of Project", $A2196))</f>
        <v>End of Project</v>
      </c>
      <c r="B2197" s="473" t="str">
        <f>IF(ISNUMBER('Named Boundary Report'!$A2196), "",TRIM(SUBSTITUTE('Named Boundary Report'!$A2196, CHAR(160), " ")))</f>
        <v/>
      </c>
      <c r="C2197" s="475">
        <f>'Named Boundary Report'!$F2196</f>
        <v>0</v>
      </c>
    </row>
    <row r="2198" spans="1:3" x14ac:dyDescent="0.25">
      <c r="A2198" s="532" t="str">
        <f>IF(ISNUMBER(VALUE(SUBSTITUTE('Named Boundary Report'!$A2197,"+",""))), VALUE(SUBSTITUTE('Named Boundary Report'!$A2197,"+","")), IF(TRIM('Named Boundary Report'!$A2197)="", "End of Project", $A2197))</f>
        <v>End of Project</v>
      </c>
      <c r="B2198" s="473" t="str">
        <f>IF(ISNUMBER('Named Boundary Report'!$A2197), "",TRIM(SUBSTITUTE('Named Boundary Report'!$A2197, CHAR(160), " ")))</f>
        <v/>
      </c>
      <c r="C2198" s="475">
        <f>'Named Boundary Report'!$F2197</f>
        <v>0</v>
      </c>
    </row>
    <row r="2199" spans="1:3" x14ac:dyDescent="0.25">
      <c r="A2199" s="532" t="str">
        <f>IF(ISNUMBER(VALUE(SUBSTITUTE('Named Boundary Report'!$A2198,"+",""))), VALUE(SUBSTITUTE('Named Boundary Report'!$A2198,"+","")), IF(TRIM('Named Boundary Report'!$A2198)="", "End of Project", $A2198))</f>
        <v>End of Project</v>
      </c>
      <c r="B2199" s="473" t="str">
        <f>IF(ISNUMBER('Named Boundary Report'!$A2198), "",TRIM(SUBSTITUTE('Named Boundary Report'!$A2198, CHAR(160), " ")))</f>
        <v/>
      </c>
      <c r="C2199" s="475">
        <f>'Named Boundary Report'!$F2198</f>
        <v>0</v>
      </c>
    </row>
    <row r="2200" spans="1:3" x14ac:dyDescent="0.25">
      <c r="A2200" s="532" t="str">
        <f>IF(ISNUMBER(VALUE(SUBSTITUTE('Named Boundary Report'!$A2199,"+",""))), VALUE(SUBSTITUTE('Named Boundary Report'!$A2199,"+","")), IF(TRIM('Named Boundary Report'!$A2199)="", "End of Project", $A2199))</f>
        <v>End of Project</v>
      </c>
      <c r="B2200" s="473" t="str">
        <f>IF(ISNUMBER('Named Boundary Report'!$A2199), "",TRIM(SUBSTITUTE('Named Boundary Report'!$A2199, CHAR(160), " ")))</f>
        <v/>
      </c>
      <c r="C2200" s="475">
        <f>'Named Boundary Report'!$F2199</f>
        <v>0</v>
      </c>
    </row>
    <row r="2201" spans="1:3" x14ac:dyDescent="0.25">
      <c r="A2201" s="532" t="str">
        <f>IF(ISNUMBER(VALUE(SUBSTITUTE('Named Boundary Report'!$A2200,"+",""))), VALUE(SUBSTITUTE('Named Boundary Report'!$A2200,"+","")), IF(TRIM('Named Boundary Report'!$A2200)="", "End of Project", $A2200))</f>
        <v>End of Project</v>
      </c>
      <c r="B2201" s="473" t="str">
        <f>IF(ISNUMBER('Named Boundary Report'!$A2200), "",TRIM(SUBSTITUTE('Named Boundary Report'!$A2200, CHAR(160), " ")))</f>
        <v/>
      </c>
      <c r="C2201" s="475">
        <f>'Named Boundary Report'!$F2200</f>
        <v>0</v>
      </c>
    </row>
    <row r="2202" spans="1:3" x14ac:dyDescent="0.25">
      <c r="A2202" s="532" t="str">
        <f>IF(ISNUMBER(VALUE(SUBSTITUTE('Named Boundary Report'!$A2201,"+",""))), VALUE(SUBSTITUTE('Named Boundary Report'!$A2201,"+","")), IF(TRIM('Named Boundary Report'!$A2201)="", "End of Project", $A2201))</f>
        <v>End of Project</v>
      </c>
      <c r="B2202" s="473" t="str">
        <f>IF(ISNUMBER('Named Boundary Report'!$A2201), "",TRIM(SUBSTITUTE('Named Boundary Report'!$A2201, CHAR(160), " ")))</f>
        <v/>
      </c>
      <c r="C2202" s="475">
        <f>'Named Boundary Report'!$F2201</f>
        <v>0</v>
      </c>
    </row>
    <row r="2203" spans="1:3" x14ac:dyDescent="0.25">
      <c r="A2203" s="532" t="str">
        <f>IF(ISNUMBER(VALUE(SUBSTITUTE('Named Boundary Report'!$A2202,"+",""))), VALUE(SUBSTITUTE('Named Boundary Report'!$A2202,"+","")), IF(TRIM('Named Boundary Report'!$A2202)="", "End of Project", $A2202))</f>
        <v>End of Project</v>
      </c>
      <c r="B2203" s="473" t="str">
        <f>IF(ISNUMBER('Named Boundary Report'!$A2202), "",TRIM(SUBSTITUTE('Named Boundary Report'!$A2202, CHAR(160), " ")))</f>
        <v/>
      </c>
      <c r="C2203" s="475">
        <f>'Named Boundary Report'!$F2202</f>
        <v>0</v>
      </c>
    </row>
    <row r="2204" spans="1:3" x14ac:dyDescent="0.25">
      <c r="A2204" s="532" t="str">
        <f>IF(ISNUMBER(VALUE(SUBSTITUTE('Named Boundary Report'!$A2203,"+",""))), VALUE(SUBSTITUTE('Named Boundary Report'!$A2203,"+","")), IF(TRIM('Named Boundary Report'!$A2203)="", "End of Project", $A2203))</f>
        <v>End of Project</v>
      </c>
      <c r="B2204" s="473" t="str">
        <f>IF(ISNUMBER('Named Boundary Report'!$A2203), "",TRIM(SUBSTITUTE('Named Boundary Report'!$A2203, CHAR(160), " ")))</f>
        <v/>
      </c>
      <c r="C2204" s="475">
        <f>'Named Boundary Report'!$F2203</f>
        <v>0</v>
      </c>
    </row>
    <row r="2205" spans="1:3" x14ac:dyDescent="0.25">
      <c r="A2205" s="532" t="str">
        <f>IF(ISNUMBER(VALUE(SUBSTITUTE('Named Boundary Report'!$A2204,"+",""))), VALUE(SUBSTITUTE('Named Boundary Report'!$A2204,"+","")), IF(TRIM('Named Boundary Report'!$A2204)="", "End of Project", $A2204))</f>
        <v>End of Project</v>
      </c>
      <c r="B2205" s="473" t="str">
        <f>IF(ISNUMBER('Named Boundary Report'!$A2204), "",TRIM(SUBSTITUTE('Named Boundary Report'!$A2204, CHAR(160), " ")))</f>
        <v/>
      </c>
      <c r="C2205" s="475">
        <f>'Named Boundary Report'!$F2204</f>
        <v>0</v>
      </c>
    </row>
    <row r="2206" spans="1:3" x14ac:dyDescent="0.25">
      <c r="A2206" s="532" t="str">
        <f>IF(ISNUMBER(VALUE(SUBSTITUTE('Named Boundary Report'!$A2205,"+",""))), VALUE(SUBSTITUTE('Named Boundary Report'!$A2205,"+","")), IF(TRIM('Named Boundary Report'!$A2205)="", "End of Project", $A2205))</f>
        <v>End of Project</v>
      </c>
      <c r="B2206" s="473" t="str">
        <f>IF(ISNUMBER('Named Boundary Report'!$A2205), "",TRIM(SUBSTITUTE('Named Boundary Report'!$A2205, CHAR(160), " ")))</f>
        <v/>
      </c>
      <c r="C2206" s="475">
        <f>'Named Boundary Report'!$F2205</f>
        <v>0</v>
      </c>
    </row>
    <row r="2207" spans="1:3" x14ac:dyDescent="0.25">
      <c r="A2207" s="532" t="str">
        <f>IF(ISNUMBER(VALUE(SUBSTITUTE('Named Boundary Report'!$A2206,"+",""))), VALUE(SUBSTITUTE('Named Boundary Report'!$A2206,"+","")), IF(TRIM('Named Boundary Report'!$A2206)="", "End of Project", $A2206))</f>
        <v>End of Project</v>
      </c>
      <c r="B2207" s="473" t="str">
        <f>IF(ISNUMBER('Named Boundary Report'!$A2206), "",TRIM(SUBSTITUTE('Named Boundary Report'!$A2206, CHAR(160), " ")))</f>
        <v/>
      </c>
      <c r="C2207" s="475">
        <f>'Named Boundary Report'!$F2206</f>
        <v>0</v>
      </c>
    </row>
    <row r="2208" spans="1:3" x14ac:dyDescent="0.25">
      <c r="A2208" s="532" t="str">
        <f>IF(ISNUMBER(VALUE(SUBSTITUTE('Named Boundary Report'!$A2207,"+",""))), VALUE(SUBSTITUTE('Named Boundary Report'!$A2207,"+","")), IF(TRIM('Named Boundary Report'!$A2207)="", "End of Project", $A2207))</f>
        <v>End of Project</v>
      </c>
      <c r="B2208" s="473" t="str">
        <f>IF(ISNUMBER('Named Boundary Report'!$A2207), "",TRIM(SUBSTITUTE('Named Boundary Report'!$A2207, CHAR(160), " ")))</f>
        <v/>
      </c>
      <c r="C2208" s="475">
        <f>'Named Boundary Report'!$F2207</f>
        <v>0</v>
      </c>
    </row>
    <row r="2209" spans="1:3" x14ac:dyDescent="0.25">
      <c r="A2209" s="532" t="str">
        <f>IF(ISNUMBER(VALUE(SUBSTITUTE('Named Boundary Report'!$A2208,"+",""))), VALUE(SUBSTITUTE('Named Boundary Report'!$A2208,"+","")), IF(TRIM('Named Boundary Report'!$A2208)="", "End of Project", $A2208))</f>
        <v>End of Project</v>
      </c>
      <c r="B2209" s="473" t="str">
        <f>IF(ISNUMBER('Named Boundary Report'!$A2208), "",TRIM(SUBSTITUTE('Named Boundary Report'!$A2208, CHAR(160), " ")))</f>
        <v/>
      </c>
      <c r="C2209" s="475">
        <f>'Named Boundary Report'!$F2208</f>
        <v>0</v>
      </c>
    </row>
    <row r="2210" spans="1:3" x14ac:dyDescent="0.25">
      <c r="A2210" s="532" t="str">
        <f>IF(ISNUMBER(VALUE(SUBSTITUTE('Named Boundary Report'!$A2209,"+",""))), VALUE(SUBSTITUTE('Named Boundary Report'!$A2209,"+","")), IF(TRIM('Named Boundary Report'!$A2209)="", "End of Project", $A2209))</f>
        <v>End of Project</v>
      </c>
      <c r="B2210" s="473" t="str">
        <f>IF(ISNUMBER('Named Boundary Report'!$A2209), "",TRIM(SUBSTITUTE('Named Boundary Report'!$A2209, CHAR(160), " ")))</f>
        <v/>
      </c>
      <c r="C2210" s="475">
        <f>'Named Boundary Report'!$F2209</f>
        <v>0</v>
      </c>
    </row>
    <row r="2211" spans="1:3" x14ac:dyDescent="0.25">
      <c r="A2211" s="532" t="str">
        <f>IF(ISNUMBER(VALUE(SUBSTITUTE('Named Boundary Report'!$A2210,"+",""))), VALUE(SUBSTITUTE('Named Boundary Report'!$A2210,"+","")), IF(TRIM('Named Boundary Report'!$A2210)="", "End of Project", $A2210))</f>
        <v>End of Project</v>
      </c>
      <c r="B2211" s="473" t="str">
        <f>IF(ISNUMBER('Named Boundary Report'!$A2210), "",TRIM(SUBSTITUTE('Named Boundary Report'!$A2210, CHAR(160), " ")))</f>
        <v/>
      </c>
      <c r="C2211" s="475">
        <f>'Named Boundary Report'!$F2210</f>
        <v>0</v>
      </c>
    </row>
    <row r="2212" spans="1:3" x14ac:dyDescent="0.25">
      <c r="A2212" s="532" t="str">
        <f>IF(ISNUMBER(VALUE(SUBSTITUTE('Named Boundary Report'!$A2211,"+",""))), VALUE(SUBSTITUTE('Named Boundary Report'!$A2211,"+","")), IF(TRIM('Named Boundary Report'!$A2211)="", "End of Project", $A2211))</f>
        <v>End of Project</v>
      </c>
      <c r="B2212" s="473" t="str">
        <f>IF(ISNUMBER('Named Boundary Report'!$A2211), "",TRIM(SUBSTITUTE('Named Boundary Report'!$A2211, CHAR(160), " ")))</f>
        <v/>
      </c>
      <c r="C2212" s="475">
        <f>'Named Boundary Report'!$F2211</f>
        <v>0</v>
      </c>
    </row>
    <row r="2213" spans="1:3" x14ac:dyDescent="0.25">
      <c r="A2213" s="532" t="str">
        <f>IF(ISNUMBER(VALUE(SUBSTITUTE('Named Boundary Report'!$A2212,"+",""))), VALUE(SUBSTITUTE('Named Boundary Report'!$A2212,"+","")), IF(TRIM('Named Boundary Report'!$A2212)="", "End of Project", $A2212))</f>
        <v>End of Project</v>
      </c>
      <c r="B2213" s="473" t="str">
        <f>IF(ISNUMBER('Named Boundary Report'!$A2212), "",TRIM(SUBSTITUTE('Named Boundary Report'!$A2212, CHAR(160), " ")))</f>
        <v/>
      </c>
      <c r="C2213" s="475">
        <f>'Named Boundary Report'!$F2212</f>
        <v>0</v>
      </c>
    </row>
    <row r="2214" spans="1:3" x14ac:dyDescent="0.25">
      <c r="A2214" s="532" t="str">
        <f>IF(ISNUMBER(VALUE(SUBSTITUTE('Named Boundary Report'!$A2213,"+",""))), VALUE(SUBSTITUTE('Named Boundary Report'!$A2213,"+","")), IF(TRIM('Named Boundary Report'!$A2213)="", "End of Project", $A2213))</f>
        <v>End of Project</v>
      </c>
      <c r="B2214" s="473" t="str">
        <f>IF(ISNUMBER('Named Boundary Report'!$A2213), "",TRIM(SUBSTITUTE('Named Boundary Report'!$A2213, CHAR(160), " ")))</f>
        <v/>
      </c>
      <c r="C2214" s="475">
        <f>'Named Boundary Report'!$F2213</f>
        <v>0</v>
      </c>
    </row>
    <row r="2215" spans="1:3" x14ac:dyDescent="0.25">
      <c r="A2215" s="532" t="str">
        <f>IF(ISNUMBER(VALUE(SUBSTITUTE('Named Boundary Report'!$A2214,"+",""))), VALUE(SUBSTITUTE('Named Boundary Report'!$A2214,"+","")), IF(TRIM('Named Boundary Report'!$A2214)="", "End of Project", $A2214))</f>
        <v>End of Project</v>
      </c>
      <c r="B2215" s="473" t="str">
        <f>IF(ISNUMBER('Named Boundary Report'!$A2214), "",TRIM(SUBSTITUTE('Named Boundary Report'!$A2214, CHAR(160), " ")))</f>
        <v/>
      </c>
      <c r="C2215" s="475">
        <f>'Named Boundary Report'!$F2214</f>
        <v>0</v>
      </c>
    </row>
    <row r="2216" spans="1:3" x14ac:dyDescent="0.25">
      <c r="A2216" s="532" t="str">
        <f>IF(ISNUMBER(VALUE(SUBSTITUTE('Named Boundary Report'!$A2215,"+",""))), VALUE(SUBSTITUTE('Named Boundary Report'!$A2215,"+","")), IF(TRIM('Named Boundary Report'!$A2215)="", "End of Project", $A2215))</f>
        <v>End of Project</v>
      </c>
      <c r="B2216" s="473" t="str">
        <f>IF(ISNUMBER('Named Boundary Report'!$A2215), "",TRIM(SUBSTITUTE('Named Boundary Report'!$A2215, CHAR(160), " ")))</f>
        <v/>
      </c>
      <c r="C2216" s="475">
        <f>'Named Boundary Report'!$F2215</f>
        <v>0</v>
      </c>
    </row>
    <row r="2217" spans="1:3" x14ac:dyDescent="0.25">
      <c r="A2217" s="532" t="str">
        <f>IF(ISNUMBER(VALUE(SUBSTITUTE('Named Boundary Report'!$A2216,"+",""))), VALUE(SUBSTITUTE('Named Boundary Report'!$A2216,"+","")), IF(TRIM('Named Boundary Report'!$A2216)="", "End of Project", $A2216))</f>
        <v>End of Project</v>
      </c>
      <c r="B2217" s="473" t="str">
        <f>IF(ISNUMBER('Named Boundary Report'!$A2216), "",TRIM(SUBSTITUTE('Named Boundary Report'!$A2216, CHAR(160), " ")))</f>
        <v/>
      </c>
      <c r="C2217" s="475">
        <f>'Named Boundary Report'!$F2216</f>
        <v>0</v>
      </c>
    </row>
    <row r="2218" spans="1:3" x14ac:dyDescent="0.25">
      <c r="A2218" s="532" t="str">
        <f>IF(ISNUMBER(VALUE(SUBSTITUTE('Named Boundary Report'!$A2217,"+",""))), VALUE(SUBSTITUTE('Named Boundary Report'!$A2217,"+","")), IF(TRIM('Named Boundary Report'!$A2217)="", "End of Project", $A2217))</f>
        <v>End of Project</v>
      </c>
      <c r="B2218" s="473" t="str">
        <f>IF(ISNUMBER('Named Boundary Report'!$A2217), "",TRIM(SUBSTITUTE('Named Boundary Report'!$A2217, CHAR(160), " ")))</f>
        <v/>
      </c>
      <c r="C2218" s="475">
        <f>'Named Boundary Report'!$F2217</f>
        <v>0</v>
      </c>
    </row>
    <row r="2219" spans="1:3" x14ac:dyDescent="0.25">
      <c r="A2219" s="532" t="str">
        <f>IF(ISNUMBER(VALUE(SUBSTITUTE('Named Boundary Report'!$A2218,"+",""))), VALUE(SUBSTITUTE('Named Boundary Report'!$A2218,"+","")), IF(TRIM('Named Boundary Report'!$A2218)="", "End of Project", $A2218))</f>
        <v>End of Project</v>
      </c>
      <c r="B2219" s="473" t="str">
        <f>IF(ISNUMBER('Named Boundary Report'!$A2218), "",TRIM(SUBSTITUTE('Named Boundary Report'!$A2218, CHAR(160), " ")))</f>
        <v/>
      </c>
      <c r="C2219" s="475">
        <f>'Named Boundary Report'!$F2218</f>
        <v>0</v>
      </c>
    </row>
    <row r="2220" spans="1:3" x14ac:dyDescent="0.25">
      <c r="A2220" s="532" t="str">
        <f>IF(ISNUMBER(VALUE(SUBSTITUTE('Named Boundary Report'!$A2219,"+",""))), VALUE(SUBSTITUTE('Named Boundary Report'!$A2219,"+","")), IF(TRIM('Named Boundary Report'!$A2219)="", "End of Project", $A2219))</f>
        <v>End of Project</v>
      </c>
      <c r="B2220" s="473" t="str">
        <f>IF(ISNUMBER('Named Boundary Report'!$A2219), "",TRIM(SUBSTITUTE('Named Boundary Report'!$A2219, CHAR(160), " ")))</f>
        <v/>
      </c>
      <c r="C2220" s="475">
        <f>'Named Boundary Report'!$F2219</f>
        <v>0</v>
      </c>
    </row>
    <row r="2221" spans="1:3" x14ac:dyDescent="0.25">
      <c r="A2221" s="532" t="str">
        <f>IF(ISNUMBER(VALUE(SUBSTITUTE('Named Boundary Report'!$A2220,"+",""))), VALUE(SUBSTITUTE('Named Boundary Report'!$A2220,"+","")), IF(TRIM('Named Boundary Report'!$A2220)="", "End of Project", $A2220))</f>
        <v>End of Project</v>
      </c>
      <c r="B2221" s="473" t="str">
        <f>IF(ISNUMBER('Named Boundary Report'!$A2220), "",TRIM(SUBSTITUTE('Named Boundary Report'!$A2220, CHAR(160), " ")))</f>
        <v/>
      </c>
      <c r="C2221" s="475">
        <f>'Named Boundary Report'!$F2220</f>
        <v>0</v>
      </c>
    </row>
    <row r="2222" spans="1:3" x14ac:dyDescent="0.25">
      <c r="A2222" s="532" t="str">
        <f>IF(ISNUMBER(VALUE(SUBSTITUTE('Named Boundary Report'!$A2221,"+",""))), VALUE(SUBSTITUTE('Named Boundary Report'!$A2221,"+","")), IF(TRIM('Named Boundary Report'!$A2221)="", "End of Project", $A2221))</f>
        <v>End of Project</v>
      </c>
      <c r="B2222" s="473" t="str">
        <f>IF(ISNUMBER('Named Boundary Report'!$A2221), "",TRIM(SUBSTITUTE('Named Boundary Report'!$A2221, CHAR(160), " ")))</f>
        <v/>
      </c>
      <c r="C2222" s="475">
        <f>'Named Boundary Report'!$F2221</f>
        <v>0</v>
      </c>
    </row>
    <row r="2223" spans="1:3" x14ac:dyDescent="0.25">
      <c r="A2223" s="532" t="str">
        <f>IF(ISNUMBER(VALUE(SUBSTITUTE('Named Boundary Report'!$A2222,"+",""))), VALUE(SUBSTITUTE('Named Boundary Report'!$A2222,"+","")), IF(TRIM('Named Boundary Report'!$A2222)="", "End of Project", $A2222))</f>
        <v>End of Project</v>
      </c>
      <c r="B2223" s="473" t="str">
        <f>IF(ISNUMBER('Named Boundary Report'!$A2222), "",TRIM(SUBSTITUTE('Named Boundary Report'!$A2222, CHAR(160), " ")))</f>
        <v/>
      </c>
      <c r="C2223" s="475">
        <f>'Named Boundary Report'!$F2222</f>
        <v>0</v>
      </c>
    </row>
    <row r="2224" spans="1:3" x14ac:dyDescent="0.25">
      <c r="A2224" s="532" t="str">
        <f>IF(ISNUMBER(VALUE(SUBSTITUTE('Named Boundary Report'!$A2223,"+",""))), VALUE(SUBSTITUTE('Named Boundary Report'!$A2223,"+","")), IF(TRIM('Named Boundary Report'!$A2223)="", "End of Project", $A2223))</f>
        <v>End of Project</v>
      </c>
      <c r="B2224" s="473" t="str">
        <f>IF(ISNUMBER('Named Boundary Report'!$A2223), "",TRIM(SUBSTITUTE('Named Boundary Report'!$A2223, CHAR(160), " ")))</f>
        <v/>
      </c>
      <c r="C2224" s="475">
        <f>'Named Boundary Report'!$F2223</f>
        <v>0</v>
      </c>
    </row>
    <row r="2225" spans="1:3" x14ac:dyDescent="0.25">
      <c r="A2225" s="532" t="str">
        <f>IF(ISNUMBER(VALUE(SUBSTITUTE('Named Boundary Report'!$A2224,"+",""))), VALUE(SUBSTITUTE('Named Boundary Report'!$A2224,"+","")), IF(TRIM('Named Boundary Report'!$A2224)="", "End of Project", $A2224))</f>
        <v>End of Project</v>
      </c>
      <c r="B2225" s="473" t="str">
        <f>IF(ISNUMBER('Named Boundary Report'!$A2224), "",TRIM(SUBSTITUTE('Named Boundary Report'!$A2224, CHAR(160), " ")))</f>
        <v/>
      </c>
      <c r="C2225" s="475">
        <f>'Named Boundary Report'!$F2224</f>
        <v>0</v>
      </c>
    </row>
    <row r="2226" spans="1:3" x14ac:dyDescent="0.25">
      <c r="A2226" s="532" t="str">
        <f>IF(ISNUMBER(VALUE(SUBSTITUTE('Named Boundary Report'!$A2225,"+",""))), VALUE(SUBSTITUTE('Named Boundary Report'!$A2225,"+","")), IF(TRIM('Named Boundary Report'!$A2225)="", "End of Project", $A2225))</f>
        <v>End of Project</v>
      </c>
      <c r="B2226" s="473" t="str">
        <f>IF(ISNUMBER('Named Boundary Report'!$A2225), "",TRIM(SUBSTITUTE('Named Boundary Report'!$A2225, CHAR(160), " ")))</f>
        <v/>
      </c>
      <c r="C2226" s="475">
        <f>'Named Boundary Report'!$F2225</f>
        <v>0</v>
      </c>
    </row>
    <row r="2227" spans="1:3" x14ac:dyDescent="0.25">
      <c r="A2227" s="532" t="str">
        <f>IF(ISNUMBER(VALUE(SUBSTITUTE('Named Boundary Report'!$A2226,"+",""))), VALUE(SUBSTITUTE('Named Boundary Report'!$A2226,"+","")), IF(TRIM('Named Boundary Report'!$A2226)="", "End of Project", $A2226))</f>
        <v>End of Project</v>
      </c>
      <c r="B2227" s="473" t="str">
        <f>IF(ISNUMBER('Named Boundary Report'!$A2226), "",TRIM(SUBSTITUTE('Named Boundary Report'!$A2226, CHAR(160), " ")))</f>
        <v/>
      </c>
      <c r="C2227" s="475">
        <f>'Named Boundary Report'!$F2226</f>
        <v>0</v>
      </c>
    </row>
    <row r="2228" spans="1:3" x14ac:dyDescent="0.25">
      <c r="A2228" s="532" t="str">
        <f>IF(ISNUMBER(VALUE(SUBSTITUTE('Named Boundary Report'!$A2227,"+",""))), VALUE(SUBSTITUTE('Named Boundary Report'!$A2227,"+","")), IF(TRIM('Named Boundary Report'!$A2227)="", "End of Project", $A2227))</f>
        <v>End of Project</v>
      </c>
      <c r="B2228" s="473" t="str">
        <f>IF(ISNUMBER('Named Boundary Report'!$A2227), "",TRIM(SUBSTITUTE('Named Boundary Report'!$A2227, CHAR(160), " ")))</f>
        <v/>
      </c>
      <c r="C2228" s="475">
        <f>'Named Boundary Report'!$F2227</f>
        <v>0</v>
      </c>
    </row>
    <row r="2229" spans="1:3" x14ac:dyDescent="0.25">
      <c r="A2229" s="532" t="str">
        <f>IF(ISNUMBER(VALUE(SUBSTITUTE('Named Boundary Report'!$A2228,"+",""))), VALUE(SUBSTITUTE('Named Boundary Report'!$A2228,"+","")), IF(TRIM('Named Boundary Report'!$A2228)="", "End of Project", $A2228))</f>
        <v>End of Project</v>
      </c>
      <c r="B2229" s="473" t="str">
        <f>IF(ISNUMBER('Named Boundary Report'!$A2228), "",TRIM(SUBSTITUTE('Named Boundary Report'!$A2228, CHAR(160), " ")))</f>
        <v/>
      </c>
      <c r="C2229" s="475">
        <f>'Named Boundary Report'!$F2228</f>
        <v>0</v>
      </c>
    </row>
    <row r="2230" spans="1:3" x14ac:dyDescent="0.25">
      <c r="A2230" s="532" t="str">
        <f>IF(ISNUMBER(VALUE(SUBSTITUTE('Named Boundary Report'!$A2229,"+",""))), VALUE(SUBSTITUTE('Named Boundary Report'!$A2229,"+","")), IF(TRIM('Named Boundary Report'!$A2229)="", "End of Project", $A2229))</f>
        <v>End of Project</v>
      </c>
      <c r="B2230" s="473" t="str">
        <f>IF(ISNUMBER('Named Boundary Report'!$A2229), "",TRIM(SUBSTITUTE('Named Boundary Report'!$A2229, CHAR(160), " ")))</f>
        <v/>
      </c>
      <c r="C2230" s="475">
        <f>'Named Boundary Report'!$F2229</f>
        <v>0</v>
      </c>
    </row>
    <row r="2231" spans="1:3" x14ac:dyDescent="0.25">
      <c r="A2231" s="532" t="str">
        <f>IF(ISNUMBER(VALUE(SUBSTITUTE('Named Boundary Report'!$A2230,"+",""))), VALUE(SUBSTITUTE('Named Boundary Report'!$A2230,"+","")), IF(TRIM('Named Boundary Report'!$A2230)="", "End of Project", $A2230))</f>
        <v>End of Project</v>
      </c>
      <c r="B2231" s="473" t="str">
        <f>IF(ISNUMBER('Named Boundary Report'!$A2230), "",TRIM(SUBSTITUTE('Named Boundary Report'!$A2230, CHAR(160), " ")))</f>
        <v/>
      </c>
      <c r="C2231" s="475">
        <f>'Named Boundary Report'!$F2230</f>
        <v>0</v>
      </c>
    </row>
    <row r="2232" spans="1:3" x14ac:dyDescent="0.25">
      <c r="A2232" s="532" t="str">
        <f>IF(ISNUMBER(VALUE(SUBSTITUTE('Named Boundary Report'!$A2231,"+",""))), VALUE(SUBSTITUTE('Named Boundary Report'!$A2231,"+","")), IF(TRIM('Named Boundary Report'!$A2231)="", "End of Project", $A2231))</f>
        <v>End of Project</v>
      </c>
      <c r="B2232" s="473" t="str">
        <f>IF(ISNUMBER('Named Boundary Report'!$A2231), "",TRIM(SUBSTITUTE('Named Boundary Report'!$A2231, CHAR(160), " ")))</f>
        <v/>
      </c>
      <c r="C2232" s="475">
        <f>'Named Boundary Report'!$F2231</f>
        <v>0</v>
      </c>
    </row>
    <row r="2233" spans="1:3" x14ac:dyDescent="0.25">
      <c r="A2233" s="532" t="str">
        <f>IF(ISNUMBER(VALUE(SUBSTITUTE('Named Boundary Report'!$A2232,"+",""))), VALUE(SUBSTITUTE('Named Boundary Report'!$A2232,"+","")), IF(TRIM('Named Boundary Report'!$A2232)="", "End of Project", $A2232))</f>
        <v>End of Project</v>
      </c>
      <c r="B2233" s="473" t="str">
        <f>IF(ISNUMBER('Named Boundary Report'!$A2232), "",TRIM(SUBSTITUTE('Named Boundary Report'!$A2232, CHAR(160), " ")))</f>
        <v/>
      </c>
      <c r="C2233" s="475">
        <f>'Named Boundary Report'!$F2232</f>
        <v>0</v>
      </c>
    </row>
    <row r="2234" spans="1:3" x14ac:dyDescent="0.25">
      <c r="A2234" s="532" t="str">
        <f>IF(ISNUMBER(VALUE(SUBSTITUTE('Named Boundary Report'!$A2233,"+",""))), VALUE(SUBSTITUTE('Named Boundary Report'!$A2233,"+","")), IF(TRIM('Named Boundary Report'!$A2233)="", "End of Project", $A2233))</f>
        <v>End of Project</v>
      </c>
      <c r="B2234" s="473" t="str">
        <f>IF(ISNUMBER('Named Boundary Report'!$A2233), "",TRIM(SUBSTITUTE('Named Boundary Report'!$A2233, CHAR(160), " ")))</f>
        <v/>
      </c>
      <c r="C2234" s="475">
        <f>'Named Boundary Report'!$F2233</f>
        <v>0</v>
      </c>
    </row>
    <row r="2235" spans="1:3" x14ac:dyDescent="0.25">
      <c r="A2235" s="532" t="str">
        <f>IF(ISNUMBER(VALUE(SUBSTITUTE('Named Boundary Report'!$A2234,"+",""))), VALUE(SUBSTITUTE('Named Boundary Report'!$A2234,"+","")), IF(TRIM('Named Boundary Report'!$A2234)="", "End of Project", $A2234))</f>
        <v>End of Project</v>
      </c>
      <c r="B2235" s="473" t="str">
        <f>IF(ISNUMBER('Named Boundary Report'!$A2234), "",TRIM(SUBSTITUTE('Named Boundary Report'!$A2234, CHAR(160), " ")))</f>
        <v/>
      </c>
      <c r="C2235" s="475">
        <f>'Named Boundary Report'!$F2234</f>
        <v>0</v>
      </c>
    </row>
    <row r="2236" spans="1:3" x14ac:dyDescent="0.25">
      <c r="A2236" s="532" t="str">
        <f>IF(ISNUMBER(VALUE(SUBSTITUTE('Named Boundary Report'!$A2235,"+",""))), VALUE(SUBSTITUTE('Named Boundary Report'!$A2235,"+","")), IF(TRIM('Named Boundary Report'!$A2235)="", "End of Project", $A2235))</f>
        <v>End of Project</v>
      </c>
      <c r="B2236" s="473" t="str">
        <f>IF(ISNUMBER('Named Boundary Report'!$A2235), "",TRIM(SUBSTITUTE('Named Boundary Report'!$A2235, CHAR(160), " ")))</f>
        <v/>
      </c>
      <c r="C2236" s="475">
        <f>'Named Boundary Report'!$F2235</f>
        <v>0</v>
      </c>
    </row>
    <row r="2237" spans="1:3" x14ac:dyDescent="0.25">
      <c r="A2237" s="532" t="str">
        <f>IF(ISNUMBER(VALUE(SUBSTITUTE('Named Boundary Report'!$A2236,"+",""))), VALUE(SUBSTITUTE('Named Boundary Report'!$A2236,"+","")), IF(TRIM('Named Boundary Report'!$A2236)="", "End of Project", $A2236))</f>
        <v>End of Project</v>
      </c>
      <c r="B2237" s="473" t="str">
        <f>IF(ISNUMBER('Named Boundary Report'!$A2236), "",TRIM(SUBSTITUTE('Named Boundary Report'!$A2236, CHAR(160), " ")))</f>
        <v/>
      </c>
      <c r="C2237" s="475">
        <f>'Named Boundary Report'!$F2236</f>
        <v>0</v>
      </c>
    </row>
    <row r="2238" spans="1:3" x14ac:dyDescent="0.25">
      <c r="A2238" s="532" t="str">
        <f>IF(ISNUMBER(VALUE(SUBSTITUTE('Named Boundary Report'!$A2237,"+",""))), VALUE(SUBSTITUTE('Named Boundary Report'!$A2237,"+","")), IF(TRIM('Named Boundary Report'!$A2237)="", "End of Project", $A2237))</f>
        <v>End of Project</v>
      </c>
      <c r="B2238" s="473" t="str">
        <f>IF(ISNUMBER('Named Boundary Report'!$A2237), "",TRIM(SUBSTITUTE('Named Boundary Report'!$A2237, CHAR(160), " ")))</f>
        <v/>
      </c>
      <c r="C2238" s="475">
        <f>'Named Boundary Report'!$F2237</f>
        <v>0</v>
      </c>
    </row>
    <row r="2239" spans="1:3" x14ac:dyDescent="0.25">
      <c r="A2239" s="532" t="str">
        <f>IF(ISNUMBER(VALUE(SUBSTITUTE('Named Boundary Report'!$A2238,"+",""))), VALUE(SUBSTITUTE('Named Boundary Report'!$A2238,"+","")), IF(TRIM('Named Boundary Report'!$A2238)="", "End of Project", $A2238))</f>
        <v>End of Project</v>
      </c>
      <c r="B2239" s="473" t="str">
        <f>IF(ISNUMBER('Named Boundary Report'!$A2238), "",TRIM(SUBSTITUTE('Named Boundary Report'!$A2238, CHAR(160), " ")))</f>
        <v/>
      </c>
      <c r="C2239" s="475">
        <f>'Named Boundary Report'!$F2238</f>
        <v>0</v>
      </c>
    </row>
    <row r="2240" spans="1:3" x14ac:dyDescent="0.25">
      <c r="A2240" s="532" t="str">
        <f>IF(ISNUMBER(VALUE(SUBSTITUTE('Named Boundary Report'!$A2239,"+",""))), VALUE(SUBSTITUTE('Named Boundary Report'!$A2239,"+","")), IF(TRIM('Named Boundary Report'!$A2239)="", "End of Project", $A2239))</f>
        <v>End of Project</v>
      </c>
      <c r="B2240" s="473" t="str">
        <f>IF(ISNUMBER('Named Boundary Report'!$A2239), "",TRIM(SUBSTITUTE('Named Boundary Report'!$A2239, CHAR(160), " ")))</f>
        <v/>
      </c>
      <c r="C2240" s="475">
        <f>'Named Boundary Report'!$F2239</f>
        <v>0</v>
      </c>
    </row>
    <row r="2241" spans="1:3" x14ac:dyDescent="0.25">
      <c r="A2241" s="532" t="str">
        <f>IF(ISNUMBER(VALUE(SUBSTITUTE('Named Boundary Report'!$A2240,"+",""))), VALUE(SUBSTITUTE('Named Boundary Report'!$A2240,"+","")), IF(TRIM('Named Boundary Report'!$A2240)="", "End of Project", $A2240))</f>
        <v>End of Project</v>
      </c>
      <c r="B2241" s="473" t="str">
        <f>IF(ISNUMBER('Named Boundary Report'!$A2240), "",TRIM(SUBSTITUTE('Named Boundary Report'!$A2240, CHAR(160), " ")))</f>
        <v/>
      </c>
      <c r="C2241" s="475">
        <f>'Named Boundary Report'!$F2240</f>
        <v>0</v>
      </c>
    </row>
    <row r="2242" spans="1:3" x14ac:dyDescent="0.25">
      <c r="A2242" s="532" t="str">
        <f>IF(ISNUMBER(VALUE(SUBSTITUTE('Named Boundary Report'!$A2241,"+",""))), VALUE(SUBSTITUTE('Named Boundary Report'!$A2241,"+","")), IF(TRIM('Named Boundary Report'!$A2241)="", "End of Project", $A2241))</f>
        <v>End of Project</v>
      </c>
      <c r="B2242" s="473" t="str">
        <f>IF(ISNUMBER('Named Boundary Report'!$A2241), "",TRIM(SUBSTITUTE('Named Boundary Report'!$A2241, CHAR(160), " ")))</f>
        <v/>
      </c>
      <c r="C2242" s="475">
        <f>'Named Boundary Report'!$F2241</f>
        <v>0</v>
      </c>
    </row>
    <row r="2243" spans="1:3" x14ac:dyDescent="0.25">
      <c r="A2243" s="532" t="str">
        <f>IF(ISNUMBER(VALUE(SUBSTITUTE('Named Boundary Report'!$A2242,"+",""))), VALUE(SUBSTITUTE('Named Boundary Report'!$A2242,"+","")), IF(TRIM('Named Boundary Report'!$A2242)="", "End of Project", $A2242))</f>
        <v>End of Project</v>
      </c>
      <c r="B2243" s="473" t="str">
        <f>IF(ISNUMBER('Named Boundary Report'!$A2242), "",TRIM(SUBSTITUTE('Named Boundary Report'!$A2242, CHAR(160), " ")))</f>
        <v/>
      </c>
      <c r="C2243" s="475">
        <f>'Named Boundary Report'!$F2242</f>
        <v>0</v>
      </c>
    </row>
    <row r="2244" spans="1:3" x14ac:dyDescent="0.25">
      <c r="A2244" s="532" t="str">
        <f>IF(ISNUMBER(VALUE(SUBSTITUTE('Named Boundary Report'!$A2243,"+",""))), VALUE(SUBSTITUTE('Named Boundary Report'!$A2243,"+","")), IF(TRIM('Named Boundary Report'!$A2243)="", "End of Project", $A2243))</f>
        <v>End of Project</v>
      </c>
      <c r="B2244" s="473" t="str">
        <f>IF(ISNUMBER('Named Boundary Report'!$A2243), "",TRIM(SUBSTITUTE('Named Boundary Report'!$A2243, CHAR(160), " ")))</f>
        <v/>
      </c>
      <c r="C2244" s="475">
        <f>'Named Boundary Report'!$F2243</f>
        <v>0</v>
      </c>
    </row>
    <row r="2245" spans="1:3" x14ac:dyDescent="0.25">
      <c r="A2245" s="532" t="str">
        <f>IF(ISNUMBER(VALUE(SUBSTITUTE('Named Boundary Report'!$A2244,"+",""))), VALUE(SUBSTITUTE('Named Boundary Report'!$A2244,"+","")), IF(TRIM('Named Boundary Report'!$A2244)="", "End of Project", $A2244))</f>
        <v>End of Project</v>
      </c>
      <c r="B2245" s="473" t="str">
        <f>IF(ISNUMBER('Named Boundary Report'!$A2244), "",TRIM(SUBSTITUTE('Named Boundary Report'!$A2244, CHAR(160), " ")))</f>
        <v/>
      </c>
      <c r="C2245" s="475">
        <f>'Named Boundary Report'!$F2244</f>
        <v>0</v>
      </c>
    </row>
    <row r="2246" spans="1:3" x14ac:dyDescent="0.25">
      <c r="A2246" s="532" t="str">
        <f>IF(ISNUMBER(VALUE(SUBSTITUTE('Named Boundary Report'!$A2245,"+",""))), VALUE(SUBSTITUTE('Named Boundary Report'!$A2245,"+","")), IF(TRIM('Named Boundary Report'!$A2245)="", "End of Project", $A2245))</f>
        <v>End of Project</v>
      </c>
      <c r="B2246" s="473" t="str">
        <f>IF(ISNUMBER('Named Boundary Report'!$A2245), "",TRIM(SUBSTITUTE('Named Boundary Report'!$A2245, CHAR(160), " ")))</f>
        <v/>
      </c>
      <c r="C2246" s="475">
        <f>'Named Boundary Report'!$F2245</f>
        <v>0</v>
      </c>
    </row>
    <row r="2247" spans="1:3" x14ac:dyDescent="0.25">
      <c r="A2247" s="532" t="str">
        <f>IF(ISNUMBER(VALUE(SUBSTITUTE('Named Boundary Report'!$A2246,"+",""))), VALUE(SUBSTITUTE('Named Boundary Report'!$A2246,"+","")), IF(TRIM('Named Boundary Report'!$A2246)="", "End of Project", $A2246))</f>
        <v>End of Project</v>
      </c>
      <c r="B2247" s="473" t="str">
        <f>IF(ISNUMBER('Named Boundary Report'!$A2246), "",TRIM(SUBSTITUTE('Named Boundary Report'!$A2246, CHAR(160), " ")))</f>
        <v/>
      </c>
      <c r="C2247" s="475">
        <f>'Named Boundary Report'!$F2246</f>
        <v>0</v>
      </c>
    </row>
    <row r="2248" spans="1:3" x14ac:dyDescent="0.25">
      <c r="A2248" s="532" t="str">
        <f>IF(ISNUMBER(VALUE(SUBSTITUTE('Named Boundary Report'!$A2247,"+",""))), VALUE(SUBSTITUTE('Named Boundary Report'!$A2247,"+","")), IF(TRIM('Named Boundary Report'!$A2247)="", "End of Project", $A2247))</f>
        <v>End of Project</v>
      </c>
      <c r="B2248" s="473" t="str">
        <f>IF(ISNUMBER('Named Boundary Report'!$A2247), "",TRIM(SUBSTITUTE('Named Boundary Report'!$A2247, CHAR(160), " ")))</f>
        <v/>
      </c>
      <c r="C2248" s="475">
        <f>'Named Boundary Report'!$F2247</f>
        <v>0</v>
      </c>
    </row>
    <row r="2249" spans="1:3" x14ac:dyDescent="0.25">
      <c r="A2249" s="532" t="str">
        <f>IF(ISNUMBER(VALUE(SUBSTITUTE('Named Boundary Report'!$A2248,"+",""))), VALUE(SUBSTITUTE('Named Boundary Report'!$A2248,"+","")), IF(TRIM('Named Boundary Report'!$A2248)="", "End of Project", $A2248))</f>
        <v>End of Project</v>
      </c>
      <c r="B2249" s="473" t="str">
        <f>IF(ISNUMBER('Named Boundary Report'!$A2248), "",TRIM(SUBSTITUTE('Named Boundary Report'!$A2248, CHAR(160), " ")))</f>
        <v/>
      </c>
      <c r="C2249" s="475">
        <f>'Named Boundary Report'!$F2248</f>
        <v>0</v>
      </c>
    </row>
    <row r="2250" spans="1:3" x14ac:dyDescent="0.25">
      <c r="A2250" s="532" t="str">
        <f>IF(ISNUMBER(VALUE(SUBSTITUTE('Named Boundary Report'!$A2249,"+",""))), VALUE(SUBSTITUTE('Named Boundary Report'!$A2249,"+","")), IF(TRIM('Named Boundary Report'!$A2249)="", "End of Project", $A2249))</f>
        <v>End of Project</v>
      </c>
      <c r="B2250" s="473" t="str">
        <f>IF(ISNUMBER('Named Boundary Report'!$A2249), "",TRIM(SUBSTITUTE('Named Boundary Report'!$A2249, CHAR(160), " ")))</f>
        <v/>
      </c>
      <c r="C2250" s="475">
        <f>'Named Boundary Report'!$F2249</f>
        <v>0</v>
      </c>
    </row>
    <row r="2251" spans="1:3" x14ac:dyDescent="0.25">
      <c r="A2251" s="532" t="str">
        <f>IF(ISNUMBER(VALUE(SUBSTITUTE('Named Boundary Report'!$A2250,"+",""))), VALUE(SUBSTITUTE('Named Boundary Report'!$A2250,"+","")), IF(TRIM('Named Boundary Report'!$A2250)="", "End of Project", $A2250))</f>
        <v>End of Project</v>
      </c>
      <c r="B2251" s="473" t="str">
        <f>IF(ISNUMBER('Named Boundary Report'!$A2250), "",TRIM(SUBSTITUTE('Named Boundary Report'!$A2250, CHAR(160), " ")))</f>
        <v/>
      </c>
      <c r="C2251" s="475">
        <f>'Named Boundary Report'!$F2250</f>
        <v>0</v>
      </c>
    </row>
    <row r="2252" spans="1:3" x14ac:dyDescent="0.25">
      <c r="A2252" s="532" t="str">
        <f>IF(ISNUMBER(VALUE(SUBSTITUTE('Named Boundary Report'!$A2251,"+",""))), VALUE(SUBSTITUTE('Named Boundary Report'!$A2251,"+","")), IF(TRIM('Named Boundary Report'!$A2251)="", "End of Project", $A2251))</f>
        <v>End of Project</v>
      </c>
      <c r="B2252" s="473" t="str">
        <f>IF(ISNUMBER('Named Boundary Report'!$A2251), "",TRIM(SUBSTITUTE('Named Boundary Report'!$A2251, CHAR(160), " ")))</f>
        <v/>
      </c>
      <c r="C2252" s="475">
        <f>'Named Boundary Report'!$F2251</f>
        <v>0</v>
      </c>
    </row>
    <row r="2253" spans="1:3" x14ac:dyDescent="0.25">
      <c r="A2253" s="532" t="str">
        <f>IF(ISNUMBER(VALUE(SUBSTITUTE('Named Boundary Report'!$A2252,"+",""))), VALUE(SUBSTITUTE('Named Boundary Report'!$A2252,"+","")), IF(TRIM('Named Boundary Report'!$A2252)="", "End of Project", $A2252))</f>
        <v>End of Project</v>
      </c>
      <c r="B2253" s="473" t="str">
        <f>IF(ISNUMBER('Named Boundary Report'!$A2252), "",TRIM(SUBSTITUTE('Named Boundary Report'!$A2252, CHAR(160), " ")))</f>
        <v/>
      </c>
      <c r="C2253" s="475">
        <f>'Named Boundary Report'!$F2252</f>
        <v>0</v>
      </c>
    </row>
    <row r="2254" spans="1:3" x14ac:dyDescent="0.25">
      <c r="A2254" s="532" t="str">
        <f>IF(ISNUMBER(VALUE(SUBSTITUTE('Named Boundary Report'!$A2253,"+",""))), VALUE(SUBSTITUTE('Named Boundary Report'!$A2253,"+","")), IF(TRIM('Named Boundary Report'!$A2253)="", "End of Project", $A2253))</f>
        <v>End of Project</v>
      </c>
      <c r="B2254" s="473" t="str">
        <f>IF(ISNUMBER('Named Boundary Report'!$A2253), "",TRIM(SUBSTITUTE('Named Boundary Report'!$A2253, CHAR(160), " ")))</f>
        <v/>
      </c>
      <c r="C2254" s="475">
        <f>'Named Boundary Report'!$F2253</f>
        <v>0</v>
      </c>
    </row>
    <row r="2255" spans="1:3" x14ac:dyDescent="0.25">
      <c r="A2255" s="532" t="str">
        <f>IF(ISNUMBER(VALUE(SUBSTITUTE('Named Boundary Report'!$A2254,"+",""))), VALUE(SUBSTITUTE('Named Boundary Report'!$A2254,"+","")), IF(TRIM('Named Boundary Report'!$A2254)="", "End of Project", $A2254))</f>
        <v>End of Project</v>
      </c>
      <c r="B2255" s="473" t="str">
        <f>IF(ISNUMBER('Named Boundary Report'!$A2254), "",TRIM(SUBSTITUTE('Named Boundary Report'!$A2254, CHAR(160), " ")))</f>
        <v/>
      </c>
      <c r="C2255" s="475">
        <f>'Named Boundary Report'!$F2254</f>
        <v>0</v>
      </c>
    </row>
    <row r="2256" spans="1:3" x14ac:dyDescent="0.25">
      <c r="A2256" s="532" t="str">
        <f>IF(ISNUMBER(VALUE(SUBSTITUTE('Named Boundary Report'!$A2255,"+",""))), VALUE(SUBSTITUTE('Named Boundary Report'!$A2255,"+","")), IF(TRIM('Named Boundary Report'!$A2255)="", "End of Project", $A2255))</f>
        <v>End of Project</v>
      </c>
      <c r="B2256" s="473" t="str">
        <f>IF(ISNUMBER('Named Boundary Report'!$A2255), "",TRIM(SUBSTITUTE('Named Boundary Report'!$A2255, CHAR(160), " ")))</f>
        <v/>
      </c>
      <c r="C2256" s="475">
        <f>'Named Boundary Report'!$F2255</f>
        <v>0</v>
      </c>
    </row>
    <row r="2257" spans="1:3" x14ac:dyDescent="0.25">
      <c r="A2257" s="532" t="str">
        <f>IF(ISNUMBER(VALUE(SUBSTITUTE('Named Boundary Report'!$A2256,"+",""))), VALUE(SUBSTITUTE('Named Boundary Report'!$A2256,"+","")), IF(TRIM('Named Boundary Report'!$A2256)="", "End of Project", $A2256))</f>
        <v>End of Project</v>
      </c>
      <c r="B2257" s="473" t="str">
        <f>IF(ISNUMBER('Named Boundary Report'!$A2256), "",TRIM(SUBSTITUTE('Named Boundary Report'!$A2256, CHAR(160), " ")))</f>
        <v/>
      </c>
      <c r="C2257" s="475">
        <f>'Named Boundary Report'!$F2256</f>
        <v>0</v>
      </c>
    </row>
    <row r="2258" spans="1:3" x14ac:dyDescent="0.25">
      <c r="A2258" s="532" t="str">
        <f>IF(ISNUMBER(VALUE(SUBSTITUTE('Named Boundary Report'!$A2257,"+",""))), VALUE(SUBSTITUTE('Named Boundary Report'!$A2257,"+","")), IF(TRIM('Named Boundary Report'!$A2257)="", "End of Project", $A2257))</f>
        <v>End of Project</v>
      </c>
      <c r="B2258" s="473" t="str">
        <f>IF(ISNUMBER('Named Boundary Report'!$A2257), "",TRIM(SUBSTITUTE('Named Boundary Report'!$A2257, CHAR(160), " ")))</f>
        <v/>
      </c>
      <c r="C2258" s="475">
        <f>'Named Boundary Report'!$F2257</f>
        <v>0</v>
      </c>
    </row>
    <row r="2259" spans="1:3" x14ac:dyDescent="0.25">
      <c r="A2259" s="532" t="str">
        <f>IF(ISNUMBER(VALUE(SUBSTITUTE('Named Boundary Report'!$A2258,"+",""))), VALUE(SUBSTITUTE('Named Boundary Report'!$A2258,"+","")), IF(TRIM('Named Boundary Report'!$A2258)="", "End of Project", $A2258))</f>
        <v>End of Project</v>
      </c>
      <c r="B2259" s="473" t="str">
        <f>IF(ISNUMBER('Named Boundary Report'!$A2258), "",TRIM(SUBSTITUTE('Named Boundary Report'!$A2258, CHAR(160), " ")))</f>
        <v/>
      </c>
      <c r="C2259" s="475">
        <f>'Named Boundary Report'!$F2258</f>
        <v>0</v>
      </c>
    </row>
    <row r="2260" spans="1:3" x14ac:dyDescent="0.25">
      <c r="A2260" s="532" t="str">
        <f>IF(ISNUMBER(VALUE(SUBSTITUTE('Named Boundary Report'!$A2259,"+",""))), VALUE(SUBSTITUTE('Named Boundary Report'!$A2259,"+","")), IF(TRIM('Named Boundary Report'!$A2259)="", "End of Project", $A2259))</f>
        <v>End of Project</v>
      </c>
      <c r="B2260" s="473" t="str">
        <f>IF(ISNUMBER('Named Boundary Report'!$A2259), "",TRIM(SUBSTITUTE('Named Boundary Report'!$A2259, CHAR(160), " ")))</f>
        <v/>
      </c>
      <c r="C2260" s="475">
        <f>'Named Boundary Report'!$F2259</f>
        <v>0</v>
      </c>
    </row>
    <row r="2261" spans="1:3" x14ac:dyDescent="0.25">
      <c r="A2261" s="532" t="str">
        <f>IF(ISNUMBER(VALUE(SUBSTITUTE('Named Boundary Report'!$A2260,"+",""))), VALUE(SUBSTITUTE('Named Boundary Report'!$A2260,"+","")), IF(TRIM('Named Boundary Report'!$A2260)="", "End of Project", $A2260))</f>
        <v>End of Project</v>
      </c>
      <c r="B2261" s="473" t="str">
        <f>IF(ISNUMBER('Named Boundary Report'!$A2260), "",TRIM(SUBSTITUTE('Named Boundary Report'!$A2260, CHAR(160), " ")))</f>
        <v/>
      </c>
      <c r="C2261" s="475">
        <f>'Named Boundary Report'!$F2260</f>
        <v>0</v>
      </c>
    </row>
    <row r="2262" spans="1:3" x14ac:dyDescent="0.25">
      <c r="A2262" s="532" t="str">
        <f>IF(ISNUMBER(VALUE(SUBSTITUTE('Named Boundary Report'!$A2261,"+",""))), VALUE(SUBSTITUTE('Named Boundary Report'!$A2261,"+","")), IF(TRIM('Named Boundary Report'!$A2261)="", "End of Project", $A2261))</f>
        <v>End of Project</v>
      </c>
      <c r="B2262" s="473" t="str">
        <f>IF(ISNUMBER('Named Boundary Report'!$A2261), "",TRIM(SUBSTITUTE('Named Boundary Report'!$A2261, CHAR(160), " ")))</f>
        <v/>
      </c>
      <c r="C2262" s="475">
        <f>'Named Boundary Report'!$F2261</f>
        <v>0</v>
      </c>
    </row>
    <row r="2263" spans="1:3" x14ac:dyDescent="0.25">
      <c r="A2263" s="532" t="str">
        <f>IF(ISNUMBER(VALUE(SUBSTITUTE('Named Boundary Report'!$A2262,"+",""))), VALUE(SUBSTITUTE('Named Boundary Report'!$A2262,"+","")), IF(TRIM('Named Boundary Report'!$A2262)="", "End of Project", $A2262))</f>
        <v>End of Project</v>
      </c>
      <c r="B2263" s="473" t="str">
        <f>IF(ISNUMBER('Named Boundary Report'!$A2262), "",TRIM(SUBSTITUTE('Named Boundary Report'!$A2262, CHAR(160), " ")))</f>
        <v/>
      </c>
      <c r="C2263" s="475">
        <f>'Named Boundary Report'!$F2262</f>
        <v>0</v>
      </c>
    </row>
    <row r="2264" spans="1:3" x14ac:dyDescent="0.25">
      <c r="A2264" s="532" t="str">
        <f>IF(ISNUMBER(VALUE(SUBSTITUTE('Named Boundary Report'!$A2263,"+",""))), VALUE(SUBSTITUTE('Named Boundary Report'!$A2263,"+","")), IF(TRIM('Named Boundary Report'!$A2263)="", "End of Project", $A2263))</f>
        <v>End of Project</v>
      </c>
      <c r="B2264" s="473" t="str">
        <f>IF(ISNUMBER('Named Boundary Report'!$A2263), "",TRIM(SUBSTITUTE('Named Boundary Report'!$A2263, CHAR(160), " ")))</f>
        <v/>
      </c>
      <c r="C2264" s="475">
        <f>'Named Boundary Report'!$F2263</f>
        <v>0</v>
      </c>
    </row>
    <row r="2265" spans="1:3" x14ac:dyDescent="0.25">
      <c r="A2265" s="532" t="str">
        <f>IF(ISNUMBER(VALUE(SUBSTITUTE('Named Boundary Report'!$A2264,"+",""))), VALUE(SUBSTITUTE('Named Boundary Report'!$A2264,"+","")), IF(TRIM('Named Boundary Report'!$A2264)="", "End of Project", $A2264))</f>
        <v>End of Project</v>
      </c>
      <c r="B2265" s="473" t="str">
        <f>IF(ISNUMBER('Named Boundary Report'!$A2264), "",TRIM(SUBSTITUTE('Named Boundary Report'!$A2264, CHAR(160), " ")))</f>
        <v/>
      </c>
      <c r="C2265" s="475">
        <f>'Named Boundary Report'!$F2264</f>
        <v>0</v>
      </c>
    </row>
    <row r="2266" spans="1:3" x14ac:dyDescent="0.25">
      <c r="A2266" s="532" t="str">
        <f>IF(ISNUMBER(VALUE(SUBSTITUTE('Named Boundary Report'!$A2265,"+",""))), VALUE(SUBSTITUTE('Named Boundary Report'!$A2265,"+","")), IF(TRIM('Named Boundary Report'!$A2265)="", "End of Project", $A2265))</f>
        <v>End of Project</v>
      </c>
      <c r="B2266" s="473" t="str">
        <f>IF(ISNUMBER('Named Boundary Report'!$A2265), "",TRIM(SUBSTITUTE('Named Boundary Report'!$A2265, CHAR(160), " ")))</f>
        <v/>
      </c>
      <c r="C2266" s="475">
        <f>'Named Boundary Report'!$F2265</f>
        <v>0</v>
      </c>
    </row>
    <row r="2267" spans="1:3" x14ac:dyDescent="0.25">
      <c r="A2267" s="532" t="str">
        <f>IF(ISNUMBER(VALUE(SUBSTITUTE('Named Boundary Report'!$A2266,"+",""))), VALUE(SUBSTITUTE('Named Boundary Report'!$A2266,"+","")), IF(TRIM('Named Boundary Report'!$A2266)="", "End of Project", $A2266))</f>
        <v>End of Project</v>
      </c>
      <c r="B2267" s="473" t="str">
        <f>IF(ISNUMBER('Named Boundary Report'!$A2266), "",TRIM(SUBSTITUTE('Named Boundary Report'!$A2266, CHAR(160), " ")))</f>
        <v/>
      </c>
      <c r="C2267" s="475">
        <f>'Named Boundary Report'!$F2266</f>
        <v>0</v>
      </c>
    </row>
    <row r="2268" spans="1:3" x14ac:dyDescent="0.25">
      <c r="A2268" s="532" t="str">
        <f>IF(ISNUMBER(VALUE(SUBSTITUTE('Named Boundary Report'!$A2267,"+",""))), VALUE(SUBSTITUTE('Named Boundary Report'!$A2267,"+","")), IF(TRIM('Named Boundary Report'!$A2267)="", "End of Project", $A2267))</f>
        <v>End of Project</v>
      </c>
      <c r="B2268" s="473" t="str">
        <f>IF(ISNUMBER('Named Boundary Report'!$A2267), "",TRIM(SUBSTITUTE('Named Boundary Report'!$A2267, CHAR(160), " ")))</f>
        <v/>
      </c>
      <c r="C2268" s="475">
        <f>'Named Boundary Report'!$F2267</f>
        <v>0</v>
      </c>
    </row>
    <row r="2269" spans="1:3" x14ac:dyDescent="0.25">
      <c r="A2269" s="532" t="str">
        <f>IF(ISNUMBER(VALUE(SUBSTITUTE('Named Boundary Report'!$A2268,"+",""))), VALUE(SUBSTITUTE('Named Boundary Report'!$A2268,"+","")), IF(TRIM('Named Boundary Report'!$A2268)="", "End of Project", $A2268))</f>
        <v>End of Project</v>
      </c>
      <c r="B2269" s="473" t="str">
        <f>IF(ISNUMBER('Named Boundary Report'!$A2268), "",TRIM(SUBSTITUTE('Named Boundary Report'!$A2268, CHAR(160), " ")))</f>
        <v/>
      </c>
      <c r="C2269" s="475">
        <f>'Named Boundary Report'!$F2268</f>
        <v>0</v>
      </c>
    </row>
    <row r="2270" spans="1:3" x14ac:dyDescent="0.25">
      <c r="A2270" s="532" t="str">
        <f>IF(ISNUMBER(VALUE(SUBSTITUTE('Named Boundary Report'!$A2269,"+",""))), VALUE(SUBSTITUTE('Named Boundary Report'!$A2269,"+","")), IF(TRIM('Named Boundary Report'!$A2269)="", "End of Project", $A2269))</f>
        <v>End of Project</v>
      </c>
      <c r="B2270" s="473" t="str">
        <f>IF(ISNUMBER('Named Boundary Report'!$A2269), "",TRIM(SUBSTITUTE('Named Boundary Report'!$A2269, CHAR(160), " ")))</f>
        <v/>
      </c>
      <c r="C2270" s="475">
        <f>'Named Boundary Report'!$F2269</f>
        <v>0</v>
      </c>
    </row>
    <row r="2271" spans="1:3" x14ac:dyDescent="0.25">
      <c r="A2271" s="532" t="str">
        <f>IF(ISNUMBER(VALUE(SUBSTITUTE('Named Boundary Report'!$A2270,"+",""))), VALUE(SUBSTITUTE('Named Boundary Report'!$A2270,"+","")), IF(TRIM('Named Boundary Report'!$A2270)="", "End of Project", $A2270))</f>
        <v>End of Project</v>
      </c>
      <c r="B2271" s="473" t="str">
        <f>IF(ISNUMBER('Named Boundary Report'!$A2270), "",TRIM(SUBSTITUTE('Named Boundary Report'!$A2270, CHAR(160), " ")))</f>
        <v/>
      </c>
      <c r="C2271" s="475">
        <f>'Named Boundary Report'!$F2270</f>
        <v>0</v>
      </c>
    </row>
    <row r="2272" spans="1:3" x14ac:dyDescent="0.25">
      <c r="A2272" s="532" t="str">
        <f>IF(ISNUMBER(VALUE(SUBSTITUTE('Named Boundary Report'!$A2271,"+",""))), VALUE(SUBSTITUTE('Named Boundary Report'!$A2271,"+","")), IF(TRIM('Named Boundary Report'!$A2271)="", "End of Project", $A2271))</f>
        <v>End of Project</v>
      </c>
      <c r="B2272" s="473" t="str">
        <f>IF(ISNUMBER('Named Boundary Report'!$A2271), "",TRIM(SUBSTITUTE('Named Boundary Report'!$A2271, CHAR(160), " ")))</f>
        <v/>
      </c>
      <c r="C2272" s="475">
        <f>'Named Boundary Report'!$F2271</f>
        <v>0</v>
      </c>
    </row>
    <row r="2273" spans="1:3" x14ac:dyDescent="0.25">
      <c r="A2273" s="532" t="str">
        <f>IF(ISNUMBER(VALUE(SUBSTITUTE('Named Boundary Report'!$A2272,"+",""))), VALUE(SUBSTITUTE('Named Boundary Report'!$A2272,"+","")), IF(TRIM('Named Boundary Report'!$A2272)="", "End of Project", $A2272))</f>
        <v>End of Project</v>
      </c>
      <c r="B2273" s="473" t="str">
        <f>IF(ISNUMBER('Named Boundary Report'!$A2272), "",TRIM(SUBSTITUTE('Named Boundary Report'!$A2272, CHAR(160), " ")))</f>
        <v/>
      </c>
      <c r="C2273" s="475">
        <f>'Named Boundary Report'!$F2272</f>
        <v>0</v>
      </c>
    </row>
    <row r="2274" spans="1:3" x14ac:dyDescent="0.25">
      <c r="A2274" s="532" t="str">
        <f>IF(ISNUMBER(VALUE(SUBSTITUTE('Named Boundary Report'!$A2273,"+",""))), VALUE(SUBSTITUTE('Named Boundary Report'!$A2273,"+","")), IF(TRIM('Named Boundary Report'!$A2273)="", "End of Project", $A2273))</f>
        <v>End of Project</v>
      </c>
      <c r="B2274" s="473" t="str">
        <f>IF(ISNUMBER('Named Boundary Report'!$A2273), "",TRIM(SUBSTITUTE('Named Boundary Report'!$A2273, CHAR(160), " ")))</f>
        <v/>
      </c>
      <c r="C2274" s="475">
        <f>'Named Boundary Report'!$F2273</f>
        <v>0</v>
      </c>
    </row>
    <row r="2275" spans="1:3" x14ac:dyDescent="0.25">
      <c r="A2275" s="532" t="str">
        <f>IF(ISNUMBER(VALUE(SUBSTITUTE('Named Boundary Report'!$A2274,"+",""))), VALUE(SUBSTITUTE('Named Boundary Report'!$A2274,"+","")), IF(TRIM('Named Boundary Report'!$A2274)="", "End of Project", $A2274))</f>
        <v>End of Project</v>
      </c>
      <c r="B2275" s="473" t="str">
        <f>IF(ISNUMBER('Named Boundary Report'!$A2274), "",TRIM(SUBSTITUTE('Named Boundary Report'!$A2274, CHAR(160), " ")))</f>
        <v/>
      </c>
      <c r="C2275" s="475">
        <f>'Named Boundary Report'!$F2274</f>
        <v>0</v>
      </c>
    </row>
    <row r="2276" spans="1:3" x14ac:dyDescent="0.25">
      <c r="A2276" s="532" t="str">
        <f>IF(ISNUMBER(VALUE(SUBSTITUTE('Named Boundary Report'!$A2275,"+",""))), VALUE(SUBSTITUTE('Named Boundary Report'!$A2275,"+","")), IF(TRIM('Named Boundary Report'!$A2275)="", "End of Project", $A2275))</f>
        <v>End of Project</v>
      </c>
      <c r="B2276" s="473" t="str">
        <f>IF(ISNUMBER('Named Boundary Report'!$A2275), "",TRIM(SUBSTITUTE('Named Boundary Report'!$A2275, CHAR(160), " ")))</f>
        <v/>
      </c>
      <c r="C2276" s="475">
        <f>'Named Boundary Report'!$F2275</f>
        <v>0</v>
      </c>
    </row>
    <row r="2277" spans="1:3" x14ac:dyDescent="0.25">
      <c r="A2277" s="532" t="str">
        <f>IF(ISNUMBER(VALUE(SUBSTITUTE('Named Boundary Report'!$A2276,"+",""))), VALUE(SUBSTITUTE('Named Boundary Report'!$A2276,"+","")), IF(TRIM('Named Boundary Report'!$A2276)="", "End of Project", $A2276))</f>
        <v>End of Project</v>
      </c>
      <c r="B2277" s="473" t="str">
        <f>IF(ISNUMBER('Named Boundary Report'!$A2276), "",TRIM(SUBSTITUTE('Named Boundary Report'!$A2276, CHAR(160), " ")))</f>
        <v/>
      </c>
      <c r="C2277" s="475">
        <f>'Named Boundary Report'!$F2276</f>
        <v>0</v>
      </c>
    </row>
    <row r="2278" spans="1:3" x14ac:dyDescent="0.25">
      <c r="A2278" s="532" t="str">
        <f>IF(ISNUMBER(VALUE(SUBSTITUTE('Named Boundary Report'!$A2277,"+",""))), VALUE(SUBSTITUTE('Named Boundary Report'!$A2277,"+","")), IF(TRIM('Named Boundary Report'!$A2277)="", "End of Project", $A2277))</f>
        <v>End of Project</v>
      </c>
      <c r="B2278" s="473" t="str">
        <f>IF(ISNUMBER('Named Boundary Report'!$A2277), "",TRIM(SUBSTITUTE('Named Boundary Report'!$A2277, CHAR(160), " ")))</f>
        <v/>
      </c>
      <c r="C2278" s="475">
        <f>'Named Boundary Report'!$F2277</f>
        <v>0</v>
      </c>
    </row>
    <row r="2279" spans="1:3" x14ac:dyDescent="0.25">
      <c r="A2279" s="532" t="str">
        <f>IF(ISNUMBER(VALUE(SUBSTITUTE('Named Boundary Report'!$A2278,"+",""))), VALUE(SUBSTITUTE('Named Boundary Report'!$A2278,"+","")), IF(TRIM('Named Boundary Report'!$A2278)="", "End of Project", $A2278))</f>
        <v>End of Project</v>
      </c>
      <c r="B2279" s="473" t="str">
        <f>IF(ISNUMBER('Named Boundary Report'!$A2278), "",TRIM(SUBSTITUTE('Named Boundary Report'!$A2278, CHAR(160), " ")))</f>
        <v/>
      </c>
      <c r="C2279" s="475">
        <f>'Named Boundary Report'!$F2278</f>
        <v>0</v>
      </c>
    </row>
    <row r="2280" spans="1:3" x14ac:dyDescent="0.25">
      <c r="A2280" s="532" t="str">
        <f>IF(ISNUMBER(VALUE(SUBSTITUTE('Named Boundary Report'!$A2279,"+",""))), VALUE(SUBSTITUTE('Named Boundary Report'!$A2279,"+","")), IF(TRIM('Named Boundary Report'!$A2279)="", "End of Project", $A2279))</f>
        <v>End of Project</v>
      </c>
      <c r="B2280" s="473" t="str">
        <f>IF(ISNUMBER('Named Boundary Report'!$A2279), "",TRIM(SUBSTITUTE('Named Boundary Report'!$A2279, CHAR(160), " ")))</f>
        <v/>
      </c>
      <c r="C2280" s="475">
        <f>'Named Boundary Report'!$F2279</f>
        <v>0</v>
      </c>
    </row>
    <row r="2281" spans="1:3" x14ac:dyDescent="0.25">
      <c r="A2281" s="532" t="str">
        <f>IF(ISNUMBER(VALUE(SUBSTITUTE('Named Boundary Report'!$A2280,"+",""))), VALUE(SUBSTITUTE('Named Boundary Report'!$A2280,"+","")), IF(TRIM('Named Boundary Report'!$A2280)="", "End of Project", $A2280))</f>
        <v>End of Project</v>
      </c>
      <c r="B2281" s="473" t="str">
        <f>IF(ISNUMBER('Named Boundary Report'!$A2280), "",TRIM(SUBSTITUTE('Named Boundary Report'!$A2280, CHAR(160), " ")))</f>
        <v/>
      </c>
      <c r="C2281" s="475">
        <f>'Named Boundary Report'!$F2280</f>
        <v>0</v>
      </c>
    </row>
    <row r="2282" spans="1:3" x14ac:dyDescent="0.25">
      <c r="A2282" s="532" t="str">
        <f>IF(ISNUMBER(VALUE(SUBSTITUTE('Named Boundary Report'!$A2281,"+",""))), VALUE(SUBSTITUTE('Named Boundary Report'!$A2281,"+","")), IF(TRIM('Named Boundary Report'!$A2281)="", "End of Project", $A2281))</f>
        <v>End of Project</v>
      </c>
      <c r="B2282" s="473" t="str">
        <f>IF(ISNUMBER('Named Boundary Report'!$A2281), "",TRIM(SUBSTITUTE('Named Boundary Report'!$A2281, CHAR(160), " ")))</f>
        <v/>
      </c>
      <c r="C2282" s="475">
        <f>'Named Boundary Report'!$F2281</f>
        <v>0</v>
      </c>
    </row>
    <row r="2283" spans="1:3" x14ac:dyDescent="0.25">
      <c r="A2283" s="532" t="str">
        <f>IF(ISNUMBER(VALUE(SUBSTITUTE('Named Boundary Report'!$A2282,"+",""))), VALUE(SUBSTITUTE('Named Boundary Report'!$A2282,"+","")), IF(TRIM('Named Boundary Report'!$A2282)="", "End of Project", $A2282))</f>
        <v>End of Project</v>
      </c>
      <c r="B2283" s="473" t="str">
        <f>IF(ISNUMBER('Named Boundary Report'!$A2282), "",TRIM(SUBSTITUTE('Named Boundary Report'!$A2282, CHAR(160), " ")))</f>
        <v/>
      </c>
      <c r="C2283" s="475">
        <f>'Named Boundary Report'!$F2282</f>
        <v>0</v>
      </c>
    </row>
    <row r="2284" spans="1:3" x14ac:dyDescent="0.25">
      <c r="A2284" s="532" t="str">
        <f>IF(ISNUMBER(VALUE(SUBSTITUTE('Named Boundary Report'!$A2283,"+",""))), VALUE(SUBSTITUTE('Named Boundary Report'!$A2283,"+","")), IF(TRIM('Named Boundary Report'!$A2283)="", "End of Project", $A2283))</f>
        <v>End of Project</v>
      </c>
      <c r="B2284" s="473" t="str">
        <f>IF(ISNUMBER('Named Boundary Report'!$A2283), "",TRIM(SUBSTITUTE('Named Boundary Report'!$A2283, CHAR(160), " ")))</f>
        <v/>
      </c>
      <c r="C2284" s="475">
        <f>'Named Boundary Report'!$F2283</f>
        <v>0</v>
      </c>
    </row>
    <row r="2285" spans="1:3" x14ac:dyDescent="0.25">
      <c r="A2285" s="532" t="str">
        <f>IF(ISNUMBER(VALUE(SUBSTITUTE('Named Boundary Report'!$A2284,"+",""))), VALUE(SUBSTITUTE('Named Boundary Report'!$A2284,"+","")), IF(TRIM('Named Boundary Report'!$A2284)="", "End of Project", $A2284))</f>
        <v>End of Project</v>
      </c>
      <c r="B2285" s="473" t="str">
        <f>IF(ISNUMBER('Named Boundary Report'!$A2284), "",TRIM(SUBSTITUTE('Named Boundary Report'!$A2284, CHAR(160), " ")))</f>
        <v/>
      </c>
      <c r="C2285" s="475">
        <f>'Named Boundary Report'!$F2284</f>
        <v>0</v>
      </c>
    </row>
    <row r="2286" spans="1:3" x14ac:dyDescent="0.25">
      <c r="A2286" s="532" t="str">
        <f>IF(ISNUMBER(VALUE(SUBSTITUTE('Named Boundary Report'!$A2285,"+",""))), VALUE(SUBSTITUTE('Named Boundary Report'!$A2285,"+","")), IF(TRIM('Named Boundary Report'!$A2285)="", "End of Project", $A2285))</f>
        <v>End of Project</v>
      </c>
      <c r="B2286" s="473" t="str">
        <f>IF(ISNUMBER('Named Boundary Report'!$A2285), "",TRIM(SUBSTITUTE('Named Boundary Report'!$A2285, CHAR(160), " ")))</f>
        <v/>
      </c>
      <c r="C2286" s="475">
        <f>'Named Boundary Report'!$F2285</f>
        <v>0</v>
      </c>
    </row>
    <row r="2287" spans="1:3" x14ac:dyDescent="0.25">
      <c r="A2287" s="532" t="str">
        <f>IF(ISNUMBER(VALUE(SUBSTITUTE('Named Boundary Report'!$A2286,"+",""))), VALUE(SUBSTITUTE('Named Boundary Report'!$A2286,"+","")), IF(TRIM('Named Boundary Report'!$A2286)="", "End of Project", $A2286))</f>
        <v>End of Project</v>
      </c>
      <c r="B2287" s="473" t="str">
        <f>IF(ISNUMBER('Named Boundary Report'!$A2286), "",TRIM(SUBSTITUTE('Named Boundary Report'!$A2286, CHAR(160), " ")))</f>
        <v/>
      </c>
      <c r="C2287" s="475">
        <f>'Named Boundary Report'!$F2286</f>
        <v>0</v>
      </c>
    </row>
    <row r="2288" spans="1:3" x14ac:dyDescent="0.25">
      <c r="A2288" s="532" t="str">
        <f>IF(ISNUMBER(VALUE(SUBSTITUTE('Named Boundary Report'!$A2287,"+",""))), VALUE(SUBSTITUTE('Named Boundary Report'!$A2287,"+","")), IF(TRIM('Named Boundary Report'!$A2287)="", "End of Project", $A2287))</f>
        <v>End of Project</v>
      </c>
      <c r="B2288" s="473" t="str">
        <f>IF(ISNUMBER('Named Boundary Report'!$A2287), "",TRIM(SUBSTITUTE('Named Boundary Report'!$A2287, CHAR(160), " ")))</f>
        <v/>
      </c>
      <c r="C2288" s="475">
        <f>'Named Boundary Report'!$F2287</f>
        <v>0</v>
      </c>
    </row>
    <row r="2289" spans="1:3" x14ac:dyDescent="0.25">
      <c r="A2289" s="532" t="str">
        <f>IF(ISNUMBER(VALUE(SUBSTITUTE('Named Boundary Report'!$A2288,"+",""))), VALUE(SUBSTITUTE('Named Boundary Report'!$A2288,"+","")), IF(TRIM('Named Boundary Report'!$A2288)="", "End of Project", $A2288))</f>
        <v>End of Project</v>
      </c>
      <c r="B2289" s="473" t="str">
        <f>IF(ISNUMBER('Named Boundary Report'!$A2288), "",TRIM(SUBSTITUTE('Named Boundary Report'!$A2288, CHAR(160), " ")))</f>
        <v/>
      </c>
      <c r="C2289" s="475">
        <f>'Named Boundary Report'!$F2288</f>
        <v>0</v>
      </c>
    </row>
    <row r="2290" spans="1:3" x14ac:dyDescent="0.25">
      <c r="A2290" s="532" t="str">
        <f>IF(ISNUMBER(VALUE(SUBSTITUTE('Named Boundary Report'!$A2289,"+",""))), VALUE(SUBSTITUTE('Named Boundary Report'!$A2289,"+","")), IF(TRIM('Named Boundary Report'!$A2289)="", "End of Project", $A2289))</f>
        <v>End of Project</v>
      </c>
      <c r="B2290" s="473" t="str">
        <f>IF(ISNUMBER('Named Boundary Report'!$A2289), "",TRIM(SUBSTITUTE('Named Boundary Report'!$A2289, CHAR(160), " ")))</f>
        <v/>
      </c>
      <c r="C2290" s="475">
        <f>'Named Boundary Report'!$F2289</f>
        <v>0</v>
      </c>
    </row>
    <row r="2291" spans="1:3" x14ac:dyDescent="0.25">
      <c r="A2291" s="532" t="str">
        <f>IF(ISNUMBER(VALUE(SUBSTITUTE('Named Boundary Report'!$A2290,"+",""))), VALUE(SUBSTITUTE('Named Boundary Report'!$A2290,"+","")), IF(TRIM('Named Boundary Report'!$A2290)="", "End of Project", $A2290))</f>
        <v>End of Project</v>
      </c>
      <c r="B2291" s="473" t="str">
        <f>IF(ISNUMBER('Named Boundary Report'!$A2290), "",TRIM(SUBSTITUTE('Named Boundary Report'!$A2290, CHAR(160), " ")))</f>
        <v/>
      </c>
      <c r="C2291" s="475">
        <f>'Named Boundary Report'!$F2290</f>
        <v>0</v>
      </c>
    </row>
    <row r="2292" spans="1:3" x14ac:dyDescent="0.25">
      <c r="A2292" s="532" t="str">
        <f>IF(ISNUMBER(VALUE(SUBSTITUTE('Named Boundary Report'!$A2291,"+",""))), VALUE(SUBSTITUTE('Named Boundary Report'!$A2291,"+","")), IF(TRIM('Named Boundary Report'!$A2291)="", "End of Project", $A2291))</f>
        <v>End of Project</v>
      </c>
      <c r="B2292" s="473" t="str">
        <f>IF(ISNUMBER('Named Boundary Report'!$A2291), "",TRIM(SUBSTITUTE('Named Boundary Report'!$A2291, CHAR(160), " ")))</f>
        <v/>
      </c>
      <c r="C2292" s="475">
        <f>'Named Boundary Report'!$F2291</f>
        <v>0</v>
      </c>
    </row>
    <row r="2293" spans="1:3" x14ac:dyDescent="0.25">
      <c r="A2293" s="532" t="str">
        <f>IF(ISNUMBER(VALUE(SUBSTITUTE('Named Boundary Report'!$A2292,"+",""))), VALUE(SUBSTITUTE('Named Boundary Report'!$A2292,"+","")), IF(TRIM('Named Boundary Report'!$A2292)="", "End of Project", $A2292))</f>
        <v>End of Project</v>
      </c>
      <c r="B2293" s="473" t="str">
        <f>IF(ISNUMBER('Named Boundary Report'!$A2292), "",TRIM(SUBSTITUTE('Named Boundary Report'!$A2292, CHAR(160), " ")))</f>
        <v/>
      </c>
      <c r="C2293" s="475">
        <f>'Named Boundary Report'!$F2292</f>
        <v>0</v>
      </c>
    </row>
    <row r="2294" spans="1:3" x14ac:dyDescent="0.25">
      <c r="A2294" s="532" t="str">
        <f>IF(ISNUMBER(VALUE(SUBSTITUTE('Named Boundary Report'!$A2293,"+",""))), VALUE(SUBSTITUTE('Named Boundary Report'!$A2293,"+","")), IF(TRIM('Named Boundary Report'!$A2293)="", "End of Project", $A2293))</f>
        <v>End of Project</v>
      </c>
      <c r="B2294" s="473" t="str">
        <f>IF(ISNUMBER('Named Boundary Report'!$A2293), "",TRIM(SUBSTITUTE('Named Boundary Report'!$A2293, CHAR(160), " ")))</f>
        <v/>
      </c>
      <c r="C2294" s="475">
        <f>'Named Boundary Report'!$F2293</f>
        <v>0</v>
      </c>
    </row>
    <row r="2295" spans="1:3" x14ac:dyDescent="0.25">
      <c r="A2295" s="532" t="str">
        <f>IF(ISNUMBER(VALUE(SUBSTITUTE('Named Boundary Report'!$A2294,"+",""))), VALUE(SUBSTITUTE('Named Boundary Report'!$A2294,"+","")), IF(TRIM('Named Boundary Report'!$A2294)="", "End of Project", $A2294))</f>
        <v>End of Project</v>
      </c>
      <c r="B2295" s="473" t="str">
        <f>IF(ISNUMBER('Named Boundary Report'!$A2294), "",TRIM(SUBSTITUTE('Named Boundary Report'!$A2294, CHAR(160), " ")))</f>
        <v/>
      </c>
      <c r="C2295" s="475">
        <f>'Named Boundary Report'!$F2294</f>
        <v>0</v>
      </c>
    </row>
    <row r="2296" spans="1:3" x14ac:dyDescent="0.25">
      <c r="A2296" s="532" t="str">
        <f>IF(ISNUMBER(VALUE(SUBSTITUTE('Named Boundary Report'!$A2295,"+",""))), VALUE(SUBSTITUTE('Named Boundary Report'!$A2295,"+","")), IF(TRIM('Named Boundary Report'!$A2295)="", "End of Project", $A2295))</f>
        <v>End of Project</v>
      </c>
      <c r="B2296" s="473" t="str">
        <f>IF(ISNUMBER('Named Boundary Report'!$A2295), "",TRIM(SUBSTITUTE('Named Boundary Report'!$A2295, CHAR(160), " ")))</f>
        <v/>
      </c>
      <c r="C2296" s="475">
        <f>'Named Boundary Report'!$F2295</f>
        <v>0</v>
      </c>
    </row>
    <row r="2297" spans="1:3" x14ac:dyDescent="0.25">
      <c r="A2297" s="532" t="str">
        <f>IF(ISNUMBER(VALUE(SUBSTITUTE('Named Boundary Report'!$A2296,"+",""))), VALUE(SUBSTITUTE('Named Boundary Report'!$A2296,"+","")), IF(TRIM('Named Boundary Report'!$A2296)="", "End of Project", $A2296))</f>
        <v>End of Project</v>
      </c>
      <c r="B2297" s="473" t="str">
        <f>IF(ISNUMBER('Named Boundary Report'!$A2296), "",TRIM(SUBSTITUTE('Named Boundary Report'!$A2296, CHAR(160), " ")))</f>
        <v/>
      </c>
      <c r="C2297" s="475">
        <f>'Named Boundary Report'!$F2296</f>
        <v>0</v>
      </c>
    </row>
    <row r="2298" spans="1:3" x14ac:dyDescent="0.25">
      <c r="A2298" s="532" t="str">
        <f>IF(ISNUMBER(VALUE(SUBSTITUTE('Named Boundary Report'!$A2297,"+",""))), VALUE(SUBSTITUTE('Named Boundary Report'!$A2297,"+","")), IF(TRIM('Named Boundary Report'!$A2297)="", "End of Project", $A2297))</f>
        <v>End of Project</v>
      </c>
      <c r="B2298" s="473" t="str">
        <f>IF(ISNUMBER('Named Boundary Report'!$A2297), "",TRIM(SUBSTITUTE('Named Boundary Report'!$A2297, CHAR(160), " ")))</f>
        <v/>
      </c>
      <c r="C2298" s="475">
        <f>'Named Boundary Report'!$F2297</f>
        <v>0</v>
      </c>
    </row>
    <row r="2299" spans="1:3" x14ac:dyDescent="0.25">
      <c r="A2299" s="532" t="str">
        <f>IF(ISNUMBER(VALUE(SUBSTITUTE('Named Boundary Report'!$A2298,"+",""))), VALUE(SUBSTITUTE('Named Boundary Report'!$A2298,"+","")), IF(TRIM('Named Boundary Report'!$A2298)="", "End of Project", $A2298))</f>
        <v>End of Project</v>
      </c>
      <c r="B2299" s="473" t="str">
        <f>IF(ISNUMBER('Named Boundary Report'!$A2298), "",TRIM(SUBSTITUTE('Named Boundary Report'!$A2298, CHAR(160), " ")))</f>
        <v/>
      </c>
      <c r="C2299" s="475">
        <f>'Named Boundary Report'!$F2298</f>
        <v>0</v>
      </c>
    </row>
    <row r="2300" spans="1:3" x14ac:dyDescent="0.25">
      <c r="A2300" s="532" t="str">
        <f>IF(ISNUMBER(VALUE(SUBSTITUTE('Named Boundary Report'!$A2299,"+",""))), VALUE(SUBSTITUTE('Named Boundary Report'!$A2299,"+","")), IF(TRIM('Named Boundary Report'!$A2299)="", "End of Project", $A2299))</f>
        <v>End of Project</v>
      </c>
      <c r="B2300" s="473" t="str">
        <f>IF(ISNUMBER('Named Boundary Report'!$A2299), "",TRIM(SUBSTITUTE('Named Boundary Report'!$A2299, CHAR(160), " ")))</f>
        <v/>
      </c>
      <c r="C2300" s="475">
        <f>'Named Boundary Report'!$F2299</f>
        <v>0</v>
      </c>
    </row>
    <row r="2301" spans="1:3" x14ac:dyDescent="0.25">
      <c r="A2301" s="532" t="str">
        <f>IF(ISNUMBER(VALUE(SUBSTITUTE('Named Boundary Report'!$A2300,"+",""))), VALUE(SUBSTITUTE('Named Boundary Report'!$A2300,"+","")), IF(TRIM('Named Boundary Report'!$A2300)="", "End of Project", $A2300))</f>
        <v>End of Project</v>
      </c>
      <c r="B2301" s="473" t="str">
        <f>IF(ISNUMBER('Named Boundary Report'!$A2300), "",TRIM(SUBSTITUTE('Named Boundary Report'!$A2300, CHAR(160), " ")))</f>
        <v/>
      </c>
      <c r="C2301" s="475">
        <f>'Named Boundary Report'!$F2300</f>
        <v>0</v>
      </c>
    </row>
    <row r="2302" spans="1:3" x14ac:dyDescent="0.25">
      <c r="A2302" s="532" t="str">
        <f>IF(ISNUMBER(VALUE(SUBSTITUTE('Named Boundary Report'!$A2301,"+",""))), VALUE(SUBSTITUTE('Named Boundary Report'!$A2301,"+","")), IF(TRIM('Named Boundary Report'!$A2301)="", "End of Project", $A2301))</f>
        <v>End of Project</v>
      </c>
      <c r="B2302" s="473" t="str">
        <f>IF(ISNUMBER('Named Boundary Report'!$A2301), "",TRIM(SUBSTITUTE('Named Boundary Report'!$A2301, CHAR(160), " ")))</f>
        <v/>
      </c>
      <c r="C2302" s="475">
        <f>'Named Boundary Report'!$F2301</f>
        <v>0</v>
      </c>
    </row>
    <row r="2303" spans="1:3" x14ac:dyDescent="0.25">
      <c r="A2303" s="532" t="str">
        <f>IF(ISNUMBER(VALUE(SUBSTITUTE('Named Boundary Report'!$A2302,"+",""))), VALUE(SUBSTITUTE('Named Boundary Report'!$A2302,"+","")), IF(TRIM('Named Boundary Report'!$A2302)="", "End of Project", $A2302))</f>
        <v>End of Project</v>
      </c>
      <c r="B2303" s="473" t="str">
        <f>IF(ISNUMBER('Named Boundary Report'!$A2302), "",TRIM(SUBSTITUTE('Named Boundary Report'!$A2302, CHAR(160), " ")))</f>
        <v/>
      </c>
      <c r="C2303" s="475">
        <f>'Named Boundary Report'!$F2302</f>
        <v>0</v>
      </c>
    </row>
    <row r="2304" spans="1:3" x14ac:dyDescent="0.25">
      <c r="A2304" s="532" t="str">
        <f>IF(ISNUMBER(VALUE(SUBSTITUTE('Named Boundary Report'!$A2303,"+",""))), VALUE(SUBSTITUTE('Named Boundary Report'!$A2303,"+","")), IF(TRIM('Named Boundary Report'!$A2303)="", "End of Project", $A2303))</f>
        <v>End of Project</v>
      </c>
      <c r="B2304" s="473" t="str">
        <f>IF(ISNUMBER('Named Boundary Report'!$A2303), "",TRIM(SUBSTITUTE('Named Boundary Report'!$A2303, CHAR(160), " ")))</f>
        <v/>
      </c>
      <c r="C2304" s="475">
        <f>'Named Boundary Report'!$F2303</f>
        <v>0</v>
      </c>
    </row>
    <row r="2305" spans="1:3" x14ac:dyDescent="0.25">
      <c r="A2305" s="532" t="str">
        <f>IF(ISNUMBER(VALUE(SUBSTITUTE('Named Boundary Report'!$A2304,"+",""))), VALUE(SUBSTITUTE('Named Boundary Report'!$A2304,"+","")), IF(TRIM('Named Boundary Report'!$A2304)="", "End of Project", $A2304))</f>
        <v>End of Project</v>
      </c>
      <c r="B2305" s="473" t="str">
        <f>IF(ISNUMBER('Named Boundary Report'!$A2304), "",TRIM(SUBSTITUTE('Named Boundary Report'!$A2304, CHAR(160), " ")))</f>
        <v/>
      </c>
      <c r="C2305" s="475">
        <f>'Named Boundary Report'!$F2304</f>
        <v>0</v>
      </c>
    </row>
    <row r="2306" spans="1:3" x14ac:dyDescent="0.25">
      <c r="A2306" s="532" t="str">
        <f>IF(ISNUMBER(VALUE(SUBSTITUTE('Named Boundary Report'!$A2305,"+",""))), VALUE(SUBSTITUTE('Named Boundary Report'!$A2305,"+","")), IF(TRIM('Named Boundary Report'!$A2305)="", "End of Project", $A2305))</f>
        <v>End of Project</v>
      </c>
      <c r="B2306" s="473" t="str">
        <f>IF(ISNUMBER('Named Boundary Report'!$A2305), "",TRIM(SUBSTITUTE('Named Boundary Report'!$A2305, CHAR(160), " ")))</f>
        <v/>
      </c>
      <c r="C2306" s="475">
        <f>'Named Boundary Report'!$F2305</f>
        <v>0</v>
      </c>
    </row>
    <row r="2307" spans="1:3" x14ac:dyDescent="0.25">
      <c r="A2307" s="532" t="str">
        <f>IF(ISNUMBER(VALUE(SUBSTITUTE('Named Boundary Report'!$A2306,"+",""))), VALUE(SUBSTITUTE('Named Boundary Report'!$A2306,"+","")), IF(TRIM('Named Boundary Report'!$A2306)="", "End of Project", $A2306))</f>
        <v>End of Project</v>
      </c>
      <c r="B2307" s="473" t="str">
        <f>IF(ISNUMBER('Named Boundary Report'!$A2306), "",TRIM(SUBSTITUTE('Named Boundary Report'!$A2306, CHAR(160), " ")))</f>
        <v/>
      </c>
      <c r="C2307" s="475">
        <f>'Named Boundary Report'!$F2306</f>
        <v>0</v>
      </c>
    </row>
    <row r="2308" spans="1:3" x14ac:dyDescent="0.25">
      <c r="A2308" s="532" t="str">
        <f>IF(ISNUMBER(VALUE(SUBSTITUTE('Named Boundary Report'!$A2307,"+",""))), VALUE(SUBSTITUTE('Named Boundary Report'!$A2307,"+","")), IF(TRIM('Named Boundary Report'!$A2307)="", "End of Project", $A2307))</f>
        <v>End of Project</v>
      </c>
      <c r="B2308" s="473" t="str">
        <f>IF(ISNUMBER('Named Boundary Report'!$A2307), "",TRIM(SUBSTITUTE('Named Boundary Report'!$A2307, CHAR(160), " ")))</f>
        <v/>
      </c>
      <c r="C2308" s="475">
        <f>'Named Boundary Report'!$F2307</f>
        <v>0</v>
      </c>
    </row>
    <row r="2309" spans="1:3" x14ac:dyDescent="0.25">
      <c r="A2309" s="532" t="str">
        <f>IF(ISNUMBER(VALUE(SUBSTITUTE('Named Boundary Report'!$A2308,"+",""))), VALUE(SUBSTITUTE('Named Boundary Report'!$A2308,"+","")), IF(TRIM('Named Boundary Report'!$A2308)="", "End of Project", $A2308))</f>
        <v>End of Project</v>
      </c>
      <c r="B2309" s="473" t="str">
        <f>IF(ISNUMBER('Named Boundary Report'!$A2308), "",TRIM(SUBSTITUTE('Named Boundary Report'!$A2308, CHAR(160), " ")))</f>
        <v/>
      </c>
      <c r="C2309" s="475">
        <f>'Named Boundary Report'!$F2308</f>
        <v>0</v>
      </c>
    </row>
    <row r="2310" spans="1:3" x14ac:dyDescent="0.25">
      <c r="A2310" s="532" t="str">
        <f>IF(ISNUMBER(VALUE(SUBSTITUTE('Named Boundary Report'!$A2309,"+",""))), VALUE(SUBSTITUTE('Named Boundary Report'!$A2309,"+","")), IF(TRIM('Named Boundary Report'!$A2309)="", "End of Project", $A2309))</f>
        <v>End of Project</v>
      </c>
      <c r="B2310" s="473" t="str">
        <f>IF(ISNUMBER('Named Boundary Report'!$A2309), "",TRIM(SUBSTITUTE('Named Boundary Report'!$A2309, CHAR(160), " ")))</f>
        <v/>
      </c>
      <c r="C2310" s="475">
        <f>'Named Boundary Report'!$F2309</f>
        <v>0</v>
      </c>
    </row>
    <row r="2311" spans="1:3" x14ac:dyDescent="0.25">
      <c r="A2311" s="532" t="str">
        <f>IF(ISNUMBER(VALUE(SUBSTITUTE('Named Boundary Report'!$A2310,"+",""))), VALUE(SUBSTITUTE('Named Boundary Report'!$A2310,"+","")), IF(TRIM('Named Boundary Report'!$A2310)="", "End of Project", $A2310))</f>
        <v>End of Project</v>
      </c>
      <c r="B2311" s="473" t="str">
        <f>IF(ISNUMBER('Named Boundary Report'!$A2310), "",TRIM(SUBSTITUTE('Named Boundary Report'!$A2310, CHAR(160), " ")))</f>
        <v/>
      </c>
      <c r="C2311" s="475">
        <f>'Named Boundary Report'!$F2310</f>
        <v>0</v>
      </c>
    </row>
    <row r="2312" spans="1:3" x14ac:dyDescent="0.25">
      <c r="A2312" s="532" t="str">
        <f>IF(ISNUMBER(VALUE(SUBSTITUTE('Named Boundary Report'!$A2311,"+",""))), VALUE(SUBSTITUTE('Named Boundary Report'!$A2311,"+","")), IF(TRIM('Named Boundary Report'!$A2311)="", "End of Project", $A2311))</f>
        <v>End of Project</v>
      </c>
      <c r="B2312" s="473" t="str">
        <f>IF(ISNUMBER('Named Boundary Report'!$A2311), "",TRIM(SUBSTITUTE('Named Boundary Report'!$A2311, CHAR(160), " ")))</f>
        <v/>
      </c>
      <c r="C2312" s="475">
        <f>'Named Boundary Report'!$F2311</f>
        <v>0</v>
      </c>
    </row>
    <row r="2313" spans="1:3" x14ac:dyDescent="0.25">
      <c r="A2313" s="532" t="str">
        <f>IF(ISNUMBER(VALUE(SUBSTITUTE('Named Boundary Report'!$A2312,"+",""))), VALUE(SUBSTITUTE('Named Boundary Report'!$A2312,"+","")), IF(TRIM('Named Boundary Report'!$A2312)="", "End of Project", $A2312))</f>
        <v>End of Project</v>
      </c>
      <c r="B2313" s="473" t="str">
        <f>IF(ISNUMBER('Named Boundary Report'!$A2312), "",TRIM(SUBSTITUTE('Named Boundary Report'!$A2312, CHAR(160), " ")))</f>
        <v/>
      </c>
      <c r="C2313" s="475">
        <f>'Named Boundary Report'!$F2312</f>
        <v>0</v>
      </c>
    </row>
    <row r="2314" spans="1:3" x14ac:dyDescent="0.25">
      <c r="A2314" s="532" t="str">
        <f>IF(ISNUMBER(VALUE(SUBSTITUTE('Named Boundary Report'!$A2313,"+",""))), VALUE(SUBSTITUTE('Named Boundary Report'!$A2313,"+","")), IF(TRIM('Named Boundary Report'!$A2313)="", "End of Project", $A2313))</f>
        <v>End of Project</v>
      </c>
      <c r="B2314" s="473" t="str">
        <f>IF(ISNUMBER('Named Boundary Report'!$A2313), "",TRIM(SUBSTITUTE('Named Boundary Report'!$A2313, CHAR(160), " ")))</f>
        <v/>
      </c>
      <c r="C2314" s="475">
        <f>'Named Boundary Report'!$F2313</f>
        <v>0</v>
      </c>
    </row>
    <row r="2315" spans="1:3" x14ac:dyDescent="0.25">
      <c r="A2315" s="532" t="str">
        <f>IF(ISNUMBER(VALUE(SUBSTITUTE('Named Boundary Report'!$A2314,"+",""))), VALUE(SUBSTITUTE('Named Boundary Report'!$A2314,"+","")), IF(TRIM('Named Boundary Report'!$A2314)="", "End of Project", $A2314))</f>
        <v>End of Project</v>
      </c>
      <c r="B2315" s="473" t="str">
        <f>IF(ISNUMBER('Named Boundary Report'!$A2314), "",TRIM(SUBSTITUTE('Named Boundary Report'!$A2314, CHAR(160), " ")))</f>
        <v/>
      </c>
      <c r="C2315" s="475">
        <f>'Named Boundary Report'!$F2314</f>
        <v>0</v>
      </c>
    </row>
    <row r="2316" spans="1:3" x14ac:dyDescent="0.25">
      <c r="A2316" s="532" t="str">
        <f>IF(ISNUMBER(VALUE(SUBSTITUTE('Named Boundary Report'!$A2315,"+",""))), VALUE(SUBSTITUTE('Named Boundary Report'!$A2315,"+","")), IF(TRIM('Named Boundary Report'!$A2315)="", "End of Project", $A2315))</f>
        <v>End of Project</v>
      </c>
      <c r="B2316" s="473" t="str">
        <f>IF(ISNUMBER('Named Boundary Report'!$A2315), "",TRIM(SUBSTITUTE('Named Boundary Report'!$A2315, CHAR(160), " ")))</f>
        <v/>
      </c>
      <c r="C2316" s="475">
        <f>'Named Boundary Report'!$F2315</f>
        <v>0</v>
      </c>
    </row>
    <row r="2317" spans="1:3" x14ac:dyDescent="0.25">
      <c r="A2317" s="532" t="str">
        <f>IF(ISNUMBER(VALUE(SUBSTITUTE('Named Boundary Report'!$A2316,"+",""))), VALUE(SUBSTITUTE('Named Boundary Report'!$A2316,"+","")), IF(TRIM('Named Boundary Report'!$A2316)="", "End of Project", $A2316))</f>
        <v>End of Project</v>
      </c>
      <c r="B2317" s="473" t="str">
        <f>IF(ISNUMBER('Named Boundary Report'!$A2316), "",TRIM(SUBSTITUTE('Named Boundary Report'!$A2316, CHAR(160), " ")))</f>
        <v/>
      </c>
      <c r="C2317" s="475">
        <f>'Named Boundary Report'!$F2316</f>
        <v>0</v>
      </c>
    </row>
    <row r="2318" spans="1:3" x14ac:dyDescent="0.25">
      <c r="A2318" s="532" t="str">
        <f>IF(ISNUMBER(VALUE(SUBSTITUTE('Named Boundary Report'!$A2317,"+",""))), VALUE(SUBSTITUTE('Named Boundary Report'!$A2317,"+","")), IF(TRIM('Named Boundary Report'!$A2317)="", "End of Project", $A2317))</f>
        <v>End of Project</v>
      </c>
      <c r="B2318" s="473" t="str">
        <f>IF(ISNUMBER('Named Boundary Report'!$A2317), "",TRIM(SUBSTITUTE('Named Boundary Report'!$A2317, CHAR(160), " ")))</f>
        <v/>
      </c>
      <c r="C2318" s="475">
        <f>'Named Boundary Report'!$F2317</f>
        <v>0</v>
      </c>
    </row>
    <row r="2319" spans="1:3" x14ac:dyDescent="0.25">
      <c r="A2319" s="532" t="str">
        <f>IF(ISNUMBER(VALUE(SUBSTITUTE('Named Boundary Report'!$A2318,"+",""))), VALUE(SUBSTITUTE('Named Boundary Report'!$A2318,"+","")), IF(TRIM('Named Boundary Report'!$A2318)="", "End of Project", $A2318))</f>
        <v>End of Project</v>
      </c>
      <c r="B2319" s="473" t="str">
        <f>IF(ISNUMBER('Named Boundary Report'!$A2318), "",TRIM(SUBSTITUTE('Named Boundary Report'!$A2318, CHAR(160), " ")))</f>
        <v/>
      </c>
      <c r="C2319" s="475">
        <f>'Named Boundary Report'!$F2318</f>
        <v>0</v>
      </c>
    </row>
    <row r="2320" spans="1:3" x14ac:dyDescent="0.25">
      <c r="A2320" s="532" t="str">
        <f>IF(ISNUMBER(VALUE(SUBSTITUTE('Named Boundary Report'!$A2319,"+",""))), VALUE(SUBSTITUTE('Named Boundary Report'!$A2319,"+","")), IF(TRIM('Named Boundary Report'!$A2319)="", "End of Project", $A2319))</f>
        <v>End of Project</v>
      </c>
      <c r="B2320" s="473" t="str">
        <f>IF(ISNUMBER('Named Boundary Report'!$A2319), "",TRIM(SUBSTITUTE('Named Boundary Report'!$A2319, CHAR(160), " ")))</f>
        <v/>
      </c>
      <c r="C2320" s="475">
        <f>'Named Boundary Report'!$F2319</f>
        <v>0</v>
      </c>
    </row>
    <row r="2321" spans="1:3" x14ac:dyDescent="0.25">
      <c r="A2321" s="532" t="str">
        <f>IF(ISNUMBER(VALUE(SUBSTITUTE('Named Boundary Report'!$A2320,"+",""))), VALUE(SUBSTITUTE('Named Boundary Report'!$A2320,"+","")), IF(TRIM('Named Boundary Report'!$A2320)="", "End of Project", $A2320))</f>
        <v>End of Project</v>
      </c>
      <c r="B2321" s="473" t="str">
        <f>IF(ISNUMBER('Named Boundary Report'!$A2320), "",TRIM(SUBSTITUTE('Named Boundary Report'!$A2320, CHAR(160), " ")))</f>
        <v/>
      </c>
      <c r="C2321" s="475">
        <f>'Named Boundary Report'!$F2320</f>
        <v>0</v>
      </c>
    </row>
    <row r="2322" spans="1:3" x14ac:dyDescent="0.25">
      <c r="A2322" s="532" t="str">
        <f>IF(ISNUMBER(VALUE(SUBSTITUTE('Named Boundary Report'!$A2321,"+",""))), VALUE(SUBSTITUTE('Named Boundary Report'!$A2321,"+","")), IF(TRIM('Named Boundary Report'!$A2321)="", "End of Project", $A2321))</f>
        <v>End of Project</v>
      </c>
      <c r="B2322" s="473" t="str">
        <f>IF(ISNUMBER('Named Boundary Report'!$A2321), "",TRIM(SUBSTITUTE('Named Boundary Report'!$A2321, CHAR(160), " ")))</f>
        <v/>
      </c>
      <c r="C2322" s="475">
        <f>'Named Boundary Report'!$F2321</f>
        <v>0</v>
      </c>
    </row>
    <row r="2323" spans="1:3" x14ac:dyDescent="0.25">
      <c r="A2323" s="532" t="str">
        <f>IF(ISNUMBER(VALUE(SUBSTITUTE('Named Boundary Report'!$A2322,"+",""))), VALUE(SUBSTITUTE('Named Boundary Report'!$A2322,"+","")), IF(TRIM('Named Boundary Report'!$A2322)="", "End of Project", $A2322))</f>
        <v>End of Project</v>
      </c>
      <c r="B2323" s="473" t="str">
        <f>IF(ISNUMBER('Named Boundary Report'!$A2322), "",TRIM(SUBSTITUTE('Named Boundary Report'!$A2322, CHAR(160), " ")))</f>
        <v/>
      </c>
      <c r="C2323" s="475">
        <f>'Named Boundary Report'!$F2322</f>
        <v>0</v>
      </c>
    </row>
    <row r="2324" spans="1:3" x14ac:dyDescent="0.25">
      <c r="A2324" s="532" t="str">
        <f>IF(ISNUMBER(VALUE(SUBSTITUTE('Named Boundary Report'!$A2323,"+",""))), VALUE(SUBSTITUTE('Named Boundary Report'!$A2323,"+","")), IF(TRIM('Named Boundary Report'!$A2323)="", "End of Project", $A2323))</f>
        <v>End of Project</v>
      </c>
      <c r="B2324" s="473" t="str">
        <f>IF(ISNUMBER('Named Boundary Report'!$A2323), "",TRIM(SUBSTITUTE('Named Boundary Report'!$A2323, CHAR(160), " ")))</f>
        <v/>
      </c>
      <c r="C2324" s="475">
        <f>'Named Boundary Report'!$F2323</f>
        <v>0</v>
      </c>
    </row>
    <row r="2325" spans="1:3" x14ac:dyDescent="0.25">
      <c r="A2325" s="532" t="str">
        <f>IF(ISNUMBER(VALUE(SUBSTITUTE('Named Boundary Report'!$A2324,"+",""))), VALUE(SUBSTITUTE('Named Boundary Report'!$A2324,"+","")), IF(TRIM('Named Boundary Report'!$A2324)="", "End of Project", $A2324))</f>
        <v>End of Project</v>
      </c>
      <c r="B2325" s="473" t="str">
        <f>IF(ISNUMBER('Named Boundary Report'!$A2324), "",TRIM(SUBSTITUTE('Named Boundary Report'!$A2324, CHAR(160), " ")))</f>
        <v/>
      </c>
      <c r="C2325" s="475">
        <f>'Named Boundary Report'!$F2324</f>
        <v>0</v>
      </c>
    </row>
    <row r="2326" spans="1:3" x14ac:dyDescent="0.25">
      <c r="A2326" s="532" t="str">
        <f>IF(ISNUMBER(VALUE(SUBSTITUTE('Named Boundary Report'!$A2325,"+",""))), VALUE(SUBSTITUTE('Named Boundary Report'!$A2325,"+","")), IF(TRIM('Named Boundary Report'!$A2325)="", "End of Project", $A2325))</f>
        <v>End of Project</v>
      </c>
      <c r="B2326" s="473" t="str">
        <f>IF(ISNUMBER('Named Boundary Report'!$A2325), "",TRIM(SUBSTITUTE('Named Boundary Report'!$A2325, CHAR(160), " ")))</f>
        <v/>
      </c>
      <c r="C2326" s="475">
        <f>'Named Boundary Report'!$F2325</f>
        <v>0</v>
      </c>
    </row>
    <row r="2327" spans="1:3" x14ac:dyDescent="0.25">
      <c r="A2327" s="532" t="str">
        <f>IF(ISNUMBER(VALUE(SUBSTITUTE('Named Boundary Report'!$A2326,"+",""))), VALUE(SUBSTITUTE('Named Boundary Report'!$A2326,"+","")), IF(TRIM('Named Boundary Report'!$A2326)="", "End of Project", $A2326))</f>
        <v>End of Project</v>
      </c>
      <c r="B2327" s="473" t="str">
        <f>IF(ISNUMBER('Named Boundary Report'!$A2326), "",TRIM(SUBSTITUTE('Named Boundary Report'!$A2326, CHAR(160), " ")))</f>
        <v/>
      </c>
      <c r="C2327" s="475">
        <f>'Named Boundary Report'!$F2326</f>
        <v>0</v>
      </c>
    </row>
    <row r="2328" spans="1:3" x14ac:dyDescent="0.25">
      <c r="A2328" s="532" t="str">
        <f>IF(ISNUMBER(VALUE(SUBSTITUTE('Named Boundary Report'!$A2327,"+",""))), VALUE(SUBSTITUTE('Named Boundary Report'!$A2327,"+","")), IF(TRIM('Named Boundary Report'!$A2327)="", "End of Project", $A2327))</f>
        <v>End of Project</v>
      </c>
      <c r="B2328" s="473" t="str">
        <f>IF(ISNUMBER('Named Boundary Report'!$A2327), "",TRIM(SUBSTITUTE('Named Boundary Report'!$A2327, CHAR(160), " ")))</f>
        <v/>
      </c>
      <c r="C2328" s="475">
        <f>'Named Boundary Report'!$F2327</f>
        <v>0</v>
      </c>
    </row>
    <row r="2329" spans="1:3" x14ac:dyDescent="0.25">
      <c r="A2329" s="532" t="str">
        <f>IF(ISNUMBER(VALUE(SUBSTITUTE('Named Boundary Report'!$A2328,"+",""))), VALUE(SUBSTITUTE('Named Boundary Report'!$A2328,"+","")), IF(TRIM('Named Boundary Report'!$A2328)="", "End of Project", $A2328))</f>
        <v>End of Project</v>
      </c>
      <c r="B2329" s="473" t="str">
        <f>IF(ISNUMBER('Named Boundary Report'!$A2328), "",TRIM(SUBSTITUTE('Named Boundary Report'!$A2328, CHAR(160), " ")))</f>
        <v/>
      </c>
      <c r="C2329" s="475">
        <f>'Named Boundary Report'!$F2328</f>
        <v>0</v>
      </c>
    </row>
    <row r="2330" spans="1:3" x14ac:dyDescent="0.25">
      <c r="A2330" s="532" t="str">
        <f>IF(ISNUMBER(VALUE(SUBSTITUTE('Named Boundary Report'!$A2329,"+",""))), VALUE(SUBSTITUTE('Named Boundary Report'!$A2329,"+","")), IF(TRIM('Named Boundary Report'!$A2329)="", "End of Project", $A2329))</f>
        <v>End of Project</v>
      </c>
      <c r="B2330" s="473" t="str">
        <f>IF(ISNUMBER('Named Boundary Report'!$A2329), "",TRIM(SUBSTITUTE('Named Boundary Report'!$A2329, CHAR(160), " ")))</f>
        <v/>
      </c>
      <c r="C2330" s="475">
        <f>'Named Boundary Report'!$F2329</f>
        <v>0</v>
      </c>
    </row>
    <row r="2331" spans="1:3" x14ac:dyDescent="0.25">
      <c r="A2331" s="532" t="str">
        <f>IF(ISNUMBER(VALUE(SUBSTITUTE('Named Boundary Report'!$A2330,"+",""))), VALUE(SUBSTITUTE('Named Boundary Report'!$A2330,"+","")), IF(TRIM('Named Boundary Report'!$A2330)="", "End of Project", $A2330))</f>
        <v>End of Project</v>
      </c>
      <c r="B2331" s="473" t="str">
        <f>IF(ISNUMBER('Named Boundary Report'!$A2330), "",TRIM(SUBSTITUTE('Named Boundary Report'!$A2330, CHAR(160), " ")))</f>
        <v/>
      </c>
      <c r="C2331" s="475">
        <f>'Named Boundary Report'!$F2330</f>
        <v>0</v>
      </c>
    </row>
    <row r="2332" spans="1:3" x14ac:dyDescent="0.25">
      <c r="A2332" s="532" t="str">
        <f>IF(ISNUMBER(VALUE(SUBSTITUTE('Named Boundary Report'!$A2331,"+",""))), VALUE(SUBSTITUTE('Named Boundary Report'!$A2331,"+","")), IF(TRIM('Named Boundary Report'!$A2331)="", "End of Project", $A2331))</f>
        <v>End of Project</v>
      </c>
      <c r="B2332" s="473" t="str">
        <f>IF(ISNUMBER('Named Boundary Report'!$A2331), "",TRIM(SUBSTITUTE('Named Boundary Report'!$A2331, CHAR(160), " ")))</f>
        <v/>
      </c>
      <c r="C2332" s="475">
        <f>'Named Boundary Report'!$F2331</f>
        <v>0</v>
      </c>
    </row>
    <row r="2333" spans="1:3" x14ac:dyDescent="0.25">
      <c r="A2333" s="532" t="str">
        <f>IF(ISNUMBER(VALUE(SUBSTITUTE('Named Boundary Report'!$A2332,"+",""))), VALUE(SUBSTITUTE('Named Boundary Report'!$A2332,"+","")), IF(TRIM('Named Boundary Report'!$A2332)="", "End of Project", $A2332))</f>
        <v>End of Project</v>
      </c>
      <c r="B2333" s="473" t="str">
        <f>IF(ISNUMBER('Named Boundary Report'!$A2332), "",TRIM(SUBSTITUTE('Named Boundary Report'!$A2332, CHAR(160), " ")))</f>
        <v/>
      </c>
      <c r="C2333" s="475">
        <f>'Named Boundary Report'!$F2332</f>
        <v>0</v>
      </c>
    </row>
    <row r="2334" spans="1:3" x14ac:dyDescent="0.25">
      <c r="A2334" s="532" t="str">
        <f>IF(ISNUMBER(VALUE(SUBSTITUTE('Named Boundary Report'!$A2333,"+",""))), VALUE(SUBSTITUTE('Named Boundary Report'!$A2333,"+","")), IF(TRIM('Named Boundary Report'!$A2333)="", "End of Project", $A2333))</f>
        <v>End of Project</v>
      </c>
      <c r="B2334" s="473" t="str">
        <f>IF(ISNUMBER('Named Boundary Report'!$A2333), "",TRIM(SUBSTITUTE('Named Boundary Report'!$A2333, CHAR(160), " ")))</f>
        <v/>
      </c>
      <c r="C2334" s="475">
        <f>'Named Boundary Report'!$F2333</f>
        <v>0</v>
      </c>
    </row>
    <row r="2335" spans="1:3" x14ac:dyDescent="0.25">
      <c r="A2335" s="532" t="str">
        <f>IF(ISNUMBER(VALUE(SUBSTITUTE('Named Boundary Report'!$A2334,"+",""))), VALUE(SUBSTITUTE('Named Boundary Report'!$A2334,"+","")), IF(TRIM('Named Boundary Report'!$A2334)="", "End of Project", $A2334))</f>
        <v>End of Project</v>
      </c>
      <c r="B2335" s="473" t="str">
        <f>IF(ISNUMBER('Named Boundary Report'!$A2334), "",TRIM(SUBSTITUTE('Named Boundary Report'!$A2334, CHAR(160), " ")))</f>
        <v/>
      </c>
      <c r="C2335" s="475">
        <f>'Named Boundary Report'!$F2334</f>
        <v>0</v>
      </c>
    </row>
    <row r="2336" spans="1:3" x14ac:dyDescent="0.25">
      <c r="A2336" s="532" t="str">
        <f>IF(ISNUMBER(VALUE(SUBSTITUTE('Named Boundary Report'!$A2335,"+",""))), VALUE(SUBSTITUTE('Named Boundary Report'!$A2335,"+","")), IF(TRIM('Named Boundary Report'!$A2335)="", "End of Project", $A2335))</f>
        <v>End of Project</v>
      </c>
      <c r="B2336" s="473" t="str">
        <f>IF(ISNUMBER('Named Boundary Report'!$A2335), "",TRIM(SUBSTITUTE('Named Boundary Report'!$A2335, CHAR(160), " ")))</f>
        <v/>
      </c>
      <c r="C2336" s="475">
        <f>'Named Boundary Report'!$F2335</f>
        <v>0</v>
      </c>
    </row>
    <row r="2337" spans="1:3" x14ac:dyDescent="0.25">
      <c r="A2337" s="532" t="str">
        <f>IF(ISNUMBER(VALUE(SUBSTITUTE('Named Boundary Report'!$A2336,"+",""))), VALUE(SUBSTITUTE('Named Boundary Report'!$A2336,"+","")), IF(TRIM('Named Boundary Report'!$A2336)="", "End of Project", $A2336))</f>
        <v>End of Project</v>
      </c>
      <c r="B2337" s="473" t="str">
        <f>IF(ISNUMBER('Named Boundary Report'!$A2336), "",TRIM(SUBSTITUTE('Named Boundary Report'!$A2336, CHAR(160), " ")))</f>
        <v/>
      </c>
      <c r="C2337" s="475">
        <f>'Named Boundary Report'!$F2336</f>
        <v>0</v>
      </c>
    </row>
    <row r="2338" spans="1:3" x14ac:dyDescent="0.25">
      <c r="A2338" s="532" t="str">
        <f>IF(ISNUMBER(VALUE(SUBSTITUTE('Named Boundary Report'!$A2337,"+",""))), VALUE(SUBSTITUTE('Named Boundary Report'!$A2337,"+","")), IF(TRIM('Named Boundary Report'!$A2337)="", "End of Project", $A2337))</f>
        <v>End of Project</v>
      </c>
      <c r="B2338" s="473" t="str">
        <f>IF(ISNUMBER('Named Boundary Report'!$A2337), "",TRIM(SUBSTITUTE('Named Boundary Report'!$A2337, CHAR(160), " ")))</f>
        <v/>
      </c>
      <c r="C2338" s="475">
        <f>'Named Boundary Report'!$F2337</f>
        <v>0</v>
      </c>
    </row>
    <row r="2339" spans="1:3" x14ac:dyDescent="0.25">
      <c r="A2339" s="532" t="str">
        <f>IF(ISNUMBER(VALUE(SUBSTITUTE('Named Boundary Report'!$A2338,"+",""))), VALUE(SUBSTITUTE('Named Boundary Report'!$A2338,"+","")), IF(TRIM('Named Boundary Report'!$A2338)="", "End of Project", $A2338))</f>
        <v>End of Project</v>
      </c>
      <c r="B2339" s="473" t="str">
        <f>IF(ISNUMBER('Named Boundary Report'!$A2338), "",TRIM(SUBSTITUTE('Named Boundary Report'!$A2338, CHAR(160), " ")))</f>
        <v/>
      </c>
      <c r="C2339" s="475">
        <f>'Named Boundary Report'!$F2338</f>
        <v>0</v>
      </c>
    </row>
    <row r="2340" spans="1:3" x14ac:dyDescent="0.25">
      <c r="A2340" s="532" t="str">
        <f>IF(ISNUMBER(VALUE(SUBSTITUTE('Named Boundary Report'!$A2339,"+",""))), VALUE(SUBSTITUTE('Named Boundary Report'!$A2339,"+","")), IF(TRIM('Named Boundary Report'!$A2339)="", "End of Project", $A2339))</f>
        <v>End of Project</v>
      </c>
      <c r="B2340" s="473" t="str">
        <f>IF(ISNUMBER('Named Boundary Report'!$A2339), "",TRIM(SUBSTITUTE('Named Boundary Report'!$A2339, CHAR(160), " ")))</f>
        <v/>
      </c>
      <c r="C2340" s="475">
        <f>'Named Boundary Report'!$F2339</f>
        <v>0</v>
      </c>
    </row>
    <row r="2341" spans="1:3" x14ac:dyDescent="0.25">
      <c r="A2341" s="532" t="str">
        <f>IF(ISNUMBER(VALUE(SUBSTITUTE('Named Boundary Report'!$A2340,"+",""))), VALUE(SUBSTITUTE('Named Boundary Report'!$A2340,"+","")), IF(TRIM('Named Boundary Report'!$A2340)="", "End of Project", $A2340))</f>
        <v>End of Project</v>
      </c>
      <c r="B2341" s="473" t="str">
        <f>IF(ISNUMBER('Named Boundary Report'!$A2340), "",TRIM(SUBSTITUTE('Named Boundary Report'!$A2340, CHAR(160), " ")))</f>
        <v/>
      </c>
      <c r="C2341" s="475">
        <f>'Named Boundary Report'!$F2340</f>
        <v>0</v>
      </c>
    </row>
    <row r="2342" spans="1:3" x14ac:dyDescent="0.25">
      <c r="A2342" s="532" t="str">
        <f>IF(ISNUMBER(VALUE(SUBSTITUTE('Named Boundary Report'!$A2341,"+",""))), VALUE(SUBSTITUTE('Named Boundary Report'!$A2341,"+","")), IF(TRIM('Named Boundary Report'!$A2341)="", "End of Project", $A2341))</f>
        <v>End of Project</v>
      </c>
      <c r="B2342" s="473" t="str">
        <f>IF(ISNUMBER('Named Boundary Report'!$A2341), "",TRIM(SUBSTITUTE('Named Boundary Report'!$A2341, CHAR(160), " ")))</f>
        <v/>
      </c>
      <c r="C2342" s="475">
        <f>'Named Boundary Report'!$F2341</f>
        <v>0</v>
      </c>
    </row>
    <row r="2343" spans="1:3" x14ac:dyDescent="0.25">
      <c r="A2343" s="532" t="str">
        <f>IF(ISNUMBER(VALUE(SUBSTITUTE('Named Boundary Report'!$A2342,"+",""))), VALUE(SUBSTITUTE('Named Boundary Report'!$A2342,"+","")), IF(TRIM('Named Boundary Report'!$A2342)="", "End of Project", $A2342))</f>
        <v>End of Project</v>
      </c>
      <c r="B2343" s="473" t="str">
        <f>IF(ISNUMBER('Named Boundary Report'!$A2342), "",TRIM(SUBSTITUTE('Named Boundary Report'!$A2342, CHAR(160), " ")))</f>
        <v/>
      </c>
      <c r="C2343" s="475">
        <f>'Named Boundary Report'!$F2342</f>
        <v>0</v>
      </c>
    </row>
    <row r="2344" spans="1:3" x14ac:dyDescent="0.25">
      <c r="A2344" s="532" t="str">
        <f>IF(ISNUMBER(VALUE(SUBSTITUTE('Named Boundary Report'!$A2343,"+",""))), VALUE(SUBSTITUTE('Named Boundary Report'!$A2343,"+","")), IF(TRIM('Named Boundary Report'!$A2343)="", "End of Project", $A2343))</f>
        <v>End of Project</v>
      </c>
      <c r="B2344" s="473" t="str">
        <f>IF(ISNUMBER('Named Boundary Report'!$A2343), "",TRIM(SUBSTITUTE('Named Boundary Report'!$A2343, CHAR(160), " ")))</f>
        <v/>
      </c>
      <c r="C2344" s="475">
        <f>'Named Boundary Report'!$F2343</f>
        <v>0</v>
      </c>
    </row>
    <row r="2345" spans="1:3" x14ac:dyDescent="0.25">
      <c r="A2345" s="532" t="str">
        <f>IF(ISNUMBER(VALUE(SUBSTITUTE('Named Boundary Report'!$A2344,"+",""))), VALUE(SUBSTITUTE('Named Boundary Report'!$A2344,"+","")), IF(TRIM('Named Boundary Report'!$A2344)="", "End of Project", $A2344))</f>
        <v>End of Project</v>
      </c>
      <c r="B2345" s="473" t="str">
        <f>IF(ISNUMBER('Named Boundary Report'!$A2344), "",TRIM(SUBSTITUTE('Named Boundary Report'!$A2344, CHAR(160), " ")))</f>
        <v/>
      </c>
      <c r="C2345" s="475">
        <f>'Named Boundary Report'!$F2344</f>
        <v>0</v>
      </c>
    </row>
    <row r="2346" spans="1:3" x14ac:dyDescent="0.25">
      <c r="A2346" s="532" t="str">
        <f>IF(ISNUMBER(VALUE(SUBSTITUTE('Named Boundary Report'!$A2345,"+",""))), VALUE(SUBSTITUTE('Named Boundary Report'!$A2345,"+","")), IF(TRIM('Named Boundary Report'!$A2345)="", "End of Project", $A2345))</f>
        <v>End of Project</v>
      </c>
      <c r="B2346" s="473" t="str">
        <f>IF(ISNUMBER('Named Boundary Report'!$A2345), "",TRIM(SUBSTITUTE('Named Boundary Report'!$A2345, CHAR(160), " ")))</f>
        <v/>
      </c>
      <c r="C2346" s="475">
        <f>'Named Boundary Report'!$F2345</f>
        <v>0</v>
      </c>
    </row>
    <row r="2347" spans="1:3" x14ac:dyDescent="0.25">
      <c r="A2347" s="532" t="str">
        <f>IF(ISNUMBER(VALUE(SUBSTITUTE('Named Boundary Report'!$A2346,"+",""))), VALUE(SUBSTITUTE('Named Boundary Report'!$A2346,"+","")), IF(TRIM('Named Boundary Report'!$A2346)="", "End of Project", $A2346))</f>
        <v>End of Project</v>
      </c>
      <c r="B2347" s="473" t="str">
        <f>IF(ISNUMBER('Named Boundary Report'!$A2346), "",TRIM(SUBSTITUTE('Named Boundary Report'!$A2346, CHAR(160), " ")))</f>
        <v/>
      </c>
      <c r="C2347" s="475">
        <f>'Named Boundary Report'!$F2346</f>
        <v>0</v>
      </c>
    </row>
    <row r="2348" spans="1:3" x14ac:dyDescent="0.25">
      <c r="A2348" s="532" t="str">
        <f>IF(ISNUMBER(VALUE(SUBSTITUTE('Named Boundary Report'!$A2347,"+",""))), VALUE(SUBSTITUTE('Named Boundary Report'!$A2347,"+","")), IF(TRIM('Named Boundary Report'!$A2347)="", "End of Project", $A2347))</f>
        <v>End of Project</v>
      </c>
      <c r="B2348" s="473" t="str">
        <f>IF(ISNUMBER('Named Boundary Report'!$A2347), "",TRIM(SUBSTITUTE('Named Boundary Report'!$A2347, CHAR(160), " ")))</f>
        <v/>
      </c>
      <c r="C2348" s="475">
        <f>'Named Boundary Report'!$F2347</f>
        <v>0</v>
      </c>
    </row>
    <row r="2349" spans="1:3" x14ac:dyDescent="0.25">
      <c r="A2349" s="532" t="str">
        <f>IF(ISNUMBER(VALUE(SUBSTITUTE('Named Boundary Report'!$A2348,"+",""))), VALUE(SUBSTITUTE('Named Boundary Report'!$A2348,"+","")), IF(TRIM('Named Boundary Report'!$A2348)="", "End of Project", $A2348))</f>
        <v>End of Project</v>
      </c>
      <c r="B2349" s="473" t="str">
        <f>IF(ISNUMBER('Named Boundary Report'!$A2348), "",TRIM(SUBSTITUTE('Named Boundary Report'!$A2348, CHAR(160), " ")))</f>
        <v/>
      </c>
      <c r="C2349" s="475">
        <f>'Named Boundary Report'!$F2348</f>
        <v>0</v>
      </c>
    </row>
    <row r="2350" spans="1:3" x14ac:dyDescent="0.25">
      <c r="A2350" s="532" t="str">
        <f>IF(ISNUMBER(VALUE(SUBSTITUTE('Named Boundary Report'!$A2349,"+",""))), VALUE(SUBSTITUTE('Named Boundary Report'!$A2349,"+","")), IF(TRIM('Named Boundary Report'!$A2349)="", "End of Project", $A2349))</f>
        <v>End of Project</v>
      </c>
      <c r="B2350" s="473" t="str">
        <f>IF(ISNUMBER('Named Boundary Report'!$A2349), "",TRIM(SUBSTITUTE('Named Boundary Report'!$A2349, CHAR(160), " ")))</f>
        <v/>
      </c>
      <c r="C2350" s="475">
        <f>'Named Boundary Report'!$F2349</f>
        <v>0</v>
      </c>
    </row>
    <row r="2351" spans="1:3" x14ac:dyDescent="0.25">
      <c r="A2351" s="532" t="str">
        <f>IF(ISNUMBER(VALUE(SUBSTITUTE('Named Boundary Report'!$A2350,"+",""))), VALUE(SUBSTITUTE('Named Boundary Report'!$A2350,"+","")), IF(TRIM('Named Boundary Report'!$A2350)="", "End of Project", $A2350))</f>
        <v>End of Project</v>
      </c>
      <c r="B2351" s="473" t="str">
        <f>IF(ISNUMBER('Named Boundary Report'!$A2350), "",TRIM(SUBSTITUTE('Named Boundary Report'!$A2350, CHAR(160), " ")))</f>
        <v/>
      </c>
      <c r="C2351" s="475">
        <f>'Named Boundary Report'!$F2350</f>
        <v>0</v>
      </c>
    </row>
    <row r="2352" spans="1:3" x14ac:dyDescent="0.25">
      <c r="A2352" s="532" t="str">
        <f>IF(ISNUMBER(VALUE(SUBSTITUTE('Named Boundary Report'!$A2351,"+",""))), VALUE(SUBSTITUTE('Named Boundary Report'!$A2351,"+","")), IF(TRIM('Named Boundary Report'!$A2351)="", "End of Project", $A2351))</f>
        <v>End of Project</v>
      </c>
      <c r="B2352" s="473" t="str">
        <f>IF(ISNUMBER('Named Boundary Report'!$A2351), "",TRIM(SUBSTITUTE('Named Boundary Report'!$A2351, CHAR(160), " ")))</f>
        <v/>
      </c>
      <c r="C2352" s="475">
        <f>'Named Boundary Report'!$F2351</f>
        <v>0</v>
      </c>
    </row>
    <row r="2353" spans="1:3" x14ac:dyDescent="0.25">
      <c r="A2353" s="532" t="str">
        <f>IF(ISNUMBER(VALUE(SUBSTITUTE('Named Boundary Report'!$A2352,"+",""))), VALUE(SUBSTITUTE('Named Boundary Report'!$A2352,"+","")), IF(TRIM('Named Boundary Report'!$A2352)="", "End of Project", $A2352))</f>
        <v>End of Project</v>
      </c>
      <c r="B2353" s="473" t="str">
        <f>IF(ISNUMBER('Named Boundary Report'!$A2352), "",TRIM(SUBSTITUTE('Named Boundary Report'!$A2352, CHAR(160), " ")))</f>
        <v/>
      </c>
      <c r="C2353" s="475">
        <f>'Named Boundary Report'!$F2352</f>
        <v>0</v>
      </c>
    </row>
    <row r="2354" spans="1:3" x14ac:dyDescent="0.25">
      <c r="A2354" s="532" t="str">
        <f>IF(ISNUMBER(VALUE(SUBSTITUTE('Named Boundary Report'!$A2353,"+",""))), VALUE(SUBSTITUTE('Named Boundary Report'!$A2353,"+","")), IF(TRIM('Named Boundary Report'!$A2353)="", "End of Project", $A2353))</f>
        <v>End of Project</v>
      </c>
      <c r="B2354" s="473" t="str">
        <f>IF(ISNUMBER('Named Boundary Report'!$A2353), "",TRIM(SUBSTITUTE('Named Boundary Report'!$A2353, CHAR(160), " ")))</f>
        <v/>
      </c>
      <c r="C2354" s="475">
        <f>'Named Boundary Report'!$F2353</f>
        <v>0</v>
      </c>
    </row>
    <row r="2355" spans="1:3" x14ac:dyDescent="0.25">
      <c r="A2355" s="532" t="str">
        <f>IF(ISNUMBER(VALUE(SUBSTITUTE('Named Boundary Report'!$A2354,"+",""))), VALUE(SUBSTITUTE('Named Boundary Report'!$A2354,"+","")), IF(TRIM('Named Boundary Report'!$A2354)="", "End of Project", $A2354))</f>
        <v>End of Project</v>
      </c>
      <c r="B2355" s="473" t="str">
        <f>IF(ISNUMBER('Named Boundary Report'!$A2354), "",TRIM(SUBSTITUTE('Named Boundary Report'!$A2354, CHAR(160), " ")))</f>
        <v/>
      </c>
      <c r="C2355" s="475">
        <f>'Named Boundary Report'!$F2354</f>
        <v>0</v>
      </c>
    </row>
    <row r="2356" spans="1:3" x14ac:dyDescent="0.25">
      <c r="A2356" s="532" t="str">
        <f>IF(ISNUMBER(VALUE(SUBSTITUTE('Named Boundary Report'!$A2355,"+",""))), VALUE(SUBSTITUTE('Named Boundary Report'!$A2355,"+","")), IF(TRIM('Named Boundary Report'!$A2355)="", "End of Project", $A2355))</f>
        <v>End of Project</v>
      </c>
      <c r="B2356" s="473" t="str">
        <f>IF(ISNUMBER('Named Boundary Report'!$A2355), "",TRIM(SUBSTITUTE('Named Boundary Report'!$A2355, CHAR(160), " ")))</f>
        <v/>
      </c>
      <c r="C2356" s="475">
        <f>'Named Boundary Report'!$F2355</f>
        <v>0</v>
      </c>
    </row>
    <row r="2357" spans="1:3" x14ac:dyDescent="0.25">
      <c r="A2357" s="532" t="str">
        <f>IF(ISNUMBER(VALUE(SUBSTITUTE('Named Boundary Report'!$A2356,"+",""))), VALUE(SUBSTITUTE('Named Boundary Report'!$A2356,"+","")), IF(TRIM('Named Boundary Report'!$A2356)="", "End of Project", $A2356))</f>
        <v>End of Project</v>
      </c>
      <c r="B2357" s="473" t="str">
        <f>IF(ISNUMBER('Named Boundary Report'!$A2356), "",TRIM(SUBSTITUTE('Named Boundary Report'!$A2356, CHAR(160), " ")))</f>
        <v/>
      </c>
      <c r="C2357" s="475">
        <f>'Named Boundary Report'!$F2356</f>
        <v>0</v>
      </c>
    </row>
    <row r="2358" spans="1:3" x14ac:dyDescent="0.25">
      <c r="A2358" s="532" t="str">
        <f>IF(ISNUMBER(VALUE(SUBSTITUTE('Named Boundary Report'!$A2357,"+",""))), VALUE(SUBSTITUTE('Named Boundary Report'!$A2357,"+","")), IF(TRIM('Named Boundary Report'!$A2357)="", "End of Project", $A2357))</f>
        <v>End of Project</v>
      </c>
      <c r="B2358" s="473" t="str">
        <f>IF(ISNUMBER('Named Boundary Report'!$A2357), "",TRIM(SUBSTITUTE('Named Boundary Report'!$A2357, CHAR(160), " ")))</f>
        <v/>
      </c>
      <c r="C2358" s="475">
        <f>'Named Boundary Report'!$F2357</f>
        <v>0</v>
      </c>
    </row>
    <row r="2359" spans="1:3" x14ac:dyDescent="0.25">
      <c r="A2359" s="532" t="str">
        <f>IF(ISNUMBER(VALUE(SUBSTITUTE('Named Boundary Report'!$A2358,"+",""))), VALUE(SUBSTITUTE('Named Boundary Report'!$A2358,"+","")), IF(TRIM('Named Boundary Report'!$A2358)="", "End of Project", $A2358))</f>
        <v>End of Project</v>
      </c>
      <c r="B2359" s="473" t="str">
        <f>IF(ISNUMBER('Named Boundary Report'!$A2358), "",TRIM(SUBSTITUTE('Named Boundary Report'!$A2358, CHAR(160), " ")))</f>
        <v/>
      </c>
      <c r="C2359" s="475">
        <f>'Named Boundary Report'!$F2358</f>
        <v>0</v>
      </c>
    </row>
    <row r="2360" spans="1:3" x14ac:dyDescent="0.25">
      <c r="A2360" s="532" t="str">
        <f>IF(ISNUMBER(VALUE(SUBSTITUTE('Named Boundary Report'!$A2359,"+",""))), VALUE(SUBSTITUTE('Named Boundary Report'!$A2359,"+","")), IF(TRIM('Named Boundary Report'!$A2359)="", "End of Project", $A2359))</f>
        <v>End of Project</v>
      </c>
      <c r="B2360" s="473" t="str">
        <f>IF(ISNUMBER('Named Boundary Report'!$A2359), "",TRIM(SUBSTITUTE('Named Boundary Report'!$A2359, CHAR(160), " ")))</f>
        <v/>
      </c>
      <c r="C2360" s="475">
        <f>'Named Boundary Report'!$F2359</f>
        <v>0</v>
      </c>
    </row>
    <row r="2361" spans="1:3" x14ac:dyDescent="0.25">
      <c r="A2361" s="532" t="str">
        <f>IF(ISNUMBER(VALUE(SUBSTITUTE('Named Boundary Report'!$A2360,"+",""))), VALUE(SUBSTITUTE('Named Boundary Report'!$A2360,"+","")), IF(TRIM('Named Boundary Report'!$A2360)="", "End of Project", $A2360))</f>
        <v>End of Project</v>
      </c>
      <c r="B2361" s="473" t="str">
        <f>IF(ISNUMBER('Named Boundary Report'!$A2360), "",TRIM(SUBSTITUTE('Named Boundary Report'!$A2360, CHAR(160), " ")))</f>
        <v/>
      </c>
      <c r="C2361" s="475">
        <f>'Named Boundary Report'!$F2360</f>
        <v>0</v>
      </c>
    </row>
    <row r="2362" spans="1:3" x14ac:dyDescent="0.25">
      <c r="A2362" s="532" t="str">
        <f>IF(ISNUMBER(VALUE(SUBSTITUTE('Named Boundary Report'!$A2361,"+",""))), VALUE(SUBSTITUTE('Named Boundary Report'!$A2361,"+","")), IF(TRIM('Named Boundary Report'!$A2361)="", "End of Project", $A2361))</f>
        <v>End of Project</v>
      </c>
      <c r="B2362" s="473" t="str">
        <f>IF(ISNUMBER('Named Boundary Report'!$A2361), "",TRIM(SUBSTITUTE('Named Boundary Report'!$A2361, CHAR(160), " ")))</f>
        <v/>
      </c>
      <c r="C2362" s="475">
        <f>'Named Boundary Report'!$F2361</f>
        <v>0</v>
      </c>
    </row>
    <row r="2363" spans="1:3" x14ac:dyDescent="0.25">
      <c r="A2363" s="532" t="str">
        <f>IF(ISNUMBER(VALUE(SUBSTITUTE('Named Boundary Report'!$A2362,"+",""))), VALUE(SUBSTITUTE('Named Boundary Report'!$A2362,"+","")), IF(TRIM('Named Boundary Report'!$A2362)="", "End of Project", $A2362))</f>
        <v>End of Project</v>
      </c>
      <c r="B2363" s="473" t="str">
        <f>IF(ISNUMBER('Named Boundary Report'!$A2362), "",TRIM(SUBSTITUTE('Named Boundary Report'!$A2362, CHAR(160), " ")))</f>
        <v/>
      </c>
      <c r="C2363" s="475">
        <f>'Named Boundary Report'!$F2362</f>
        <v>0</v>
      </c>
    </row>
    <row r="2364" spans="1:3" x14ac:dyDescent="0.25">
      <c r="A2364" s="532" t="str">
        <f>IF(ISNUMBER(VALUE(SUBSTITUTE('Named Boundary Report'!$A2363,"+",""))), VALUE(SUBSTITUTE('Named Boundary Report'!$A2363,"+","")), IF(TRIM('Named Boundary Report'!$A2363)="", "End of Project", $A2363))</f>
        <v>End of Project</v>
      </c>
      <c r="B2364" s="473" t="str">
        <f>IF(ISNUMBER('Named Boundary Report'!$A2363), "",TRIM(SUBSTITUTE('Named Boundary Report'!$A2363, CHAR(160), " ")))</f>
        <v/>
      </c>
      <c r="C2364" s="475">
        <f>'Named Boundary Report'!$F2363</f>
        <v>0</v>
      </c>
    </row>
    <row r="2365" spans="1:3" x14ac:dyDescent="0.25">
      <c r="A2365" s="532" t="str">
        <f>IF(ISNUMBER(VALUE(SUBSTITUTE('Named Boundary Report'!$A2364,"+",""))), VALUE(SUBSTITUTE('Named Boundary Report'!$A2364,"+","")), IF(TRIM('Named Boundary Report'!$A2364)="", "End of Project", $A2364))</f>
        <v>End of Project</v>
      </c>
      <c r="B2365" s="473" t="str">
        <f>IF(ISNUMBER('Named Boundary Report'!$A2364), "",TRIM(SUBSTITUTE('Named Boundary Report'!$A2364, CHAR(160), " ")))</f>
        <v/>
      </c>
      <c r="C2365" s="475">
        <f>'Named Boundary Report'!$F2364</f>
        <v>0</v>
      </c>
    </row>
    <row r="2366" spans="1:3" x14ac:dyDescent="0.25">
      <c r="A2366" s="532" t="str">
        <f>IF(ISNUMBER(VALUE(SUBSTITUTE('Named Boundary Report'!$A2365,"+",""))), VALUE(SUBSTITUTE('Named Boundary Report'!$A2365,"+","")), IF(TRIM('Named Boundary Report'!$A2365)="", "End of Project", $A2365))</f>
        <v>End of Project</v>
      </c>
      <c r="B2366" s="473" t="str">
        <f>IF(ISNUMBER('Named Boundary Report'!$A2365), "",TRIM(SUBSTITUTE('Named Boundary Report'!$A2365, CHAR(160), " ")))</f>
        <v/>
      </c>
      <c r="C2366" s="475">
        <f>'Named Boundary Report'!$F2365</f>
        <v>0</v>
      </c>
    </row>
    <row r="2367" spans="1:3" x14ac:dyDescent="0.25">
      <c r="A2367" s="532" t="str">
        <f>IF(ISNUMBER(VALUE(SUBSTITUTE('Named Boundary Report'!$A2366,"+",""))), VALUE(SUBSTITUTE('Named Boundary Report'!$A2366,"+","")), IF(TRIM('Named Boundary Report'!$A2366)="", "End of Project", $A2366))</f>
        <v>End of Project</v>
      </c>
      <c r="B2367" s="473" t="str">
        <f>IF(ISNUMBER('Named Boundary Report'!$A2366), "",TRIM(SUBSTITUTE('Named Boundary Report'!$A2366, CHAR(160), " ")))</f>
        <v/>
      </c>
      <c r="C2367" s="475">
        <f>'Named Boundary Report'!$F2366</f>
        <v>0</v>
      </c>
    </row>
    <row r="2368" spans="1:3" x14ac:dyDescent="0.25">
      <c r="A2368" s="532" t="str">
        <f>IF(ISNUMBER(VALUE(SUBSTITUTE('Named Boundary Report'!$A2367,"+",""))), VALUE(SUBSTITUTE('Named Boundary Report'!$A2367,"+","")), IF(TRIM('Named Boundary Report'!$A2367)="", "End of Project", $A2367))</f>
        <v>End of Project</v>
      </c>
      <c r="B2368" s="473" t="str">
        <f>IF(ISNUMBER('Named Boundary Report'!$A2367), "",TRIM(SUBSTITUTE('Named Boundary Report'!$A2367, CHAR(160), " ")))</f>
        <v/>
      </c>
      <c r="C2368" s="475">
        <f>'Named Boundary Report'!$F2367</f>
        <v>0</v>
      </c>
    </row>
    <row r="2369" spans="1:3" x14ac:dyDescent="0.25">
      <c r="A2369" s="532" t="str">
        <f>IF(ISNUMBER(VALUE(SUBSTITUTE('Named Boundary Report'!$A2368,"+",""))), VALUE(SUBSTITUTE('Named Boundary Report'!$A2368,"+","")), IF(TRIM('Named Boundary Report'!$A2368)="", "End of Project", $A2368))</f>
        <v>End of Project</v>
      </c>
      <c r="B2369" s="473" t="str">
        <f>IF(ISNUMBER('Named Boundary Report'!$A2368), "",TRIM(SUBSTITUTE('Named Boundary Report'!$A2368, CHAR(160), " ")))</f>
        <v/>
      </c>
      <c r="C2369" s="475">
        <f>'Named Boundary Report'!$F2368</f>
        <v>0</v>
      </c>
    </row>
    <row r="2370" spans="1:3" x14ac:dyDescent="0.25">
      <c r="A2370" s="532" t="str">
        <f>IF(ISNUMBER(VALUE(SUBSTITUTE('Named Boundary Report'!$A2369,"+",""))), VALUE(SUBSTITUTE('Named Boundary Report'!$A2369,"+","")), IF(TRIM('Named Boundary Report'!$A2369)="", "End of Project", $A2369))</f>
        <v>End of Project</v>
      </c>
      <c r="B2370" s="473" t="str">
        <f>IF(ISNUMBER('Named Boundary Report'!$A2369), "",TRIM(SUBSTITUTE('Named Boundary Report'!$A2369, CHAR(160), " ")))</f>
        <v/>
      </c>
      <c r="C2370" s="475">
        <f>'Named Boundary Report'!$F2369</f>
        <v>0</v>
      </c>
    </row>
    <row r="2371" spans="1:3" x14ac:dyDescent="0.25">
      <c r="A2371" s="532" t="str">
        <f>IF(ISNUMBER(VALUE(SUBSTITUTE('Named Boundary Report'!$A2370,"+",""))), VALUE(SUBSTITUTE('Named Boundary Report'!$A2370,"+","")), IF(TRIM('Named Boundary Report'!$A2370)="", "End of Project", $A2370))</f>
        <v>End of Project</v>
      </c>
      <c r="B2371" s="473" t="str">
        <f>IF(ISNUMBER('Named Boundary Report'!$A2370), "",TRIM(SUBSTITUTE('Named Boundary Report'!$A2370, CHAR(160), " ")))</f>
        <v/>
      </c>
      <c r="C2371" s="475">
        <f>'Named Boundary Report'!$F2370</f>
        <v>0</v>
      </c>
    </row>
    <row r="2372" spans="1:3" x14ac:dyDescent="0.25">
      <c r="A2372" s="532" t="str">
        <f>IF(ISNUMBER(VALUE(SUBSTITUTE('Named Boundary Report'!$A2371,"+",""))), VALUE(SUBSTITUTE('Named Boundary Report'!$A2371,"+","")), IF(TRIM('Named Boundary Report'!$A2371)="", "End of Project", $A2371))</f>
        <v>End of Project</v>
      </c>
      <c r="B2372" s="473" t="str">
        <f>IF(ISNUMBER('Named Boundary Report'!$A2371), "",TRIM(SUBSTITUTE('Named Boundary Report'!$A2371, CHAR(160), " ")))</f>
        <v/>
      </c>
      <c r="C2372" s="475">
        <f>'Named Boundary Report'!$F2371</f>
        <v>0</v>
      </c>
    </row>
    <row r="2373" spans="1:3" x14ac:dyDescent="0.25">
      <c r="A2373" s="532" t="str">
        <f>IF(ISNUMBER(VALUE(SUBSTITUTE('Named Boundary Report'!$A2372,"+",""))), VALUE(SUBSTITUTE('Named Boundary Report'!$A2372,"+","")), IF(TRIM('Named Boundary Report'!$A2372)="", "End of Project", $A2372))</f>
        <v>End of Project</v>
      </c>
      <c r="B2373" s="473" t="str">
        <f>IF(ISNUMBER('Named Boundary Report'!$A2372), "",TRIM(SUBSTITUTE('Named Boundary Report'!$A2372, CHAR(160), " ")))</f>
        <v/>
      </c>
      <c r="C2373" s="475">
        <f>'Named Boundary Report'!$F2372</f>
        <v>0</v>
      </c>
    </row>
    <row r="2374" spans="1:3" x14ac:dyDescent="0.25">
      <c r="A2374" s="532" t="str">
        <f>IF(ISNUMBER(VALUE(SUBSTITUTE('Named Boundary Report'!$A2373,"+",""))), VALUE(SUBSTITUTE('Named Boundary Report'!$A2373,"+","")), IF(TRIM('Named Boundary Report'!$A2373)="", "End of Project", $A2373))</f>
        <v>End of Project</v>
      </c>
      <c r="B2374" s="473" t="str">
        <f>IF(ISNUMBER('Named Boundary Report'!$A2373), "",TRIM(SUBSTITUTE('Named Boundary Report'!$A2373, CHAR(160), " ")))</f>
        <v/>
      </c>
      <c r="C2374" s="475">
        <f>'Named Boundary Report'!$F2373</f>
        <v>0</v>
      </c>
    </row>
    <row r="2375" spans="1:3" x14ac:dyDescent="0.25">
      <c r="A2375" s="532" t="str">
        <f>IF(ISNUMBER(VALUE(SUBSTITUTE('Named Boundary Report'!$A2374,"+",""))), VALUE(SUBSTITUTE('Named Boundary Report'!$A2374,"+","")), IF(TRIM('Named Boundary Report'!$A2374)="", "End of Project", $A2374))</f>
        <v>End of Project</v>
      </c>
      <c r="B2375" s="473" t="str">
        <f>IF(ISNUMBER('Named Boundary Report'!$A2374), "",TRIM(SUBSTITUTE('Named Boundary Report'!$A2374, CHAR(160), " ")))</f>
        <v/>
      </c>
      <c r="C2375" s="475">
        <f>'Named Boundary Report'!$F2374</f>
        <v>0</v>
      </c>
    </row>
    <row r="2376" spans="1:3" x14ac:dyDescent="0.25">
      <c r="A2376" s="532" t="str">
        <f>IF(ISNUMBER(VALUE(SUBSTITUTE('Named Boundary Report'!$A2375,"+",""))), VALUE(SUBSTITUTE('Named Boundary Report'!$A2375,"+","")), IF(TRIM('Named Boundary Report'!$A2375)="", "End of Project", $A2375))</f>
        <v>End of Project</v>
      </c>
      <c r="B2376" s="473" t="str">
        <f>IF(ISNUMBER('Named Boundary Report'!$A2375), "",TRIM(SUBSTITUTE('Named Boundary Report'!$A2375, CHAR(160), " ")))</f>
        <v/>
      </c>
      <c r="C2376" s="475">
        <f>'Named Boundary Report'!$F2375</f>
        <v>0</v>
      </c>
    </row>
    <row r="2377" spans="1:3" x14ac:dyDescent="0.25">
      <c r="A2377" s="532" t="str">
        <f>IF(ISNUMBER(VALUE(SUBSTITUTE('Named Boundary Report'!$A2376,"+",""))), VALUE(SUBSTITUTE('Named Boundary Report'!$A2376,"+","")), IF(TRIM('Named Boundary Report'!$A2376)="", "End of Project", $A2376))</f>
        <v>End of Project</v>
      </c>
      <c r="B2377" s="473" t="str">
        <f>IF(ISNUMBER('Named Boundary Report'!$A2376), "",TRIM(SUBSTITUTE('Named Boundary Report'!$A2376, CHAR(160), " ")))</f>
        <v/>
      </c>
      <c r="C2377" s="475">
        <f>'Named Boundary Report'!$F2376</f>
        <v>0</v>
      </c>
    </row>
    <row r="2378" spans="1:3" x14ac:dyDescent="0.25">
      <c r="A2378" s="532" t="str">
        <f>IF(ISNUMBER(VALUE(SUBSTITUTE('Named Boundary Report'!$A2377,"+",""))), VALUE(SUBSTITUTE('Named Boundary Report'!$A2377,"+","")), IF(TRIM('Named Boundary Report'!$A2377)="", "End of Project", $A2377))</f>
        <v>End of Project</v>
      </c>
      <c r="B2378" s="473" t="str">
        <f>IF(ISNUMBER('Named Boundary Report'!$A2377), "",TRIM(SUBSTITUTE('Named Boundary Report'!$A2377, CHAR(160), " ")))</f>
        <v/>
      </c>
      <c r="C2378" s="475">
        <f>'Named Boundary Report'!$F2377</f>
        <v>0</v>
      </c>
    </row>
    <row r="2379" spans="1:3" x14ac:dyDescent="0.25">
      <c r="A2379" s="532" t="str">
        <f>IF(ISNUMBER(VALUE(SUBSTITUTE('Named Boundary Report'!$A2378,"+",""))), VALUE(SUBSTITUTE('Named Boundary Report'!$A2378,"+","")), IF(TRIM('Named Boundary Report'!$A2378)="", "End of Project", $A2378))</f>
        <v>End of Project</v>
      </c>
      <c r="B2379" s="473" t="str">
        <f>IF(ISNUMBER('Named Boundary Report'!$A2378), "",TRIM(SUBSTITUTE('Named Boundary Report'!$A2378, CHAR(160), " ")))</f>
        <v/>
      </c>
      <c r="C2379" s="475">
        <f>'Named Boundary Report'!$F2378</f>
        <v>0</v>
      </c>
    </row>
    <row r="2380" spans="1:3" x14ac:dyDescent="0.25">
      <c r="A2380" s="532" t="str">
        <f>IF(ISNUMBER(VALUE(SUBSTITUTE('Named Boundary Report'!$A2379,"+",""))), VALUE(SUBSTITUTE('Named Boundary Report'!$A2379,"+","")), IF(TRIM('Named Boundary Report'!$A2379)="", "End of Project", $A2379))</f>
        <v>End of Project</v>
      </c>
      <c r="B2380" s="473" t="str">
        <f>IF(ISNUMBER('Named Boundary Report'!$A2379), "",TRIM(SUBSTITUTE('Named Boundary Report'!$A2379, CHAR(160), " ")))</f>
        <v/>
      </c>
      <c r="C2380" s="475">
        <f>'Named Boundary Report'!$F2379</f>
        <v>0</v>
      </c>
    </row>
    <row r="2381" spans="1:3" x14ac:dyDescent="0.25">
      <c r="A2381" s="532" t="str">
        <f>IF(ISNUMBER(VALUE(SUBSTITUTE('Named Boundary Report'!$A2380,"+",""))), VALUE(SUBSTITUTE('Named Boundary Report'!$A2380,"+","")), IF(TRIM('Named Boundary Report'!$A2380)="", "End of Project", $A2380))</f>
        <v>End of Project</v>
      </c>
      <c r="B2381" s="473" t="str">
        <f>IF(ISNUMBER('Named Boundary Report'!$A2380), "",TRIM(SUBSTITUTE('Named Boundary Report'!$A2380, CHAR(160), " ")))</f>
        <v/>
      </c>
      <c r="C2381" s="475">
        <f>'Named Boundary Report'!$F2380</f>
        <v>0</v>
      </c>
    </row>
    <row r="2382" spans="1:3" x14ac:dyDescent="0.25">
      <c r="A2382" s="532" t="str">
        <f>IF(ISNUMBER(VALUE(SUBSTITUTE('Named Boundary Report'!$A2381,"+",""))), VALUE(SUBSTITUTE('Named Boundary Report'!$A2381,"+","")), IF(TRIM('Named Boundary Report'!$A2381)="", "End of Project", $A2381))</f>
        <v>End of Project</v>
      </c>
      <c r="B2382" s="473" t="str">
        <f>IF(ISNUMBER('Named Boundary Report'!$A2381), "",TRIM(SUBSTITUTE('Named Boundary Report'!$A2381, CHAR(160), " ")))</f>
        <v/>
      </c>
      <c r="C2382" s="475">
        <f>'Named Boundary Report'!$F2381</f>
        <v>0</v>
      </c>
    </row>
    <row r="2383" spans="1:3" x14ac:dyDescent="0.25">
      <c r="A2383" s="532" t="str">
        <f>IF(ISNUMBER(VALUE(SUBSTITUTE('Named Boundary Report'!$A2382,"+",""))), VALUE(SUBSTITUTE('Named Boundary Report'!$A2382,"+","")), IF(TRIM('Named Boundary Report'!$A2382)="", "End of Project", $A2382))</f>
        <v>End of Project</v>
      </c>
      <c r="B2383" s="473" t="str">
        <f>IF(ISNUMBER('Named Boundary Report'!$A2382), "",TRIM(SUBSTITUTE('Named Boundary Report'!$A2382, CHAR(160), " ")))</f>
        <v/>
      </c>
      <c r="C2383" s="475">
        <f>'Named Boundary Report'!$F2382</f>
        <v>0</v>
      </c>
    </row>
    <row r="2384" spans="1:3" x14ac:dyDescent="0.25">
      <c r="A2384" s="532" t="str">
        <f>IF(ISNUMBER(VALUE(SUBSTITUTE('Named Boundary Report'!$A2383,"+",""))), VALUE(SUBSTITUTE('Named Boundary Report'!$A2383,"+","")), IF(TRIM('Named Boundary Report'!$A2383)="", "End of Project", $A2383))</f>
        <v>End of Project</v>
      </c>
      <c r="B2384" s="473" t="str">
        <f>IF(ISNUMBER('Named Boundary Report'!$A2383), "",TRIM(SUBSTITUTE('Named Boundary Report'!$A2383, CHAR(160), " ")))</f>
        <v/>
      </c>
      <c r="C2384" s="475">
        <f>'Named Boundary Report'!$F2383</f>
        <v>0</v>
      </c>
    </row>
    <row r="2385" spans="1:3" x14ac:dyDescent="0.25">
      <c r="A2385" s="532" t="str">
        <f>IF(ISNUMBER(VALUE(SUBSTITUTE('Named Boundary Report'!$A2384,"+",""))), VALUE(SUBSTITUTE('Named Boundary Report'!$A2384,"+","")), IF(TRIM('Named Boundary Report'!$A2384)="", "End of Project", $A2384))</f>
        <v>End of Project</v>
      </c>
      <c r="B2385" s="473" t="str">
        <f>IF(ISNUMBER('Named Boundary Report'!$A2384), "",TRIM(SUBSTITUTE('Named Boundary Report'!$A2384, CHAR(160), " ")))</f>
        <v/>
      </c>
      <c r="C2385" s="475">
        <f>'Named Boundary Report'!$F2384</f>
        <v>0</v>
      </c>
    </row>
    <row r="2386" spans="1:3" x14ac:dyDescent="0.25">
      <c r="A2386" s="532" t="str">
        <f>IF(ISNUMBER(VALUE(SUBSTITUTE('Named Boundary Report'!$A2385,"+",""))), VALUE(SUBSTITUTE('Named Boundary Report'!$A2385,"+","")), IF(TRIM('Named Boundary Report'!$A2385)="", "End of Project", $A2385))</f>
        <v>End of Project</v>
      </c>
      <c r="B2386" s="473" t="str">
        <f>IF(ISNUMBER('Named Boundary Report'!$A2385), "",TRIM(SUBSTITUTE('Named Boundary Report'!$A2385, CHAR(160), " ")))</f>
        <v/>
      </c>
      <c r="C2386" s="475">
        <f>'Named Boundary Report'!$F2385</f>
        <v>0</v>
      </c>
    </row>
    <row r="2387" spans="1:3" x14ac:dyDescent="0.25">
      <c r="A2387" s="532" t="str">
        <f>IF(ISNUMBER(VALUE(SUBSTITUTE('Named Boundary Report'!$A2386,"+",""))), VALUE(SUBSTITUTE('Named Boundary Report'!$A2386,"+","")), IF(TRIM('Named Boundary Report'!$A2386)="", "End of Project", $A2386))</f>
        <v>End of Project</v>
      </c>
      <c r="B2387" s="473" t="str">
        <f>IF(ISNUMBER('Named Boundary Report'!$A2386), "",TRIM(SUBSTITUTE('Named Boundary Report'!$A2386, CHAR(160), " ")))</f>
        <v/>
      </c>
      <c r="C2387" s="475">
        <f>'Named Boundary Report'!$F2386</f>
        <v>0</v>
      </c>
    </row>
    <row r="2388" spans="1:3" x14ac:dyDescent="0.25">
      <c r="A2388" s="532" t="str">
        <f>IF(ISNUMBER(VALUE(SUBSTITUTE('Named Boundary Report'!$A2387,"+",""))), VALUE(SUBSTITUTE('Named Boundary Report'!$A2387,"+","")), IF(TRIM('Named Boundary Report'!$A2387)="", "End of Project", $A2387))</f>
        <v>End of Project</v>
      </c>
      <c r="B2388" s="473" t="str">
        <f>IF(ISNUMBER('Named Boundary Report'!$A2387), "",TRIM(SUBSTITUTE('Named Boundary Report'!$A2387, CHAR(160), " ")))</f>
        <v/>
      </c>
      <c r="C2388" s="475">
        <f>'Named Boundary Report'!$F2387</f>
        <v>0</v>
      </c>
    </row>
    <row r="2389" spans="1:3" x14ac:dyDescent="0.25">
      <c r="A2389" s="532" t="str">
        <f>IF(ISNUMBER(VALUE(SUBSTITUTE('Named Boundary Report'!$A2388,"+",""))), VALUE(SUBSTITUTE('Named Boundary Report'!$A2388,"+","")), IF(TRIM('Named Boundary Report'!$A2388)="", "End of Project", $A2388))</f>
        <v>End of Project</v>
      </c>
      <c r="B2389" s="473" t="str">
        <f>IF(ISNUMBER('Named Boundary Report'!$A2388), "",TRIM(SUBSTITUTE('Named Boundary Report'!$A2388, CHAR(160), " ")))</f>
        <v/>
      </c>
      <c r="C2389" s="475">
        <f>'Named Boundary Report'!$F2388</f>
        <v>0</v>
      </c>
    </row>
    <row r="2390" spans="1:3" x14ac:dyDescent="0.25">
      <c r="A2390" s="532" t="str">
        <f>IF(ISNUMBER(VALUE(SUBSTITUTE('Named Boundary Report'!$A2389,"+",""))), VALUE(SUBSTITUTE('Named Boundary Report'!$A2389,"+","")), IF(TRIM('Named Boundary Report'!$A2389)="", "End of Project", $A2389))</f>
        <v>End of Project</v>
      </c>
      <c r="B2390" s="473" t="str">
        <f>IF(ISNUMBER('Named Boundary Report'!$A2389), "",TRIM(SUBSTITUTE('Named Boundary Report'!$A2389, CHAR(160), " ")))</f>
        <v/>
      </c>
      <c r="C2390" s="475">
        <f>'Named Boundary Report'!$F2389</f>
        <v>0</v>
      </c>
    </row>
    <row r="2391" spans="1:3" x14ac:dyDescent="0.25">
      <c r="A2391" s="532" t="str">
        <f>IF(ISNUMBER(VALUE(SUBSTITUTE('Named Boundary Report'!$A2390,"+",""))), VALUE(SUBSTITUTE('Named Boundary Report'!$A2390,"+","")), IF(TRIM('Named Boundary Report'!$A2390)="", "End of Project", $A2390))</f>
        <v>End of Project</v>
      </c>
      <c r="B2391" s="473" t="str">
        <f>IF(ISNUMBER('Named Boundary Report'!$A2390), "",TRIM(SUBSTITUTE('Named Boundary Report'!$A2390, CHAR(160), " ")))</f>
        <v/>
      </c>
      <c r="C2391" s="475">
        <f>'Named Boundary Report'!$F2390</f>
        <v>0</v>
      </c>
    </row>
    <row r="2392" spans="1:3" x14ac:dyDescent="0.25">
      <c r="A2392" s="532" t="str">
        <f>IF(ISNUMBER(VALUE(SUBSTITUTE('Named Boundary Report'!$A2391,"+",""))), VALUE(SUBSTITUTE('Named Boundary Report'!$A2391,"+","")), IF(TRIM('Named Boundary Report'!$A2391)="", "End of Project", $A2391))</f>
        <v>End of Project</v>
      </c>
      <c r="B2392" s="473" t="str">
        <f>IF(ISNUMBER('Named Boundary Report'!$A2391), "",TRIM(SUBSTITUTE('Named Boundary Report'!$A2391, CHAR(160), " ")))</f>
        <v/>
      </c>
      <c r="C2392" s="475">
        <f>'Named Boundary Report'!$F2391</f>
        <v>0</v>
      </c>
    </row>
    <row r="2393" spans="1:3" x14ac:dyDescent="0.25">
      <c r="A2393" s="532" t="str">
        <f>IF(ISNUMBER(VALUE(SUBSTITUTE('Named Boundary Report'!$A2392,"+",""))), VALUE(SUBSTITUTE('Named Boundary Report'!$A2392,"+","")), IF(TRIM('Named Boundary Report'!$A2392)="", "End of Project", $A2392))</f>
        <v>End of Project</v>
      </c>
      <c r="B2393" s="473" t="str">
        <f>IF(ISNUMBER('Named Boundary Report'!$A2392), "",TRIM(SUBSTITUTE('Named Boundary Report'!$A2392, CHAR(160), " ")))</f>
        <v/>
      </c>
      <c r="C2393" s="475">
        <f>'Named Boundary Report'!$F2392</f>
        <v>0</v>
      </c>
    </row>
    <row r="2394" spans="1:3" x14ac:dyDescent="0.25">
      <c r="A2394" s="532" t="str">
        <f>IF(ISNUMBER(VALUE(SUBSTITUTE('Named Boundary Report'!$A2393,"+",""))), VALUE(SUBSTITUTE('Named Boundary Report'!$A2393,"+","")), IF(TRIM('Named Boundary Report'!$A2393)="", "End of Project", $A2393))</f>
        <v>End of Project</v>
      </c>
      <c r="B2394" s="473" t="str">
        <f>IF(ISNUMBER('Named Boundary Report'!$A2393), "",TRIM(SUBSTITUTE('Named Boundary Report'!$A2393, CHAR(160), " ")))</f>
        <v/>
      </c>
      <c r="C2394" s="475">
        <f>'Named Boundary Report'!$F2393</f>
        <v>0</v>
      </c>
    </row>
    <row r="2395" spans="1:3" x14ac:dyDescent="0.25">
      <c r="A2395" s="532" t="str">
        <f>IF(ISNUMBER(VALUE(SUBSTITUTE('Named Boundary Report'!$A2394,"+",""))), VALUE(SUBSTITUTE('Named Boundary Report'!$A2394,"+","")), IF(TRIM('Named Boundary Report'!$A2394)="", "End of Project", $A2394))</f>
        <v>End of Project</v>
      </c>
      <c r="B2395" s="473" t="str">
        <f>IF(ISNUMBER('Named Boundary Report'!$A2394), "",TRIM(SUBSTITUTE('Named Boundary Report'!$A2394, CHAR(160), " ")))</f>
        <v/>
      </c>
      <c r="C2395" s="475">
        <f>'Named Boundary Report'!$F2394</f>
        <v>0</v>
      </c>
    </row>
    <row r="2396" spans="1:3" x14ac:dyDescent="0.25">
      <c r="A2396" s="532" t="str">
        <f>IF(ISNUMBER(VALUE(SUBSTITUTE('Named Boundary Report'!$A2395,"+",""))), VALUE(SUBSTITUTE('Named Boundary Report'!$A2395,"+","")), IF(TRIM('Named Boundary Report'!$A2395)="", "End of Project", $A2395))</f>
        <v>End of Project</v>
      </c>
      <c r="B2396" s="473" t="str">
        <f>IF(ISNUMBER('Named Boundary Report'!$A2395), "",TRIM(SUBSTITUTE('Named Boundary Report'!$A2395, CHAR(160), " ")))</f>
        <v/>
      </c>
      <c r="C2396" s="475">
        <f>'Named Boundary Report'!$F2395</f>
        <v>0</v>
      </c>
    </row>
    <row r="2397" spans="1:3" x14ac:dyDescent="0.25">
      <c r="A2397" s="532" t="str">
        <f>IF(ISNUMBER(VALUE(SUBSTITUTE('Named Boundary Report'!$A2396,"+",""))), VALUE(SUBSTITUTE('Named Boundary Report'!$A2396,"+","")), IF(TRIM('Named Boundary Report'!$A2396)="", "End of Project", $A2396))</f>
        <v>End of Project</v>
      </c>
      <c r="B2397" s="473" t="str">
        <f>IF(ISNUMBER('Named Boundary Report'!$A2396), "",TRIM(SUBSTITUTE('Named Boundary Report'!$A2396, CHAR(160), " ")))</f>
        <v/>
      </c>
      <c r="C2397" s="475">
        <f>'Named Boundary Report'!$F2396</f>
        <v>0</v>
      </c>
    </row>
    <row r="2398" spans="1:3" x14ac:dyDescent="0.25">
      <c r="A2398" s="532" t="str">
        <f>IF(ISNUMBER(VALUE(SUBSTITUTE('Named Boundary Report'!$A2397,"+",""))), VALUE(SUBSTITUTE('Named Boundary Report'!$A2397,"+","")), IF(TRIM('Named Boundary Report'!$A2397)="", "End of Project", $A2397))</f>
        <v>End of Project</v>
      </c>
      <c r="B2398" s="473" t="str">
        <f>IF(ISNUMBER('Named Boundary Report'!$A2397), "",TRIM(SUBSTITUTE('Named Boundary Report'!$A2397, CHAR(160), " ")))</f>
        <v/>
      </c>
      <c r="C2398" s="475">
        <f>'Named Boundary Report'!$F2397</f>
        <v>0</v>
      </c>
    </row>
    <row r="2399" spans="1:3" x14ac:dyDescent="0.25">
      <c r="A2399" s="532" t="str">
        <f>IF(ISNUMBER(VALUE(SUBSTITUTE('Named Boundary Report'!$A2398,"+",""))), VALUE(SUBSTITUTE('Named Boundary Report'!$A2398,"+","")), IF(TRIM('Named Boundary Report'!$A2398)="", "End of Project", $A2398))</f>
        <v>End of Project</v>
      </c>
      <c r="B2399" s="473" t="str">
        <f>IF(ISNUMBER('Named Boundary Report'!$A2398), "",TRIM(SUBSTITUTE('Named Boundary Report'!$A2398, CHAR(160), " ")))</f>
        <v/>
      </c>
      <c r="C2399" s="475">
        <f>'Named Boundary Report'!$F2398</f>
        <v>0</v>
      </c>
    </row>
    <row r="2400" spans="1:3" x14ac:dyDescent="0.25">
      <c r="A2400" s="532" t="str">
        <f>IF(ISNUMBER(VALUE(SUBSTITUTE('Named Boundary Report'!$A2399,"+",""))), VALUE(SUBSTITUTE('Named Boundary Report'!$A2399,"+","")), IF(TRIM('Named Boundary Report'!$A2399)="", "End of Project", $A2399))</f>
        <v>End of Project</v>
      </c>
      <c r="B2400" s="473" t="str">
        <f>IF(ISNUMBER('Named Boundary Report'!$A2399), "",TRIM(SUBSTITUTE('Named Boundary Report'!$A2399, CHAR(160), " ")))</f>
        <v/>
      </c>
      <c r="C2400" s="475">
        <f>'Named Boundary Report'!$F2399</f>
        <v>0</v>
      </c>
    </row>
    <row r="2401" spans="1:3" x14ac:dyDescent="0.25">
      <c r="A2401" s="532" t="str">
        <f>IF(ISNUMBER(VALUE(SUBSTITUTE('Named Boundary Report'!$A2400,"+",""))), VALUE(SUBSTITUTE('Named Boundary Report'!$A2400,"+","")), IF(TRIM('Named Boundary Report'!$A2400)="", "End of Project", $A2400))</f>
        <v>End of Project</v>
      </c>
      <c r="B2401" s="473" t="str">
        <f>IF(ISNUMBER('Named Boundary Report'!$A2400), "",TRIM(SUBSTITUTE('Named Boundary Report'!$A2400, CHAR(160), " ")))</f>
        <v/>
      </c>
      <c r="C2401" s="475">
        <f>'Named Boundary Report'!$F2400</f>
        <v>0</v>
      </c>
    </row>
    <row r="2402" spans="1:3" x14ac:dyDescent="0.25">
      <c r="A2402" s="532" t="str">
        <f>IF(ISNUMBER(VALUE(SUBSTITUTE('Named Boundary Report'!$A2401,"+",""))), VALUE(SUBSTITUTE('Named Boundary Report'!$A2401,"+","")), IF(TRIM('Named Boundary Report'!$A2401)="", "End of Project", $A2401))</f>
        <v>End of Project</v>
      </c>
      <c r="B2402" s="473" t="str">
        <f>IF(ISNUMBER('Named Boundary Report'!$A2401), "",TRIM(SUBSTITUTE('Named Boundary Report'!$A2401, CHAR(160), " ")))</f>
        <v/>
      </c>
      <c r="C2402" s="475">
        <f>'Named Boundary Report'!$F2401</f>
        <v>0</v>
      </c>
    </row>
    <row r="2403" spans="1:3" x14ac:dyDescent="0.25">
      <c r="A2403" s="532" t="str">
        <f>IF(ISNUMBER(VALUE(SUBSTITUTE('Named Boundary Report'!$A2402,"+",""))), VALUE(SUBSTITUTE('Named Boundary Report'!$A2402,"+","")), IF(TRIM('Named Boundary Report'!$A2402)="", "End of Project", $A2402))</f>
        <v>End of Project</v>
      </c>
      <c r="B2403" s="473" t="str">
        <f>IF(ISNUMBER('Named Boundary Report'!$A2402), "",TRIM(SUBSTITUTE('Named Boundary Report'!$A2402, CHAR(160), " ")))</f>
        <v/>
      </c>
      <c r="C2403" s="475">
        <f>'Named Boundary Report'!$F2402</f>
        <v>0</v>
      </c>
    </row>
    <row r="2404" spans="1:3" x14ac:dyDescent="0.25">
      <c r="A2404" s="532" t="str">
        <f>IF(ISNUMBER(VALUE(SUBSTITUTE('Named Boundary Report'!$A2403,"+",""))), VALUE(SUBSTITUTE('Named Boundary Report'!$A2403,"+","")), IF(TRIM('Named Boundary Report'!$A2403)="", "End of Project", $A2403))</f>
        <v>End of Project</v>
      </c>
      <c r="B2404" s="473" t="str">
        <f>IF(ISNUMBER('Named Boundary Report'!$A2403), "",TRIM(SUBSTITUTE('Named Boundary Report'!$A2403, CHAR(160), " ")))</f>
        <v/>
      </c>
      <c r="C2404" s="475">
        <f>'Named Boundary Report'!$F2403</f>
        <v>0</v>
      </c>
    </row>
    <row r="2405" spans="1:3" x14ac:dyDescent="0.25">
      <c r="A2405" s="532" t="str">
        <f>IF(ISNUMBER(VALUE(SUBSTITUTE('Named Boundary Report'!$A2404,"+",""))), VALUE(SUBSTITUTE('Named Boundary Report'!$A2404,"+","")), IF(TRIM('Named Boundary Report'!$A2404)="", "End of Project", $A2404))</f>
        <v>End of Project</v>
      </c>
      <c r="B2405" s="473" t="str">
        <f>IF(ISNUMBER('Named Boundary Report'!$A2404), "",TRIM(SUBSTITUTE('Named Boundary Report'!$A2404, CHAR(160), " ")))</f>
        <v/>
      </c>
      <c r="C2405" s="475">
        <f>'Named Boundary Report'!$F2404</f>
        <v>0</v>
      </c>
    </row>
    <row r="2406" spans="1:3" x14ac:dyDescent="0.25">
      <c r="A2406" s="532" t="str">
        <f>IF(ISNUMBER(VALUE(SUBSTITUTE('Named Boundary Report'!$A2405,"+",""))), VALUE(SUBSTITUTE('Named Boundary Report'!$A2405,"+","")), IF(TRIM('Named Boundary Report'!$A2405)="", "End of Project", $A2405))</f>
        <v>End of Project</v>
      </c>
      <c r="B2406" s="473" t="str">
        <f>IF(ISNUMBER('Named Boundary Report'!$A2405), "",TRIM(SUBSTITUTE('Named Boundary Report'!$A2405, CHAR(160), " ")))</f>
        <v/>
      </c>
      <c r="C2406" s="475">
        <f>'Named Boundary Report'!$F2405</f>
        <v>0</v>
      </c>
    </row>
    <row r="2407" spans="1:3" x14ac:dyDescent="0.25">
      <c r="A2407" s="532" t="str">
        <f>IF(ISNUMBER(VALUE(SUBSTITUTE('Named Boundary Report'!$A2406,"+",""))), VALUE(SUBSTITUTE('Named Boundary Report'!$A2406,"+","")), IF(TRIM('Named Boundary Report'!$A2406)="", "End of Project", $A2406))</f>
        <v>End of Project</v>
      </c>
      <c r="B2407" s="473" t="str">
        <f>IF(ISNUMBER('Named Boundary Report'!$A2406), "",TRIM(SUBSTITUTE('Named Boundary Report'!$A2406, CHAR(160), " ")))</f>
        <v/>
      </c>
      <c r="C2407" s="475">
        <f>'Named Boundary Report'!$F2406</f>
        <v>0</v>
      </c>
    </row>
    <row r="2408" spans="1:3" x14ac:dyDescent="0.25">
      <c r="A2408" s="532" t="str">
        <f>IF(ISNUMBER(VALUE(SUBSTITUTE('Named Boundary Report'!$A2407,"+",""))), VALUE(SUBSTITUTE('Named Boundary Report'!$A2407,"+","")), IF(TRIM('Named Boundary Report'!$A2407)="", "End of Project", $A2407))</f>
        <v>End of Project</v>
      </c>
      <c r="B2408" s="473" t="str">
        <f>IF(ISNUMBER('Named Boundary Report'!$A2407), "",TRIM(SUBSTITUTE('Named Boundary Report'!$A2407, CHAR(160), " ")))</f>
        <v/>
      </c>
      <c r="C2408" s="475">
        <f>'Named Boundary Report'!$F2407</f>
        <v>0</v>
      </c>
    </row>
    <row r="2409" spans="1:3" x14ac:dyDescent="0.25">
      <c r="A2409" s="532" t="str">
        <f>IF(ISNUMBER(VALUE(SUBSTITUTE('Named Boundary Report'!$A2408,"+",""))), VALUE(SUBSTITUTE('Named Boundary Report'!$A2408,"+","")), IF(TRIM('Named Boundary Report'!$A2408)="", "End of Project", $A2408))</f>
        <v>End of Project</v>
      </c>
      <c r="B2409" s="473" t="str">
        <f>IF(ISNUMBER('Named Boundary Report'!$A2408), "",TRIM(SUBSTITUTE('Named Boundary Report'!$A2408, CHAR(160), " ")))</f>
        <v/>
      </c>
      <c r="C2409" s="475">
        <f>'Named Boundary Report'!$F2408</f>
        <v>0</v>
      </c>
    </row>
    <row r="2410" spans="1:3" x14ac:dyDescent="0.25">
      <c r="A2410" s="532" t="str">
        <f>IF(ISNUMBER(VALUE(SUBSTITUTE('Named Boundary Report'!$A2409,"+",""))), VALUE(SUBSTITUTE('Named Boundary Report'!$A2409,"+","")), IF(TRIM('Named Boundary Report'!$A2409)="", "End of Project", $A2409))</f>
        <v>End of Project</v>
      </c>
      <c r="B2410" s="473" t="str">
        <f>IF(ISNUMBER('Named Boundary Report'!$A2409), "",TRIM(SUBSTITUTE('Named Boundary Report'!$A2409, CHAR(160), " ")))</f>
        <v/>
      </c>
      <c r="C2410" s="475">
        <f>'Named Boundary Report'!$F2409</f>
        <v>0</v>
      </c>
    </row>
    <row r="2411" spans="1:3" x14ac:dyDescent="0.25">
      <c r="A2411" s="532" t="str">
        <f>IF(ISNUMBER(VALUE(SUBSTITUTE('Named Boundary Report'!$A2410,"+",""))), VALUE(SUBSTITUTE('Named Boundary Report'!$A2410,"+","")), IF(TRIM('Named Boundary Report'!$A2410)="", "End of Project", $A2410))</f>
        <v>End of Project</v>
      </c>
      <c r="B2411" s="473" t="str">
        <f>IF(ISNUMBER('Named Boundary Report'!$A2410), "",TRIM(SUBSTITUTE('Named Boundary Report'!$A2410, CHAR(160), " ")))</f>
        <v/>
      </c>
      <c r="C2411" s="475">
        <f>'Named Boundary Report'!$F2410</f>
        <v>0</v>
      </c>
    </row>
    <row r="2412" spans="1:3" x14ac:dyDescent="0.25">
      <c r="A2412" s="532" t="str">
        <f>IF(ISNUMBER(VALUE(SUBSTITUTE('Named Boundary Report'!$A2411,"+",""))), VALUE(SUBSTITUTE('Named Boundary Report'!$A2411,"+","")), IF(TRIM('Named Boundary Report'!$A2411)="", "End of Project", $A2411))</f>
        <v>End of Project</v>
      </c>
      <c r="B2412" s="473" t="str">
        <f>IF(ISNUMBER('Named Boundary Report'!$A2411), "",TRIM(SUBSTITUTE('Named Boundary Report'!$A2411, CHAR(160), " ")))</f>
        <v/>
      </c>
      <c r="C2412" s="475">
        <f>'Named Boundary Report'!$F2411</f>
        <v>0</v>
      </c>
    </row>
    <row r="2413" spans="1:3" x14ac:dyDescent="0.25">
      <c r="A2413" s="532" t="str">
        <f>IF(ISNUMBER(VALUE(SUBSTITUTE('Named Boundary Report'!$A2412,"+",""))), VALUE(SUBSTITUTE('Named Boundary Report'!$A2412,"+","")), IF(TRIM('Named Boundary Report'!$A2412)="", "End of Project", $A2412))</f>
        <v>End of Project</v>
      </c>
      <c r="B2413" s="473" t="str">
        <f>IF(ISNUMBER('Named Boundary Report'!$A2412), "",TRIM(SUBSTITUTE('Named Boundary Report'!$A2412, CHAR(160), " ")))</f>
        <v/>
      </c>
      <c r="C2413" s="475">
        <f>'Named Boundary Report'!$F2412</f>
        <v>0</v>
      </c>
    </row>
    <row r="2414" spans="1:3" x14ac:dyDescent="0.25">
      <c r="A2414" s="532" t="str">
        <f>IF(ISNUMBER(VALUE(SUBSTITUTE('Named Boundary Report'!$A2413,"+",""))), VALUE(SUBSTITUTE('Named Boundary Report'!$A2413,"+","")), IF(TRIM('Named Boundary Report'!$A2413)="", "End of Project", $A2413))</f>
        <v>End of Project</v>
      </c>
      <c r="B2414" s="473" t="str">
        <f>IF(ISNUMBER('Named Boundary Report'!$A2413), "",TRIM(SUBSTITUTE('Named Boundary Report'!$A2413, CHAR(160), " ")))</f>
        <v/>
      </c>
      <c r="C2414" s="475">
        <f>'Named Boundary Report'!$F2413</f>
        <v>0</v>
      </c>
    </row>
    <row r="2415" spans="1:3" x14ac:dyDescent="0.25">
      <c r="A2415" s="532" t="str">
        <f>IF(ISNUMBER(VALUE(SUBSTITUTE('Named Boundary Report'!$A2414,"+",""))), VALUE(SUBSTITUTE('Named Boundary Report'!$A2414,"+","")), IF(TRIM('Named Boundary Report'!$A2414)="", "End of Project", $A2414))</f>
        <v>End of Project</v>
      </c>
      <c r="B2415" s="473" t="str">
        <f>IF(ISNUMBER('Named Boundary Report'!$A2414), "",TRIM(SUBSTITUTE('Named Boundary Report'!$A2414, CHAR(160), " ")))</f>
        <v/>
      </c>
      <c r="C2415" s="475">
        <f>'Named Boundary Report'!$F2414</f>
        <v>0</v>
      </c>
    </row>
    <row r="2416" spans="1:3" x14ac:dyDescent="0.25">
      <c r="A2416" s="532" t="str">
        <f>IF(ISNUMBER(VALUE(SUBSTITUTE('Named Boundary Report'!$A2415,"+",""))), VALUE(SUBSTITUTE('Named Boundary Report'!$A2415,"+","")), IF(TRIM('Named Boundary Report'!$A2415)="", "End of Project", $A2415))</f>
        <v>End of Project</v>
      </c>
      <c r="B2416" s="473" t="str">
        <f>IF(ISNUMBER('Named Boundary Report'!$A2415), "",TRIM(SUBSTITUTE('Named Boundary Report'!$A2415, CHAR(160), " ")))</f>
        <v/>
      </c>
      <c r="C2416" s="475">
        <f>'Named Boundary Report'!$F2415</f>
        <v>0</v>
      </c>
    </row>
    <row r="2417" spans="1:3" x14ac:dyDescent="0.25">
      <c r="A2417" s="532" t="str">
        <f>IF(ISNUMBER(VALUE(SUBSTITUTE('Named Boundary Report'!$A2416,"+",""))), VALUE(SUBSTITUTE('Named Boundary Report'!$A2416,"+","")), IF(TRIM('Named Boundary Report'!$A2416)="", "End of Project", $A2416))</f>
        <v>End of Project</v>
      </c>
      <c r="B2417" s="473" t="str">
        <f>IF(ISNUMBER('Named Boundary Report'!$A2416), "",TRIM(SUBSTITUTE('Named Boundary Report'!$A2416, CHAR(160), " ")))</f>
        <v/>
      </c>
      <c r="C2417" s="475">
        <f>'Named Boundary Report'!$F2416</f>
        <v>0</v>
      </c>
    </row>
    <row r="2418" spans="1:3" x14ac:dyDescent="0.25">
      <c r="A2418" s="532" t="str">
        <f>IF(ISNUMBER(VALUE(SUBSTITUTE('Named Boundary Report'!$A2417,"+",""))), VALUE(SUBSTITUTE('Named Boundary Report'!$A2417,"+","")), IF(TRIM('Named Boundary Report'!$A2417)="", "End of Project", $A2417))</f>
        <v>End of Project</v>
      </c>
      <c r="B2418" s="473" t="str">
        <f>IF(ISNUMBER('Named Boundary Report'!$A2417), "",TRIM(SUBSTITUTE('Named Boundary Report'!$A2417, CHAR(160), " ")))</f>
        <v/>
      </c>
      <c r="C2418" s="475">
        <f>'Named Boundary Report'!$F2417</f>
        <v>0</v>
      </c>
    </row>
    <row r="2419" spans="1:3" x14ac:dyDescent="0.25">
      <c r="A2419" s="532" t="str">
        <f>IF(ISNUMBER(VALUE(SUBSTITUTE('Named Boundary Report'!$A2418,"+",""))), VALUE(SUBSTITUTE('Named Boundary Report'!$A2418,"+","")), IF(TRIM('Named Boundary Report'!$A2418)="", "End of Project", $A2418))</f>
        <v>End of Project</v>
      </c>
      <c r="B2419" s="473" t="str">
        <f>IF(ISNUMBER('Named Boundary Report'!$A2418), "",TRIM(SUBSTITUTE('Named Boundary Report'!$A2418, CHAR(160), " ")))</f>
        <v/>
      </c>
      <c r="C2419" s="475">
        <f>'Named Boundary Report'!$F2418</f>
        <v>0</v>
      </c>
    </row>
    <row r="2420" spans="1:3" x14ac:dyDescent="0.25">
      <c r="A2420" s="532" t="str">
        <f>IF(ISNUMBER(VALUE(SUBSTITUTE('Named Boundary Report'!$A2419,"+",""))), VALUE(SUBSTITUTE('Named Boundary Report'!$A2419,"+","")), IF(TRIM('Named Boundary Report'!$A2419)="", "End of Project", $A2419))</f>
        <v>End of Project</v>
      </c>
      <c r="B2420" s="473" t="str">
        <f>IF(ISNUMBER('Named Boundary Report'!$A2419), "",TRIM(SUBSTITUTE('Named Boundary Report'!$A2419, CHAR(160), " ")))</f>
        <v/>
      </c>
      <c r="C2420" s="475">
        <f>'Named Boundary Report'!$F2419</f>
        <v>0</v>
      </c>
    </row>
    <row r="2421" spans="1:3" x14ac:dyDescent="0.25">
      <c r="A2421" s="532" t="str">
        <f>IF(ISNUMBER(VALUE(SUBSTITUTE('Named Boundary Report'!$A2420,"+",""))), VALUE(SUBSTITUTE('Named Boundary Report'!$A2420,"+","")), IF(TRIM('Named Boundary Report'!$A2420)="", "End of Project", $A2420))</f>
        <v>End of Project</v>
      </c>
      <c r="B2421" s="473" t="str">
        <f>IF(ISNUMBER('Named Boundary Report'!$A2420), "",TRIM(SUBSTITUTE('Named Boundary Report'!$A2420, CHAR(160), " ")))</f>
        <v/>
      </c>
      <c r="C2421" s="475">
        <f>'Named Boundary Report'!$F2420</f>
        <v>0</v>
      </c>
    </row>
    <row r="2422" spans="1:3" x14ac:dyDescent="0.25">
      <c r="A2422" s="532" t="str">
        <f>IF(ISNUMBER(VALUE(SUBSTITUTE('Named Boundary Report'!$A2421,"+",""))), VALUE(SUBSTITUTE('Named Boundary Report'!$A2421,"+","")), IF(TRIM('Named Boundary Report'!$A2421)="", "End of Project", $A2421))</f>
        <v>End of Project</v>
      </c>
      <c r="B2422" s="473" t="str">
        <f>IF(ISNUMBER('Named Boundary Report'!$A2421), "",TRIM(SUBSTITUTE('Named Boundary Report'!$A2421, CHAR(160), " ")))</f>
        <v/>
      </c>
      <c r="C2422" s="475">
        <f>'Named Boundary Report'!$F2421</f>
        <v>0</v>
      </c>
    </row>
    <row r="2423" spans="1:3" x14ac:dyDescent="0.25">
      <c r="A2423" s="532" t="str">
        <f>IF(ISNUMBER(VALUE(SUBSTITUTE('Named Boundary Report'!$A2422,"+",""))), VALUE(SUBSTITUTE('Named Boundary Report'!$A2422,"+","")), IF(TRIM('Named Boundary Report'!$A2422)="", "End of Project", $A2422))</f>
        <v>End of Project</v>
      </c>
      <c r="B2423" s="473" t="str">
        <f>IF(ISNUMBER('Named Boundary Report'!$A2422), "",TRIM(SUBSTITUTE('Named Boundary Report'!$A2422, CHAR(160), " ")))</f>
        <v/>
      </c>
      <c r="C2423" s="475">
        <f>'Named Boundary Report'!$F2422</f>
        <v>0</v>
      </c>
    </row>
    <row r="2424" spans="1:3" x14ac:dyDescent="0.25">
      <c r="A2424" s="532" t="str">
        <f>IF(ISNUMBER(VALUE(SUBSTITUTE('Named Boundary Report'!$A2423,"+",""))), VALUE(SUBSTITUTE('Named Boundary Report'!$A2423,"+","")), IF(TRIM('Named Boundary Report'!$A2423)="", "End of Project", $A2423))</f>
        <v>End of Project</v>
      </c>
      <c r="B2424" s="473" t="str">
        <f>IF(ISNUMBER('Named Boundary Report'!$A2423), "",TRIM(SUBSTITUTE('Named Boundary Report'!$A2423, CHAR(160), " ")))</f>
        <v/>
      </c>
      <c r="C2424" s="475">
        <f>'Named Boundary Report'!$F2423</f>
        <v>0</v>
      </c>
    </row>
    <row r="2425" spans="1:3" x14ac:dyDescent="0.25">
      <c r="A2425" s="532" t="str">
        <f>IF(ISNUMBER(VALUE(SUBSTITUTE('Named Boundary Report'!$A2424,"+",""))), VALUE(SUBSTITUTE('Named Boundary Report'!$A2424,"+","")), IF(TRIM('Named Boundary Report'!$A2424)="", "End of Project", $A2424))</f>
        <v>End of Project</v>
      </c>
      <c r="B2425" s="473" t="str">
        <f>IF(ISNUMBER('Named Boundary Report'!$A2424), "",TRIM(SUBSTITUTE('Named Boundary Report'!$A2424, CHAR(160), " ")))</f>
        <v/>
      </c>
      <c r="C2425" s="475">
        <f>'Named Boundary Report'!$F2424</f>
        <v>0</v>
      </c>
    </row>
    <row r="2426" spans="1:3" x14ac:dyDescent="0.25">
      <c r="A2426" s="532" t="str">
        <f>IF(ISNUMBER(VALUE(SUBSTITUTE('Named Boundary Report'!$A2425,"+",""))), VALUE(SUBSTITUTE('Named Boundary Report'!$A2425,"+","")), IF(TRIM('Named Boundary Report'!$A2425)="", "End of Project", $A2425))</f>
        <v>End of Project</v>
      </c>
      <c r="B2426" s="473" t="str">
        <f>IF(ISNUMBER('Named Boundary Report'!$A2425), "",TRIM(SUBSTITUTE('Named Boundary Report'!$A2425, CHAR(160), " ")))</f>
        <v/>
      </c>
      <c r="C2426" s="475">
        <f>'Named Boundary Report'!$F2425</f>
        <v>0</v>
      </c>
    </row>
    <row r="2427" spans="1:3" x14ac:dyDescent="0.25">
      <c r="A2427" s="532" t="str">
        <f>IF(ISNUMBER(VALUE(SUBSTITUTE('Named Boundary Report'!$A2426,"+",""))), VALUE(SUBSTITUTE('Named Boundary Report'!$A2426,"+","")), IF(TRIM('Named Boundary Report'!$A2426)="", "End of Project", $A2426))</f>
        <v>End of Project</v>
      </c>
      <c r="B2427" s="473" t="str">
        <f>IF(ISNUMBER('Named Boundary Report'!$A2426), "",TRIM(SUBSTITUTE('Named Boundary Report'!$A2426, CHAR(160), " ")))</f>
        <v/>
      </c>
      <c r="C2427" s="475">
        <f>'Named Boundary Report'!$F2426</f>
        <v>0</v>
      </c>
    </row>
    <row r="2428" spans="1:3" x14ac:dyDescent="0.25">
      <c r="A2428" s="532" t="str">
        <f>IF(ISNUMBER(VALUE(SUBSTITUTE('Named Boundary Report'!$A2427,"+",""))), VALUE(SUBSTITUTE('Named Boundary Report'!$A2427,"+","")), IF(TRIM('Named Boundary Report'!$A2427)="", "End of Project", $A2427))</f>
        <v>End of Project</v>
      </c>
      <c r="B2428" s="473" t="str">
        <f>IF(ISNUMBER('Named Boundary Report'!$A2427), "",TRIM(SUBSTITUTE('Named Boundary Report'!$A2427, CHAR(160), " ")))</f>
        <v/>
      </c>
      <c r="C2428" s="475">
        <f>'Named Boundary Report'!$F2427</f>
        <v>0</v>
      </c>
    </row>
    <row r="2429" spans="1:3" x14ac:dyDescent="0.25">
      <c r="A2429" s="532" t="str">
        <f>IF(ISNUMBER(VALUE(SUBSTITUTE('Named Boundary Report'!$A2428,"+",""))), VALUE(SUBSTITUTE('Named Boundary Report'!$A2428,"+","")), IF(TRIM('Named Boundary Report'!$A2428)="", "End of Project", $A2428))</f>
        <v>End of Project</v>
      </c>
      <c r="B2429" s="473" t="str">
        <f>IF(ISNUMBER('Named Boundary Report'!$A2428), "",TRIM(SUBSTITUTE('Named Boundary Report'!$A2428, CHAR(160), " ")))</f>
        <v/>
      </c>
      <c r="C2429" s="475">
        <f>'Named Boundary Report'!$F2428</f>
        <v>0</v>
      </c>
    </row>
    <row r="2430" spans="1:3" x14ac:dyDescent="0.25">
      <c r="A2430" s="532" t="str">
        <f>IF(ISNUMBER(VALUE(SUBSTITUTE('Named Boundary Report'!$A2429,"+",""))), VALUE(SUBSTITUTE('Named Boundary Report'!$A2429,"+","")), IF(TRIM('Named Boundary Report'!$A2429)="", "End of Project", $A2429))</f>
        <v>End of Project</v>
      </c>
      <c r="B2430" s="473" t="str">
        <f>IF(ISNUMBER('Named Boundary Report'!$A2429), "",TRIM(SUBSTITUTE('Named Boundary Report'!$A2429, CHAR(160), " ")))</f>
        <v/>
      </c>
      <c r="C2430" s="475">
        <f>'Named Boundary Report'!$F2429</f>
        <v>0</v>
      </c>
    </row>
    <row r="2431" spans="1:3" x14ac:dyDescent="0.25">
      <c r="A2431" s="532" t="str">
        <f>IF(ISNUMBER(VALUE(SUBSTITUTE('Named Boundary Report'!$A2430,"+",""))), VALUE(SUBSTITUTE('Named Boundary Report'!$A2430,"+","")), IF(TRIM('Named Boundary Report'!$A2430)="", "End of Project", $A2430))</f>
        <v>End of Project</v>
      </c>
      <c r="B2431" s="473" t="str">
        <f>IF(ISNUMBER('Named Boundary Report'!$A2430), "",TRIM(SUBSTITUTE('Named Boundary Report'!$A2430, CHAR(160), " ")))</f>
        <v/>
      </c>
      <c r="C2431" s="475">
        <f>'Named Boundary Report'!$F2430</f>
        <v>0</v>
      </c>
    </row>
    <row r="2432" spans="1:3" x14ac:dyDescent="0.25">
      <c r="A2432" s="532" t="str">
        <f>IF(ISNUMBER(VALUE(SUBSTITUTE('Named Boundary Report'!$A2431,"+",""))), VALUE(SUBSTITUTE('Named Boundary Report'!$A2431,"+","")), IF(TRIM('Named Boundary Report'!$A2431)="", "End of Project", $A2431))</f>
        <v>End of Project</v>
      </c>
      <c r="B2432" s="473" t="str">
        <f>IF(ISNUMBER('Named Boundary Report'!$A2431), "",TRIM(SUBSTITUTE('Named Boundary Report'!$A2431, CHAR(160), " ")))</f>
        <v/>
      </c>
      <c r="C2432" s="475">
        <f>'Named Boundary Report'!$F2431</f>
        <v>0</v>
      </c>
    </row>
    <row r="2433" spans="1:3" x14ac:dyDescent="0.25">
      <c r="A2433" s="532" t="str">
        <f>IF(ISNUMBER(VALUE(SUBSTITUTE('Named Boundary Report'!$A2432,"+",""))), VALUE(SUBSTITUTE('Named Boundary Report'!$A2432,"+","")), IF(TRIM('Named Boundary Report'!$A2432)="", "End of Project", $A2432))</f>
        <v>End of Project</v>
      </c>
      <c r="B2433" s="473" t="str">
        <f>IF(ISNUMBER('Named Boundary Report'!$A2432), "",TRIM(SUBSTITUTE('Named Boundary Report'!$A2432, CHAR(160), " ")))</f>
        <v/>
      </c>
      <c r="C2433" s="475">
        <f>'Named Boundary Report'!$F2432</f>
        <v>0</v>
      </c>
    </row>
    <row r="2434" spans="1:3" x14ac:dyDescent="0.25">
      <c r="A2434" s="532" t="str">
        <f>IF(ISNUMBER(VALUE(SUBSTITUTE('Named Boundary Report'!$A2433,"+",""))), VALUE(SUBSTITUTE('Named Boundary Report'!$A2433,"+","")), IF(TRIM('Named Boundary Report'!$A2433)="", "End of Project", $A2433))</f>
        <v>End of Project</v>
      </c>
      <c r="B2434" s="473" t="str">
        <f>IF(ISNUMBER('Named Boundary Report'!$A2433), "",TRIM(SUBSTITUTE('Named Boundary Report'!$A2433, CHAR(160), " ")))</f>
        <v/>
      </c>
      <c r="C2434" s="475">
        <f>'Named Boundary Report'!$F2433</f>
        <v>0</v>
      </c>
    </row>
    <row r="2435" spans="1:3" x14ac:dyDescent="0.25">
      <c r="A2435" s="532" t="str">
        <f>IF(ISNUMBER(VALUE(SUBSTITUTE('Named Boundary Report'!$A2434,"+",""))), VALUE(SUBSTITUTE('Named Boundary Report'!$A2434,"+","")), IF(TRIM('Named Boundary Report'!$A2434)="", "End of Project", $A2434))</f>
        <v>End of Project</v>
      </c>
      <c r="B2435" s="473" t="str">
        <f>IF(ISNUMBER('Named Boundary Report'!$A2434), "",TRIM(SUBSTITUTE('Named Boundary Report'!$A2434, CHAR(160), " ")))</f>
        <v/>
      </c>
      <c r="C2435" s="475">
        <f>'Named Boundary Report'!$F2434</f>
        <v>0</v>
      </c>
    </row>
    <row r="2436" spans="1:3" x14ac:dyDescent="0.25">
      <c r="A2436" s="532" t="str">
        <f>IF(ISNUMBER(VALUE(SUBSTITUTE('Named Boundary Report'!$A2435,"+",""))), VALUE(SUBSTITUTE('Named Boundary Report'!$A2435,"+","")), IF(TRIM('Named Boundary Report'!$A2435)="", "End of Project", $A2435))</f>
        <v>End of Project</v>
      </c>
      <c r="B2436" s="473" t="str">
        <f>IF(ISNUMBER('Named Boundary Report'!$A2435), "",TRIM(SUBSTITUTE('Named Boundary Report'!$A2435, CHAR(160), " ")))</f>
        <v/>
      </c>
      <c r="C2436" s="475">
        <f>'Named Boundary Report'!$F2435</f>
        <v>0</v>
      </c>
    </row>
    <row r="2437" spans="1:3" x14ac:dyDescent="0.25">
      <c r="A2437" s="532" t="str">
        <f>IF(ISNUMBER(VALUE(SUBSTITUTE('Named Boundary Report'!$A2436,"+",""))), VALUE(SUBSTITUTE('Named Boundary Report'!$A2436,"+","")), IF(TRIM('Named Boundary Report'!$A2436)="", "End of Project", $A2436))</f>
        <v>End of Project</v>
      </c>
      <c r="B2437" s="473" t="str">
        <f>IF(ISNUMBER('Named Boundary Report'!$A2436), "",TRIM(SUBSTITUTE('Named Boundary Report'!$A2436, CHAR(160), " ")))</f>
        <v/>
      </c>
      <c r="C2437" s="475">
        <f>'Named Boundary Report'!$F2436</f>
        <v>0</v>
      </c>
    </row>
    <row r="2438" spans="1:3" x14ac:dyDescent="0.25">
      <c r="A2438" s="532" t="str">
        <f>IF(ISNUMBER(VALUE(SUBSTITUTE('Named Boundary Report'!$A2437,"+",""))), VALUE(SUBSTITUTE('Named Boundary Report'!$A2437,"+","")), IF(TRIM('Named Boundary Report'!$A2437)="", "End of Project", $A2437))</f>
        <v>End of Project</v>
      </c>
      <c r="B2438" s="473" t="str">
        <f>IF(ISNUMBER('Named Boundary Report'!$A2437), "",TRIM(SUBSTITUTE('Named Boundary Report'!$A2437, CHAR(160), " ")))</f>
        <v/>
      </c>
      <c r="C2438" s="475">
        <f>'Named Boundary Report'!$F2437</f>
        <v>0</v>
      </c>
    </row>
    <row r="2439" spans="1:3" x14ac:dyDescent="0.25">
      <c r="A2439" s="532" t="str">
        <f>IF(ISNUMBER(VALUE(SUBSTITUTE('Named Boundary Report'!$A2438,"+",""))), VALUE(SUBSTITUTE('Named Boundary Report'!$A2438,"+","")), IF(TRIM('Named Boundary Report'!$A2438)="", "End of Project", $A2438))</f>
        <v>End of Project</v>
      </c>
      <c r="B2439" s="473" t="str">
        <f>IF(ISNUMBER('Named Boundary Report'!$A2438), "",TRIM(SUBSTITUTE('Named Boundary Report'!$A2438, CHAR(160), " ")))</f>
        <v/>
      </c>
      <c r="C2439" s="475">
        <f>'Named Boundary Report'!$F2438</f>
        <v>0</v>
      </c>
    </row>
    <row r="2440" spans="1:3" x14ac:dyDescent="0.25">
      <c r="A2440" s="532" t="str">
        <f>IF(ISNUMBER(VALUE(SUBSTITUTE('Named Boundary Report'!$A2439,"+",""))), VALUE(SUBSTITUTE('Named Boundary Report'!$A2439,"+","")), IF(TRIM('Named Boundary Report'!$A2439)="", "End of Project", $A2439))</f>
        <v>End of Project</v>
      </c>
      <c r="B2440" s="473" t="str">
        <f>IF(ISNUMBER('Named Boundary Report'!$A2439), "",TRIM(SUBSTITUTE('Named Boundary Report'!$A2439, CHAR(160), " ")))</f>
        <v/>
      </c>
      <c r="C2440" s="475">
        <f>'Named Boundary Report'!$F2439</f>
        <v>0</v>
      </c>
    </row>
    <row r="2441" spans="1:3" x14ac:dyDescent="0.25">
      <c r="A2441" s="532" t="str">
        <f>IF(ISNUMBER(VALUE(SUBSTITUTE('Named Boundary Report'!$A2440,"+",""))), VALUE(SUBSTITUTE('Named Boundary Report'!$A2440,"+","")), IF(TRIM('Named Boundary Report'!$A2440)="", "End of Project", $A2440))</f>
        <v>End of Project</v>
      </c>
      <c r="B2441" s="473" t="str">
        <f>IF(ISNUMBER('Named Boundary Report'!$A2440), "",TRIM(SUBSTITUTE('Named Boundary Report'!$A2440, CHAR(160), " ")))</f>
        <v/>
      </c>
      <c r="C2441" s="475">
        <f>'Named Boundary Report'!$F2440</f>
        <v>0</v>
      </c>
    </row>
    <row r="2442" spans="1:3" x14ac:dyDescent="0.25">
      <c r="A2442" s="532" t="str">
        <f>IF(ISNUMBER(VALUE(SUBSTITUTE('Named Boundary Report'!$A2441,"+",""))), VALUE(SUBSTITUTE('Named Boundary Report'!$A2441,"+","")), IF(TRIM('Named Boundary Report'!$A2441)="", "End of Project", $A2441))</f>
        <v>End of Project</v>
      </c>
      <c r="B2442" s="473" t="str">
        <f>IF(ISNUMBER('Named Boundary Report'!$A2441), "",TRIM(SUBSTITUTE('Named Boundary Report'!$A2441, CHAR(160), " ")))</f>
        <v/>
      </c>
      <c r="C2442" s="475">
        <f>'Named Boundary Report'!$F2441</f>
        <v>0</v>
      </c>
    </row>
    <row r="2443" spans="1:3" x14ac:dyDescent="0.25">
      <c r="A2443" s="532" t="str">
        <f>IF(ISNUMBER(VALUE(SUBSTITUTE('Named Boundary Report'!$A2442,"+",""))), VALUE(SUBSTITUTE('Named Boundary Report'!$A2442,"+","")), IF(TRIM('Named Boundary Report'!$A2442)="", "End of Project", $A2442))</f>
        <v>End of Project</v>
      </c>
      <c r="B2443" s="473" t="str">
        <f>IF(ISNUMBER('Named Boundary Report'!$A2442), "",TRIM(SUBSTITUTE('Named Boundary Report'!$A2442, CHAR(160), " ")))</f>
        <v/>
      </c>
      <c r="C2443" s="475">
        <f>'Named Boundary Report'!$F2442</f>
        <v>0</v>
      </c>
    </row>
    <row r="2444" spans="1:3" x14ac:dyDescent="0.25">
      <c r="A2444" s="532" t="str">
        <f>IF(ISNUMBER(VALUE(SUBSTITUTE('Named Boundary Report'!$A2443,"+",""))), VALUE(SUBSTITUTE('Named Boundary Report'!$A2443,"+","")), IF(TRIM('Named Boundary Report'!$A2443)="", "End of Project", $A2443))</f>
        <v>End of Project</v>
      </c>
      <c r="B2444" s="473" t="str">
        <f>IF(ISNUMBER('Named Boundary Report'!$A2443), "",TRIM(SUBSTITUTE('Named Boundary Report'!$A2443, CHAR(160), " ")))</f>
        <v/>
      </c>
      <c r="C2444" s="475">
        <f>'Named Boundary Report'!$F2443</f>
        <v>0</v>
      </c>
    </row>
    <row r="2445" spans="1:3" x14ac:dyDescent="0.25">
      <c r="A2445" s="532" t="str">
        <f>IF(ISNUMBER(VALUE(SUBSTITUTE('Named Boundary Report'!$A2444,"+",""))), VALUE(SUBSTITUTE('Named Boundary Report'!$A2444,"+","")), IF(TRIM('Named Boundary Report'!$A2444)="", "End of Project", $A2444))</f>
        <v>End of Project</v>
      </c>
      <c r="B2445" s="473" t="str">
        <f>IF(ISNUMBER('Named Boundary Report'!$A2444), "",TRIM(SUBSTITUTE('Named Boundary Report'!$A2444, CHAR(160), " ")))</f>
        <v/>
      </c>
      <c r="C2445" s="475">
        <f>'Named Boundary Report'!$F2444</f>
        <v>0</v>
      </c>
    </row>
    <row r="2446" spans="1:3" x14ac:dyDescent="0.25">
      <c r="A2446" s="532" t="str">
        <f>IF(ISNUMBER(VALUE(SUBSTITUTE('Named Boundary Report'!$A2445,"+",""))), VALUE(SUBSTITUTE('Named Boundary Report'!$A2445,"+","")), IF(TRIM('Named Boundary Report'!$A2445)="", "End of Project", $A2445))</f>
        <v>End of Project</v>
      </c>
      <c r="B2446" s="473" t="str">
        <f>IF(ISNUMBER('Named Boundary Report'!$A2445), "",TRIM(SUBSTITUTE('Named Boundary Report'!$A2445, CHAR(160), " ")))</f>
        <v/>
      </c>
      <c r="C2446" s="475">
        <f>'Named Boundary Report'!$F2445</f>
        <v>0</v>
      </c>
    </row>
    <row r="2447" spans="1:3" x14ac:dyDescent="0.25">
      <c r="A2447" s="532" t="str">
        <f>IF(ISNUMBER(VALUE(SUBSTITUTE('Named Boundary Report'!$A2446,"+",""))), VALUE(SUBSTITUTE('Named Boundary Report'!$A2446,"+","")), IF(TRIM('Named Boundary Report'!$A2446)="", "End of Project", $A2446))</f>
        <v>End of Project</v>
      </c>
      <c r="B2447" s="473" t="str">
        <f>IF(ISNUMBER('Named Boundary Report'!$A2446), "",TRIM(SUBSTITUTE('Named Boundary Report'!$A2446, CHAR(160), " ")))</f>
        <v/>
      </c>
      <c r="C2447" s="475">
        <f>'Named Boundary Report'!$F2446</f>
        <v>0</v>
      </c>
    </row>
    <row r="2448" spans="1:3" x14ac:dyDescent="0.25">
      <c r="A2448" s="532" t="str">
        <f>IF(ISNUMBER(VALUE(SUBSTITUTE('Named Boundary Report'!$A2447,"+",""))), VALUE(SUBSTITUTE('Named Boundary Report'!$A2447,"+","")), IF(TRIM('Named Boundary Report'!$A2447)="", "End of Project", $A2447))</f>
        <v>End of Project</v>
      </c>
      <c r="B2448" s="473" t="str">
        <f>IF(ISNUMBER('Named Boundary Report'!$A2447), "",TRIM(SUBSTITUTE('Named Boundary Report'!$A2447, CHAR(160), " ")))</f>
        <v/>
      </c>
      <c r="C2448" s="475">
        <f>'Named Boundary Report'!$F2447</f>
        <v>0</v>
      </c>
    </row>
    <row r="2449" spans="1:3" x14ac:dyDescent="0.25">
      <c r="A2449" s="532" t="str">
        <f>IF(ISNUMBER(VALUE(SUBSTITUTE('Named Boundary Report'!$A2448,"+",""))), VALUE(SUBSTITUTE('Named Boundary Report'!$A2448,"+","")), IF(TRIM('Named Boundary Report'!$A2448)="", "End of Project", $A2448))</f>
        <v>End of Project</v>
      </c>
      <c r="B2449" s="473" t="str">
        <f>IF(ISNUMBER('Named Boundary Report'!$A2448), "",TRIM(SUBSTITUTE('Named Boundary Report'!$A2448, CHAR(160), " ")))</f>
        <v/>
      </c>
      <c r="C2449" s="475">
        <f>'Named Boundary Report'!$F2448</f>
        <v>0</v>
      </c>
    </row>
    <row r="2450" spans="1:3" x14ac:dyDescent="0.25">
      <c r="A2450" s="532" t="str">
        <f>IF(ISNUMBER(VALUE(SUBSTITUTE('Named Boundary Report'!$A2449,"+",""))), VALUE(SUBSTITUTE('Named Boundary Report'!$A2449,"+","")), IF(TRIM('Named Boundary Report'!$A2449)="", "End of Project", $A2449))</f>
        <v>End of Project</v>
      </c>
      <c r="B2450" s="473" t="str">
        <f>IF(ISNUMBER('Named Boundary Report'!$A2449), "",TRIM(SUBSTITUTE('Named Boundary Report'!$A2449, CHAR(160), " ")))</f>
        <v/>
      </c>
      <c r="C2450" s="475">
        <f>'Named Boundary Report'!$F2449</f>
        <v>0</v>
      </c>
    </row>
    <row r="2451" spans="1:3" x14ac:dyDescent="0.25">
      <c r="A2451" s="532" t="str">
        <f>IF(ISNUMBER(VALUE(SUBSTITUTE('Named Boundary Report'!$A2450,"+",""))), VALUE(SUBSTITUTE('Named Boundary Report'!$A2450,"+","")), IF(TRIM('Named Boundary Report'!$A2450)="", "End of Project", $A2450))</f>
        <v>End of Project</v>
      </c>
      <c r="B2451" s="473" t="str">
        <f>IF(ISNUMBER('Named Boundary Report'!$A2450), "",TRIM(SUBSTITUTE('Named Boundary Report'!$A2450, CHAR(160), " ")))</f>
        <v/>
      </c>
      <c r="C2451" s="475">
        <f>'Named Boundary Report'!$F2450</f>
        <v>0</v>
      </c>
    </row>
    <row r="2452" spans="1:3" x14ac:dyDescent="0.25">
      <c r="A2452" s="532" t="str">
        <f>IF(ISNUMBER(VALUE(SUBSTITUTE('Named Boundary Report'!$A2451,"+",""))), VALUE(SUBSTITUTE('Named Boundary Report'!$A2451,"+","")), IF(TRIM('Named Boundary Report'!$A2451)="", "End of Project", $A2451))</f>
        <v>End of Project</v>
      </c>
      <c r="B2452" s="473" t="str">
        <f>IF(ISNUMBER('Named Boundary Report'!$A2451), "",TRIM(SUBSTITUTE('Named Boundary Report'!$A2451, CHAR(160), " ")))</f>
        <v/>
      </c>
      <c r="C2452" s="475">
        <f>'Named Boundary Report'!$F2451</f>
        <v>0</v>
      </c>
    </row>
    <row r="2453" spans="1:3" x14ac:dyDescent="0.25">
      <c r="A2453" s="532" t="str">
        <f>IF(ISNUMBER(VALUE(SUBSTITUTE('Named Boundary Report'!$A2452,"+",""))), VALUE(SUBSTITUTE('Named Boundary Report'!$A2452,"+","")), IF(TRIM('Named Boundary Report'!$A2452)="", "End of Project", $A2452))</f>
        <v>End of Project</v>
      </c>
      <c r="B2453" s="473" t="str">
        <f>IF(ISNUMBER('Named Boundary Report'!$A2452), "",TRIM(SUBSTITUTE('Named Boundary Report'!$A2452, CHAR(160), " ")))</f>
        <v/>
      </c>
      <c r="C2453" s="475">
        <f>'Named Boundary Report'!$F2452</f>
        <v>0</v>
      </c>
    </row>
    <row r="2454" spans="1:3" x14ac:dyDescent="0.25">
      <c r="A2454" s="532" t="str">
        <f>IF(ISNUMBER(VALUE(SUBSTITUTE('Named Boundary Report'!$A2453,"+",""))), VALUE(SUBSTITUTE('Named Boundary Report'!$A2453,"+","")), IF(TRIM('Named Boundary Report'!$A2453)="", "End of Project", $A2453))</f>
        <v>End of Project</v>
      </c>
      <c r="B2454" s="473" t="str">
        <f>IF(ISNUMBER('Named Boundary Report'!$A2453), "",TRIM(SUBSTITUTE('Named Boundary Report'!$A2453, CHAR(160), " ")))</f>
        <v/>
      </c>
      <c r="C2454" s="475">
        <f>'Named Boundary Report'!$F2453</f>
        <v>0</v>
      </c>
    </row>
    <row r="2455" spans="1:3" x14ac:dyDescent="0.25">
      <c r="A2455" s="532" t="str">
        <f>IF(ISNUMBER(VALUE(SUBSTITUTE('Named Boundary Report'!$A2454,"+",""))), VALUE(SUBSTITUTE('Named Boundary Report'!$A2454,"+","")), IF(TRIM('Named Boundary Report'!$A2454)="", "End of Project", $A2454))</f>
        <v>End of Project</v>
      </c>
      <c r="B2455" s="473" t="str">
        <f>IF(ISNUMBER('Named Boundary Report'!$A2454), "",TRIM(SUBSTITUTE('Named Boundary Report'!$A2454, CHAR(160), " ")))</f>
        <v/>
      </c>
      <c r="C2455" s="475">
        <f>'Named Boundary Report'!$F2454</f>
        <v>0</v>
      </c>
    </row>
    <row r="2456" spans="1:3" x14ac:dyDescent="0.25">
      <c r="A2456" s="532" t="str">
        <f>IF(ISNUMBER(VALUE(SUBSTITUTE('Named Boundary Report'!$A2455,"+",""))), VALUE(SUBSTITUTE('Named Boundary Report'!$A2455,"+","")), IF(TRIM('Named Boundary Report'!$A2455)="", "End of Project", $A2455))</f>
        <v>End of Project</v>
      </c>
      <c r="B2456" s="473" t="str">
        <f>IF(ISNUMBER('Named Boundary Report'!$A2455), "",TRIM(SUBSTITUTE('Named Boundary Report'!$A2455, CHAR(160), " ")))</f>
        <v/>
      </c>
      <c r="C2456" s="475">
        <f>'Named Boundary Report'!$F2455</f>
        <v>0</v>
      </c>
    </row>
    <row r="2457" spans="1:3" x14ac:dyDescent="0.25">
      <c r="A2457" s="532" t="str">
        <f>IF(ISNUMBER(VALUE(SUBSTITUTE('Named Boundary Report'!$A2456,"+",""))), VALUE(SUBSTITUTE('Named Boundary Report'!$A2456,"+","")), IF(TRIM('Named Boundary Report'!$A2456)="", "End of Project", $A2456))</f>
        <v>End of Project</v>
      </c>
      <c r="B2457" s="473" t="str">
        <f>IF(ISNUMBER('Named Boundary Report'!$A2456), "",TRIM(SUBSTITUTE('Named Boundary Report'!$A2456, CHAR(160), " ")))</f>
        <v/>
      </c>
      <c r="C2457" s="475">
        <f>'Named Boundary Report'!$F2456</f>
        <v>0</v>
      </c>
    </row>
    <row r="2458" spans="1:3" x14ac:dyDescent="0.25">
      <c r="A2458" s="532" t="str">
        <f>IF(ISNUMBER(VALUE(SUBSTITUTE('Named Boundary Report'!$A2457,"+",""))), VALUE(SUBSTITUTE('Named Boundary Report'!$A2457,"+","")), IF(TRIM('Named Boundary Report'!$A2457)="", "End of Project", $A2457))</f>
        <v>End of Project</v>
      </c>
      <c r="B2458" s="473" t="str">
        <f>IF(ISNUMBER('Named Boundary Report'!$A2457), "",TRIM(SUBSTITUTE('Named Boundary Report'!$A2457, CHAR(160), " ")))</f>
        <v/>
      </c>
      <c r="C2458" s="475">
        <f>'Named Boundary Report'!$F2457</f>
        <v>0</v>
      </c>
    </row>
    <row r="2459" spans="1:3" x14ac:dyDescent="0.25">
      <c r="A2459" s="532" t="str">
        <f>IF(ISNUMBER(VALUE(SUBSTITUTE('Named Boundary Report'!$A2458,"+",""))), VALUE(SUBSTITUTE('Named Boundary Report'!$A2458,"+","")), IF(TRIM('Named Boundary Report'!$A2458)="", "End of Project", $A2458))</f>
        <v>End of Project</v>
      </c>
      <c r="B2459" s="473" t="str">
        <f>IF(ISNUMBER('Named Boundary Report'!$A2458), "",TRIM(SUBSTITUTE('Named Boundary Report'!$A2458, CHAR(160), " ")))</f>
        <v/>
      </c>
      <c r="C2459" s="475">
        <f>'Named Boundary Report'!$F2458</f>
        <v>0</v>
      </c>
    </row>
    <row r="2460" spans="1:3" x14ac:dyDescent="0.25">
      <c r="A2460" s="532" t="str">
        <f>IF(ISNUMBER(VALUE(SUBSTITUTE('Named Boundary Report'!$A2459,"+",""))), VALUE(SUBSTITUTE('Named Boundary Report'!$A2459,"+","")), IF(TRIM('Named Boundary Report'!$A2459)="", "End of Project", $A2459))</f>
        <v>End of Project</v>
      </c>
      <c r="B2460" s="473" t="str">
        <f>IF(ISNUMBER('Named Boundary Report'!$A2459), "",TRIM(SUBSTITUTE('Named Boundary Report'!$A2459, CHAR(160), " ")))</f>
        <v/>
      </c>
      <c r="C2460" s="475">
        <f>'Named Boundary Report'!$F2459</f>
        <v>0</v>
      </c>
    </row>
    <row r="2461" spans="1:3" x14ac:dyDescent="0.25">
      <c r="A2461" s="532" t="str">
        <f>IF(ISNUMBER(VALUE(SUBSTITUTE('Named Boundary Report'!$A2460,"+",""))), VALUE(SUBSTITUTE('Named Boundary Report'!$A2460,"+","")), IF(TRIM('Named Boundary Report'!$A2460)="", "End of Project", $A2460))</f>
        <v>End of Project</v>
      </c>
      <c r="B2461" s="473" t="str">
        <f>IF(ISNUMBER('Named Boundary Report'!$A2460), "",TRIM(SUBSTITUTE('Named Boundary Report'!$A2460, CHAR(160), " ")))</f>
        <v/>
      </c>
      <c r="C2461" s="475">
        <f>'Named Boundary Report'!$F2460</f>
        <v>0</v>
      </c>
    </row>
    <row r="2462" spans="1:3" x14ac:dyDescent="0.25">
      <c r="A2462" s="532" t="str">
        <f>IF(ISNUMBER(VALUE(SUBSTITUTE('Named Boundary Report'!$A2461,"+",""))), VALUE(SUBSTITUTE('Named Boundary Report'!$A2461,"+","")), IF(TRIM('Named Boundary Report'!$A2461)="", "End of Project", $A2461))</f>
        <v>End of Project</v>
      </c>
      <c r="B2462" s="473" t="str">
        <f>IF(ISNUMBER('Named Boundary Report'!$A2461), "",TRIM(SUBSTITUTE('Named Boundary Report'!$A2461, CHAR(160), " ")))</f>
        <v/>
      </c>
      <c r="C2462" s="475">
        <f>'Named Boundary Report'!$F2461</f>
        <v>0</v>
      </c>
    </row>
    <row r="2463" spans="1:3" x14ac:dyDescent="0.25">
      <c r="A2463" s="532" t="str">
        <f>IF(ISNUMBER(VALUE(SUBSTITUTE('Named Boundary Report'!$A2462,"+",""))), VALUE(SUBSTITUTE('Named Boundary Report'!$A2462,"+","")), IF(TRIM('Named Boundary Report'!$A2462)="", "End of Project", $A2462))</f>
        <v>End of Project</v>
      </c>
      <c r="B2463" s="473" t="str">
        <f>IF(ISNUMBER('Named Boundary Report'!$A2462), "",TRIM(SUBSTITUTE('Named Boundary Report'!$A2462, CHAR(160), " ")))</f>
        <v/>
      </c>
      <c r="C2463" s="475">
        <f>'Named Boundary Report'!$F2462</f>
        <v>0</v>
      </c>
    </row>
    <row r="2464" spans="1:3" x14ac:dyDescent="0.25">
      <c r="A2464" s="532" t="str">
        <f>IF(ISNUMBER(VALUE(SUBSTITUTE('Named Boundary Report'!$A2463,"+",""))), VALUE(SUBSTITUTE('Named Boundary Report'!$A2463,"+","")), IF(TRIM('Named Boundary Report'!$A2463)="", "End of Project", $A2463))</f>
        <v>End of Project</v>
      </c>
      <c r="B2464" s="473" t="str">
        <f>IF(ISNUMBER('Named Boundary Report'!$A2463), "",TRIM(SUBSTITUTE('Named Boundary Report'!$A2463, CHAR(160), " ")))</f>
        <v/>
      </c>
      <c r="C2464" s="475">
        <f>'Named Boundary Report'!$F2463</f>
        <v>0</v>
      </c>
    </row>
    <row r="2465" spans="1:3" x14ac:dyDescent="0.25">
      <c r="A2465" s="532" t="str">
        <f>IF(ISNUMBER(VALUE(SUBSTITUTE('Named Boundary Report'!$A2464,"+",""))), VALUE(SUBSTITUTE('Named Boundary Report'!$A2464,"+","")), IF(TRIM('Named Boundary Report'!$A2464)="", "End of Project", $A2464))</f>
        <v>End of Project</v>
      </c>
      <c r="B2465" s="473" t="str">
        <f>IF(ISNUMBER('Named Boundary Report'!$A2464), "",TRIM(SUBSTITUTE('Named Boundary Report'!$A2464, CHAR(160), " ")))</f>
        <v/>
      </c>
      <c r="C2465" s="475">
        <f>'Named Boundary Report'!$F2464</f>
        <v>0</v>
      </c>
    </row>
    <row r="2466" spans="1:3" x14ac:dyDescent="0.25">
      <c r="A2466" s="532" t="str">
        <f>IF(ISNUMBER(VALUE(SUBSTITUTE('Named Boundary Report'!$A2465,"+",""))), VALUE(SUBSTITUTE('Named Boundary Report'!$A2465,"+","")), IF(TRIM('Named Boundary Report'!$A2465)="", "End of Project", $A2465))</f>
        <v>End of Project</v>
      </c>
      <c r="B2466" s="473" t="str">
        <f>IF(ISNUMBER('Named Boundary Report'!$A2465), "",TRIM(SUBSTITUTE('Named Boundary Report'!$A2465, CHAR(160), " ")))</f>
        <v/>
      </c>
      <c r="C2466" s="475">
        <f>'Named Boundary Report'!$F2465</f>
        <v>0</v>
      </c>
    </row>
    <row r="2467" spans="1:3" x14ac:dyDescent="0.25">
      <c r="A2467" s="532" t="str">
        <f>IF(ISNUMBER(VALUE(SUBSTITUTE('Named Boundary Report'!$A2466,"+",""))), VALUE(SUBSTITUTE('Named Boundary Report'!$A2466,"+","")), IF(TRIM('Named Boundary Report'!$A2466)="", "End of Project", $A2466))</f>
        <v>End of Project</v>
      </c>
      <c r="B2467" s="473" t="str">
        <f>IF(ISNUMBER('Named Boundary Report'!$A2466), "",TRIM(SUBSTITUTE('Named Boundary Report'!$A2466, CHAR(160), " ")))</f>
        <v/>
      </c>
      <c r="C2467" s="475">
        <f>'Named Boundary Report'!$F2466</f>
        <v>0</v>
      </c>
    </row>
    <row r="2468" spans="1:3" x14ac:dyDescent="0.25">
      <c r="A2468" s="532" t="str">
        <f>IF(ISNUMBER(VALUE(SUBSTITUTE('Named Boundary Report'!$A2467,"+",""))), VALUE(SUBSTITUTE('Named Boundary Report'!$A2467,"+","")), IF(TRIM('Named Boundary Report'!$A2467)="", "End of Project", $A2467))</f>
        <v>End of Project</v>
      </c>
      <c r="B2468" s="473" t="str">
        <f>IF(ISNUMBER('Named Boundary Report'!$A2467), "",TRIM(SUBSTITUTE('Named Boundary Report'!$A2467, CHAR(160), " ")))</f>
        <v/>
      </c>
      <c r="C2468" s="475">
        <f>'Named Boundary Report'!$F2467</f>
        <v>0</v>
      </c>
    </row>
    <row r="2469" spans="1:3" x14ac:dyDescent="0.25">
      <c r="A2469" s="532" t="str">
        <f>IF(ISNUMBER(VALUE(SUBSTITUTE('Named Boundary Report'!$A2468,"+",""))), VALUE(SUBSTITUTE('Named Boundary Report'!$A2468,"+","")), IF(TRIM('Named Boundary Report'!$A2468)="", "End of Project", $A2468))</f>
        <v>End of Project</v>
      </c>
      <c r="B2469" s="473" t="str">
        <f>IF(ISNUMBER('Named Boundary Report'!$A2468), "",TRIM(SUBSTITUTE('Named Boundary Report'!$A2468, CHAR(160), " ")))</f>
        <v/>
      </c>
      <c r="C2469" s="475">
        <f>'Named Boundary Report'!$F2468</f>
        <v>0</v>
      </c>
    </row>
    <row r="2470" spans="1:3" x14ac:dyDescent="0.25">
      <c r="A2470" s="532" t="str">
        <f>IF(ISNUMBER(VALUE(SUBSTITUTE('Named Boundary Report'!$A2469,"+",""))), VALUE(SUBSTITUTE('Named Boundary Report'!$A2469,"+","")), IF(TRIM('Named Boundary Report'!$A2469)="", "End of Project", $A2469))</f>
        <v>End of Project</v>
      </c>
      <c r="B2470" s="473" t="str">
        <f>IF(ISNUMBER('Named Boundary Report'!$A2469), "",TRIM(SUBSTITUTE('Named Boundary Report'!$A2469, CHAR(160), " ")))</f>
        <v/>
      </c>
      <c r="C2470" s="475">
        <f>'Named Boundary Report'!$F2469</f>
        <v>0</v>
      </c>
    </row>
    <row r="2471" spans="1:3" x14ac:dyDescent="0.25">
      <c r="A2471" s="532" t="str">
        <f>IF(ISNUMBER(VALUE(SUBSTITUTE('Named Boundary Report'!$A2470,"+",""))), VALUE(SUBSTITUTE('Named Boundary Report'!$A2470,"+","")), IF(TRIM('Named Boundary Report'!$A2470)="", "End of Project", $A2470))</f>
        <v>End of Project</v>
      </c>
      <c r="B2471" s="473" t="str">
        <f>IF(ISNUMBER('Named Boundary Report'!$A2470), "",TRIM(SUBSTITUTE('Named Boundary Report'!$A2470, CHAR(160), " ")))</f>
        <v/>
      </c>
      <c r="C2471" s="475">
        <f>'Named Boundary Report'!$F2470</f>
        <v>0</v>
      </c>
    </row>
    <row r="2472" spans="1:3" x14ac:dyDescent="0.25">
      <c r="A2472" s="532" t="str">
        <f>IF(ISNUMBER(VALUE(SUBSTITUTE('Named Boundary Report'!$A2471,"+",""))), VALUE(SUBSTITUTE('Named Boundary Report'!$A2471,"+","")), IF(TRIM('Named Boundary Report'!$A2471)="", "End of Project", $A2471))</f>
        <v>End of Project</v>
      </c>
      <c r="B2472" s="473" t="str">
        <f>IF(ISNUMBER('Named Boundary Report'!$A2471), "",TRIM(SUBSTITUTE('Named Boundary Report'!$A2471, CHAR(160), " ")))</f>
        <v/>
      </c>
      <c r="C2472" s="475">
        <f>'Named Boundary Report'!$F2471</f>
        <v>0</v>
      </c>
    </row>
    <row r="2473" spans="1:3" x14ac:dyDescent="0.25">
      <c r="A2473" s="532" t="str">
        <f>IF(ISNUMBER(VALUE(SUBSTITUTE('Named Boundary Report'!$A2472,"+",""))), VALUE(SUBSTITUTE('Named Boundary Report'!$A2472,"+","")), IF(TRIM('Named Boundary Report'!$A2472)="", "End of Project", $A2472))</f>
        <v>End of Project</v>
      </c>
      <c r="B2473" s="473" t="str">
        <f>IF(ISNUMBER('Named Boundary Report'!$A2472), "",TRIM(SUBSTITUTE('Named Boundary Report'!$A2472, CHAR(160), " ")))</f>
        <v/>
      </c>
      <c r="C2473" s="475">
        <f>'Named Boundary Report'!$F2472</f>
        <v>0</v>
      </c>
    </row>
    <row r="2474" spans="1:3" x14ac:dyDescent="0.25">
      <c r="A2474" s="532" t="str">
        <f>IF(ISNUMBER(VALUE(SUBSTITUTE('Named Boundary Report'!$A2473,"+",""))), VALUE(SUBSTITUTE('Named Boundary Report'!$A2473,"+","")), IF(TRIM('Named Boundary Report'!$A2473)="", "End of Project", $A2473))</f>
        <v>End of Project</v>
      </c>
      <c r="B2474" s="473" t="str">
        <f>IF(ISNUMBER('Named Boundary Report'!$A2473), "",TRIM(SUBSTITUTE('Named Boundary Report'!$A2473, CHAR(160), " ")))</f>
        <v/>
      </c>
      <c r="C2474" s="475">
        <f>'Named Boundary Report'!$F2473</f>
        <v>0</v>
      </c>
    </row>
    <row r="2475" spans="1:3" x14ac:dyDescent="0.25">
      <c r="A2475" s="532" t="str">
        <f>IF(ISNUMBER(VALUE(SUBSTITUTE('Named Boundary Report'!$A2474,"+",""))), VALUE(SUBSTITUTE('Named Boundary Report'!$A2474,"+","")), IF(TRIM('Named Boundary Report'!$A2474)="", "End of Project", $A2474))</f>
        <v>End of Project</v>
      </c>
      <c r="B2475" s="473" t="str">
        <f>IF(ISNUMBER('Named Boundary Report'!$A2474), "",TRIM(SUBSTITUTE('Named Boundary Report'!$A2474, CHAR(160), " ")))</f>
        <v/>
      </c>
      <c r="C2475" s="475">
        <f>'Named Boundary Report'!$F2474</f>
        <v>0</v>
      </c>
    </row>
    <row r="2476" spans="1:3" x14ac:dyDescent="0.25">
      <c r="A2476" s="532" t="str">
        <f>IF(ISNUMBER(VALUE(SUBSTITUTE('Named Boundary Report'!$A2475,"+",""))), VALUE(SUBSTITUTE('Named Boundary Report'!$A2475,"+","")), IF(TRIM('Named Boundary Report'!$A2475)="", "End of Project", $A2475))</f>
        <v>End of Project</v>
      </c>
      <c r="B2476" s="473" t="str">
        <f>IF(ISNUMBER('Named Boundary Report'!$A2475), "",TRIM(SUBSTITUTE('Named Boundary Report'!$A2475, CHAR(160), " ")))</f>
        <v/>
      </c>
      <c r="C2476" s="475">
        <f>'Named Boundary Report'!$F2475</f>
        <v>0</v>
      </c>
    </row>
    <row r="2477" spans="1:3" x14ac:dyDescent="0.25">
      <c r="A2477" s="532" t="str">
        <f>IF(ISNUMBER(VALUE(SUBSTITUTE('Named Boundary Report'!$A2476,"+",""))), VALUE(SUBSTITUTE('Named Boundary Report'!$A2476,"+","")), IF(TRIM('Named Boundary Report'!$A2476)="", "End of Project", $A2476))</f>
        <v>End of Project</v>
      </c>
      <c r="B2477" s="473" t="str">
        <f>IF(ISNUMBER('Named Boundary Report'!$A2476), "",TRIM(SUBSTITUTE('Named Boundary Report'!$A2476, CHAR(160), " ")))</f>
        <v/>
      </c>
      <c r="C2477" s="475">
        <f>'Named Boundary Report'!$F2476</f>
        <v>0</v>
      </c>
    </row>
    <row r="2478" spans="1:3" x14ac:dyDescent="0.25">
      <c r="A2478" s="532" t="str">
        <f>IF(ISNUMBER(VALUE(SUBSTITUTE('Named Boundary Report'!$A2477,"+",""))), VALUE(SUBSTITUTE('Named Boundary Report'!$A2477,"+","")), IF(TRIM('Named Boundary Report'!$A2477)="", "End of Project", $A2477))</f>
        <v>End of Project</v>
      </c>
      <c r="B2478" s="473" t="str">
        <f>IF(ISNUMBER('Named Boundary Report'!$A2477), "",TRIM(SUBSTITUTE('Named Boundary Report'!$A2477, CHAR(160), " ")))</f>
        <v/>
      </c>
      <c r="C2478" s="475">
        <f>'Named Boundary Report'!$F2477</f>
        <v>0</v>
      </c>
    </row>
    <row r="2479" spans="1:3" x14ac:dyDescent="0.25">
      <c r="A2479" s="532" t="str">
        <f>IF(ISNUMBER(VALUE(SUBSTITUTE('Named Boundary Report'!$A2478,"+",""))), VALUE(SUBSTITUTE('Named Boundary Report'!$A2478,"+","")), IF(TRIM('Named Boundary Report'!$A2478)="", "End of Project", $A2478))</f>
        <v>End of Project</v>
      </c>
      <c r="B2479" s="473" t="str">
        <f>IF(ISNUMBER('Named Boundary Report'!$A2478), "",TRIM(SUBSTITUTE('Named Boundary Report'!$A2478, CHAR(160), " ")))</f>
        <v/>
      </c>
      <c r="C2479" s="475">
        <f>'Named Boundary Report'!$F2478</f>
        <v>0</v>
      </c>
    </row>
    <row r="2480" spans="1:3" x14ac:dyDescent="0.25">
      <c r="A2480" s="532" t="str">
        <f>IF(ISNUMBER(VALUE(SUBSTITUTE('Named Boundary Report'!$A2479,"+",""))), VALUE(SUBSTITUTE('Named Boundary Report'!$A2479,"+","")), IF(TRIM('Named Boundary Report'!$A2479)="", "End of Project", $A2479))</f>
        <v>End of Project</v>
      </c>
      <c r="B2480" s="473" t="str">
        <f>IF(ISNUMBER('Named Boundary Report'!$A2479), "",TRIM(SUBSTITUTE('Named Boundary Report'!$A2479, CHAR(160), " ")))</f>
        <v/>
      </c>
      <c r="C2480" s="475">
        <f>'Named Boundary Report'!$F2479</f>
        <v>0</v>
      </c>
    </row>
    <row r="2481" spans="1:3" x14ac:dyDescent="0.25">
      <c r="A2481" s="532" t="str">
        <f>IF(ISNUMBER(VALUE(SUBSTITUTE('Named Boundary Report'!$A2480,"+",""))), VALUE(SUBSTITUTE('Named Boundary Report'!$A2480,"+","")), IF(TRIM('Named Boundary Report'!$A2480)="", "End of Project", $A2480))</f>
        <v>End of Project</v>
      </c>
      <c r="B2481" s="473" t="str">
        <f>IF(ISNUMBER('Named Boundary Report'!$A2480), "",TRIM(SUBSTITUTE('Named Boundary Report'!$A2480, CHAR(160), " ")))</f>
        <v/>
      </c>
      <c r="C2481" s="475">
        <f>'Named Boundary Report'!$F2480</f>
        <v>0</v>
      </c>
    </row>
    <row r="2482" spans="1:3" x14ac:dyDescent="0.25">
      <c r="A2482" s="532" t="str">
        <f>IF(ISNUMBER(VALUE(SUBSTITUTE('Named Boundary Report'!$A2481,"+",""))), VALUE(SUBSTITUTE('Named Boundary Report'!$A2481,"+","")), IF(TRIM('Named Boundary Report'!$A2481)="", "End of Project", $A2481))</f>
        <v>End of Project</v>
      </c>
      <c r="B2482" s="473" t="str">
        <f>IF(ISNUMBER('Named Boundary Report'!$A2481), "",TRIM(SUBSTITUTE('Named Boundary Report'!$A2481, CHAR(160), " ")))</f>
        <v/>
      </c>
      <c r="C2482" s="475">
        <f>'Named Boundary Report'!$F2481</f>
        <v>0</v>
      </c>
    </row>
    <row r="2483" spans="1:3" x14ac:dyDescent="0.25">
      <c r="A2483" s="532" t="str">
        <f>IF(ISNUMBER(VALUE(SUBSTITUTE('Named Boundary Report'!$A2482,"+",""))), VALUE(SUBSTITUTE('Named Boundary Report'!$A2482,"+","")), IF(TRIM('Named Boundary Report'!$A2482)="", "End of Project", $A2482))</f>
        <v>End of Project</v>
      </c>
      <c r="B2483" s="473" t="str">
        <f>IF(ISNUMBER('Named Boundary Report'!$A2482), "",TRIM(SUBSTITUTE('Named Boundary Report'!$A2482, CHAR(160), " ")))</f>
        <v/>
      </c>
      <c r="C2483" s="475">
        <f>'Named Boundary Report'!$F2482</f>
        <v>0</v>
      </c>
    </row>
    <row r="2484" spans="1:3" x14ac:dyDescent="0.25">
      <c r="A2484" s="532" t="str">
        <f>IF(ISNUMBER(VALUE(SUBSTITUTE('Named Boundary Report'!$A2483,"+",""))), VALUE(SUBSTITUTE('Named Boundary Report'!$A2483,"+","")), IF(TRIM('Named Boundary Report'!$A2483)="", "End of Project", $A2483))</f>
        <v>End of Project</v>
      </c>
      <c r="B2484" s="473" t="str">
        <f>IF(ISNUMBER('Named Boundary Report'!$A2483), "",TRIM(SUBSTITUTE('Named Boundary Report'!$A2483, CHAR(160), " ")))</f>
        <v/>
      </c>
      <c r="C2484" s="475">
        <f>'Named Boundary Report'!$F2483</f>
        <v>0</v>
      </c>
    </row>
    <row r="2485" spans="1:3" x14ac:dyDescent="0.25">
      <c r="A2485" s="532" t="str">
        <f>IF(ISNUMBER(VALUE(SUBSTITUTE('Named Boundary Report'!$A2484,"+",""))), VALUE(SUBSTITUTE('Named Boundary Report'!$A2484,"+","")), IF(TRIM('Named Boundary Report'!$A2484)="", "End of Project", $A2484))</f>
        <v>End of Project</v>
      </c>
      <c r="B2485" s="473" t="str">
        <f>IF(ISNUMBER('Named Boundary Report'!$A2484), "",TRIM(SUBSTITUTE('Named Boundary Report'!$A2484, CHAR(160), " ")))</f>
        <v/>
      </c>
      <c r="C2485" s="475">
        <f>'Named Boundary Report'!$F2484</f>
        <v>0</v>
      </c>
    </row>
    <row r="2486" spans="1:3" x14ac:dyDescent="0.25">
      <c r="A2486" s="532" t="str">
        <f>IF(ISNUMBER(VALUE(SUBSTITUTE('Named Boundary Report'!$A2485,"+",""))), VALUE(SUBSTITUTE('Named Boundary Report'!$A2485,"+","")), IF(TRIM('Named Boundary Report'!$A2485)="", "End of Project", $A2485))</f>
        <v>End of Project</v>
      </c>
      <c r="B2486" s="473" t="str">
        <f>IF(ISNUMBER('Named Boundary Report'!$A2485), "",TRIM(SUBSTITUTE('Named Boundary Report'!$A2485, CHAR(160), " ")))</f>
        <v/>
      </c>
      <c r="C2486" s="475">
        <f>'Named Boundary Report'!$F2485</f>
        <v>0</v>
      </c>
    </row>
    <row r="2487" spans="1:3" x14ac:dyDescent="0.25">
      <c r="A2487" s="532" t="str">
        <f>IF(ISNUMBER(VALUE(SUBSTITUTE('Named Boundary Report'!$A2486,"+",""))), VALUE(SUBSTITUTE('Named Boundary Report'!$A2486,"+","")), IF(TRIM('Named Boundary Report'!$A2486)="", "End of Project", $A2486))</f>
        <v>End of Project</v>
      </c>
      <c r="B2487" s="473" t="str">
        <f>IF(ISNUMBER('Named Boundary Report'!$A2486), "",TRIM(SUBSTITUTE('Named Boundary Report'!$A2486, CHAR(160), " ")))</f>
        <v/>
      </c>
      <c r="C2487" s="475">
        <f>'Named Boundary Report'!$F2486</f>
        <v>0</v>
      </c>
    </row>
    <row r="2488" spans="1:3" x14ac:dyDescent="0.25">
      <c r="A2488" s="532" t="str">
        <f>IF(ISNUMBER(VALUE(SUBSTITUTE('Named Boundary Report'!$A2487,"+",""))), VALUE(SUBSTITUTE('Named Boundary Report'!$A2487,"+","")), IF(TRIM('Named Boundary Report'!$A2487)="", "End of Project", $A2487))</f>
        <v>End of Project</v>
      </c>
      <c r="B2488" s="473" t="str">
        <f>IF(ISNUMBER('Named Boundary Report'!$A2487), "",TRIM(SUBSTITUTE('Named Boundary Report'!$A2487, CHAR(160), " ")))</f>
        <v/>
      </c>
      <c r="C2488" s="475">
        <f>'Named Boundary Report'!$F2487</f>
        <v>0</v>
      </c>
    </row>
    <row r="2489" spans="1:3" x14ac:dyDescent="0.25">
      <c r="A2489" s="532" t="str">
        <f>IF(ISNUMBER(VALUE(SUBSTITUTE('Named Boundary Report'!$A2488,"+",""))), VALUE(SUBSTITUTE('Named Boundary Report'!$A2488,"+","")), IF(TRIM('Named Boundary Report'!$A2488)="", "End of Project", $A2488))</f>
        <v>End of Project</v>
      </c>
      <c r="B2489" s="473" t="str">
        <f>IF(ISNUMBER('Named Boundary Report'!$A2488), "",TRIM(SUBSTITUTE('Named Boundary Report'!$A2488, CHAR(160), " ")))</f>
        <v/>
      </c>
      <c r="C2489" s="475">
        <f>'Named Boundary Report'!$F2488</f>
        <v>0</v>
      </c>
    </row>
    <row r="2490" spans="1:3" x14ac:dyDescent="0.25">
      <c r="A2490" s="532" t="str">
        <f>IF(ISNUMBER(VALUE(SUBSTITUTE('Named Boundary Report'!$A2489,"+",""))), VALUE(SUBSTITUTE('Named Boundary Report'!$A2489,"+","")), IF(TRIM('Named Boundary Report'!$A2489)="", "End of Project", $A2489))</f>
        <v>End of Project</v>
      </c>
      <c r="B2490" s="473" t="str">
        <f>IF(ISNUMBER('Named Boundary Report'!$A2489), "",TRIM(SUBSTITUTE('Named Boundary Report'!$A2489, CHAR(160), " ")))</f>
        <v/>
      </c>
      <c r="C2490" s="475">
        <f>'Named Boundary Report'!$F2489</f>
        <v>0</v>
      </c>
    </row>
    <row r="2491" spans="1:3" x14ac:dyDescent="0.25">
      <c r="A2491" s="532" t="str">
        <f>IF(ISNUMBER(VALUE(SUBSTITUTE('Named Boundary Report'!$A2490,"+",""))), VALUE(SUBSTITUTE('Named Boundary Report'!$A2490,"+","")), IF(TRIM('Named Boundary Report'!$A2490)="", "End of Project", $A2490))</f>
        <v>End of Project</v>
      </c>
      <c r="B2491" s="473" t="str">
        <f>IF(ISNUMBER('Named Boundary Report'!$A2490), "",TRIM(SUBSTITUTE('Named Boundary Report'!$A2490, CHAR(160), " ")))</f>
        <v/>
      </c>
      <c r="C2491" s="475">
        <f>'Named Boundary Report'!$F2490</f>
        <v>0</v>
      </c>
    </row>
    <row r="2492" spans="1:3" x14ac:dyDescent="0.25">
      <c r="A2492" s="532" t="str">
        <f>IF(ISNUMBER(VALUE(SUBSTITUTE('Named Boundary Report'!$A2491,"+",""))), VALUE(SUBSTITUTE('Named Boundary Report'!$A2491,"+","")), IF(TRIM('Named Boundary Report'!$A2491)="", "End of Project", $A2491))</f>
        <v>End of Project</v>
      </c>
      <c r="B2492" s="473" t="str">
        <f>IF(ISNUMBER('Named Boundary Report'!$A2491), "",TRIM(SUBSTITUTE('Named Boundary Report'!$A2491, CHAR(160), " ")))</f>
        <v/>
      </c>
      <c r="C2492" s="475">
        <f>'Named Boundary Report'!$F2491</f>
        <v>0</v>
      </c>
    </row>
    <row r="2493" spans="1:3" x14ac:dyDescent="0.25">
      <c r="A2493" s="532" t="str">
        <f>IF(ISNUMBER(VALUE(SUBSTITUTE('Named Boundary Report'!$A2492,"+",""))), VALUE(SUBSTITUTE('Named Boundary Report'!$A2492,"+","")), IF(TRIM('Named Boundary Report'!$A2492)="", "End of Project", $A2492))</f>
        <v>End of Project</v>
      </c>
      <c r="B2493" s="473" t="str">
        <f>IF(ISNUMBER('Named Boundary Report'!$A2492), "",TRIM(SUBSTITUTE('Named Boundary Report'!$A2492, CHAR(160), " ")))</f>
        <v/>
      </c>
      <c r="C2493" s="475">
        <f>'Named Boundary Report'!$F2492</f>
        <v>0</v>
      </c>
    </row>
    <row r="2494" spans="1:3" x14ac:dyDescent="0.25">
      <c r="A2494" s="532" t="str">
        <f>IF(ISNUMBER(VALUE(SUBSTITUTE('Named Boundary Report'!$A2493,"+",""))), VALUE(SUBSTITUTE('Named Boundary Report'!$A2493,"+","")), IF(TRIM('Named Boundary Report'!$A2493)="", "End of Project", $A2493))</f>
        <v>End of Project</v>
      </c>
      <c r="B2494" s="473" t="str">
        <f>IF(ISNUMBER('Named Boundary Report'!$A2493), "",TRIM(SUBSTITUTE('Named Boundary Report'!$A2493, CHAR(160), " ")))</f>
        <v/>
      </c>
      <c r="C2494" s="475">
        <f>'Named Boundary Report'!$F2493</f>
        <v>0</v>
      </c>
    </row>
    <row r="2495" spans="1:3" x14ac:dyDescent="0.25">
      <c r="A2495" s="532" t="str">
        <f>IF(ISNUMBER(VALUE(SUBSTITUTE('Named Boundary Report'!$A2494,"+",""))), VALUE(SUBSTITUTE('Named Boundary Report'!$A2494,"+","")), IF(TRIM('Named Boundary Report'!$A2494)="", "End of Project", $A2494))</f>
        <v>End of Project</v>
      </c>
      <c r="B2495" s="473" t="str">
        <f>IF(ISNUMBER('Named Boundary Report'!$A2494), "",TRIM(SUBSTITUTE('Named Boundary Report'!$A2494, CHAR(160), " ")))</f>
        <v/>
      </c>
      <c r="C2495" s="475">
        <f>'Named Boundary Report'!$F2494</f>
        <v>0</v>
      </c>
    </row>
    <row r="2496" spans="1:3" x14ac:dyDescent="0.25">
      <c r="A2496" s="532" t="str">
        <f>IF(ISNUMBER(VALUE(SUBSTITUTE('Named Boundary Report'!$A2495,"+",""))), VALUE(SUBSTITUTE('Named Boundary Report'!$A2495,"+","")), IF(TRIM('Named Boundary Report'!$A2495)="", "End of Project", $A2495))</f>
        <v>End of Project</v>
      </c>
      <c r="B2496" s="473" t="str">
        <f>IF(ISNUMBER('Named Boundary Report'!$A2495), "",TRIM(SUBSTITUTE('Named Boundary Report'!$A2495, CHAR(160), " ")))</f>
        <v/>
      </c>
      <c r="C2496" s="475">
        <f>'Named Boundary Report'!$F2495</f>
        <v>0</v>
      </c>
    </row>
    <row r="2497" spans="1:3" x14ac:dyDescent="0.25">
      <c r="A2497" s="532" t="str">
        <f>IF(ISNUMBER(VALUE(SUBSTITUTE('Named Boundary Report'!$A2496,"+",""))), VALUE(SUBSTITUTE('Named Boundary Report'!$A2496,"+","")), IF(TRIM('Named Boundary Report'!$A2496)="", "End of Project", $A2496))</f>
        <v>End of Project</v>
      </c>
      <c r="B2497" s="473" t="str">
        <f>IF(ISNUMBER('Named Boundary Report'!$A2496), "",TRIM(SUBSTITUTE('Named Boundary Report'!$A2496, CHAR(160), " ")))</f>
        <v/>
      </c>
      <c r="C2497" s="475">
        <f>'Named Boundary Report'!$F2496</f>
        <v>0</v>
      </c>
    </row>
    <row r="2498" spans="1:3" x14ac:dyDescent="0.25">
      <c r="A2498" s="532" t="str">
        <f>IF(ISNUMBER(VALUE(SUBSTITUTE('Named Boundary Report'!$A2497,"+",""))), VALUE(SUBSTITUTE('Named Boundary Report'!$A2497,"+","")), IF(TRIM('Named Boundary Report'!$A2497)="", "End of Project", $A2497))</f>
        <v>End of Project</v>
      </c>
      <c r="B2498" s="473" t="str">
        <f>IF(ISNUMBER('Named Boundary Report'!$A2497), "",TRIM(SUBSTITUTE('Named Boundary Report'!$A2497, CHAR(160), " ")))</f>
        <v/>
      </c>
      <c r="C2498" s="475">
        <f>'Named Boundary Report'!$F2497</f>
        <v>0</v>
      </c>
    </row>
    <row r="2499" spans="1:3" x14ac:dyDescent="0.25">
      <c r="A2499" s="532" t="str">
        <f>IF(ISNUMBER(VALUE(SUBSTITUTE('Named Boundary Report'!$A2498,"+",""))), VALUE(SUBSTITUTE('Named Boundary Report'!$A2498,"+","")), IF(TRIM('Named Boundary Report'!$A2498)="", "End of Project", $A2498))</f>
        <v>End of Project</v>
      </c>
      <c r="B2499" s="473" t="str">
        <f>IF(ISNUMBER('Named Boundary Report'!$A2498), "",TRIM(SUBSTITUTE('Named Boundary Report'!$A2498, CHAR(160), " ")))</f>
        <v/>
      </c>
      <c r="C2499" s="475">
        <f>'Named Boundary Report'!$F2498</f>
        <v>0</v>
      </c>
    </row>
    <row r="2500" spans="1:3" x14ac:dyDescent="0.25">
      <c r="A2500" s="532" t="str">
        <f>IF(ISNUMBER(VALUE(SUBSTITUTE('Named Boundary Report'!$A2499,"+",""))), VALUE(SUBSTITUTE('Named Boundary Report'!$A2499,"+","")), IF(TRIM('Named Boundary Report'!$A2499)="", "End of Project", $A2499))</f>
        <v>End of Project</v>
      </c>
      <c r="B2500" s="473" t="str">
        <f>IF(ISNUMBER('Named Boundary Report'!$A2499), "",TRIM(SUBSTITUTE('Named Boundary Report'!$A2499, CHAR(160), " ")))</f>
        <v/>
      </c>
      <c r="C2500" s="475">
        <f>'Named Boundary Report'!$F2499</f>
        <v>0</v>
      </c>
    </row>
    <row r="2501" spans="1:3" x14ac:dyDescent="0.25">
      <c r="A2501" s="532" t="str">
        <f>IF(ISNUMBER(VALUE(SUBSTITUTE('Named Boundary Report'!$A2500,"+",""))), VALUE(SUBSTITUTE('Named Boundary Report'!$A2500,"+","")), IF(TRIM('Named Boundary Report'!$A2500)="", "End of Project", $A2500))</f>
        <v>End of Project</v>
      </c>
      <c r="B2501" s="473" t="str">
        <f>IF(ISNUMBER('Named Boundary Report'!$A2500), "",TRIM(SUBSTITUTE('Named Boundary Report'!$A2500, CHAR(160), " ")))</f>
        <v/>
      </c>
      <c r="C2501" s="475">
        <f>'Named Boundary Report'!$F2500</f>
        <v>0</v>
      </c>
    </row>
    <row r="2502" spans="1:3" x14ac:dyDescent="0.25">
      <c r="A2502" s="532" t="str">
        <f>IF(ISNUMBER(VALUE(SUBSTITUTE('Named Boundary Report'!$A2501,"+",""))), VALUE(SUBSTITUTE('Named Boundary Report'!$A2501,"+","")), IF(TRIM('Named Boundary Report'!$A2501)="", "End of Project", $A2501))</f>
        <v>End of Project</v>
      </c>
      <c r="B2502" s="473" t="str">
        <f>IF(ISNUMBER('Named Boundary Report'!$A2501), "",TRIM(SUBSTITUTE('Named Boundary Report'!$A2501, CHAR(160), " ")))</f>
        <v/>
      </c>
      <c r="C2502" s="475">
        <f>'Named Boundary Report'!$F2501</f>
        <v>0</v>
      </c>
    </row>
    <row r="2503" spans="1:3" x14ac:dyDescent="0.25">
      <c r="A2503" s="532" t="str">
        <f>IF(ISNUMBER(VALUE(SUBSTITUTE('Named Boundary Report'!$A2502,"+",""))), VALUE(SUBSTITUTE('Named Boundary Report'!$A2502,"+","")), IF(TRIM('Named Boundary Report'!$A2502)="", "End of Project", $A2502))</f>
        <v>End of Project</v>
      </c>
      <c r="B2503" s="473" t="str">
        <f>IF(ISNUMBER('Named Boundary Report'!$A2502), "",TRIM(SUBSTITUTE('Named Boundary Report'!$A2502, CHAR(160), " ")))</f>
        <v/>
      </c>
      <c r="C2503" s="475">
        <f>'Named Boundary Report'!$F2502</f>
        <v>0</v>
      </c>
    </row>
    <row r="2504" spans="1:3" x14ac:dyDescent="0.25">
      <c r="A2504" s="532" t="str">
        <f>IF(ISNUMBER(VALUE(SUBSTITUTE('Named Boundary Report'!$A2503,"+",""))), VALUE(SUBSTITUTE('Named Boundary Report'!$A2503,"+","")), IF(TRIM('Named Boundary Report'!$A2503)="", "End of Project", $A2503))</f>
        <v>End of Project</v>
      </c>
      <c r="B2504" s="473" t="str">
        <f>IF(ISNUMBER('Named Boundary Report'!$A2503), "",TRIM(SUBSTITUTE('Named Boundary Report'!$A2503, CHAR(160), " ")))</f>
        <v/>
      </c>
      <c r="C2504" s="475">
        <f>'Named Boundary Report'!$F2503</f>
        <v>0</v>
      </c>
    </row>
    <row r="2505" spans="1:3" x14ac:dyDescent="0.25">
      <c r="A2505" s="532" t="str">
        <f>IF(ISNUMBER(VALUE(SUBSTITUTE('Named Boundary Report'!$A2504,"+",""))), VALUE(SUBSTITUTE('Named Boundary Report'!$A2504,"+","")), IF(TRIM('Named Boundary Report'!$A2504)="", "End of Project", $A2504))</f>
        <v>End of Project</v>
      </c>
      <c r="B2505" s="473" t="str">
        <f>IF(ISNUMBER('Named Boundary Report'!$A2504), "",TRIM(SUBSTITUTE('Named Boundary Report'!$A2504, CHAR(160), " ")))</f>
        <v/>
      </c>
      <c r="C2505" s="475">
        <f>'Named Boundary Report'!$F2504</f>
        <v>0</v>
      </c>
    </row>
    <row r="2506" spans="1:3" x14ac:dyDescent="0.25">
      <c r="A2506" s="532" t="str">
        <f>IF(ISNUMBER(VALUE(SUBSTITUTE('Named Boundary Report'!$A2505,"+",""))), VALUE(SUBSTITUTE('Named Boundary Report'!$A2505,"+","")), IF(TRIM('Named Boundary Report'!$A2505)="", "End of Project", $A2505))</f>
        <v>End of Project</v>
      </c>
      <c r="B2506" s="473" t="str">
        <f>IF(ISNUMBER('Named Boundary Report'!$A2505), "",TRIM(SUBSTITUTE('Named Boundary Report'!$A2505, CHAR(160), " ")))</f>
        <v/>
      </c>
      <c r="C2506" s="475">
        <f>'Named Boundary Report'!$F2505</f>
        <v>0</v>
      </c>
    </row>
    <row r="2507" spans="1:3" x14ac:dyDescent="0.25">
      <c r="A2507" s="532" t="str">
        <f>IF(ISNUMBER(VALUE(SUBSTITUTE('Named Boundary Report'!$A2506,"+",""))), VALUE(SUBSTITUTE('Named Boundary Report'!$A2506,"+","")), IF(TRIM('Named Boundary Report'!$A2506)="", "End of Project", $A2506))</f>
        <v>End of Project</v>
      </c>
      <c r="B2507" s="473" t="str">
        <f>IF(ISNUMBER('Named Boundary Report'!$A2506), "",TRIM(SUBSTITUTE('Named Boundary Report'!$A2506, CHAR(160), " ")))</f>
        <v/>
      </c>
      <c r="C2507" s="475">
        <f>'Named Boundary Report'!$F2506</f>
        <v>0</v>
      </c>
    </row>
    <row r="2508" spans="1:3" x14ac:dyDescent="0.25">
      <c r="A2508" s="532" t="str">
        <f>IF(ISNUMBER(VALUE(SUBSTITUTE('Named Boundary Report'!$A2507,"+",""))), VALUE(SUBSTITUTE('Named Boundary Report'!$A2507,"+","")), IF(TRIM('Named Boundary Report'!$A2507)="", "End of Project", $A2507))</f>
        <v>End of Project</v>
      </c>
      <c r="B2508" s="473" t="str">
        <f>IF(ISNUMBER('Named Boundary Report'!$A2507), "",TRIM(SUBSTITUTE('Named Boundary Report'!$A2507, CHAR(160), " ")))</f>
        <v/>
      </c>
      <c r="C2508" s="475">
        <f>'Named Boundary Report'!$F2507</f>
        <v>0</v>
      </c>
    </row>
    <row r="2509" spans="1:3" x14ac:dyDescent="0.25">
      <c r="A2509" s="532" t="str">
        <f>IF(ISNUMBER(VALUE(SUBSTITUTE('Named Boundary Report'!$A2508,"+",""))), VALUE(SUBSTITUTE('Named Boundary Report'!$A2508,"+","")), IF(TRIM('Named Boundary Report'!$A2508)="", "End of Project", $A2508))</f>
        <v>End of Project</v>
      </c>
      <c r="B2509" s="473" t="str">
        <f>IF(ISNUMBER('Named Boundary Report'!$A2508), "",TRIM(SUBSTITUTE('Named Boundary Report'!$A2508, CHAR(160), " ")))</f>
        <v/>
      </c>
      <c r="C2509" s="475">
        <f>'Named Boundary Report'!$F2508</f>
        <v>0</v>
      </c>
    </row>
    <row r="2510" spans="1:3" x14ac:dyDescent="0.25">
      <c r="A2510" s="532" t="str">
        <f>IF(ISNUMBER(VALUE(SUBSTITUTE('Named Boundary Report'!$A2509,"+",""))), VALUE(SUBSTITUTE('Named Boundary Report'!$A2509,"+","")), IF(TRIM('Named Boundary Report'!$A2509)="", "End of Project", $A2509))</f>
        <v>End of Project</v>
      </c>
      <c r="B2510" s="473" t="str">
        <f>IF(ISNUMBER('Named Boundary Report'!$A2509), "",TRIM(SUBSTITUTE('Named Boundary Report'!$A2509, CHAR(160), " ")))</f>
        <v/>
      </c>
      <c r="C2510" s="475">
        <f>'Named Boundary Report'!$F2509</f>
        <v>0</v>
      </c>
    </row>
    <row r="2511" spans="1:3" x14ac:dyDescent="0.25">
      <c r="A2511" s="532" t="str">
        <f>IF(ISNUMBER(VALUE(SUBSTITUTE('Named Boundary Report'!$A2510,"+",""))), VALUE(SUBSTITUTE('Named Boundary Report'!$A2510,"+","")), IF(TRIM('Named Boundary Report'!$A2510)="", "End of Project", $A2510))</f>
        <v>End of Project</v>
      </c>
      <c r="B2511" s="473" t="str">
        <f>IF(ISNUMBER('Named Boundary Report'!$A2510), "",TRIM(SUBSTITUTE('Named Boundary Report'!$A2510, CHAR(160), " ")))</f>
        <v/>
      </c>
      <c r="C2511" s="475">
        <f>'Named Boundary Report'!$F2510</f>
        <v>0</v>
      </c>
    </row>
    <row r="2512" spans="1:3" x14ac:dyDescent="0.25">
      <c r="A2512" s="532" t="str">
        <f>IF(ISNUMBER(VALUE(SUBSTITUTE('Named Boundary Report'!$A2511,"+",""))), VALUE(SUBSTITUTE('Named Boundary Report'!$A2511,"+","")), IF(TRIM('Named Boundary Report'!$A2511)="", "End of Project", $A2511))</f>
        <v>End of Project</v>
      </c>
      <c r="B2512" s="473" t="str">
        <f>IF(ISNUMBER('Named Boundary Report'!$A2511), "",TRIM(SUBSTITUTE('Named Boundary Report'!$A2511, CHAR(160), " ")))</f>
        <v/>
      </c>
      <c r="C2512" s="475">
        <f>'Named Boundary Report'!$F2511</f>
        <v>0</v>
      </c>
    </row>
    <row r="2513" spans="1:3" x14ac:dyDescent="0.25">
      <c r="A2513" s="532" t="str">
        <f>IF(ISNUMBER(VALUE(SUBSTITUTE('Named Boundary Report'!$A2512,"+",""))), VALUE(SUBSTITUTE('Named Boundary Report'!$A2512,"+","")), IF(TRIM('Named Boundary Report'!$A2512)="", "End of Project", $A2512))</f>
        <v>End of Project</v>
      </c>
      <c r="B2513" s="473" t="str">
        <f>IF(ISNUMBER('Named Boundary Report'!$A2512), "",TRIM(SUBSTITUTE('Named Boundary Report'!$A2512, CHAR(160), " ")))</f>
        <v/>
      </c>
      <c r="C2513" s="475">
        <f>'Named Boundary Report'!$F2512</f>
        <v>0</v>
      </c>
    </row>
    <row r="2514" spans="1:3" x14ac:dyDescent="0.25">
      <c r="A2514" s="532" t="str">
        <f>IF(ISNUMBER(VALUE(SUBSTITUTE('Named Boundary Report'!$A2513,"+",""))), VALUE(SUBSTITUTE('Named Boundary Report'!$A2513,"+","")), IF(TRIM('Named Boundary Report'!$A2513)="", "End of Project", $A2513))</f>
        <v>End of Project</v>
      </c>
      <c r="B2514" s="473" t="str">
        <f>IF(ISNUMBER('Named Boundary Report'!$A2513), "",TRIM(SUBSTITUTE('Named Boundary Report'!$A2513, CHAR(160), " ")))</f>
        <v/>
      </c>
      <c r="C2514" s="475">
        <f>'Named Boundary Report'!$F2513</f>
        <v>0</v>
      </c>
    </row>
    <row r="2515" spans="1:3" x14ac:dyDescent="0.25">
      <c r="A2515" s="532" t="str">
        <f>IF(ISNUMBER(VALUE(SUBSTITUTE('Named Boundary Report'!$A2514,"+",""))), VALUE(SUBSTITUTE('Named Boundary Report'!$A2514,"+","")), IF(TRIM('Named Boundary Report'!$A2514)="", "End of Project", $A2514))</f>
        <v>End of Project</v>
      </c>
      <c r="B2515" s="473" t="str">
        <f>IF(ISNUMBER('Named Boundary Report'!$A2514), "",TRIM(SUBSTITUTE('Named Boundary Report'!$A2514, CHAR(160), " ")))</f>
        <v/>
      </c>
      <c r="C2515" s="475">
        <f>'Named Boundary Report'!$F2514</f>
        <v>0</v>
      </c>
    </row>
    <row r="2516" spans="1:3" x14ac:dyDescent="0.25">
      <c r="A2516" s="532" t="str">
        <f>IF(ISNUMBER(VALUE(SUBSTITUTE('Named Boundary Report'!$A2515,"+",""))), VALUE(SUBSTITUTE('Named Boundary Report'!$A2515,"+","")), IF(TRIM('Named Boundary Report'!$A2515)="", "End of Project", $A2515))</f>
        <v>End of Project</v>
      </c>
      <c r="B2516" s="473" t="str">
        <f>IF(ISNUMBER('Named Boundary Report'!$A2515), "",TRIM(SUBSTITUTE('Named Boundary Report'!$A2515, CHAR(160), " ")))</f>
        <v/>
      </c>
      <c r="C2516" s="475">
        <f>'Named Boundary Report'!$F2515</f>
        <v>0</v>
      </c>
    </row>
    <row r="2517" spans="1:3" x14ac:dyDescent="0.25">
      <c r="A2517" s="532" t="str">
        <f>IF(ISNUMBER(VALUE(SUBSTITUTE('Named Boundary Report'!$A2516,"+",""))), VALUE(SUBSTITUTE('Named Boundary Report'!$A2516,"+","")), IF(TRIM('Named Boundary Report'!$A2516)="", "End of Project", $A2516))</f>
        <v>End of Project</v>
      </c>
      <c r="B2517" s="473" t="str">
        <f>IF(ISNUMBER('Named Boundary Report'!$A2516), "",TRIM(SUBSTITUTE('Named Boundary Report'!$A2516, CHAR(160), " ")))</f>
        <v/>
      </c>
      <c r="C2517" s="475">
        <f>'Named Boundary Report'!$F2516</f>
        <v>0</v>
      </c>
    </row>
    <row r="2518" spans="1:3" x14ac:dyDescent="0.25">
      <c r="A2518" s="532" t="str">
        <f>IF(ISNUMBER(VALUE(SUBSTITUTE('Named Boundary Report'!$A2517,"+",""))), VALUE(SUBSTITUTE('Named Boundary Report'!$A2517,"+","")), IF(TRIM('Named Boundary Report'!$A2517)="", "End of Project", $A2517))</f>
        <v>End of Project</v>
      </c>
      <c r="B2518" s="473" t="str">
        <f>IF(ISNUMBER('Named Boundary Report'!$A2517), "",TRIM(SUBSTITUTE('Named Boundary Report'!$A2517, CHAR(160), " ")))</f>
        <v/>
      </c>
      <c r="C2518" s="475">
        <f>'Named Boundary Report'!$F2517</f>
        <v>0</v>
      </c>
    </row>
    <row r="2519" spans="1:3" x14ac:dyDescent="0.25">
      <c r="A2519" s="532" t="str">
        <f>IF(ISNUMBER(VALUE(SUBSTITUTE('Named Boundary Report'!$A2518,"+",""))), VALUE(SUBSTITUTE('Named Boundary Report'!$A2518,"+","")), IF(TRIM('Named Boundary Report'!$A2518)="", "End of Project", $A2518))</f>
        <v>End of Project</v>
      </c>
      <c r="B2519" s="473" t="str">
        <f>IF(ISNUMBER('Named Boundary Report'!$A2518), "",TRIM(SUBSTITUTE('Named Boundary Report'!$A2518, CHAR(160), " ")))</f>
        <v/>
      </c>
      <c r="C2519" s="475">
        <f>'Named Boundary Report'!$F2518</f>
        <v>0</v>
      </c>
    </row>
    <row r="2520" spans="1:3" x14ac:dyDescent="0.25">
      <c r="A2520" s="532" t="str">
        <f>IF(ISNUMBER(VALUE(SUBSTITUTE('Named Boundary Report'!$A2519,"+",""))), VALUE(SUBSTITUTE('Named Boundary Report'!$A2519,"+","")), IF(TRIM('Named Boundary Report'!$A2519)="", "End of Project", $A2519))</f>
        <v>End of Project</v>
      </c>
      <c r="B2520" s="473" t="str">
        <f>IF(ISNUMBER('Named Boundary Report'!$A2519), "",TRIM(SUBSTITUTE('Named Boundary Report'!$A2519, CHAR(160), " ")))</f>
        <v/>
      </c>
      <c r="C2520" s="475">
        <f>'Named Boundary Report'!$F2519</f>
        <v>0</v>
      </c>
    </row>
    <row r="2521" spans="1:3" x14ac:dyDescent="0.25">
      <c r="A2521" s="532" t="str">
        <f>IF(ISNUMBER(VALUE(SUBSTITUTE('Named Boundary Report'!$A2520,"+",""))), VALUE(SUBSTITUTE('Named Boundary Report'!$A2520,"+","")), IF(TRIM('Named Boundary Report'!$A2520)="", "End of Project", $A2520))</f>
        <v>End of Project</v>
      </c>
      <c r="B2521" s="473" t="str">
        <f>IF(ISNUMBER('Named Boundary Report'!$A2520), "",TRIM(SUBSTITUTE('Named Boundary Report'!$A2520, CHAR(160), " ")))</f>
        <v/>
      </c>
      <c r="C2521" s="475">
        <f>'Named Boundary Report'!$F2520</f>
        <v>0</v>
      </c>
    </row>
    <row r="2522" spans="1:3" x14ac:dyDescent="0.25">
      <c r="A2522" s="532" t="str">
        <f>IF(ISNUMBER(VALUE(SUBSTITUTE('Named Boundary Report'!$A2521,"+",""))), VALUE(SUBSTITUTE('Named Boundary Report'!$A2521,"+","")), IF(TRIM('Named Boundary Report'!$A2521)="", "End of Project", $A2521))</f>
        <v>End of Project</v>
      </c>
      <c r="B2522" s="473" t="str">
        <f>IF(ISNUMBER('Named Boundary Report'!$A2521), "",TRIM(SUBSTITUTE('Named Boundary Report'!$A2521, CHAR(160), " ")))</f>
        <v/>
      </c>
      <c r="C2522" s="475">
        <f>'Named Boundary Report'!$F2521</f>
        <v>0</v>
      </c>
    </row>
    <row r="2523" spans="1:3" x14ac:dyDescent="0.25">
      <c r="A2523" s="532" t="str">
        <f>IF(ISNUMBER(VALUE(SUBSTITUTE('Named Boundary Report'!$A2522,"+",""))), VALUE(SUBSTITUTE('Named Boundary Report'!$A2522,"+","")), IF(TRIM('Named Boundary Report'!$A2522)="", "End of Project", $A2522))</f>
        <v>End of Project</v>
      </c>
      <c r="B2523" s="473" t="str">
        <f>IF(ISNUMBER('Named Boundary Report'!$A2522), "",TRIM(SUBSTITUTE('Named Boundary Report'!$A2522, CHAR(160), " ")))</f>
        <v/>
      </c>
      <c r="C2523" s="475">
        <f>'Named Boundary Report'!$F2522</f>
        <v>0</v>
      </c>
    </row>
    <row r="2524" spans="1:3" x14ac:dyDescent="0.25">
      <c r="A2524" s="532" t="str">
        <f>IF(ISNUMBER(VALUE(SUBSTITUTE('Named Boundary Report'!$A2523,"+",""))), VALUE(SUBSTITUTE('Named Boundary Report'!$A2523,"+","")), IF(TRIM('Named Boundary Report'!$A2523)="", "End of Project", $A2523))</f>
        <v>End of Project</v>
      </c>
      <c r="B2524" s="473" t="str">
        <f>IF(ISNUMBER('Named Boundary Report'!$A2523), "",TRIM(SUBSTITUTE('Named Boundary Report'!$A2523, CHAR(160), " ")))</f>
        <v/>
      </c>
      <c r="C2524" s="475">
        <f>'Named Boundary Report'!$F2523</f>
        <v>0</v>
      </c>
    </row>
    <row r="2525" spans="1:3" x14ac:dyDescent="0.25">
      <c r="A2525" s="532" t="str">
        <f>IF(ISNUMBER(VALUE(SUBSTITUTE('Named Boundary Report'!$A2524,"+",""))), VALUE(SUBSTITUTE('Named Boundary Report'!$A2524,"+","")), IF(TRIM('Named Boundary Report'!$A2524)="", "End of Project", $A2524))</f>
        <v>End of Project</v>
      </c>
      <c r="B2525" s="473" t="str">
        <f>IF(ISNUMBER('Named Boundary Report'!$A2524), "",TRIM(SUBSTITUTE('Named Boundary Report'!$A2524, CHAR(160), " ")))</f>
        <v/>
      </c>
      <c r="C2525" s="475">
        <f>'Named Boundary Report'!$F2524</f>
        <v>0</v>
      </c>
    </row>
    <row r="2526" spans="1:3" x14ac:dyDescent="0.25">
      <c r="A2526" s="532" t="str">
        <f>IF(ISNUMBER(VALUE(SUBSTITUTE('Named Boundary Report'!$A2525,"+",""))), VALUE(SUBSTITUTE('Named Boundary Report'!$A2525,"+","")), IF(TRIM('Named Boundary Report'!$A2525)="", "End of Project", $A2525))</f>
        <v>End of Project</v>
      </c>
      <c r="B2526" s="473" t="str">
        <f>IF(ISNUMBER('Named Boundary Report'!$A2525), "",TRIM(SUBSTITUTE('Named Boundary Report'!$A2525, CHAR(160), " ")))</f>
        <v/>
      </c>
      <c r="C2526" s="475">
        <f>'Named Boundary Report'!$F2525</f>
        <v>0</v>
      </c>
    </row>
    <row r="2527" spans="1:3" x14ac:dyDescent="0.25">
      <c r="A2527" s="532" t="str">
        <f>IF(ISNUMBER(VALUE(SUBSTITUTE('Named Boundary Report'!$A2526,"+",""))), VALUE(SUBSTITUTE('Named Boundary Report'!$A2526,"+","")), IF(TRIM('Named Boundary Report'!$A2526)="", "End of Project", $A2526))</f>
        <v>End of Project</v>
      </c>
      <c r="B2527" s="473" t="str">
        <f>IF(ISNUMBER('Named Boundary Report'!$A2526), "",TRIM(SUBSTITUTE('Named Boundary Report'!$A2526, CHAR(160), " ")))</f>
        <v/>
      </c>
      <c r="C2527" s="475">
        <f>'Named Boundary Report'!$F2526</f>
        <v>0</v>
      </c>
    </row>
    <row r="2528" spans="1:3" x14ac:dyDescent="0.25">
      <c r="A2528" s="532" t="str">
        <f>IF(ISNUMBER(VALUE(SUBSTITUTE('Named Boundary Report'!$A2527,"+",""))), VALUE(SUBSTITUTE('Named Boundary Report'!$A2527,"+","")), IF(TRIM('Named Boundary Report'!$A2527)="", "End of Project", $A2527))</f>
        <v>End of Project</v>
      </c>
      <c r="B2528" s="473" t="str">
        <f>IF(ISNUMBER('Named Boundary Report'!$A2527), "",TRIM(SUBSTITUTE('Named Boundary Report'!$A2527, CHAR(160), " ")))</f>
        <v/>
      </c>
      <c r="C2528" s="475">
        <f>'Named Boundary Report'!$F2527</f>
        <v>0</v>
      </c>
    </row>
    <row r="2529" spans="1:3" x14ac:dyDescent="0.25">
      <c r="A2529" s="532" t="str">
        <f>IF(ISNUMBER(VALUE(SUBSTITUTE('Named Boundary Report'!$A2528,"+",""))), VALUE(SUBSTITUTE('Named Boundary Report'!$A2528,"+","")), IF(TRIM('Named Boundary Report'!$A2528)="", "End of Project", $A2528))</f>
        <v>End of Project</v>
      </c>
      <c r="B2529" s="473" t="str">
        <f>IF(ISNUMBER('Named Boundary Report'!$A2528), "",TRIM(SUBSTITUTE('Named Boundary Report'!$A2528, CHAR(160), " ")))</f>
        <v/>
      </c>
      <c r="C2529" s="475">
        <f>'Named Boundary Report'!$F2528</f>
        <v>0</v>
      </c>
    </row>
    <row r="2530" spans="1:3" x14ac:dyDescent="0.25">
      <c r="A2530" s="532" t="str">
        <f>IF(ISNUMBER(VALUE(SUBSTITUTE('Named Boundary Report'!$A2529,"+",""))), VALUE(SUBSTITUTE('Named Boundary Report'!$A2529,"+","")), IF(TRIM('Named Boundary Report'!$A2529)="", "End of Project", $A2529))</f>
        <v>End of Project</v>
      </c>
      <c r="B2530" s="473" t="str">
        <f>IF(ISNUMBER('Named Boundary Report'!$A2529), "",TRIM(SUBSTITUTE('Named Boundary Report'!$A2529, CHAR(160), " ")))</f>
        <v/>
      </c>
      <c r="C2530" s="475">
        <f>'Named Boundary Report'!$F2529</f>
        <v>0</v>
      </c>
    </row>
    <row r="2531" spans="1:3" x14ac:dyDescent="0.25">
      <c r="A2531" s="532" t="str">
        <f>IF(ISNUMBER(VALUE(SUBSTITUTE('Named Boundary Report'!$A2530,"+",""))), VALUE(SUBSTITUTE('Named Boundary Report'!$A2530,"+","")), IF(TRIM('Named Boundary Report'!$A2530)="", "End of Project", $A2530))</f>
        <v>End of Project</v>
      </c>
      <c r="B2531" s="473" t="str">
        <f>IF(ISNUMBER('Named Boundary Report'!$A2530), "",TRIM(SUBSTITUTE('Named Boundary Report'!$A2530, CHAR(160), " ")))</f>
        <v/>
      </c>
      <c r="C2531" s="475">
        <f>'Named Boundary Report'!$F2530</f>
        <v>0</v>
      </c>
    </row>
    <row r="2532" spans="1:3" x14ac:dyDescent="0.25">
      <c r="A2532" s="532" t="str">
        <f>IF(ISNUMBER(VALUE(SUBSTITUTE('Named Boundary Report'!$A2531,"+",""))), VALUE(SUBSTITUTE('Named Boundary Report'!$A2531,"+","")), IF(TRIM('Named Boundary Report'!$A2531)="", "End of Project", $A2531))</f>
        <v>End of Project</v>
      </c>
      <c r="B2532" s="473" t="str">
        <f>IF(ISNUMBER('Named Boundary Report'!$A2531), "",TRIM(SUBSTITUTE('Named Boundary Report'!$A2531, CHAR(160), " ")))</f>
        <v/>
      </c>
      <c r="C2532" s="475">
        <f>'Named Boundary Report'!$F2531</f>
        <v>0</v>
      </c>
    </row>
    <row r="2533" spans="1:3" x14ac:dyDescent="0.25">
      <c r="A2533" s="532" t="str">
        <f>IF(ISNUMBER(VALUE(SUBSTITUTE('Named Boundary Report'!$A2532,"+",""))), VALUE(SUBSTITUTE('Named Boundary Report'!$A2532,"+","")), IF(TRIM('Named Boundary Report'!$A2532)="", "End of Project", $A2532))</f>
        <v>End of Project</v>
      </c>
      <c r="B2533" s="473" t="str">
        <f>IF(ISNUMBER('Named Boundary Report'!$A2532), "",TRIM(SUBSTITUTE('Named Boundary Report'!$A2532, CHAR(160), " ")))</f>
        <v/>
      </c>
      <c r="C2533" s="475">
        <f>'Named Boundary Report'!$F2532</f>
        <v>0</v>
      </c>
    </row>
    <row r="2534" spans="1:3" x14ac:dyDescent="0.25">
      <c r="A2534" s="532" t="str">
        <f>IF(ISNUMBER(VALUE(SUBSTITUTE('Named Boundary Report'!$A2533,"+",""))), VALUE(SUBSTITUTE('Named Boundary Report'!$A2533,"+","")), IF(TRIM('Named Boundary Report'!$A2533)="", "End of Project", $A2533))</f>
        <v>End of Project</v>
      </c>
      <c r="B2534" s="473" t="str">
        <f>IF(ISNUMBER('Named Boundary Report'!$A2533), "",TRIM(SUBSTITUTE('Named Boundary Report'!$A2533, CHAR(160), " ")))</f>
        <v/>
      </c>
      <c r="C2534" s="475">
        <f>'Named Boundary Report'!$F2533</f>
        <v>0</v>
      </c>
    </row>
    <row r="2535" spans="1:3" x14ac:dyDescent="0.25">
      <c r="A2535" s="532" t="str">
        <f>IF(ISNUMBER(VALUE(SUBSTITUTE('Named Boundary Report'!$A2534,"+",""))), VALUE(SUBSTITUTE('Named Boundary Report'!$A2534,"+","")), IF(TRIM('Named Boundary Report'!$A2534)="", "End of Project", $A2534))</f>
        <v>End of Project</v>
      </c>
      <c r="B2535" s="473" t="str">
        <f>IF(ISNUMBER('Named Boundary Report'!$A2534), "",TRIM(SUBSTITUTE('Named Boundary Report'!$A2534, CHAR(160), " ")))</f>
        <v/>
      </c>
      <c r="C2535" s="475">
        <f>'Named Boundary Report'!$F2534</f>
        <v>0</v>
      </c>
    </row>
    <row r="2536" spans="1:3" x14ac:dyDescent="0.25">
      <c r="A2536" s="532" t="str">
        <f>IF(ISNUMBER(VALUE(SUBSTITUTE('Named Boundary Report'!$A2535,"+",""))), VALUE(SUBSTITUTE('Named Boundary Report'!$A2535,"+","")), IF(TRIM('Named Boundary Report'!$A2535)="", "End of Project", $A2535))</f>
        <v>End of Project</v>
      </c>
      <c r="B2536" s="473" t="str">
        <f>IF(ISNUMBER('Named Boundary Report'!$A2535), "",TRIM(SUBSTITUTE('Named Boundary Report'!$A2535, CHAR(160), " ")))</f>
        <v/>
      </c>
      <c r="C2536" s="475">
        <f>'Named Boundary Report'!$F2535</f>
        <v>0</v>
      </c>
    </row>
    <row r="2537" spans="1:3" x14ac:dyDescent="0.25">
      <c r="A2537" s="532" t="str">
        <f>IF(ISNUMBER(VALUE(SUBSTITUTE('Named Boundary Report'!$A2536,"+",""))), VALUE(SUBSTITUTE('Named Boundary Report'!$A2536,"+","")), IF(TRIM('Named Boundary Report'!$A2536)="", "End of Project", $A2536))</f>
        <v>End of Project</v>
      </c>
      <c r="B2537" s="473" t="str">
        <f>IF(ISNUMBER('Named Boundary Report'!$A2536), "",TRIM(SUBSTITUTE('Named Boundary Report'!$A2536, CHAR(160), " ")))</f>
        <v/>
      </c>
      <c r="C2537" s="475">
        <f>'Named Boundary Report'!$F2536</f>
        <v>0</v>
      </c>
    </row>
    <row r="2538" spans="1:3" x14ac:dyDescent="0.25">
      <c r="A2538" s="532" t="str">
        <f>IF(ISNUMBER(VALUE(SUBSTITUTE('Named Boundary Report'!$A2537,"+",""))), VALUE(SUBSTITUTE('Named Boundary Report'!$A2537,"+","")), IF(TRIM('Named Boundary Report'!$A2537)="", "End of Project", $A2537))</f>
        <v>End of Project</v>
      </c>
      <c r="B2538" s="473" t="str">
        <f>IF(ISNUMBER('Named Boundary Report'!$A2537), "",TRIM(SUBSTITUTE('Named Boundary Report'!$A2537, CHAR(160), " ")))</f>
        <v/>
      </c>
      <c r="C2538" s="475">
        <f>'Named Boundary Report'!$F2537</f>
        <v>0</v>
      </c>
    </row>
    <row r="2539" spans="1:3" x14ac:dyDescent="0.25">
      <c r="A2539" s="532" t="str">
        <f>IF(ISNUMBER(VALUE(SUBSTITUTE('Named Boundary Report'!$A2538,"+",""))), VALUE(SUBSTITUTE('Named Boundary Report'!$A2538,"+","")), IF(TRIM('Named Boundary Report'!$A2538)="", "End of Project", $A2538))</f>
        <v>End of Project</v>
      </c>
      <c r="B2539" s="473" t="str">
        <f>IF(ISNUMBER('Named Boundary Report'!$A2538), "",TRIM(SUBSTITUTE('Named Boundary Report'!$A2538, CHAR(160), " ")))</f>
        <v/>
      </c>
      <c r="C2539" s="475">
        <f>'Named Boundary Report'!$F2538</f>
        <v>0</v>
      </c>
    </row>
    <row r="2540" spans="1:3" x14ac:dyDescent="0.25">
      <c r="A2540" s="532" t="str">
        <f>IF(ISNUMBER(VALUE(SUBSTITUTE('Named Boundary Report'!$A2539,"+",""))), VALUE(SUBSTITUTE('Named Boundary Report'!$A2539,"+","")), IF(TRIM('Named Boundary Report'!$A2539)="", "End of Project", $A2539))</f>
        <v>End of Project</v>
      </c>
      <c r="B2540" s="473" t="str">
        <f>IF(ISNUMBER('Named Boundary Report'!$A2539), "",TRIM(SUBSTITUTE('Named Boundary Report'!$A2539, CHAR(160), " ")))</f>
        <v/>
      </c>
      <c r="C2540" s="475">
        <f>'Named Boundary Report'!$F2539</f>
        <v>0</v>
      </c>
    </row>
    <row r="2541" spans="1:3" x14ac:dyDescent="0.25">
      <c r="A2541" s="532" t="str">
        <f>IF(ISNUMBER(VALUE(SUBSTITUTE('Named Boundary Report'!$A2540,"+",""))), VALUE(SUBSTITUTE('Named Boundary Report'!$A2540,"+","")), IF(TRIM('Named Boundary Report'!$A2540)="", "End of Project", $A2540))</f>
        <v>End of Project</v>
      </c>
      <c r="B2541" s="473" t="str">
        <f>IF(ISNUMBER('Named Boundary Report'!$A2540), "",TRIM(SUBSTITUTE('Named Boundary Report'!$A2540, CHAR(160), " ")))</f>
        <v/>
      </c>
      <c r="C2541" s="475">
        <f>'Named Boundary Report'!$F2540</f>
        <v>0</v>
      </c>
    </row>
    <row r="2542" spans="1:3" x14ac:dyDescent="0.25">
      <c r="A2542" s="532" t="str">
        <f>IF(ISNUMBER(VALUE(SUBSTITUTE('Named Boundary Report'!$A2541,"+",""))), VALUE(SUBSTITUTE('Named Boundary Report'!$A2541,"+","")), IF(TRIM('Named Boundary Report'!$A2541)="", "End of Project", $A2541))</f>
        <v>End of Project</v>
      </c>
      <c r="B2542" s="473" t="str">
        <f>IF(ISNUMBER('Named Boundary Report'!$A2541), "",TRIM(SUBSTITUTE('Named Boundary Report'!$A2541, CHAR(160), " ")))</f>
        <v/>
      </c>
      <c r="C2542" s="475">
        <f>'Named Boundary Report'!$F2541</f>
        <v>0</v>
      </c>
    </row>
    <row r="2543" spans="1:3" x14ac:dyDescent="0.25">
      <c r="A2543" s="532" t="str">
        <f>IF(ISNUMBER(VALUE(SUBSTITUTE('Named Boundary Report'!$A2542,"+",""))), VALUE(SUBSTITUTE('Named Boundary Report'!$A2542,"+","")), IF(TRIM('Named Boundary Report'!$A2542)="", "End of Project", $A2542))</f>
        <v>End of Project</v>
      </c>
      <c r="B2543" s="473" t="str">
        <f>IF(ISNUMBER('Named Boundary Report'!$A2542), "",TRIM(SUBSTITUTE('Named Boundary Report'!$A2542, CHAR(160), " ")))</f>
        <v/>
      </c>
      <c r="C2543" s="475">
        <f>'Named Boundary Report'!$F2542</f>
        <v>0</v>
      </c>
    </row>
    <row r="2544" spans="1:3" x14ac:dyDescent="0.25">
      <c r="A2544" s="532" t="str">
        <f>IF(ISNUMBER(VALUE(SUBSTITUTE('Named Boundary Report'!$A2543,"+",""))), VALUE(SUBSTITUTE('Named Boundary Report'!$A2543,"+","")), IF(TRIM('Named Boundary Report'!$A2543)="", "End of Project", $A2543))</f>
        <v>End of Project</v>
      </c>
      <c r="B2544" s="473" t="str">
        <f>IF(ISNUMBER('Named Boundary Report'!$A2543), "",TRIM(SUBSTITUTE('Named Boundary Report'!$A2543, CHAR(160), " ")))</f>
        <v/>
      </c>
      <c r="C2544" s="475">
        <f>'Named Boundary Report'!$F2543</f>
        <v>0</v>
      </c>
    </row>
    <row r="2545" spans="1:3" x14ac:dyDescent="0.25">
      <c r="A2545" s="532" t="str">
        <f>IF(ISNUMBER(VALUE(SUBSTITUTE('Named Boundary Report'!$A2544,"+",""))), VALUE(SUBSTITUTE('Named Boundary Report'!$A2544,"+","")), IF(TRIM('Named Boundary Report'!$A2544)="", "End of Project", $A2544))</f>
        <v>End of Project</v>
      </c>
      <c r="B2545" s="473" t="str">
        <f>IF(ISNUMBER('Named Boundary Report'!$A2544), "",TRIM(SUBSTITUTE('Named Boundary Report'!$A2544, CHAR(160), " ")))</f>
        <v/>
      </c>
      <c r="C2545" s="475">
        <f>'Named Boundary Report'!$F2544</f>
        <v>0</v>
      </c>
    </row>
    <row r="2546" spans="1:3" x14ac:dyDescent="0.25">
      <c r="A2546" s="532" t="str">
        <f>IF(ISNUMBER(VALUE(SUBSTITUTE('Named Boundary Report'!$A2545,"+",""))), VALUE(SUBSTITUTE('Named Boundary Report'!$A2545,"+","")), IF(TRIM('Named Boundary Report'!$A2545)="", "End of Project", $A2545))</f>
        <v>End of Project</v>
      </c>
      <c r="B2546" s="473" t="str">
        <f>IF(ISNUMBER('Named Boundary Report'!$A2545), "",TRIM(SUBSTITUTE('Named Boundary Report'!$A2545, CHAR(160), " ")))</f>
        <v/>
      </c>
      <c r="C2546" s="475">
        <f>'Named Boundary Report'!$F2545</f>
        <v>0</v>
      </c>
    </row>
    <row r="2547" spans="1:3" x14ac:dyDescent="0.25">
      <c r="A2547" s="532" t="str">
        <f>IF(ISNUMBER(VALUE(SUBSTITUTE('Named Boundary Report'!$A2546,"+",""))), VALUE(SUBSTITUTE('Named Boundary Report'!$A2546,"+","")), IF(TRIM('Named Boundary Report'!$A2546)="", "End of Project", $A2546))</f>
        <v>End of Project</v>
      </c>
      <c r="B2547" s="473" t="str">
        <f>IF(ISNUMBER('Named Boundary Report'!$A2546), "",TRIM(SUBSTITUTE('Named Boundary Report'!$A2546, CHAR(160), " ")))</f>
        <v/>
      </c>
      <c r="C2547" s="475">
        <f>'Named Boundary Report'!$F2546</f>
        <v>0</v>
      </c>
    </row>
    <row r="2548" spans="1:3" x14ac:dyDescent="0.25">
      <c r="A2548" s="532" t="str">
        <f>IF(ISNUMBER(VALUE(SUBSTITUTE('Named Boundary Report'!$A2547,"+",""))), VALUE(SUBSTITUTE('Named Boundary Report'!$A2547,"+","")), IF(TRIM('Named Boundary Report'!$A2547)="", "End of Project", $A2547))</f>
        <v>End of Project</v>
      </c>
      <c r="B2548" s="473" t="str">
        <f>IF(ISNUMBER('Named Boundary Report'!$A2547), "",TRIM(SUBSTITUTE('Named Boundary Report'!$A2547, CHAR(160), " ")))</f>
        <v/>
      </c>
      <c r="C2548" s="475">
        <f>'Named Boundary Report'!$F2547</f>
        <v>0</v>
      </c>
    </row>
    <row r="2549" spans="1:3" x14ac:dyDescent="0.25">
      <c r="A2549" s="532" t="str">
        <f>IF(ISNUMBER(VALUE(SUBSTITUTE('Named Boundary Report'!$A2548,"+",""))), VALUE(SUBSTITUTE('Named Boundary Report'!$A2548,"+","")), IF(TRIM('Named Boundary Report'!$A2548)="", "End of Project", $A2548))</f>
        <v>End of Project</v>
      </c>
      <c r="B2549" s="473" t="str">
        <f>IF(ISNUMBER('Named Boundary Report'!$A2548), "",TRIM(SUBSTITUTE('Named Boundary Report'!$A2548, CHAR(160), " ")))</f>
        <v/>
      </c>
      <c r="C2549" s="475">
        <f>'Named Boundary Report'!$F2548</f>
        <v>0</v>
      </c>
    </row>
    <row r="2550" spans="1:3" x14ac:dyDescent="0.25">
      <c r="A2550" s="532" t="str">
        <f>IF(ISNUMBER(VALUE(SUBSTITUTE('Named Boundary Report'!$A2549,"+",""))), VALUE(SUBSTITUTE('Named Boundary Report'!$A2549,"+","")), IF(TRIM('Named Boundary Report'!$A2549)="", "End of Project", $A2549))</f>
        <v>End of Project</v>
      </c>
      <c r="B2550" s="473" t="str">
        <f>IF(ISNUMBER('Named Boundary Report'!$A2549), "",TRIM(SUBSTITUTE('Named Boundary Report'!$A2549, CHAR(160), " ")))</f>
        <v/>
      </c>
      <c r="C2550" s="475">
        <f>'Named Boundary Report'!$F2549</f>
        <v>0</v>
      </c>
    </row>
    <row r="2551" spans="1:3" x14ac:dyDescent="0.25">
      <c r="A2551" s="532" t="str">
        <f>IF(ISNUMBER(VALUE(SUBSTITUTE('Named Boundary Report'!$A2550,"+",""))), VALUE(SUBSTITUTE('Named Boundary Report'!$A2550,"+","")), IF(TRIM('Named Boundary Report'!$A2550)="", "End of Project", $A2550))</f>
        <v>End of Project</v>
      </c>
      <c r="B2551" s="473" t="str">
        <f>IF(ISNUMBER('Named Boundary Report'!$A2550), "",TRIM(SUBSTITUTE('Named Boundary Report'!$A2550, CHAR(160), " ")))</f>
        <v/>
      </c>
      <c r="C2551" s="475">
        <f>'Named Boundary Report'!$F2550</f>
        <v>0</v>
      </c>
    </row>
    <row r="2552" spans="1:3" x14ac:dyDescent="0.25">
      <c r="A2552" s="532" t="str">
        <f>IF(ISNUMBER(VALUE(SUBSTITUTE('Named Boundary Report'!$A2551,"+",""))), VALUE(SUBSTITUTE('Named Boundary Report'!$A2551,"+","")), IF(TRIM('Named Boundary Report'!$A2551)="", "End of Project", $A2551))</f>
        <v>End of Project</v>
      </c>
      <c r="B2552" s="473" t="str">
        <f>IF(ISNUMBER('Named Boundary Report'!$A2551), "",TRIM(SUBSTITUTE('Named Boundary Report'!$A2551, CHAR(160), " ")))</f>
        <v/>
      </c>
      <c r="C2552" s="475">
        <f>'Named Boundary Report'!$F2551</f>
        <v>0</v>
      </c>
    </row>
    <row r="2553" spans="1:3" x14ac:dyDescent="0.25">
      <c r="A2553" s="532" t="str">
        <f>IF(ISNUMBER(VALUE(SUBSTITUTE('Named Boundary Report'!$A2552,"+",""))), VALUE(SUBSTITUTE('Named Boundary Report'!$A2552,"+","")), IF(TRIM('Named Boundary Report'!$A2552)="", "End of Project", $A2552))</f>
        <v>End of Project</v>
      </c>
      <c r="B2553" s="473" t="str">
        <f>IF(ISNUMBER('Named Boundary Report'!$A2552), "",TRIM(SUBSTITUTE('Named Boundary Report'!$A2552, CHAR(160), " ")))</f>
        <v/>
      </c>
      <c r="C2553" s="475">
        <f>'Named Boundary Report'!$F2552</f>
        <v>0</v>
      </c>
    </row>
    <row r="2554" spans="1:3" x14ac:dyDescent="0.25">
      <c r="A2554" s="532" t="str">
        <f>IF(ISNUMBER(VALUE(SUBSTITUTE('Named Boundary Report'!$A2553,"+",""))), VALUE(SUBSTITUTE('Named Boundary Report'!$A2553,"+","")), IF(TRIM('Named Boundary Report'!$A2553)="", "End of Project", $A2553))</f>
        <v>End of Project</v>
      </c>
      <c r="B2554" s="473" t="str">
        <f>IF(ISNUMBER('Named Boundary Report'!$A2553), "",TRIM(SUBSTITUTE('Named Boundary Report'!$A2553, CHAR(160), " ")))</f>
        <v/>
      </c>
      <c r="C2554" s="475">
        <f>'Named Boundary Report'!$F2553</f>
        <v>0</v>
      </c>
    </row>
    <row r="2555" spans="1:3" x14ac:dyDescent="0.25">
      <c r="A2555" s="532" t="str">
        <f>IF(ISNUMBER(VALUE(SUBSTITUTE('Named Boundary Report'!$A2554,"+",""))), VALUE(SUBSTITUTE('Named Boundary Report'!$A2554,"+","")), IF(TRIM('Named Boundary Report'!$A2554)="", "End of Project", $A2554))</f>
        <v>End of Project</v>
      </c>
      <c r="B2555" s="473" t="str">
        <f>IF(ISNUMBER('Named Boundary Report'!$A2554), "",TRIM(SUBSTITUTE('Named Boundary Report'!$A2554, CHAR(160), " ")))</f>
        <v/>
      </c>
      <c r="C2555" s="475">
        <f>'Named Boundary Report'!$F2554</f>
        <v>0</v>
      </c>
    </row>
    <row r="2556" spans="1:3" x14ac:dyDescent="0.25">
      <c r="A2556" s="532" t="str">
        <f>IF(ISNUMBER(VALUE(SUBSTITUTE('Named Boundary Report'!$A2555,"+",""))), VALUE(SUBSTITUTE('Named Boundary Report'!$A2555,"+","")), IF(TRIM('Named Boundary Report'!$A2555)="", "End of Project", $A2555))</f>
        <v>End of Project</v>
      </c>
      <c r="B2556" s="473" t="str">
        <f>IF(ISNUMBER('Named Boundary Report'!$A2555), "",TRIM(SUBSTITUTE('Named Boundary Report'!$A2555, CHAR(160), " ")))</f>
        <v/>
      </c>
      <c r="C2556" s="475">
        <f>'Named Boundary Report'!$F2555</f>
        <v>0</v>
      </c>
    </row>
    <row r="2557" spans="1:3" x14ac:dyDescent="0.25">
      <c r="A2557" s="532" t="str">
        <f>IF(ISNUMBER(VALUE(SUBSTITUTE('Named Boundary Report'!$A2556,"+",""))), VALUE(SUBSTITUTE('Named Boundary Report'!$A2556,"+","")), IF(TRIM('Named Boundary Report'!$A2556)="", "End of Project", $A2556))</f>
        <v>End of Project</v>
      </c>
      <c r="B2557" s="473" t="str">
        <f>IF(ISNUMBER('Named Boundary Report'!$A2556), "",TRIM(SUBSTITUTE('Named Boundary Report'!$A2556, CHAR(160), " ")))</f>
        <v/>
      </c>
      <c r="C2557" s="475">
        <f>'Named Boundary Report'!$F2556</f>
        <v>0</v>
      </c>
    </row>
    <row r="2558" spans="1:3" x14ac:dyDescent="0.25">
      <c r="A2558" s="532" t="str">
        <f>IF(ISNUMBER(VALUE(SUBSTITUTE('Named Boundary Report'!$A2557,"+",""))), VALUE(SUBSTITUTE('Named Boundary Report'!$A2557,"+","")), IF(TRIM('Named Boundary Report'!$A2557)="", "End of Project", $A2557))</f>
        <v>End of Project</v>
      </c>
      <c r="B2558" s="473" t="str">
        <f>IF(ISNUMBER('Named Boundary Report'!$A2557), "",TRIM(SUBSTITUTE('Named Boundary Report'!$A2557, CHAR(160), " ")))</f>
        <v/>
      </c>
      <c r="C2558" s="475">
        <f>'Named Boundary Report'!$F2557</f>
        <v>0</v>
      </c>
    </row>
    <row r="2559" spans="1:3" x14ac:dyDescent="0.25">
      <c r="A2559" s="532" t="str">
        <f>IF(ISNUMBER(VALUE(SUBSTITUTE('Named Boundary Report'!$A2558,"+",""))), VALUE(SUBSTITUTE('Named Boundary Report'!$A2558,"+","")), IF(TRIM('Named Boundary Report'!$A2558)="", "End of Project", $A2558))</f>
        <v>End of Project</v>
      </c>
      <c r="B2559" s="473" t="str">
        <f>IF(ISNUMBER('Named Boundary Report'!$A2558), "",TRIM(SUBSTITUTE('Named Boundary Report'!$A2558, CHAR(160), " ")))</f>
        <v/>
      </c>
      <c r="C2559" s="475">
        <f>'Named Boundary Report'!$F2558</f>
        <v>0</v>
      </c>
    </row>
    <row r="2560" spans="1:3" x14ac:dyDescent="0.25">
      <c r="A2560" s="532" t="str">
        <f>IF(ISNUMBER(VALUE(SUBSTITUTE('Named Boundary Report'!$A2559,"+",""))), VALUE(SUBSTITUTE('Named Boundary Report'!$A2559,"+","")), IF(TRIM('Named Boundary Report'!$A2559)="", "End of Project", $A2559))</f>
        <v>End of Project</v>
      </c>
      <c r="B2560" s="473" t="str">
        <f>IF(ISNUMBER('Named Boundary Report'!$A2559), "",TRIM(SUBSTITUTE('Named Boundary Report'!$A2559, CHAR(160), " ")))</f>
        <v/>
      </c>
      <c r="C2560" s="475">
        <f>'Named Boundary Report'!$F2559</f>
        <v>0</v>
      </c>
    </row>
    <row r="2561" spans="1:3" x14ac:dyDescent="0.25">
      <c r="A2561" s="532" t="str">
        <f>IF(ISNUMBER(VALUE(SUBSTITUTE('Named Boundary Report'!$A2560,"+",""))), VALUE(SUBSTITUTE('Named Boundary Report'!$A2560,"+","")), IF(TRIM('Named Boundary Report'!$A2560)="", "End of Project", $A2560))</f>
        <v>End of Project</v>
      </c>
      <c r="B2561" s="473" t="str">
        <f>IF(ISNUMBER('Named Boundary Report'!$A2560), "",TRIM(SUBSTITUTE('Named Boundary Report'!$A2560, CHAR(160), " ")))</f>
        <v/>
      </c>
      <c r="C2561" s="475">
        <f>'Named Boundary Report'!$F2560</f>
        <v>0</v>
      </c>
    </row>
    <row r="2562" spans="1:3" x14ac:dyDescent="0.25">
      <c r="A2562" s="532" t="str">
        <f>IF(ISNUMBER(VALUE(SUBSTITUTE('Named Boundary Report'!$A2561,"+",""))), VALUE(SUBSTITUTE('Named Boundary Report'!$A2561,"+","")), IF(TRIM('Named Boundary Report'!$A2561)="", "End of Project", $A2561))</f>
        <v>End of Project</v>
      </c>
      <c r="B2562" s="473" t="str">
        <f>IF(ISNUMBER('Named Boundary Report'!$A2561), "",TRIM(SUBSTITUTE('Named Boundary Report'!$A2561, CHAR(160), " ")))</f>
        <v/>
      </c>
      <c r="C2562" s="475">
        <f>'Named Boundary Report'!$F2561</f>
        <v>0</v>
      </c>
    </row>
    <row r="2563" spans="1:3" x14ac:dyDescent="0.25">
      <c r="A2563" s="532" t="str">
        <f>IF(ISNUMBER(VALUE(SUBSTITUTE('Named Boundary Report'!$A2562,"+",""))), VALUE(SUBSTITUTE('Named Boundary Report'!$A2562,"+","")), IF(TRIM('Named Boundary Report'!$A2562)="", "End of Project", $A2562))</f>
        <v>End of Project</v>
      </c>
      <c r="B2563" s="473" t="str">
        <f>IF(ISNUMBER('Named Boundary Report'!$A2562), "",TRIM(SUBSTITUTE('Named Boundary Report'!$A2562, CHAR(160), " ")))</f>
        <v/>
      </c>
      <c r="C2563" s="475">
        <f>'Named Boundary Report'!$F2562</f>
        <v>0</v>
      </c>
    </row>
    <row r="2564" spans="1:3" x14ac:dyDescent="0.25">
      <c r="A2564" s="532" t="str">
        <f>IF(ISNUMBER(VALUE(SUBSTITUTE('Named Boundary Report'!$A2563,"+",""))), VALUE(SUBSTITUTE('Named Boundary Report'!$A2563,"+","")), IF(TRIM('Named Boundary Report'!$A2563)="", "End of Project", $A2563))</f>
        <v>End of Project</v>
      </c>
      <c r="B2564" s="473" t="str">
        <f>IF(ISNUMBER('Named Boundary Report'!$A2563), "",TRIM(SUBSTITUTE('Named Boundary Report'!$A2563, CHAR(160), " ")))</f>
        <v/>
      </c>
      <c r="C2564" s="475">
        <f>'Named Boundary Report'!$F2563</f>
        <v>0</v>
      </c>
    </row>
    <row r="2565" spans="1:3" x14ac:dyDescent="0.25">
      <c r="A2565" s="532" t="str">
        <f>IF(ISNUMBER(VALUE(SUBSTITUTE('Named Boundary Report'!$A2564,"+",""))), VALUE(SUBSTITUTE('Named Boundary Report'!$A2564,"+","")), IF(TRIM('Named Boundary Report'!$A2564)="", "End of Project", $A2564))</f>
        <v>End of Project</v>
      </c>
      <c r="B2565" s="473" t="str">
        <f>IF(ISNUMBER('Named Boundary Report'!$A2564), "",TRIM(SUBSTITUTE('Named Boundary Report'!$A2564, CHAR(160), " ")))</f>
        <v/>
      </c>
      <c r="C2565" s="475">
        <f>'Named Boundary Report'!$F2564</f>
        <v>0</v>
      </c>
    </row>
    <row r="2566" spans="1:3" x14ac:dyDescent="0.25">
      <c r="A2566" s="532" t="str">
        <f>IF(ISNUMBER(VALUE(SUBSTITUTE('Named Boundary Report'!$A2565,"+",""))), VALUE(SUBSTITUTE('Named Boundary Report'!$A2565,"+","")), IF(TRIM('Named Boundary Report'!$A2565)="", "End of Project", $A2565))</f>
        <v>End of Project</v>
      </c>
      <c r="B2566" s="473" t="str">
        <f>IF(ISNUMBER('Named Boundary Report'!$A2565), "",TRIM(SUBSTITUTE('Named Boundary Report'!$A2565, CHAR(160), " ")))</f>
        <v/>
      </c>
      <c r="C2566" s="475">
        <f>'Named Boundary Report'!$F2565</f>
        <v>0</v>
      </c>
    </row>
    <row r="2567" spans="1:3" x14ac:dyDescent="0.25">
      <c r="A2567" s="532" t="str">
        <f>IF(ISNUMBER(VALUE(SUBSTITUTE('Named Boundary Report'!$A2566,"+",""))), VALUE(SUBSTITUTE('Named Boundary Report'!$A2566,"+","")), IF(TRIM('Named Boundary Report'!$A2566)="", "End of Project", $A2566))</f>
        <v>End of Project</v>
      </c>
      <c r="B2567" s="473" t="str">
        <f>IF(ISNUMBER('Named Boundary Report'!$A2566), "",TRIM(SUBSTITUTE('Named Boundary Report'!$A2566, CHAR(160), " ")))</f>
        <v/>
      </c>
      <c r="C2567" s="475">
        <f>'Named Boundary Report'!$F2566</f>
        <v>0</v>
      </c>
    </row>
    <row r="2568" spans="1:3" x14ac:dyDescent="0.25">
      <c r="A2568" s="532" t="str">
        <f>IF(ISNUMBER(VALUE(SUBSTITUTE('Named Boundary Report'!$A2567,"+",""))), VALUE(SUBSTITUTE('Named Boundary Report'!$A2567,"+","")), IF(TRIM('Named Boundary Report'!$A2567)="", "End of Project", $A2567))</f>
        <v>End of Project</v>
      </c>
      <c r="B2568" s="473" t="str">
        <f>IF(ISNUMBER('Named Boundary Report'!$A2567), "",TRIM(SUBSTITUTE('Named Boundary Report'!$A2567, CHAR(160), " ")))</f>
        <v/>
      </c>
      <c r="C2568" s="475">
        <f>'Named Boundary Report'!$F2567</f>
        <v>0</v>
      </c>
    </row>
    <row r="2569" spans="1:3" x14ac:dyDescent="0.25">
      <c r="A2569" s="532" t="str">
        <f>IF(ISNUMBER(VALUE(SUBSTITUTE('Named Boundary Report'!$A2568,"+",""))), VALUE(SUBSTITUTE('Named Boundary Report'!$A2568,"+","")), IF(TRIM('Named Boundary Report'!$A2568)="", "End of Project", $A2568))</f>
        <v>End of Project</v>
      </c>
      <c r="B2569" s="473" t="str">
        <f>IF(ISNUMBER('Named Boundary Report'!$A2568), "",TRIM(SUBSTITUTE('Named Boundary Report'!$A2568, CHAR(160), " ")))</f>
        <v/>
      </c>
      <c r="C2569" s="475">
        <f>'Named Boundary Report'!$F2568</f>
        <v>0</v>
      </c>
    </row>
    <row r="2570" spans="1:3" x14ac:dyDescent="0.25">
      <c r="A2570" s="532" t="str">
        <f>IF(ISNUMBER(VALUE(SUBSTITUTE('Named Boundary Report'!$A2569,"+",""))), VALUE(SUBSTITUTE('Named Boundary Report'!$A2569,"+","")), IF(TRIM('Named Boundary Report'!$A2569)="", "End of Project", $A2569))</f>
        <v>End of Project</v>
      </c>
      <c r="B2570" s="473" t="str">
        <f>IF(ISNUMBER('Named Boundary Report'!$A2569), "",TRIM(SUBSTITUTE('Named Boundary Report'!$A2569, CHAR(160), " ")))</f>
        <v/>
      </c>
      <c r="C2570" s="475">
        <f>'Named Boundary Report'!$F2569</f>
        <v>0</v>
      </c>
    </row>
    <row r="2571" spans="1:3" x14ac:dyDescent="0.25">
      <c r="A2571" s="532" t="str">
        <f>IF(ISNUMBER(VALUE(SUBSTITUTE('Named Boundary Report'!$A2570,"+",""))), VALUE(SUBSTITUTE('Named Boundary Report'!$A2570,"+","")), IF(TRIM('Named Boundary Report'!$A2570)="", "End of Project", $A2570))</f>
        <v>End of Project</v>
      </c>
      <c r="B2571" s="473" t="str">
        <f>IF(ISNUMBER('Named Boundary Report'!$A2570), "",TRIM(SUBSTITUTE('Named Boundary Report'!$A2570, CHAR(160), " ")))</f>
        <v/>
      </c>
      <c r="C2571" s="475">
        <f>'Named Boundary Report'!$F2570</f>
        <v>0</v>
      </c>
    </row>
    <row r="2572" spans="1:3" x14ac:dyDescent="0.25">
      <c r="A2572" s="532" t="str">
        <f>IF(ISNUMBER(VALUE(SUBSTITUTE('Named Boundary Report'!$A2571,"+",""))), VALUE(SUBSTITUTE('Named Boundary Report'!$A2571,"+","")), IF(TRIM('Named Boundary Report'!$A2571)="", "End of Project", $A2571))</f>
        <v>End of Project</v>
      </c>
      <c r="B2572" s="473" t="str">
        <f>IF(ISNUMBER('Named Boundary Report'!$A2571), "",TRIM(SUBSTITUTE('Named Boundary Report'!$A2571, CHAR(160), " ")))</f>
        <v/>
      </c>
      <c r="C2572" s="475">
        <f>'Named Boundary Report'!$F2571</f>
        <v>0</v>
      </c>
    </row>
    <row r="2573" spans="1:3" x14ac:dyDescent="0.25">
      <c r="A2573" s="532" t="str">
        <f>IF(ISNUMBER(VALUE(SUBSTITUTE('Named Boundary Report'!$A2572,"+",""))), VALUE(SUBSTITUTE('Named Boundary Report'!$A2572,"+","")), IF(TRIM('Named Boundary Report'!$A2572)="", "End of Project", $A2572))</f>
        <v>End of Project</v>
      </c>
      <c r="B2573" s="473" t="str">
        <f>IF(ISNUMBER('Named Boundary Report'!$A2572), "",TRIM(SUBSTITUTE('Named Boundary Report'!$A2572, CHAR(160), " ")))</f>
        <v/>
      </c>
      <c r="C2573" s="475">
        <f>'Named Boundary Report'!$F2572</f>
        <v>0</v>
      </c>
    </row>
    <row r="2574" spans="1:3" x14ac:dyDescent="0.25">
      <c r="A2574" s="532" t="str">
        <f>IF(ISNUMBER(VALUE(SUBSTITUTE('Named Boundary Report'!$A2573,"+",""))), VALUE(SUBSTITUTE('Named Boundary Report'!$A2573,"+","")), IF(TRIM('Named Boundary Report'!$A2573)="", "End of Project", $A2573))</f>
        <v>End of Project</v>
      </c>
      <c r="B2574" s="473" t="str">
        <f>IF(ISNUMBER('Named Boundary Report'!$A2573), "",TRIM(SUBSTITUTE('Named Boundary Report'!$A2573, CHAR(160), " ")))</f>
        <v/>
      </c>
      <c r="C2574" s="475">
        <f>'Named Boundary Report'!$F2573</f>
        <v>0</v>
      </c>
    </row>
    <row r="2575" spans="1:3" x14ac:dyDescent="0.25">
      <c r="A2575" s="532" t="str">
        <f>IF(ISNUMBER(VALUE(SUBSTITUTE('Named Boundary Report'!$A2574,"+",""))), VALUE(SUBSTITUTE('Named Boundary Report'!$A2574,"+","")), IF(TRIM('Named Boundary Report'!$A2574)="", "End of Project", $A2574))</f>
        <v>End of Project</v>
      </c>
      <c r="B2575" s="473" t="str">
        <f>IF(ISNUMBER('Named Boundary Report'!$A2574), "",TRIM(SUBSTITUTE('Named Boundary Report'!$A2574, CHAR(160), " ")))</f>
        <v/>
      </c>
      <c r="C2575" s="475">
        <f>'Named Boundary Report'!$F2574</f>
        <v>0</v>
      </c>
    </row>
    <row r="2576" spans="1:3" x14ac:dyDescent="0.25">
      <c r="A2576" s="532" t="str">
        <f>IF(ISNUMBER(VALUE(SUBSTITUTE('Named Boundary Report'!$A2575,"+",""))), VALUE(SUBSTITUTE('Named Boundary Report'!$A2575,"+","")), IF(TRIM('Named Boundary Report'!$A2575)="", "End of Project", $A2575))</f>
        <v>End of Project</v>
      </c>
      <c r="B2576" s="473" t="str">
        <f>IF(ISNUMBER('Named Boundary Report'!$A2575), "",TRIM(SUBSTITUTE('Named Boundary Report'!$A2575, CHAR(160), " ")))</f>
        <v/>
      </c>
      <c r="C2576" s="475">
        <f>'Named Boundary Report'!$F2575</f>
        <v>0</v>
      </c>
    </row>
    <row r="2577" spans="1:3" x14ac:dyDescent="0.25">
      <c r="A2577" s="532" t="str">
        <f>IF(ISNUMBER(VALUE(SUBSTITUTE('Named Boundary Report'!$A2576,"+",""))), VALUE(SUBSTITUTE('Named Boundary Report'!$A2576,"+","")), IF(TRIM('Named Boundary Report'!$A2576)="", "End of Project", $A2576))</f>
        <v>End of Project</v>
      </c>
      <c r="B2577" s="473" t="str">
        <f>IF(ISNUMBER('Named Boundary Report'!$A2576), "",TRIM(SUBSTITUTE('Named Boundary Report'!$A2576, CHAR(160), " ")))</f>
        <v/>
      </c>
      <c r="C2577" s="475">
        <f>'Named Boundary Report'!$F2576</f>
        <v>0</v>
      </c>
    </row>
    <row r="2578" spans="1:3" x14ac:dyDescent="0.25">
      <c r="A2578" s="532" t="str">
        <f>IF(ISNUMBER(VALUE(SUBSTITUTE('Named Boundary Report'!$A2577,"+",""))), VALUE(SUBSTITUTE('Named Boundary Report'!$A2577,"+","")), IF(TRIM('Named Boundary Report'!$A2577)="", "End of Project", $A2577))</f>
        <v>End of Project</v>
      </c>
      <c r="B2578" s="473" t="str">
        <f>IF(ISNUMBER('Named Boundary Report'!$A2577), "",TRIM(SUBSTITUTE('Named Boundary Report'!$A2577, CHAR(160), " ")))</f>
        <v/>
      </c>
      <c r="C2578" s="475">
        <f>'Named Boundary Report'!$F2577</f>
        <v>0</v>
      </c>
    </row>
    <row r="2579" spans="1:3" x14ac:dyDescent="0.25">
      <c r="A2579" s="532" t="str">
        <f>IF(ISNUMBER(VALUE(SUBSTITUTE('Named Boundary Report'!$A2578,"+",""))), VALUE(SUBSTITUTE('Named Boundary Report'!$A2578,"+","")), IF(TRIM('Named Boundary Report'!$A2578)="", "End of Project", $A2578))</f>
        <v>End of Project</v>
      </c>
      <c r="B2579" s="473" t="str">
        <f>IF(ISNUMBER('Named Boundary Report'!$A2578), "",TRIM(SUBSTITUTE('Named Boundary Report'!$A2578, CHAR(160), " ")))</f>
        <v/>
      </c>
      <c r="C2579" s="475">
        <f>'Named Boundary Report'!$F2578</f>
        <v>0</v>
      </c>
    </row>
    <row r="2580" spans="1:3" x14ac:dyDescent="0.25">
      <c r="A2580" s="532" t="str">
        <f>IF(ISNUMBER(VALUE(SUBSTITUTE('Named Boundary Report'!$A2579,"+",""))), VALUE(SUBSTITUTE('Named Boundary Report'!$A2579,"+","")), IF(TRIM('Named Boundary Report'!$A2579)="", "End of Project", $A2579))</f>
        <v>End of Project</v>
      </c>
      <c r="B2580" s="473" t="str">
        <f>IF(ISNUMBER('Named Boundary Report'!$A2579), "",TRIM(SUBSTITUTE('Named Boundary Report'!$A2579, CHAR(160), " ")))</f>
        <v/>
      </c>
      <c r="C2580" s="475">
        <f>'Named Boundary Report'!$F2579</f>
        <v>0</v>
      </c>
    </row>
    <row r="2581" spans="1:3" x14ac:dyDescent="0.25">
      <c r="A2581" s="532" t="str">
        <f>IF(ISNUMBER(VALUE(SUBSTITUTE('Named Boundary Report'!$A2580,"+",""))), VALUE(SUBSTITUTE('Named Boundary Report'!$A2580,"+","")), IF(TRIM('Named Boundary Report'!$A2580)="", "End of Project", $A2580))</f>
        <v>End of Project</v>
      </c>
      <c r="B2581" s="473" t="str">
        <f>IF(ISNUMBER('Named Boundary Report'!$A2580), "",TRIM(SUBSTITUTE('Named Boundary Report'!$A2580, CHAR(160), " ")))</f>
        <v/>
      </c>
      <c r="C2581" s="475">
        <f>'Named Boundary Report'!$F2580</f>
        <v>0</v>
      </c>
    </row>
    <row r="2582" spans="1:3" x14ac:dyDescent="0.25">
      <c r="A2582" s="532" t="str">
        <f>IF(ISNUMBER(VALUE(SUBSTITUTE('Named Boundary Report'!$A2581,"+",""))), VALUE(SUBSTITUTE('Named Boundary Report'!$A2581,"+","")), IF(TRIM('Named Boundary Report'!$A2581)="", "End of Project", $A2581))</f>
        <v>End of Project</v>
      </c>
      <c r="B2582" s="473" t="str">
        <f>IF(ISNUMBER('Named Boundary Report'!$A2581), "",TRIM(SUBSTITUTE('Named Boundary Report'!$A2581, CHAR(160), " ")))</f>
        <v/>
      </c>
      <c r="C2582" s="475">
        <f>'Named Boundary Report'!$F2581</f>
        <v>0</v>
      </c>
    </row>
    <row r="2583" spans="1:3" x14ac:dyDescent="0.25">
      <c r="A2583" s="532" t="str">
        <f>IF(ISNUMBER(VALUE(SUBSTITUTE('Named Boundary Report'!$A2582,"+",""))), VALUE(SUBSTITUTE('Named Boundary Report'!$A2582,"+","")), IF(TRIM('Named Boundary Report'!$A2582)="", "End of Project", $A2582))</f>
        <v>End of Project</v>
      </c>
      <c r="B2583" s="473" t="str">
        <f>IF(ISNUMBER('Named Boundary Report'!$A2582), "",TRIM(SUBSTITUTE('Named Boundary Report'!$A2582, CHAR(160), " ")))</f>
        <v/>
      </c>
      <c r="C2583" s="475">
        <f>'Named Boundary Report'!$F2582</f>
        <v>0</v>
      </c>
    </row>
    <row r="2584" spans="1:3" x14ac:dyDescent="0.25">
      <c r="A2584" s="532" t="str">
        <f>IF(ISNUMBER(VALUE(SUBSTITUTE('Named Boundary Report'!$A2583,"+",""))), VALUE(SUBSTITUTE('Named Boundary Report'!$A2583,"+","")), IF(TRIM('Named Boundary Report'!$A2583)="", "End of Project", $A2583))</f>
        <v>End of Project</v>
      </c>
      <c r="B2584" s="473" t="str">
        <f>IF(ISNUMBER('Named Boundary Report'!$A2583), "",TRIM(SUBSTITUTE('Named Boundary Report'!$A2583, CHAR(160), " ")))</f>
        <v/>
      </c>
      <c r="C2584" s="475">
        <f>'Named Boundary Report'!$F2583</f>
        <v>0</v>
      </c>
    </row>
    <row r="2585" spans="1:3" x14ac:dyDescent="0.25">
      <c r="A2585" s="532" t="str">
        <f>IF(ISNUMBER(VALUE(SUBSTITUTE('Named Boundary Report'!$A2584,"+",""))), VALUE(SUBSTITUTE('Named Boundary Report'!$A2584,"+","")), IF(TRIM('Named Boundary Report'!$A2584)="", "End of Project", $A2584))</f>
        <v>End of Project</v>
      </c>
      <c r="B2585" s="473" t="str">
        <f>IF(ISNUMBER('Named Boundary Report'!$A2584), "",TRIM(SUBSTITUTE('Named Boundary Report'!$A2584, CHAR(160), " ")))</f>
        <v/>
      </c>
      <c r="C2585" s="475">
        <f>'Named Boundary Report'!$F2584</f>
        <v>0</v>
      </c>
    </row>
    <row r="2586" spans="1:3" x14ac:dyDescent="0.25">
      <c r="A2586" s="532" t="str">
        <f>IF(ISNUMBER(VALUE(SUBSTITUTE('Named Boundary Report'!$A2585,"+",""))), VALUE(SUBSTITUTE('Named Boundary Report'!$A2585,"+","")), IF(TRIM('Named Boundary Report'!$A2585)="", "End of Project", $A2585))</f>
        <v>End of Project</v>
      </c>
      <c r="B2586" s="473" t="str">
        <f>IF(ISNUMBER('Named Boundary Report'!$A2585), "",TRIM(SUBSTITUTE('Named Boundary Report'!$A2585, CHAR(160), " ")))</f>
        <v/>
      </c>
      <c r="C2586" s="475">
        <f>'Named Boundary Report'!$F2585</f>
        <v>0</v>
      </c>
    </row>
    <row r="2587" spans="1:3" x14ac:dyDescent="0.25">
      <c r="A2587" s="532" t="str">
        <f>IF(ISNUMBER(VALUE(SUBSTITUTE('Named Boundary Report'!$A2586,"+",""))), VALUE(SUBSTITUTE('Named Boundary Report'!$A2586,"+","")), IF(TRIM('Named Boundary Report'!$A2586)="", "End of Project", $A2586))</f>
        <v>End of Project</v>
      </c>
      <c r="B2587" s="473" t="str">
        <f>IF(ISNUMBER('Named Boundary Report'!$A2586), "",TRIM(SUBSTITUTE('Named Boundary Report'!$A2586, CHAR(160), " ")))</f>
        <v/>
      </c>
      <c r="C2587" s="475">
        <f>'Named Boundary Report'!$F2586</f>
        <v>0</v>
      </c>
    </row>
    <row r="2588" spans="1:3" x14ac:dyDescent="0.25">
      <c r="A2588" s="532" t="str">
        <f>IF(ISNUMBER(VALUE(SUBSTITUTE('Named Boundary Report'!$A2587,"+",""))), VALUE(SUBSTITUTE('Named Boundary Report'!$A2587,"+","")), IF(TRIM('Named Boundary Report'!$A2587)="", "End of Project", $A2587))</f>
        <v>End of Project</v>
      </c>
      <c r="B2588" s="473" t="str">
        <f>IF(ISNUMBER('Named Boundary Report'!$A2587), "",TRIM(SUBSTITUTE('Named Boundary Report'!$A2587, CHAR(160), " ")))</f>
        <v/>
      </c>
      <c r="C2588" s="475">
        <f>'Named Boundary Report'!$F2587</f>
        <v>0</v>
      </c>
    </row>
    <row r="2589" spans="1:3" x14ac:dyDescent="0.25">
      <c r="A2589" s="532" t="str">
        <f>IF(ISNUMBER(VALUE(SUBSTITUTE('Named Boundary Report'!$A2588,"+",""))), VALUE(SUBSTITUTE('Named Boundary Report'!$A2588,"+","")), IF(TRIM('Named Boundary Report'!$A2588)="", "End of Project", $A2588))</f>
        <v>End of Project</v>
      </c>
      <c r="B2589" s="473" t="str">
        <f>IF(ISNUMBER('Named Boundary Report'!$A2588), "",TRIM(SUBSTITUTE('Named Boundary Report'!$A2588, CHAR(160), " ")))</f>
        <v/>
      </c>
      <c r="C2589" s="475">
        <f>'Named Boundary Report'!$F2588</f>
        <v>0</v>
      </c>
    </row>
    <row r="2590" spans="1:3" x14ac:dyDescent="0.25">
      <c r="A2590" s="532" t="str">
        <f>IF(ISNUMBER(VALUE(SUBSTITUTE('Named Boundary Report'!$A2589,"+",""))), VALUE(SUBSTITUTE('Named Boundary Report'!$A2589,"+","")), IF(TRIM('Named Boundary Report'!$A2589)="", "End of Project", $A2589))</f>
        <v>End of Project</v>
      </c>
      <c r="B2590" s="473" t="str">
        <f>IF(ISNUMBER('Named Boundary Report'!$A2589), "",TRIM(SUBSTITUTE('Named Boundary Report'!$A2589, CHAR(160), " ")))</f>
        <v/>
      </c>
      <c r="C2590" s="475">
        <f>'Named Boundary Report'!$F2589</f>
        <v>0</v>
      </c>
    </row>
    <row r="2591" spans="1:3" x14ac:dyDescent="0.25">
      <c r="A2591" s="532" t="str">
        <f>IF(ISNUMBER(VALUE(SUBSTITUTE('Named Boundary Report'!$A2590,"+",""))), VALUE(SUBSTITUTE('Named Boundary Report'!$A2590,"+","")), IF(TRIM('Named Boundary Report'!$A2590)="", "End of Project", $A2590))</f>
        <v>End of Project</v>
      </c>
      <c r="B2591" s="473" t="str">
        <f>IF(ISNUMBER('Named Boundary Report'!$A2590), "",TRIM(SUBSTITUTE('Named Boundary Report'!$A2590, CHAR(160), " ")))</f>
        <v/>
      </c>
      <c r="C2591" s="475">
        <f>'Named Boundary Report'!$F2590</f>
        <v>0</v>
      </c>
    </row>
    <row r="2592" spans="1:3" x14ac:dyDescent="0.25">
      <c r="A2592" s="532" t="str">
        <f>IF(ISNUMBER(VALUE(SUBSTITUTE('Named Boundary Report'!$A2591,"+",""))), VALUE(SUBSTITUTE('Named Boundary Report'!$A2591,"+","")), IF(TRIM('Named Boundary Report'!$A2591)="", "End of Project", $A2591))</f>
        <v>End of Project</v>
      </c>
      <c r="B2592" s="473" t="str">
        <f>IF(ISNUMBER('Named Boundary Report'!$A2591), "",TRIM(SUBSTITUTE('Named Boundary Report'!$A2591, CHAR(160), " ")))</f>
        <v/>
      </c>
      <c r="C2592" s="475">
        <f>'Named Boundary Report'!$F2591</f>
        <v>0</v>
      </c>
    </row>
    <row r="2593" spans="1:3" x14ac:dyDescent="0.25">
      <c r="A2593" s="532" t="str">
        <f>IF(ISNUMBER(VALUE(SUBSTITUTE('Named Boundary Report'!$A2592,"+",""))), VALUE(SUBSTITUTE('Named Boundary Report'!$A2592,"+","")), IF(TRIM('Named Boundary Report'!$A2592)="", "End of Project", $A2592))</f>
        <v>End of Project</v>
      </c>
      <c r="B2593" s="473" t="str">
        <f>IF(ISNUMBER('Named Boundary Report'!$A2592), "",TRIM(SUBSTITUTE('Named Boundary Report'!$A2592, CHAR(160), " ")))</f>
        <v/>
      </c>
      <c r="C2593" s="475">
        <f>'Named Boundary Report'!$F2592</f>
        <v>0</v>
      </c>
    </row>
    <row r="2594" spans="1:3" x14ac:dyDescent="0.25">
      <c r="A2594" s="532" t="str">
        <f>IF(ISNUMBER(VALUE(SUBSTITUTE('Named Boundary Report'!$A2593,"+",""))), VALUE(SUBSTITUTE('Named Boundary Report'!$A2593,"+","")), IF(TRIM('Named Boundary Report'!$A2593)="", "End of Project", $A2593))</f>
        <v>End of Project</v>
      </c>
      <c r="B2594" s="473" t="str">
        <f>IF(ISNUMBER('Named Boundary Report'!$A2593), "",TRIM(SUBSTITUTE('Named Boundary Report'!$A2593, CHAR(160), " ")))</f>
        <v/>
      </c>
      <c r="C2594" s="475">
        <f>'Named Boundary Report'!$F2593</f>
        <v>0</v>
      </c>
    </row>
    <row r="2595" spans="1:3" x14ac:dyDescent="0.25">
      <c r="A2595" s="532" t="str">
        <f>IF(ISNUMBER(VALUE(SUBSTITUTE('Named Boundary Report'!$A2594,"+",""))), VALUE(SUBSTITUTE('Named Boundary Report'!$A2594,"+","")), IF(TRIM('Named Boundary Report'!$A2594)="", "End of Project", $A2594))</f>
        <v>End of Project</v>
      </c>
      <c r="B2595" s="473" t="str">
        <f>IF(ISNUMBER('Named Boundary Report'!$A2594), "",TRIM(SUBSTITUTE('Named Boundary Report'!$A2594, CHAR(160), " ")))</f>
        <v/>
      </c>
      <c r="C2595" s="475">
        <f>'Named Boundary Report'!$F2594</f>
        <v>0</v>
      </c>
    </row>
    <row r="2596" spans="1:3" x14ac:dyDescent="0.25">
      <c r="A2596" s="532" t="str">
        <f>IF(ISNUMBER(VALUE(SUBSTITUTE('Named Boundary Report'!$A2595,"+",""))), VALUE(SUBSTITUTE('Named Boundary Report'!$A2595,"+","")), IF(TRIM('Named Boundary Report'!$A2595)="", "End of Project", $A2595))</f>
        <v>End of Project</v>
      </c>
      <c r="B2596" s="473" t="str">
        <f>IF(ISNUMBER('Named Boundary Report'!$A2595), "",TRIM(SUBSTITUTE('Named Boundary Report'!$A2595, CHAR(160), " ")))</f>
        <v/>
      </c>
      <c r="C2596" s="475">
        <f>'Named Boundary Report'!$F2595</f>
        <v>0</v>
      </c>
    </row>
    <row r="2597" spans="1:3" x14ac:dyDescent="0.25">
      <c r="A2597" s="532" t="str">
        <f>IF(ISNUMBER(VALUE(SUBSTITUTE('Named Boundary Report'!$A2596,"+",""))), VALUE(SUBSTITUTE('Named Boundary Report'!$A2596,"+","")), IF(TRIM('Named Boundary Report'!$A2596)="", "End of Project", $A2596))</f>
        <v>End of Project</v>
      </c>
      <c r="B2597" s="473" t="str">
        <f>IF(ISNUMBER('Named Boundary Report'!$A2596), "",TRIM(SUBSTITUTE('Named Boundary Report'!$A2596, CHAR(160), " ")))</f>
        <v/>
      </c>
      <c r="C2597" s="475">
        <f>'Named Boundary Report'!$F2596</f>
        <v>0</v>
      </c>
    </row>
    <row r="2598" spans="1:3" x14ac:dyDescent="0.25">
      <c r="A2598" s="532" t="str">
        <f>IF(ISNUMBER(VALUE(SUBSTITUTE('Named Boundary Report'!$A2597,"+",""))), VALUE(SUBSTITUTE('Named Boundary Report'!$A2597,"+","")), IF(TRIM('Named Boundary Report'!$A2597)="", "End of Project", $A2597))</f>
        <v>End of Project</v>
      </c>
      <c r="B2598" s="473" t="str">
        <f>IF(ISNUMBER('Named Boundary Report'!$A2597), "",TRIM(SUBSTITUTE('Named Boundary Report'!$A2597, CHAR(160), " ")))</f>
        <v/>
      </c>
      <c r="C2598" s="475">
        <f>'Named Boundary Report'!$F2597</f>
        <v>0</v>
      </c>
    </row>
    <row r="2599" spans="1:3" x14ac:dyDescent="0.25">
      <c r="A2599" s="532" t="str">
        <f>IF(ISNUMBER(VALUE(SUBSTITUTE('Named Boundary Report'!$A2598,"+",""))), VALUE(SUBSTITUTE('Named Boundary Report'!$A2598,"+","")), IF(TRIM('Named Boundary Report'!$A2598)="", "End of Project", $A2598))</f>
        <v>End of Project</v>
      </c>
      <c r="B2599" s="473" t="str">
        <f>IF(ISNUMBER('Named Boundary Report'!$A2598), "",TRIM(SUBSTITUTE('Named Boundary Report'!$A2598, CHAR(160), " ")))</f>
        <v/>
      </c>
      <c r="C2599" s="475">
        <f>'Named Boundary Report'!$F2598</f>
        <v>0</v>
      </c>
    </row>
    <row r="2600" spans="1:3" x14ac:dyDescent="0.25">
      <c r="A2600" s="532" t="str">
        <f>IF(ISNUMBER(VALUE(SUBSTITUTE('Named Boundary Report'!$A2599,"+",""))), VALUE(SUBSTITUTE('Named Boundary Report'!$A2599,"+","")), IF(TRIM('Named Boundary Report'!$A2599)="", "End of Project", $A2599))</f>
        <v>End of Project</v>
      </c>
      <c r="B2600" s="473" t="str">
        <f>IF(ISNUMBER('Named Boundary Report'!$A2599), "",TRIM(SUBSTITUTE('Named Boundary Report'!$A2599, CHAR(160), " ")))</f>
        <v/>
      </c>
      <c r="C2600" s="475">
        <f>'Named Boundary Report'!$F2599</f>
        <v>0</v>
      </c>
    </row>
    <row r="2601" spans="1:3" x14ac:dyDescent="0.25">
      <c r="A2601" s="532" t="str">
        <f>IF(ISNUMBER(VALUE(SUBSTITUTE('Named Boundary Report'!$A2600,"+",""))), VALUE(SUBSTITUTE('Named Boundary Report'!$A2600,"+","")), IF(TRIM('Named Boundary Report'!$A2600)="", "End of Project", $A2600))</f>
        <v>End of Project</v>
      </c>
      <c r="B2601" s="473" t="str">
        <f>IF(ISNUMBER('Named Boundary Report'!$A2600), "",TRIM(SUBSTITUTE('Named Boundary Report'!$A2600, CHAR(160), " ")))</f>
        <v/>
      </c>
      <c r="C2601" s="475">
        <f>'Named Boundary Report'!$F2600</f>
        <v>0</v>
      </c>
    </row>
    <row r="2602" spans="1:3" x14ac:dyDescent="0.25">
      <c r="A2602" s="532" t="str">
        <f>IF(ISNUMBER(VALUE(SUBSTITUTE('Named Boundary Report'!$A2601,"+",""))), VALUE(SUBSTITUTE('Named Boundary Report'!$A2601,"+","")), IF(TRIM('Named Boundary Report'!$A2601)="", "End of Project", $A2601))</f>
        <v>End of Project</v>
      </c>
      <c r="B2602" s="473" t="str">
        <f>IF(ISNUMBER('Named Boundary Report'!$A2601), "",TRIM(SUBSTITUTE('Named Boundary Report'!$A2601, CHAR(160), " ")))</f>
        <v/>
      </c>
      <c r="C2602" s="475">
        <f>'Named Boundary Report'!$F2601</f>
        <v>0</v>
      </c>
    </row>
    <row r="2603" spans="1:3" x14ac:dyDescent="0.25">
      <c r="A2603" s="532" t="str">
        <f>IF(ISNUMBER(VALUE(SUBSTITUTE('Named Boundary Report'!$A2602,"+",""))), VALUE(SUBSTITUTE('Named Boundary Report'!$A2602,"+","")), IF(TRIM('Named Boundary Report'!$A2602)="", "End of Project", $A2602))</f>
        <v>End of Project</v>
      </c>
      <c r="B2603" s="473" t="str">
        <f>IF(ISNUMBER('Named Boundary Report'!$A2602), "",TRIM(SUBSTITUTE('Named Boundary Report'!$A2602, CHAR(160), " ")))</f>
        <v/>
      </c>
      <c r="C2603" s="475">
        <f>'Named Boundary Report'!$F2602</f>
        <v>0</v>
      </c>
    </row>
    <row r="2604" spans="1:3" x14ac:dyDescent="0.25">
      <c r="A2604" s="532" t="str">
        <f>IF(ISNUMBER(VALUE(SUBSTITUTE('Named Boundary Report'!$A2603,"+",""))), VALUE(SUBSTITUTE('Named Boundary Report'!$A2603,"+","")), IF(TRIM('Named Boundary Report'!$A2603)="", "End of Project", $A2603))</f>
        <v>End of Project</v>
      </c>
      <c r="B2604" s="473" t="str">
        <f>IF(ISNUMBER('Named Boundary Report'!$A2603), "",TRIM(SUBSTITUTE('Named Boundary Report'!$A2603, CHAR(160), " ")))</f>
        <v/>
      </c>
      <c r="C2604" s="475">
        <f>'Named Boundary Report'!$F2603</f>
        <v>0</v>
      </c>
    </row>
    <row r="2605" spans="1:3" x14ac:dyDescent="0.25">
      <c r="A2605" s="532" t="str">
        <f>IF(ISNUMBER(VALUE(SUBSTITUTE('Named Boundary Report'!$A2604,"+",""))), VALUE(SUBSTITUTE('Named Boundary Report'!$A2604,"+","")), IF(TRIM('Named Boundary Report'!$A2604)="", "End of Project", $A2604))</f>
        <v>End of Project</v>
      </c>
      <c r="B2605" s="473" t="str">
        <f>IF(ISNUMBER('Named Boundary Report'!$A2604), "",TRIM(SUBSTITUTE('Named Boundary Report'!$A2604, CHAR(160), " ")))</f>
        <v/>
      </c>
      <c r="C2605" s="475">
        <f>'Named Boundary Report'!$F2604</f>
        <v>0</v>
      </c>
    </row>
    <row r="2606" spans="1:3" x14ac:dyDescent="0.25">
      <c r="A2606" s="532" t="str">
        <f>IF(ISNUMBER(VALUE(SUBSTITUTE('Named Boundary Report'!$A2605,"+",""))), VALUE(SUBSTITUTE('Named Boundary Report'!$A2605,"+","")), IF(TRIM('Named Boundary Report'!$A2605)="", "End of Project", $A2605))</f>
        <v>End of Project</v>
      </c>
      <c r="B2606" s="473" t="str">
        <f>IF(ISNUMBER('Named Boundary Report'!$A2605), "",TRIM(SUBSTITUTE('Named Boundary Report'!$A2605, CHAR(160), " ")))</f>
        <v/>
      </c>
      <c r="C2606" s="475">
        <f>'Named Boundary Report'!$F2605</f>
        <v>0</v>
      </c>
    </row>
    <row r="2607" spans="1:3" x14ac:dyDescent="0.25">
      <c r="A2607" s="532" t="str">
        <f>IF(ISNUMBER(VALUE(SUBSTITUTE('Named Boundary Report'!$A2606,"+",""))), VALUE(SUBSTITUTE('Named Boundary Report'!$A2606,"+","")), IF(TRIM('Named Boundary Report'!$A2606)="", "End of Project", $A2606))</f>
        <v>End of Project</v>
      </c>
      <c r="B2607" s="473" t="str">
        <f>IF(ISNUMBER('Named Boundary Report'!$A2606), "",TRIM(SUBSTITUTE('Named Boundary Report'!$A2606, CHAR(160), " ")))</f>
        <v/>
      </c>
      <c r="C2607" s="475">
        <f>'Named Boundary Report'!$F2606</f>
        <v>0</v>
      </c>
    </row>
    <row r="2608" spans="1:3" x14ac:dyDescent="0.25">
      <c r="A2608" s="532" t="str">
        <f>IF(ISNUMBER(VALUE(SUBSTITUTE('Named Boundary Report'!$A2607,"+",""))), VALUE(SUBSTITUTE('Named Boundary Report'!$A2607,"+","")), IF(TRIM('Named Boundary Report'!$A2607)="", "End of Project", $A2607))</f>
        <v>End of Project</v>
      </c>
      <c r="B2608" s="473" t="str">
        <f>IF(ISNUMBER('Named Boundary Report'!$A2607), "",TRIM(SUBSTITUTE('Named Boundary Report'!$A2607, CHAR(160), " ")))</f>
        <v/>
      </c>
      <c r="C2608" s="475">
        <f>'Named Boundary Report'!$F2607</f>
        <v>0</v>
      </c>
    </row>
    <row r="2609" spans="1:3" x14ac:dyDescent="0.25">
      <c r="A2609" s="532" t="str">
        <f>IF(ISNUMBER(VALUE(SUBSTITUTE('Named Boundary Report'!$A2608,"+",""))), VALUE(SUBSTITUTE('Named Boundary Report'!$A2608,"+","")), IF(TRIM('Named Boundary Report'!$A2608)="", "End of Project", $A2608))</f>
        <v>End of Project</v>
      </c>
      <c r="B2609" s="473" t="str">
        <f>IF(ISNUMBER('Named Boundary Report'!$A2608), "",TRIM(SUBSTITUTE('Named Boundary Report'!$A2608, CHAR(160), " ")))</f>
        <v/>
      </c>
      <c r="C2609" s="475">
        <f>'Named Boundary Report'!$F2608</f>
        <v>0</v>
      </c>
    </row>
    <row r="2610" spans="1:3" x14ac:dyDescent="0.25">
      <c r="A2610" s="532" t="str">
        <f>IF(ISNUMBER(VALUE(SUBSTITUTE('Named Boundary Report'!$A2609,"+",""))), VALUE(SUBSTITUTE('Named Boundary Report'!$A2609,"+","")), IF(TRIM('Named Boundary Report'!$A2609)="", "End of Project", $A2609))</f>
        <v>End of Project</v>
      </c>
      <c r="B2610" s="473" t="str">
        <f>IF(ISNUMBER('Named Boundary Report'!$A2609), "",TRIM(SUBSTITUTE('Named Boundary Report'!$A2609, CHAR(160), " ")))</f>
        <v/>
      </c>
      <c r="C2610" s="475">
        <f>'Named Boundary Report'!$F2609</f>
        <v>0</v>
      </c>
    </row>
    <row r="2611" spans="1:3" x14ac:dyDescent="0.25">
      <c r="A2611" s="532" t="str">
        <f>IF(ISNUMBER(VALUE(SUBSTITUTE('Named Boundary Report'!$A2610,"+",""))), VALUE(SUBSTITUTE('Named Boundary Report'!$A2610,"+","")), IF(TRIM('Named Boundary Report'!$A2610)="", "End of Project", $A2610))</f>
        <v>End of Project</v>
      </c>
      <c r="B2611" s="473" t="str">
        <f>IF(ISNUMBER('Named Boundary Report'!$A2610), "",TRIM(SUBSTITUTE('Named Boundary Report'!$A2610, CHAR(160), " ")))</f>
        <v/>
      </c>
      <c r="C2611" s="475">
        <f>'Named Boundary Report'!$F2610</f>
        <v>0</v>
      </c>
    </row>
    <row r="2612" spans="1:3" x14ac:dyDescent="0.25">
      <c r="A2612" s="532" t="str">
        <f>IF(ISNUMBER(VALUE(SUBSTITUTE('Named Boundary Report'!$A2611,"+",""))), VALUE(SUBSTITUTE('Named Boundary Report'!$A2611,"+","")), IF(TRIM('Named Boundary Report'!$A2611)="", "End of Project", $A2611))</f>
        <v>End of Project</v>
      </c>
      <c r="B2612" s="473" t="str">
        <f>IF(ISNUMBER('Named Boundary Report'!$A2611), "",TRIM(SUBSTITUTE('Named Boundary Report'!$A2611, CHAR(160), " ")))</f>
        <v/>
      </c>
      <c r="C2612" s="475">
        <f>'Named Boundary Report'!$F2611</f>
        <v>0</v>
      </c>
    </row>
    <row r="2613" spans="1:3" x14ac:dyDescent="0.25">
      <c r="A2613" s="532" t="str">
        <f>IF(ISNUMBER(VALUE(SUBSTITUTE('Named Boundary Report'!$A2612,"+",""))), VALUE(SUBSTITUTE('Named Boundary Report'!$A2612,"+","")), IF(TRIM('Named Boundary Report'!$A2612)="", "End of Project", $A2612))</f>
        <v>End of Project</v>
      </c>
      <c r="B2613" s="473" t="str">
        <f>IF(ISNUMBER('Named Boundary Report'!$A2612), "",TRIM(SUBSTITUTE('Named Boundary Report'!$A2612, CHAR(160), " ")))</f>
        <v/>
      </c>
      <c r="C2613" s="475">
        <f>'Named Boundary Report'!$F2612</f>
        <v>0</v>
      </c>
    </row>
    <row r="2614" spans="1:3" x14ac:dyDescent="0.25">
      <c r="A2614" s="532" t="str">
        <f>IF(ISNUMBER(VALUE(SUBSTITUTE('Named Boundary Report'!$A2613,"+",""))), VALUE(SUBSTITUTE('Named Boundary Report'!$A2613,"+","")), IF(TRIM('Named Boundary Report'!$A2613)="", "End of Project", $A2613))</f>
        <v>End of Project</v>
      </c>
      <c r="B2614" s="473" t="str">
        <f>IF(ISNUMBER('Named Boundary Report'!$A2613), "",TRIM(SUBSTITUTE('Named Boundary Report'!$A2613, CHAR(160), " ")))</f>
        <v/>
      </c>
      <c r="C2614" s="475">
        <f>'Named Boundary Report'!$F2613</f>
        <v>0</v>
      </c>
    </row>
    <row r="2615" spans="1:3" x14ac:dyDescent="0.25">
      <c r="A2615" s="532" t="str">
        <f>IF(ISNUMBER(VALUE(SUBSTITUTE('Named Boundary Report'!$A2614,"+",""))), VALUE(SUBSTITUTE('Named Boundary Report'!$A2614,"+","")), IF(TRIM('Named Boundary Report'!$A2614)="", "End of Project", $A2614))</f>
        <v>End of Project</v>
      </c>
      <c r="B2615" s="473" t="str">
        <f>IF(ISNUMBER('Named Boundary Report'!$A2614), "",TRIM(SUBSTITUTE('Named Boundary Report'!$A2614, CHAR(160), " ")))</f>
        <v/>
      </c>
      <c r="C2615" s="475">
        <f>'Named Boundary Report'!$F2614</f>
        <v>0</v>
      </c>
    </row>
    <row r="2616" spans="1:3" x14ac:dyDescent="0.25">
      <c r="A2616" s="532" t="str">
        <f>IF(ISNUMBER(VALUE(SUBSTITUTE('Named Boundary Report'!$A2615,"+",""))), VALUE(SUBSTITUTE('Named Boundary Report'!$A2615,"+","")), IF(TRIM('Named Boundary Report'!$A2615)="", "End of Project", $A2615))</f>
        <v>End of Project</v>
      </c>
      <c r="B2616" s="473" t="str">
        <f>IF(ISNUMBER('Named Boundary Report'!$A2615), "",TRIM(SUBSTITUTE('Named Boundary Report'!$A2615, CHAR(160), " ")))</f>
        <v/>
      </c>
      <c r="C2616" s="475">
        <f>'Named Boundary Report'!$F2615</f>
        <v>0</v>
      </c>
    </row>
    <row r="2617" spans="1:3" x14ac:dyDescent="0.25">
      <c r="A2617" s="532" t="str">
        <f>IF(ISNUMBER(VALUE(SUBSTITUTE('Named Boundary Report'!$A2616,"+",""))), VALUE(SUBSTITUTE('Named Boundary Report'!$A2616,"+","")), IF(TRIM('Named Boundary Report'!$A2616)="", "End of Project", $A2616))</f>
        <v>End of Project</v>
      </c>
      <c r="B2617" s="473" t="str">
        <f>IF(ISNUMBER('Named Boundary Report'!$A2616), "",TRIM(SUBSTITUTE('Named Boundary Report'!$A2616, CHAR(160), " ")))</f>
        <v/>
      </c>
      <c r="C2617" s="475">
        <f>'Named Boundary Report'!$F2616</f>
        <v>0</v>
      </c>
    </row>
    <row r="2618" spans="1:3" x14ac:dyDescent="0.25">
      <c r="A2618" s="532" t="str">
        <f>IF(ISNUMBER(VALUE(SUBSTITUTE('Named Boundary Report'!$A2617,"+",""))), VALUE(SUBSTITUTE('Named Boundary Report'!$A2617,"+","")), IF(TRIM('Named Boundary Report'!$A2617)="", "End of Project", $A2617))</f>
        <v>End of Project</v>
      </c>
      <c r="B2618" s="473" t="str">
        <f>IF(ISNUMBER('Named Boundary Report'!$A2617), "",TRIM(SUBSTITUTE('Named Boundary Report'!$A2617, CHAR(160), " ")))</f>
        <v/>
      </c>
      <c r="C2618" s="475">
        <f>'Named Boundary Report'!$F2617</f>
        <v>0</v>
      </c>
    </row>
    <row r="2619" spans="1:3" x14ac:dyDescent="0.25">
      <c r="A2619" s="532" t="str">
        <f>IF(ISNUMBER(VALUE(SUBSTITUTE('Named Boundary Report'!$A2618,"+",""))), VALUE(SUBSTITUTE('Named Boundary Report'!$A2618,"+","")), IF(TRIM('Named Boundary Report'!$A2618)="", "End of Project", $A2618))</f>
        <v>End of Project</v>
      </c>
      <c r="B2619" s="473" t="str">
        <f>IF(ISNUMBER('Named Boundary Report'!$A2618), "",TRIM(SUBSTITUTE('Named Boundary Report'!$A2618, CHAR(160), " ")))</f>
        <v/>
      </c>
      <c r="C2619" s="475">
        <f>'Named Boundary Report'!$F2618</f>
        <v>0</v>
      </c>
    </row>
    <row r="2620" spans="1:3" x14ac:dyDescent="0.25">
      <c r="A2620" s="532" t="str">
        <f>IF(ISNUMBER(VALUE(SUBSTITUTE('Named Boundary Report'!$A2619,"+",""))), VALUE(SUBSTITUTE('Named Boundary Report'!$A2619,"+","")), IF(TRIM('Named Boundary Report'!$A2619)="", "End of Project", $A2619))</f>
        <v>End of Project</v>
      </c>
      <c r="B2620" s="473" t="str">
        <f>IF(ISNUMBER('Named Boundary Report'!$A2619), "",TRIM(SUBSTITUTE('Named Boundary Report'!$A2619, CHAR(160), " ")))</f>
        <v/>
      </c>
      <c r="C2620" s="475">
        <f>'Named Boundary Report'!$F2619</f>
        <v>0</v>
      </c>
    </row>
    <row r="2621" spans="1:3" x14ac:dyDescent="0.25">
      <c r="A2621" s="532" t="str">
        <f>IF(ISNUMBER(VALUE(SUBSTITUTE('Named Boundary Report'!$A2620,"+",""))), VALUE(SUBSTITUTE('Named Boundary Report'!$A2620,"+","")), IF(TRIM('Named Boundary Report'!$A2620)="", "End of Project", $A2620))</f>
        <v>End of Project</v>
      </c>
      <c r="B2621" s="473" t="str">
        <f>IF(ISNUMBER('Named Boundary Report'!$A2620), "",TRIM(SUBSTITUTE('Named Boundary Report'!$A2620, CHAR(160), " ")))</f>
        <v/>
      </c>
      <c r="C2621" s="475">
        <f>'Named Boundary Report'!$F2620</f>
        <v>0</v>
      </c>
    </row>
    <row r="2622" spans="1:3" x14ac:dyDescent="0.25">
      <c r="A2622" s="532" t="str">
        <f>IF(ISNUMBER(VALUE(SUBSTITUTE('Named Boundary Report'!$A2621,"+",""))), VALUE(SUBSTITUTE('Named Boundary Report'!$A2621,"+","")), IF(TRIM('Named Boundary Report'!$A2621)="", "End of Project", $A2621))</f>
        <v>End of Project</v>
      </c>
      <c r="B2622" s="473" t="str">
        <f>IF(ISNUMBER('Named Boundary Report'!$A2621), "",TRIM(SUBSTITUTE('Named Boundary Report'!$A2621, CHAR(160), " ")))</f>
        <v/>
      </c>
      <c r="C2622" s="475">
        <f>'Named Boundary Report'!$F2621</f>
        <v>0</v>
      </c>
    </row>
    <row r="2623" spans="1:3" x14ac:dyDescent="0.25">
      <c r="A2623" s="532" t="str">
        <f>IF(ISNUMBER(VALUE(SUBSTITUTE('Named Boundary Report'!$A2622,"+",""))), VALUE(SUBSTITUTE('Named Boundary Report'!$A2622,"+","")), IF(TRIM('Named Boundary Report'!$A2622)="", "End of Project", $A2622))</f>
        <v>End of Project</v>
      </c>
      <c r="B2623" s="473" t="str">
        <f>IF(ISNUMBER('Named Boundary Report'!$A2622), "",TRIM(SUBSTITUTE('Named Boundary Report'!$A2622, CHAR(160), " ")))</f>
        <v/>
      </c>
      <c r="C2623" s="475">
        <f>'Named Boundary Report'!$F2622</f>
        <v>0</v>
      </c>
    </row>
    <row r="2624" spans="1:3" x14ac:dyDescent="0.25">
      <c r="A2624" s="532" t="str">
        <f>IF(ISNUMBER(VALUE(SUBSTITUTE('Named Boundary Report'!$A2623,"+",""))), VALUE(SUBSTITUTE('Named Boundary Report'!$A2623,"+","")), IF(TRIM('Named Boundary Report'!$A2623)="", "End of Project", $A2623))</f>
        <v>End of Project</v>
      </c>
      <c r="B2624" s="473" t="str">
        <f>IF(ISNUMBER('Named Boundary Report'!$A2623), "",TRIM(SUBSTITUTE('Named Boundary Report'!$A2623, CHAR(160), " ")))</f>
        <v/>
      </c>
      <c r="C2624" s="475">
        <f>'Named Boundary Report'!$F2623</f>
        <v>0</v>
      </c>
    </row>
    <row r="2625" spans="1:3" x14ac:dyDescent="0.25">
      <c r="A2625" s="532" t="str">
        <f>IF(ISNUMBER(VALUE(SUBSTITUTE('Named Boundary Report'!$A2624,"+",""))), VALUE(SUBSTITUTE('Named Boundary Report'!$A2624,"+","")), IF(TRIM('Named Boundary Report'!$A2624)="", "End of Project", $A2624))</f>
        <v>End of Project</v>
      </c>
      <c r="B2625" s="473" t="str">
        <f>IF(ISNUMBER('Named Boundary Report'!$A2624), "",TRIM(SUBSTITUTE('Named Boundary Report'!$A2624, CHAR(160), " ")))</f>
        <v/>
      </c>
      <c r="C2625" s="475">
        <f>'Named Boundary Report'!$F2624</f>
        <v>0</v>
      </c>
    </row>
    <row r="2626" spans="1:3" x14ac:dyDescent="0.25">
      <c r="A2626" s="532" t="str">
        <f>IF(ISNUMBER(VALUE(SUBSTITUTE('Named Boundary Report'!$A2625,"+",""))), VALUE(SUBSTITUTE('Named Boundary Report'!$A2625,"+","")), IF(TRIM('Named Boundary Report'!$A2625)="", "End of Project", $A2625))</f>
        <v>End of Project</v>
      </c>
      <c r="B2626" s="473" t="str">
        <f>IF(ISNUMBER('Named Boundary Report'!$A2625), "",TRIM(SUBSTITUTE('Named Boundary Report'!$A2625, CHAR(160), " ")))</f>
        <v/>
      </c>
      <c r="C2626" s="475">
        <f>'Named Boundary Report'!$F2625</f>
        <v>0</v>
      </c>
    </row>
    <row r="2627" spans="1:3" x14ac:dyDescent="0.25">
      <c r="A2627" s="532" t="str">
        <f>IF(ISNUMBER(VALUE(SUBSTITUTE('Named Boundary Report'!$A2626,"+",""))), VALUE(SUBSTITUTE('Named Boundary Report'!$A2626,"+","")), IF(TRIM('Named Boundary Report'!$A2626)="", "End of Project", $A2626))</f>
        <v>End of Project</v>
      </c>
      <c r="B2627" s="473" t="str">
        <f>IF(ISNUMBER('Named Boundary Report'!$A2626), "",TRIM(SUBSTITUTE('Named Boundary Report'!$A2626, CHAR(160), " ")))</f>
        <v/>
      </c>
      <c r="C2627" s="475">
        <f>'Named Boundary Report'!$F2626</f>
        <v>0</v>
      </c>
    </row>
    <row r="2628" spans="1:3" x14ac:dyDescent="0.25">
      <c r="A2628" s="532" t="str">
        <f>IF(ISNUMBER(VALUE(SUBSTITUTE('Named Boundary Report'!$A2627,"+",""))), VALUE(SUBSTITUTE('Named Boundary Report'!$A2627,"+","")), IF(TRIM('Named Boundary Report'!$A2627)="", "End of Project", $A2627))</f>
        <v>End of Project</v>
      </c>
      <c r="B2628" s="473" t="str">
        <f>IF(ISNUMBER('Named Boundary Report'!$A2627), "",TRIM(SUBSTITUTE('Named Boundary Report'!$A2627, CHAR(160), " ")))</f>
        <v/>
      </c>
      <c r="C2628" s="475">
        <f>'Named Boundary Report'!$F2627</f>
        <v>0</v>
      </c>
    </row>
    <row r="2629" spans="1:3" x14ac:dyDescent="0.25">
      <c r="A2629" s="532" t="str">
        <f>IF(ISNUMBER(VALUE(SUBSTITUTE('Named Boundary Report'!$A2628,"+",""))), VALUE(SUBSTITUTE('Named Boundary Report'!$A2628,"+","")), IF(TRIM('Named Boundary Report'!$A2628)="", "End of Project", $A2628))</f>
        <v>End of Project</v>
      </c>
      <c r="B2629" s="473" t="str">
        <f>IF(ISNUMBER('Named Boundary Report'!$A2628), "",TRIM(SUBSTITUTE('Named Boundary Report'!$A2628, CHAR(160), " ")))</f>
        <v/>
      </c>
      <c r="C2629" s="475">
        <f>'Named Boundary Report'!$F2628</f>
        <v>0</v>
      </c>
    </row>
    <row r="2630" spans="1:3" x14ac:dyDescent="0.25">
      <c r="A2630" s="532" t="str">
        <f>IF(ISNUMBER(VALUE(SUBSTITUTE('Named Boundary Report'!$A2629,"+",""))), VALUE(SUBSTITUTE('Named Boundary Report'!$A2629,"+","")), IF(TRIM('Named Boundary Report'!$A2629)="", "End of Project", $A2629))</f>
        <v>End of Project</v>
      </c>
      <c r="B2630" s="473" t="str">
        <f>IF(ISNUMBER('Named Boundary Report'!$A2629), "",TRIM(SUBSTITUTE('Named Boundary Report'!$A2629, CHAR(160), " ")))</f>
        <v/>
      </c>
      <c r="C2630" s="475">
        <f>'Named Boundary Report'!$F2629</f>
        <v>0</v>
      </c>
    </row>
    <row r="2631" spans="1:3" x14ac:dyDescent="0.25">
      <c r="A2631" s="532" t="str">
        <f>IF(ISNUMBER(VALUE(SUBSTITUTE('Named Boundary Report'!$A2630,"+",""))), VALUE(SUBSTITUTE('Named Boundary Report'!$A2630,"+","")), IF(TRIM('Named Boundary Report'!$A2630)="", "End of Project", $A2630))</f>
        <v>End of Project</v>
      </c>
      <c r="B2631" s="473" t="str">
        <f>IF(ISNUMBER('Named Boundary Report'!$A2630), "",TRIM(SUBSTITUTE('Named Boundary Report'!$A2630, CHAR(160), " ")))</f>
        <v/>
      </c>
      <c r="C2631" s="475">
        <f>'Named Boundary Report'!$F2630</f>
        <v>0</v>
      </c>
    </row>
    <row r="2632" spans="1:3" x14ac:dyDescent="0.25">
      <c r="A2632" s="532" t="str">
        <f>IF(ISNUMBER(VALUE(SUBSTITUTE('Named Boundary Report'!$A2631,"+",""))), VALUE(SUBSTITUTE('Named Boundary Report'!$A2631,"+","")), IF(TRIM('Named Boundary Report'!$A2631)="", "End of Project", $A2631))</f>
        <v>End of Project</v>
      </c>
      <c r="B2632" s="473" t="str">
        <f>IF(ISNUMBER('Named Boundary Report'!$A2631), "",TRIM(SUBSTITUTE('Named Boundary Report'!$A2631, CHAR(160), " ")))</f>
        <v/>
      </c>
      <c r="C2632" s="475">
        <f>'Named Boundary Report'!$F2631</f>
        <v>0</v>
      </c>
    </row>
    <row r="2633" spans="1:3" x14ac:dyDescent="0.25">
      <c r="A2633" s="532" t="str">
        <f>IF(ISNUMBER(VALUE(SUBSTITUTE('Named Boundary Report'!$A2632,"+",""))), VALUE(SUBSTITUTE('Named Boundary Report'!$A2632,"+","")), IF(TRIM('Named Boundary Report'!$A2632)="", "End of Project", $A2632))</f>
        <v>End of Project</v>
      </c>
      <c r="B2633" s="473" t="str">
        <f>IF(ISNUMBER('Named Boundary Report'!$A2632), "",TRIM(SUBSTITUTE('Named Boundary Report'!$A2632, CHAR(160), " ")))</f>
        <v/>
      </c>
      <c r="C2633" s="475">
        <f>'Named Boundary Report'!$F2632</f>
        <v>0</v>
      </c>
    </row>
    <row r="2634" spans="1:3" x14ac:dyDescent="0.25">
      <c r="A2634" s="532" t="str">
        <f>IF(ISNUMBER(VALUE(SUBSTITUTE('Named Boundary Report'!$A2633,"+",""))), VALUE(SUBSTITUTE('Named Boundary Report'!$A2633,"+","")), IF(TRIM('Named Boundary Report'!$A2633)="", "End of Project", $A2633))</f>
        <v>End of Project</v>
      </c>
      <c r="B2634" s="473" t="str">
        <f>IF(ISNUMBER('Named Boundary Report'!$A2633), "",TRIM(SUBSTITUTE('Named Boundary Report'!$A2633, CHAR(160), " ")))</f>
        <v/>
      </c>
      <c r="C2634" s="475">
        <f>'Named Boundary Report'!$F2633</f>
        <v>0</v>
      </c>
    </row>
    <row r="2635" spans="1:3" x14ac:dyDescent="0.25">
      <c r="A2635" s="532" t="str">
        <f>IF(ISNUMBER(VALUE(SUBSTITUTE('Named Boundary Report'!$A2634,"+",""))), VALUE(SUBSTITUTE('Named Boundary Report'!$A2634,"+","")), IF(TRIM('Named Boundary Report'!$A2634)="", "End of Project", $A2634))</f>
        <v>End of Project</v>
      </c>
      <c r="B2635" s="473" t="str">
        <f>IF(ISNUMBER('Named Boundary Report'!$A2634), "",TRIM(SUBSTITUTE('Named Boundary Report'!$A2634, CHAR(160), " ")))</f>
        <v/>
      </c>
      <c r="C2635" s="475">
        <f>'Named Boundary Report'!$F2634</f>
        <v>0</v>
      </c>
    </row>
    <row r="2636" spans="1:3" x14ac:dyDescent="0.25">
      <c r="A2636" s="532" t="str">
        <f>IF(ISNUMBER(VALUE(SUBSTITUTE('Named Boundary Report'!$A2635,"+",""))), VALUE(SUBSTITUTE('Named Boundary Report'!$A2635,"+","")), IF(TRIM('Named Boundary Report'!$A2635)="", "End of Project", $A2635))</f>
        <v>End of Project</v>
      </c>
      <c r="B2636" s="473" t="str">
        <f>IF(ISNUMBER('Named Boundary Report'!$A2635), "",TRIM(SUBSTITUTE('Named Boundary Report'!$A2635, CHAR(160), " ")))</f>
        <v/>
      </c>
      <c r="C2636" s="475">
        <f>'Named Boundary Report'!$F2635</f>
        <v>0</v>
      </c>
    </row>
    <row r="2637" spans="1:3" x14ac:dyDescent="0.25">
      <c r="A2637" s="532" t="str">
        <f>IF(ISNUMBER(VALUE(SUBSTITUTE('Named Boundary Report'!$A2636,"+",""))), VALUE(SUBSTITUTE('Named Boundary Report'!$A2636,"+","")), IF(TRIM('Named Boundary Report'!$A2636)="", "End of Project", $A2636))</f>
        <v>End of Project</v>
      </c>
      <c r="B2637" s="473" t="str">
        <f>IF(ISNUMBER('Named Boundary Report'!$A2636), "",TRIM(SUBSTITUTE('Named Boundary Report'!$A2636, CHAR(160), " ")))</f>
        <v/>
      </c>
      <c r="C2637" s="475">
        <f>'Named Boundary Report'!$F2636</f>
        <v>0</v>
      </c>
    </row>
    <row r="2638" spans="1:3" x14ac:dyDescent="0.25">
      <c r="A2638" s="532" t="str">
        <f>IF(ISNUMBER(VALUE(SUBSTITUTE('Named Boundary Report'!$A2637,"+",""))), VALUE(SUBSTITUTE('Named Boundary Report'!$A2637,"+","")), IF(TRIM('Named Boundary Report'!$A2637)="", "End of Project", $A2637))</f>
        <v>End of Project</v>
      </c>
      <c r="B2638" s="473" t="str">
        <f>IF(ISNUMBER('Named Boundary Report'!$A2637), "",TRIM(SUBSTITUTE('Named Boundary Report'!$A2637, CHAR(160), " ")))</f>
        <v/>
      </c>
      <c r="C2638" s="475">
        <f>'Named Boundary Report'!$F2637</f>
        <v>0</v>
      </c>
    </row>
    <row r="2639" spans="1:3" x14ac:dyDescent="0.25">
      <c r="A2639" s="532" t="str">
        <f>IF(ISNUMBER(VALUE(SUBSTITUTE('Named Boundary Report'!$A2638,"+",""))), VALUE(SUBSTITUTE('Named Boundary Report'!$A2638,"+","")), IF(TRIM('Named Boundary Report'!$A2638)="", "End of Project", $A2638))</f>
        <v>End of Project</v>
      </c>
      <c r="B2639" s="473" t="str">
        <f>IF(ISNUMBER('Named Boundary Report'!$A2638), "",TRIM(SUBSTITUTE('Named Boundary Report'!$A2638, CHAR(160), " ")))</f>
        <v/>
      </c>
      <c r="C2639" s="475">
        <f>'Named Boundary Report'!$F2638</f>
        <v>0</v>
      </c>
    </row>
    <row r="2640" spans="1:3" x14ac:dyDescent="0.25">
      <c r="A2640" s="532" t="str">
        <f>IF(ISNUMBER(VALUE(SUBSTITUTE('Named Boundary Report'!$A2639,"+",""))), VALUE(SUBSTITUTE('Named Boundary Report'!$A2639,"+","")), IF(TRIM('Named Boundary Report'!$A2639)="", "End of Project", $A2639))</f>
        <v>End of Project</v>
      </c>
      <c r="B2640" s="473" t="str">
        <f>IF(ISNUMBER('Named Boundary Report'!$A2639), "",TRIM(SUBSTITUTE('Named Boundary Report'!$A2639, CHAR(160), " ")))</f>
        <v/>
      </c>
      <c r="C2640" s="475">
        <f>'Named Boundary Report'!$F2639</f>
        <v>0</v>
      </c>
    </row>
    <row r="2641" spans="1:3" x14ac:dyDescent="0.25">
      <c r="A2641" s="532" t="str">
        <f>IF(ISNUMBER(VALUE(SUBSTITUTE('Named Boundary Report'!$A2640,"+",""))), VALUE(SUBSTITUTE('Named Boundary Report'!$A2640,"+","")), IF(TRIM('Named Boundary Report'!$A2640)="", "End of Project", $A2640))</f>
        <v>End of Project</v>
      </c>
      <c r="B2641" s="473" t="str">
        <f>IF(ISNUMBER('Named Boundary Report'!$A2640), "",TRIM(SUBSTITUTE('Named Boundary Report'!$A2640, CHAR(160), " ")))</f>
        <v/>
      </c>
      <c r="C2641" s="475">
        <f>'Named Boundary Report'!$F2640</f>
        <v>0</v>
      </c>
    </row>
    <row r="2642" spans="1:3" x14ac:dyDescent="0.25">
      <c r="A2642" s="532" t="str">
        <f>IF(ISNUMBER(VALUE(SUBSTITUTE('Named Boundary Report'!$A2641,"+",""))), VALUE(SUBSTITUTE('Named Boundary Report'!$A2641,"+","")), IF(TRIM('Named Boundary Report'!$A2641)="", "End of Project", $A2641))</f>
        <v>End of Project</v>
      </c>
      <c r="B2642" s="473" t="str">
        <f>IF(ISNUMBER('Named Boundary Report'!$A2641), "",TRIM(SUBSTITUTE('Named Boundary Report'!$A2641, CHAR(160), " ")))</f>
        <v/>
      </c>
      <c r="C2642" s="475">
        <f>'Named Boundary Report'!$F2641</f>
        <v>0</v>
      </c>
    </row>
    <row r="2643" spans="1:3" x14ac:dyDescent="0.25">
      <c r="A2643" s="532" t="str">
        <f>IF(ISNUMBER(VALUE(SUBSTITUTE('Named Boundary Report'!$A2642,"+",""))), VALUE(SUBSTITUTE('Named Boundary Report'!$A2642,"+","")), IF(TRIM('Named Boundary Report'!$A2642)="", "End of Project", $A2642))</f>
        <v>End of Project</v>
      </c>
      <c r="B2643" s="473" t="str">
        <f>IF(ISNUMBER('Named Boundary Report'!$A2642), "",TRIM(SUBSTITUTE('Named Boundary Report'!$A2642, CHAR(160), " ")))</f>
        <v/>
      </c>
      <c r="C2643" s="475">
        <f>'Named Boundary Report'!$F2642</f>
        <v>0</v>
      </c>
    </row>
    <row r="2644" spans="1:3" x14ac:dyDescent="0.25">
      <c r="A2644" s="532" t="str">
        <f>IF(ISNUMBER(VALUE(SUBSTITUTE('Named Boundary Report'!$A2643,"+",""))), VALUE(SUBSTITUTE('Named Boundary Report'!$A2643,"+","")), IF(TRIM('Named Boundary Report'!$A2643)="", "End of Project", $A2643))</f>
        <v>End of Project</v>
      </c>
      <c r="B2644" s="473" t="str">
        <f>IF(ISNUMBER('Named Boundary Report'!$A2643), "",TRIM(SUBSTITUTE('Named Boundary Report'!$A2643, CHAR(160), " ")))</f>
        <v/>
      </c>
      <c r="C2644" s="475">
        <f>'Named Boundary Report'!$F2643</f>
        <v>0</v>
      </c>
    </row>
    <row r="2645" spans="1:3" x14ac:dyDescent="0.25">
      <c r="A2645" s="532" t="str">
        <f>IF(ISNUMBER(VALUE(SUBSTITUTE('Named Boundary Report'!$A2644,"+",""))), VALUE(SUBSTITUTE('Named Boundary Report'!$A2644,"+","")), IF(TRIM('Named Boundary Report'!$A2644)="", "End of Project", $A2644))</f>
        <v>End of Project</v>
      </c>
      <c r="B2645" s="473" t="str">
        <f>IF(ISNUMBER('Named Boundary Report'!$A2644), "",TRIM(SUBSTITUTE('Named Boundary Report'!$A2644, CHAR(160), " ")))</f>
        <v/>
      </c>
      <c r="C2645" s="475">
        <f>'Named Boundary Report'!$F2644</f>
        <v>0</v>
      </c>
    </row>
    <row r="2646" spans="1:3" x14ac:dyDescent="0.25">
      <c r="A2646" s="532" t="str">
        <f>IF(ISNUMBER(VALUE(SUBSTITUTE('Named Boundary Report'!$A2645,"+",""))), VALUE(SUBSTITUTE('Named Boundary Report'!$A2645,"+","")), IF(TRIM('Named Boundary Report'!$A2645)="", "End of Project", $A2645))</f>
        <v>End of Project</v>
      </c>
      <c r="B2646" s="473" t="str">
        <f>IF(ISNUMBER('Named Boundary Report'!$A2645), "",TRIM(SUBSTITUTE('Named Boundary Report'!$A2645, CHAR(160), " ")))</f>
        <v/>
      </c>
      <c r="C2646" s="475">
        <f>'Named Boundary Report'!$F2645</f>
        <v>0</v>
      </c>
    </row>
    <row r="2647" spans="1:3" x14ac:dyDescent="0.25">
      <c r="A2647" s="532" t="str">
        <f>IF(ISNUMBER(VALUE(SUBSTITUTE('Named Boundary Report'!$A2646,"+",""))), VALUE(SUBSTITUTE('Named Boundary Report'!$A2646,"+","")), IF(TRIM('Named Boundary Report'!$A2646)="", "End of Project", $A2646))</f>
        <v>End of Project</v>
      </c>
      <c r="B2647" s="473" t="str">
        <f>IF(ISNUMBER('Named Boundary Report'!$A2646), "",TRIM(SUBSTITUTE('Named Boundary Report'!$A2646, CHAR(160), " ")))</f>
        <v/>
      </c>
      <c r="C2647" s="475">
        <f>'Named Boundary Report'!$F2646</f>
        <v>0</v>
      </c>
    </row>
    <row r="2648" spans="1:3" x14ac:dyDescent="0.25">
      <c r="A2648" s="532" t="str">
        <f>IF(ISNUMBER(VALUE(SUBSTITUTE('Named Boundary Report'!$A2647,"+",""))), VALUE(SUBSTITUTE('Named Boundary Report'!$A2647,"+","")), IF(TRIM('Named Boundary Report'!$A2647)="", "End of Project", $A2647))</f>
        <v>End of Project</v>
      </c>
      <c r="B2648" s="473" t="str">
        <f>IF(ISNUMBER('Named Boundary Report'!$A2647), "",TRIM(SUBSTITUTE('Named Boundary Report'!$A2647, CHAR(160), " ")))</f>
        <v/>
      </c>
      <c r="C2648" s="475">
        <f>'Named Boundary Report'!$F2647</f>
        <v>0</v>
      </c>
    </row>
    <row r="2649" spans="1:3" x14ac:dyDescent="0.25">
      <c r="A2649" s="532" t="str">
        <f>IF(ISNUMBER(VALUE(SUBSTITUTE('Named Boundary Report'!$A2648,"+",""))), VALUE(SUBSTITUTE('Named Boundary Report'!$A2648,"+","")), IF(TRIM('Named Boundary Report'!$A2648)="", "End of Project", $A2648))</f>
        <v>End of Project</v>
      </c>
      <c r="B2649" s="473" t="str">
        <f>IF(ISNUMBER('Named Boundary Report'!$A2648), "",TRIM(SUBSTITUTE('Named Boundary Report'!$A2648, CHAR(160), " ")))</f>
        <v/>
      </c>
      <c r="C2649" s="475">
        <f>'Named Boundary Report'!$F2648</f>
        <v>0</v>
      </c>
    </row>
    <row r="2650" spans="1:3" x14ac:dyDescent="0.25">
      <c r="A2650" s="532" t="str">
        <f>IF(ISNUMBER(VALUE(SUBSTITUTE('Named Boundary Report'!$A2649,"+",""))), VALUE(SUBSTITUTE('Named Boundary Report'!$A2649,"+","")), IF(TRIM('Named Boundary Report'!$A2649)="", "End of Project", $A2649))</f>
        <v>End of Project</v>
      </c>
      <c r="B2650" s="473" t="str">
        <f>IF(ISNUMBER('Named Boundary Report'!$A2649), "",TRIM(SUBSTITUTE('Named Boundary Report'!$A2649, CHAR(160), " ")))</f>
        <v/>
      </c>
      <c r="C2650" s="475">
        <f>'Named Boundary Report'!$F2649</f>
        <v>0</v>
      </c>
    </row>
    <row r="2651" spans="1:3" x14ac:dyDescent="0.25">
      <c r="A2651" s="532" t="str">
        <f>IF(ISNUMBER(VALUE(SUBSTITUTE('Named Boundary Report'!$A2650,"+",""))), VALUE(SUBSTITUTE('Named Boundary Report'!$A2650,"+","")), IF(TRIM('Named Boundary Report'!$A2650)="", "End of Project", $A2650))</f>
        <v>End of Project</v>
      </c>
      <c r="B2651" s="473" t="str">
        <f>IF(ISNUMBER('Named Boundary Report'!$A2650), "",TRIM(SUBSTITUTE('Named Boundary Report'!$A2650, CHAR(160), " ")))</f>
        <v/>
      </c>
      <c r="C2651" s="475">
        <f>'Named Boundary Report'!$F2650</f>
        <v>0</v>
      </c>
    </row>
    <row r="2652" spans="1:3" x14ac:dyDescent="0.25">
      <c r="A2652" s="532" t="str">
        <f>IF(ISNUMBER(VALUE(SUBSTITUTE('Named Boundary Report'!$A2651,"+",""))), VALUE(SUBSTITUTE('Named Boundary Report'!$A2651,"+","")), IF(TRIM('Named Boundary Report'!$A2651)="", "End of Project", $A2651))</f>
        <v>End of Project</v>
      </c>
      <c r="B2652" s="473" t="str">
        <f>IF(ISNUMBER('Named Boundary Report'!$A2651), "",TRIM(SUBSTITUTE('Named Boundary Report'!$A2651, CHAR(160), " ")))</f>
        <v/>
      </c>
      <c r="C2652" s="475">
        <f>'Named Boundary Report'!$F2651</f>
        <v>0</v>
      </c>
    </row>
    <row r="2653" spans="1:3" x14ac:dyDescent="0.25">
      <c r="A2653" s="532" t="str">
        <f>IF(ISNUMBER(VALUE(SUBSTITUTE('Named Boundary Report'!$A2652,"+",""))), VALUE(SUBSTITUTE('Named Boundary Report'!$A2652,"+","")), IF(TRIM('Named Boundary Report'!$A2652)="", "End of Project", $A2652))</f>
        <v>End of Project</v>
      </c>
      <c r="B2653" s="473" t="str">
        <f>IF(ISNUMBER('Named Boundary Report'!$A2652), "",TRIM(SUBSTITUTE('Named Boundary Report'!$A2652, CHAR(160), " ")))</f>
        <v/>
      </c>
      <c r="C2653" s="475">
        <f>'Named Boundary Report'!$F2652</f>
        <v>0</v>
      </c>
    </row>
    <row r="2654" spans="1:3" x14ac:dyDescent="0.25">
      <c r="A2654" s="532" t="str">
        <f>IF(ISNUMBER(VALUE(SUBSTITUTE('Named Boundary Report'!$A2653,"+",""))), VALUE(SUBSTITUTE('Named Boundary Report'!$A2653,"+","")), IF(TRIM('Named Boundary Report'!$A2653)="", "End of Project", $A2653))</f>
        <v>End of Project</v>
      </c>
      <c r="B2654" s="473" t="str">
        <f>IF(ISNUMBER('Named Boundary Report'!$A2653), "",TRIM(SUBSTITUTE('Named Boundary Report'!$A2653, CHAR(160), " ")))</f>
        <v/>
      </c>
      <c r="C2654" s="475">
        <f>'Named Boundary Report'!$F2653</f>
        <v>0</v>
      </c>
    </row>
    <row r="2655" spans="1:3" x14ac:dyDescent="0.25">
      <c r="A2655" s="532" t="str">
        <f>IF(ISNUMBER(VALUE(SUBSTITUTE('Named Boundary Report'!$A2654,"+",""))), VALUE(SUBSTITUTE('Named Boundary Report'!$A2654,"+","")), IF(TRIM('Named Boundary Report'!$A2654)="", "End of Project", $A2654))</f>
        <v>End of Project</v>
      </c>
      <c r="B2655" s="473" t="str">
        <f>IF(ISNUMBER('Named Boundary Report'!$A2654), "",TRIM(SUBSTITUTE('Named Boundary Report'!$A2654, CHAR(160), " ")))</f>
        <v/>
      </c>
      <c r="C2655" s="475">
        <f>'Named Boundary Report'!$F2654</f>
        <v>0</v>
      </c>
    </row>
    <row r="2656" spans="1:3" x14ac:dyDescent="0.25">
      <c r="A2656" s="532" t="str">
        <f>IF(ISNUMBER(VALUE(SUBSTITUTE('Named Boundary Report'!$A2655,"+",""))), VALUE(SUBSTITUTE('Named Boundary Report'!$A2655,"+","")), IF(TRIM('Named Boundary Report'!$A2655)="", "End of Project", $A2655))</f>
        <v>End of Project</v>
      </c>
      <c r="B2656" s="473" t="str">
        <f>IF(ISNUMBER('Named Boundary Report'!$A2655), "",TRIM(SUBSTITUTE('Named Boundary Report'!$A2655, CHAR(160), " ")))</f>
        <v/>
      </c>
      <c r="C2656" s="475">
        <f>'Named Boundary Report'!$F2655</f>
        <v>0</v>
      </c>
    </row>
    <row r="2657" spans="1:3" x14ac:dyDescent="0.25">
      <c r="A2657" s="532" t="str">
        <f>IF(ISNUMBER(VALUE(SUBSTITUTE('Named Boundary Report'!$A2656,"+",""))), VALUE(SUBSTITUTE('Named Boundary Report'!$A2656,"+","")), IF(TRIM('Named Boundary Report'!$A2656)="", "End of Project", $A2656))</f>
        <v>End of Project</v>
      </c>
      <c r="B2657" s="473" t="str">
        <f>IF(ISNUMBER('Named Boundary Report'!$A2656), "",TRIM(SUBSTITUTE('Named Boundary Report'!$A2656, CHAR(160), " ")))</f>
        <v/>
      </c>
      <c r="C2657" s="475">
        <f>'Named Boundary Report'!$F2656</f>
        <v>0</v>
      </c>
    </row>
    <row r="2658" spans="1:3" x14ac:dyDescent="0.25">
      <c r="A2658" s="532" t="str">
        <f>IF(ISNUMBER(VALUE(SUBSTITUTE('Named Boundary Report'!$A2657,"+",""))), VALUE(SUBSTITUTE('Named Boundary Report'!$A2657,"+","")), IF(TRIM('Named Boundary Report'!$A2657)="", "End of Project", $A2657))</f>
        <v>End of Project</v>
      </c>
      <c r="B2658" s="473" t="str">
        <f>IF(ISNUMBER('Named Boundary Report'!$A2657), "",TRIM(SUBSTITUTE('Named Boundary Report'!$A2657, CHAR(160), " ")))</f>
        <v/>
      </c>
      <c r="C2658" s="475">
        <f>'Named Boundary Report'!$F2657</f>
        <v>0</v>
      </c>
    </row>
    <row r="2659" spans="1:3" x14ac:dyDescent="0.25">
      <c r="A2659" s="532" t="str">
        <f>IF(ISNUMBER(VALUE(SUBSTITUTE('Named Boundary Report'!$A2658,"+",""))), VALUE(SUBSTITUTE('Named Boundary Report'!$A2658,"+","")), IF(TRIM('Named Boundary Report'!$A2658)="", "End of Project", $A2658))</f>
        <v>End of Project</v>
      </c>
      <c r="B2659" s="473" t="str">
        <f>IF(ISNUMBER('Named Boundary Report'!$A2658), "",TRIM(SUBSTITUTE('Named Boundary Report'!$A2658, CHAR(160), " ")))</f>
        <v/>
      </c>
      <c r="C2659" s="475">
        <f>'Named Boundary Report'!$F2658</f>
        <v>0</v>
      </c>
    </row>
    <row r="2660" spans="1:3" x14ac:dyDescent="0.25">
      <c r="A2660" s="532" t="str">
        <f>IF(ISNUMBER(VALUE(SUBSTITUTE('Named Boundary Report'!$A2659,"+",""))), VALUE(SUBSTITUTE('Named Boundary Report'!$A2659,"+","")), IF(TRIM('Named Boundary Report'!$A2659)="", "End of Project", $A2659))</f>
        <v>End of Project</v>
      </c>
      <c r="B2660" s="473" t="str">
        <f>IF(ISNUMBER('Named Boundary Report'!$A2659), "",TRIM(SUBSTITUTE('Named Boundary Report'!$A2659, CHAR(160), " ")))</f>
        <v/>
      </c>
      <c r="C2660" s="475">
        <f>'Named Boundary Report'!$F2659</f>
        <v>0</v>
      </c>
    </row>
    <row r="2661" spans="1:3" x14ac:dyDescent="0.25">
      <c r="A2661" s="532" t="str">
        <f>IF(ISNUMBER(VALUE(SUBSTITUTE('Named Boundary Report'!$A2660,"+",""))), VALUE(SUBSTITUTE('Named Boundary Report'!$A2660,"+","")), IF(TRIM('Named Boundary Report'!$A2660)="", "End of Project", $A2660))</f>
        <v>End of Project</v>
      </c>
      <c r="B2661" s="473" t="str">
        <f>IF(ISNUMBER('Named Boundary Report'!$A2660), "",TRIM(SUBSTITUTE('Named Boundary Report'!$A2660, CHAR(160), " ")))</f>
        <v/>
      </c>
      <c r="C2661" s="475">
        <f>'Named Boundary Report'!$F2660</f>
        <v>0</v>
      </c>
    </row>
    <row r="2662" spans="1:3" x14ac:dyDescent="0.25">
      <c r="A2662" s="532" t="str">
        <f>IF(ISNUMBER(VALUE(SUBSTITUTE('Named Boundary Report'!$A2661,"+",""))), VALUE(SUBSTITUTE('Named Boundary Report'!$A2661,"+","")), IF(TRIM('Named Boundary Report'!$A2661)="", "End of Project", $A2661))</f>
        <v>End of Project</v>
      </c>
      <c r="B2662" s="473" t="str">
        <f>IF(ISNUMBER('Named Boundary Report'!$A2661), "",TRIM(SUBSTITUTE('Named Boundary Report'!$A2661, CHAR(160), " ")))</f>
        <v/>
      </c>
      <c r="C2662" s="475">
        <f>'Named Boundary Report'!$F2661</f>
        <v>0</v>
      </c>
    </row>
    <row r="2663" spans="1:3" x14ac:dyDescent="0.25">
      <c r="A2663" s="532" t="str">
        <f>IF(ISNUMBER(VALUE(SUBSTITUTE('Named Boundary Report'!$A2662,"+",""))), VALUE(SUBSTITUTE('Named Boundary Report'!$A2662,"+","")), IF(TRIM('Named Boundary Report'!$A2662)="", "End of Project", $A2662))</f>
        <v>End of Project</v>
      </c>
      <c r="B2663" s="473" t="str">
        <f>IF(ISNUMBER('Named Boundary Report'!$A2662), "",TRIM(SUBSTITUTE('Named Boundary Report'!$A2662, CHAR(160), " ")))</f>
        <v/>
      </c>
      <c r="C2663" s="475">
        <f>'Named Boundary Report'!$F2662</f>
        <v>0</v>
      </c>
    </row>
    <row r="2664" spans="1:3" x14ac:dyDescent="0.25">
      <c r="A2664" s="532" t="str">
        <f>IF(ISNUMBER(VALUE(SUBSTITUTE('Named Boundary Report'!$A2663,"+",""))), VALUE(SUBSTITUTE('Named Boundary Report'!$A2663,"+","")), IF(TRIM('Named Boundary Report'!$A2663)="", "End of Project", $A2663))</f>
        <v>End of Project</v>
      </c>
      <c r="B2664" s="473" t="str">
        <f>IF(ISNUMBER('Named Boundary Report'!$A2663), "",TRIM(SUBSTITUTE('Named Boundary Report'!$A2663, CHAR(160), " ")))</f>
        <v/>
      </c>
      <c r="C2664" s="475">
        <f>'Named Boundary Report'!$F2663</f>
        <v>0</v>
      </c>
    </row>
    <row r="2665" spans="1:3" x14ac:dyDescent="0.25">
      <c r="A2665" s="532" t="str">
        <f>IF(ISNUMBER(VALUE(SUBSTITUTE('Named Boundary Report'!$A2664,"+",""))), VALUE(SUBSTITUTE('Named Boundary Report'!$A2664,"+","")), IF(TRIM('Named Boundary Report'!$A2664)="", "End of Project", $A2664))</f>
        <v>End of Project</v>
      </c>
      <c r="B2665" s="473" t="str">
        <f>IF(ISNUMBER('Named Boundary Report'!$A2664), "",TRIM(SUBSTITUTE('Named Boundary Report'!$A2664, CHAR(160), " ")))</f>
        <v/>
      </c>
      <c r="C2665" s="475">
        <f>'Named Boundary Report'!$F2664</f>
        <v>0</v>
      </c>
    </row>
    <row r="2666" spans="1:3" x14ac:dyDescent="0.25">
      <c r="A2666" s="532" t="str">
        <f>IF(ISNUMBER(VALUE(SUBSTITUTE('Named Boundary Report'!$A2665,"+",""))), VALUE(SUBSTITUTE('Named Boundary Report'!$A2665,"+","")), IF(TRIM('Named Boundary Report'!$A2665)="", "End of Project", $A2665))</f>
        <v>End of Project</v>
      </c>
      <c r="B2666" s="473" t="str">
        <f>IF(ISNUMBER('Named Boundary Report'!$A2665), "",TRIM(SUBSTITUTE('Named Boundary Report'!$A2665, CHAR(160), " ")))</f>
        <v/>
      </c>
      <c r="C2666" s="475">
        <f>'Named Boundary Report'!$F2665</f>
        <v>0</v>
      </c>
    </row>
    <row r="2667" spans="1:3" x14ac:dyDescent="0.25">
      <c r="A2667" s="532" t="str">
        <f>IF(ISNUMBER(VALUE(SUBSTITUTE('Named Boundary Report'!$A2666,"+",""))), VALUE(SUBSTITUTE('Named Boundary Report'!$A2666,"+","")), IF(TRIM('Named Boundary Report'!$A2666)="", "End of Project", $A2666))</f>
        <v>End of Project</v>
      </c>
      <c r="B2667" s="473" t="str">
        <f>IF(ISNUMBER('Named Boundary Report'!$A2666), "",TRIM(SUBSTITUTE('Named Boundary Report'!$A2666, CHAR(160), " ")))</f>
        <v/>
      </c>
      <c r="C2667" s="475">
        <f>'Named Boundary Report'!$F2666</f>
        <v>0</v>
      </c>
    </row>
    <row r="2668" spans="1:3" x14ac:dyDescent="0.25">
      <c r="A2668" s="532" t="str">
        <f>IF(ISNUMBER(VALUE(SUBSTITUTE('Named Boundary Report'!$A2667,"+",""))), VALUE(SUBSTITUTE('Named Boundary Report'!$A2667,"+","")), IF(TRIM('Named Boundary Report'!$A2667)="", "End of Project", $A2667))</f>
        <v>End of Project</v>
      </c>
      <c r="B2668" s="473" t="str">
        <f>IF(ISNUMBER('Named Boundary Report'!$A2667), "",TRIM(SUBSTITUTE('Named Boundary Report'!$A2667, CHAR(160), " ")))</f>
        <v/>
      </c>
      <c r="C2668" s="475">
        <f>'Named Boundary Report'!$F2667</f>
        <v>0</v>
      </c>
    </row>
    <row r="2669" spans="1:3" x14ac:dyDescent="0.25">
      <c r="A2669" s="532" t="str">
        <f>IF(ISNUMBER(VALUE(SUBSTITUTE('Named Boundary Report'!$A2668,"+",""))), VALUE(SUBSTITUTE('Named Boundary Report'!$A2668,"+","")), IF(TRIM('Named Boundary Report'!$A2668)="", "End of Project", $A2668))</f>
        <v>End of Project</v>
      </c>
      <c r="B2669" s="473" t="str">
        <f>IF(ISNUMBER('Named Boundary Report'!$A2668), "",TRIM(SUBSTITUTE('Named Boundary Report'!$A2668, CHAR(160), " ")))</f>
        <v/>
      </c>
      <c r="C2669" s="475">
        <f>'Named Boundary Report'!$F2668</f>
        <v>0</v>
      </c>
    </row>
    <row r="2670" spans="1:3" x14ac:dyDescent="0.25">
      <c r="A2670" s="532" t="str">
        <f>IF(ISNUMBER(VALUE(SUBSTITUTE('Named Boundary Report'!$A2669,"+",""))), VALUE(SUBSTITUTE('Named Boundary Report'!$A2669,"+","")), IF(TRIM('Named Boundary Report'!$A2669)="", "End of Project", $A2669))</f>
        <v>End of Project</v>
      </c>
      <c r="B2670" s="473" t="str">
        <f>IF(ISNUMBER('Named Boundary Report'!$A2669), "",TRIM(SUBSTITUTE('Named Boundary Report'!$A2669, CHAR(160), " ")))</f>
        <v/>
      </c>
      <c r="C2670" s="475">
        <f>'Named Boundary Report'!$F2669</f>
        <v>0</v>
      </c>
    </row>
    <row r="2671" spans="1:3" x14ac:dyDescent="0.25">
      <c r="A2671" s="532" t="str">
        <f>IF(ISNUMBER(VALUE(SUBSTITUTE('Named Boundary Report'!$A2670,"+",""))), VALUE(SUBSTITUTE('Named Boundary Report'!$A2670,"+","")), IF(TRIM('Named Boundary Report'!$A2670)="", "End of Project", $A2670))</f>
        <v>End of Project</v>
      </c>
      <c r="B2671" s="473" t="str">
        <f>IF(ISNUMBER('Named Boundary Report'!$A2670), "",TRIM(SUBSTITUTE('Named Boundary Report'!$A2670, CHAR(160), " ")))</f>
        <v/>
      </c>
      <c r="C2671" s="475">
        <f>'Named Boundary Report'!$F2670</f>
        <v>0</v>
      </c>
    </row>
    <row r="2672" spans="1:3" x14ac:dyDescent="0.25">
      <c r="A2672" s="532" t="str">
        <f>IF(ISNUMBER(VALUE(SUBSTITUTE('Named Boundary Report'!$A2671,"+",""))), VALUE(SUBSTITUTE('Named Boundary Report'!$A2671,"+","")), IF(TRIM('Named Boundary Report'!$A2671)="", "End of Project", $A2671))</f>
        <v>End of Project</v>
      </c>
      <c r="B2672" s="473" t="str">
        <f>IF(ISNUMBER('Named Boundary Report'!$A2671), "",TRIM(SUBSTITUTE('Named Boundary Report'!$A2671, CHAR(160), " ")))</f>
        <v/>
      </c>
      <c r="C2672" s="475">
        <f>'Named Boundary Report'!$F2671</f>
        <v>0</v>
      </c>
    </row>
    <row r="2673" spans="1:3" x14ac:dyDescent="0.25">
      <c r="A2673" s="532" t="str">
        <f>IF(ISNUMBER(VALUE(SUBSTITUTE('Named Boundary Report'!$A2672,"+",""))), VALUE(SUBSTITUTE('Named Boundary Report'!$A2672,"+","")), IF(TRIM('Named Boundary Report'!$A2672)="", "End of Project", $A2672))</f>
        <v>End of Project</v>
      </c>
      <c r="B2673" s="473" t="str">
        <f>IF(ISNUMBER('Named Boundary Report'!$A2672), "",TRIM(SUBSTITUTE('Named Boundary Report'!$A2672, CHAR(160), " ")))</f>
        <v/>
      </c>
      <c r="C2673" s="475">
        <f>'Named Boundary Report'!$F2672</f>
        <v>0</v>
      </c>
    </row>
    <row r="2674" spans="1:3" x14ac:dyDescent="0.25">
      <c r="A2674" s="532" t="str">
        <f>IF(ISNUMBER(VALUE(SUBSTITUTE('Named Boundary Report'!$A2673,"+",""))), VALUE(SUBSTITUTE('Named Boundary Report'!$A2673,"+","")), IF(TRIM('Named Boundary Report'!$A2673)="", "End of Project", $A2673))</f>
        <v>End of Project</v>
      </c>
      <c r="B2674" s="473" t="str">
        <f>IF(ISNUMBER('Named Boundary Report'!$A2673), "",TRIM(SUBSTITUTE('Named Boundary Report'!$A2673, CHAR(160), " ")))</f>
        <v/>
      </c>
      <c r="C2674" s="475">
        <f>'Named Boundary Report'!$F2673</f>
        <v>0</v>
      </c>
    </row>
    <row r="2675" spans="1:3" x14ac:dyDescent="0.25">
      <c r="A2675" s="532" t="str">
        <f>IF(ISNUMBER(VALUE(SUBSTITUTE('Named Boundary Report'!$A2674,"+",""))), VALUE(SUBSTITUTE('Named Boundary Report'!$A2674,"+","")), IF(TRIM('Named Boundary Report'!$A2674)="", "End of Project", $A2674))</f>
        <v>End of Project</v>
      </c>
      <c r="B2675" s="473" t="str">
        <f>IF(ISNUMBER('Named Boundary Report'!$A2674), "",TRIM(SUBSTITUTE('Named Boundary Report'!$A2674, CHAR(160), " ")))</f>
        <v/>
      </c>
      <c r="C2675" s="475">
        <f>'Named Boundary Report'!$F2674</f>
        <v>0</v>
      </c>
    </row>
    <row r="2676" spans="1:3" x14ac:dyDescent="0.25">
      <c r="A2676" s="532" t="str">
        <f>IF(ISNUMBER(VALUE(SUBSTITUTE('Named Boundary Report'!$A2675,"+",""))), VALUE(SUBSTITUTE('Named Boundary Report'!$A2675,"+","")), IF(TRIM('Named Boundary Report'!$A2675)="", "End of Project", $A2675))</f>
        <v>End of Project</v>
      </c>
      <c r="B2676" s="473" t="str">
        <f>IF(ISNUMBER('Named Boundary Report'!$A2675), "",TRIM(SUBSTITUTE('Named Boundary Report'!$A2675, CHAR(160), " ")))</f>
        <v/>
      </c>
      <c r="C2676" s="475">
        <f>'Named Boundary Report'!$F2675</f>
        <v>0</v>
      </c>
    </row>
    <row r="2677" spans="1:3" x14ac:dyDescent="0.25">
      <c r="A2677" s="532" t="str">
        <f>IF(ISNUMBER(VALUE(SUBSTITUTE('Named Boundary Report'!$A2676,"+",""))), VALUE(SUBSTITUTE('Named Boundary Report'!$A2676,"+","")), IF(TRIM('Named Boundary Report'!$A2676)="", "End of Project", $A2676))</f>
        <v>End of Project</v>
      </c>
      <c r="B2677" s="473" t="str">
        <f>IF(ISNUMBER('Named Boundary Report'!$A2676), "",TRIM(SUBSTITUTE('Named Boundary Report'!$A2676, CHAR(160), " ")))</f>
        <v/>
      </c>
      <c r="C2677" s="475">
        <f>'Named Boundary Report'!$F2676</f>
        <v>0</v>
      </c>
    </row>
    <row r="2678" spans="1:3" x14ac:dyDescent="0.25">
      <c r="A2678" s="532" t="str">
        <f>IF(ISNUMBER(VALUE(SUBSTITUTE('Named Boundary Report'!$A2677,"+",""))), VALUE(SUBSTITUTE('Named Boundary Report'!$A2677,"+","")), IF(TRIM('Named Boundary Report'!$A2677)="", "End of Project", $A2677))</f>
        <v>End of Project</v>
      </c>
      <c r="B2678" s="473" t="str">
        <f>IF(ISNUMBER('Named Boundary Report'!$A2677), "",TRIM(SUBSTITUTE('Named Boundary Report'!$A2677, CHAR(160), " ")))</f>
        <v/>
      </c>
      <c r="C2678" s="475">
        <f>'Named Boundary Report'!$F2677</f>
        <v>0</v>
      </c>
    </row>
    <row r="2679" spans="1:3" x14ac:dyDescent="0.25">
      <c r="A2679" s="532" t="str">
        <f>IF(ISNUMBER(VALUE(SUBSTITUTE('Named Boundary Report'!$A2678,"+",""))), VALUE(SUBSTITUTE('Named Boundary Report'!$A2678,"+","")), IF(TRIM('Named Boundary Report'!$A2678)="", "End of Project", $A2678))</f>
        <v>End of Project</v>
      </c>
      <c r="B2679" s="473" t="str">
        <f>IF(ISNUMBER('Named Boundary Report'!$A2678), "",TRIM(SUBSTITUTE('Named Boundary Report'!$A2678, CHAR(160), " ")))</f>
        <v/>
      </c>
      <c r="C2679" s="475">
        <f>'Named Boundary Report'!$F2678</f>
        <v>0</v>
      </c>
    </row>
    <row r="2680" spans="1:3" x14ac:dyDescent="0.25">
      <c r="A2680" s="532" t="str">
        <f>IF(ISNUMBER(VALUE(SUBSTITUTE('Named Boundary Report'!$A2679,"+",""))), VALUE(SUBSTITUTE('Named Boundary Report'!$A2679,"+","")), IF(TRIM('Named Boundary Report'!$A2679)="", "End of Project", $A2679))</f>
        <v>End of Project</v>
      </c>
      <c r="B2680" s="473" t="str">
        <f>IF(ISNUMBER('Named Boundary Report'!$A2679), "",TRIM(SUBSTITUTE('Named Boundary Report'!$A2679, CHAR(160), " ")))</f>
        <v/>
      </c>
      <c r="C2680" s="475">
        <f>'Named Boundary Report'!$F2679</f>
        <v>0</v>
      </c>
    </row>
    <row r="2681" spans="1:3" x14ac:dyDescent="0.25">
      <c r="A2681" s="532" t="str">
        <f>IF(ISNUMBER(VALUE(SUBSTITUTE('Named Boundary Report'!$A2680,"+",""))), VALUE(SUBSTITUTE('Named Boundary Report'!$A2680,"+","")), IF(TRIM('Named Boundary Report'!$A2680)="", "End of Project", $A2680))</f>
        <v>End of Project</v>
      </c>
      <c r="B2681" s="473" t="str">
        <f>IF(ISNUMBER('Named Boundary Report'!$A2680), "",TRIM(SUBSTITUTE('Named Boundary Report'!$A2680, CHAR(160), " ")))</f>
        <v/>
      </c>
      <c r="C2681" s="475">
        <f>'Named Boundary Report'!$F2680</f>
        <v>0</v>
      </c>
    </row>
    <row r="2682" spans="1:3" x14ac:dyDescent="0.25">
      <c r="A2682" s="532" t="str">
        <f>IF(ISNUMBER(VALUE(SUBSTITUTE('Named Boundary Report'!$A2681,"+",""))), VALUE(SUBSTITUTE('Named Boundary Report'!$A2681,"+","")), IF(TRIM('Named Boundary Report'!$A2681)="", "End of Project", $A2681))</f>
        <v>End of Project</v>
      </c>
      <c r="B2682" s="473" t="str">
        <f>IF(ISNUMBER('Named Boundary Report'!$A2681), "",TRIM(SUBSTITUTE('Named Boundary Report'!$A2681, CHAR(160), " ")))</f>
        <v/>
      </c>
      <c r="C2682" s="475">
        <f>'Named Boundary Report'!$F2681</f>
        <v>0</v>
      </c>
    </row>
    <row r="2683" spans="1:3" x14ac:dyDescent="0.25">
      <c r="A2683" s="532" t="str">
        <f>IF(ISNUMBER(VALUE(SUBSTITUTE('Named Boundary Report'!$A2682,"+",""))), VALUE(SUBSTITUTE('Named Boundary Report'!$A2682,"+","")), IF(TRIM('Named Boundary Report'!$A2682)="", "End of Project", $A2682))</f>
        <v>End of Project</v>
      </c>
      <c r="B2683" s="473" t="str">
        <f>IF(ISNUMBER('Named Boundary Report'!$A2682), "",TRIM(SUBSTITUTE('Named Boundary Report'!$A2682, CHAR(160), " ")))</f>
        <v/>
      </c>
      <c r="C2683" s="475">
        <f>'Named Boundary Report'!$F2682</f>
        <v>0</v>
      </c>
    </row>
    <row r="2684" spans="1:3" x14ac:dyDescent="0.25">
      <c r="A2684" s="532" t="str">
        <f>IF(ISNUMBER(VALUE(SUBSTITUTE('Named Boundary Report'!$A2683,"+",""))), VALUE(SUBSTITUTE('Named Boundary Report'!$A2683,"+","")), IF(TRIM('Named Boundary Report'!$A2683)="", "End of Project", $A2683))</f>
        <v>End of Project</v>
      </c>
      <c r="B2684" s="473" t="str">
        <f>IF(ISNUMBER('Named Boundary Report'!$A2683), "",TRIM(SUBSTITUTE('Named Boundary Report'!$A2683, CHAR(160), " ")))</f>
        <v/>
      </c>
      <c r="C2684" s="475">
        <f>'Named Boundary Report'!$F2683</f>
        <v>0</v>
      </c>
    </row>
    <row r="2685" spans="1:3" x14ac:dyDescent="0.25">
      <c r="A2685" s="532" t="str">
        <f>IF(ISNUMBER(VALUE(SUBSTITUTE('Named Boundary Report'!$A2684,"+",""))), VALUE(SUBSTITUTE('Named Boundary Report'!$A2684,"+","")), IF(TRIM('Named Boundary Report'!$A2684)="", "End of Project", $A2684))</f>
        <v>End of Project</v>
      </c>
      <c r="B2685" s="473" t="str">
        <f>IF(ISNUMBER('Named Boundary Report'!$A2684), "",TRIM(SUBSTITUTE('Named Boundary Report'!$A2684, CHAR(160), " ")))</f>
        <v/>
      </c>
      <c r="C2685" s="475">
        <f>'Named Boundary Report'!$F2684</f>
        <v>0</v>
      </c>
    </row>
    <row r="2686" spans="1:3" x14ac:dyDescent="0.25">
      <c r="A2686" s="532" t="str">
        <f>IF(ISNUMBER(VALUE(SUBSTITUTE('Named Boundary Report'!$A2685,"+",""))), VALUE(SUBSTITUTE('Named Boundary Report'!$A2685,"+","")), IF(TRIM('Named Boundary Report'!$A2685)="", "End of Project", $A2685))</f>
        <v>End of Project</v>
      </c>
      <c r="B2686" s="473" t="str">
        <f>IF(ISNUMBER('Named Boundary Report'!$A2685), "",TRIM(SUBSTITUTE('Named Boundary Report'!$A2685, CHAR(160), " ")))</f>
        <v/>
      </c>
      <c r="C2686" s="475">
        <f>'Named Boundary Report'!$F2685</f>
        <v>0</v>
      </c>
    </row>
    <row r="2687" spans="1:3" x14ac:dyDescent="0.25">
      <c r="A2687" s="532" t="str">
        <f>IF(ISNUMBER(VALUE(SUBSTITUTE('Named Boundary Report'!$A2686,"+",""))), VALUE(SUBSTITUTE('Named Boundary Report'!$A2686,"+","")), IF(TRIM('Named Boundary Report'!$A2686)="", "End of Project", $A2686))</f>
        <v>End of Project</v>
      </c>
      <c r="B2687" s="473" t="str">
        <f>IF(ISNUMBER('Named Boundary Report'!$A2686), "",TRIM(SUBSTITUTE('Named Boundary Report'!$A2686, CHAR(160), " ")))</f>
        <v/>
      </c>
      <c r="C2687" s="475">
        <f>'Named Boundary Report'!$F2686</f>
        <v>0</v>
      </c>
    </row>
    <row r="2688" spans="1:3" x14ac:dyDescent="0.25">
      <c r="A2688" s="532" t="str">
        <f>IF(ISNUMBER(VALUE(SUBSTITUTE('Named Boundary Report'!$A2687,"+",""))), VALUE(SUBSTITUTE('Named Boundary Report'!$A2687,"+","")), IF(TRIM('Named Boundary Report'!$A2687)="", "End of Project", $A2687))</f>
        <v>End of Project</v>
      </c>
      <c r="B2688" s="473" t="str">
        <f>IF(ISNUMBER('Named Boundary Report'!$A2687), "",TRIM(SUBSTITUTE('Named Boundary Report'!$A2687, CHAR(160), " ")))</f>
        <v/>
      </c>
      <c r="C2688" s="475">
        <f>'Named Boundary Report'!$F2687</f>
        <v>0</v>
      </c>
    </row>
    <row r="2689" spans="1:3" x14ac:dyDescent="0.25">
      <c r="A2689" s="532" t="str">
        <f>IF(ISNUMBER(VALUE(SUBSTITUTE('Named Boundary Report'!$A2688,"+",""))), VALUE(SUBSTITUTE('Named Boundary Report'!$A2688,"+","")), IF(TRIM('Named Boundary Report'!$A2688)="", "End of Project", $A2688))</f>
        <v>End of Project</v>
      </c>
      <c r="B2689" s="473" t="str">
        <f>IF(ISNUMBER('Named Boundary Report'!$A2688), "",TRIM(SUBSTITUTE('Named Boundary Report'!$A2688, CHAR(160), " ")))</f>
        <v/>
      </c>
      <c r="C2689" s="475">
        <f>'Named Boundary Report'!$F2688</f>
        <v>0</v>
      </c>
    </row>
    <row r="2690" spans="1:3" x14ac:dyDescent="0.25">
      <c r="A2690" s="532" t="str">
        <f>IF(ISNUMBER(VALUE(SUBSTITUTE('Named Boundary Report'!$A2689,"+",""))), VALUE(SUBSTITUTE('Named Boundary Report'!$A2689,"+","")), IF(TRIM('Named Boundary Report'!$A2689)="", "End of Project", $A2689))</f>
        <v>End of Project</v>
      </c>
      <c r="B2690" s="473" t="str">
        <f>IF(ISNUMBER('Named Boundary Report'!$A2689), "",TRIM(SUBSTITUTE('Named Boundary Report'!$A2689, CHAR(160), " ")))</f>
        <v/>
      </c>
      <c r="C2690" s="475">
        <f>'Named Boundary Report'!$F2689</f>
        <v>0</v>
      </c>
    </row>
    <row r="2691" spans="1:3" x14ac:dyDescent="0.25">
      <c r="A2691" s="532" t="str">
        <f>IF(ISNUMBER(VALUE(SUBSTITUTE('Named Boundary Report'!$A2690,"+",""))), VALUE(SUBSTITUTE('Named Boundary Report'!$A2690,"+","")), IF(TRIM('Named Boundary Report'!$A2690)="", "End of Project", $A2690))</f>
        <v>End of Project</v>
      </c>
      <c r="B2691" s="473" t="str">
        <f>IF(ISNUMBER('Named Boundary Report'!$A2690), "",TRIM(SUBSTITUTE('Named Boundary Report'!$A2690, CHAR(160), " ")))</f>
        <v/>
      </c>
      <c r="C2691" s="475">
        <f>'Named Boundary Report'!$F2690</f>
        <v>0</v>
      </c>
    </row>
    <row r="2692" spans="1:3" x14ac:dyDescent="0.25">
      <c r="A2692" s="532" t="str">
        <f>IF(ISNUMBER(VALUE(SUBSTITUTE('Named Boundary Report'!$A2691,"+",""))), VALUE(SUBSTITUTE('Named Boundary Report'!$A2691,"+","")), IF(TRIM('Named Boundary Report'!$A2691)="", "End of Project", $A2691))</f>
        <v>End of Project</v>
      </c>
      <c r="B2692" s="473" t="str">
        <f>IF(ISNUMBER('Named Boundary Report'!$A2691), "",TRIM(SUBSTITUTE('Named Boundary Report'!$A2691, CHAR(160), " ")))</f>
        <v/>
      </c>
      <c r="C2692" s="475">
        <f>'Named Boundary Report'!$F2691</f>
        <v>0</v>
      </c>
    </row>
    <row r="2693" spans="1:3" x14ac:dyDescent="0.25">
      <c r="A2693" s="532" t="str">
        <f>IF(ISNUMBER(VALUE(SUBSTITUTE('Named Boundary Report'!$A2692,"+",""))), VALUE(SUBSTITUTE('Named Boundary Report'!$A2692,"+","")), IF(TRIM('Named Boundary Report'!$A2692)="", "End of Project", $A2692))</f>
        <v>End of Project</v>
      </c>
      <c r="B2693" s="473" t="str">
        <f>IF(ISNUMBER('Named Boundary Report'!$A2692), "",TRIM(SUBSTITUTE('Named Boundary Report'!$A2692, CHAR(160), " ")))</f>
        <v/>
      </c>
      <c r="C2693" s="475">
        <f>'Named Boundary Report'!$F2692</f>
        <v>0</v>
      </c>
    </row>
    <row r="2694" spans="1:3" x14ac:dyDescent="0.25">
      <c r="A2694" s="532" t="str">
        <f>IF(ISNUMBER(VALUE(SUBSTITUTE('Named Boundary Report'!$A2693,"+",""))), VALUE(SUBSTITUTE('Named Boundary Report'!$A2693,"+","")), IF(TRIM('Named Boundary Report'!$A2693)="", "End of Project", $A2693))</f>
        <v>End of Project</v>
      </c>
      <c r="B2694" s="473" t="str">
        <f>IF(ISNUMBER('Named Boundary Report'!$A2693), "",TRIM(SUBSTITUTE('Named Boundary Report'!$A2693, CHAR(160), " ")))</f>
        <v/>
      </c>
      <c r="C2694" s="475">
        <f>'Named Boundary Report'!$F2693</f>
        <v>0</v>
      </c>
    </row>
    <row r="2695" spans="1:3" x14ac:dyDescent="0.25">
      <c r="A2695" s="532" t="str">
        <f>IF(ISNUMBER(VALUE(SUBSTITUTE('Named Boundary Report'!$A2694,"+",""))), VALUE(SUBSTITUTE('Named Boundary Report'!$A2694,"+","")), IF(TRIM('Named Boundary Report'!$A2694)="", "End of Project", $A2694))</f>
        <v>End of Project</v>
      </c>
      <c r="B2695" s="473" t="str">
        <f>IF(ISNUMBER('Named Boundary Report'!$A2694), "",TRIM(SUBSTITUTE('Named Boundary Report'!$A2694, CHAR(160), " ")))</f>
        <v/>
      </c>
      <c r="C2695" s="475">
        <f>'Named Boundary Report'!$F2694</f>
        <v>0</v>
      </c>
    </row>
    <row r="2696" spans="1:3" x14ac:dyDescent="0.25">
      <c r="A2696" s="532" t="str">
        <f>IF(ISNUMBER(VALUE(SUBSTITUTE('Named Boundary Report'!$A2695,"+",""))), VALUE(SUBSTITUTE('Named Boundary Report'!$A2695,"+","")), IF(TRIM('Named Boundary Report'!$A2695)="", "End of Project", $A2695))</f>
        <v>End of Project</v>
      </c>
      <c r="B2696" s="473" t="str">
        <f>IF(ISNUMBER('Named Boundary Report'!$A2695), "",TRIM(SUBSTITUTE('Named Boundary Report'!$A2695, CHAR(160), " ")))</f>
        <v/>
      </c>
      <c r="C2696" s="475">
        <f>'Named Boundary Report'!$F2695</f>
        <v>0</v>
      </c>
    </row>
    <row r="2697" spans="1:3" x14ac:dyDescent="0.25">
      <c r="A2697" s="532" t="str">
        <f>IF(ISNUMBER(VALUE(SUBSTITUTE('Named Boundary Report'!$A2696,"+",""))), VALUE(SUBSTITUTE('Named Boundary Report'!$A2696,"+","")), IF(TRIM('Named Boundary Report'!$A2696)="", "End of Project", $A2696))</f>
        <v>End of Project</v>
      </c>
      <c r="B2697" s="473" t="str">
        <f>IF(ISNUMBER('Named Boundary Report'!$A2696), "",TRIM(SUBSTITUTE('Named Boundary Report'!$A2696, CHAR(160), " ")))</f>
        <v/>
      </c>
      <c r="C2697" s="475">
        <f>'Named Boundary Report'!$F2696</f>
        <v>0</v>
      </c>
    </row>
    <row r="2698" spans="1:3" x14ac:dyDescent="0.25">
      <c r="A2698" s="532" t="str">
        <f>IF(ISNUMBER(VALUE(SUBSTITUTE('Named Boundary Report'!$A2697,"+",""))), VALUE(SUBSTITUTE('Named Boundary Report'!$A2697,"+","")), IF(TRIM('Named Boundary Report'!$A2697)="", "End of Project", $A2697))</f>
        <v>End of Project</v>
      </c>
      <c r="B2698" s="473" t="str">
        <f>IF(ISNUMBER('Named Boundary Report'!$A2697), "",TRIM(SUBSTITUTE('Named Boundary Report'!$A2697, CHAR(160), " ")))</f>
        <v/>
      </c>
      <c r="C2698" s="475">
        <f>'Named Boundary Report'!$F2697</f>
        <v>0</v>
      </c>
    </row>
    <row r="2699" spans="1:3" x14ac:dyDescent="0.25">
      <c r="A2699" s="532" t="str">
        <f>IF(ISNUMBER(VALUE(SUBSTITUTE('Named Boundary Report'!$A2698,"+",""))), VALUE(SUBSTITUTE('Named Boundary Report'!$A2698,"+","")), IF(TRIM('Named Boundary Report'!$A2698)="", "End of Project", $A2698))</f>
        <v>End of Project</v>
      </c>
      <c r="B2699" s="473" t="str">
        <f>IF(ISNUMBER('Named Boundary Report'!$A2698), "",TRIM(SUBSTITUTE('Named Boundary Report'!$A2698, CHAR(160), " ")))</f>
        <v/>
      </c>
      <c r="C2699" s="475">
        <f>'Named Boundary Report'!$F2698</f>
        <v>0</v>
      </c>
    </row>
    <row r="2700" spans="1:3" x14ac:dyDescent="0.25">
      <c r="A2700" s="532" t="str">
        <f>IF(ISNUMBER(VALUE(SUBSTITUTE('Named Boundary Report'!$A2699,"+",""))), VALUE(SUBSTITUTE('Named Boundary Report'!$A2699,"+","")), IF(TRIM('Named Boundary Report'!$A2699)="", "End of Project", $A2699))</f>
        <v>End of Project</v>
      </c>
      <c r="B2700" s="473" t="str">
        <f>IF(ISNUMBER('Named Boundary Report'!$A2699), "",TRIM(SUBSTITUTE('Named Boundary Report'!$A2699, CHAR(160), " ")))</f>
        <v/>
      </c>
      <c r="C2700" s="475">
        <f>'Named Boundary Report'!$F2699</f>
        <v>0</v>
      </c>
    </row>
    <row r="2701" spans="1:3" x14ac:dyDescent="0.25">
      <c r="A2701" s="532" t="str">
        <f>IF(ISNUMBER(VALUE(SUBSTITUTE('Named Boundary Report'!$A2700,"+",""))), VALUE(SUBSTITUTE('Named Boundary Report'!$A2700,"+","")), IF(TRIM('Named Boundary Report'!$A2700)="", "End of Project", $A2700))</f>
        <v>End of Project</v>
      </c>
      <c r="B2701" s="473" t="str">
        <f>IF(ISNUMBER('Named Boundary Report'!$A2700), "",TRIM(SUBSTITUTE('Named Boundary Report'!$A2700, CHAR(160), " ")))</f>
        <v/>
      </c>
      <c r="C2701" s="475">
        <f>'Named Boundary Report'!$F2700</f>
        <v>0</v>
      </c>
    </row>
    <row r="2702" spans="1:3" x14ac:dyDescent="0.25">
      <c r="A2702" s="532" t="str">
        <f>IF(ISNUMBER(VALUE(SUBSTITUTE('Named Boundary Report'!$A2701,"+",""))), VALUE(SUBSTITUTE('Named Boundary Report'!$A2701,"+","")), IF(TRIM('Named Boundary Report'!$A2701)="", "End of Project", $A2701))</f>
        <v>End of Project</v>
      </c>
      <c r="B2702" s="473" t="str">
        <f>IF(ISNUMBER('Named Boundary Report'!$A2701), "",TRIM(SUBSTITUTE('Named Boundary Report'!$A2701, CHAR(160), " ")))</f>
        <v/>
      </c>
      <c r="C2702" s="475">
        <f>'Named Boundary Report'!$F2701</f>
        <v>0</v>
      </c>
    </row>
    <row r="2703" spans="1:3" x14ac:dyDescent="0.25">
      <c r="A2703" s="532" t="str">
        <f>IF(ISNUMBER(VALUE(SUBSTITUTE('Named Boundary Report'!$A2702,"+",""))), VALUE(SUBSTITUTE('Named Boundary Report'!$A2702,"+","")), IF(TRIM('Named Boundary Report'!$A2702)="", "End of Project", $A2702))</f>
        <v>End of Project</v>
      </c>
      <c r="B2703" s="473" t="str">
        <f>IF(ISNUMBER('Named Boundary Report'!$A2702), "",TRIM(SUBSTITUTE('Named Boundary Report'!$A2702, CHAR(160), " ")))</f>
        <v/>
      </c>
      <c r="C2703" s="475">
        <f>'Named Boundary Report'!$F2702</f>
        <v>0</v>
      </c>
    </row>
    <row r="2704" spans="1:3" x14ac:dyDescent="0.25">
      <c r="A2704" s="532" t="str">
        <f>IF(ISNUMBER(VALUE(SUBSTITUTE('Named Boundary Report'!$A2703,"+",""))), VALUE(SUBSTITUTE('Named Boundary Report'!$A2703,"+","")), IF(TRIM('Named Boundary Report'!$A2703)="", "End of Project", $A2703))</f>
        <v>End of Project</v>
      </c>
      <c r="B2704" s="473" t="str">
        <f>IF(ISNUMBER('Named Boundary Report'!$A2703), "",TRIM(SUBSTITUTE('Named Boundary Report'!$A2703, CHAR(160), " ")))</f>
        <v/>
      </c>
      <c r="C2704" s="475">
        <f>'Named Boundary Report'!$F2703</f>
        <v>0</v>
      </c>
    </row>
    <row r="2705" spans="1:3" x14ac:dyDescent="0.25">
      <c r="A2705" s="532" t="str">
        <f>IF(ISNUMBER(VALUE(SUBSTITUTE('Named Boundary Report'!$A2704,"+",""))), VALUE(SUBSTITUTE('Named Boundary Report'!$A2704,"+","")), IF(TRIM('Named Boundary Report'!$A2704)="", "End of Project", $A2704))</f>
        <v>End of Project</v>
      </c>
      <c r="B2705" s="473" t="str">
        <f>IF(ISNUMBER('Named Boundary Report'!$A2704), "",TRIM(SUBSTITUTE('Named Boundary Report'!$A2704, CHAR(160), " ")))</f>
        <v/>
      </c>
      <c r="C2705" s="475">
        <f>'Named Boundary Report'!$F2704</f>
        <v>0</v>
      </c>
    </row>
    <row r="2706" spans="1:3" x14ac:dyDescent="0.25">
      <c r="A2706" s="532" t="str">
        <f>IF(ISNUMBER(VALUE(SUBSTITUTE('Named Boundary Report'!$A2705,"+",""))), VALUE(SUBSTITUTE('Named Boundary Report'!$A2705,"+","")), IF(TRIM('Named Boundary Report'!$A2705)="", "End of Project", $A2705))</f>
        <v>End of Project</v>
      </c>
      <c r="B2706" s="473" t="str">
        <f>IF(ISNUMBER('Named Boundary Report'!$A2705), "",TRIM(SUBSTITUTE('Named Boundary Report'!$A2705, CHAR(160), " ")))</f>
        <v/>
      </c>
      <c r="C2706" s="475">
        <f>'Named Boundary Report'!$F2705</f>
        <v>0</v>
      </c>
    </row>
    <row r="2707" spans="1:3" x14ac:dyDescent="0.25">
      <c r="A2707" s="532" t="str">
        <f>IF(ISNUMBER(VALUE(SUBSTITUTE('Named Boundary Report'!$A2706,"+",""))), VALUE(SUBSTITUTE('Named Boundary Report'!$A2706,"+","")), IF(TRIM('Named Boundary Report'!$A2706)="", "End of Project", $A2706))</f>
        <v>End of Project</v>
      </c>
      <c r="B2707" s="473" t="str">
        <f>IF(ISNUMBER('Named Boundary Report'!$A2706), "",TRIM(SUBSTITUTE('Named Boundary Report'!$A2706, CHAR(160), " ")))</f>
        <v/>
      </c>
      <c r="C2707" s="475">
        <f>'Named Boundary Report'!$F2706</f>
        <v>0</v>
      </c>
    </row>
    <row r="2708" spans="1:3" x14ac:dyDescent="0.25">
      <c r="A2708" s="532" t="str">
        <f>IF(ISNUMBER(VALUE(SUBSTITUTE('Named Boundary Report'!$A2707,"+",""))), VALUE(SUBSTITUTE('Named Boundary Report'!$A2707,"+","")), IF(TRIM('Named Boundary Report'!$A2707)="", "End of Project", $A2707))</f>
        <v>End of Project</v>
      </c>
      <c r="B2708" s="473" t="str">
        <f>IF(ISNUMBER('Named Boundary Report'!$A2707), "",TRIM(SUBSTITUTE('Named Boundary Report'!$A2707, CHAR(160), " ")))</f>
        <v/>
      </c>
      <c r="C2708" s="475">
        <f>'Named Boundary Report'!$F2707</f>
        <v>0</v>
      </c>
    </row>
    <row r="2709" spans="1:3" x14ac:dyDescent="0.25">
      <c r="A2709" s="532" t="str">
        <f>IF(ISNUMBER(VALUE(SUBSTITUTE('Named Boundary Report'!$A2708,"+",""))), VALUE(SUBSTITUTE('Named Boundary Report'!$A2708,"+","")), IF(TRIM('Named Boundary Report'!$A2708)="", "End of Project", $A2708))</f>
        <v>End of Project</v>
      </c>
      <c r="B2709" s="473" t="str">
        <f>IF(ISNUMBER('Named Boundary Report'!$A2708), "",TRIM(SUBSTITUTE('Named Boundary Report'!$A2708, CHAR(160), " ")))</f>
        <v/>
      </c>
      <c r="C2709" s="475">
        <f>'Named Boundary Report'!$F2708</f>
        <v>0</v>
      </c>
    </row>
    <row r="2710" spans="1:3" x14ac:dyDescent="0.25">
      <c r="A2710" s="532" t="str">
        <f>IF(ISNUMBER(VALUE(SUBSTITUTE('Named Boundary Report'!$A2709,"+",""))), VALUE(SUBSTITUTE('Named Boundary Report'!$A2709,"+","")), IF(TRIM('Named Boundary Report'!$A2709)="", "End of Project", $A2709))</f>
        <v>End of Project</v>
      </c>
      <c r="B2710" s="473" t="str">
        <f>IF(ISNUMBER('Named Boundary Report'!$A2709), "",TRIM(SUBSTITUTE('Named Boundary Report'!$A2709, CHAR(160), " ")))</f>
        <v/>
      </c>
      <c r="C2710" s="475">
        <f>'Named Boundary Report'!$F2709</f>
        <v>0</v>
      </c>
    </row>
    <row r="2711" spans="1:3" x14ac:dyDescent="0.25">
      <c r="A2711" s="532" t="str">
        <f>IF(ISNUMBER(VALUE(SUBSTITUTE('Named Boundary Report'!$A2710,"+",""))), VALUE(SUBSTITUTE('Named Boundary Report'!$A2710,"+","")), IF(TRIM('Named Boundary Report'!$A2710)="", "End of Project", $A2710))</f>
        <v>End of Project</v>
      </c>
      <c r="B2711" s="473" t="str">
        <f>IF(ISNUMBER('Named Boundary Report'!$A2710), "",TRIM(SUBSTITUTE('Named Boundary Report'!$A2710, CHAR(160), " ")))</f>
        <v/>
      </c>
      <c r="C2711" s="475">
        <f>'Named Boundary Report'!$F2710</f>
        <v>0</v>
      </c>
    </row>
    <row r="2712" spans="1:3" x14ac:dyDescent="0.25">
      <c r="A2712" s="532" t="str">
        <f>IF(ISNUMBER(VALUE(SUBSTITUTE('Named Boundary Report'!$A2711,"+",""))), VALUE(SUBSTITUTE('Named Boundary Report'!$A2711,"+","")), IF(TRIM('Named Boundary Report'!$A2711)="", "End of Project", $A2711))</f>
        <v>End of Project</v>
      </c>
      <c r="B2712" s="473" t="str">
        <f>IF(ISNUMBER('Named Boundary Report'!$A2711), "",TRIM(SUBSTITUTE('Named Boundary Report'!$A2711, CHAR(160), " ")))</f>
        <v/>
      </c>
      <c r="C2712" s="475">
        <f>'Named Boundary Report'!$F2711</f>
        <v>0</v>
      </c>
    </row>
    <row r="2713" spans="1:3" x14ac:dyDescent="0.25">
      <c r="A2713" s="532" t="str">
        <f>IF(ISNUMBER(VALUE(SUBSTITUTE('Named Boundary Report'!$A2712,"+",""))), VALUE(SUBSTITUTE('Named Boundary Report'!$A2712,"+","")), IF(TRIM('Named Boundary Report'!$A2712)="", "End of Project", $A2712))</f>
        <v>End of Project</v>
      </c>
      <c r="B2713" s="473" t="str">
        <f>IF(ISNUMBER('Named Boundary Report'!$A2712), "",TRIM(SUBSTITUTE('Named Boundary Report'!$A2712, CHAR(160), " ")))</f>
        <v/>
      </c>
      <c r="C2713" s="475">
        <f>'Named Boundary Report'!$F2712</f>
        <v>0</v>
      </c>
    </row>
    <row r="2714" spans="1:3" x14ac:dyDescent="0.25">
      <c r="A2714" s="532" t="str">
        <f>IF(ISNUMBER(VALUE(SUBSTITUTE('Named Boundary Report'!$A2713,"+",""))), VALUE(SUBSTITUTE('Named Boundary Report'!$A2713,"+","")), IF(TRIM('Named Boundary Report'!$A2713)="", "End of Project", $A2713))</f>
        <v>End of Project</v>
      </c>
      <c r="B2714" s="473" t="str">
        <f>IF(ISNUMBER('Named Boundary Report'!$A2713), "",TRIM(SUBSTITUTE('Named Boundary Report'!$A2713, CHAR(160), " ")))</f>
        <v/>
      </c>
      <c r="C2714" s="475">
        <f>'Named Boundary Report'!$F2713</f>
        <v>0</v>
      </c>
    </row>
    <row r="2715" spans="1:3" x14ac:dyDescent="0.25">
      <c r="A2715" s="532" t="str">
        <f>IF(ISNUMBER(VALUE(SUBSTITUTE('Named Boundary Report'!$A2714,"+",""))), VALUE(SUBSTITUTE('Named Boundary Report'!$A2714,"+","")), IF(TRIM('Named Boundary Report'!$A2714)="", "End of Project", $A2714))</f>
        <v>End of Project</v>
      </c>
      <c r="B2715" s="473" t="str">
        <f>IF(ISNUMBER('Named Boundary Report'!$A2714), "",TRIM(SUBSTITUTE('Named Boundary Report'!$A2714, CHAR(160), " ")))</f>
        <v/>
      </c>
      <c r="C2715" s="475">
        <f>'Named Boundary Report'!$F2714</f>
        <v>0</v>
      </c>
    </row>
    <row r="2716" spans="1:3" x14ac:dyDescent="0.25">
      <c r="A2716" s="532" t="str">
        <f>IF(ISNUMBER(VALUE(SUBSTITUTE('Named Boundary Report'!$A2715,"+",""))), VALUE(SUBSTITUTE('Named Boundary Report'!$A2715,"+","")), IF(TRIM('Named Boundary Report'!$A2715)="", "End of Project", $A2715))</f>
        <v>End of Project</v>
      </c>
      <c r="B2716" s="473" t="str">
        <f>IF(ISNUMBER('Named Boundary Report'!$A2715), "",TRIM(SUBSTITUTE('Named Boundary Report'!$A2715, CHAR(160), " ")))</f>
        <v/>
      </c>
      <c r="C2716" s="475">
        <f>'Named Boundary Report'!$F2715</f>
        <v>0</v>
      </c>
    </row>
    <row r="2717" spans="1:3" x14ac:dyDescent="0.25">
      <c r="A2717" s="532" t="str">
        <f>IF(ISNUMBER(VALUE(SUBSTITUTE('Named Boundary Report'!$A2716,"+",""))), VALUE(SUBSTITUTE('Named Boundary Report'!$A2716,"+","")), IF(TRIM('Named Boundary Report'!$A2716)="", "End of Project", $A2716))</f>
        <v>End of Project</v>
      </c>
      <c r="B2717" s="473" t="str">
        <f>IF(ISNUMBER('Named Boundary Report'!$A2716), "",TRIM(SUBSTITUTE('Named Boundary Report'!$A2716, CHAR(160), " ")))</f>
        <v/>
      </c>
      <c r="C2717" s="475">
        <f>'Named Boundary Report'!$F2716</f>
        <v>0</v>
      </c>
    </row>
    <row r="2718" spans="1:3" x14ac:dyDescent="0.25">
      <c r="A2718" s="532" t="str">
        <f>IF(ISNUMBER(VALUE(SUBSTITUTE('Named Boundary Report'!$A2717,"+",""))), VALUE(SUBSTITUTE('Named Boundary Report'!$A2717,"+","")), IF(TRIM('Named Boundary Report'!$A2717)="", "End of Project", $A2717))</f>
        <v>End of Project</v>
      </c>
      <c r="B2718" s="473" t="str">
        <f>IF(ISNUMBER('Named Boundary Report'!$A2717), "",TRIM(SUBSTITUTE('Named Boundary Report'!$A2717, CHAR(160), " ")))</f>
        <v/>
      </c>
      <c r="C2718" s="475">
        <f>'Named Boundary Report'!$F2717</f>
        <v>0</v>
      </c>
    </row>
    <row r="2719" spans="1:3" x14ac:dyDescent="0.25">
      <c r="A2719" s="532" t="str">
        <f>IF(ISNUMBER(VALUE(SUBSTITUTE('Named Boundary Report'!$A2718,"+",""))), VALUE(SUBSTITUTE('Named Boundary Report'!$A2718,"+","")), IF(TRIM('Named Boundary Report'!$A2718)="", "End of Project", $A2718))</f>
        <v>End of Project</v>
      </c>
      <c r="B2719" s="473" t="str">
        <f>IF(ISNUMBER('Named Boundary Report'!$A2718), "",TRIM(SUBSTITUTE('Named Boundary Report'!$A2718, CHAR(160), " ")))</f>
        <v/>
      </c>
      <c r="C2719" s="475">
        <f>'Named Boundary Report'!$F2718</f>
        <v>0</v>
      </c>
    </row>
    <row r="2720" spans="1:3" x14ac:dyDescent="0.25">
      <c r="A2720" s="532" t="str">
        <f>IF(ISNUMBER(VALUE(SUBSTITUTE('Named Boundary Report'!$A2719,"+",""))), VALUE(SUBSTITUTE('Named Boundary Report'!$A2719,"+","")), IF(TRIM('Named Boundary Report'!$A2719)="", "End of Project", $A2719))</f>
        <v>End of Project</v>
      </c>
      <c r="B2720" s="473" t="str">
        <f>IF(ISNUMBER('Named Boundary Report'!$A2719), "",TRIM(SUBSTITUTE('Named Boundary Report'!$A2719, CHAR(160), " ")))</f>
        <v/>
      </c>
      <c r="C2720" s="475">
        <f>'Named Boundary Report'!$F2719</f>
        <v>0</v>
      </c>
    </row>
    <row r="2721" spans="1:3" x14ac:dyDescent="0.25">
      <c r="A2721" s="532" t="str">
        <f>IF(ISNUMBER(VALUE(SUBSTITUTE('Named Boundary Report'!$A2720,"+",""))), VALUE(SUBSTITUTE('Named Boundary Report'!$A2720,"+","")), IF(TRIM('Named Boundary Report'!$A2720)="", "End of Project", $A2720))</f>
        <v>End of Project</v>
      </c>
      <c r="B2721" s="473" t="str">
        <f>IF(ISNUMBER('Named Boundary Report'!$A2720), "",TRIM(SUBSTITUTE('Named Boundary Report'!$A2720, CHAR(160), " ")))</f>
        <v/>
      </c>
      <c r="C2721" s="475">
        <f>'Named Boundary Report'!$F2720</f>
        <v>0</v>
      </c>
    </row>
    <row r="2722" spans="1:3" x14ac:dyDescent="0.25">
      <c r="A2722" s="532" t="str">
        <f>IF(ISNUMBER(VALUE(SUBSTITUTE('Named Boundary Report'!$A2721,"+",""))), VALUE(SUBSTITUTE('Named Boundary Report'!$A2721,"+","")), IF(TRIM('Named Boundary Report'!$A2721)="", "End of Project", $A2721))</f>
        <v>End of Project</v>
      </c>
      <c r="B2722" s="473" t="str">
        <f>IF(ISNUMBER('Named Boundary Report'!$A2721), "",TRIM(SUBSTITUTE('Named Boundary Report'!$A2721, CHAR(160), " ")))</f>
        <v/>
      </c>
      <c r="C2722" s="475">
        <f>'Named Boundary Report'!$F2721</f>
        <v>0</v>
      </c>
    </row>
    <row r="2723" spans="1:3" x14ac:dyDescent="0.25">
      <c r="A2723" s="532" t="str">
        <f>IF(ISNUMBER(VALUE(SUBSTITUTE('Named Boundary Report'!$A2722,"+",""))), VALUE(SUBSTITUTE('Named Boundary Report'!$A2722,"+","")), IF(TRIM('Named Boundary Report'!$A2722)="", "End of Project", $A2722))</f>
        <v>End of Project</v>
      </c>
      <c r="B2723" s="473" t="str">
        <f>IF(ISNUMBER('Named Boundary Report'!$A2722), "",TRIM(SUBSTITUTE('Named Boundary Report'!$A2722, CHAR(160), " ")))</f>
        <v/>
      </c>
      <c r="C2723" s="475">
        <f>'Named Boundary Report'!$F2722</f>
        <v>0</v>
      </c>
    </row>
    <row r="2724" spans="1:3" x14ac:dyDescent="0.25">
      <c r="A2724" s="532" t="str">
        <f>IF(ISNUMBER(VALUE(SUBSTITUTE('Named Boundary Report'!$A2723,"+",""))), VALUE(SUBSTITUTE('Named Boundary Report'!$A2723,"+","")), IF(TRIM('Named Boundary Report'!$A2723)="", "End of Project", $A2723))</f>
        <v>End of Project</v>
      </c>
      <c r="B2724" s="473" t="str">
        <f>IF(ISNUMBER('Named Boundary Report'!$A2723), "",TRIM(SUBSTITUTE('Named Boundary Report'!$A2723, CHAR(160), " ")))</f>
        <v/>
      </c>
      <c r="C2724" s="475">
        <f>'Named Boundary Report'!$F2723</f>
        <v>0</v>
      </c>
    </row>
    <row r="2725" spans="1:3" x14ac:dyDescent="0.25">
      <c r="A2725" s="532" t="str">
        <f>IF(ISNUMBER(VALUE(SUBSTITUTE('Named Boundary Report'!$A2724,"+",""))), VALUE(SUBSTITUTE('Named Boundary Report'!$A2724,"+","")), IF(TRIM('Named Boundary Report'!$A2724)="", "End of Project", $A2724))</f>
        <v>End of Project</v>
      </c>
      <c r="B2725" s="473" t="str">
        <f>IF(ISNUMBER('Named Boundary Report'!$A2724), "",TRIM(SUBSTITUTE('Named Boundary Report'!$A2724, CHAR(160), " ")))</f>
        <v/>
      </c>
      <c r="C2725" s="475">
        <f>'Named Boundary Report'!$F2724</f>
        <v>0</v>
      </c>
    </row>
    <row r="2726" spans="1:3" x14ac:dyDescent="0.25">
      <c r="A2726" s="532" t="str">
        <f>IF(ISNUMBER(VALUE(SUBSTITUTE('Named Boundary Report'!$A2725,"+",""))), VALUE(SUBSTITUTE('Named Boundary Report'!$A2725,"+","")), IF(TRIM('Named Boundary Report'!$A2725)="", "End of Project", $A2725))</f>
        <v>End of Project</v>
      </c>
      <c r="B2726" s="473" t="str">
        <f>IF(ISNUMBER('Named Boundary Report'!$A2725), "",TRIM(SUBSTITUTE('Named Boundary Report'!$A2725, CHAR(160), " ")))</f>
        <v/>
      </c>
      <c r="C2726" s="475">
        <f>'Named Boundary Report'!$F2725</f>
        <v>0</v>
      </c>
    </row>
    <row r="2727" spans="1:3" x14ac:dyDescent="0.25">
      <c r="A2727" s="532" t="str">
        <f>IF(ISNUMBER(VALUE(SUBSTITUTE('Named Boundary Report'!$A2726,"+",""))), VALUE(SUBSTITUTE('Named Boundary Report'!$A2726,"+","")), IF(TRIM('Named Boundary Report'!$A2726)="", "End of Project", $A2726))</f>
        <v>End of Project</v>
      </c>
      <c r="B2727" s="473" t="str">
        <f>IF(ISNUMBER('Named Boundary Report'!$A2726), "",TRIM(SUBSTITUTE('Named Boundary Report'!$A2726, CHAR(160), " ")))</f>
        <v/>
      </c>
      <c r="C2727" s="475">
        <f>'Named Boundary Report'!$F2726</f>
        <v>0</v>
      </c>
    </row>
    <row r="2728" spans="1:3" x14ac:dyDescent="0.25">
      <c r="A2728" s="532" t="str">
        <f>IF(ISNUMBER(VALUE(SUBSTITUTE('Named Boundary Report'!$A2727,"+",""))), VALUE(SUBSTITUTE('Named Boundary Report'!$A2727,"+","")), IF(TRIM('Named Boundary Report'!$A2727)="", "End of Project", $A2727))</f>
        <v>End of Project</v>
      </c>
      <c r="B2728" s="473" t="str">
        <f>IF(ISNUMBER('Named Boundary Report'!$A2727), "",TRIM(SUBSTITUTE('Named Boundary Report'!$A2727, CHAR(160), " ")))</f>
        <v/>
      </c>
      <c r="C2728" s="475">
        <f>'Named Boundary Report'!$F2727</f>
        <v>0</v>
      </c>
    </row>
    <row r="2729" spans="1:3" x14ac:dyDescent="0.25">
      <c r="A2729" s="532" t="str">
        <f>IF(ISNUMBER(VALUE(SUBSTITUTE('Named Boundary Report'!$A2728,"+",""))), VALUE(SUBSTITUTE('Named Boundary Report'!$A2728,"+","")), IF(TRIM('Named Boundary Report'!$A2728)="", "End of Project", $A2728))</f>
        <v>End of Project</v>
      </c>
      <c r="B2729" s="473" t="str">
        <f>IF(ISNUMBER('Named Boundary Report'!$A2728), "",TRIM(SUBSTITUTE('Named Boundary Report'!$A2728, CHAR(160), " ")))</f>
        <v/>
      </c>
      <c r="C2729" s="475">
        <f>'Named Boundary Report'!$F2728</f>
        <v>0</v>
      </c>
    </row>
    <row r="2730" spans="1:3" x14ac:dyDescent="0.25">
      <c r="A2730" s="532" t="str">
        <f>IF(ISNUMBER(VALUE(SUBSTITUTE('Named Boundary Report'!$A2729,"+",""))), VALUE(SUBSTITUTE('Named Boundary Report'!$A2729,"+","")), IF(TRIM('Named Boundary Report'!$A2729)="", "End of Project", $A2729))</f>
        <v>End of Project</v>
      </c>
      <c r="B2730" s="473" t="str">
        <f>IF(ISNUMBER('Named Boundary Report'!$A2729), "",TRIM(SUBSTITUTE('Named Boundary Report'!$A2729, CHAR(160), " ")))</f>
        <v/>
      </c>
      <c r="C2730" s="475">
        <f>'Named Boundary Report'!$F2729</f>
        <v>0</v>
      </c>
    </row>
    <row r="2731" spans="1:3" x14ac:dyDescent="0.25">
      <c r="A2731" s="532" t="str">
        <f>IF(ISNUMBER(VALUE(SUBSTITUTE('Named Boundary Report'!$A2730,"+",""))), VALUE(SUBSTITUTE('Named Boundary Report'!$A2730,"+","")), IF(TRIM('Named Boundary Report'!$A2730)="", "End of Project", $A2730))</f>
        <v>End of Project</v>
      </c>
      <c r="B2731" s="473" t="str">
        <f>IF(ISNUMBER('Named Boundary Report'!$A2730), "",TRIM(SUBSTITUTE('Named Boundary Report'!$A2730, CHAR(160), " ")))</f>
        <v/>
      </c>
      <c r="C2731" s="475">
        <f>'Named Boundary Report'!$F2730</f>
        <v>0</v>
      </c>
    </row>
    <row r="2732" spans="1:3" x14ac:dyDescent="0.25">
      <c r="A2732" s="532" t="str">
        <f>IF(ISNUMBER(VALUE(SUBSTITUTE('Named Boundary Report'!$A2731,"+",""))), VALUE(SUBSTITUTE('Named Boundary Report'!$A2731,"+","")), IF(TRIM('Named Boundary Report'!$A2731)="", "End of Project", $A2731))</f>
        <v>End of Project</v>
      </c>
      <c r="B2732" s="473" t="str">
        <f>IF(ISNUMBER('Named Boundary Report'!$A2731), "",TRIM(SUBSTITUTE('Named Boundary Report'!$A2731, CHAR(160), " ")))</f>
        <v/>
      </c>
      <c r="C2732" s="475">
        <f>'Named Boundary Report'!$F2731</f>
        <v>0</v>
      </c>
    </row>
    <row r="2733" spans="1:3" x14ac:dyDescent="0.25">
      <c r="A2733" s="532" t="str">
        <f>IF(ISNUMBER(VALUE(SUBSTITUTE('Named Boundary Report'!$A2732,"+",""))), VALUE(SUBSTITUTE('Named Boundary Report'!$A2732,"+","")), IF(TRIM('Named Boundary Report'!$A2732)="", "End of Project", $A2732))</f>
        <v>End of Project</v>
      </c>
      <c r="B2733" s="473" t="str">
        <f>IF(ISNUMBER('Named Boundary Report'!$A2732), "",TRIM(SUBSTITUTE('Named Boundary Report'!$A2732, CHAR(160), " ")))</f>
        <v/>
      </c>
      <c r="C2733" s="475">
        <f>'Named Boundary Report'!$F2732</f>
        <v>0</v>
      </c>
    </row>
    <row r="2734" spans="1:3" x14ac:dyDescent="0.25">
      <c r="A2734" s="532" t="str">
        <f>IF(ISNUMBER(VALUE(SUBSTITUTE('Named Boundary Report'!$A2733,"+",""))), VALUE(SUBSTITUTE('Named Boundary Report'!$A2733,"+","")), IF(TRIM('Named Boundary Report'!$A2733)="", "End of Project", $A2733))</f>
        <v>End of Project</v>
      </c>
      <c r="B2734" s="473" t="str">
        <f>IF(ISNUMBER('Named Boundary Report'!$A2733), "",TRIM(SUBSTITUTE('Named Boundary Report'!$A2733, CHAR(160), " ")))</f>
        <v/>
      </c>
      <c r="C2734" s="475">
        <f>'Named Boundary Report'!$F2733</f>
        <v>0</v>
      </c>
    </row>
    <row r="2735" spans="1:3" x14ac:dyDescent="0.25">
      <c r="A2735" s="532" t="str">
        <f>IF(ISNUMBER(VALUE(SUBSTITUTE('Named Boundary Report'!$A2734,"+",""))), VALUE(SUBSTITUTE('Named Boundary Report'!$A2734,"+","")), IF(TRIM('Named Boundary Report'!$A2734)="", "End of Project", $A2734))</f>
        <v>End of Project</v>
      </c>
      <c r="B2735" s="473" t="str">
        <f>IF(ISNUMBER('Named Boundary Report'!$A2734), "",TRIM(SUBSTITUTE('Named Boundary Report'!$A2734, CHAR(160), " ")))</f>
        <v/>
      </c>
      <c r="C2735" s="475">
        <f>'Named Boundary Report'!$F2734</f>
        <v>0</v>
      </c>
    </row>
    <row r="2736" spans="1:3" x14ac:dyDescent="0.25">
      <c r="A2736" s="532" t="str">
        <f>IF(ISNUMBER(VALUE(SUBSTITUTE('Named Boundary Report'!$A2735,"+",""))), VALUE(SUBSTITUTE('Named Boundary Report'!$A2735,"+","")), IF(TRIM('Named Boundary Report'!$A2735)="", "End of Project", $A2735))</f>
        <v>End of Project</v>
      </c>
      <c r="B2736" s="473" t="str">
        <f>IF(ISNUMBER('Named Boundary Report'!$A2735), "",TRIM(SUBSTITUTE('Named Boundary Report'!$A2735, CHAR(160), " ")))</f>
        <v/>
      </c>
      <c r="C2736" s="475">
        <f>'Named Boundary Report'!$F2735</f>
        <v>0</v>
      </c>
    </row>
    <row r="2737" spans="1:3" x14ac:dyDescent="0.25">
      <c r="A2737" s="532" t="str">
        <f>IF(ISNUMBER(VALUE(SUBSTITUTE('Named Boundary Report'!$A2736,"+",""))), VALUE(SUBSTITUTE('Named Boundary Report'!$A2736,"+","")), IF(TRIM('Named Boundary Report'!$A2736)="", "End of Project", $A2736))</f>
        <v>End of Project</v>
      </c>
      <c r="B2737" s="473" t="str">
        <f>IF(ISNUMBER('Named Boundary Report'!$A2736), "",TRIM(SUBSTITUTE('Named Boundary Report'!$A2736, CHAR(160), " ")))</f>
        <v/>
      </c>
      <c r="C2737" s="475">
        <f>'Named Boundary Report'!$F2736</f>
        <v>0</v>
      </c>
    </row>
    <row r="2738" spans="1:3" x14ac:dyDescent="0.25">
      <c r="A2738" s="532" t="str">
        <f>IF(ISNUMBER(VALUE(SUBSTITUTE('Named Boundary Report'!$A2737,"+",""))), VALUE(SUBSTITUTE('Named Boundary Report'!$A2737,"+","")), IF(TRIM('Named Boundary Report'!$A2737)="", "End of Project", $A2737))</f>
        <v>End of Project</v>
      </c>
      <c r="B2738" s="473" t="str">
        <f>IF(ISNUMBER('Named Boundary Report'!$A2737), "",TRIM(SUBSTITUTE('Named Boundary Report'!$A2737, CHAR(160), " ")))</f>
        <v/>
      </c>
      <c r="C2738" s="475">
        <f>'Named Boundary Report'!$F2737</f>
        <v>0</v>
      </c>
    </row>
    <row r="2739" spans="1:3" x14ac:dyDescent="0.25">
      <c r="A2739" s="532" t="str">
        <f>IF(ISNUMBER(VALUE(SUBSTITUTE('Named Boundary Report'!$A2738,"+",""))), VALUE(SUBSTITUTE('Named Boundary Report'!$A2738,"+","")), IF(TRIM('Named Boundary Report'!$A2738)="", "End of Project", $A2738))</f>
        <v>End of Project</v>
      </c>
      <c r="B2739" s="473" t="str">
        <f>IF(ISNUMBER('Named Boundary Report'!$A2738), "",TRIM(SUBSTITUTE('Named Boundary Report'!$A2738, CHAR(160), " ")))</f>
        <v/>
      </c>
      <c r="C2739" s="475">
        <f>'Named Boundary Report'!$F2738</f>
        <v>0</v>
      </c>
    </row>
    <row r="2740" spans="1:3" x14ac:dyDescent="0.25">
      <c r="A2740" s="532" t="str">
        <f>IF(ISNUMBER(VALUE(SUBSTITUTE('Named Boundary Report'!$A2739,"+",""))), VALUE(SUBSTITUTE('Named Boundary Report'!$A2739,"+","")), IF(TRIM('Named Boundary Report'!$A2739)="", "End of Project", $A2739))</f>
        <v>End of Project</v>
      </c>
      <c r="B2740" s="473" t="str">
        <f>IF(ISNUMBER('Named Boundary Report'!$A2739), "",TRIM(SUBSTITUTE('Named Boundary Report'!$A2739, CHAR(160), " ")))</f>
        <v/>
      </c>
      <c r="C2740" s="475">
        <f>'Named Boundary Report'!$F2739</f>
        <v>0</v>
      </c>
    </row>
    <row r="2741" spans="1:3" x14ac:dyDescent="0.25">
      <c r="A2741" s="532" t="str">
        <f>IF(ISNUMBER(VALUE(SUBSTITUTE('Named Boundary Report'!$A2740,"+",""))), VALUE(SUBSTITUTE('Named Boundary Report'!$A2740,"+","")), IF(TRIM('Named Boundary Report'!$A2740)="", "End of Project", $A2740))</f>
        <v>End of Project</v>
      </c>
      <c r="B2741" s="473" t="str">
        <f>IF(ISNUMBER('Named Boundary Report'!$A2740), "",TRIM(SUBSTITUTE('Named Boundary Report'!$A2740, CHAR(160), " ")))</f>
        <v/>
      </c>
      <c r="C2741" s="475">
        <f>'Named Boundary Report'!$F2740</f>
        <v>0</v>
      </c>
    </row>
    <row r="2742" spans="1:3" x14ac:dyDescent="0.25">
      <c r="A2742" s="532" t="str">
        <f>IF(ISNUMBER(VALUE(SUBSTITUTE('Named Boundary Report'!$A2741,"+",""))), VALUE(SUBSTITUTE('Named Boundary Report'!$A2741,"+","")), IF(TRIM('Named Boundary Report'!$A2741)="", "End of Project", $A2741))</f>
        <v>End of Project</v>
      </c>
      <c r="B2742" s="473" t="str">
        <f>IF(ISNUMBER('Named Boundary Report'!$A2741), "",TRIM(SUBSTITUTE('Named Boundary Report'!$A2741, CHAR(160), " ")))</f>
        <v/>
      </c>
      <c r="C2742" s="475">
        <f>'Named Boundary Report'!$F2741</f>
        <v>0</v>
      </c>
    </row>
    <row r="2743" spans="1:3" x14ac:dyDescent="0.25">
      <c r="A2743" s="532" t="str">
        <f>IF(ISNUMBER(VALUE(SUBSTITUTE('Named Boundary Report'!$A2742,"+",""))), VALUE(SUBSTITUTE('Named Boundary Report'!$A2742,"+","")), IF(TRIM('Named Boundary Report'!$A2742)="", "End of Project", $A2742))</f>
        <v>End of Project</v>
      </c>
      <c r="B2743" s="473" t="str">
        <f>IF(ISNUMBER('Named Boundary Report'!$A2742), "",TRIM(SUBSTITUTE('Named Boundary Report'!$A2742, CHAR(160), " ")))</f>
        <v/>
      </c>
      <c r="C2743" s="475">
        <f>'Named Boundary Report'!$F2742</f>
        <v>0</v>
      </c>
    </row>
    <row r="2744" spans="1:3" x14ac:dyDescent="0.25">
      <c r="A2744" s="532" t="str">
        <f>IF(ISNUMBER(VALUE(SUBSTITUTE('Named Boundary Report'!$A2743,"+",""))), VALUE(SUBSTITUTE('Named Boundary Report'!$A2743,"+","")), IF(TRIM('Named Boundary Report'!$A2743)="", "End of Project", $A2743))</f>
        <v>End of Project</v>
      </c>
      <c r="B2744" s="473" t="str">
        <f>IF(ISNUMBER('Named Boundary Report'!$A2743), "",TRIM(SUBSTITUTE('Named Boundary Report'!$A2743, CHAR(160), " ")))</f>
        <v/>
      </c>
      <c r="C2744" s="475">
        <f>'Named Boundary Report'!$F2743</f>
        <v>0</v>
      </c>
    </row>
    <row r="2745" spans="1:3" x14ac:dyDescent="0.25">
      <c r="A2745" s="532" t="str">
        <f>IF(ISNUMBER(VALUE(SUBSTITUTE('Named Boundary Report'!$A2744,"+",""))), VALUE(SUBSTITUTE('Named Boundary Report'!$A2744,"+","")), IF(TRIM('Named Boundary Report'!$A2744)="", "End of Project", $A2744))</f>
        <v>End of Project</v>
      </c>
      <c r="B2745" s="473" t="str">
        <f>IF(ISNUMBER('Named Boundary Report'!$A2744), "",TRIM(SUBSTITUTE('Named Boundary Report'!$A2744, CHAR(160), " ")))</f>
        <v/>
      </c>
      <c r="C2745" s="475">
        <f>'Named Boundary Report'!$F2744</f>
        <v>0</v>
      </c>
    </row>
    <row r="2746" spans="1:3" x14ac:dyDescent="0.25">
      <c r="A2746" s="532" t="str">
        <f>IF(ISNUMBER(VALUE(SUBSTITUTE('Named Boundary Report'!$A2745,"+",""))), VALUE(SUBSTITUTE('Named Boundary Report'!$A2745,"+","")), IF(TRIM('Named Boundary Report'!$A2745)="", "End of Project", $A2745))</f>
        <v>End of Project</v>
      </c>
      <c r="B2746" s="473" t="str">
        <f>IF(ISNUMBER('Named Boundary Report'!$A2745), "",TRIM(SUBSTITUTE('Named Boundary Report'!$A2745, CHAR(160), " ")))</f>
        <v/>
      </c>
      <c r="C2746" s="475">
        <f>'Named Boundary Report'!$F2745</f>
        <v>0</v>
      </c>
    </row>
    <row r="2747" spans="1:3" x14ac:dyDescent="0.25">
      <c r="A2747" s="532" t="str">
        <f>IF(ISNUMBER(VALUE(SUBSTITUTE('Named Boundary Report'!$A2746,"+",""))), VALUE(SUBSTITUTE('Named Boundary Report'!$A2746,"+","")), IF(TRIM('Named Boundary Report'!$A2746)="", "End of Project", $A2746))</f>
        <v>End of Project</v>
      </c>
      <c r="B2747" s="473" t="str">
        <f>IF(ISNUMBER('Named Boundary Report'!$A2746), "",TRIM(SUBSTITUTE('Named Boundary Report'!$A2746, CHAR(160), " ")))</f>
        <v/>
      </c>
      <c r="C2747" s="475">
        <f>'Named Boundary Report'!$F2746</f>
        <v>0</v>
      </c>
    </row>
    <row r="2748" spans="1:3" x14ac:dyDescent="0.25">
      <c r="A2748" s="532" t="str">
        <f>IF(ISNUMBER(VALUE(SUBSTITUTE('Named Boundary Report'!$A2747,"+",""))), VALUE(SUBSTITUTE('Named Boundary Report'!$A2747,"+","")), IF(TRIM('Named Boundary Report'!$A2747)="", "End of Project", $A2747))</f>
        <v>End of Project</v>
      </c>
      <c r="B2748" s="473" t="str">
        <f>IF(ISNUMBER('Named Boundary Report'!$A2747), "",TRIM(SUBSTITUTE('Named Boundary Report'!$A2747, CHAR(160), " ")))</f>
        <v/>
      </c>
      <c r="C2748" s="475">
        <f>'Named Boundary Report'!$F2747</f>
        <v>0</v>
      </c>
    </row>
    <row r="2749" spans="1:3" x14ac:dyDescent="0.25">
      <c r="A2749" s="532" t="str">
        <f>IF(ISNUMBER(VALUE(SUBSTITUTE('Named Boundary Report'!$A2748,"+",""))), VALUE(SUBSTITUTE('Named Boundary Report'!$A2748,"+","")), IF(TRIM('Named Boundary Report'!$A2748)="", "End of Project", $A2748))</f>
        <v>End of Project</v>
      </c>
      <c r="B2749" s="473" t="str">
        <f>IF(ISNUMBER('Named Boundary Report'!$A2748), "",TRIM(SUBSTITUTE('Named Boundary Report'!$A2748, CHAR(160), " ")))</f>
        <v/>
      </c>
      <c r="C2749" s="475">
        <f>'Named Boundary Report'!$F2748</f>
        <v>0</v>
      </c>
    </row>
    <row r="2750" spans="1:3" x14ac:dyDescent="0.25">
      <c r="A2750" s="532" t="str">
        <f>IF(ISNUMBER(VALUE(SUBSTITUTE('Named Boundary Report'!$A2749,"+",""))), VALUE(SUBSTITUTE('Named Boundary Report'!$A2749,"+","")), IF(TRIM('Named Boundary Report'!$A2749)="", "End of Project", $A2749))</f>
        <v>End of Project</v>
      </c>
      <c r="B2750" s="473" t="str">
        <f>IF(ISNUMBER('Named Boundary Report'!$A2749), "",TRIM(SUBSTITUTE('Named Boundary Report'!$A2749, CHAR(160), " ")))</f>
        <v/>
      </c>
      <c r="C2750" s="475">
        <f>'Named Boundary Report'!$F2749</f>
        <v>0</v>
      </c>
    </row>
    <row r="2751" spans="1:3" x14ac:dyDescent="0.25">
      <c r="A2751" s="532" t="str">
        <f>IF(ISNUMBER(VALUE(SUBSTITUTE('Named Boundary Report'!$A2750,"+",""))), VALUE(SUBSTITUTE('Named Boundary Report'!$A2750,"+","")), IF(TRIM('Named Boundary Report'!$A2750)="", "End of Project", $A2750))</f>
        <v>End of Project</v>
      </c>
      <c r="B2751" s="473" t="str">
        <f>IF(ISNUMBER('Named Boundary Report'!$A2750), "",TRIM(SUBSTITUTE('Named Boundary Report'!$A2750, CHAR(160), " ")))</f>
        <v/>
      </c>
      <c r="C2751" s="475">
        <f>'Named Boundary Report'!$F2750</f>
        <v>0</v>
      </c>
    </row>
    <row r="2752" spans="1:3" x14ac:dyDescent="0.25">
      <c r="A2752" s="532" t="str">
        <f>IF(ISNUMBER(VALUE(SUBSTITUTE('Named Boundary Report'!$A2751,"+",""))), VALUE(SUBSTITUTE('Named Boundary Report'!$A2751,"+","")), IF(TRIM('Named Boundary Report'!$A2751)="", "End of Project", $A2751))</f>
        <v>End of Project</v>
      </c>
      <c r="B2752" s="473" t="str">
        <f>IF(ISNUMBER('Named Boundary Report'!$A2751), "",TRIM(SUBSTITUTE('Named Boundary Report'!$A2751, CHAR(160), " ")))</f>
        <v/>
      </c>
      <c r="C2752" s="475">
        <f>'Named Boundary Report'!$F2751</f>
        <v>0</v>
      </c>
    </row>
    <row r="2753" spans="1:3" x14ac:dyDescent="0.25">
      <c r="A2753" s="532" t="str">
        <f>IF(ISNUMBER(VALUE(SUBSTITUTE('Named Boundary Report'!$A2752,"+",""))), VALUE(SUBSTITUTE('Named Boundary Report'!$A2752,"+","")), IF(TRIM('Named Boundary Report'!$A2752)="", "End of Project", $A2752))</f>
        <v>End of Project</v>
      </c>
      <c r="B2753" s="473" t="str">
        <f>IF(ISNUMBER('Named Boundary Report'!$A2752), "",TRIM(SUBSTITUTE('Named Boundary Report'!$A2752, CHAR(160), " ")))</f>
        <v/>
      </c>
      <c r="C2753" s="475">
        <f>'Named Boundary Report'!$F2752</f>
        <v>0</v>
      </c>
    </row>
    <row r="2754" spans="1:3" x14ac:dyDescent="0.25">
      <c r="A2754" s="532" t="str">
        <f>IF(ISNUMBER(VALUE(SUBSTITUTE('Named Boundary Report'!$A2753,"+",""))), VALUE(SUBSTITUTE('Named Boundary Report'!$A2753,"+","")), IF(TRIM('Named Boundary Report'!$A2753)="", "End of Project", $A2753))</f>
        <v>End of Project</v>
      </c>
      <c r="B2754" s="473" t="str">
        <f>IF(ISNUMBER('Named Boundary Report'!$A2753), "",TRIM(SUBSTITUTE('Named Boundary Report'!$A2753, CHAR(160), " ")))</f>
        <v/>
      </c>
      <c r="C2754" s="475">
        <f>'Named Boundary Report'!$F2753</f>
        <v>0</v>
      </c>
    </row>
    <row r="2755" spans="1:3" x14ac:dyDescent="0.25">
      <c r="A2755" s="532" t="str">
        <f>IF(ISNUMBER(VALUE(SUBSTITUTE('Named Boundary Report'!$A2754,"+",""))), VALUE(SUBSTITUTE('Named Boundary Report'!$A2754,"+","")), IF(TRIM('Named Boundary Report'!$A2754)="", "End of Project", $A2754))</f>
        <v>End of Project</v>
      </c>
      <c r="B2755" s="473" t="str">
        <f>IF(ISNUMBER('Named Boundary Report'!$A2754), "",TRIM(SUBSTITUTE('Named Boundary Report'!$A2754, CHAR(160), " ")))</f>
        <v/>
      </c>
      <c r="C2755" s="475">
        <f>'Named Boundary Report'!$F2754</f>
        <v>0</v>
      </c>
    </row>
    <row r="2756" spans="1:3" x14ac:dyDescent="0.25">
      <c r="A2756" s="532" t="str">
        <f>IF(ISNUMBER(VALUE(SUBSTITUTE('Named Boundary Report'!$A2755,"+",""))), VALUE(SUBSTITUTE('Named Boundary Report'!$A2755,"+","")), IF(TRIM('Named Boundary Report'!$A2755)="", "End of Project", $A2755))</f>
        <v>End of Project</v>
      </c>
      <c r="B2756" s="473" t="str">
        <f>IF(ISNUMBER('Named Boundary Report'!$A2755), "",TRIM(SUBSTITUTE('Named Boundary Report'!$A2755, CHAR(160), " ")))</f>
        <v/>
      </c>
      <c r="C2756" s="475">
        <f>'Named Boundary Report'!$F2755</f>
        <v>0</v>
      </c>
    </row>
    <row r="2757" spans="1:3" x14ac:dyDescent="0.25">
      <c r="A2757" s="532" t="str">
        <f>IF(ISNUMBER(VALUE(SUBSTITUTE('Named Boundary Report'!$A2756,"+",""))), VALUE(SUBSTITUTE('Named Boundary Report'!$A2756,"+","")), IF(TRIM('Named Boundary Report'!$A2756)="", "End of Project", $A2756))</f>
        <v>End of Project</v>
      </c>
      <c r="B2757" s="473" t="str">
        <f>IF(ISNUMBER('Named Boundary Report'!$A2756), "",TRIM(SUBSTITUTE('Named Boundary Report'!$A2756, CHAR(160), " ")))</f>
        <v/>
      </c>
      <c r="C2757" s="475">
        <f>'Named Boundary Report'!$F2756</f>
        <v>0</v>
      </c>
    </row>
    <row r="2758" spans="1:3" x14ac:dyDescent="0.25">
      <c r="A2758" s="532" t="str">
        <f>IF(ISNUMBER(VALUE(SUBSTITUTE('Named Boundary Report'!$A2757,"+",""))), VALUE(SUBSTITUTE('Named Boundary Report'!$A2757,"+","")), IF(TRIM('Named Boundary Report'!$A2757)="", "End of Project", $A2757))</f>
        <v>End of Project</v>
      </c>
      <c r="B2758" s="473" t="str">
        <f>IF(ISNUMBER('Named Boundary Report'!$A2757), "",TRIM(SUBSTITUTE('Named Boundary Report'!$A2757, CHAR(160), " ")))</f>
        <v/>
      </c>
      <c r="C2758" s="475">
        <f>'Named Boundary Report'!$F2757</f>
        <v>0</v>
      </c>
    </row>
    <row r="2759" spans="1:3" x14ac:dyDescent="0.25">
      <c r="A2759" s="532" t="str">
        <f>IF(ISNUMBER(VALUE(SUBSTITUTE('Named Boundary Report'!$A2758,"+",""))), VALUE(SUBSTITUTE('Named Boundary Report'!$A2758,"+","")), IF(TRIM('Named Boundary Report'!$A2758)="", "End of Project", $A2758))</f>
        <v>End of Project</v>
      </c>
      <c r="B2759" s="473" t="str">
        <f>IF(ISNUMBER('Named Boundary Report'!$A2758), "",TRIM(SUBSTITUTE('Named Boundary Report'!$A2758, CHAR(160), " ")))</f>
        <v/>
      </c>
      <c r="C2759" s="475">
        <f>'Named Boundary Report'!$F2758</f>
        <v>0</v>
      </c>
    </row>
    <row r="2760" spans="1:3" x14ac:dyDescent="0.25">
      <c r="A2760" s="532" t="str">
        <f>IF(ISNUMBER(VALUE(SUBSTITUTE('Named Boundary Report'!$A2759,"+",""))), VALUE(SUBSTITUTE('Named Boundary Report'!$A2759,"+","")), IF(TRIM('Named Boundary Report'!$A2759)="", "End of Project", $A2759))</f>
        <v>End of Project</v>
      </c>
      <c r="B2760" s="473" t="str">
        <f>IF(ISNUMBER('Named Boundary Report'!$A2759), "",TRIM(SUBSTITUTE('Named Boundary Report'!$A2759, CHAR(160), " ")))</f>
        <v/>
      </c>
      <c r="C2760" s="475">
        <f>'Named Boundary Report'!$F2759</f>
        <v>0</v>
      </c>
    </row>
    <row r="2761" spans="1:3" x14ac:dyDescent="0.25">
      <c r="A2761" s="532" t="str">
        <f>IF(ISNUMBER(VALUE(SUBSTITUTE('Named Boundary Report'!$A2760,"+",""))), VALUE(SUBSTITUTE('Named Boundary Report'!$A2760,"+","")), IF(TRIM('Named Boundary Report'!$A2760)="", "End of Project", $A2760))</f>
        <v>End of Project</v>
      </c>
      <c r="B2761" s="473" t="str">
        <f>IF(ISNUMBER('Named Boundary Report'!$A2760), "",TRIM(SUBSTITUTE('Named Boundary Report'!$A2760, CHAR(160), " ")))</f>
        <v/>
      </c>
      <c r="C2761" s="475">
        <f>'Named Boundary Report'!$F2760</f>
        <v>0</v>
      </c>
    </row>
    <row r="2762" spans="1:3" x14ac:dyDescent="0.25">
      <c r="A2762" s="532" t="str">
        <f>IF(ISNUMBER(VALUE(SUBSTITUTE('Named Boundary Report'!$A2761,"+",""))), VALUE(SUBSTITUTE('Named Boundary Report'!$A2761,"+","")), IF(TRIM('Named Boundary Report'!$A2761)="", "End of Project", $A2761))</f>
        <v>End of Project</v>
      </c>
      <c r="B2762" s="473" t="str">
        <f>IF(ISNUMBER('Named Boundary Report'!$A2761), "",TRIM(SUBSTITUTE('Named Boundary Report'!$A2761, CHAR(160), " ")))</f>
        <v/>
      </c>
      <c r="C2762" s="475">
        <f>'Named Boundary Report'!$F2761</f>
        <v>0</v>
      </c>
    </row>
    <row r="2763" spans="1:3" x14ac:dyDescent="0.25">
      <c r="A2763" s="532" t="str">
        <f>IF(ISNUMBER(VALUE(SUBSTITUTE('Named Boundary Report'!$A2762,"+",""))), VALUE(SUBSTITUTE('Named Boundary Report'!$A2762,"+","")), IF(TRIM('Named Boundary Report'!$A2762)="", "End of Project", $A2762))</f>
        <v>End of Project</v>
      </c>
      <c r="B2763" s="473" t="str">
        <f>IF(ISNUMBER('Named Boundary Report'!$A2762), "",TRIM(SUBSTITUTE('Named Boundary Report'!$A2762, CHAR(160), " ")))</f>
        <v/>
      </c>
      <c r="C2763" s="475">
        <f>'Named Boundary Report'!$F2762</f>
        <v>0</v>
      </c>
    </row>
    <row r="2764" spans="1:3" x14ac:dyDescent="0.25">
      <c r="A2764" s="532" t="str">
        <f>IF(ISNUMBER(VALUE(SUBSTITUTE('Named Boundary Report'!$A2763,"+",""))), VALUE(SUBSTITUTE('Named Boundary Report'!$A2763,"+","")), IF(TRIM('Named Boundary Report'!$A2763)="", "End of Project", $A2763))</f>
        <v>End of Project</v>
      </c>
      <c r="B2764" s="473" t="str">
        <f>IF(ISNUMBER('Named Boundary Report'!$A2763), "",TRIM(SUBSTITUTE('Named Boundary Report'!$A2763, CHAR(160), " ")))</f>
        <v/>
      </c>
      <c r="C2764" s="475">
        <f>'Named Boundary Report'!$F2763</f>
        <v>0</v>
      </c>
    </row>
    <row r="2765" spans="1:3" x14ac:dyDescent="0.25">
      <c r="A2765" s="532" t="str">
        <f>IF(ISNUMBER(VALUE(SUBSTITUTE('Named Boundary Report'!$A2764,"+",""))), VALUE(SUBSTITUTE('Named Boundary Report'!$A2764,"+","")), IF(TRIM('Named Boundary Report'!$A2764)="", "End of Project", $A2764))</f>
        <v>End of Project</v>
      </c>
      <c r="B2765" s="473" t="str">
        <f>IF(ISNUMBER('Named Boundary Report'!$A2764), "",TRIM(SUBSTITUTE('Named Boundary Report'!$A2764, CHAR(160), " ")))</f>
        <v/>
      </c>
      <c r="C2765" s="475">
        <f>'Named Boundary Report'!$F2764</f>
        <v>0</v>
      </c>
    </row>
    <row r="2766" spans="1:3" x14ac:dyDescent="0.25">
      <c r="A2766" s="532" t="str">
        <f>IF(ISNUMBER(VALUE(SUBSTITUTE('Named Boundary Report'!$A2765,"+",""))), VALUE(SUBSTITUTE('Named Boundary Report'!$A2765,"+","")), IF(TRIM('Named Boundary Report'!$A2765)="", "End of Project", $A2765))</f>
        <v>End of Project</v>
      </c>
      <c r="B2766" s="473" t="str">
        <f>IF(ISNUMBER('Named Boundary Report'!$A2765), "",TRIM(SUBSTITUTE('Named Boundary Report'!$A2765, CHAR(160), " ")))</f>
        <v/>
      </c>
      <c r="C2766" s="475">
        <f>'Named Boundary Report'!$F2765</f>
        <v>0</v>
      </c>
    </row>
    <row r="2767" spans="1:3" x14ac:dyDescent="0.25">
      <c r="A2767" s="532" t="str">
        <f>IF(ISNUMBER(VALUE(SUBSTITUTE('Named Boundary Report'!$A2766,"+",""))), VALUE(SUBSTITUTE('Named Boundary Report'!$A2766,"+","")), IF(TRIM('Named Boundary Report'!$A2766)="", "End of Project", $A2766))</f>
        <v>End of Project</v>
      </c>
      <c r="B2767" s="473" t="str">
        <f>IF(ISNUMBER('Named Boundary Report'!$A2766), "",TRIM(SUBSTITUTE('Named Boundary Report'!$A2766, CHAR(160), " ")))</f>
        <v/>
      </c>
      <c r="C2767" s="475">
        <f>'Named Boundary Report'!$F2766</f>
        <v>0</v>
      </c>
    </row>
    <row r="2768" spans="1:3" x14ac:dyDescent="0.25">
      <c r="A2768" s="532" t="str">
        <f>IF(ISNUMBER(VALUE(SUBSTITUTE('Named Boundary Report'!$A2767,"+",""))), VALUE(SUBSTITUTE('Named Boundary Report'!$A2767,"+","")), IF(TRIM('Named Boundary Report'!$A2767)="", "End of Project", $A2767))</f>
        <v>End of Project</v>
      </c>
      <c r="B2768" s="473" t="str">
        <f>IF(ISNUMBER('Named Boundary Report'!$A2767), "",TRIM(SUBSTITUTE('Named Boundary Report'!$A2767, CHAR(160), " ")))</f>
        <v/>
      </c>
      <c r="C2768" s="475">
        <f>'Named Boundary Report'!$F2767</f>
        <v>0</v>
      </c>
    </row>
    <row r="2769" spans="1:3" x14ac:dyDescent="0.25">
      <c r="A2769" s="532" t="str">
        <f>IF(ISNUMBER(VALUE(SUBSTITUTE('Named Boundary Report'!$A2768,"+",""))), VALUE(SUBSTITUTE('Named Boundary Report'!$A2768,"+","")), IF(TRIM('Named Boundary Report'!$A2768)="", "End of Project", $A2768))</f>
        <v>End of Project</v>
      </c>
      <c r="B2769" s="473" t="str">
        <f>IF(ISNUMBER('Named Boundary Report'!$A2768), "",TRIM(SUBSTITUTE('Named Boundary Report'!$A2768, CHAR(160), " ")))</f>
        <v/>
      </c>
      <c r="C2769" s="475">
        <f>'Named Boundary Report'!$F2768</f>
        <v>0</v>
      </c>
    </row>
    <row r="2770" spans="1:3" x14ac:dyDescent="0.25">
      <c r="A2770" s="532" t="str">
        <f>IF(ISNUMBER(VALUE(SUBSTITUTE('Named Boundary Report'!$A2769,"+",""))), VALUE(SUBSTITUTE('Named Boundary Report'!$A2769,"+","")), IF(TRIM('Named Boundary Report'!$A2769)="", "End of Project", $A2769))</f>
        <v>End of Project</v>
      </c>
      <c r="B2770" s="473" t="str">
        <f>IF(ISNUMBER('Named Boundary Report'!$A2769), "",TRIM(SUBSTITUTE('Named Boundary Report'!$A2769, CHAR(160), " ")))</f>
        <v/>
      </c>
      <c r="C2770" s="475">
        <f>'Named Boundary Report'!$F2769</f>
        <v>0</v>
      </c>
    </row>
    <row r="2771" spans="1:3" x14ac:dyDescent="0.25">
      <c r="A2771" s="532" t="str">
        <f>IF(ISNUMBER(VALUE(SUBSTITUTE('Named Boundary Report'!$A2770,"+",""))), VALUE(SUBSTITUTE('Named Boundary Report'!$A2770,"+","")), IF(TRIM('Named Boundary Report'!$A2770)="", "End of Project", $A2770))</f>
        <v>End of Project</v>
      </c>
      <c r="B2771" s="473" t="str">
        <f>IF(ISNUMBER('Named Boundary Report'!$A2770), "",TRIM(SUBSTITUTE('Named Boundary Report'!$A2770, CHAR(160), " ")))</f>
        <v/>
      </c>
      <c r="C2771" s="475">
        <f>'Named Boundary Report'!$F2770</f>
        <v>0</v>
      </c>
    </row>
    <row r="2772" spans="1:3" x14ac:dyDescent="0.25">
      <c r="A2772" s="532" t="str">
        <f>IF(ISNUMBER(VALUE(SUBSTITUTE('Named Boundary Report'!$A2771,"+",""))), VALUE(SUBSTITUTE('Named Boundary Report'!$A2771,"+","")), IF(TRIM('Named Boundary Report'!$A2771)="", "End of Project", $A2771))</f>
        <v>End of Project</v>
      </c>
      <c r="B2772" s="473" t="str">
        <f>IF(ISNUMBER('Named Boundary Report'!$A2771), "",TRIM(SUBSTITUTE('Named Boundary Report'!$A2771, CHAR(160), " ")))</f>
        <v/>
      </c>
      <c r="C2772" s="475">
        <f>'Named Boundary Report'!$F2771</f>
        <v>0</v>
      </c>
    </row>
    <row r="2773" spans="1:3" x14ac:dyDescent="0.25">
      <c r="A2773" s="532" t="str">
        <f>IF(ISNUMBER(VALUE(SUBSTITUTE('Named Boundary Report'!$A2772,"+",""))), VALUE(SUBSTITUTE('Named Boundary Report'!$A2772,"+","")), IF(TRIM('Named Boundary Report'!$A2772)="", "End of Project", $A2772))</f>
        <v>End of Project</v>
      </c>
      <c r="B2773" s="473" t="str">
        <f>IF(ISNUMBER('Named Boundary Report'!$A2772), "",TRIM(SUBSTITUTE('Named Boundary Report'!$A2772, CHAR(160), " ")))</f>
        <v/>
      </c>
      <c r="C2773" s="475">
        <f>'Named Boundary Report'!$F2772</f>
        <v>0</v>
      </c>
    </row>
    <row r="2774" spans="1:3" x14ac:dyDescent="0.25">
      <c r="A2774" s="532" t="str">
        <f>IF(ISNUMBER(VALUE(SUBSTITUTE('Named Boundary Report'!$A2773,"+",""))), VALUE(SUBSTITUTE('Named Boundary Report'!$A2773,"+","")), IF(TRIM('Named Boundary Report'!$A2773)="", "End of Project", $A2773))</f>
        <v>End of Project</v>
      </c>
      <c r="B2774" s="473" t="str">
        <f>IF(ISNUMBER('Named Boundary Report'!$A2773), "",TRIM(SUBSTITUTE('Named Boundary Report'!$A2773, CHAR(160), " ")))</f>
        <v/>
      </c>
      <c r="C2774" s="475">
        <f>'Named Boundary Report'!$F2773</f>
        <v>0</v>
      </c>
    </row>
    <row r="2775" spans="1:3" x14ac:dyDescent="0.25">
      <c r="A2775" s="532" t="str">
        <f>IF(ISNUMBER(VALUE(SUBSTITUTE('Named Boundary Report'!$A2774,"+",""))), VALUE(SUBSTITUTE('Named Boundary Report'!$A2774,"+","")), IF(TRIM('Named Boundary Report'!$A2774)="", "End of Project", $A2774))</f>
        <v>End of Project</v>
      </c>
      <c r="B2775" s="473" t="str">
        <f>IF(ISNUMBER('Named Boundary Report'!$A2774), "",TRIM(SUBSTITUTE('Named Boundary Report'!$A2774, CHAR(160), " ")))</f>
        <v/>
      </c>
      <c r="C2775" s="475">
        <f>'Named Boundary Report'!$F2774</f>
        <v>0</v>
      </c>
    </row>
    <row r="2776" spans="1:3" x14ac:dyDescent="0.25">
      <c r="A2776" s="532" t="str">
        <f>IF(ISNUMBER(VALUE(SUBSTITUTE('Named Boundary Report'!$A2775,"+",""))), VALUE(SUBSTITUTE('Named Boundary Report'!$A2775,"+","")), IF(TRIM('Named Boundary Report'!$A2775)="", "End of Project", $A2775))</f>
        <v>End of Project</v>
      </c>
      <c r="B2776" s="473" t="str">
        <f>IF(ISNUMBER('Named Boundary Report'!$A2775), "",TRIM(SUBSTITUTE('Named Boundary Report'!$A2775, CHAR(160), " ")))</f>
        <v/>
      </c>
      <c r="C2776" s="475">
        <f>'Named Boundary Report'!$F2775</f>
        <v>0</v>
      </c>
    </row>
    <row r="2777" spans="1:3" x14ac:dyDescent="0.25">
      <c r="A2777" s="532" t="str">
        <f>IF(ISNUMBER(VALUE(SUBSTITUTE('Named Boundary Report'!$A2776,"+",""))), VALUE(SUBSTITUTE('Named Boundary Report'!$A2776,"+","")), IF(TRIM('Named Boundary Report'!$A2776)="", "End of Project", $A2776))</f>
        <v>End of Project</v>
      </c>
      <c r="B2777" s="473" t="str">
        <f>IF(ISNUMBER('Named Boundary Report'!$A2776), "",TRIM(SUBSTITUTE('Named Boundary Report'!$A2776, CHAR(160), " ")))</f>
        <v/>
      </c>
      <c r="C2777" s="475">
        <f>'Named Boundary Report'!$F2776</f>
        <v>0</v>
      </c>
    </row>
    <row r="2778" spans="1:3" x14ac:dyDescent="0.25">
      <c r="A2778" s="532" t="str">
        <f>IF(ISNUMBER(VALUE(SUBSTITUTE('Named Boundary Report'!$A2777,"+",""))), VALUE(SUBSTITUTE('Named Boundary Report'!$A2777,"+","")), IF(TRIM('Named Boundary Report'!$A2777)="", "End of Project", $A2777))</f>
        <v>End of Project</v>
      </c>
      <c r="B2778" s="473" t="str">
        <f>IF(ISNUMBER('Named Boundary Report'!$A2777), "",TRIM(SUBSTITUTE('Named Boundary Report'!$A2777, CHAR(160), " ")))</f>
        <v/>
      </c>
      <c r="C2778" s="475">
        <f>'Named Boundary Report'!$F2777</f>
        <v>0</v>
      </c>
    </row>
    <row r="2779" spans="1:3" x14ac:dyDescent="0.25">
      <c r="A2779" s="532" t="str">
        <f>IF(ISNUMBER(VALUE(SUBSTITUTE('Named Boundary Report'!$A2778,"+",""))), VALUE(SUBSTITUTE('Named Boundary Report'!$A2778,"+","")), IF(TRIM('Named Boundary Report'!$A2778)="", "End of Project", $A2778))</f>
        <v>End of Project</v>
      </c>
      <c r="B2779" s="473" t="str">
        <f>IF(ISNUMBER('Named Boundary Report'!$A2778), "",TRIM(SUBSTITUTE('Named Boundary Report'!$A2778, CHAR(160), " ")))</f>
        <v/>
      </c>
      <c r="C2779" s="475">
        <f>'Named Boundary Report'!$F2778</f>
        <v>0</v>
      </c>
    </row>
    <row r="2780" spans="1:3" x14ac:dyDescent="0.25">
      <c r="A2780" s="532" t="str">
        <f>IF(ISNUMBER(VALUE(SUBSTITUTE('Named Boundary Report'!$A2779,"+",""))), VALUE(SUBSTITUTE('Named Boundary Report'!$A2779,"+","")), IF(TRIM('Named Boundary Report'!$A2779)="", "End of Project", $A2779))</f>
        <v>End of Project</v>
      </c>
      <c r="B2780" s="473" t="str">
        <f>IF(ISNUMBER('Named Boundary Report'!$A2779), "",TRIM(SUBSTITUTE('Named Boundary Report'!$A2779, CHAR(160), " ")))</f>
        <v/>
      </c>
      <c r="C2780" s="475">
        <f>'Named Boundary Report'!$F2779</f>
        <v>0</v>
      </c>
    </row>
    <row r="2781" spans="1:3" x14ac:dyDescent="0.25">
      <c r="A2781" s="532" t="str">
        <f>IF(ISNUMBER(VALUE(SUBSTITUTE('Named Boundary Report'!$A2780,"+",""))), VALUE(SUBSTITUTE('Named Boundary Report'!$A2780,"+","")), IF(TRIM('Named Boundary Report'!$A2780)="", "End of Project", $A2780))</f>
        <v>End of Project</v>
      </c>
      <c r="B2781" s="473" t="str">
        <f>IF(ISNUMBER('Named Boundary Report'!$A2780), "",TRIM(SUBSTITUTE('Named Boundary Report'!$A2780, CHAR(160), " ")))</f>
        <v/>
      </c>
      <c r="C2781" s="475">
        <f>'Named Boundary Report'!$F2780</f>
        <v>0</v>
      </c>
    </row>
    <row r="2782" spans="1:3" x14ac:dyDescent="0.25">
      <c r="A2782" s="532" t="str">
        <f>IF(ISNUMBER(VALUE(SUBSTITUTE('Named Boundary Report'!$A2781,"+",""))), VALUE(SUBSTITUTE('Named Boundary Report'!$A2781,"+","")), IF(TRIM('Named Boundary Report'!$A2781)="", "End of Project", $A2781))</f>
        <v>End of Project</v>
      </c>
      <c r="B2782" s="473" t="str">
        <f>IF(ISNUMBER('Named Boundary Report'!$A2781), "",TRIM(SUBSTITUTE('Named Boundary Report'!$A2781, CHAR(160), " ")))</f>
        <v/>
      </c>
      <c r="C2782" s="475">
        <f>'Named Boundary Report'!$F2781</f>
        <v>0</v>
      </c>
    </row>
    <row r="2783" spans="1:3" x14ac:dyDescent="0.25">
      <c r="A2783" s="532" t="str">
        <f>IF(ISNUMBER(VALUE(SUBSTITUTE('Named Boundary Report'!$A2782,"+",""))), VALUE(SUBSTITUTE('Named Boundary Report'!$A2782,"+","")), IF(TRIM('Named Boundary Report'!$A2782)="", "End of Project", $A2782))</f>
        <v>End of Project</v>
      </c>
      <c r="B2783" s="473" t="str">
        <f>IF(ISNUMBER('Named Boundary Report'!$A2782), "",TRIM(SUBSTITUTE('Named Boundary Report'!$A2782, CHAR(160), " ")))</f>
        <v/>
      </c>
      <c r="C2783" s="475">
        <f>'Named Boundary Report'!$F2782</f>
        <v>0</v>
      </c>
    </row>
    <row r="2784" spans="1:3" x14ac:dyDescent="0.25">
      <c r="A2784" s="532" t="str">
        <f>IF(ISNUMBER(VALUE(SUBSTITUTE('Named Boundary Report'!$A2783,"+",""))), VALUE(SUBSTITUTE('Named Boundary Report'!$A2783,"+","")), IF(TRIM('Named Boundary Report'!$A2783)="", "End of Project", $A2783))</f>
        <v>End of Project</v>
      </c>
      <c r="B2784" s="473" t="str">
        <f>IF(ISNUMBER('Named Boundary Report'!$A2783), "",TRIM(SUBSTITUTE('Named Boundary Report'!$A2783, CHAR(160), " ")))</f>
        <v/>
      </c>
      <c r="C2784" s="475">
        <f>'Named Boundary Report'!$F2783</f>
        <v>0</v>
      </c>
    </row>
    <row r="2785" spans="1:3" x14ac:dyDescent="0.25">
      <c r="A2785" s="532" t="str">
        <f>IF(ISNUMBER(VALUE(SUBSTITUTE('Named Boundary Report'!$A2784,"+",""))), VALUE(SUBSTITUTE('Named Boundary Report'!$A2784,"+","")), IF(TRIM('Named Boundary Report'!$A2784)="", "End of Project", $A2784))</f>
        <v>End of Project</v>
      </c>
      <c r="B2785" s="473" t="str">
        <f>IF(ISNUMBER('Named Boundary Report'!$A2784), "",TRIM(SUBSTITUTE('Named Boundary Report'!$A2784, CHAR(160), " ")))</f>
        <v/>
      </c>
      <c r="C2785" s="475">
        <f>'Named Boundary Report'!$F2784</f>
        <v>0</v>
      </c>
    </row>
    <row r="2786" spans="1:3" x14ac:dyDescent="0.25">
      <c r="A2786" s="532" t="str">
        <f>IF(ISNUMBER(VALUE(SUBSTITUTE('Named Boundary Report'!$A2785,"+",""))), VALUE(SUBSTITUTE('Named Boundary Report'!$A2785,"+","")), IF(TRIM('Named Boundary Report'!$A2785)="", "End of Project", $A2785))</f>
        <v>End of Project</v>
      </c>
      <c r="B2786" s="473" t="str">
        <f>IF(ISNUMBER('Named Boundary Report'!$A2785), "",TRIM(SUBSTITUTE('Named Boundary Report'!$A2785, CHAR(160), " ")))</f>
        <v/>
      </c>
      <c r="C2786" s="475">
        <f>'Named Boundary Report'!$F2785</f>
        <v>0</v>
      </c>
    </row>
    <row r="2787" spans="1:3" x14ac:dyDescent="0.25">
      <c r="A2787" s="532" t="str">
        <f>IF(ISNUMBER(VALUE(SUBSTITUTE('Named Boundary Report'!$A2786,"+",""))), VALUE(SUBSTITUTE('Named Boundary Report'!$A2786,"+","")), IF(TRIM('Named Boundary Report'!$A2786)="", "End of Project", $A2786))</f>
        <v>End of Project</v>
      </c>
      <c r="B2787" s="473" t="str">
        <f>IF(ISNUMBER('Named Boundary Report'!$A2786), "",TRIM(SUBSTITUTE('Named Boundary Report'!$A2786, CHAR(160), " ")))</f>
        <v/>
      </c>
      <c r="C2787" s="475">
        <f>'Named Boundary Report'!$F2786</f>
        <v>0</v>
      </c>
    </row>
    <row r="2788" spans="1:3" x14ac:dyDescent="0.25">
      <c r="A2788" s="532" t="str">
        <f>IF(ISNUMBER(VALUE(SUBSTITUTE('Named Boundary Report'!$A2787,"+",""))), VALUE(SUBSTITUTE('Named Boundary Report'!$A2787,"+","")), IF(TRIM('Named Boundary Report'!$A2787)="", "End of Project", $A2787))</f>
        <v>End of Project</v>
      </c>
      <c r="B2788" s="473" t="str">
        <f>IF(ISNUMBER('Named Boundary Report'!$A2787), "",TRIM(SUBSTITUTE('Named Boundary Report'!$A2787, CHAR(160), " ")))</f>
        <v/>
      </c>
      <c r="C2788" s="475">
        <f>'Named Boundary Report'!$F2787</f>
        <v>0</v>
      </c>
    </row>
    <row r="2789" spans="1:3" x14ac:dyDescent="0.25">
      <c r="A2789" s="532" t="str">
        <f>IF(ISNUMBER(VALUE(SUBSTITUTE('Named Boundary Report'!$A2788,"+",""))), VALUE(SUBSTITUTE('Named Boundary Report'!$A2788,"+","")), IF(TRIM('Named Boundary Report'!$A2788)="", "End of Project", $A2788))</f>
        <v>End of Project</v>
      </c>
      <c r="B2789" s="473" t="str">
        <f>IF(ISNUMBER('Named Boundary Report'!$A2788), "",TRIM(SUBSTITUTE('Named Boundary Report'!$A2788, CHAR(160), " ")))</f>
        <v/>
      </c>
      <c r="C2789" s="475">
        <f>'Named Boundary Report'!$F2788</f>
        <v>0</v>
      </c>
    </row>
    <row r="2790" spans="1:3" x14ac:dyDescent="0.25">
      <c r="A2790" s="532" t="str">
        <f>IF(ISNUMBER(VALUE(SUBSTITUTE('Named Boundary Report'!$A2789,"+",""))), VALUE(SUBSTITUTE('Named Boundary Report'!$A2789,"+","")), IF(TRIM('Named Boundary Report'!$A2789)="", "End of Project", $A2789))</f>
        <v>End of Project</v>
      </c>
      <c r="B2790" s="473" t="str">
        <f>IF(ISNUMBER('Named Boundary Report'!$A2789), "",TRIM(SUBSTITUTE('Named Boundary Report'!$A2789, CHAR(160), " ")))</f>
        <v/>
      </c>
      <c r="C2790" s="475">
        <f>'Named Boundary Report'!$F2789</f>
        <v>0</v>
      </c>
    </row>
    <row r="2791" spans="1:3" x14ac:dyDescent="0.25">
      <c r="A2791" s="532" t="str">
        <f>IF(ISNUMBER(VALUE(SUBSTITUTE('Named Boundary Report'!$A2790,"+",""))), VALUE(SUBSTITUTE('Named Boundary Report'!$A2790,"+","")), IF(TRIM('Named Boundary Report'!$A2790)="", "End of Project", $A2790))</f>
        <v>End of Project</v>
      </c>
      <c r="B2791" s="473" t="str">
        <f>IF(ISNUMBER('Named Boundary Report'!$A2790), "",TRIM(SUBSTITUTE('Named Boundary Report'!$A2790, CHAR(160), " ")))</f>
        <v/>
      </c>
      <c r="C2791" s="475">
        <f>'Named Boundary Report'!$F2790</f>
        <v>0</v>
      </c>
    </row>
    <row r="2792" spans="1:3" x14ac:dyDescent="0.25">
      <c r="A2792" s="532" t="str">
        <f>IF(ISNUMBER(VALUE(SUBSTITUTE('Named Boundary Report'!$A2791,"+",""))), VALUE(SUBSTITUTE('Named Boundary Report'!$A2791,"+","")), IF(TRIM('Named Boundary Report'!$A2791)="", "End of Project", $A2791))</f>
        <v>End of Project</v>
      </c>
      <c r="B2792" s="473" t="str">
        <f>IF(ISNUMBER('Named Boundary Report'!$A2791), "",TRIM(SUBSTITUTE('Named Boundary Report'!$A2791, CHAR(160), " ")))</f>
        <v/>
      </c>
      <c r="C2792" s="475">
        <f>'Named Boundary Report'!$F2791</f>
        <v>0</v>
      </c>
    </row>
    <row r="2793" spans="1:3" x14ac:dyDescent="0.25">
      <c r="A2793" s="532" t="str">
        <f>IF(ISNUMBER(VALUE(SUBSTITUTE('Named Boundary Report'!$A2792,"+",""))), VALUE(SUBSTITUTE('Named Boundary Report'!$A2792,"+","")), IF(TRIM('Named Boundary Report'!$A2792)="", "End of Project", $A2792))</f>
        <v>End of Project</v>
      </c>
      <c r="B2793" s="473" t="str">
        <f>IF(ISNUMBER('Named Boundary Report'!$A2792), "",TRIM(SUBSTITUTE('Named Boundary Report'!$A2792, CHAR(160), " ")))</f>
        <v/>
      </c>
      <c r="C2793" s="475">
        <f>'Named Boundary Report'!$F2792</f>
        <v>0</v>
      </c>
    </row>
    <row r="2794" spans="1:3" x14ac:dyDescent="0.25">
      <c r="A2794" s="532" t="str">
        <f>IF(ISNUMBER(VALUE(SUBSTITUTE('Named Boundary Report'!$A2793,"+",""))), VALUE(SUBSTITUTE('Named Boundary Report'!$A2793,"+","")), IF(TRIM('Named Boundary Report'!$A2793)="", "End of Project", $A2793))</f>
        <v>End of Project</v>
      </c>
      <c r="B2794" s="473" t="str">
        <f>IF(ISNUMBER('Named Boundary Report'!$A2793), "",TRIM(SUBSTITUTE('Named Boundary Report'!$A2793, CHAR(160), " ")))</f>
        <v/>
      </c>
      <c r="C2794" s="475">
        <f>'Named Boundary Report'!$F2793</f>
        <v>0</v>
      </c>
    </row>
    <row r="2795" spans="1:3" x14ac:dyDescent="0.25">
      <c r="A2795" s="532" t="str">
        <f>IF(ISNUMBER(VALUE(SUBSTITUTE('Named Boundary Report'!$A2794,"+",""))), VALUE(SUBSTITUTE('Named Boundary Report'!$A2794,"+","")), IF(TRIM('Named Boundary Report'!$A2794)="", "End of Project", $A2794))</f>
        <v>End of Project</v>
      </c>
      <c r="B2795" s="473" t="str">
        <f>IF(ISNUMBER('Named Boundary Report'!$A2794), "",TRIM(SUBSTITUTE('Named Boundary Report'!$A2794, CHAR(160), " ")))</f>
        <v/>
      </c>
      <c r="C2795" s="475">
        <f>'Named Boundary Report'!$F2794</f>
        <v>0</v>
      </c>
    </row>
    <row r="2796" spans="1:3" x14ac:dyDescent="0.25">
      <c r="A2796" s="532" t="str">
        <f>IF(ISNUMBER(VALUE(SUBSTITUTE('Named Boundary Report'!$A2795,"+",""))), VALUE(SUBSTITUTE('Named Boundary Report'!$A2795,"+","")), IF(TRIM('Named Boundary Report'!$A2795)="", "End of Project", $A2795))</f>
        <v>End of Project</v>
      </c>
      <c r="B2796" s="473" t="str">
        <f>IF(ISNUMBER('Named Boundary Report'!$A2795), "",TRIM(SUBSTITUTE('Named Boundary Report'!$A2795, CHAR(160), " ")))</f>
        <v/>
      </c>
      <c r="C2796" s="475">
        <f>'Named Boundary Report'!$F2795</f>
        <v>0</v>
      </c>
    </row>
    <row r="2797" spans="1:3" x14ac:dyDescent="0.25">
      <c r="A2797" s="532" t="str">
        <f>IF(ISNUMBER(VALUE(SUBSTITUTE('Named Boundary Report'!$A2796,"+",""))), VALUE(SUBSTITUTE('Named Boundary Report'!$A2796,"+","")), IF(TRIM('Named Boundary Report'!$A2796)="", "End of Project", $A2796))</f>
        <v>End of Project</v>
      </c>
      <c r="B2797" s="473" t="str">
        <f>IF(ISNUMBER('Named Boundary Report'!$A2796), "",TRIM(SUBSTITUTE('Named Boundary Report'!$A2796, CHAR(160), " ")))</f>
        <v/>
      </c>
      <c r="C2797" s="475">
        <f>'Named Boundary Report'!$F2796</f>
        <v>0</v>
      </c>
    </row>
    <row r="2798" spans="1:3" x14ac:dyDescent="0.25">
      <c r="A2798" s="532" t="str">
        <f>IF(ISNUMBER(VALUE(SUBSTITUTE('Named Boundary Report'!$A2797,"+",""))), VALUE(SUBSTITUTE('Named Boundary Report'!$A2797,"+","")), IF(TRIM('Named Boundary Report'!$A2797)="", "End of Project", $A2797))</f>
        <v>End of Project</v>
      </c>
      <c r="B2798" s="473" t="str">
        <f>IF(ISNUMBER('Named Boundary Report'!$A2797), "",TRIM(SUBSTITUTE('Named Boundary Report'!$A2797, CHAR(160), " ")))</f>
        <v/>
      </c>
      <c r="C2798" s="475">
        <f>'Named Boundary Report'!$F2797</f>
        <v>0</v>
      </c>
    </row>
    <row r="2799" spans="1:3" x14ac:dyDescent="0.25">
      <c r="A2799" s="532" t="str">
        <f>IF(ISNUMBER(VALUE(SUBSTITUTE('Named Boundary Report'!$A2798,"+",""))), VALUE(SUBSTITUTE('Named Boundary Report'!$A2798,"+","")), IF(TRIM('Named Boundary Report'!$A2798)="", "End of Project", $A2798))</f>
        <v>End of Project</v>
      </c>
      <c r="B2799" s="473" t="str">
        <f>IF(ISNUMBER('Named Boundary Report'!$A2798), "",TRIM(SUBSTITUTE('Named Boundary Report'!$A2798, CHAR(160), " ")))</f>
        <v/>
      </c>
      <c r="C2799" s="475">
        <f>'Named Boundary Report'!$F2798</f>
        <v>0</v>
      </c>
    </row>
    <row r="2800" spans="1:3" x14ac:dyDescent="0.25">
      <c r="A2800" s="532" t="str">
        <f>IF(ISNUMBER(VALUE(SUBSTITUTE('Named Boundary Report'!$A2799,"+",""))), VALUE(SUBSTITUTE('Named Boundary Report'!$A2799,"+","")), IF(TRIM('Named Boundary Report'!$A2799)="", "End of Project", $A2799))</f>
        <v>End of Project</v>
      </c>
      <c r="B2800" s="473" t="str">
        <f>IF(ISNUMBER('Named Boundary Report'!$A2799), "",TRIM(SUBSTITUTE('Named Boundary Report'!$A2799, CHAR(160), " ")))</f>
        <v/>
      </c>
      <c r="C2800" s="475">
        <f>'Named Boundary Report'!$F2799</f>
        <v>0</v>
      </c>
    </row>
    <row r="2801" spans="1:3" x14ac:dyDescent="0.25">
      <c r="A2801" s="532" t="str">
        <f>IF(ISNUMBER(VALUE(SUBSTITUTE('Named Boundary Report'!$A2800,"+",""))), VALUE(SUBSTITUTE('Named Boundary Report'!$A2800,"+","")), IF(TRIM('Named Boundary Report'!$A2800)="", "End of Project", $A2800))</f>
        <v>End of Project</v>
      </c>
      <c r="B2801" s="473" t="str">
        <f>IF(ISNUMBER('Named Boundary Report'!$A2800), "",TRIM(SUBSTITUTE('Named Boundary Report'!$A2800, CHAR(160), " ")))</f>
        <v/>
      </c>
      <c r="C2801" s="475">
        <f>'Named Boundary Report'!$F2800</f>
        <v>0</v>
      </c>
    </row>
    <row r="2802" spans="1:3" x14ac:dyDescent="0.25">
      <c r="A2802" s="532" t="str">
        <f>IF(ISNUMBER(VALUE(SUBSTITUTE('Named Boundary Report'!$A2801,"+",""))), VALUE(SUBSTITUTE('Named Boundary Report'!$A2801,"+","")), IF(TRIM('Named Boundary Report'!$A2801)="", "End of Project", $A2801))</f>
        <v>End of Project</v>
      </c>
      <c r="B2802" s="473" t="str">
        <f>IF(ISNUMBER('Named Boundary Report'!$A2801), "",TRIM(SUBSTITUTE('Named Boundary Report'!$A2801, CHAR(160), " ")))</f>
        <v/>
      </c>
      <c r="C2802" s="475">
        <f>'Named Boundary Report'!$F2801</f>
        <v>0</v>
      </c>
    </row>
    <row r="2803" spans="1:3" x14ac:dyDescent="0.25">
      <c r="A2803" s="532" t="str">
        <f>IF(ISNUMBER(VALUE(SUBSTITUTE('Named Boundary Report'!$A2802,"+",""))), VALUE(SUBSTITUTE('Named Boundary Report'!$A2802,"+","")), IF(TRIM('Named Boundary Report'!$A2802)="", "End of Project", $A2802))</f>
        <v>End of Project</v>
      </c>
      <c r="B2803" s="473" t="str">
        <f>IF(ISNUMBER('Named Boundary Report'!$A2802), "",TRIM(SUBSTITUTE('Named Boundary Report'!$A2802, CHAR(160), " ")))</f>
        <v/>
      </c>
      <c r="C2803" s="475">
        <f>'Named Boundary Report'!$F2802</f>
        <v>0</v>
      </c>
    </row>
    <row r="2804" spans="1:3" x14ac:dyDescent="0.25">
      <c r="A2804" s="532" t="str">
        <f>IF(ISNUMBER(VALUE(SUBSTITUTE('Named Boundary Report'!$A2803,"+",""))), VALUE(SUBSTITUTE('Named Boundary Report'!$A2803,"+","")), IF(TRIM('Named Boundary Report'!$A2803)="", "End of Project", $A2803))</f>
        <v>End of Project</v>
      </c>
      <c r="B2804" s="473" t="str">
        <f>IF(ISNUMBER('Named Boundary Report'!$A2803), "",TRIM(SUBSTITUTE('Named Boundary Report'!$A2803, CHAR(160), " ")))</f>
        <v/>
      </c>
      <c r="C2804" s="475">
        <f>'Named Boundary Report'!$F2803</f>
        <v>0</v>
      </c>
    </row>
    <row r="2805" spans="1:3" x14ac:dyDescent="0.25">
      <c r="A2805" s="532" t="str">
        <f>IF(ISNUMBER(VALUE(SUBSTITUTE('Named Boundary Report'!$A2804,"+",""))), VALUE(SUBSTITUTE('Named Boundary Report'!$A2804,"+","")), IF(TRIM('Named Boundary Report'!$A2804)="", "End of Project", $A2804))</f>
        <v>End of Project</v>
      </c>
      <c r="B2805" s="473" t="str">
        <f>IF(ISNUMBER('Named Boundary Report'!$A2804), "",TRIM(SUBSTITUTE('Named Boundary Report'!$A2804, CHAR(160), " ")))</f>
        <v/>
      </c>
      <c r="C2805" s="475">
        <f>'Named Boundary Report'!$F2804</f>
        <v>0</v>
      </c>
    </row>
    <row r="2806" spans="1:3" x14ac:dyDescent="0.25">
      <c r="A2806" s="532" t="str">
        <f>IF(ISNUMBER(VALUE(SUBSTITUTE('Named Boundary Report'!$A2805,"+",""))), VALUE(SUBSTITUTE('Named Boundary Report'!$A2805,"+","")), IF(TRIM('Named Boundary Report'!$A2805)="", "End of Project", $A2805))</f>
        <v>End of Project</v>
      </c>
      <c r="B2806" s="473" t="str">
        <f>IF(ISNUMBER('Named Boundary Report'!$A2805), "",TRIM(SUBSTITUTE('Named Boundary Report'!$A2805, CHAR(160), " ")))</f>
        <v/>
      </c>
      <c r="C2806" s="475">
        <f>'Named Boundary Report'!$F2805</f>
        <v>0</v>
      </c>
    </row>
    <row r="2807" spans="1:3" x14ac:dyDescent="0.25">
      <c r="A2807" s="532" t="str">
        <f>IF(ISNUMBER(VALUE(SUBSTITUTE('Named Boundary Report'!$A2806,"+",""))), VALUE(SUBSTITUTE('Named Boundary Report'!$A2806,"+","")), IF(TRIM('Named Boundary Report'!$A2806)="", "End of Project", $A2806))</f>
        <v>End of Project</v>
      </c>
      <c r="B2807" s="473" t="str">
        <f>IF(ISNUMBER('Named Boundary Report'!$A2806), "",TRIM(SUBSTITUTE('Named Boundary Report'!$A2806, CHAR(160), " ")))</f>
        <v/>
      </c>
      <c r="C2807" s="475">
        <f>'Named Boundary Report'!$F2806</f>
        <v>0</v>
      </c>
    </row>
    <row r="2808" spans="1:3" x14ac:dyDescent="0.25">
      <c r="A2808" s="532" t="str">
        <f>IF(ISNUMBER(VALUE(SUBSTITUTE('Named Boundary Report'!$A2807,"+",""))), VALUE(SUBSTITUTE('Named Boundary Report'!$A2807,"+","")), IF(TRIM('Named Boundary Report'!$A2807)="", "End of Project", $A2807))</f>
        <v>End of Project</v>
      </c>
      <c r="B2808" s="473" t="str">
        <f>IF(ISNUMBER('Named Boundary Report'!$A2807), "",TRIM(SUBSTITUTE('Named Boundary Report'!$A2807, CHAR(160), " ")))</f>
        <v/>
      </c>
      <c r="C2808" s="475">
        <f>'Named Boundary Report'!$F2807</f>
        <v>0</v>
      </c>
    </row>
    <row r="2809" spans="1:3" x14ac:dyDescent="0.25">
      <c r="A2809" s="532" t="str">
        <f>IF(ISNUMBER(VALUE(SUBSTITUTE('Named Boundary Report'!$A2808,"+",""))), VALUE(SUBSTITUTE('Named Boundary Report'!$A2808,"+","")), IF(TRIM('Named Boundary Report'!$A2808)="", "End of Project", $A2808))</f>
        <v>End of Project</v>
      </c>
      <c r="B2809" s="473" t="str">
        <f>IF(ISNUMBER('Named Boundary Report'!$A2808), "",TRIM(SUBSTITUTE('Named Boundary Report'!$A2808, CHAR(160), " ")))</f>
        <v/>
      </c>
      <c r="C2809" s="475">
        <f>'Named Boundary Report'!$F2808</f>
        <v>0</v>
      </c>
    </row>
    <row r="2810" spans="1:3" x14ac:dyDescent="0.25">
      <c r="A2810" s="532" t="str">
        <f>IF(ISNUMBER(VALUE(SUBSTITUTE('Named Boundary Report'!$A2809,"+",""))), VALUE(SUBSTITUTE('Named Boundary Report'!$A2809,"+","")), IF(TRIM('Named Boundary Report'!$A2809)="", "End of Project", $A2809))</f>
        <v>End of Project</v>
      </c>
      <c r="B2810" s="473" t="str">
        <f>IF(ISNUMBER('Named Boundary Report'!$A2809), "",TRIM(SUBSTITUTE('Named Boundary Report'!$A2809, CHAR(160), " ")))</f>
        <v/>
      </c>
      <c r="C2810" s="475">
        <f>'Named Boundary Report'!$F2809</f>
        <v>0</v>
      </c>
    </row>
    <row r="2811" spans="1:3" x14ac:dyDescent="0.25">
      <c r="A2811" s="532" t="str">
        <f>IF(ISNUMBER(VALUE(SUBSTITUTE('Named Boundary Report'!$A2810,"+",""))), VALUE(SUBSTITUTE('Named Boundary Report'!$A2810,"+","")), IF(TRIM('Named Boundary Report'!$A2810)="", "End of Project", $A2810))</f>
        <v>End of Project</v>
      </c>
      <c r="B2811" s="473" t="str">
        <f>IF(ISNUMBER('Named Boundary Report'!$A2810), "",TRIM(SUBSTITUTE('Named Boundary Report'!$A2810, CHAR(160), " ")))</f>
        <v/>
      </c>
      <c r="C2811" s="475">
        <f>'Named Boundary Report'!$F2810</f>
        <v>0</v>
      </c>
    </row>
    <row r="2812" spans="1:3" x14ac:dyDescent="0.25">
      <c r="A2812" s="532" t="str">
        <f>IF(ISNUMBER(VALUE(SUBSTITUTE('Named Boundary Report'!$A2811,"+",""))), VALUE(SUBSTITUTE('Named Boundary Report'!$A2811,"+","")), IF(TRIM('Named Boundary Report'!$A2811)="", "End of Project", $A2811))</f>
        <v>End of Project</v>
      </c>
      <c r="B2812" s="473" t="str">
        <f>IF(ISNUMBER('Named Boundary Report'!$A2811), "",TRIM(SUBSTITUTE('Named Boundary Report'!$A2811, CHAR(160), " ")))</f>
        <v/>
      </c>
      <c r="C2812" s="475">
        <f>'Named Boundary Report'!$F2811</f>
        <v>0</v>
      </c>
    </row>
    <row r="2813" spans="1:3" x14ac:dyDescent="0.25">
      <c r="A2813" s="532" t="str">
        <f>IF(ISNUMBER(VALUE(SUBSTITUTE('Named Boundary Report'!$A2812,"+",""))), VALUE(SUBSTITUTE('Named Boundary Report'!$A2812,"+","")), IF(TRIM('Named Boundary Report'!$A2812)="", "End of Project", $A2812))</f>
        <v>End of Project</v>
      </c>
      <c r="B2813" s="473" t="str">
        <f>IF(ISNUMBER('Named Boundary Report'!$A2812), "",TRIM(SUBSTITUTE('Named Boundary Report'!$A2812, CHAR(160), " ")))</f>
        <v/>
      </c>
      <c r="C2813" s="475">
        <f>'Named Boundary Report'!$F2812</f>
        <v>0</v>
      </c>
    </row>
    <row r="2814" spans="1:3" x14ac:dyDescent="0.25">
      <c r="A2814" s="532" t="str">
        <f>IF(ISNUMBER(VALUE(SUBSTITUTE('Named Boundary Report'!$A2813,"+",""))), VALUE(SUBSTITUTE('Named Boundary Report'!$A2813,"+","")), IF(TRIM('Named Boundary Report'!$A2813)="", "End of Project", $A2813))</f>
        <v>End of Project</v>
      </c>
      <c r="B2814" s="473" t="str">
        <f>IF(ISNUMBER('Named Boundary Report'!$A2813), "",TRIM(SUBSTITUTE('Named Boundary Report'!$A2813, CHAR(160), " ")))</f>
        <v/>
      </c>
      <c r="C2814" s="475">
        <f>'Named Boundary Report'!$F2813</f>
        <v>0</v>
      </c>
    </row>
    <row r="2815" spans="1:3" x14ac:dyDescent="0.25">
      <c r="A2815" s="532" t="str">
        <f>IF(ISNUMBER(VALUE(SUBSTITUTE('Named Boundary Report'!$A2814,"+",""))), VALUE(SUBSTITUTE('Named Boundary Report'!$A2814,"+","")), IF(TRIM('Named Boundary Report'!$A2814)="", "End of Project", $A2814))</f>
        <v>End of Project</v>
      </c>
      <c r="B2815" s="473" t="str">
        <f>IF(ISNUMBER('Named Boundary Report'!$A2814), "",TRIM(SUBSTITUTE('Named Boundary Report'!$A2814, CHAR(160), " ")))</f>
        <v/>
      </c>
      <c r="C2815" s="475">
        <f>'Named Boundary Report'!$F2814</f>
        <v>0</v>
      </c>
    </row>
    <row r="2816" spans="1:3" x14ac:dyDescent="0.25">
      <c r="A2816" s="532" t="str">
        <f>IF(ISNUMBER(VALUE(SUBSTITUTE('Named Boundary Report'!$A2815,"+",""))), VALUE(SUBSTITUTE('Named Boundary Report'!$A2815,"+","")), IF(TRIM('Named Boundary Report'!$A2815)="", "End of Project", $A2815))</f>
        <v>End of Project</v>
      </c>
      <c r="B2816" s="473" t="str">
        <f>IF(ISNUMBER('Named Boundary Report'!$A2815), "",TRIM(SUBSTITUTE('Named Boundary Report'!$A2815, CHAR(160), " ")))</f>
        <v/>
      </c>
      <c r="C2816" s="475">
        <f>'Named Boundary Report'!$F2815</f>
        <v>0</v>
      </c>
    </row>
    <row r="2817" spans="1:3" x14ac:dyDescent="0.25">
      <c r="A2817" s="532" t="str">
        <f>IF(ISNUMBER(VALUE(SUBSTITUTE('Named Boundary Report'!$A2816,"+",""))), VALUE(SUBSTITUTE('Named Boundary Report'!$A2816,"+","")), IF(TRIM('Named Boundary Report'!$A2816)="", "End of Project", $A2816))</f>
        <v>End of Project</v>
      </c>
      <c r="B2817" s="473" t="str">
        <f>IF(ISNUMBER('Named Boundary Report'!$A2816), "",TRIM(SUBSTITUTE('Named Boundary Report'!$A2816, CHAR(160), " ")))</f>
        <v/>
      </c>
      <c r="C2817" s="475">
        <f>'Named Boundary Report'!$F2816</f>
        <v>0</v>
      </c>
    </row>
    <row r="2818" spans="1:3" x14ac:dyDescent="0.25">
      <c r="A2818" s="532" t="str">
        <f>IF(ISNUMBER(VALUE(SUBSTITUTE('Named Boundary Report'!$A2817,"+",""))), VALUE(SUBSTITUTE('Named Boundary Report'!$A2817,"+","")), IF(TRIM('Named Boundary Report'!$A2817)="", "End of Project", $A2817))</f>
        <v>End of Project</v>
      </c>
      <c r="B2818" s="473" t="str">
        <f>IF(ISNUMBER('Named Boundary Report'!$A2817), "",TRIM(SUBSTITUTE('Named Boundary Report'!$A2817, CHAR(160), " ")))</f>
        <v/>
      </c>
      <c r="C2818" s="475">
        <f>'Named Boundary Report'!$F2817</f>
        <v>0</v>
      </c>
    </row>
    <row r="2819" spans="1:3" x14ac:dyDescent="0.25">
      <c r="A2819" s="532" t="str">
        <f>IF(ISNUMBER(VALUE(SUBSTITUTE('Named Boundary Report'!$A2818,"+",""))), VALUE(SUBSTITUTE('Named Boundary Report'!$A2818,"+","")), IF(TRIM('Named Boundary Report'!$A2818)="", "End of Project", $A2818))</f>
        <v>End of Project</v>
      </c>
      <c r="B2819" s="473" t="str">
        <f>IF(ISNUMBER('Named Boundary Report'!$A2818), "",TRIM(SUBSTITUTE('Named Boundary Report'!$A2818, CHAR(160), " ")))</f>
        <v/>
      </c>
      <c r="C2819" s="475">
        <f>'Named Boundary Report'!$F2818</f>
        <v>0</v>
      </c>
    </row>
    <row r="2820" spans="1:3" x14ac:dyDescent="0.25">
      <c r="A2820" s="532" t="str">
        <f>IF(ISNUMBER(VALUE(SUBSTITUTE('Named Boundary Report'!$A2819,"+",""))), VALUE(SUBSTITUTE('Named Boundary Report'!$A2819,"+","")), IF(TRIM('Named Boundary Report'!$A2819)="", "End of Project", $A2819))</f>
        <v>End of Project</v>
      </c>
      <c r="B2820" s="473" t="str">
        <f>IF(ISNUMBER('Named Boundary Report'!$A2819), "",TRIM(SUBSTITUTE('Named Boundary Report'!$A2819, CHAR(160), " ")))</f>
        <v/>
      </c>
      <c r="C2820" s="475">
        <f>'Named Boundary Report'!$F2819</f>
        <v>0</v>
      </c>
    </row>
    <row r="2821" spans="1:3" x14ac:dyDescent="0.25">
      <c r="A2821" s="532" t="str">
        <f>IF(ISNUMBER(VALUE(SUBSTITUTE('Named Boundary Report'!$A2820,"+",""))), VALUE(SUBSTITUTE('Named Boundary Report'!$A2820,"+","")), IF(TRIM('Named Boundary Report'!$A2820)="", "End of Project", $A2820))</f>
        <v>End of Project</v>
      </c>
      <c r="B2821" s="473" t="str">
        <f>IF(ISNUMBER('Named Boundary Report'!$A2820), "",TRIM(SUBSTITUTE('Named Boundary Report'!$A2820, CHAR(160), " ")))</f>
        <v/>
      </c>
      <c r="C2821" s="475">
        <f>'Named Boundary Report'!$F2820</f>
        <v>0</v>
      </c>
    </row>
    <row r="2822" spans="1:3" x14ac:dyDescent="0.25">
      <c r="A2822" s="532" t="str">
        <f>IF(ISNUMBER(VALUE(SUBSTITUTE('Named Boundary Report'!$A2821,"+",""))), VALUE(SUBSTITUTE('Named Boundary Report'!$A2821,"+","")), IF(TRIM('Named Boundary Report'!$A2821)="", "End of Project", $A2821))</f>
        <v>End of Project</v>
      </c>
      <c r="B2822" s="473" t="str">
        <f>IF(ISNUMBER('Named Boundary Report'!$A2821), "",TRIM(SUBSTITUTE('Named Boundary Report'!$A2821, CHAR(160), " ")))</f>
        <v/>
      </c>
      <c r="C2822" s="475">
        <f>'Named Boundary Report'!$F2821</f>
        <v>0</v>
      </c>
    </row>
    <row r="2823" spans="1:3" x14ac:dyDescent="0.25">
      <c r="A2823" s="532" t="str">
        <f>IF(ISNUMBER(VALUE(SUBSTITUTE('Named Boundary Report'!$A2822,"+",""))), VALUE(SUBSTITUTE('Named Boundary Report'!$A2822,"+","")), IF(TRIM('Named Boundary Report'!$A2822)="", "End of Project", $A2822))</f>
        <v>End of Project</v>
      </c>
      <c r="B2823" s="473" t="str">
        <f>IF(ISNUMBER('Named Boundary Report'!$A2822), "",TRIM(SUBSTITUTE('Named Boundary Report'!$A2822, CHAR(160), " ")))</f>
        <v/>
      </c>
      <c r="C2823" s="475">
        <f>'Named Boundary Report'!$F2822</f>
        <v>0</v>
      </c>
    </row>
    <row r="2824" spans="1:3" x14ac:dyDescent="0.25">
      <c r="A2824" s="532" t="str">
        <f>IF(ISNUMBER(VALUE(SUBSTITUTE('Named Boundary Report'!$A2823,"+",""))), VALUE(SUBSTITUTE('Named Boundary Report'!$A2823,"+","")), IF(TRIM('Named Boundary Report'!$A2823)="", "End of Project", $A2823))</f>
        <v>End of Project</v>
      </c>
      <c r="B2824" s="473" t="str">
        <f>IF(ISNUMBER('Named Boundary Report'!$A2823), "",TRIM(SUBSTITUTE('Named Boundary Report'!$A2823, CHAR(160), " ")))</f>
        <v/>
      </c>
      <c r="C2824" s="475">
        <f>'Named Boundary Report'!$F2823</f>
        <v>0</v>
      </c>
    </row>
    <row r="2825" spans="1:3" x14ac:dyDescent="0.25">
      <c r="A2825" s="532" t="str">
        <f>IF(ISNUMBER(VALUE(SUBSTITUTE('Named Boundary Report'!$A2824,"+",""))), VALUE(SUBSTITUTE('Named Boundary Report'!$A2824,"+","")), IF(TRIM('Named Boundary Report'!$A2824)="", "End of Project", $A2824))</f>
        <v>End of Project</v>
      </c>
      <c r="B2825" s="473" t="str">
        <f>IF(ISNUMBER('Named Boundary Report'!$A2824), "",TRIM(SUBSTITUTE('Named Boundary Report'!$A2824, CHAR(160), " ")))</f>
        <v/>
      </c>
      <c r="C2825" s="475">
        <f>'Named Boundary Report'!$F2824</f>
        <v>0</v>
      </c>
    </row>
    <row r="2826" spans="1:3" x14ac:dyDescent="0.25">
      <c r="A2826" s="532" t="str">
        <f>IF(ISNUMBER(VALUE(SUBSTITUTE('Named Boundary Report'!$A2825,"+",""))), VALUE(SUBSTITUTE('Named Boundary Report'!$A2825,"+","")), IF(TRIM('Named Boundary Report'!$A2825)="", "End of Project", $A2825))</f>
        <v>End of Project</v>
      </c>
      <c r="B2826" s="473" t="str">
        <f>IF(ISNUMBER('Named Boundary Report'!$A2825), "",TRIM(SUBSTITUTE('Named Boundary Report'!$A2825, CHAR(160), " ")))</f>
        <v/>
      </c>
      <c r="C2826" s="475">
        <f>'Named Boundary Report'!$F2825</f>
        <v>0</v>
      </c>
    </row>
    <row r="2827" spans="1:3" x14ac:dyDescent="0.25">
      <c r="A2827" s="532" t="str">
        <f>IF(ISNUMBER(VALUE(SUBSTITUTE('Named Boundary Report'!$A2826,"+",""))), VALUE(SUBSTITUTE('Named Boundary Report'!$A2826,"+","")), IF(TRIM('Named Boundary Report'!$A2826)="", "End of Project", $A2826))</f>
        <v>End of Project</v>
      </c>
      <c r="B2827" s="473" t="str">
        <f>IF(ISNUMBER('Named Boundary Report'!$A2826), "",TRIM(SUBSTITUTE('Named Boundary Report'!$A2826, CHAR(160), " ")))</f>
        <v/>
      </c>
      <c r="C2827" s="475">
        <f>'Named Boundary Report'!$F2826</f>
        <v>0</v>
      </c>
    </row>
    <row r="2828" spans="1:3" x14ac:dyDescent="0.25">
      <c r="A2828" s="532" t="str">
        <f>IF(ISNUMBER(VALUE(SUBSTITUTE('Named Boundary Report'!$A2827,"+",""))), VALUE(SUBSTITUTE('Named Boundary Report'!$A2827,"+","")), IF(TRIM('Named Boundary Report'!$A2827)="", "End of Project", $A2827))</f>
        <v>End of Project</v>
      </c>
      <c r="B2828" s="473" t="str">
        <f>IF(ISNUMBER('Named Boundary Report'!$A2827), "",TRIM(SUBSTITUTE('Named Boundary Report'!$A2827, CHAR(160), " ")))</f>
        <v/>
      </c>
      <c r="C2828" s="475">
        <f>'Named Boundary Report'!$F2827</f>
        <v>0</v>
      </c>
    </row>
    <row r="2829" spans="1:3" x14ac:dyDescent="0.25">
      <c r="A2829" s="532" t="str">
        <f>IF(ISNUMBER(VALUE(SUBSTITUTE('Named Boundary Report'!$A2828,"+",""))), VALUE(SUBSTITUTE('Named Boundary Report'!$A2828,"+","")), IF(TRIM('Named Boundary Report'!$A2828)="", "End of Project", $A2828))</f>
        <v>End of Project</v>
      </c>
      <c r="B2829" s="473" t="str">
        <f>IF(ISNUMBER('Named Boundary Report'!$A2828), "",TRIM(SUBSTITUTE('Named Boundary Report'!$A2828, CHAR(160), " ")))</f>
        <v/>
      </c>
      <c r="C2829" s="475">
        <f>'Named Boundary Report'!$F2828</f>
        <v>0</v>
      </c>
    </row>
    <row r="2830" spans="1:3" x14ac:dyDescent="0.25">
      <c r="A2830" s="532" t="str">
        <f>IF(ISNUMBER(VALUE(SUBSTITUTE('Named Boundary Report'!$A2829,"+",""))), VALUE(SUBSTITUTE('Named Boundary Report'!$A2829,"+","")), IF(TRIM('Named Boundary Report'!$A2829)="", "End of Project", $A2829))</f>
        <v>End of Project</v>
      </c>
      <c r="B2830" s="473" t="str">
        <f>IF(ISNUMBER('Named Boundary Report'!$A2829), "",TRIM(SUBSTITUTE('Named Boundary Report'!$A2829, CHAR(160), " ")))</f>
        <v/>
      </c>
      <c r="C2830" s="475">
        <f>'Named Boundary Report'!$F2829</f>
        <v>0</v>
      </c>
    </row>
    <row r="2831" spans="1:3" x14ac:dyDescent="0.25">
      <c r="A2831" s="532" t="str">
        <f>IF(ISNUMBER(VALUE(SUBSTITUTE('Named Boundary Report'!$A2830,"+",""))), VALUE(SUBSTITUTE('Named Boundary Report'!$A2830,"+","")), IF(TRIM('Named Boundary Report'!$A2830)="", "End of Project", $A2830))</f>
        <v>End of Project</v>
      </c>
      <c r="B2831" s="473" t="str">
        <f>IF(ISNUMBER('Named Boundary Report'!$A2830), "",TRIM(SUBSTITUTE('Named Boundary Report'!$A2830, CHAR(160), " ")))</f>
        <v/>
      </c>
      <c r="C2831" s="475">
        <f>'Named Boundary Report'!$F2830</f>
        <v>0</v>
      </c>
    </row>
    <row r="2832" spans="1:3" x14ac:dyDescent="0.25">
      <c r="A2832" s="532" t="str">
        <f>IF(ISNUMBER(VALUE(SUBSTITUTE('Named Boundary Report'!$A2831,"+",""))), VALUE(SUBSTITUTE('Named Boundary Report'!$A2831,"+","")), IF(TRIM('Named Boundary Report'!$A2831)="", "End of Project", $A2831))</f>
        <v>End of Project</v>
      </c>
      <c r="B2832" s="473" t="str">
        <f>IF(ISNUMBER('Named Boundary Report'!$A2831), "",TRIM(SUBSTITUTE('Named Boundary Report'!$A2831, CHAR(160), " ")))</f>
        <v/>
      </c>
      <c r="C2832" s="475">
        <f>'Named Boundary Report'!$F2831</f>
        <v>0</v>
      </c>
    </row>
    <row r="2833" spans="1:3" x14ac:dyDescent="0.25">
      <c r="A2833" s="532" t="str">
        <f>IF(ISNUMBER(VALUE(SUBSTITUTE('Named Boundary Report'!$A2832,"+",""))), VALUE(SUBSTITUTE('Named Boundary Report'!$A2832,"+","")), IF(TRIM('Named Boundary Report'!$A2832)="", "End of Project", $A2832))</f>
        <v>End of Project</v>
      </c>
      <c r="B2833" s="473" t="str">
        <f>IF(ISNUMBER('Named Boundary Report'!$A2832), "",TRIM(SUBSTITUTE('Named Boundary Report'!$A2832, CHAR(160), " ")))</f>
        <v/>
      </c>
      <c r="C2833" s="475">
        <f>'Named Boundary Report'!$F2832</f>
        <v>0</v>
      </c>
    </row>
    <row r="2834" spans="1:3" x14ac:dyDescent="0.25">
      <c r="A2834" s="532" t="str">
        <f>IF(ISNUMBER(VALUE(SUBSTITUTE('Named Boundary Report'!$A2833,"+",""))), VALUE(SUBSTITUTE('Named Boundary Report'!$A2833,"+","")), IF(TRIM('Named Boundary Report'!$A2833)="", "End of Project", $A2833))</f>
        <v>End of Project</v>
      </c>
      <c r="B2834" s="473" t="str">
        <f>IF(ISNUMBER('Named Boundary Report'!$A2833), "",TRIM(SUBSTITUTE('Named Boundary Report'!$A2833, CHAR(160), " ")))</f>
        <v/>
      </c>
      <c r="C2834" s="475">
        <f>'Named Boundary Report'!$F2833</f>
        <v>0</v>
      </c>
    </row>
    <row r="2835" spans="1:3" x14ac:dyDescent="0.25">
      <c r="A2835" s="532" t="str">
        <f>IF(ISNUMBER(VALUE(SUBSTITUTE('Named Boundary Report'!$A2834,"+",""))), VALUE(SUBSTITUTE('Named Boundary Report'!$A2834,"+","")), IF(TRIM('Named Boundary Report'!$A2834)="", "End of Project", $A2834))</f>
        <v>End of Project</v>
      </c>
      <c r="B2835" s="473" t="str">
        <f>IF(ISNUMBER('Named Boundary Report'!$A2834), "",TRIM(SUBSTITUTE('Named Boundary Report'!$A2834, CHAR(160), " ")))</f>
        <v/>
      </c>
      <c r="C2835" s="475">
        <f>'Named Boundary Report'!$F2834</f>
        <v>0</v>
      </c>
    </row>
    <row r="2836" spans="1:3" x14ac:dyDescent="0.25">
      <c r="A2836" s="532" t="str">
        <f>IF(ISNUMBER(VALUE(SUBSTITUTE('Named Boundary Report'!$A2835,"+",""))), VALUE(SUBSTITUTE('Named Boundary Report'!$A2835,"+","")), IF(TRIM('Named Boundary Report'!$A2835)="", "End of Project", $A2835))</f>
        <v>End of Project</v>
      </c>
      <c r="B2836" s="473" t="str">
        <f>IF(ISNUMBER('Named Boundary Report'!$A2835), "",TRIM(SUBSTITUTE('Named Boundary Report'!$A2835, CHAR(160), " ")))</f>
        <v/>
      </c>
      <c r="C2836" s="475">
        <f>'Named Boundary Report'!$F2835</f>
        <v>0</v>
      </c>
    </row>
    <row r="2837" spans="1:3" x14ac:dyDescent="0.25">
      <c r="A2837" s="532" t="str">
        <f>IF(ISNUMBER(VALUE(SUBSTITUTE('Named Boundary Report'!$A2836,"+",""))), VALUE(SUBSTITUTE('Named Boundary Report'!$A2836,"+","")), IF(TRIM('Named Boundary Report'!$A2836)="", "End of Project", $A2836))</f>
        <v>End of Project</v>
      </c>
      <c r="B2837" s="473" t="str">
        <f>IF(ISNUMBER('Named Boundary Report'!$A2836), "",TRIM(SUBSTITUTE('Named Boundary Report'!$A2836, CHAR(160), " ")))</f>
        <v/>
      </c>
      <c r="C2837" s="475">
        <f>'Named Boundary Report'!$F2836</f>
        <v>0</v>
      </c>
    </row>
    <row r="2838" spans="1:3" x14ac:dyDescent="0.25">
      <c r="A2838" s="532" t="str">
        <f>IF(ISNUMBER(VALUE(SUBSTITUTE('Named Boundary Report'!$A2837,"+",""))), VALUE(SUBSTITUTE('Named Boundary Report'!$A2837,"+","")), IF(TRIM('Named Boundary Report'!$A2837)="", "End of Project", $A2837))</f>
        <v>End of Project</v>
      </c>
      <c r="B2838" s="473" t="str">
        <f>IF(ISNUMBER('Named Boundary Report'!$A2837), "",TRIM(SUBSTITUTE('Named Boundary Report'!$A2837, CHAR(160), " ")))</f>
        <v/>
      </c>
      <c r="C2838" s="475">
        <f>'Named Boundary Report'!$F2837</f>
        <v>0</v>
      </c>
    </row>
    <row r="2839" spans="1:3" x14ac:dyDescent="0.25">
      <c r="A2839" s="532" t="str">
        <f>IF(ISNUMBER(VALUE(SUBSTITUTE('Named Boundary Report'!$A2838,"+",""))), VALUE(SUBSTITUTE('Named Boundary Report'!$A2838,"+","")), IF(TRIM('Named Boundary Report'!$A2838)="", "End of Project", $A2838))</f>
        <v>End of Project</v>
      </c>
      <c r="B2839" s="473" t="str">
        <f>IF(ISNUMBER('Named Boundary Report'!$A2838), "",TRIM(SUBSTITUTE('Named Boundary Report'!$A2838, CHAR(160), " ")))</f>
        <v/>
      </c>
      <c r="C2839" s="475">
        <f>'Named Boundary Report'!$F2838</f>
        <v>0</v>
      </c>
    </row>
    <row r="2840" spans="1:3" x14ac:dyDescent="0.25">
      <c r="A2840" s="532" t="str">
        <f>IF(ISNUMBER(VALUE(SUBSTITUTE('Named Boundary Report'!$A2839,"+",""))), VALUE(SUBSTITUTE('Named Boundary Report'!$A2839,"+","")), IF(TRIM('Named Boundary Report'!$A2839)="", "End of Project", $A2839))</f>
        <v>End of Project</v>
      </c>
      <c r="B2840" s="473" t="str">
        <f>IF(ISNUMBER('Named Boundary Report'!$A2839), "",TRIM(SUBSTITUTE('Named Boundary Report'!$A2839, CHAR(160), " ")))</f>
        <v/>
      </c>
      <c r="C2840" s="475">
        <f>'Named Boundary Report'!$F2839</f>
        <v>0</v>
      </c>
    </row>
    <row r="2841" spans="1:3" x14ac:dyDescent="0.25">
      <c r="A2841" s="532" t="str">
        <f>IF(ISNUMBER(VALUE(SUBSTITUTE('Named Boundary Report'!$A2840,"+",""))), VALUE(SUBSTITUTE('Named Boundary Report'!$A2840,"+","")), IF(TRIM('Named Boundary Report'!$A2840)="", "End of Project", $A2840))</f>
        <v>End of Project</v>
      </c>
      <c r="B2841" s="473" t="str">
        <f>IF(ISNUMBER('Named Boundary Report'!$A2840), "",TRIM(SUBSTITUTE('Named Boundary Report'!$A2840, CHAR(160), " ")))</f>
        <v/>
      </c>
      <c r="C2841" s="475">
        <f>'Named Boundary Report'!$F2840</f>
        <v>0</v>
      </c>
    </row>
    <row r="2842" spans="1:3" x14ac:dyDescent="0.25">
      <c r="A2842" s="532" t="str">
        <f>IF(ISNUMBER(VALUE(SUBSTITUTE('Named Boundary Report'!$A2841,"+",""))), VALUE(SUBSTITUTE('Named Boundary Report'!$A2841,"+","")), IF(TRIM('Named Boundary Report'!$A2841)="", "End of Project", $A2841))</f>
        <v>End of Project</v>
      </c>
      <c r="B2842" s="473" t="str">
        <f>IF(ISNUMBER('Named Boundary Report'!$A2841), "",TRIM(SUBSTITUTE('Named Boundary Report'!$A2841, CHAR(160), " ")))</f>
        <v/>
      </c>
      <c r="C2842" s="475">
        <f>'Named Boundary Report'!$F2841</f>
        <v>0</v>
      </c>
    </row>
    <row r="2843" spans="1:3" x14ac:dyDescent="0.25">
      <c r="A2843" s="532" t="str">
        <f>IF(ISNUMBER(VALUE(SUBSTITUTE('Named Boundary Report'!$A2842,"+",""))), VALUE(SUBSTITUTE('Named Boundary Report'!$A2842,"+","")), IF(TRIM('Named Boundary Report'!$A2842)="", "End of Project", $A2842))</f>
        <v>End of Project</v>
      </c>
      <c r="B2843" s="473" t="str">
        <f>IF(ISNUMBER('Named Boundary Report'!$A2842), "",TRIM(SUBSTITUTE('Named Boundary Report'!$A2842, CHAR(160), " ")))</f>
        <v/>
      </c>
      <c r="C2843" s="475">
        <f>'Named Boundary Report'!$F2842</f>
        <v>0</v>
      </c>
    </row>
    <row r="2844" spans="1:3" x14ac:dyDescent="0.25">
      <c r="A2844" s="532" t="str">
        <f>IF(ISNUMBER(VALUE(SUBSTITUTE('Named Boundary Report'!$A2843,"+",""))), VALUE(SUBSTITUTE('Named Boundary Report'!$A2843,"+","")), IF(TRIM('Named Boundary Report'!$A2843)="", "End of Project", $A2843))</f>
        <v>End of Project</v>
      </c>
      <c r="B2844" s="473" t="str">
        <f>IF(ISNUMBER('Named Boundary Report'!$A2843), "",TRIM(SUBSTITUTE('Named Boundary Report'!$A2843, CHAR(160), " ")))</f>
        <v/>
      </c>
      <c r="C2844" s="475">
        <f>'Named Boundary Report'!$F2843</f>
        <v>0</v>
      </c>
    </row>
    <row r="2845" spans="1:3" x14ac:dyDescent="0.25">
      <c r="A2845" s="532" t="str">
        <f>IF(ISNUMBER(VALUE(SUBSTITUTE('Named Boundary Report'!$A2844,"+",""))), VALUE(SUBSTITUTE('Named Boundary Report'!$A2844,"+","")), IF(TRIM('Named Boundary Report'!$A2844)="", "End of Project", $A2844))</f>
        <v>End of Project</v>
      </c>
      <c r="B2845" s="473" t="str">
        <f>IF(ISNUMBER('Named Boundary Report'!$A2844), "",TRIM(SUBSTITUTE('Named Boundary Report'!$A2844, CHAR(160), " ")))</f>
        <v/>
      </c>
      <c r="C2845" s="475">
        <f>'Named Boundary Report'!$F2844</f>
        <v>0</v>
      </c>
    </row>
    <row r="2846" spans="1:3" x14ac:dyDescent="0.25">
      <c r="A2846" s="532" t="str">
        <f>IF(ISNUMBER(VALUE(SUBSTITUTE('Named Boundary Report'!$A2845,"+",""))), VALUE(SUBSTITUTE('Named Boundary Report'!$A2845,"+","")), IF(TRIM('Named Boundary Report'!$A2845)="", "End of Project", $A2845))</f>
        <v>End of Project</v>
      </c>
      <c r="B2846" s="473" t="str">
        <f>IF(ISNUMBER('Named Boundary Report'!$A2845), "",TRIM(SUBSTITUTE('Named Boundary Report'!$A2845, CHAR(160), " ")))</f>
        <v/>
      </c>
      <c r="C2846" s="475">
        <f>'Named Boundary Report'!$F2845</f>
        <v>0</v>
      </c>
    </row>
    <row r="2847" spans="1:3" x14ac:dyDescent="0.25">
      <c r="A2847" s="532" t="str">
        <f>IF(ISNUMBER(VALUE(SUBSTITUTE('Named Boundary Report'!$A2846,"+",""))), VALUE(SUBSTITUTE('Named Boundary Report'!$A2846,"+","")), IF(TRIM('Named Boundary Report'!$A2846)="", "End of Project", $A2846))</f>
        <v>End of Project</v>
      </c>
      <c r="B2847" s="473" t="str">
        <f>IF(ISNUMBER('Named Boundary Report'!$A2846), "",TRIM(SUBSTITUTE('Named Boundary Report'!$A2846, CHAR(160), " ")))</f>
        <v/>
      </c>
      <c r="C2847" s="475">
        <f>'Named Boundary Report'!$F2846</f>
        <v>0</v>
      </c>
    </row>
    <row r="2848" spans="1:3" x14ac:dyDescent="0.25">
      <c r="A2848" s="532" t="str">
        <f>IF(ISNUMBER(VALUE(SUBSTITUTE('Named Boundary Report'!$A2847,"+",""))), VALUE(SUBSTITUTE('Named Boundary Report'!$A2847,"+","")), IF(TRIM('Named Boundary Report'!$A2847)="", "End of Project", $A2847))</f>
        <v>End of Project</v>
      </c>
      <c r="B2848" s="473" t="str">
        <f>IF(ISNUMBER('Named Boundary Report'!$A2847), "",TRIM(SUBSTITUTE('Named Boundary Report'!$A2847, CHAR(160), " ")))</f>
        <v/>
      </c>
      <c r="C2848" s="475">
        <f>'Named Boundary Report'!$F2847</f>
        <v>0</v>
      </c>
    </row>
    <row r="2849" spans="1:3" x14ac:dyDescent="0.25">
      <c r="A2849" s="532" t="str">
        <f>IF(ISNUMBER(VALUE(SUBSTITUTE('Named Boundary Report'!$A2848,"+",""))), VALUE(SUBSTITUTE('Named Boundary Report'!$A2848,"+","")), IF(TRIM('Named Boundary Report'!$A2848)="", "End of Project", $A2848))</f>
        <v>End of Project</v>
      </c>
      <c r="B2849" s="473" t="str">
        <f>IF(ISNUMBER('Named Boundary Report'!$A2848), "",TRIM(SUBSTITUTE('Named Boundary Report'!$A2848, CHAR(160), " ")))</f>
        <v/>
      </c>
      <c r="C2849" s="475">
        <f>'Named Boundary Report'!$F2848</f>
        <v>0</v>
      </c>
    </row>
    <row r="2850" spans="1:3" x14ac:dyDescent="0.25">
      <c r="A2850" s="532" t="str">
        <f>IF(ISNUMBER(VALUE(SUBSTITUTE('Named Boundary Report'!$A2849,"+",""))), VALUE(SUBSTITUTE('Named Boundary Report'!$A2849,"+","")), IF(TRIM('Named Boundary Report'!$A2849)="", "End of Project", $A2849))</f>
        <v>End of Project</v>
      </c>
      <c r="B2850" s="473" t="str">
        <f>IF(ISNUMBER('Named Boundary Report'!$A2849), "",TRIM(SUBSTITUTE('Named Boundary Report'!$A2849, CHAR(160), " ")))</f>
        <v/>
      </c>
      <c r="C2850" s="475">
        <f>'Named Boundary Report'!$F2849</f>
        <v>0</v>
      </c>
    </row>
    <row r="2851" spans="1:3" x14ac:dyDescent="0.25">
      <c r="A2851" s="532" t="str">
        <f>IF(ISNUMBER(VALUE(SUBSTITUTE('Named Boundary Report'!$A2850,"+",""))), VALUE(SUBSTITUTE('Named Boundary Report'!$A2850,"+","")), IF(TRIM('Named Boundary Report'!$A2850)="", "End of Project", $A2850))</f>
        <v>End of Project</v>
      </c>
      <c r="B2851" s="473" t="str">
        <f>IF(ISNUMBER('Named Boundary Report'!$A2850), "",TRIM(SUBSTITUTE('Named Boundary Report'!$A2850, CHAR(160), " ")))</f>
        <v/>
      </c>
      <c r="C2851" s="475">
        <f>'Named Boundary Report'!$F2850</f>
        <v>0</v>
      </c>
    </row>
    <row r="2852" spans="1:3" x14ac:dyDescent="0.25">
      <c r="A2852" s="532" t="str">
        <f>IF(ISNUMBER(VALUE(SUBSTITUTE('Named Boundary Report'!$A2851,"+",""))), VALUE(SUBSTITUTE('Named Boundary Report'!$A2851,"+","")), IF(TRIM('Named Boundary Report'!$A2851)="", "End of Project", $A2851))</f>
        <v>End of Project</v>
      </c>
      <c r="B2852" s="473" t="str">
        <f>IF(ISNUMBER('Named Boundary Report'!$A2851), "",TRIM(SUBSTITUTE('Named Boundary Report'!$A2851, CHAR(160), " ")))</f>
        <v/>
      </c>
      <c r="C2852" s="475">
        <f>'Named Boundary Report'!$F2851</f>
        <v>0</v>
      </c>
    </row>
    <row r="2853" spans="1:3" x14ac:dyDescent="0.25">
      <c r="A2853" s="532" t="str">
        <f>IF(ISNUMBER(VALUE(SUBSTITUTE('Named Boundary Report'!$A2852,"+",""))), VALUE(SUBSTITUTE('Named Boundary Report'!$A2852,"+","")), IF(TRIM('Named Boundary Report'!$A2852)="", "End of Project", $A2852))</f>
        <v>End of Project</v>
      </c>
      <c r="B2853" s="473" t="str">
        <f>IF(ISNUMBER('Named Boundary Report'!$A2852), "",TRIM(SUBSTITUTE('Named Boundary Report'!$A2852, CHAR(160), " ")))</f>
        <v/>
      </c>
      <c r="C2853" s="475">
        <f>'Named Boundary Report'!$F2852</f>
        <v>0</v>
      </c>
    </row>
    <row r="2854" spans="1:3" x14ac:dyDescent="0.25">
      <c r="A2854" s="532" t="str">
        <f>IF(ISNUMBER(VALUE(SUBSTITUTE('Named Boundary Report'!$A2853,"+",""))), VALUE(SUBSTITUTE('Named Boundary Report'!$A2853,"+","")), IF(TRIM('Named Boundary Report'!$A2853)="", "End of Project", $A2853))</f>
        <v>End of Project</v>
      </c>
      <c r="B2854" s="473" t="str">
        <f>IF(ISNUMBER('Named Boundary Report'!$A2853), "",TRIM(SUBSTITUTE('Named Boundary Report'!$A2853, CHAR(160), " ")))</f>
        <v/>
      </c>
      <c r="C2854" s="475">
        <f>'Named Boundary Report'!$F2853</f>
        <v>0</v>
      </c>
    </row>
    <row r="2855" spans="1:3" x14ac:dyDescent="0.25">
      <c r="A2855" s="532" t="str">
        <f>IF(ISNUMBER(VALUE(SUBSTITUTE('Named Boundary Report'!$A2854,"+",""))), VALUE(SUBSTITUTE('Named Boundary Report'!$A2854,"+","")), IF(TRIM('Named Boundary Report'!$A2854)="", "End of Project", $A2854))</f>
        <v>End of Project</v>
      </c>
      <c r="B2855" s="473" t="str">
        <f>IF(ISNUMBER('Named Boundary Report'!$A2854), "",TRIM(SUBSTITUTE('Named Boundary Report'!$A2854, CHAR(160), " ")))</f>
        <v/>
      </c>
      <c r="C2855" s="475">
        <f>'Named Boundary Report'!$F2854</f>
        <v>0</v>
      </c>
    </row>
    <row r="2856" spans="1:3" x14ac:dyDescent="0.25">
      <c r="A2856" s="532" t="str">
        <f>IF(ISNUMBER(VALUE(SUBSTITUTE('Named Boundary Report'!$A2855,"+",""))), VALUE(SUBSTITUTE('Named Boundary Report'!$A2855,"+","")), IF(TRIM('Named Boundary Report'!$A2855)="", "End of Project", $A2855))</f>
        <v>End of Project</v>
      </c>
      <c r="B2856" s="473" t="str">
        <f>IF(ISNUMBER('Named Boundary Report'!$A2855), "",TRIM(SUBSTITUTE('Named Boundary Report'!$A2855, CHAR(160), " ")))</f>
        <v/>
      </c>
      <c r="C2856" s="475">
        <f>'Named Boundary Report'!$F2855</f>
        <v>0</v>
      </c>
    </row>
    <row r="2857" spans="1:3" x14ac:dyDescent="0.25">
      <c r="A2857" s="532" t="str">
        <f>IF(ISNUMBER(VALUE(SUBSTITUTE('Named Boundary Report'!$A2856,"+",""))), VALUE(SUBSTITUTE('Named Boundary Report'!$A2856,"+","")), IF(TRIM('Named Boundary Report'!$A2856)="", "End of Project", $A2856))</f>
        <v>End of Project</v>
      </c>
      <c r="B2857" s="473" t="str">
        <f>IF(ISNUMBER('Named Boundary Report'!$A2856), "",TRIM(SUBSTITUTE('Named Boundary Report'!$A2856, CHAR(160), " ")))</f>
        <v/>
      </c>
      <c r="C2857" s="475">
        <f>'Named Boundary Report'!$F2856</f>
        <v>0</v>
      </c>
    </row>
    <row r="2858" spans="1:3" x14ac:dyDescent="0.25">
      <c r="A2858" s="532" t="str">
        <f>IF(ISNUMBER(VALUE(SUBSTITUTE('Named Boundary Report'!$A2857,"+",""))), VALUE(SUBSTITUTE('Named Boundary Report'!$A2857,"+","")), IF(TRIM('Named Boundary Report'!$A2857)="", "End of Project", $A2857))</f>
        <v>End of Project</v>
      </c>
      <c r="B2858" s="473" t="str">
        <f>IF(ISNUMBER('Named Boundary Report'!$A2857), "",TRIM(SUBSTITUTE('Named Boundary Report'!$A2857, CHAR(160), " ")))</f>
        <v/>
      </c>
      <c r="C2858" s="475">
        <f>'Named Boundary Report'!$F2857</f>
        <v>0</v>
      </c>
    </row>
    <row r="2859" spans="1:3" x14ac:dyDescent="0.25">
      <c r="A2859" s="532" t="str">
        <f>IF(ISNUMBER(VALUE(SUBSTITUTE('Named Boundary Report'!$A2858,"+",""))), VALUE(SUBSTITUTE('Named Boundary Report'!$A2858,"+","")), IF(TRIM('Named Boundary Report'!$A2858)="", "End of Project", $A2858))</f>
        <v>End of Project</v>
      </c>
      <c r="B2859" s="473" t="str">
        <f>IF(ISNUMBER('Named Boundary Report'!$A2858), "",TRIM(SUBSTITUTE('Named Boundary Report'!$A2858, CHAR(160), " ")))</f>
        <v/>
      </c>
      <c r="C2859" s="475">
        <f>'Named Boundary Report'!$F2858</f>
        <v>0</v>
      </c>
    </row>
    <row r="2860" spans="1:3" x14ac:dyDescent="0.25">
      <c r="A2860" s="532" t="str">
        <f>IF(ISNUMBER(VALUE(SUBSTITUTE('Named Boundary Report'!$A2859,"+",""))), VALUE(SUBSTITUTE('Named Boundary Report'!$A2859,"+","")), IF(TRIM('Named Boundary Report'!$A2859)="", "End of Project", $A2859))</f>
        <v>End of Project</v>
      </c>
      <c r="B2860" s="473" t="str">
        <f>IF(ISNUMBER('Named Boundary Report'!$A2859), "",TRIM(SUBSTITUTE('Named Boundary Report'!$A2859, CHAR(160), " ")))</f>
        <v/>
      </c>
      <c r="C2860" s="475">
        <f>'Named Boundary Report'!$F2859</f>
        <v>0</v>
      </c>
    </row>
    <row r="2861" spans="1:3" x14ac:dyDescent="0.25">
      <c r="A2861" s="532" t="str">
        <f>IF(ISNUMBER(VALUE(SUBSTITUTE('Named Boundary Report'!$A2860,"+",""))), VALUE(SUBSTITUTE('Named Boundary Report'!$A2860,"+","")), IF(TRIM('Named Boundary Report'!$A2860)="", "End of Project", $A2860))</f>
        <v>End of Project</v>
      </c>
      <c r="B2861" s="473" t="str">
        <f>IF(ISNUMBER('Named Boundary Report'!$A2860), "",TRIM(SUBSTITUTE('Named Boundary Report'!$A2860, CHAR(160), " ")))</f>
        <v/>
      </c>
      <c r="C2861" s="475">
        <f>'Named Boundary Report'!$F2860</f>
        <v>0</v>
      </c>
    </row>
    <row r="2862" spans="1:3" x14ac:dyDescent="0.25">
      <c r="A2862" s="532" t="str">
        <f>IF(ISNUMBER(VALUE(SUBSTITUTE('Named Boundary Report'!$A2861,"+",""))), VALUE(SUBSTITUTE('Named Boundary Report'!$A2861,"+","")), IF(TRIM('Named Boundary Report'!$A2861)="", "End of Project", $A2861))</f>
        <v>End of Project</v>
      </c>
      <c r="B2862" s="473" t="str">
        <f>IF(ISNUMBER('Named Boundary Report'!$A2861), "",TRIM(SUBSTITUTE('Named Boundary Report'!$A2861, CHAR(160), " ")))</f>
        <v/>
      </c>
      <c r="C2862" s="475">
        <f>'Named Boundary Report'!$F2861</f>
        <v>0</v>
      </c>
    </row>
    <row r="2863" spans="1:3" x14ac:dyDescent="0.25">
      <c r="A2863" s="532" t="str">
        <f>IF(ISNUMBER(VALUE(SUBSTITUTE('Named Boundary Report'!$A2862,"+",""))), VALUE(SUBSTITUTE('Named Boundary Report'!$A2862,"+","")), IF(TRIM('Named Boundary Report'!$A2862)="", "End of Project", $A2862))</f>
        <v>End of Project</v>
      </c>
      <c r="B2863" s="473" t="str">
        <f>IF(ISNUMBER('Named Boundary Report'!$A2862), "",TRIM(SUBSTITUTE('Named Boundary Report'!$A2862, CHAR(160), " ")))</f>
        <v/>
      </c>
      <c r="C2863" s="475">
        <f>'Named Boundary Report'!$F2862</f>
        <v>0</v>
      </c>
    </row>
    <row r="2864" spans="1:3" x14ac:dyDescent="0.25">
      <c r="A2864" s="532" t="str">
        <f>IF(ISNUMBER(VALUE(SUBSTITUTE('Named Boundary Report'!$A2863,"+",""))), VALUE(SUBSTITUTE('Named Boundary Report'!$A2863,"+","")), IF(TRIM('Named Boundary Report'!$A2863)="", "End of Project", $A2863))</f>
        <v>End of Project</v>
      </c>
      <c r="B2864" s="473" t="str">
        <f>IF(ISNUMBER('Named Boundary Report'!$A2863), "",TRIM(SUBSTITUTE('Named Boundary Report'!$A2863, CHAR(160), " ")))</f>
        <v/>
      </c>
      <c r="C2864" s="475">
        <f>'Named Boundary Report'!$F2863</f>
        <v>0</v>
      </c>
    </row>
    <row r="2865" spans="1:3" x14ac:dyDescent="0.25">
      <c r="A2865" s="532" t="str">
        <f>IF(ISNUMBER(VALUE(SUBSTITUTE('Named Boundary Report'!$A2864,"+",""))), VALUE(SUBSTITUTE('Named Boundary Report'!$A2864,"+","")), IF(TRIM('Named Boundary Report'!$A2864)="", "End of Project", $A2864))</f>
        <v>End of Project</v>
      </c>
      <c r="B2865" s="473" t="str">
        <f>IF(ISNUMBER('Named Boundary Report'!$A2864), "",TRIM(SUBSTITUTE('Named Boundary Report'!$A2864, CHAR(160), " ")))</f>
        <v/>
      </c>
      <c r="C2865" s="475">
        <f>'Named Boundary Report'!$F2864</f>
        <v>0</v>
      </c>
    </row>
    <row r="2866" spans="1:3" x14ac:dyDescent="0.25">
      <c r="A2866" s="532" t="str">
        <f>IF(ISNUMBER(VALUE(SUBSTITUTE('Named Boundary Report'!$A2865,"+",""))), VALUE(SUBSTITUTE('Named Boundary Report'!$A2865,"+","")), IF(TRIM('Named Boundary Report'!$A2865)="", "End of Project", $A2865))</f>
        <v>End of Project</v>
      </c>
      <c r="B2866" s="473" t="str">
        <f>IF(ISNUMBER('Named Boundary Report'!$A2865), "",TRIM(SUBSTITUTE('Named Boundary Report'!$A2865, CHAR(160), " ")))</f>
        <v/>
      </c>
      <c r="C2866" s="475">
        <f>'Named Boundary Report'!$F2865</f>
        <v>0</v>
      </c>
    </row>
    <row r="2867" spans="1:3" x14ac:dyDescent="0.25">
      <c r="A2867" s="532" t="str">
        <f>IF(ISNUMBER(VALUE(SUBSTITUTE('Named Boundary Report'!$A2866,"+",""))), VALUE(SUBSTITUTE('Named Boundary Report'!$A2866,"+","")), IF(TRIM('Named Boundary Report'!$A2866)="", "End of Project", $A2866))</f>
        <v>End of Project</v>
      </c>
      <c r="B2867" s="473" t="str">
        <f>IF(ISNUMBER('Named Boundary Report'!$A2866), "",TRIM(SUBSTITUTE('Named Boundary Report'!$A2866, CHAR(160), " ")))</f>
        <v/>
      </c>
      <c r="C2867" s="475">
        <f>'Named Boundary Report'!$F2866</f>
        <v>0</v>
      </c>
    </row>
    <row r="2868" spans="1:3" x14ac:dyDescent="0.25">
      <c r="A2868" s="532" t="str">
        <f>IF(ISNUMBER(VALUE(SUBSTITUTE('Named Boundary Report'!$A2867,"+",""))), VALUE(SUBSTITUTE('Named Boundary Report'!$A2867,"+","")), IF(TRIM('Named Boundary Report'!$A2867)="", "End of Project", $A2867))</f>
        <v>End of Project</v>
      </c>
      <c r="B2868" s="473" t="str">
        <f>IF(ISNUMBER('Named Boundary Report'!$A2867), "",TRIM(SUBSTITUTE('Named Boundary Report'!$A2867, CHAR(160), " ")))</f>
        <v/>
      </c>
      <c r="C2868" s="475">
        <f>'Named Boundary Report'!$F2867</f>
        <v>0</v>
      </c>
    </row>
    <row r="2869" spans="1:3" x14ac:dyDescent="0.25">
      <c r="A2869" s="532" t="str">
        <f>IF(ISNUMBER(VALUE(SUBSTITUTE('Named Boundary Report'!$A2868,"+",""))), VALUE(SUBSTITUTE('Named Boundary Report'!$A2868,"+","")), IF(TRIM('Named Boundary Report'!$A2868)="", "End of Project", $A2868))</f>
        <v>End of Project</v>
      </c>
      <c r="B2869" s="473" t="str">
        <f>IF(ISNUMBER('Named Boundary Report'!$A2868), "",TRIM(SUBSTITUTE('Named Boundary Report'!$A2868, CHAR(160), " ")))</f>
        <v/>
      </c>
      <c r="C2869" s="475">
        <f>'Named Boundary Report'!$F2868</f>
        <v>0</v>
      </c>
    </row>
    <row r="2870" spans="1:3" x14ac:dyDescent="0.25">
      <c r="A2870" s="532" t="str">
        <f>IF(ISNUMBER(VALUE(SUBSTITUTE('Named Boundary Report'!$A2869,"+",""))), VALUE(SUBSTITUTE('Named Boundary Report'!$A2869,"+","")), IF(TRIM('Named Boundary Report'!$A2869)="", "End of Project", $A2869))</f>
        <v>End of Project</v>
      </c>
      <c r="B2870" s="473" t="str">
        <f>IF(ISNUMBER('Named Boundary Report'!$A2869), "",TRIM(SUBSTITUTE('Named Boundary Report'!$A2869, CHAR(160), " ")))</f>
        <v/>
      </c>
      <c r="C2870" s="475">
        <f>'Named Boundary Report'!$F2869</f>
        <v>0</v>
      </c>
    </row>
    <row r="2871" spans="1:3" x14ac:dyDescent="0.25">
      <c r="A2871" s="532" t="str">
        <f>IF(ISNUMBER(VALUE(SUBSTITUTE('Named Boundary Report'!$A2870,"+",""))), VALUE(SUBSTITUTE('Named Boundary Report'!$A2870,"+","")), IF(TRIM('Named Boundary Report'!$A2870)="", "End of Project", $A2870))</f>
        <v>End of Project</v>
      </c>
      <c r="B2871" s="473" t="str">
        <f>IF(ISNUMBER('Named Boundary Report'!$A2870), "",TRIM(SUBSTITUTE('Named Boundary Report'!$A2870, CHAR(160), " ")))</f>
        <v/>
      </c>
      <c r="C2871" s="475">
        <f>'Named Boundary Report'!$F2870</f>
        <v>0</v>
      </c>
    </row>
    <row r="2872" spans="1:3" x14ac:dyDescent="0.25">
      <c r="A2872" s="532" t="str">
        <f>IF(ISNUMBER(VALUE(SUBSTITUTE('Named Boundary Report'!$A2871,"+",""))), VALUE(SUBSTITUTE('Named Boundary Report'!$A2871,"+","")), IF(TRIM('Named Boundary Report'!$A2871)="", "End of Project", $A2871))</f>
        <v>End of Project</v>
      </c>
      <c r="B2872" s="473" t="str">
        <f>IF(ISNUMBER('Named Boundary Report'!$A2871), "",TRIM(SUBSTITUTE('Named Boundary Report'!$A2871, CHAR(160), " ")))</f>
        <v/>
      </c>
      <c r="C2872" s="475">
        <f>'Named Boundary Report'!$F2871</f>
        <v>0</v>
      </c>
    </row>
    <row r="2873" spans="1:3" x14ac:dyDescent="0.25">
      <c r="A2873" s="532" t="str">
        <f>IF(ISNUMBER(VALUE(SUBSTITUTE('Named Boundary Report'!$A2872,"+",""))), VALUE(SUBSTITUTE('Named Boundary Report'!$A2872,"+","")), IF(TRIM('Named Boundary Report'!$A2872)="", "End of Project", $A2872))</f>
        <v>End of Project</v>
      </c>
      <c r="B2873" s="473" t="str">
        <f>IF(ISNUMBER('Named Boundary Report'!$A2872), "",TRIM(SUBSTITUTE('Named Boundary Report'!$A2872, CHAR(160), " ")))</f>
        <v/>
      </c>
      <c r="C2873" s="475">
        <f>'Named Boundary Report'!$F2872</f>
        <v>0</v>
      </c>
    </row>
    <row r="2874" spans="1:3" x14ac:dyDescent="0.25">
      <c r="A2874" s="532" t="str">
        <f>IF(ISNUMBER(VALUE(SUBSTITUTE('Named Boundary Report'!$A2873,"+",""))), VALUE(SUBSTITUTE('Named Boundary Report'!$A2873,"+","")), IF(TRIM('Named Boundary Report'!$A2873)="", "End of Project", $A2873))</f>
        <v>End of Project</v>
      </c>
      <c r="B2874" s="473" t="str">
        <f>IF(ISNUMBER('Named Boundary Report'!$A2873), "",TRIM(SUBSTITUTE('Named Boundary Report'!$A2873, CHAR(160), " ")))</f>
        <v/>
      </c>
      <c r="C2874" s="475">
        <f>'Named Boundary Report'!$F2873</f>
        <v>0</v>
      </c>
    </row>
    <row r="2875" spans="1:3" x14ac:dyDescent="0.25">
      <c r="A2875" s="532" t="str">
        <f>IF(ISNUMBER(VALUE(SUBSTITUTE('Named Boundary Report'!$A2874,"+",""))), VALUE(SUBSTITUTE('Named Boundary Report'!$A2874,"+","")), IF(TRIM('Named Boundary Report'!$A2874)="", "End of Project", $A2874))</f>
        <v>End of Project</v>
      </c>
      <c r="B2875" s="473" t="str">
        <f>IF(ISNUMBER('Named Boundary Report'!$A2874), "",TRIM(SUBSTITUTE('Named Boundary Report'!$A2874, CHAR(160), " ")))</f>
        <v/>
      </c>
      <c r="C2875" s="475">
        <f>'Named Boundary Report'!$F2874</f>
        <v>0</v>
      </c>
    </row>
    <row r="2876" spans="1:3" x14ac:dyDescent="0.25">
      <c r="A2876" s="532" t="str">
        <f>IF(ISNUMBER(VALUE(SUBSTITUTE('Named Boundary Report'!$A2875,"+",""))), VALUE(SUBSTITUTE('Named Boundary Report'!$A2875,"+","")), IF(TRIM('Named Boundary Report'!$A2875)="", "End of Project", $A2875))</f>
        <v>End of Project</v>
      </c>
      <c r="B2876" s="473" t="str">
        <f>IF(ISNUMBER('Named Boundary Report'!$A2875), "",TRIM(SUBSTITUTE('Named Boundary Report'!$A2875, CHAR(160), " ")))</f>
        <v/>
      </c>
      <c r="C2876" s="475">
        <f>'Named Boundary Report'!$F2875</f>
        <v>0</v>
      </c>
    </row>
    <row r="2877" spans="1:3" x14ac:dyDescent="0.25">
      <c r="A2877" s="532" t="str">
        <f>IF(ISNUMBER(VALUE(SUBSTITUTE('Named Boundary Report'!$A2876,"+",""))), VALUE(SUBSTITUTE('Named Boundary Report'!$A2876,"+","")), IF(TRIM('Named Boundary Report'!$A2876)="", "End of Project", $A2876))</f>
        <v>End of Project</v>
      </c>
      <c r="B2877" s="473" t="str">
        <f>IF(ISNUMBER('Named Boundary Report'!$A2876), "",TRIM(SUBSTITUTE('Named Boundary Report'!$A2876, CHAR(160), " ")))</f>
        <v/>
      </c>
      <c r="C2877" s="475">
        <f>'Named Boundary Report'!$F2876</f>
        <v>0</v>
      </c>
    </row>
    <row r="2878" spans="1:3" x14ac:dyDescent="0.25">
      <c r="A2878" s="532" t="str">
        <f>IF(ISNUMBER(VALUE(SUBSTITUTE('Named Boundary Report'!$A2877,"+",""))), VALUE(SUBSTITUTE('Named Boundary Report'!$A2877,"+","")), IF(TRIM('Named Boundary Report'!$A2877)="", "End of Project", $A2877))</f>
        <v>End of Project</v>
      </c>
      <c r="B2878" s="473" t="str">
        <f>IF(ISNUMBER('Named Boundary Report'!$A2877), "",TRIM(SUBSTITUTE('Named Boundary Report'!$A2877, CHAR(160), " ")))</f>
        <v/>
      </c>
      <c r="C2878" s="475">
        <f>'Named Boundary Report'!$F2877</f>
        <v>0</v>
      </c>
    </row>
    <row r="2879" spans="1:3" x14ac:dyDescent="0.25">
      <c r="A2879" s="532" t="str">
        <f>IF(ISNUMBER(VALUE(SUBSTITUTE('Named Boundary Report'!$A2878,"+",""))), VALUE(SUBSTITUTE('Named Boundary Report'!$A2878,"+","")), IF(TRIM('Named Boundary Report'!$A2878)="", "End of Project", $A2878))</f>
        <v>End of Project</v>
      </c>
      <c r="B2879" s="473" t="str">
        <f>IF(ISNUMBER('Named Boundary Report'!$A2878), "",TRIM(SUBSTITUTE('Named Boundary Report'!$A2878, CHAR(160), " ")))</f>
        <v/>
      </c>
      <c r="C2879" s="475">
        <f>'Named Boundary Report'!$F2878</f>
        <v>0</v>
      </c>
    </row>
    <row r="2880" spans="1:3" x14ac:dyDescent="0.25">
      <c r="A2880" s="532" t="str">
        <f>IF(ISNUMBER(VALUE(SUBSTITUTE('Named Boundary Report'!$A2879,"+",""))), VALUE(SUBSTITUTE('Named Boundary Report'!$A2879,"+","")), IF(TRIM('Named Boundary Report'!$A2879)="", "End of Project", $A2879))</f>
        <v>End of Project</v>
      </c>
      <c r="B2880" s="473" t="str">
        <f>IF(ISNUMBER('Named Boundary Report'!$A2879), "",TRIM(SUBSTITUTE('Named Boundary Report'!$A2879, CHAR(160), " ")))</f>
        <v/>
      </c>
      <c r="C2880" s="475">
        <f>'Named Boundary Report'!$F2879</f>
        <v>0</v>
      </c>
    </row>
    <row r="2881" spans="1:3" x14ac:dyDescent="0.25">
      <c r="A2881" s="532" t="str">
        <f>IF(ISNUMBER(VALUE(SUBSTITUTE('Named Boundary Report'!$A2880,"+",""))), VALUE(SUBSTITUTE('Named Boundary Report'!$A2880,"+","")), IF(TRIM('Named Boundary Report'!$A2880)="", "End of Project", $A2880))</f>
        <v>End of Project</v>
      </c>
      <c r="B2881" s="473" t="str">
        <f>IF(ISNUMBER('Named Boundary Report'!$A2880), "",TRIM(SUBSTITUTE('Named Boundary Report'!$A2880, CHAR(160), " ")))</f>
        <v/>
      </c>
      <c r="C2881" s="475">
        <f>'Named Boundary Report'!$F2880</f>
        <v>0</v>
      </c>
    </row>
    <row r="2882" spans="1:3" x14ac:dyDescent="0.25">
      <c r="A2882" s="532" t="str">
        <f>IF(ISNUMBER(VALUE(SUBSTITUTE('Named Boundary Report'!$A2881,"+",""))), VALUE(SUBSTITUTE('Named Boundary Report'!$A2881,"+","")), IF(TRIM('Named Boundary Report'!$A2881)="", "End of Project", $A2881))</f>
        <v>End of Project</v>
      </c>
      <c r="B2882" s="473" t="str">
        <f>IF(ISNUMBER('Named Boundary Report'!$A2881), "",TRIM(SUBSTITUTE('Named Boundary Report'!$A2881, CHAR(160), " ")))</f>
        <v/>
      </c>
      <c r="C2882" s="475">
        <f>'Named Boundary Report'!$F2881</f>
        <v>0</v>
      </c>
    </row>
    <row r="2883" spans="1:3" x14ac:dyDescent="0.25">
      <c r="A2883" s="532" t="str">
        <f>IF(ISNUMBER(VALUE(SUBSTITUTE('Named Boundary Report'!$A2882,"+",""))), VALUE(SUBSTITUTE('Named Boundary Report'!$A2882,"+","")), IF(TRIM('Named Boundary Report'!$A2882)="", "End of Project", $A2882))</f>
        <v>End of Project</v>
      </c>
      <c r="B2883" s="473" t="str">
        <f>IF(ISNUMBER('Named Boundary Report'!$A2882), "",TRIM(SUBSTITUTE('Named Boundary Report'!$A2882, CHAR(160), " ")))</f>
        <v/>
      </c>
      <c r="C2883" s="475">
        <f>'Named Boundary Report'!$F2882</f>
        <v>0</v>
      </c>
    </row>
    <row r="2884" spans="1:3" x14ac:dyDescent="0.25">
      <c r="A2884" s="532" t="str">
        <f>IF(ISNUMBER(VALUE(SUBSTITUTE('Named Boundary Report'!$A2883,"+",""))), VALUE(SUBSTITUTE('Named Boundary Report'!$A2883,"+","")), IF(TRIM('Named Boundary Report'!$A2883)="", "End of Project", $A2883))</f>
        <v>End of Project</v>
      </c>
      <c r="B2884" s="473" t="str">
        <f>IF(ISNUMBER('Named Boundary Report'!$A2883), "",TRIM(SUBSTITUTE('Named Boundary Report'!$A2883, CHAR(160), " ")))</f>
        <v/>
      </c>
      <c r="C2884" s="475">
        <f>'Named Boundary Report'!$F2883</f>
        <v>0</v>
      </c>
    </row>
    <row r="2885" spans="1:3" x14ac:dyDescent="0.25">
      <c r="A2885" s="532" t="str">
        <f>IF(ISNUMBER(VALUE(SUBSTITUTE('Named Boundary Report'!$A2884,"+",""))), VALUE(SUBSTITUTE('Named Boundary Report'!$A2884,"+","")), IF(TRIM('Named Boundary Report'!$A2884)="", "End of Project", $A2884))</f>
        <v>End of Project</v>
      </c>
      <c r="B2885" s="473" t="str">
        <f>IF(ISNUMBER('Named Boundary Report'!$A2884), "",TRIM(SUBSTITUTE('Named Boundary Report'!$A2884, CHAR(160), " ")))</f>
        <v/>
      </c>
      <c r="C2885" s="475">
        <f>'Named Boundary Report'!$F2884</f>
        <v>0</v>
      </c>
    </row>
    <row r="2886" spans="1:3" x14ac:dyDescent="0.25">
      <c r="A2886" s="532" t="str">
        <f>IF(ISNUMBER(VALUE(SUBSTITUTE('Named Boundary Report'!$A2885,"+",""))), VALUE(SUBSTITUTE('Named Boundary Report'!$A2885,"+","")), IF(TRIM('Named Boundary Report'!$A2885)="", "End of Project", $A2885))</f>
        <v>End of Project</v>
      </c>
      <c r="B2886" s="473" t="str">
        <f>IF(ISNUMBER('Named Boundary Report'!$A2885), "",TRIM(SUBSTITUTE('Named Boundary Report'!$A2885, CHAR(160), " ")))</f>
        <v/>
      </c>
      <c r="C2886" s="475">
        <f>'Named Boundary Report'!$F2885</f>
        <v>0</v>
      </c>
    </row>
    <row r="2887" spans="1:3" x14ac:dyDescent="0.25">
      <c r="A2887" s="532" t="str">
        <f>IF(ISNUMBER(VALUE(SUBSTITUTE('Named Boundary Report'!$A2886,"+",""))), VALUE(SUBSTITUTE('Named Boundary Report'!$A2886,"+","")), IF(TRIM('Named Boundary Report'!$A2886)="", "End of Project", $A2886))</f>
        <v>End of Project</v>
      </c>
      <c r="B2887" s="473" t="str">
        <f>IF(ISNUMBER('Named Boundary Report'!$A2886), "",TRIM(SUBSTITUTE('Named Boundary Report'!$A2886, CHAR(160), " ")))</f>
        <v/>
      </c>
      <c r="C2887" s="475">
        <f>'Named Boundary Report'!$F2886</f>
        <v>0</v>
      </c>
    </row>
    <row r="2888" spans="1:3" x14ac:dyDescent="0.25">
      <c r="A2888" s="532" t="str">
        <f>IF(ISNUMBER(VALUE(SUBSTITUTE('Named Boundary Report'!$A2887,"+",""))), VALUE(SUBSTITUTE('Named Boundary Report'!$A2887,"+","")), IF(TRIM('Named Boundary Report'!$A2887)="", "End of Project", $A2887))</f>
        <v>End of Project</v>
      </c>
      <c r="B2888" s="473" t="str">
        <f>IF(ISNUMBER('Named Boundary Report'!$A2887), "",TRIM(SUBSTITUTE('Named Boundary Report'!$A2887, CHAR(160), " ")))</f>
        <v/>
      </c>
      <c r="C2888" s="475">
        <f>'Named Boundary Report'!$F2887</f>
        <v>0</v>
      </c>
    </row>
    <row r="2889" spans="1:3" x14ac:dyDescent="0.25">
      <c r="A2889" s="532" t="str">
        <f>IF(ISNUMBER(VALUE(SUBSTITUTE('Named Boundary Report'!$A2888,"+",""))), VALUE(SUBSTITUTE('Named Boundary Report'!$A2888,"+","")), IF(TRIM('Named Boundary Report'!$A2888)="", "End of Project", $A2888))</f>
        <v>End of Project</v>
      </c>
      <c r="B2889" s="473" t="str">
        <f>IF(ISNUMBER('Named Boundary Report'!$A2888), "",TRIM(SUBSTITUTE('Named Boundary Report'!$A2888, CHAR(160), " ")))</f>
        <v/>
      </c>
      <c r="C2889" s="475">
        <f>'Named Boundary Report'!$F2888</f>
        <v>0</v>
      </c>
    </row>
    <row r="2890" spans="1:3" x14ac:dyDescent="0.25">
      <c r="A2890" s="532" t="str">
        <f>IF(ISNUMBER(VALUE(SUBSTITUTE('Named Boundary Report'!$A2889,"+",""))), VALUE(SUBSTITUTE('Named Boundary Report'!$A2889,"+","")), IF(TRIM('Named Boundary Report'!$A2889)="", "End of Project", $A2889))</f>
        <v>End of Project</v>
      </c>
      <c r="B2890" s="473" t="str">
        <f>IF(ISNUMBER('Named Boundary Report'!$A2889), "",TRIM(SUBSTITUTE('Named Boundary Report'!$A2889, CHAR(160), " ")))</f>
        <v/>
      </c>
      <c r="C2890" s="475">
        <f>'Named Boundary Report'!$F2889</f>
        <v>0</v>
      </c>
    </row>
    <row r="2891" spans="1:3" x14ac:dyDescent="0.25">
      <c r="A2891" s="532" t="str">
        <f>IF(ISNUMBER(VALUE(SUBSTITUTE('Named Boundary Report'!$A2890,"+",""))), VALUE(SUBSTITUTE('Named Boundary Report'!$A2890,"+","")), IF(TRIM('Named Boundary Report'!$A2890)="", "End of Project", $A2890))</f>
        <v>End of Project</v>
      </c>
      <c r="B2891" s="473" t="str">
        <f>IF(ISNUMBER('Named Boundary Report'!$A2890), "",TRIM(SUBSTITUTE('Named Boundary Report'!$A2890, CHAR(160), " ")))</f>
        <v/>
      </c>
      <c r="C2891" s="475">
        <f>'Named Boundary Report'!$F2890</f>
        <v>0</v>
      </c>
    </row>
    <row r="2892" spans="1:3" x14ac:dyDescent="0.25">
      <c r="A2892" s="532" t="str">
        <f>IF(ISNUMBER(VALUE(SUBSTITUTE('Named Boundary Report'!$A2891,"+",""))), VALUE(SUBSTITUTE('Named Boundary Report'!$A2891,"+","")), IF(TRIM('Named Boundary Report'!$A2891)="", "End of Project", $A2891))</f>
        <v>End of Project</v>
      </c>
      <c r="B2892" s="473" t="str">
        <f>IF(ISNUMBER('Named Boundary Report'!$A2891), "",TRIM(SUBSTITUTE('Named Boundary Report'!$A2891, CHAR(160), " ")))</f>
        <v/>
      </c>
      <c r="C2892" s="475">
        <f>'Named Boundary Report'!$F2891</f>
        <v>0</v>
      </c>
    </row>
    <row r="2893" spans="1:3" x14ac:dyDescent="0.25">
      <c r="A2893" s="532" t="str">
        <f>IF(ISNUMBER(VALUE(SUBSTITUTE('Named Boundary Report'!$A2892,"+",""))), VALUE(SUBSTITUTE('Named Boundary Report'!$A2892,"+","")), IF(TRIM('Named Boundary Report'!$A2892)="", "End of Project", $A2892))</f>
        <v>End of Project</v>
      </c>
      <c r="B2893" s="473" t="str">
        <f>IF(ISNUMBER('Named Boundary Report'!$A2892), "",TRIM(SUBSTITUTE('Named Boundary Report'!$A2892, CHAR(160), " ")))</f>
        <v/>
      </c>
      <c r="C2893" s="475">
        <f>'Named Boundary Report'!$F2892</f>
        <v>0</v>
      </c>
    </row>
    <row r="2894" spans="1:3" x14ac:dyDescent="0.25">
      <c r="A2894" s="532" t="str">
        <f>IF(ISNUMBER(VALUE(SUBSTITUTE('Named Boundary Report'!$A2893,"+",""))), VALUE(SUBSTITUTE('Named Boundary Report'!$A2893,"+","")), IF(TRIM('Named Boundary Report'!$A2893)="", "End of Project", $A2893))</f>
        <v>End of Project</v>
      </c>
      <c r="B2894" s="473" t="str">
        <f>IF(ISNUMBER('Named Boundary Report'!$A2893), "",TRIM(SUBSTITUTE('Named Boundary Report'!$A2893, CHAR(160), " ")))</f>
        <v/>
      </c>
      <c r="C2894" s="475">
        <f>'Named Boundary Report'!$F2893</f>
        <v>0</v>
      </c>
    </row>
    <row r="2895" spans="1:3" x14ac:dyDescent="0.25">
      <c r="A2895" s="532" t="str">
        <f>IF(ISNUMBER(VALUE(SUBSTITUTE('Named Boundary Report'!$A2894,"+",""))), VALUE(SUBSTITUTE('Named Boundary Report'!$A2894,"+","")), IF(TRIM('Named Boundary Report'!$A2894)="", "End of Project", $A2894))</f>
        <v>End of Project</v>
      </c>
      <c r="B2895" s="473" t="str">
        <f>IF(ISNUMBER('Named Boundary Report'!$A2894), "",TRIM(SUBSTITUTE('Named Boundary Report'!$A2894, CHAR(160), " ")))</f>
        <v/>
      </c>
      <c r="C2895" s="475">
        <f>'Named Boundary Report'!$F2894</f>
        <v>0</v>
      </c>
    </row>
    <row r="2896" spans="1:3" x14ac:dyDescent="0.25">
      <c r="A2896" s="532" t="str">
        <f>IF(ISNUMBER(VALUE(SUBSTITUTE('Named Boundary Report'!$A2895,"+",""))), VALUE(SUBSTITUTE('Named Boundary Report'!$A2895,"+","")), IF(TRIM('Named Boundary Report'!$A2895)="", "End of Project", $A2895))</f>
        <v>End of Project</v>
      </c>
      <c r="B2896" s="473" t="str">
        <f>IF(ISNUMBER('Named Boundary Report'!$A2895), "",TRIM(SUBSTITUTE('Named Boundary Report'!$A2895, CHAR(160), " ")))</f>
        <v/>
      </c>
      <c r="C2896" s="475">
        <f>'Named Boundary Report'!$F2895</f>
        <v>0</v>
      </c>
    </row>
    <row r="2897" spans="1:3" x14ac:dyDescent="0.25">
      <c r="A2897" s="532" t="str">
        <f>IF(ISNUMBER(VALUE(SUBSTITUTE('Named Boundary Report'!$A2896,"+",""))), VALUE(SUBSTITUTE('Named Boundary Report'!$A2896,"+","")), IF(TRIM('Named Boundary Report'!$A2896)="", "End of Project", $A2896))</f>
        <v>End of Project</v>
      </c>
      <c r="B2897" s="473" t="str">
        <f>IF(ISNUMBER('Named Boundary Report'!$A2896), "",TRIM(SUBSTITUTE('Named Boundary Report'!$A2896, CHAR(160), " ")))</f>
        <v/>
      </c>
      <c r="C2897" s="475">
        <f>'Named Boundary Report'!$F2896</f>
        <v>0</v>
      </c>
    </row>
    <row r="2898" spans="1:3" x14ac:dyDescent="0.25">
      <c r="A2898" s="532" t="str">
        <f>IF(ISNUMBER(VALUE(SUBSTITUTE('Named Boundary Report'!$A2897,"+",""))), VALUE(SUBSTITUTE('Named Boundary Report'!$A2897,"+","")), IF(TRIM('Named Boundary Report'!$A2897)="", "End of Project", $A2897))</f>
        <v>End of Project</v>
      </c>
      <c r="B2898" s="473" t="str">
        <f>IF(ISNUMBER('Named Boundary Report'!$A2897), "",TRIM(SUBSTITUTE('Named Boundary Report'!$A2897, CHAR(160), " ")))</f>
        <v/>
      </c>
      <c r="C2898" s="475">
        <f>'Named Boundary Report'!$F2897</f>
        <v>0</v>
      </c>
    </row>
    <row r="2899" spans="1:3" x14ac:dyDescent="0.25">
      <c r="A2899" s="532" t="str">
        <f>IF(ISNUMBER(VALUE(SUBSTITUTE('Named Boundary Report'!$A2898,"+",""))), VALUE(SUBSTITUTE('Named Boundary Report'!$A2898,"+","")), IF(TRIM('Named Boundary Report'!$A2898)="", "End of Project", $A2898))</f>
        <v>End of Project</v>
      </c>
      <c r="B2899" s="473" t="str">
        <f>IF(ISNUMBER('Named Boundary Report'!$A2898), "",TRIM(SUBSTITUTE('Named Boundary Report'!$A2898, CHAR(160), " ")))</f>
        <v/>
      </c>
      <c r="C2899" s="475">
        <f>'Named Boundary Report'!$F2898</f>
        <v>0</v>
      </c>
    </row>
    <row r="2900" spans="1:3" x14ac:dyDescent="0.25">
      <c r="A2900" s="532" t="str">
        <f>IF(ISNUMBER(VALUE(SUBSTITUTE('Named Boundary Report'!$A2899,"+",""))), VALUE(SUBSTITUTE('Named Boundary Report'!$A2899,"+","")), IF(TRIM('Named Boundary Report'!$A2899)="", "End of Project", $A2899))</f>
        <v>End of Project</v>
      </c>
      <c r="B2900" s="473" t="str">
        <f>IF(ISNUMBER('Named Boundary Report'!$A2899), "",TRIM(SUBSTITUTE('Named Boundary Report'!$A2899, CHAR(160), " ")))</f>
        <v/>
      </c>
      <c r="C2900" s="475">
        <f>'Named Boundary Report'!$F2899</f>
        <v>0</v>
      </c>
    </row>
    <row r="2901" spans="1:3" x14ac:dyDescent="0.25">
      <c r="A2901" s="532" t="str">
        <f>IF(ISNUMBER(VALUE(SUBSTITUTE('Named Boundary Report'!$A2900,"+",""))), VALUE(SUBSTITUTE('Named Boundary Report'!$A2900,"+","")), IF(TRIM('Named Boundary Report'!$A2900)="", "End of Project", $A2900))</f>
        <v>End of Project</v>
      </c>
      <c r="B2901" s="473" t="str">
        <f>IF(ISNUMBER('Named Boundary Report'!$A2900), "",TRIM(SUBSTITUTE('Named Boundary Report'!$A2900, CHAR(160), " ")))</f>
        <v/>
      </c>
      <c r="C2901" s="475">
        <f>'Named Boundary Report'!$F2900</f>
        <v>0</v>
      </c>
    </row>
    <row r="2902" spans="1:3" x14ac:dyDescent="0.25">
      <c r="A2902" s="532" t="str">
        <f>IF(ISNUMBER(VALUE(SUBSTITUTE('Named Boundary Report'!$A2901,"+",""))), VALUE(SUBSTITUTE('Named Boundary Report'!$A2901,"+","")), IF(TRIM('Named Boundary Report'!$A2901)="", "End of Project", $A2901))</f>
        <v>End of Project</v>
      </c>
      <c r="B2902" s="473" t="str">
        <f>IF(ISNUMBER('Named Boundary Report'!$A2901), "",TRIM(SUBSTITUTE('Named Boundary Report'!$A2901, CHAR(160), " ")))</f>
        <v/>
      </c>
      <c r="C2902" s="475">
        <f>'Named Boundary Report'!$F2901</f>
        <v>0</v>
      </c>
    </row>
    <row r="2903" spans="1:3" x14ac:dyDescent="0.25">
      <c r="A2903" s="532" t="str">
        <f>IF(ISNUMBER(VALUE(SUBSTITUTE('Named Boundary Report'!$A2902,"+",""))), VALUE(SUBSTITUTE('Named Boundary Report'!$A2902,"+","")), IF(TRIM('Named Boundary Report'!$A2902)="", "End of Project", $A2902))</f>
        <v>End of Project</v>
      </c>
      <c r="B2903" s="473" t="str">
        <f>IF(ISNUMBER('Named Boundary Report'!$A2902), "",TRIM(SUBSTITUTE('Named Boundary Report'!$A2902, CHAR(160), " ")))</f>
        <v/>
      </c>
      <c r="C2903" s="475">
        <f>'Named Boundary Report'!$F2902</f>
        <v>0</v>
      </c>
    </row>
    <row r="2904" spans="1:3" x14ac:dyDescent="0.25">
      <c r="A2904" s="532" t="str">
        <f>IF(ISNUMBER(VALUE(SUBSTITUTE('Named Boundary Report'!$A2903,"+",""))), VALUE(SUBSTITUTE('Named Boundary Report'!$A2903,"+","")), IF(TRIM('Named Boundary Report'!$A2903)="", "End of Project", $A2903))</f>
        <v>End of Project</v>
      </c>
      <c r="B2904" s="473" t="str">
        <f>IF(ISNUMBER('Named Boundary Report'!$A2903), "",TRIM(SUBSTITUTE('Named Boundary Report'!$A2903, CHAR(160), " ")))</f>
        <v/>
      </c>
      <c r="C2904" s="475">
        <f>'Named Boundary Report'!$F2903</f>
        <v>0</v>
      </c>
    </row>
    <row r="2905" spans="1:3" x14ac:dyDescent="0.25">
      <c r="A2905" s="532" t="str">
        <f>IF(ISNUMBER(VALUE(SUBSTITUTE('Named Boundary Report'!$A2904,"+",""))), VALUE(SUBSTITUTE('Named Boundary Report'!$A2904,"+","")), IF(TRIM('Named Boundary Report'!$A2904)="", "End of Project", $A2904))</f>
        <v>End of Project</v>
      </c>
      <c r="B2905" s="473" t="str">
        <f>IF(ISNUMBER('Named Boundary Report'!$A2904), "",TRIM(SUBSTITUTE('Named Boundary Report'!$A2904, CHAR(160), " ")))</f>
        <v/>
      </c>
      <c r="C2905" s="475">
        <f>'Named Boundary Report'!$F2904</f>
        <v>0</v>
      </c>
    </row>
    <row r="2906" spans="1:3" x14ac:dyDescent="0.25">
      <c r="A2906" s="532" t="str">
        <f>IF(ISNUMBER(VALUE(SUBSTITUTE('Named Boundary Report'!$A2905,"+",""))), VALUE(SUBSTITUTE('Named Boundary Report'!$A2905,"+","")), IF(TRIM('Named Boundary Report'!$A2905)="", "End of Project", $A2905))</f>
        <v>End of Project</v>
      </c>
      <c r="B2906" s="473" t="str">
        <f>IF(ISNUMBER('Named Boundary Report'!$A2905), "",TRIM(SUBSTITUTE('Named Boundary Report'!$A2905, CHAR(160), " ")))</f>
        <v/>
      </c>
      <c r="C2906" s="475">
        <f>'Named Boundary Report'!$F2905</f>
        <v>0</v>
      </c>
    </row>
    <row r="2907" spans="1:3" x14ac:dyDescent="0.25">
      <c r="A2907" s="532" t="str">
        <f>IF(ISNUMBER(VALUE(SUBSTITUTE('Named Boundary Report'!$A2906,"+",""))), VALUE(SUBSTITUTE('Named Boundary Report'!$A2906,"+","")), IF(TRIM('Named Boundary Report'!$A2906)="", "End of Project", $A2906))</f>
        <v>End of Project</v>
      </c>
      <c r="B2907" s="473" t="str">
        <f>IF(ISNUMBER('Named Boundary Report'!$A2906), "",TRIM(SUBSTITUTE('Named Boundary Report'!$A2906, CHAR(160), " ")))</f>
        <v/>
      </c>
      <c r="C2907" s="475">
        <f>'Named Boundary Report'!$F2906</f>
        <v>0</v>
      </c>
    </row>
    <row r="2908" spans="1:3" x14ac:dyDescent="0.25">
      <c r="A2908" s="532" t="str">
        <f>IF(ISNUMBER(VALUE(SUBSTITUTE('Named Boundary Report'!$A2907,"+",""))), VALUE(SUBSTITUTE('Named Boundary Report'!$A2907,"+","")), IF(TRIM('Named Boundary Report'!$A2907)="", "End of Project", $A2907))</f>
        <v>End of Project</v>
      </c>
      <c r="B2908" s="473" t="str">
        <f>IF(ISNUMBER('Named Boundary Report'!$A2907), "",TRIM(SUBSTITUTE('Named Boundary Report'!$A2907, CHAR(160), " ")))</f>
        <v/>
      </c>
      <c r="C2908" s="475">
        <f>'Named Boundary Report'!$F2907</f>
        <v>0</v>
      </c>
    </row>
    <row r="2909" spans="1:3" x14ac:dyDescent="0.25">
      <c r="A2909" s="532" t="str">
        <f>IF(ISNUMBER(VALUE(SUBSTITUTE('Named Boundary Report'!$A2908,"+",""))), VALUE(SUBSTITUTE('Named Boundary Report'!$A2908,"+","")), IF(TRIM('Named Boundary Report'!$A2908)="", "End of Project", $A2908))</f>
        <v>End of Project</v>
      </c>
      <c r="B2909" s="473" t="str">
        <f>IF(ISNUMBER('Named Boundary Report'!$A2908), "",TRIM(SUBSTITUTE('Named Boundary Report'!$A2908, CHAR(160), " ")))</f>
        <v/>
      </c>
      <c r="C2909" s="475">
        <f>'Named Boundary Report'!$F2908</f>
        <v>0</v>
      </c>
    </row>
    <row r="2910" spans="1:3" x14ac:dyDescent="0.25">
      <c r="A2910" s="532" t="str">
        <f>IF(ISNUMBER(VALUE(SUBSTITUTE('Named Boundary Report'!$A2909,"+",""))), VALUE(SUBSTITUTE('Named Boundary Report'!$A2909,"+","")), IF(TRIM('Named Boundary Report'!$A2909)="", "End of Project", $A2909))</f>
        <v>End of Project</v>
      </c>
      <c r="B2910" s="473" t="str">
        <f>IF(ISNUMBER('Named Boundary Report'!$A2909), "",TRIM(SUBSTITUTE('Named Boundary Report'!$A2909, CHAR(160), " ")))</f>
        <v/>
      </c>
      <c r="C2910" s="475">
        <f>'Named Boundary Report'!$F2909</f>
        <v>0</v>
      </c>
    </row>
    <row r="2911" spans="1:3" x14ac:dyDescent="0.25">
      <c r="A2911" s="532" t="str">
        <f>IF(ISNUMBER(VALUE(SUBSTITUTE('Named Boundary Report'!$A2910,"+",""))), VALUE(SUBSTITUTE('Named Boundary Report'!$A2910,"+","")), IF(TRIM('Named Boundary Report'!$A2910)="", "End of Project", $A2910))</f>
        <v>End of Project</v>
      </c>
      <c r="B2911" s="473" t="str">
        <f>IF(ISNUMBER('Named Boundary Report'!$A2910), "",TRIM(SUBSTITUTE('Named Boundary Report'!$A2910, CHAR(160), " ")))</f>
        <v/>
      </c>
      <c r="C2911" s="475">
        <f>'Named Boundary Report'!$F2910</f>
        <v>0</v>
      </c>
    </row>
    <row r="2912" spans="1:3" x14ac:dyDescent="0.25">
      <c r="A2912" s="532" t="str">
        <f>IF(ISNUMBER(VALUE(SUBSTITUTE('Named Boundary Report'!$A2911,"+",""))), VALUE(SUBSTITUTE('Named Boundary Report'!$A2911,"+","")), IF(TRIM('Named Boundary Report'!$A2911)="", "End of Project", $A2911))</f>
        <v>End of Project</v>
      </c>
      <c r="B2912" s="473" t="str">
        <f>IF(ISNUMBER('Named Boundary Report'!$A2911), "",TRIM(SUBSTITUTE('Named Boundary Report'!$A2911, CHAR(160), " ")))</f>
        <v/>
      </c>
      <c r="C2912" s="475">
        <f>'Named Boundary Report'!$F2911</f>
        <v>0</v>
      </c>
    </row>
    <row r="2913" spans="1:3" x14ac:dyDescent="0.25">
      <c r="A2913" s="532" t="str">
        <f>IF(ISNUMBER(VALUE(SUBSTITUTE('Named Boundary Report'!$A2912,"+",""))), VALUE(SUBSTITUTE('Named Boundary Report'!$A2912,"+","")), IF(TRIM('Named Boundary Report'!$A2912)="", "End of Project", $A2912))</f>
        <v>End of Project</v>
      </c>
      <c r="B2913" s="473" t="str">
        <f>IF(ISNUMBER('Named Boundary Report'!$A2912), "",TRIM(SUBSTITUTE('Named Boundary Report'!$A2912, CHAR(160), " ")))</f>
        <v/>
      </c>
      <c r="C2913" s="475">
        <f>'Named Boundary Report'!$F2912</f>
        <v>0</v>
      </c>
    </row>
    <row r="2914" spans="1:3" x14ac:dyDescent="0.25">
      <c r="A2914" s="532" t="str">
        <f>IF(ISNUMBER(VALUE(SUBSTITUTE('Named Boundary Report'!$A2913,"+",""))), VALUE(SUBSTITUTE('Named Boundary Report'!$A2913,"+","")), IF(TRIM('Named Boundary Report'!$A2913)="", "End of Project", $A2913))</f>
        <v>End of Project</v>
      </c>
      <c r="B2914" s="473" t="str">
        <f>IF(ISNUMBER('Named Boundary Report'!$A2913), "",TRIM(SUBSTITUTE('Named Boundary Report'!$A2913, CHAR(160), " ")))</f>
        <v/>
      </c>
      <c r="C2914" s="475">
        <f>'Named Boundary Report'!$F2913</f>
        <v>0</v>
      </c>
    </row>
    <row r="2915" spans="1:3" x14ac:dyDescent="0.25">
      <c r="A2915" s="532" t="str">
        <f>IF(ISNUMBER(VALUE(SUBSTITUTE('Named Boundary Report'!$A2914,"+",""))), VALUE(SUBSTITUTE('Named Boundary Report'!$A2914,"+","")), IF(TRIM('Named Boundary Report'!$A2914)="", "End of Project", $A2914))</f>
        <v>End of Project</v>
      </c>
      <c r="B2915" s="473" t="str">
        <f>IF(ISNUMBER('Named Boundary Report'!$A2914), "",TRIM(SUBSTITUTE('Named Boundary Report'!$A2914, CHAR(160), " ")))</f>
        <v/>
      </c>
      <c r="C2915" s="475">
        <f>'Named Boundary Report'!$F2914</f>
        <v>0</v>
      </c>
    </row>
    <row r="2916" spans="1:3" x14ac:dyDescent="0.25">
      <c r="A2916" s="532" t="str">
        <f>IF(ISNUMBER(VALUE(SUBSTITUTE('Named Boundary Report'!$A2915,"+",""))), VALUE(SUBSTITUTE('Named Boundary Report'!$A2915,"+","")), IF(TRIM('Named Boundary Report'!$A2915)="", "End of Project", $A2915))</f>
        <v>End of Project</v>
      </c>
      <c r="B2916" s="473" t="str">
        <f>IF(ISNUMBER('Named Boundary Report'!$A2915), "",TRIM(SUBSTITUTE('Named Boundary Report'!$A2915, CHAR(160), " ")))</f>
        <v/>
      </c>
      <c r="C2916" s="475">
        <f>'Named Boundary Report'!$F2915</f>
        <v>0</v>
      </c>
    </row>
    <row r="2917" spans="1:3" x14ac:dyDescent="0.25">
      <c r="A2917" s="532" t="str">
        <f>IF(ISNUMBER(VALUE(SUBSTITUTE('Named Boundary Report'!$A2916,"+",""))), VALUE(SUBSTITUTE('Named Boundary Report'!$A2916,"+","")), IF(TRIM('Named Boundary Report'!$A2916)="", "End of Project", $A2916))</f>
        <v>End of Project</v>
      </c>
      <c r="B2917" s="473" t="str">
        <f>IF(ISNUMBER('Named Boundary Report'!$A2916), "",TRIM(SUBSTITUTE('Named Boundary Report'!$A2916, CHAR(160), " ")))</f>
        <v/>
      </c>
      <c r="C2917" s="475">
        <f>'Named Boundary Report'!$F2916</f>
        <v>0</v>
      </c>
    </row>
    <row r="2918" spans="1:3" x14ac:dyDescent="0.25">
      <c r="A2918" s="532" t="str">
        <f>IF(ISNUMBER(VALUE(SUBSTITUTE('Named Boundary Report'!$A2917,"+",""))), VALUE(SUBSTITUTE('Named Boundary Report'!$A2917,"+","")), IF(TRIM('Named Boundary Report'!$A2917)="", "End of Project", $A2917))</f>
        <v>End of Project</v>
      </c>
      <c r="B2918" s="473" t="str">
        <f>IF(ISNUMBER('Named Boundary Report'!$A2917), "",TRIM(SUBSTITUTE('Named Boundary Report'!$A2917, CHAR(160), " ")))</f>
        <v/>
      </c>
      <c r="C2918" s="475">
        <f>'Named Boundary Report'!$F2917</f>
        <v>0</v>
      </c>
    </row>
    <row r="2919" spans="1:3" x14ac:dyDescent="0.25">
      <c r="A2919" s="532" t="str">
        <f>IF(ISNUMBER(VALUE(SUBSTITUTE('Named Boundary Report'!$A2918,"+",""))), VALUE(SUBSTITUTE('Named Boundary Report'!$A2918,"+","")), IF(TRIM('Named Boundary Report'!$A2918)="", "End of Project", $A2918))</f>
        <v>End of Project</v>
      </c>
      <c r="B2919" s="473" t="str">
        <f>IF(ISNUMBER('Named Boundary Report'!$A2918), "",TRIM(SUBSTITUTE('Named Boundary Report'!$A2918, CHAR(160), " ")))</f>
        <v/>
      </c>
      <c r="C2919" s="475">
        <f>'Named Boundary Report'!$F2918</f>
        <v>0</v>
      </c>
    </row>
    <row r="2920" spans="1:3" x14ac:dyDescent="0.25">
      <c r="A2920" s="532" t="str">
        <f>IF(ISNUMBER(VALUE(SUBSTITUTE('Named Boundary Report'!$A2919,"+",""))), VALUE(SUBSTITUTE('Named Boundary Report'!$A2919,"+","")), IF(TRIM('Named Boundary Report'!$A2919)="", "End of Project", $A2919))</f>
        <v>End of Project</v>
      </c>
      <c r="B2920" s="473" t="str">
        <f>IF(ISNUMBER('Named Boundary Report'!$A2919), "",TRIM(SUBSTITUTE('Named Boundary Report'!$A2919, CHAR(160), " ")))</f>
        <v/>
      </c>
      <c r="C2920" s="475">
        <f>'Named Boundary Report'!$F2919</f>
        <v>0</v>
      </c>
    </row>
    <row r="2921" spans="1:3" x14ac:dyDescent="0.25">
      <c r="A2921" s="532" t="str">
        <f>IF(ISNUMBER(VALUE(SUBSTITUTE('Named Boundary Report'!$A2920,"+",""))), VALUE(SUBSTITUTE('Named Boundary Report'!$A2920,"+","")), IF(TRIM('Named Boundary Report'!$A2920)="", "End of Project", $A2920))</f>
        <v>End of Project</v>
      </c>
      <c r="B2921" s="473" t="str">
        <f>IF(ISNUMBER('Named Boundary Report'!$A2920), "",TRIM(SUBSTITUTE('Named Boundary Report'!$A2920, CHAR(160), " ")))</f>
        <v/>
      </c>
      <c r="C2921" s="475">
        <f>'Named Boundary Report'!$F2920</f>
        <v>0</v>
      </c>
    </row>
    <row r="2922" spans="1:3" x14ac:dyDescent="0.25">
      <c r="A2922" s="532" t="str">
        <f>IF(ISNUMBER(VALUE(SUBSTITUTE('Named Boundary Report'!$A2921,"+",""))), VALUE(SUBSTITUTE('Named Boundary Report'!$A2921,"+","")), IF(TRIM('Named Boundary Report'!$A2921)="", "End of Project", $A2921))</f>
        <v>End of Project</v>
      </c>
      <c r="B2922" s="473" t="str">
        <f>IF(ISNUMBER('Named Boundary Report'!$A2921), "",TRIM(SUBSTITUTE('Named Boundary Report'!$A2921, CHAR(160), " ")))</f>
        <v/>
      </c>
      <c r="C2922" s="475">
        <f>'Named Boundary Report'!$F2921</f>
        <v>0</v>
      </c>
    </row>
    <row r="2923" spans="1:3" x14ac:dyDescent="0.25">
      <c r="A2923" s="532" t="str">
        <f>IF(ISNUMBER(VALUE(SUBSTITUTE('Named Boundary Report'!$A2922,"+",""))), VALUE(SUBSTITUTE('Named Boundary Report'!$A2922,"+","")), IF(TRIM('Named Boundary Report'!$A2922)="", "End of Project", $A2922))</f>
        <v>End of Project</v>
      </c>
      <c r="B2923" s="473" t="str">
        <f>IF(ISNUMBER('Named Boundary Report'!$A2922), "",TRIM(SUBSTITUTE('Named Boundary Report'!$A2922, CHAR(160), " ")))</f>
        <v/>
      </c>
      <c r="C2923" s="475">
        <f>'Named Boundary Report'!$F2922</f>
        <v>0</v>
      </c>
    </row>
    <row r="2924" spans="1:3" x14ac:dyDescent="0.25">
      <c r="A2924" s="532" t="str">
        <f>IF(ISNUMBER(VALUE(SUBSTITUTE('Named Boundary Report'!$A2923,"+",""))), VALUE(SUBSTITUTE('Named Boundary Report'!$A2923,"+","")), IF(TRIM('Named Boundary Report'!$A2923)="", "End of Project", $A2923))</f>
        <v>End of Project</v>
      </c>
      <c r="B2924" s="473" t="str">
        <f>IF(ISNUMBER('Named Boundary Report'!$A2923), "",TRIM(SUBSTITUTE('Named Boundary Report'!$A2923, CHAR(160), " ")))</f>
        <v/>
      </c>
      <c r="C2924" s="475">
        <f>'Named Boundary Report'!$F2923</f>
        <v>0</v>
      </c>
    </row>
    <row r="2925" spans="1:3" x14ac:dyDescent="0.25">
      <c r="A2925" s="532" t="str">
        <f>IF(ISNUMBER(VALUE(SUBSTITUTE('Named Boundary Report'!$A2924,"+",""))), VALUE(SUBSTITUTE('Named Boundary Report'!$A2924,"+","")), IF(TRIM('Named Boundary Report'!$A2924)="", "End of Project", $A2924))</f>
        <v>End of Project</v>
      </c>
      <c r="B2925" s="473" t="str">
        <f>IF(ISNUMBER('Named Boundary Report'!$A2924), "",TRIM(SUBSTITUTE('Named Boundary Report'!$A2924, CHAR(160), " ")))</f>
        <v/>
      </c>
      <c r="C2925" s="475">
        <f>'Named Boundary Report'!$F2924</f>
        <v>0</v>
      </c>
    </row>
    <row r="2926" spans="1:3" x14ac:dyDescent="0.25">
      <c r="A2926" s="532" t="str">
        <f>IF(ISNUMBER(VALUE(SUBSTITUTE('Named Boundary Report'!$A2925,"+",""))), VALUE(SUBSTITUTE('Named Boundary Report'!$A2925,"+","")), IF(TRIM('Named Boundary Report'!$A2925)="", "End of Project", $A2925))</f>
        <v>End of Project</v>
      </c>
      <c r="B2926" s="473" t="str">
        <f>IF(ISNUMBER('Named Boundary Report'!$A2925), "",TRIM(SUBSTITUTE('Named Boundary Report'!$A2925, CHAR(160), " ")))</f>
        <v/>
      </c>
      <c r="C2926" s="475">
        <f>'Named Boundary Report'!$F2925</f>
        <v>0</v>
      </c>
    </row>
    <row r="2927" spans="1:3" x14ac:dyDescent="0.25">
      <c r="A2927" s="532" t="str">
        <f>IF(ISNUMBER(VALUE(SUBSTITUTE('Named Boundary Report'!$A2926,"+",""))), VALUE(SUBSTITUTE('Named Boundary Report'!$A2926,"+","")), IF(TRIM('Named Boundary Report'!$A2926)="", "End of Project", $A2926))</f>
        <v>End of Project</v>
      </c>
      <c r="B2927" s="473" t="str">
        <f>IF(ISNUMBER('Named Boundary Report'!$A2926), "",TRIM(SUBSTITUTE('Named Boundary Report'!$A2926, CHAR(160), " ")))</f>
        <v/>
      </c>
      <c r="C2927" s="475">
        <f>'Named Boundary Report'!$F2926</f>
        <v>0</v>
      </c>
    </row>
    <row r="2928" spans="1:3" x14ac:dyDescent="0.25">
      <c r="A2928" s="532" t="str">
        <f>IF(ISNUMBER(VALUE(SUBSTITUTE('Named Boundary Report'!$A2927,"+",""))), VALUE(SUBSTITUTE('Named Boundary Report'!$A2927,"+","")), IF(TRIM('Named Boundary Report'!$A2927)="", "End of Project", $A2927))</f>
        <v>End of Project</v>
      </c>
      <c r="B2928" s="473" t="str">
        <f>IF(ISNUMBER('Named Boundary Report'!$A2927), "",TRIM(SUBSTITUTE('Named Boundary Report'!$A2927, CHAR(160), " ")))</f>
        <v/>
      </c>
      <c r="C2928" s="475">
        <f>'Named Boundary Report'!$F2927</f>
        <v>0</v>
      </c>
    </row>
    <row r="2929" spans="1:3" x14ac:dyDescent="0.25">
      <c r="A2929" s="532" t="str">
        <f>IF(ISNUMBER(VALUE(SUBSTITUTE('Named Boundary Report'!$A2928,"+",""))), VALUE(SUBSTITUTE('Named Boundary Report'!$A2928,"+","")), IF(TRIM('Named Boundary Report'!$A2928)="", "End of Project", $A2928))</f>
        <v>End of Project</v>
      </c>
      <c r="B2929" s="473" t="str">
        <f>IF(ISNUMBER('Named Boundary Report'!$A2928), "",TRIM(SUBSTITUTE('Named Boundary Report'!$A2928, CHAR(160), " ")))</f>
        <v/>
      </c>
      <c r="C2929" s="475">
        <f>'Named Boundary Report'!$F2928</f>
        <v>0</v>
      </c>
    </row>
    <row r="2930" spans="1:3" x14ac:dyDescent="0.25">
      <c r="A2930" s="532" t="str">
        <f>IF(ISNUMBER(VALUE(SUBSTITUTE('Named Boundary Report'!$A2929,"+",""))), VALUE(SUBSTITUTE('Named Boundary Report'!$A2929,"+","")), IF(TRIM('Named Boundary Report'!$A2929)="", "End of Project", $A2929))</f>
        <v>End of Project</v>
      </c>
      <c r="B2930" s="473" t="str">
        <f>IF(ISNUMBER('Named Boundary Report'!$A2929), "",TRIM(SUBSTITUTE('Named Boundary Report'!$A2929, CHAR(160), " ")))</f>
        <v/>
      </c>
      <c r="C2930" s="475">
        <f>'Named Boundary Report'!$F2929</f>
        <v>0</v>
      </c>
    </row>
    <row r="2931" spans="1:3" x14ac:dyDescent="0.25">
      <c r="A2931" s="532" t="str">
        <f>IF(ISNUMBER(VALUE(SUBSTITUTE('Named Boundary Report'!$A2930,"+",""))), VALUE(SUBSTITUTE('Named Boundary Report'!$A2930,"+","")), IF(TRIM('Named Boundary Report'!$A2930)="", "End of Project", $A2930))</f>
        <v>End of Project</v>
      </c>
      <c r="B2931" s="473" t="str">
        <f>IF(ISNUMBER('Named Boundary Report'!$A2930), "",TRIM(SUBSTITUTE('Named Boundary Report'!$A2930, CHAR(160), " ")))</f>
        <v/>
      </c>
      <c r="C2931" s="475">
        <f>'Named Boundary Report'!$F2930</f>
        <v>0</v>
      </c>
    </row>
    <row r="2932" spans="1:3" x14ac:dyDescent="0.25">
      <c r="A2932" s="532" t="str">
        <f>IF(ISNUMBER(VALUE(SUBSTITUTE('Named Boundary Report'!$A2931,"+",""))), VALUE(SUBSTITUTE('Named Boundary Report'!$A2931,"+","")), IF(TRIM('Named Boundary Report'!$A2931)="", "End of Project", $A2931))</f>
        <v>End of Project</v>
      </c>
      <c r="B2932" s="473" t="str">
        <f>IF(ISNUMBER('Named Boundary Report'!$A2931), "",TRIM(SUBSTITUTE('Named Boundary Report'!$A2931, CHAR(160), " ")))</f>
        <v/>
      </c>
      <c r="C2932" s="475">
        <f>'Named Boundary Report'!$F2931</f>
        <v>0</v>
      </c>
    </row>
    <row r="2933" spans="1:3" x14ac:dyDescent="0.25">
      <c r="A2933" s="532" t="str">
        <f>IF(ISNUMBER(VALUE(SUBSTITUTE('Named Boundary Report'!$A2932,"+",""))), VALUE(SUBSTITUTE('Named Boundary Report'!$A2932,"+","")), IF(TRIM('Named Boundary Report'!$A2932)="", "End of Project", $A2932))</f>
        <v>End of Project</v>
      </c>
      <c r="B2933" s="473" t="str">
        <f>IF(ISNUMBER('Named Boundary Report'!$A2932), "",TRIM(SUBSTITUTE('Named Boundary Report'!$A2932, CHAR(160), " ")))</f>
        <v/>
      </c>
      <c r="C2933" s="475">
        <f>'Named Boundary Report'!$F2932</f>
        <v>0</v>
      </c>
    </row>
    <row r="2934" spans="1:3" x14ac:dyDescent="0.25">
      <c r="A2934" s="532" t="str">
        <f>IF(ISNUMBER(VALUE(SUBSTITUTE('Named Boundary Report'!$A2933,"+",""))), VALUE(SUBSTITUTE('Named Boundary Report'!$A2933,"+","")), IF(TRIM('Named Boundary Report'!$A2933)="", "End of Project", $A2933))</f>
        <v>End of Project</v>
      </c>
      <c r="B2934" s="473" t="str">
        <f>IF(ISNUMBER('Named Boundary Report'!$A2933), "",TRIM(SUBSTITUTE('Named Boundary Report'!$A2933, CHAR(160), " ")))</f>
        <v/>
      </c>
      <c r="C2934" s="475">
        <f>'Named Boundary Report'!$F2933</f>
        <v>0</v>
      </c>
    </row>
    <row r="2935" spans="1:3" x14ac:dyDescent="0.25">
      <c r="A2935" s="532" t="str">
        <f>IF(ISNUMBER(VALUE(SUBSTITUTE('Named Boundary Report'!$A2934,"+",""))), VALUE(SUBSTITUTE('Named Boundary Report'!$A2934,"+","")), IF(TRIM('Named Boundary Report'!$A2934)="", "End of Project", $A2934))</f>
        <v>End of Project</v>
      </c>
      <c r="B2935" s="473" t="str">
        <f>IF(ISNUMBER('Named Boundary Report'!$A2934), "",TRIM(SUBSTITUTE('Named Boundary Report'!$A2934, CHAR(160), " ")))</f>
        <v/>
      </c>
      <c r="C2935" s="475">
        <f>'Named Boundary Report'!$F2934</f>
        <v>0</v>
      </c>
    </row>
    <row r="2936" spans="1:3" x14ac:dyDescent="0.25">
      <c r="A2936" s="532" t="str">
        <f>IF(ISNUMBER(VALUE(SUBSTITUTE('Named Boundary Report'!$A2935,"+",""))), VALUE(SUBSTITUTE('Named Boundary Report'!$A2935,"+","")), IF(TRIM('Named Boundary Report'!$A2935)="", "End of Project", $A2935))</f>
        <v>End of Project</v>
      </c>
      <c r="B2936" s="473" t="str">
        <f>IF(ISNUMBER('Named Boundary Report'!$A2935), "",TRIM(SUBSTITUTE('Named Boundary Report'!$A2935, CHAR(160), " ")))</f>
        <v/>
      </c>
      <c r="C2936" s="475">
        <f>'Named Boundary Report'!$F2935</f>
        <v>0</v>
      </c>
    </row>
    <row r="2937" spans="1:3" x14ac:dyDescent="0.25">
      <c r="A2937" s="532" t="str">
        <f>IF(ISNUMBER(VALUE(SUBSTITUTE('Named Boundary Report'!$A2936,"+",""))), VALUE(SUBSTITUTE('Named Boundary Report'!$A2936,"+","")), IF(TRIM('Named Boundary Report'!$A2936)="", "End of Project", $A2936))</f>
        <v>End of Project</v>
      </c>
      <c r="B2937" s="473" t="str">
        <f>IF(ISNUMBER('Named Boundary Report'!$A2936), "",TRIM(SUBSTITUTE('Named Boundary Report'!$A2936, CHAR(160), " ")))</f>
        <v/>
      </c>
      <c r="C2937" s="475">
        <f>'Named Boundary Report'!$F2936</f>
        <v>0</v>
      </c>
    </row>
    <row r="2938" spans="1:3" x14ac:dyDescent="0.25">
      <c r="A2938" s="532" t="str">
        <f>IF(ISNUMBER(VALUE(SUBSTITUTE('Named Boundary Report'!$A2937,"+",""))), VALUE(SUBSTITUTE('Named Boundary Report'!$A2937,"+","")), IF(TRIM('Named Boundary Report'!$A2937)="", "End of Project", $A2937))</f>
        <v>End of Project</v>
      </c>
      <c r="B2938" s="473" t="str">
        <f>IF(ISNUMBER('Named Boundary Report'!$A2937), "",TRIM(SUBSTITUTE('Named Boundary Report'!$A2937, CHAR(160), " ")))</f>
        <v/>
      </c>
      <c r="C2938" s="475">
        <f>'Named Boundary Report'!$F2937</f>
        <v>0</v>
      </c>
    </row>
    <row r="2939" spans="1:3" x14ac:dyDescent="0.25">
      <c r="A2939" s="532" t="str">
        <f>IF(ISNUMBER(VALUE(SUBSTITUTE('Named Boundary Report'!$A2938,"+",""))), VALUE(SUBSTITUTE('Named Boundary Report'!$A2938,"+","")), IF(TRIM('Named Boundary Report'!$A2938)="", "End of Project", $A2938))</f>
        <v>End of Project</v>
      </c>
      <c r="B2939" s="473" t="str">
        <f>IF(ISNUMBER('Named Boundary Report'!$A2938), "",TRIM(SUBSTITUTE('Named Boundary Report'!$A2938, CHAR(160), " ")))</f>
        <v/>
      </c>
      <c r="C2939" s="475">
        <f>'Named Boundary Report'!$F2938</f>
        <v>0</v>
      </c>
    </row>
    <row r="2940" spans="1:3" x14ac:dyDescent="0.25">
      <c r="A2940" s="532" t="str">
        <f>IF(ISNUMBER(VALUE(SUBSTITUTE('Named Boundary Report'!$A2939,"+",""))), VALUE(SUBSTITUTE('Named Boundary Report'!$A2939,"+","")), IF(TRIM('Named Boundary Report'!$A2939)="", "End of Project", $A2939))</f>
        <v>End of Project</v>
      </c>
      <c r="B2940" s="473" t="str">
        <f>IF(ISNUMBER('Named Boundary Report'!$A2939), "",TRIM(SUBSTITUTE('Named Boundary Report'!$A2939, CHAR(160), " ")))</f>
        <v/>
      </c>
      <c r="C2940" s="475">
        <f>'Named Boundary Report'!$F2939</f>
        <v>0</v>
      </c>
    </row>
    <row r="2941" spans="1:3" x14ac:dyDescent="0.25">
      <c r="A2941" s="532" t="str">
        <f>IF(ISNUMBER(VALUE(SUBSTITUTE('Named Boundary Report'!$A2940,"+",""))), VALUE(SUBSTITUTE('Named Boundary Report'!$A2940,"+","")), IF(TRIM('Named Boundary Report'!$A2940)="", "End of Project", $A2940))</f>
        <v>End of Project</v>
      </c>
      <c r="B2941" s="473" t="str">
        <f>IF(ISNUMBER('Named Boundary Report'!$A2940), "",TRIM(SUBSTITUTE('Named Boundary Report'!$A2940, CHAR(160), " ")))</f>
        <v/>
      </c>
      <c r="C2941" s="475">
        <f>'Named Boundary Report'!$F2940</f>
        <v>0</v>
      </c>
    </row>
    <row r="2942" spans="1:3" x14ac:dyDescent="0.25">
      <c r="A2942" s="532" t="str">
        <f>IF(ISNUMBER(VALUE(SUBSTITUTE('Named Boundary Report'!$A2941,"+",""))), VALUE(SUBSTITUTE('Named Boundary Report'!$A2941,"+","")), IF(TRIM('Named Boundary Report'!$A2941)="", "End of Project", $A2941))</f>
        <v>End of Project</v>
      </c>
      <c r="B2942" s="473" t="str">
        <f>IF(ISNUMBER('Named Boundary Report'!$A2941), "",TRIM(SUBSTITUTE('Named Boundary Report'!$A2941, CHAR(160), " ")))</f>
        <v/>
      </c>
      <c r="C2942" s="475">
        <f>'Named Boundary Report'!$F2941</f>
        <v>0</v>
      </c>
    </row>
    <row r="2943" spans="1:3" x14ac:dyDescent="0.25">
      <c r="A2943" s="532" t="str">
        <f>IF(ISNUMBER(VALUE(SUBSTITUTE('Named Boundary Report'!$A2942,"+",""))), VALUE(SUBSTITUTE('Named Boundary Report'!$A2942,"+","")), IF(TRIM('Named Boundary Report'!$A2942)="", "End of Project", $A2942))</f>
        <v>End of Project</v>
      </c>
      <c r="B2943" s="473" t="str">
        <f>IF(ISNUMBER('Named Boundary Report'!$A2942), "",TRIM(SUBSTITUTE('Named Boundary Report'!$A2942, CHAR(160), " ")))</f>
        <v/>
      </c>
      <c r="C2943" s="475">
        <f>'Named Boundary Report'!$F2942</f>
        <v>0</v>
      </c>
    </row>
    <row r="2944" spans="1:3" x14ac:dyDescent="0.25">
      <c r="A2944" s="532" t="str">
        <f>IF(ISNUMBER(VALUE(SUBSTITUTE('Named Boundary Report'!$A2943,"+",""))), VALUE(SUBSTITUTE('Named Boundary Report'!$A2943,"+","")), IF(TRIM('Named Boundary Report'!$A2943)="", "End of Project", $A2943))</f>
        <v>End of Project</v>
      </c>
      <c r="B2944" s="473" t="str">
        <f>IF(ISNUMBER('Named Boundary Report'!$A2943), "",TRIM(SUBSTITUTE('Named Boundary Report'!$A2943, CHAR(160), " ")))</f>
        <v/>
      </c>
      <c r="C2944" s="475">
        <f>'Named Boundary Report'!$F2943</f>
        <v>0</v>
      </c>
    </row>
    <row r="2945" spans="1:3" x14ac:dyDescent="0.25">
      <c r="A2945" s="532" t="str">
        <f>IF(ISNUMBER(VALUE(SUBSTITUTE('Named Boundary Report'!$A2944,"+",""))), VALUE(SUBSTITUTE('Named Boundary Report'!$A2944,"+","")), IF(TRIM('Named Boundary Report'!$A2944)="", "End of Project", $A2944))</f>
        <v>End of Project</v>
      </c>
      <c r="B2945" s="473" t="str">
        <f>IF(ISNUMBER('Named Boundary Report'!$A2944), "",TRIM(SUBSTITUTE('Named Boundary Report'!$A2944, CHAR(160), " ")))</f>
        <v/>
      </c>
      <c r="C2945" s="475">
        <f>'Named Boundary Report'!$F2944</f>
        <v>0</v>
      </c>
    </row>
    <row r="2946" spans="1:3" x14ac:dyDescent="0.25">
      <c r="A2946" s="532" t="str">
        <f>IF(ISNUMBER(VALUE(SUBSTITUTE('Named Boundary Report'!$A2945,"+",""))), VALUE(SUBSTITUTE('Named Boundary Report'!$A2945,"+","")), IF(TRIM('Named Boundary Report'!$A2945)="", "End of Project", $A2945))</f>
        <v>End of Project</v>
      </c>
      <c r="B2946" s="473" t="str">
        <f>IF(ISNUMBER('Named Boundary Report'!$A2945), "",TRIM(SUBSTITUTE('Named Boundary Report'!$A2945, CHAR(160), " ")))</f>
        <v/>
      </c>
      <c r="C2946" s="475">
        <f>'Named Boundary Report'!$F2945</f>
        <v>0</v>
      </c>
    </row>
    <row r="2947" spans="1:3" x14ac:dyDescent="0.25">
      <c r="A2947" s="532" t="str">
        <f>IF(ISNUMBER(VALUE(SUBSTITUTE('Named Boundary Report'!$A2946,"+",""))), VALUE(SUBSTITUTE('Named Boundary Report'!$A2946,"+","")), IF(TRIM('Named Boundary Report'!$A2946)="", "End of Project", $A2946))</f>
        <v>End of Project</v>
      </c>
      <c r="B2947" s="473" t="str">
        <f>IF(ISNUMBER('Named Boundary Report'!$A2946), "",TRIM(SUBSTITUTE('Named Boundary Report'!$A2946, CHAR(160), " ")))</f>
        <v/>
      </c>
      <c r="C2947" s="475">
        <f>'Named Boundary Report'!$F2946</f>
        <v>0</v>
      </c>
    </row>
    <row r="2948" spans="1:3" x14ac:dyDescent="0.25">
      <c r="A2948" s="532" t="str">
        <f>IF(ISNUMBER(VALUE(SUBSTITUTE('Named Boundary Report'!$A2947,"+",""))), VALUE(SUBSTITUTE('Named Boundary Report'!$A2947,"+","")), IF(TRIM('Named Boundary Report'!$A2947)="", "End of Project", $A2947))</f>
        <v>End of Project</v>
      </c>
      <c r="B2948" s="473" t="str">
        <f>IF(ISNUMBER('Named Boundary Report'!$A2947), "",TRIM(SUBSTITUTE('Named Boundary Report'!$A2947, CHAR(160), " ")))</f>
        <v/>
      </c>
      <c r="C2948" s="475">
        <f>'Named Boundary Report'!$F2947</f>
        <v>0</v>
      </c>
    </row>
    <row r="2949" spans="1:3" x14ac:dyDescent="0.25">
      <c r="A2949" s="532" t="str">
        <f>IF(ISNUMBER(VALUE(SUBSTITUTE('Named Boundary Report'!$A2948,"+",""))), VALUE(SUBSTITUTE('Named Boundary Report'!$A2948,"+","")), IF(TRIM('Named Boundary Report'!$A2948)="", "End of Project", $A2948))</f>
        <v>End of Project</v>
      </c>
      <c r="B2949" s="473" t="str">
        <f>IF(ISNUMBER('Named Boundary Report'!$A2948), "",TRIM(SUBSTITUTE('Named Boundary Report'!$A2948, CHAR(160), " ")))</f>
        <v/>
      </c>
      <c r="C2949" s="475">
        <f>'Named Boundary Report'!$F2948</f>
        <v>0</v>
      </c>
    </row>
    <row r="2950" spans="1:3" x14ac:dyDescent="0.25">
      <c r="A2950" s="532" t="str">
        <f>IF(ISNUMBER(VALUE(SUBSTITUTE('Named Boundary Report'!$A2949,"+",""))), VALUE(SUBSTITUTE('Named Boundary Report'!$A2949,"+","")), IF(TRIM('Named Boundary Report'!$A2949)="", "End of Project", $A2949))</f>
        <v>End of Project</v>
      </c>
      <c r="B2950" s="473" t="str">
        <f>IF(ISNUMBER('Named Boundary Report'!$A2949), "",TRIM(SUBSTITUTE('Named Boundary Report'!$A2949, CHAR(160), " ")))</f>
        <v/>
      </c>
      <c r="C2950" s="475">
        <f>'Named Boundary Report'!$F2949</f>
        <v>0</v>
      </c>
    </row>
    <row r="2951" spans="1:3" x14ac:dyDescent="0.25">
      <c r="A2951" s="532" t="str">
        <f>IF(ISNUMBER(VALUE(SUBSTITUTE('Named Boundary Report'!$A2950,"+",""))), VALUE(SUBSTITUTE('Named Boundary Report'!$A2950,"+","")), IF(TRIM('Named Boundary Report'!$A2950)="", "End of Project", $A2950))</f>
        <v>End of Project</v>
      </c>
      <c r="B2951" s="473" t="str">
        <f>IF(ISNUMBER('Named Boundary Report'!$A2950), "",TRIM(SUBSTITUTE('Named Boundary Report'!$A2950, CHAR(160), " ")))</f>
        <v/>
      </c>
      <c r="C2951" s="475">
        <f>'Named Boundary Report'!$F2950</f>
        <v>0</v>
      </c>
    </row>
    <row r="2952" spans="1:3" x14ac:dyDescent="0.25">
      <c r="A2952" s="532" t="str">
        <f>IF(ISNUMBER(VALUE(SUBSTITUTE('Named Boundary Report'!$A2951,"+",""))), VALUE(SUBSTITUTE('Named Boundary Report'!$A2951,"+","")), IF(TRIM('Named Boundary Report'!$A2951)="", "End of Project", $A2951))</f>
        <v>End of Project</v>
      </c>
      <c r="B2952" s="473" t="str">
        <f>IF(ISNUMBER('Named Boundary Report'!$A2951), "",TRIM(SUBSTITUTE('Named Boundary Report'!$A2951, CHAR(160), " ")))</f>
        <v/>
      </c>
      <c r="C2952" s="475">
        <f>'Named Boundary Report'!$F2951</f>
        <v>0</v>
      </c>
    </row>
    <row r="2953" spans="1:3" x14ac:dyDescent="0.25">
      <c r="A2953" s="532" t="str">
        <f>IF(ISNUMBER(VALUE(SUBSTITUTE('Named Boundary Report'!$A2952,"+",""))), VALUE(SUBSTITUTE('Named Boundary Report'!$A2952,"+","")), IF(TRIM('Named Boundary Report'!$A2952)="", "End of Project", $A2952))</f>
        <v>End of Project</v>
      </c>
      <c r="B2953" s="473" t="str">
        <f>IF(ISNUMBER('Named Boundary Report'!$A2952), "",TRIM(SUBSTITUTE('Named Boundary Report'!$A2952, CHAR(160), " ")))</f>
        <v/>
      </c>
      <c r="C2953" s="475">
        <f>'Named Boundary Report'!$F2952</f>
        <v>0</v>
      </c>
    </row>
    <row r="2954" spans="1:3" x14ac:dyDescent="0.25">
      <c r="A2954" s="532" t="str">
        <f>IF(ISNUMBER(VALUE(SUBSTITUTE('Named Boundary Report'!$A2953,"+",""))), VALUE(SUBSTITUTE('Named Boundary Report'!$A2953,"+","")), IF(TRIM('Named Boundary Report'!$A2953)="", "End of Project", $A2953))</f>
        <v>End of Project</v>
      </c>
      <c r="B2954" s="473" t="str">
        <f>IF(ISNUMBER('Named Boundary Report'!$A2953), "",TRIM(SUBSTITUTE('Named Boundary Report'!$A2953, CHAR(160), " ")))</f>
        <v/>
      </c>
      <c r="C2954" s="475">
        <f>'Named Boundary Report'!$F2953</f>
        <v>0</v>
      </c>
    </row>
    <row r="2955" spans="1:3" x14ac:dyDescent="0.25">
      <c r="A2955" s="532" t="str">
        <f>IF(ISNUMBER(VALUE(SUBSTITUTE('Named Boundary Report'!$A2954,"+",""))), VALUE(SUBSTITUTE('Named Boundary Report'!$A2954,"+","")), IF(TRIM('Named Boundary Report'!$A2954)="", "End of Project", $A2954))</f>
        <v>End of Project</v>
      </c>
      <c r="B2955" s="473" t="str">
        <f>IF(ISNUMBER('Named Boundary Report'!$A2954), "",TRIM(SUBSTITUTE('Named Boundary Report'!$A2954, CHAR(160), " ")))</f>
        <v/>
      </c>
      <c r="C2955" s="475">
        <f>'Named Boundary Report'!$F2954</f>
        <v>0</v>
      </c>
    </row>
    <row r="2956" spans="1:3" x14ac:dyDescent="0.25">
      <c r="A2956" s="532" t="str">
        <f>IF(ISNUMBER(VALUE(SUBSTITUTE('Named Boundary Report'!$A2955,"+",""))), VALUE(SUBSTITUTE('Named Boundary Report'!$A2955,"+","")), IF(TRIM('Named Boundary Report'!$A2955)="", "End of Project", $A2955))</f>
        <v>End of Project</v>
      </c>
      <c r="B2956" s="473" t="str">
        <f>IF(ISNUMBER('Named Boundary Report'!$A2955), "",TRIM(SUBSTITUTE('Named Boundary Report'!$A2955, CHAR(160), " ")))</f>
        <v/>
      </c>
      <c r="C2956" s="475">
        <f>'Named Boundary Report'!$F2955</f>
        <v>0</v>
      </c>
    </row>
    <row r="2957" spans="1:3" x14ac:dyDescent="0.25">
      <c r="A2957" s="532" t="str">
        <f>IF(ISNUMBER(VALUE(SUBSTITUTE('Named Boundary Report'!$A2956,"+",""))), VALUE(SUBSTITUTE('Named Boundary Report'!$A2956,"+","")), IF(TRIM('Named Boundary Report'!$A2956)="", "End of Project", $A2956))</f>
        <v>End of Project</v>
      </c>
      <c r="B2957" s="473" t="str">
        <f>IF(ISNUMBER('Named Boundary Report'!$A2956), "",TRIM(SUBSTITUTE('Named Boundary Report'!$A2956, CHAR(160), " ")))</f>
        <v/>
      </c>
      <c r="C2957" s="475">
        <f>'Named Boundary Report'!$F2956</f>
        <v>0</v>
      </c>
    </row>
    <row r="2958" spans="1:3" x14ac:dyDescent="0.25">
      <c r="A2958" s="532" t="str">
        <f>IF(ISNUMBER(VALUE(SUBSTITUTE('Named Boundary Report'!$A2957,"+",""))), VALUE(SUBSTITUTE('Named Boundary Report'!$A2957,"+","")), IF(TRIM('Named Boundary Report'!$A2957)="", "End of Project", $A2957))</f>
        <v>End of Project</v>
      </c>
      <c r="B2958" s="473" t="str">
        <f>IF(ISNUMBER('Named Boundary Report'!$A2957), "",TRIM(SUBSTITUTE('Named Boundary Report'!$A2957, CHAR(160), " ")))</f>
        <v/>
      </c>
      <c r="C2958" s="475">
        <f>'Named Boundary Report'!$F2957</f>
        <v>0</v>
      </c>
    </row>
    <row r="2959" spans="1:3" x14ac:dyDescent="0.25">
      <c r="A2959" s="532" t="str">
        <f>IF(ISNUMBER(VALUE(SUBSTITUTE('Named Boundary Report'!$A2958,"+",""))), VALUE(SUBSTITUTE('Named Boundary Report'!$A2958,"+","")), IF(TRIM('Named Boundary Report'!$A2958)="", "End of Project", $A2958))</f>
        <v>End of Project</v>
      </c>
      <c r="B2959" s="473" t="str">
        <f>IF(ISNUMBER('Named Boundary Report'!$A2958), "",TRIM(SUBSTITUTE('Named Boundary Report'!$A2958, CHAR(160), " ")))</f>
        <v/>
      </c>
      <c r="C2959" s="475">
        <f>'Named Boundary Report'!$F2958</f>
        <v>0</v>
      </c>
    </row>
    <row r="2960" spans="1:3" x14ac:dyDescent="0.25">
      <c r="A2960" s="532" t="str">
        <f>IF(ISNUMBER(VALUE(SUBSTITUTE('Named Boundary Report'!$A2959,"+",""))), VALUE(SUBSTITUTE('Named Boundary Report'!$A2959,"+","")), IF(TRIM('Named Boundary Report'!$A2959)="", "End of Project", $A2959))</f>
        <v>End of Project</v>
      </c>
      <c r="B2960" s="473" t="str">
        <f>IF(ISNUMBER('Named Boundary Report'!$A2959), "",TRIM(SUBSTITUTE('Named Boundary Report'!$A2959, CHAR(160), " ")))</f>
        <v/>
      </c>
      <c r="C2960" s="475">
        <f>'Named Boundary Report'!$F2959</f>
        <v>0</v>
      </c>
    </row>
    <row r="2961" spans="1:3" x14ac:dyDescent="0.25">
      <c r="A2961" s="532" t="str">
        <f>IF(ISNUMBER(VALUE(SUBSTITUTE('Named Boundary Report'!$A2960,"+",""))), VALUE(SUBSTITUTE('Named Boundary Report'!$A2960,"+","")), IF(TRIM('Named Boundary Report'!$A2960)="", "End of Project", $A2960))</f>
        <v>End of Project</v>
      </c>
      <c r="B2961" s="473" t="str">
        <f>IF(ISNUMBER('Named Boundary Report'!$A2960), "",TRIM(SUBSTITUTE('Named Boundary Report'!$A2960, CHAR(160), " ")))</f>
        <v/>
      </c>
      <c r="C2961" s="475">
        <f>'Named Boundary Report'!$F2960</f>
        <v>0</v>
      </c>
    </row>
    <row r="2962" spans="1:3" x14ac:dyDescent="0.25">
      <c r="A2962" s="532" t="str">
        <f>IF(ISNUMBER(VALUE(SUBSTITUTE('Named Boundary Report'!$A2961,"+",""))), VALUE(SUBSTITUTE('Named Boundary Report'!$A2961,"+","")), IF(TRIM('Named Boundary Report'!$A2961)="", "End of Project", $A2961))</f>
        <v>End of Project</v>
      </c>
      <c r="B2962" s="473" t="str">
        <f>IF(ISNUMBER('Named Boundary Report'!$A2961), "",TRIM(SUBSTITUTE('Named Boundary Report'!$A2961, CHAR(160), " ")))</f>
        <v/>
      </c>
      <c r="C2962" s="475">
        <f>'Named Boundary Report'!$F2961</f>
        <v>0</v>
      </c>
    </row>
    <row r="2963" spans="1:3" x14ac:dyDescent="0.25">
      <c r="A2963" s="532" t="str">
        <f>IF(ISNUMBER(VALUE(SUBSTITUTE('Named Boundary Report'!$A2962,"+",""))), VALUE(SUBSTITUTE('Named Boundary Report'!$A2962,"+","")), IF(TRIM('Named Boundary Report'!$A2962)="", "End of Project", $A2962))</f>
        <v>End of Project</v>
      </c>
      <c r="B2963" s="473" t="str">
        <f>IF(ISNUMBER('Named Boundary Report'!$A2962), "",TRIM(SUBSTITUTE('Named Boundary Report'!$A2962, CHAR(160), " ")))</f>
        <v/>
      </c>
      <c r="C2963" s="475">
        <f>'Named Boundary Report'!$F2962</f>
        <v>0</v>
      </c>
    </row>
    <row r="2964" spans="1:3" x14ac:dyDescent="0.25">
      <c r="A2964" s="532" t="str">
        <f>IF(ISNUMBER(VALUE(SUBSTITUTE('Named Boundary Report'!$A2963,"+",""))), VALUE(SUBSTITUTE('Named Boundary Report'!$A2963,"+","")), IF(TRIM('Named Boundary Report'!$A2963)="", "End of Project", $A2963))</f>
        <v>End of Project</v>
      </c>
      <c r="B2964" s="473" t="str">
        <f>IF(ISNUMBER('Named Boundary Report'!$A2963), "",TRIM(SUBSTITUTE('Named Boundary Report'!$A2963, CHAR(160), " ")))</f>
        <v/>
      </c>
      <c r="C2964" s="475">
        <f>'Named Boundary Report'!$F2963</f>
        <v>0</v>
      </c>
    </row>
    <row r="2965" spans="1:3" x14ac:dyDescent="0.25">
      <c r="A2965" s="532" t="str">
        <f>IF(ISNUMBER(VALUE(SUBSTITUTE('Named Boundary Report'!$A2964,"+",""))), VALUE(SUBSTITUTE('Named Boundary Report'!$A2964,"+","")), IF(TRIM('Named Boundary Report'!$A2964)="", "End of Project", $A2964))</f>
        <v>End of Project</v>
      </c>
      <c r="B2965" s="473" t="str">
        <f>IF(ISNUMBER('Named Boundary Report'!$A2964), "",TRIM(SUBSTITUTE('Named Boundary Report'!$A2964, CHAR(160), " ")))</f>
        <v/>
      </c>
      <c r="C2965" s="475">
        <f>'Named Boundary Report'!$F2964</f>
        <v>0</v>
      </c>
    </row>
    <row r="2966" spans="1:3" x14ac:dyDescent="0.25">
      <c r="A2966" s="532" t="str">
        <f>IF(ISNUMBER(VALUE(SUBSTITUTE('Named Boundary Report'!$A2965,"+",""))), VALUE(SUBSTITUTE('Named Boundary Report'!$A2965,"+","")), IF(TRIM('Named Boundary Report'!$A2965)="", "End of Project", $A2965))</f>
        <v>End of Project</v>
      </c>
      <c r="B2966" s="473" t="str">
        <f>IF(ISNUMBER('Named Boundary Report'!$A2965), "",TRIM(SUBSTITUTE('Named Boundary Report'!$A2965, CHAR(160), " ")))</f>
        <v/>
      </c>
      <c r="C2966" s="475">
        <f>'Named Boundary Report'!$F2965</f>
        <v>0</v>
      </c>
    </row>
    <row r="2967" spans="1:3" x14ac:dyDescent="0.25">
      <c r="A2967" s="532" t="str">
        <f>IF(ISNUMBER(VALUE(SUBSTITUTE('Named Boundary Report'!$A2966,"+",""))), VALUE(SUBSTITUTE('Named Boundary Report'!$A2966,"+","")), IF(TRIM('Named Boundary Report'!$A2966)="", "End of Project", $A2966))</f>
        <v>End of Project</v>
      </c>
      <c r="B2967" s="473" t="str">
        <f>IF(ISNUMBER('Named Boundary Report'!$A2966), "",TRIM(SUBSTITUTE('Named Boundary Report'!$A2966, CHAR(160), " ")))</f>
        <v/>
      </c>
      <c r="C2967" s="475">
        <f>'Named Boundary Report'!$F2966</f>
        <v>0</v>
      </c>
    </row>
    <row r="2968" spans="1:3" x14ac:dyDescent="0.25">
      <c r="A2968" s="532" t="str">
        <f>IF(ISNUMBER(VALUE(SUBSTITUTE('Named Boundary Report'!$A2967,"+",""))), VALUE(SUBSTITUTE('Named Boundary Report'!$A2967,"+","")), IF(TRIM('Named Boundary Report'!$A2967)="", "End of Project", $A2967))</f>
        <v>End of Project</v>
      </c>
      <c r="B2968" s="473" t="str">
        <f>IF(ISNUMBER('Named Boundary Report'!$A2967), "",TRIM(SUBSTITUTE('Named Boundary Report'!$A2967, CHAR(160), " ")))</f>
        <v/>
      </c>
      <c r="C2968" s="475">
        <f>'Named Boundary Report'!$F2967</f>
        <v>0</v>
      </c>
    </row>
    <row r="2969" spans="1:3" x14ac:dyDescent="0.25">
      <c r="A2969" s="532" t="str">
        <f>IF(ISNUMBER(VALUE(SUBSTITUTE('Named Boundary Report'!$A2968,"+",""))), VALUE(SUBSTITUTE('Named Boundary Report'!$A2968,"+","")), IF(TRIM('Named Boundary Report'!$A2968)="", "End of Project", $A2968))</f>
        <v>End of Project</v>
      </c>
      <c r="B2969" s="473" t="str">
        <f>IF(ISNUMBER('Named Boundary Report'!$A2968), "",TRIM(SUBSTITUTE('Named Boundary Report'!$A2968, CHAR(160), " ")))</f>
        <v/>
      </c>
      <c r="C2969" s="475">
        <f>'Named Boundary Report'!$F2968</f>
        <v>0</v>
      </c>
    </row>
    <row r="2970" spans="1:3" x14ac:dyDescent="0.25">
      <c r="A2970" s="532" t="str">
        <f>IF(ISNUMBER(VALUE(SUBSTITUTE('Named Boundary Report'!$A2969,"+",""))), VALUE(SUBSTITUTE('Named Boundary Report'!$A2969,"+","")), IF(TRIM('Named Boundary Report'!$A2969)="", "End of Project", $A2969))</f>
        <v>End of Project</v>
      </c>
      <c r="B2970" s="473" t="str">
        <f>IF(ISNUMBER('Named Boundary Report'!$A2969), "",TRIM(SUBSTITUTE('Named Boundary Report'!$A2969, CHAR(160), " ")))</f>
        <v/>
      </c>
      <c r="C2970" s="475">
        <f>'Named Boundary Report'!$F2969</f>
        <v>0</v>
      </c>
    </row>
    <row r="2971" spans="1:3" x14ac:dyDescent="0.25">
      <c r="A2971" s="532" t="str">
        <f>IF(ISNUMBER(VALUE(SUBSTITUTE('Named Boundary Report'!$A2970,"+",""))), VALUE(SUBSTITUTE('Named Boundary Report'!$A2970,"+","")), IF(TRIM('Named Boundary Report'!$A2970)="", "End of Project", $A2970))</f>
        <v>End of Project</v>
      </c>
      <c r="B2971" s="473" t="str">
        <f>IF(ISNUMBER('Named Boundary Report'!$A2970), "",TRIM(SUBSTITUTE('Named Boundary Report'!$A2970, CHAR(160), " ")))</f>
        <v/>
      </c>
      <c r="C2971" s="475">
        <f>'Named Boundary Report'!$F2970</f>
        <v>0</v>
      </c>
    </row>
    <row r="2972" spans="1:3" x14ac:dyDescent="0.25">
      <c r="A2972" s="532" t="str">
        <f>IF(ISNUMBER(VALUE(SUBSTITUTE('Named Boundary Report'!$A2971,"+",""))), VALUE(SUBSTITUTE('Named Boundary Report'!$A2971,"+","")), IF(TRIM('Named Boundary Report'!$A2971)="", "End of Project", $A2971))</f>
        <v>End of Project</v>
      </c>
      <c r="B2972" s="473" t="str">
        <f>IF(ISNUMBER('Named Boundary Report'!$A2971), "",TRIM(SUBSTITUTE('Named Boundary Report'!$A2971, CHAR(160), " ")))</f>
        <v/>
      </c>
      <c r="C2972" s="475">
        <f>'Named Boundary Report'!$F2971</f>
        <v>0</v>
      </c>
    </row>
    <row r="2973" spans="1:3" x14ac:dyDescent="0.25">
      <c r="A2973" s="532" t="str">
        <f>IF(ISNUMBER(VALUE(SUBSTITUTE('Named Boundary Report'!$A2972,"+",""))), VALUE(SUBSTITUTE('Named Boundary Report'!$A2972,"+","")), IF(TRIM('Named Boundary Report'!$A2972)="", "End of Project", $A2972))</f>
        <v>End of Project</v>
      </c>
      <c r="B2973" s="473" t="str">
        <f>IF(ISNUMBER('Named Boundary Report'!$A2972), "",TRIM(SUBSTITUTE('Named Boundary Report'!$A2972, CHAR(160), " ")))</f>
        <v/>
      </c>
      <c r="C2973" s="475">
        <f>'Named Boundary Report'!$F2972</f>
        <v>0</v>
      </c>
    </row>
    <row r="2974" spans="1:3" x14ac:dyDescent="0.25">
      <c r="A2974" s="532" t="str">
        <f>IF(ISNUMBER(VALUE(SUBSTITUTE('Named Boundary Report'!$A2973,"+",""))), VALUE(SUBSTITUTE('Named Boundary Report'!$A2973,"+","")), IF(TRIM('Named Boundary Report'!$A2973)="", "End of Project", $A2973))</f>
        <v>End of Project</v>
      </c>
      <c r="B2974" s="473" t="str">
        <f>IF(ISNUMBER('Named Boundary Report'!$A2973), "",TRIM(SUBSTITUTE('Named Boundary Report'!$A2973, CHAR(160), " ")))</f>
        <v/>
      </c>
      <c r="C2974" s="475">
        <f>'Named Boundary Report'!$F2973</f>
        <v>0</v>
      </c>
    </row>
    <row r="2975" spans="1:3" x14ac:dyDescent="0.25">
      <c r="A2975" s="532" t="str">
        <f>IF(ISNUMBER(VALUE(SUBSTITUTE('Named Boundary Report'!$A2974,"+",""))), VALUE(SUBSTITUTE('Named Boundary Report'!$A2974,"+","")), IF(TRIM('Named Boundary Report'!$A2974)="", "End of Project", $A2974))</f>
        <v>End of Project</v>
      </c>
      <c r="B2975" s="473" t="str">
        <f>IF(ISNUMBER('Named Boundary Report'!$A2974), "",TRIM(SUBSTITUTE('Named Boundary Report'!$A2974, CHAR(160), " ")))</f>
        <v/>
      </c>
      <c r="C2975" s="475">
        <f>'Named Boundary Report'!$F2974</f>
        <v>0</v>
      </c>
    </row>
    <row r="2976" spans="1:3" x14ac:dyDescent="0.25">
      <c r="A2976" s="532" t="str">
        <f>IF(ISNUMBER(VALUE(SUBSTITUTE('Named Boundary Report'!$A2975,"+",""))), VALUE(SUBSTITUTE('Named Boundary Report'!$A2975,"+","")), IF(TRIM('Named Boundary Report'!$A2975)="", "End of Project", $A2975))</f>
        <v>End of Project</v>
      </c>
      <c r="B2976" s="473" t="str">
        <f>IF(ISNUMBER('Named Boundary Report'!$A2975), "",TRIM(SUBSTITUTE('Named Boundary Report'!$A2975, CHAR(160), " ")))</f>
        <v/>
      </c>
      <c r="C2976" s="475">
        <f>'Named Boundary Report'!$F2975</f>
        <v>0</v>
      </c>
    </row>
    <row r="2977" spans="1:3" x14ac:dyDescent="0.25">
      <c r="A2977" s="532" t="str">
        <f>IF(ISNUMBER(VALUE(SUBSTITUTE('Named Boundary Report'!$A2976,"+",""))), VALUE(SUBSTITUTE('Named Boundary Report'!$A2976,"+","")), IF(TRIM('Named Boundary Report'!$A2976)="", "End of Project", $A2976))</f>
        <v>End of Project</v>
      </c>
      <c r="B2977" s="473" t="str">
        <f>IF(ISNUMBER('Named Boundary Report'!$A2976), "",TRIM(SUBSTITUTE('Named Boundary Report'!$A2976, CHAR(160), " ")))</f>
        <v/>
      </c>
      <c r="C2977" s="475">
        <f>'Named Boundary Report'!$F2976</f>
        <v>0</v>
      </c>
    </row>
    <row r="2978" spans="1:3" x14ac:dyDescent="0.25">
      <c r="A2978" s="532" t="str">
        <f>IF(ISNUMBER(VALUE(SUBSTITUTE('Named Boundary Report'!$A2977,"+",""))), VALUE(SUBSTITUTE('Named Boundary Report'!$A2977,"+","")), IF(TRIM('Named Boundary Report'!$A2977)="", "End of Project", $A2977))</f>
        <v>End of Project</v>
      </c>
      <c r="B2978" s="473" t="str">
        <f>IF(ISNUMBER('Named Boundary Report'!$A2977), "",TRIM(SUBSTITUTE('Named Boundary Report'!$A2977, CHAR(160), " ")))</f>
        <v/>
      </c>
      <c r="C2978" s="475">
        <f>'Named Boundary Report'!$F2977</f>
        <v>0</v>
      </c>
    </row>
    <row r="2979" spans="1:3" x14ac:dyDescent="0.25">
      <c r="A2979" s="532" t="str">
        <f>IF(ISNUMBER(VALUE(SUBSTITUTE('Named Boundary Report'!$A2978,"+",""))), VALUE(SUBSTITUTE('Named Boundary Report'!$A2978,"+","")), IF(TRIM('Named Boundary Report'!$A2978)="", "End of Project", $A2978))</f>
        <v>End of Project</v>
      </c>
      <c r="B2979" s="473" t="str">
        <f>IF(ISNUMBER('Named Boundary Report'!$A2978), "",TRIM(SUBSTITUTE('Named Boundary Report'!$A2978, CHAR(160), " ")))</f>
        <v/>
      </c>
      <c r="C2979" s="475">
        <f>'Named Boundary Report'!$F2978</f>
        <v>0</v>
      </c>
    </row>
    <row r="2980" spans="1:3" x14ac:dyDescent="0.25">
      <c r="A2980" s="532" t="str">
        <f>IF(ISNUMBER(VALUE(SUBSTITUTE('Named Boundary Report'!$A2979,"+",""))), VALUE(SUBSTITUTE('Named Boundary Report'!$A2979,"+","")), IF(TRIM('Named Boundary Report'!$A2979)="", "End of Project", $A2979))</f>
        <v>End of Project</v>
      </c>
      <c r="B2980" s="473" t="str">
        <f>IF(ISNUMBER('Named Boundary Report'!$A2979), "",TRIM(SUBSTITUTE('Named Boundary Report'!$A2979, CHAR(160), " ")))</f>
        <v/>
      </c>
      <c r="C2980" s="475">
        <f>'Named Boundary Report'!$F2979</f>
        <v>0</v>
      </c>
    </row>
    <row r="2981" spans="1:3" x14ac:dyDescent="0.25">
      <c r="A2981" s="532" t="str">
        <f>IF(ISNUMBER(VALUE(SUBSTITUTE('Named Boundary Report'!$A2980,"+",""))), VALUE(SUBSTITUTE('Named Boundary Report'!$A2980,"+","")), IF(TRIM('Named Boundary Report'!$A2980)="", "End of Project", $A2980))</f>
        <v>End of Project</v>
      </c>
      <c r="B2981" s="473" t="str">
        <f>IF(ISNUMBER('Named Boundary Report'!$A2980), "",TRIM(SUBSTITUTE('Named Boundary Report'!$A2980, CHAR(160), " ")))</f>
        <v/>
      </c>
      <c r="C2981" s="475">
        <f>'Named Boundary Report'!$F2980</f>
        <v>0</v>
      </c>
    </row>
    <row r="2982" spans="1:3" x14ac:dyDescent="0.25">
      <c r="A2982" s="532" t="str">
        <f>IF(ISNUMBER(VALUE(SUBSTITUTE('Named Boundary Report'!$A2981,"+",""))), VALUE(SUBSTITUTE('Named Boundary Report'!$A2981,"+","")), IF(TRIM('Named Boundary Report'!$A2981)="", "End of Project", $A2981))</f>
        <v>End of Project</v>
      </c>
      <c r="B2982" s="473" t="str">
        <f>IF(ISNUMBER('Named Boundary Report'!$A2981), "",TRIM(SUBSTITUTE('Named Boundary Report'!$A2981, CHAR(160), " ")))</f>
        <v/>
      </c>
      <c r="C2982" s="475">
        <f>'Named Boundary Report'!$F2981</f>
        <v>0</v>
      </c>
    </row>
    <row r="2983" spans="1:3" x14ac:dyDescent="0.25">
      <c r="A2983" s="532" t="str">
        <f>IF(ISNUMBER(VALUE(SUBSTITUTE('Named Boundary Report'!$A2982,"+",""))), VALUE(SUBSTITUTE('Named Boundary Report'!$A2982,"+","")), IF(TRIM('Named Boundary Report'!$A2982)="", "End of Project", $A2982))</f>
        <v>End of Project</v>
      </c>
      <c r="B2983" s="473" t="str">
        <f>IF(ISNUMBER('Named Boundary Report'!$A2982), "",TRIM(SUBSTITUTE('Named Boundary Report'!$A2982, CHAR(160), " ")))</f>
        <v/>
      </c>
      <c r="C2983" s="475">
        <f>'Named Boundary Report'!$F2982</f>
        <v>0</v>
      </c>
    </row>
    <row r="2984" spans="1:3" x14ac:dyDescent="0.25">
      <c r="A2984" s="532" t="str">
        <f>IF(ISNUMBER(VALUE(SUBSTITUTE('Named Boundary Report'!$A2983,"+",""))), VALUE(SUBSTITUTE('Named Boundary Report'!$A2983,"+","")), IF(TRIM('Named Boundary Report'!$A2983)="", "End of Project", $A2983))</f>
        <v>End of Project</v>
      </c>
      <c r="B2984" s="473" t="str">
        <f>IF(ISNUMBER('Named Boundary Report'!$A2983), "",TRIM(SUBSTITUTE('Named Boundary Report'!$A2983, CHAR(160), " ")))</f>
        <v/>
      </c>
      <c r="C2984" s="475">
        <f>'Named Boundary Report'!$F2983</f>
        <v>0</v>
      </c>
    </row>
    <row r="2985" spans="1:3" x14ac:dyDescent="0.25">
      <c r="A2985" s="532" t="str">
        <f>IF(ISNUMBER(VALUE(SUBSTITUTE('Named Boundary Report'!$A2984,"+",""))), VALUE(SUBSTITUTE('Named Boundary Report'!$A2984,"+","")), IF(TRIM('Named Boundary Report'!$A2984)="", "End of Project", $A2984))</f>
        <v>End of Project</v>
      </c>
      <c r="B2985" s="473" t="str">
        <f>IF(ISNUMBER('Named Boundary Report'!$A2984), "",TRIM(SUBSTITUTE('Named Boundary Report'!$A2984, CHAR(160), " ")))</f>
        <v/>
      </c>
      <c r="C2985" s="475">
        <f>'Named Boundary Report'!$F2984</f>
        <v>0</v>
      </c>
    </row>
    <row r="2986" spans="1:3" x14ac:dyDescent="0.25">
      <c r="A2986" s="532" t="str">
        <f>IF(ISNUMBER(VALUE(SUBSTITUTE('Named Boundary Report'!$A2985,"+",""))), VALUE(SUBSTITUTE('Named Boundary Report'!$A2985,"+","")), IF(TRIM('Named Boundary Report'!$A2985)="", "End of Project", $A2985))</f>
        <v>End of Project</v>
      </c>
      <c r="B2986" s="473" t="str">
        <f>IF(ISNUMBER('Named Boundary Report'!$A2985), "",TRIM(SUBSTITUTE('Named Boundary Report'!$A2985, CHAR(160), " ")))</f>
        <v/>
      </c>
      <c r="C2986" s="475">
        <f>'Named Boundary Report'!$F2985</f>
        <v>0</v>
      </c>
    </row>
    <row r="2987" spans="1:3" x14ac:dyDescent="0.25">
      <c r="A2987" s="532" t="str">
        <f>IF(ISNUMBER(VALUE(SUBSTITUTE('Named Boundary Report'!$A2986,"+",""))), VALUE(SUBSTITUTE('Named Boundary Report'!$A2986,"+","")), IF(TRIM('Named Boundary Report'!$A2986)="", "End of Project", $A2986))</f>
        <v>End of Project</v>
      </c>
      <c r="B2987" s="473" t="str">
        <f>IF(ISNUMBER('Named Boundary Report'!$A2986), "",TRIM(SUBSTITUTE('Named Boundary Report'!$A2986, CHAR(160), " ")))</f>
        <v/>
      </c>
      <c r="C2987" s="475">
        <f>'Named Boundary Report'!$F2986</f>
        <v>0</v>
      </c>
    </row>
    <row r="2988" spans="1:3" x14ac:dyDescent="0.25">
      <c r="A2988" s="532" t="str">
        <f>IF(ISNUMBER(VALUE(SUBSTITUTE('Named Boundary Report'!$A2987,"+",""))), VALUE(SUBSTITUTE('Named Boundary Report'!$A2987,"+","")), IF(TRIM('Named Boundary Report'!$A2987)="", "End of Project", $A2987))</f>
        <v>End of Project</v>
      </c>
      <c r="B2988" s="473" t="str">
        <f>IF(ISNUMBER('Named Boundary Report'!$A2987), "",TRIM(SUBSTITUTE('Named Boundary Report'!$A2987, CHAR(160), " ")))</f>
        <v/>
      </c>
      <c r="C2988" s="475">
        <f>'Named Boundary Report'!$F2987</f>
        <v>0</v>
      </c>
    </row>
    <row r="2989" spans="1:3" x14ac:dyDescent="0.25">
      <c r="A2989" s="532" t="str">
        <f>IF(ISNUMBER(VALUE(SUBSTITUTE('Named Boundary Report'!$A2988,"+",""))), VALUE(SUBSTITUTE('Named Boundary Report'!$A2988,"+","")), IF(TRIM('Named Boundary Report'!$A2988)="", "End of Project", $A2988))</f>
        <v>End of Project</v>
      </c>
      <c r="B2989" s="473" t="str">
        <f>IF(ISNUMBER('Named Boundary Report'!$A2988), "",TRIM(SUBSTITUTE('Named Boundary Report'!$A2988, CHAR(160), " ")))</f>
        <v/>
      </c>
      <c r="C2989" s="475">
        <f>'Named Boundary Report'!$F2988</f>
        <v>0</v>
      </c>
    </row>
    <row r="2990" spans="1:3" x14ac:dyDescent="0.25">
      <c r="A2990" s="532" t="str">
        <f>IF(ISNUMBER(VALUE(SUBSTITUTE('Named Boundary Report'!$A2989,"+",""))), VALUE(SUBSTITUTE('Named Boundary Report'!$A2989,"+","")), IF(TRIM('Named Boundary Report'!$A2989)="", "End of Project", $A2989))</f>
        <v>End of Project</v>
      </c>
      <c r="B2990" s="473" t="str">
        <f>IF(ISNUMBER('Named Boundary Report'!$A2989), "",TRIM(SUBSTITUTE('Named Boundary Report'!$A2989, CHAR(160), " ")))</f>
        <v/>
      </c>
      <c r="C2990" s="475">
        <f>'Named Boundary Report'!$F2989</f>
        <v>0</v>
      </c>
    </row>
    <row r="2991" spans="1:3" x14ac:dyDescent="0.25">
      <c r="A2991" s="532" t="str">
        <f>IF(ISNUMBER(VALUE(SUBSTITUTE('Named Boundary Report'!$A2990,"+",""))), VALUE(SUBSTITUTE('Named Boundary Report'!$A2990,"+","")), IF(TRIM('Named Boundary Report'!$A2990)="", "End of Project", $A2990))</f>
        <v>End of Project</v>
      </c>
      <c r="B2991" s="473" t="str">
        <f>IF(ISNUMBER('Named Boundary Report'!$A2990), "",TRIM(SUBSTITUTE('Named Boundary Report'!$A2990, CHAR(160), " ")))</f>
        <v/>
      </c>
      <c r="C2991" s="475">
        <f>'Named Boundary Report'!$F2990</f>
        <v>0</v>
      </c>
    </row>
    <row r="2992" spans="1:3" x14ac:dyDescent="0.25">
      <c r="A2992" s="532" t="str">
        <f>IF(ISNUMBER(VALUE(SUBSTITUTE('Named Boundary Report'!$A2991,"+",""))), VALUE(SUBSTITUTE('Named Boundary Report'!$A2991,"+","")), IF(TRIM('Named Boundary Report'!$A2991)="", "End of Project", $A2991))</f>
        <v>End of Project</v>
      </c>
      <c r="B2992" s="473" t="str">
        <f>IF(ISNUMBER('Named Boundary Report'!$A2991), "",TRIM(SUBSTITUTE('Named Boundary Report'!$A2991, CHAR(160), " ")))</f>
        <v/>
      </c>
      <c r="C2992" s="475">
        <f>'Named Boundary Report'!$F2991</f>
        <v>0</v>
      </c>
    </row>
    <row r="2993" spans="1:3" x14ac:dyDescent="0.25">
      <c r="A2993" s="532" t="str">
        <f>IF(ISNUMBER(VALUE(SUBSTITUTE('Named Boundary Report'!$A2992,"+",""))), VALUE(SUBSTITUTE('Named Boundary Report'!$A2992,"+","")), IF(TRIM('Named Boundary Report'!$A2992)="", "End of Project", $A2992))</f>
        <v>End of Project</v>
      </c>
      <c r="B2993" s="473" t="str">
        <f>IF(ISNUMBER('Named Boundary Report'!$A2992), "",TRIM(SUBSTITUTE('Named Boundary Report'!$A2992, CHAR(160), " ")))</f>
        <v/>
      </c>
      <c r="C2993" s="475">
        <f>'Named Boundary Report'!$F2992</f>
        <v>0</v>
      </c>
    </row>
    <row r="2994" spans="1:3" x14ac:dyDescent="0.25">
      <c r="A2994" s="532" t="str">
        <f>IF(ISNUMBER(VALUE(SUBSTITUTE('Named Boundary Report'!$A2993,"+",""))), VALUE(SUBSTITUTE('Named Boundary Report'!$A2993,"+","")), IF(TRIM('Named Boundary Report'!$A2993)="", "End of Project", $A2993))</f>
        <v>End of Project</v>
      </c>
      <c r="B2994" s="473" t="str">
        <f>IF(ISNUMBER('Named Boundary Report'!$A2993), "",TRIM(SUBSTITUTE('Named Boundary Report'!$A2993, CHAR(160), " ")))</f>
        <v/>
      </c>
      <c r="C2994" s="475">
        <f>'Named Boundary Report'!$F2993</f>
        <v>0</v>
      </c>
    </row>
    <row r="2995" spans="1:3" x14ac:dyDescent="0.25">
      <c r="A2995" s="532" t="str">
        <f>IF(ISNUMBER(VALUE(SUBSTITUTE('Named Boundary Report'!$A2994,"+",""))), VALUE(SUBSTITUTE('Named Boundary Report'!$A2994,"+","")), IF(TRIM('Named Boundary Report'!$A2994)="", "End of Project", $A2994))</f>
        <v>End of Project</v>
      </c>
      <c r="B2995" s="473" t="str">
        <f>IF(ISNUMBER('Named Boundary Report'!$A2994), "",TRIM(SUBSTITUTE('Named Boundary Report'!$A2994, CHAR(160), " ")))</f>
        <v/>
      </c>
      <c r="C2995" s="475">
        <f>'Named Boundary Report'!$F2994</f>
        <v>0</v>
      </c>
    </row>
    <row r="2996" spans="1:3" x14ac:dyDescent="0.25">
      <c r="A2996" s="532" t="str">
        <f>IF(ISNUMBER(VALUE(SUBSTITUTE('Named Boundary Report'!$A2995,"+",""))), VALUE(SUBSTITUTE('Named Boundary Report'!$A2995,"+","")), IF(TRIM('Named Boundary Report'!$A2995)="", "End of Project", $A2995))</f>
        <v>End of Project</v>
      </c>
      <c r="B2996" s="473" t="str">
        <f>IF(ISNUMBER('Named Boundary Report'!$A2995), "",TRIM(SUBSTITUTE('Named Boundary Report'!$A2995, CHAR(160), " ")))</f>
        <v/>
      </c>
      <c r="C2996" s="475">
        <f>'Named Boundary Report'!$F2995</f>
        <v>0</v>
      </c>
    </row>
    <row r="2997" spans="1:3" x14ac:dyDescent="0.25">
      <c r="A2997" s="532" t="str">
        <f>IF(ISNUMBER(VALUE(SUBSTITUTE('Named Boundary Report'!$A2996,"+",""))), VALUE(SUBSTITUTE('Named Boundary Report'!$A2996,"+","")), IF(TRIM('Named Boundary Report'!$A2996)="", "End of Project", $A2996))</f>
        <v>End of Project</v>
      </c>
      <c r="B2997" s="473" t="str">
        <f>IF(ISNUMBER('Named Boundary Report'!$A2996), "",TRIM(SUBSTITUTE('Named Boundary Report'!$A2996, CHAR(160), " ")))</f>
        <v/>
      </c>
      <c r="C2997" s="475">
        <f>'Named Boundary Report'!$F2996</f>
        <v>0</v>
      </c>
    </row>
    <row r="2998" spans="1:3" x14ac:dyDescent="0.25">
      <c r="A2998" s="532" t="str">
        <f>IF(ISNUMBER(VALUE(SUBSTITUTE('Named Boundary Report'!$A2997,"+",""))), VALUE(SUBSTITUTE('Named Boundary Report'!$A2997,"+","")), IF(TRIM('Named Boundary Report'!$A2997)="", "End of Project", $A2997))</f>
        <v>End of Project</v>
      </c>
      <c r="B2998" s="473" t="str">
        <f>IF(ISNUMBER('Named Boundary Report'!$A2997), "",TRIM(SUBSTITUTE('Named Boundary Report'!$A2997, CHAR(160), " ")))</f>
        <v/>
      </c>
      <c r="C2998" s="475">
        <f>'Named Boundary Report'!$F2997</f>
        <v>0</v>
      </c>
    </row>
    <row r="2999" spans="1:3" x14ac:dyDescent="0.25">
      <c r="A2999" s="532" t="str">
        <f>IF(ISNUMBER(VALUE(SUBSTITUTE('Named Boundary Report'!$A2998,"+",""))), VALUE(SUBSTITUTE('Named Boundary Report'!$A2998,"+","")), IF(TRIM('Named Boundary Report'!$A2998)="", "End of Project", $A2998))</f>
        <v>End of Project</v>
      </c>
      <c r="B2999" s="473" t="str">
        <f>IF(ISNUMBER('Named Boundary Report'!$A2998), "",TRIM(SUBSTITUTE('Named Boundary Report'!$A2998, CHAR(160), " ")))</f>
        <v/>
      </c>
      <c r="C2999" s="475">
        <f>'Named Boundary Report'!$F2998</f>
        <v>0</v>
      </c>
    </row>
    <row r="3000" spans="1:3" x14ac:dyDescent="0.25">
      <c r="A3000" s="532" t="str">
        <f>IF(ISNUMBER(VALUE(SUBSTITUTE('Named Boundary Report'!$A2999,"+",""))), VALUE(SUBSTITUTE('Named Boundary Report'!$A2999,"+","")), IF(TRIM('Named Boundary Report'!$A2999)="", "End of Project", $A2999))</f>
        <v>End of Project</v>
      </c>
      <c r="B3000" s="473" t="str">
        <f>IF(ISNUMBER('Named Boundary Report'!$A2999), "",TRIM(SUBSTITUTE('Named Boundary Report'!$A2999, CHAR(160), " ")))</f>
        <v/>
      </c>
      <c r="C3000" s="475">
        <f>'Named Boundary Report'!$F2999</f>
        <v>0</v>
      </c>
    </row>
  </sheetData>
  <mergeCells count="1">
    <mergeCell ref="A1:C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3C05D-F5F0-4E64-BEDE-53A77E19D4C1}">
  <sheetPr codeName="Sheet19">
    <tabColor indexed="43"/>
    <pageSetUpPr fitToPage="1"/>
  </sheetPr>
  <dimension ref="A1:T71"/>
  <sheetViews>
    <sheetView topLeftCell="A6" workbookViewId="0">
      <selection activeCell="A30" sqref="A30"/>
    </sheetView>
  </sheetViews>
  <sheetFormatPr defaultRowHeight="12.75" x14ac:dyDescent="0.2"/>
  <cols>
    <col min="1" max="1" width="5.42578125" style="297" customWidth="1"/>
    <col min="2" max="2" width="6.7109375" style="297" customWidth="1"/>
    <col min="3" max="3" width="9.140625" style="298"/>
    <col min="4" max="4" width="2" style="298" customWidth="1"/>
    <col min="5" max="5" width="9.5703125" style="298" customWidth="1"/>
    <col min="6" max="6" width="2.5703125" style="298" customWidth="1"/>
    <col min="7" max="7" width="10.42578125" style="298" customWidth="1"/>
    <col min="8" max="9" width="12.7109375" style="298" customWidth="1"/>
    <col min="10" max="248" width="9.140625" style="298"/>
    <col min="249" max="249" width="5.42578125" style="298" customWidth="1"/>
    <col min="250" max="250" width="6.7109375" style="298" customWidth="1"/>
    <col min="251" max="251" width="9.140625" style="298"/>
    <col min="252" max="252" width="2" style="298" customWidth="1"/>
    <col min="253" max="253" width="9.5703125" style="298" customWidth="1"/>
    <col min="254" max="254" width="2.5703125" style="298" customWidth="1"/>
    <col min="255" max="255" width="10.42578125" style="298" customWidth="1"/>
    <col min="256" max="256" width="10.7109375" style="298" bestFit="1" customWidth="1"/>
    <col min="257" max="257" width="11.140625" style="298" bestFit="1" customWidth="1"/>
    <col min="258" max="258" width="13.85546875" style="298" bestFit="1" customWidth="1"/>
    <col min="259" max="260" width="14.7109375" style="298" customWidth="1"/>
    <col min="261" max="261" width="11.28515625" style="298" customWidth="1"/>
    <col min="262" max="262" width="11.140625" style="298" bestFit="1" customWidth="1"/>
    <col min="263" max="263" width="13" style="298" customWidth="1"/>
    <col min="264" max="264" width="15.85546875" style="298" customWidth="1"/>
    <col min="265" max="265" width="12.7109375" style="298" customWidth="1"/>
    <col min="266" max="504" width="9.140625" style="298"/>
    <col min="505" max="505" width="5.42578125" style="298" customWidth="1"/>
    <col min="506" max="506" width="6.7109375" style="298" customWidth="1"/>
    <col min="507" max="507" width="9.140625" style="298"/>
    <col min="508" max="508" width="2" style="298" customWidth="1"/>
    <col min="509" max="509" width="9.5703125" style="298" customWidth="1"/>
    <col min="510" max="510" width="2.5703125" style="298" customWidth="1"/>
    <col min="511" max="511" width="10.42578125" style="298" customWidth="1"/>
    <col min="512" max="512" width="10.7109375" style="298" bestFit="1" customWidth="1"/>
    <col min="513" max="513" width="11.140625" style="298" bestFit="1" customWidth="1"/>
    <col min="514" max="514" width="13.85546875" style="298" bestFit="1" customWidth="1"/>
    <col min="515" max="516" width="14.7109375" style="298" customWidth="1"/>
    <col min="517" max="517" width="11.28515625" style="298" customWidth="1"/>
    <col min="518" max="518" width="11.140625" style="298" bestFit="1" customWidth="1"/>
    <col min="519" max="519" width="13" style="298" customWidth="1"/>
    <col min="520" max="520" width="15.85546875" style="298" customWidth="1"/>
    <col min="521" max="521" width="12.7109375" style="298" customWidth="1"/>
    <col min="522" max="760" width="9.140625" style="298"/>
    <col min="761" max="761" width="5.42578125" style="298" customWidth="1"/>
    <col min="762" max="762" width="6.7109375" style="298" customWidth="1"/>
    <col min="763" max="763" width="9.140625" style="298"/>
    <col min="764" max="764" width="2" style="298" customWidth="1"/>
    <col min="765" max="765" width="9.5703125" style="298" customWidth="1"/>
    <col min="766" max="766" width="2.5703125" style="298" customWidth="1"/>
    <col min="767" max="767" width="10.42578125" style="298" customWidth="1"/>
    <col min="768" max="768" width="10.7109375" style="298" bestFit="1" customWidth="1"/>
    <col min="769" max="769" width="11.140625" style="298" bestFit="1" customWidth="1"/>
    <col min="770" max="770" width="13.85546875" style="298" bestFit="1" customWidth="1"/>
    <col min="771" max="772" width="14.7109375" style="298" customWidth="1"/>
    <col min="773" max="773" width="11.28515625" style="298" customWidth="1"/>
    <col min="774" max="774" width="11.140625" style="298" bestFit="1" customWidth="1"/>
    <col min="775" max="775" width="13" style="298" customWidth="1"/>
    <col min="776" max="776" width="15.85546875" style="298" customWidth="1"/>
    <col min="777" max="777" width="12.7109375" style="298" customWidth="1"/>
    <col min="778" max="1016" width="9.140625" style="298"/>
    <col min="1017" max="1017" width="5.42578125" style="298" customWidth="1"/>
    <col min="1018" max="1018" width="6.7109375" style="298" customWidth="1"/>
    <col min="1019" max="1019" width="9.140625" style="298"/>
    <col min="1020" max="1020" width="2" style="298" customWidth="1"/>
    <col min="1021" max="1021" width="9.5703125" style="298" customWidth="1"/>
    <col min="1022" max="1022" width="2.5703125" style="298" customWidth="1"/>
    <col min="1023" max="1023" width="10.42578125" style="298" customWidth="1"/>
    <col min="1024" max="1024" width="10.7109375" style="298" bestFit="1" customWidth="1"/>
    <col min="1025" max="1025" width="11.140625" style="298" bestFit="1" customWidth="1"/>
    <col min="1026" max="1026" width="13.85546875" style="298" bestFit="1" customWidth="1"/>
    <col min="1027" max="1028" width="14.7109375" style="298" customWidth="1"/>
    <col min="1029" max="1029" width="11.28515625" style="298" customWidth="1"/>
    <col min="1030" max="1030" width="11.140625" style="298" bestFit="1" customWidth="1"/>
    <col min="1031" max="1031" width="13" style="298" customWidth="1"/>
    <col min="1032" max="1032" width="15.85546875" style="298" customWidth="1"/>
    <col min="1033" max="1033" width="12.7109375" style="298" customWidth="1"/>
    <col min="1034" max="1272" width="9.140625" style="298"/>
    <col min="1273" max="1273" width="5.42578125" style="298" customWidth="1"/>
    <col min="1274" max="1274" width="6.7109375" style="298" customWidth="1"/>
    <col min="1275" max="1275" width="9.140625" style="298"/>
    <col min="1276" max="1276" width="2" style="298" customWidth="1"/>
    <col min="1277" max="1277" width="9.5703125" style="298" customWidth="1"/>
    <col min="1278" max="1278" width="2.5703125" style="298" customWidth="1"/>
    <col min="1279" max="1279" width="10.42578125" style="298" customWidth="1"/>
    <col min="1280" max="1280" width="10.7109375" style="298" bestFit="1" customWidth="1"/>
    <col min="1281" max="1281" width="11.140625" style="298" bestFit="1" customWidth="1"/>
    <col min="1282" max="1282" width="13.85546875" style="298" bestFit="1" customWidth="1"/>
    <col min="1283" max="1284" width="14.7109375" style="298" customWidth="1"/>
    <col min="1285" max="1285" width="11.28515625" style="298" customWidth="1"/>
    <col min="1286" max="1286" width="11.140625" style="298" bestFit="1" customWidth="1"/>
    <col min="1287" max="1287" width="13" style="298" customWidth="1"/>
    <col min="1288" max="1288" width="15.85546875" style="298" customWidth="1"/>
    <col min="1289" max="1289" width="12.7109375" style="298" customWidth="1"/>
    <col min="1290" max="1528" width="9.140625" style="298"/>
    <col min="1529" max="1529" width="5.42578125" style="298" customWidth="1"/>
    <col min="1530" max="1530" width="6.7109375" style="298" customWidth="1"/>
    <col min="1531" max="1531" width="9.140625" style="298"/>
    <col min="1532" max="1532" width="2" style="298" customWidth="1"/>
    <col min="1533" max="1533" width="9.5703125" style="298" customWidth="1"/>
    <col min="1534" max="1534" width="2.5703125" style="298" customWidth="1"/>
    <col min="1535" max="1535" width="10.42578125" style="298" customWidth="1"/>
    <col min="1536" max="1536" width="10.7109375" style="298" bestFit="1" customWidth="1"/>
    <col min="1537" max="1537" width="11.140625" style="298" bestFit="1" customWidth="1"/>
    <col min="1538" max="1538" width="13.85546875" style="298" bestFit="1" customWidth="1"/>
    <col min="1539" max="1540" width="14.7109375" style="298" customWidth="1"/>
    <col min="1541" max="1541" width="11.28515625" style="298" customWidth="1"/>
    <col min="1542" max="1542" width="11.140625" style="298" bestFit="1" customWidth="1"/>
    <col min="1543" max="1543" width="13" style="298" customWidth="1"/>
    <col min="1544" max="1544" width="15.85546875" style="298" customWidth="1"/>
    <col min="1545" max="1545" width="12.7109375" style="298" customWidth="1"/>
    <col min="1546" max="1784" width="9.140625" style="298"/>
    <col min="1785" max="1785" width="5.42578125" style="298" customWidth="1"/>
    <col min="1786" max="1786" width="6.7109375" style="298" customWidth="1"/>
    <col min="1787" max="1787" width="9.140625" style="298"/>
    <col min="1788" max="1788" width="2" style="298" customWidth="1"/>
    <col min="1789" max="1789" width="9.5703125" style="298" customWidth="1"/>
    <col min="1790" max="1790" width="2.5703125" style="298" customWidth="1"/>
    <col min="1791" max="1791" width="10.42578125" style="298" customWidth="1"/>
    <col min="1792" max="1792" width="10.7109375" style="298" bestFit="1" customWidth="1"/>
    <col min="1793" max="1793" width="11.140625" style="298" bestFit="1" customWidth="1"/>
    <col min="1794" max="1794" width="13.85546875" style="298" bestFit="1" customWidth="1"/>
    <col min="1795" max="1796" width="14.7109375" style="298" customWidth="1"/>
    <col min="1797" max="1797" width="11.28515625" style="298" customWidth="1"/>
    <col min="1798" max="1798" width="11.140625" style="298" bestFit="1" customWidth="1"/>
    <col min="1799" max="1799" width="13" style="298" customWidth="1"/>
    <col min="1800" max="1800" width="15.85546875" style="298" customWidth="1"/>
    <col min="1801" max="1801" width="12.7109375" style="298" customWidth="1"/>
    <col min="1802" max="2040" width="9.140625" style="298"/>
    <col min="2041" max="2041" width="5.42578125" style="298" customWidth="1"/>
    <col min="2042" max="2042" width="6.7109375" style="298" customWidth="1"/>
    <col min="2043" max="2043" width="9.140625" style="298"/>
    <col min="2044" max="2044" width="2" style="298" customWidth="1"/>
    <col min="2045" max="2045" width="9.5703125" style="298" customWidth="1"/>
    <col min="2046" max="2046" width="2.5703125" style="298" customWidth="1"/>
    <col min="2047" max="2047" width="10.42578125" style="298" customWidth="1"/>
    <col min="2048" max="2048" width="10.7109375" style="298" bestFit="1" customWidth="1"/>
    <col min="2049" max="2049" width="11.140625" style="298" bestFit="1" customWidth="1"/>
    <col min="2050" max="2050" width="13.85546875" style="298" bestFit="1" customWidth="1"/>
    <col min="2051" max="2052" width="14.7109375" style="298" customWidth="1"/>
    <col min="2053" max="2053" width="11.28515625" style="298" customWidth="1"/>
    <col min="2054" max="2054" width="11.140625" style="298" bestFit="1" customWidth="1"/>
    <col min="2055" max="2055" width="13" style="298" customWidth="1"/>
    <col min="2056" max="2056" width="15.85546875" style="298" customWidth="1"/>
    <col min="2057" max="2057" width="12.7109375" style="298" customWidth="1"/>
    <col min="2058" max="2296" width="9.140625" style="298"/>
    <col min="2297" max="2297" width="5.42578125" style="298" customWidth="1"/>
    <col min="2298" max="2298" width="6.7109375" style="298" customWidth="1"/>
    <col min="2299" max="2299" width="9.140625" style="298"/>
    <col min="2300" max="2300" width="2" style="298" customWidth="1"/>
    <col min="2301" max="2301" width="9.5703125" style="298" customWidth="1"/>
    <col min="2302" max="2302" width="2.5703125" style="298" customWidth="1"/>
    <col min="2303" max="2303" width="10.42578125" style="298" customWidth="1"/>
    <col min="2304" max="2304" width="10.7109375" style="298" bestFit="1" customWidth="1"/>
    <col min="2305" max="2305" width="11.140625" style="298" bestFit="1" customWidth="1"/>
    <col min="2306" max="2306" width="13.85546875" style="298" bestFit="1" customWidth="1"/>
    <col min="2307" max="2308" width="14.7109375" style="298" customWidth="1"/>
    <col min="2309" max="2309" width="11.28515625" style="298" customWidth="1"/>
    <col min="2310" max="2310" width="11.140625" style="298" bestFit="1" customWidth="1"/>
    <col min="2311" max="2311" width="13" style="298" customWidth="1"/>
    <col min="2312" max="2312" width="15.85546875" style="298" customWidth="1"/>
    <col min="2313" max="2313" width="12.7109375" style="298" customWidth="1"/>
    <col min="2314" max="2552" width="9.140625" style="298"/>
    <col min="2553" max="2553" width="5.42578125" style="298" customWidth="1"/>
    <col min="2554" max="2554" width="6.7109375" style="298" customWidth="1"/>
    <col min="2555" max="2555" width="9.140625" style="298"/>
    <col min="2556" max="2556" width="2" style="298" customWidth="1"/>
    <col min="2557" max="2557" width="9.5703125" style="298" customWidth="1"/>
    <col min="2558" max="2558" width="2.5703125" style="298" customWidth="1"/>
    <col min="2559" max="2559" width="10.42578125" style="298" customWidth="1"/>
    <col min="2560" max="2560" width="10.7109375" style="298" bestFit="1" customWidth="1"/>
    <col min="2561" max="2561" width="11.140625" style="298" bestFit="1" customWidth="1"/>
    <col min="2562" max="2562" width="13.85546875" style="298" bestFit="1" customWidth="1"/>
    <col min="2563" max="2564" width="14.7109375" style="298" customWidth="1"/>
    <col min="2565" max="2565" width="11.28515625" style="298" customWidth="1"/>
    <col min="2566" max="2566" width="11.140625" style="298" bestFit="1" customWidth="1"/>
    <col min="2567" max="2567" width="13" style="298" customWidth="1"/>
    <col min="2568" max="2568" width="15.85546875" style="298" customWidth="1"/>
    <col min="2569" max="2569" width="12.7109375" style="298" customWidth="1"/>
    <col min="2570" max="2808" width="9.140625" style="298"/>
    <col min="2809" max="2809" width="5.42578125" style="298" customWidth="1"/>
    <col min="2810" max="2810" width="6.7109375" style="298" customWidth="1"/>
    <col min="2811" max="2811" width="9.140625" style="298"/>
    <col min="2812" max="2812" width="2" style="298" customWidth="1"/>
    <col min="2813" max="2813" width="9.5703125" style="298" customWidth="1"/>
    <col min="2814" max="2814" width="2.5703125" style="298" customWidth="1"/>
    <col min="2815" max="2815" width="10.42578125" style="298" customWidth="1"/>
    <col min="2816" max="2816" width="10.7109375" style="298" bestFit="1" customWidth="1"/>
    <col min="2817" max="2817" width="11.140625" style="298" bestFit="1" customWidth="1"/>
    <col min="2818" max="2818" width="13.85546875" style="298" bestFit="1" customWidth="1"/>
    <col min="2819" max="2820" width="14.7109375" style="298" customWidth="1"/>
    <col min="2821" max="2821" width="11.28515625" style="298" customWidth="1"/>
    <col min="2822" max="2822" width="11.140625" style="298" bestFit="1" customWidth="1"/>
    <col min="2823" max="2823" width="13" style="298" customWidth="1"/>
    <col min="2824" max="2824" width="15.85546875" style="298" customWidth="1"/>
    <col min="2825" max="2825" width="12.7109375" style="298" customWidth="1"/>
    <col min="2826" max="3064" width="9.140625" style="298"/>
    <col min="3065" max="3065" width="5.42578125" style="298" customWidth="1"/>
    <col min="3066" max="3066" width="6.7109375" style="298" customWidth="1"/>
    <col min="3067" max="3067" width="9.140625" style="298"/>
    <col min="3068" max="3068" width="2" style="298" customWidth="1"/>
    <col min="3069" max="3069" width="9.5703125" style="298" customWidth="1"/>
    <col min="3070" max="3070" width="2.5703125" style="298" customWidth="1"/>
    <col min="3071" max="3071" width="10.42578125" style="298" customWidth="1"/>
    <col min="3072" max="3072" width="10.7109375" style="298" bestFit="1" customWidth="1"/>
    <col min="3073" max="3073" width="11.140625" style="298" bestFit="1" customWidth="1"/>
    <col min="3074" max="3074" width="13.85546875" style="298" bestFit="1" customWidth="1"/>
    <col min="3075" max="3076" width="14.7109375" style="298" customWidth="1"/>
    <col min="3077" max="3077" width="11.28515625" style="298" customWidth="1"/>
    <col min="3078" max="3078" width="11.140625" style="298" bestFit="1" customWidth="1"/>
    <col min="3079" max="3079" width="13" style="298" customWidth="1"/>
    <col min="3080" max="3080" width="15.85546875" style="298" customWidth="1"/>
    <col min="3081" max="3081" width="12.7109375" style="298" customWidth="1"/>
    <col min="3082" max="3320" width="9.140625" style="298"/>
    <col min="3321" max="3321" width="5.42578125" style="298" customWidth="1"/>
    <col min="3322" max="3322" width="6.7109375" style="298" customWidth="1"/>
    <col min="3323" max="3323" width="9.140625" style="298"/>
    <col min="3324" max="3324" width="2" style="298" customWidth="1"/>
    <col min="3325" max="3325" width="9.5703125" style="298" customWidth="1"/>
    <col min="3326" max="3326" width="2.5703125" style="298" customWidth="1"/>
    <col min="3327" max="3327" width="10.42578125" style="298" customWidth="1"/>
    <col min="3328" max="3328" width="10.7109375" style="298" bestFit="1" customWidth="1"/>
    <col min="3329" max="3329" width="11.140625" style="298" bestFit="1" customWidth="1"/>
    <col min="3330" max="3330" width="13.85546875" style="298" bestFit="1" customWidth="1"/>
    <col min="3331" max="3332" width="14.7109375" style="298" customWidth="1"/>
    <col min="3333" max="3333" width="11.28515625" style="298" customWidth="1"/>
    <col min="3334" max="3334" width="11.140625" style="298" bestFit="1" customWidth="1"/>
    <col min="3335" max="3335" width="13" style="298" customWidth="1"/>
    <col min="3336" max="3336" width="15.85546875" style="298" customWidth="1"/>
    <col min="3337" max="3337" width="12.7109375" style="298" customWidth="1"/>
    <col min="3338" max="3576" width="9.140625" style="298"/>
    <col min="3577" max="3577" width="5.42578125" style="298" customWidth="1"/>
    <col min="3578" max="3578" width="6.7109375" style="298" customWidth="1"/>
    <col min="3579" max="3579" width="9.140625" style="298"/>
    <col min="3580" max="3580" width="2" style="298" customWidth="1"/>
    <col min="3581" max="3581" width="9.5703125" style="298" customWidth="1"/>
    <col min="3582" max="3582" width="2.5703125" style="298" customWidth="1"/>
    <col min="3583" max="3583" width="10.42578125" style="298" customWidth="1"/>
    <col min="3584" max="3584" width="10.7109375" style="298" bestFit="1" customWidth="1"/>
    <col min="3585" max="3585" width="11.140625" style="298" bestFit="1" customWidth="1"/>
    <col min="3586" max="3586" width="13.85546875" style="298" bestFit="1" customWidth="1"/>
    <col min="3587" max="3588" width="14.7109375" style="298" customWidth="1"/>
    <col min="3589" max="3589" width="11.28515625" style="298" customWidth="1"/>
    <col min="3590" max="3590" width="11.140625" style="298" bestFit="1" customWidth="1"/>
    <col min="3591" max="3591" width="13" style="298" customWidth="1"/>
    <col min="3592" max="3592" width="15.85546875" style="298" customWidth="1"/>
    <col min="3593" max="3593" width="12.7109375" style="298" customWidth="1"/>
    <col min="3594" max="3832" width="9.140625" style="298"/>
    <col min="3833" max="3833" width="5.42578125" style="298" customWidth="1"/>
    <col min="3834" max="3834" width="6.7109375" style="298" customWidth="1"/>
    <col min="3835" max="3835" width="9.140625" style="298"/>
    <col min="3836" max="3836" width="2" style="298" customWidth="1"/>
    <col min="3837" max="3837" width="9.5703125" style="298" customWidth="1"/>
    <col min="3838" max="3838" width="2.5703125" style="298" customWidth="1"/>
    <col min="3839" max="3839" width="10.42578125" style="298" customWidth="1"/>
    <col min="3840" max="3840" width="10.7109375" style="298" bestFit="1" customWidth="1"/>
    <col min="3841" max="3841" width="11.140625" style="298" bestFit="1" customWidth="1"/>
    <col min="3842" max="3842" width="13.85546875" style="298" bestFit="1" customWidth="1"/>
    <col min="3843" max="3844" width="14.7109375" style="298" customWidth="1"/>
    <col min="3845" max="3845" width="11.28515625" style="298" customWidth="1"/>
    <col min="3846" max="3846" width="11.140625" style="298" bestFit="1" customWidth="1"/>
    <col min="3847" max="3847" width="13" style="298" customWidth="1"/>
    <col min="3848" max="3848" width="15.85546875" style="298" customWidth="1"/>
    <col min="3849" max="3849" width="12.7109375" style="298" customWidth="1"/>
    <col min="3850" max="4088" width="9.140625" style="298"/>
    <col min="4089" max="4089" width="5.42578125" style="298" customWidth="1"/>
    <col min="4090" max="4090" width="6.7109375" style="298" customWidth="1"/>
    <col min="4091" max="4091" width="9.140625" style="298"/>
    <col min="4092" max="4092" width="2" style="298" customWidth="1"/>
    <col min="4093" max="4093" width="9.5703125" style="298" customWidth="1"/>
    <col min="4094" max="4094" width="2.5703125" style="298" customWidth="1"/>
    <col min="4095" max="4095" width="10.42578125" style="298" customWidth="1"/>
    <col min="4096" max="4096" width="10.7109375" style="298" bestFit="1" customWidth="1"/>
    <col min="4097" max="4097" width="11.140625" style="298" bestFit="1" customWidth="1"/>
    <col min="4098" max="4098" width="13.85546875" style="298" bestFit="1" customWidth="1"/>
    <col min="4099" max="4100" width="14.7109375" style="298" customWidth="1"/>
    <col min="4101" max="4101" width="11.28515625" style="298" customWidth="1"/>
    <col min="4102" max="4102" width="11.140625" style="298" bestFit="1" customWidth="1"/>
    <col min="4103" max="4103" width="13" style="298" customWidth="1"/>
    <col min="4104" max="4104" width="15.85546875" style="298" customWidth="1"/>
    <col min="4105" max="4105" width="12.7109375" style="298" customWidth="1"/>
    <col min="4106" max="4344" width="9.140625" style="298"/>
    <col min="4345" max="4345" width="5.42578125" style="298" customWidth="1"/>
    <col min="4346" max="4346" width="6.7109375" style="298" customWidth="1"/>
    <col min="4347" max="4347" width="9.140625" style="298"/>
    <col min="4348" max="4348" width="2" style="298" customWidth="1"/>
    <col min="4349" max="4349" width="9.5703125" style="298" customWidth="1"/>
    <col min="4350" max="4350" width="2.5703125" style="298" customWidth="1"/>
    <col min="4351" max="4351" width="10.42578125" style="298" customWidth="1"/>
    <col min="4352" max="4352" width="10.7109375" style="298" bestFit="1" customWidth="1"/>
    <col min="4353" max="4353" width="11.140625" style="298" bestFit="1" customWidth="1"/>
    <col min="4354" max="4354" width="13.85546875" style="298" bestFit="1" customWidth="1"/>
    <col min="4355" max="4356" width="14.7109375" style="298" customWidth="1"/>
    <col min="4357" max="4357" width="11.28515625" style="298" customWidth="1"/>
    <col min="4358" max="4358" width="11.140625" style="298" bestFit="1" customWidth="1"/>
    <col min="4359" max="4359" width="13" style="298" customWidth="1"/>
    <col min="4360" max="4360" width="15.85546875" style="298" customWidth="1"/>
    <col min="4361" max="4361" width="12.7109375" style="298" customWidth="1"/>
    <col min="4362" max="4600" width="9.140625" style="298"/>
    <col min="4601" max="4601" width="5.42578125" style="298" customWidth="1"/>
    <col min="4602" max="4602" width="6.7109375" style="298" customWidth="1"/>
    <col min="4603" max="4603" width="9.140625" style="298"/>
    <col min="4604" max="4604" width="2" style="298" customWidth="1"/>
    <col min="4605" max="4605" width="9.5703125" style="298" customWidth="1"/>
    <col min="4606" max="4606" width="2.5703125" style="298" customWidth="1"/>
    <col min="4607" max="4607" width="10.42578125" style="298" customWidth="1"/>
    <col min="4608" max="4608" width="10.7109375" style="298" bestFit="1" customWidth="1"/>
    <col min="4609" max="4609" width="11.140625" style="298" bestFit="1" customWidth="1"/>
    <col min="4610" max="4610" width="13.85546875" style="298" bestFit="1" customWidth="1"/>
    <col min="4611" max="4612" width="14.7109375" style="298" customWidth="1"/>
    <col min="4613" max="4613" width="11.28515625" style="298" customWidth="1"/>
    <col min="4614" max="4614" width="11.140625" style="298" bestFit="1" customWidth="1"/>
    <col min="4615" max="4615" width="13" style="298" customWidth="1"/>
    <col min="4616" max="4616" width="15.85546875" style="298" customWidth="1"/>
    <col min="4617" max="4617" width="12.7109375" style="298" customWidth="1"/>
    <col min="4618" max="4856" width="9.140625" style="298"/>
    <col min="4857" max="4857" width="5.42578125" style="298" customWidth="1"/>
    <col min="4858" max="4858" width="6.7109375" style="298" customWidth="1"/>
    <col min="4859" max="4859" width="9.140625" style="298"/>
    <col min="4860" max="4860" width="2" style="298" customWidth="1"/>
    <col min="4861" max="4861" width="9.5703125" style="298" customWidth="1"/>
    <col min="4862" max="4862" width="2.5703125" style="298" customWidth="1"/>
    <col min="4863" max="4863" width="10.42578125" style="298" customWidth="1"/>
    <col min="4864" max="4864" width="10.7109375" style="298" bestFit="1" customWidth="1"/>
    <col min="4865" max="4865" width="11.140625" style="298" bestFit="1" customWidth="1"/>
    <col min="4866" max="4866" width="13.85546875" style="298" bestFit="1" customWidth="1"/>
    <col min="4867" max="4868" width="14.7109375" style="298" customWidth="1"/>
    <col min="4869" max="4869" width="11.28515625" style="298" customWidth="1"/>
    <col min="4870" max="4870" width="11.140625" style="298" bestFit="1" customWidth="1"/>
    <col min="4871" max="4871" width="13" style="298" customWidth="1"/>
    <col min="4872" max="4872" width="15.85546875" style="298" customWidth="1"/>
    <col min="4873" max="4873" width="12.7109375" style="298" customWidth="1"/>
    <col min="4874" max="5112" width="9.140625" style="298"/>
    <col min="5113" max="5113" width="5.42578125" style="298" customWidth="1"/>
    <col min="5114" max="5114" width="6.7109375" style="298" customWidth="1"/>
    <col min="5115" max="5115" width="9.140625" style="298"/>
    <col min="5116" max="5116" width="2" style="298" customWidth="1"/>
    <col min="5117" max="5117" width="9.5703125" style="298" customWidth="1"/>
    <col min="5118" max="5118" width="2.5703125" style="298" customWidth="1"/>
    <col min="5119" max="5119" width="10.42578125" style="298" customWidth="1"/>
    <col min="5120" max="5120" width="10.7109375" style="298" bestFit="1" customWidth="1"/>
    <col min="5121" max="5121" width="11.140625" style="298" bestFit="1" customWidth="1"/>
    <col min="5122" max="5122" width="13.85546875" style="298" bestFit="1" customWidth="1"/>
    <col min="5123" max="5124" width="14.7109375" style="298" customWidth="1"/>
    <col min="5125" max="5125" width="11.28515625" style="298" customWidth="1"/>
    <col min="5126" max="5126" width="11.140625" style="298" bestFit="1" customWidth="1"/>
    <col min="5127" max="5127" width="13" style="298" customWidth="1"/>
    <col min="5128" max="5128" width="15.85546875" style="298" customWidth="1"/>
    <col min="5129" max="5129" width="12.7109375" style="298" customWidth="1"/>
    <col min="5130" max="5368" width="9.140625" style="298"/>
    <col min="5369" max="5369" width="5.42578125" style="298" customWidth="1"/>
    <col min="5370" max="5370" width="6.7109375" style="298" customWidth="1"/>
    <col min="5371" max="5371" width="9.140625" style="298"/>
    <col min="5372" max="5372" width="2" style="298" customWidth="1"/>
    <col min="5373" max="5373" width="9.5703125" style="298" customWidth="1"/>
    <col min="5374" max="5374" width="2.5703125" style="298" customWidth="1"/>
    <col min="5375" max="5375" width="10.42578125" style="298" customWidth="1"/>
    <col min="5376" max="5376" width="10.7109375" style="298" bestFit="1" customWidth="1"/>
    <col min="5377" max="5377" width="11.140625" style="298" bestFit="1" customWidth="1"/>
    <col min="5378" max="5378" width="13.85546875" style="298" bestFit="1" customWidth="1"/>
    <col min="5379" max="5380" width="14.7109375" style="298" customWidth="1"/>
    <col min="5381" max="5381" width="11.28515625" style="298" customWidth="1"/>
    <col min="5382" max="5382" width="11.140625" style="298" bestFit="1" customWidth="1"/>
    <col min="5383" max="5383" width="13" style="298" customWidth="1"/>
    <col min="5384" max="5384" width="15.85546875" style="298" customWidth="1"/>
    <col min="5385" max="5385" width="12.7109375" style="298" customWidth="1"/>
    <col min="5386" max="5624" width="9.140625" style="298"/>
    <col min="5625" max="5625" width="5.42578125" style="298" customWidth="1"/>
    <col min="5626" max="5626" width="6.7109375" style="298" customWidth="1"/>
    <col min="5627" max="5627" width="9.140625" style="298"/>
    <col min="5628" max="5628" width="2" style="298" customWidth="1"/>
    <col min="5629" max="5629" width="9.5703125" style="298" customWidth="1"/>
    <col min="5630" max="5630" width="2.5703125" style="298" customWidth="1"/>
    <col min="5631" max="5631" width="10.42578125" style="298" customWidth="1"/>
    <col min="5632" max="5632" width="10.7109375" style="298" bestFit="1" customWidth="1"/>
    <col min="5633" max="5633" width="11.140625" style="298" bestFit="1" customWidth="1"/>
    <col min="5634" max="5634" width="13.85546875" style="298" bestFit="1" customWidth="1"/>
    <col min="5635" max="5636" width="14.7109375" style="298" customWidth="1"/>
    <col min="5637" max="5637" width="11.28515625" style="298" customWidth="1"/>
    <col min="5638" max="5638" width="11.140625" style="298" bestFit="1" customWidth="1"/>
    <col min="5639" max="5639" width="13" style="298" customWidth="1"/>
    <col min="5640" max="5640" width="15.85546875" style="298" customWidth="1"/>
    <col min="5641" max="5641" width="12.7109375" style="298" customWidth="1"/>
    <col min="5642" max="5880" width="9.140625" style="298"/>
    <col min="5881" max="5881" width="5.42578125" style="298" customWidth="1"/>
    <col min="5882" max="5882" width="6.7109375" style="298" customWidth="1"/>
    <col min="5883" max="5883" width="9.140625" style="298"/>
    <col min="5884" max="5884" width="2" style="298" customWidth="1"/>
    <col min="5885" max="5885" width="9.5703125" style="298" customWidth="1"/>
    <col min="5886" max="5886" width="2.5703125" style="298" customWidth="1"/>
    <col min="5887" max="5887" width="10.42578125" style="298" customWidth="1"/>
    <col min="5888" max="5888" width="10.7109375" style="298" bestFit="1" customWidth="1"/>
    <col min="5889" max="5889" width="11.140625" style="298" bestFit="1" customWidth="1"/>
    <col min="5890" max="5890" width="13.85546875" style="298" bestFit="1" customWidth="1"/>
    <col min="5891" max="5892" width="14.7109375" style="298" customWidth="1"/>
    <col min="5893" max="5893" width="11.28515625" style="298" customWidth="1"/>
    <col min="5894" max="5894" width="11.140625" style="298" bestFit="1" customWidth="1"/>
    <col min="5895" max="5895" width="13" style="298" customWidth="1"/>
    <col min="5896" max="5896" width="15.85546875" style="298" customWidth="1"/>
    <col min="5897" max="5897" width="12.7109375" style="298" customWidth="1"/>
    <col min="5898" max="6136" width="9.140625" style="298"/>
    <col min="6137" max="6137" width="5.42578125" style="298" customWidth="1"/>
    <col min="6138" max="6138" width="6.7109375" style="298" customWidth="1"/>
    <col min="6139" max="6139" width="9.140625" style="298"/>
    <col min="6140" max="6140" width="2" style="298" customWidth="1"/>
    <col min="6141" max="6141" width="9.5703125" style="298" customWidth="1"/>
    <col min="6142" max="6142" width="2.5703125" style="298" customWidth="1"/>
    <col min="6143" max="6143" width="10.42578125" style="298" customWidth="1"/>
    <col min="6144" max="6144" width="10.7109375" style="298" bestFit="1" customWidth="1"/>
    <col min="6145" max="6145" width="11.140625" style="298" bestFit="1" customWidth="1"/>
    <col min="6146" max="6146" width="13.85546875" style="298" bestFit="1" customWidth="1"/>
    <col min="6147" max="6148" width="14.7109375" style="298" customWidth="1"/>
    <col min="6149" max="6149" width="11.28515625" style="298" customWidth="1"/>
    <col min="6150" max="6150" width="11.140625" style="298" bestFit="1" customWidth="1"/>
    <col min="6151" max="6151" width="13" style="298" customWidth="1"/>
    <col min="6152" max="6152" width="15.85546875" style="298" customWidth="1"/>
    <col min="6153" max="6153" width="12.7109375" style="298" customWidth="1"/>
    <col min="6154" max="6392" width="9.140625" style="298"/>
    <col min="6393" max="6393" width="5.42578125" style="298" customWidth="1"/>
    <col min="6394" max="6394" width="6.7109375" style="298" customWidth="1"/>
    <col min="6395" max="6395" width="9.140625" style="298"/>
    <col min="6396" max="6396" width="2" style="298" customWidth="1"/>
    <col min="6397" max="6397" width="9.5703125" style="298" customWidth="1"/>
    <col min="6398" max="6398" width="2.5703125" style="298" customWidth="1"/>
    <col min="6399" max="6399" width="10.42578125" style="298" customWidth="1"/>
    <col min="6400" max="6400" width="10.7109375" style="298" bestFit="1" customWidth="1"/>
    <col min="6401" max="6401" width="11.140625" style="298" bestFit="1" customWidth="1"/>
    <col min="6402" max="6402" width="13.85546875" style="298" bestFit="1" customWidth="1"/>
    <col min="6403" max="6404" width="14.7109375" style="298" customWidth="1"/>
    <col min="6405" max="6405" width="11.28515625" style="298" customWidth="1"/>
    <col min="6406" max="6406" width="11.140625" style="298" bestFit="1" customWidth="1"/>
    <col min="6407" max="6407" width="13" style="298" customWidth="1"/>
    <col min="6408" max="6408" width="15.85546875" style="298" customWidth="1"/>
    <col min="6409" max="6409" width="12.7109375" style="298" customWidth="1"/>
    <col min="6410" max="6648" width="9.140625" style="298"/>
    <col min="6649" max="6649" width="5.42578125" style="298" customWidth="1"/>
    <col min="6650" max="6650" width="6.7109375" style="298" customWidth="1"/>
    <col min="6651" max="6651" width="9.140625" style="298"/>
    <col min="6652" max="6652" width="2" style="298" customWidth="1"/>
    <col min="6653" max="6653" width="9.5703125" style="298" customWidth="1"/>
    <col min="6654" max="6654" width="2.5703125" style="298" customWidth="1"/>
    <col min="6655" max="6655" width="10.42578125" style="298" customWidth="1"/>
    <col min="6656" max="6656" width="10.7109375" style="298" bestFit="1" customWidth="1"/>
    <col min="6657" max="6657" width="11.140625" style="298" bestFit="1" customWidth="1"/>
    <col min="6658" max="6658" width="13.85546875" style="298" bestFit="1" customWidth="1"/>
    <col min="6659" max="6660" width="14.7109375" style="298" customWidth="1"/>
    <col min="6661" max="6661" width="11.28515625" style="298" customWidth="1"/>
    <col min="6662" max="6662" width="11.140625" style="298" bestFit="1" customWidth="1"/>
    <col min="6663" max="6663" width="13" style="298" customWidth="1"/>
    <col min="6664" max="6664" width="15.85546875" style="298" customWidth="1"/>
    <col min="6665" max="6665" width="12.7109375" style="298" customWidth="1"/>
    <col min="6666" max="6904" width="9.140625" style="298"/>
    <col min="6905" max="6905" width="5.42578125" style="298" customWidth="1"/>
    <col min="6906" max="6906" width="6.7109375" style="298" customWidth="1"/>
    <col min="6907" max="6907" width="9.140625" style="298"/>
    <col min="6908" max="6908" width="2" style="298" customWidth="1"/>
    <col min="6909" max="6909" width="9.5703125" style="298" customWidth="1"/>
    <col min="6910" max="6910" width="2.5703125" style="298" customWidth="1"/>
    <col min="6911" max="6911" width="10.42578125" style="298" customWidth="1"/>
    <col min="6912" max="6912" width="10.7109375" style="298" bestFit="1" customWidth="1"/>
    <col min="6913" max="6913" width="11.140625" style="298" bestFit="1" customWidth="1"/>
    <col min="6914" max="6914" width="13.85546875" style="298" bestFit="1" customWidth="1"/>
    <col min="6915" max="6916" width="14.7109375" style="298" customWidth="1"/>
    <col min="6917" max="6917" width="11.28515625" style="298" customWidth="1"/>
    <col min="6918" max="6918" width="11.140625" style="298" bestFit="1" customWidth="1"/>
    <col min="6919" max="6919" width="13" style="298" customWidth="1"/>
    <col min="6920" max="6920" width="15.85546875" style="298" customWidth="1"/>
    <col min="6921" max="6921" width="12.7109375" style="298" customWidth="1"/>
    <col min="6922" max="7160" width="9.140625" style="298"/>
    <col min="7161" max="7161" width="5.42578125" style="298" customWidth="1"/>
    <col min="7162" max="7162" width="6.7109375" style="298" customWidth="1"/>
    <col min="7163" max="7163" width="9.140625" style="298"/>
    <col min="7164" max="7164" width="2" style="298" customWidth="1"/>
    <col min="7165" max="7165" width="9.5703125" style="298" customWidth="1"/>
    <col min="7166" max="7166" width="2.5703125" style="298" customWidth="1"/>
    <col min="7167" max="7167" width="10.42578125" style="298" customWidth="1"/>
    <col min="7168" max="7168" width="10.7109375" style="298" bestFit="1" customWidth="1"/>
    <col min="7169" max="7169" width="11.140625" style="298" bestFit="1" customWidth="1"/>
    <col min="7170" max="7170" width="13.85546875" style="298" bestFit="1" customWidth="1"/>
    <col min="7171" max="7172" width="14.7109375" style="298" customWidth="1"/>
    <col min="7173" max="7173" width="11.28515625" style="298" customWidth="1"/>
    <col min="7174" max="7174" width="11.140625" style="298" bestFit="1" customWidth="1"/>
    <col min="7175" max="7175" width="13" style="298" customWidth="1"/>
    <col min="7176" max="7176" width="15.85546875" style="298" customWidth="1"/>
    <col min="7177" max="7177" width="12.7109375" style="298" customWidth="1"/>
    <col min="7178" max="7416" width="9.140625" style="298"/>
    <col min="7417" max="7417" width="5.42578125" style="298" customWidth="1"/>
    <col min="7418" max="7418" width="6.7109375" style="298" customWidth="1"/>
    <col min="7419" max="7419" width="9.140625" style="298"/>
    <col min="7420" max="7420" width="2" style="298" customWidth="1"/>
    <col min="7421" max="7421" width="9.5703125" style="298" customWidth="1"/>
    <col min="7422" max="7422" width="2.5703125" style="298" customWidth="1"/>
    <col min="7423" max="7423" width="10.42578125" style="298" customWidth="1"/>
    <col min="7424" max="7424" width="10.7109375" style="298" bestFit="1" customWidth="1"/>
    <col min="7425" max="7425" width="11.140625" style="298" bestFit="1" customWidth="1"/>
    <col min="7426" max="7426" width="13.85546875" style="298" bestFit="1" customWidth="1"/>
    <col min="7427" max="7428" width="14.7109375" style="298" customWidth="1"/>
    <col min="7429" max="7429" width="11.28515625" style="298" customWidth="1"/>
    <col min="7430" max="7430" width="11.140625" style="298" bestFit="1" customWidth="1"/>
    <col min="7431" max="7431" width="13" style="298" customWidth="1"/>
    <col min="7432" max="7432" width="15.85546875" style="298" customWidth="1"/>
    <col min="7433" max="7433" width="12.7109375" style="298" customWidth="1"/>
    <col min="7434" max="7672" width="9.140625" style="298"/>
    <col min="7673" max="7673" width="5.42578125" style="298" customWidth="1"/>
    <col min="7674" max="7674" width="6.7109375" style="298" customWidth="1"/>
    <col min="7675" max="7675" width="9.140625" style="298"/>
    <col min="7676" max="7676" width="2" style="298" customWidth="1"/>
    <col min="7677" max="7677" width="9.5703125" style="298" customWidth="1"/>
    <col min="7678" max="7678" width="2.5703125" style="298" customWidth="1"/>
    <col min="7679" max="7679" width="10.42578125" style="298" customWidth="1"/>
    <col min="7680" max="7680" width="10.7109375" style="298" bestFit="1" customWidth="1"/>
    <col min="7681" max="7681" width="11.140625" style="298" bestFit="1" customWidth="1"/>
    <col min="7682" max="7682" width="13.85546875" style="298" bestFit="1" customWidth="1"/>
    <col min="7683" max="7684" width="14.7109375" style="298" customWidth="1"/>
    <col min="7685" max="7685" width="11.28515625" style="298" customWidth="1"/>
    <col min="7686" max="7686" width="11.140625" style="298" bestFit="1" customWidth="1"/>
    <col min="7687" max="7687" width="13" style="298" customWidth="1"/>
    <col min="7688" max="7688" width="15.85546875" style="298" customWidth="1"/>
    <col min="7689" max="7689" width="12.7109375" style="298" customWidth="1"/>
    <col min="7690" max="7928" width="9.140625" style="298"/>
    <col min="7929" max="7929" width="5.42578125" style="298" customWidth="1"/>
    <col min="7930" max="7930" width="6.7109375" style="298" customWidth="1"/>
    <col min="7931" max="7931" width="9.140625" style="298"/>
    <col min="7932" max="7932" width="2" style="298" customWidth="1"/>
    <col min="7933" max="7933" width="9.5703125" style="298" customWidth="1"/>
    <col min="7934" max="7934" width="2.5703125" style="298" customWidth="1"/>
    <col min="7935" max="7935" width="10.42578125" style="298" customWidth="1"/>
    <col min="7936" max="7936" width="10.7109375" style="298" bestFit="1" customWidth="1"/>
    <col min="7937" max="7937" width="11.140625" style="298" bestFit="1" customWidth="1"/>
    <col min="7938" max="7938" width="13.85546875" style="298" bestFit="1" customWidth="1"/>
    <col min="7939" max="7940" width="14.7109375" style="298" customWidth="1"/>
    <col min="7941" max="7941" width="11.28515625" style="298" customWidth="1"/>
    <col min="7942" max="7942" width="11.140625" style="298" bestFit="1" customWidth="1"/>
    <col min="7943" max="7943" width="13" style="298" customWidth="1"/>
    <col min="7944" max="7944" width="15.85546875" style="298" customWidth="1"/>
    <col min="7945" max="7945" width="12.7109375" style="298" customWidth="1"/>
    <col min="7946" max="8184" width="9.140625" style="298"/>
    <col min="8185" max="8185" width="5.42578125" style="298" customWidth="1"/>
    <col min="8186" max="8186" width="6.7109375" style="298" customWidth="1"/>
    <col min="8187" max="8187" width="9.140625" style="298"/>
    <col min="8188" max="8188" width="2" style="298" customWidth="1"/>
    <col min="8189" max="8189" width="9.5703125" style="298" customWidth="1"/>
    <col min="8190" max="8190" width="2.5703125" style="298" customWidth="1"/>
    <col min="8191" max="8191" width="10.42578125" style="298" customWidth="1"/>
    <col min="8192" max="8192" width="10.7109375" style="298" bestFit="1" customWidth="1"/>
    <col min="8193" max="8193" width="11.140625" style="298" bestFit="1" customWidth="1"/>
    <col min="8194" max="8194" width="13.85546875" style="298" bestFit="1" customWidth="1"/>
    <col min="8195" max="8196" width="14.7109375" style="298" customWidth="1"/>
    <col min="8197" max="8197" width="11.28515625" style="298" customWidth="1"/>
    <col min="8198" max="8198" width="11.140625" style="298" bestFit="1" customWidth="1"/>
    <col min="8199" max="8199" width="13" style="298" customWidth="1"/>
    <col min="8200" max="8200" width="15.85546875" style="298" customWidth="1"/>
    <col min="8201" max="8201" width="12.7109375" style="298" customWidth="1"/>
    <col min="8202" max="8440" width="9.140625" style="298"/>
    <col min="8441" max="8441" width="5.42578125" style="298" customWidth="1"/>
    <col min="8442" max="8442" width="6.7109375" style="298" customWidth="1"/>
    <col min="8443" max="8443" width="9.140625" style="298"/>
    <col min="8444" max="8444" width="2" style="298" customWidth="1"/>
    <col min="8445" max="8445" width="9.5703125" style="298" customWidth="1"/>
    <col min="8446" max="8446" width="2.5703125" style="298" customWidth="1"/>
    <col min="8447" max="8447" width="10.42578125" style="298" customWidth="1"/>
    <col min="8448" max="8448" width="10.7109375" style="298" bestFit="1" customWidth="1"/>
    <col min="8449" max="8449" width="11.140625" style="298" bestFit="1" customWidth="1"/>
    <col min="8450" max="8450" width="13.85546875" style="298" bestFit="1" customWidth="1"/>
    <col min="8451" max="8452" width="14.7109375" style="298" customWidth="1"/>
    <col min="8453" max="8453" width="11.28515625" style="298" customWidth="1"/>
    <col min="8454" max="8454" width="11.140625" style="298" bestFit="1" customWidth="1"/>
    <col min="8455" max="8455" width="13" style="298" customWidth="1"/>
    <col min="8456" max="8456" width="15.85546875" style="298" customWidth="1"/>
    <col min="8457" max="8457" width="12.7109375" style="298" customWidth="1"/>
    <col min="8458" max="8696" width="9.140625" style="298"/>
    <col min="8697" max="8697" width="5.42578125" style="298" customWidth="1"/>
    <col min="8698" max="8698" width="6.7109375" style="298" customWidth="1"/>
    <col min="8699" max="8699" width="9.140625" style="298"/>
    <col min="8700" max="8700" width="2" style="298" customWidth="1"/>
    <col min="8701" max="8701" width="9.5703125" style="298" customWidth="1"/>
    <col min="8702" max="8702" width="2.5703125" style="298" customWidth="1"/>
    <col min="8703" max="8703" width="10.42578125" style="298" customWidth="1"/>
    <col min="8704" max="8704" width="10.7109375" style="298" bestFit="1" customWidth="1"/>
    <col min="8705" max="8705" width="11.140625" style="298" bestFit="1" customWidth="1"/>
    <col min="8706" max="8706" width="13.85546875" style="298" bestFit="1" customWidth="1"/>
    <col min="8707" max="8708" width="14.7109375" style="298" customWidth="1"/>
    <col min="8709" max="8709" width="11.28515625" style="298" customWidth="1"/>
    <col min="8710" max="8710" width="11.140625" style="298" bestFit="1" customWidth="1"/>
    <col min="8711" max="8711" width="13" style="298" customWidth="1"/>
    <col min="8712" max="8712" width="15.85546875" style="298" customWidth="1"/>
    <col min="8713" max="8713" width="12.7109375" style="298" customWidth="1"/>
    <col min="8714" max="8952" width="9.140625" style="298"/>
    <col min="8953" max="8953" width="5.42578125" style="298" customWidth="1"/>
    <col min="8954" max="8954" width="6.7109375" style="298" customWidth="1"/>
    <col min="8955" max="8955" width="9.140625" style="298"/>
    <col min="8956" max="8956" width="2" style="298" customWidth="1"/>
    <col min="8957" max="8957" width="9.5703125" style="298" customWidth="1"/>
    <col min="8958" max="8958" width="2.5703125" style="298" customWidth="1"/>
    <col min="8959" max="8959" width="10.42578125" style="298" customWidth="1"/>
    <col min="8960" max="8960" width="10.7109375" style="298" bestFit="1" customWidth="1"/>
    <col min="8961" max="8961" width="11.140625" style="298" bestFit="1" customWidth="1"/>
    <col min="8962" max="8962" width="13.85546875" style="298" bestFit="1" customWidth="1"/>
    <col min="8963" max="8964" width="14.7109375" style="298" customWidth="1"/>
    <col min="8965" max="8965" width="11.28515625" style="298" customWidth="1"/>
    <col min="8966" max="8966" width="11.140625" style="298" bestFit="1" customWidth="1"/>
    <col min="8967" max="8967" width="13" style="298" customWidth="1"/>
    <col min="8968" max="8968" width="15.85546875" style="298" customWidth="1"/>
    <col min="8969" max="8969" width="12.7109375" style="298" customWidth="1"/>
    <col min="8970" max="9208" width="9.140625" style="298"/>
    <col min="9209" max="9209" width="5.42578125" style="298" customWidth="1"/>
    <col min="9210" max="9210" width="6.7109375" style="298" customWidth="1"/>
    <col min="9211" max="9211" width="9.140625" style="298"/>
    <col min="9212" max="9212" width="2" style="298" customWidth="1"/>
    <col min="9213" max="9213" width="9.5703125" style="298" customWidth="1"/>
    <col min="9214" max="9214" width="2.5703125" style="298" customWidth="1"/>
    <col min="9215" max="9215" width="10.42578125" style="298" customWidth="1"/>
    <col min="9216" max="9216" width="10.7109375" style="298" bestFit="1" customWidth="1"/>
    <col min="9217" max="9217" width="11.140625" style="298" bestFit="1" customWidth="1"/>
    <col min="9218" max="9218" width="13.85546875" style="298" bestFit="1" customWidth="1"/>
    <col min="9219" max="9220" width="14.7109375" style="298" customWidth="1"/>
    <col min="9221" max="9221" width="11.28515625" style="298" customWidth="1"/>
    <col min="9222" max="9222" width="11.140625" style="298" bestFit="1" customWidth="1"/>
    <col min="9223" max="9223" width="13" style="298" customWidth="1"/>
    <col min="9224" max="9224" width="15.85546875" style="298" customWidth="1"/>
    <col min="9225" max="9225" width="12.7109375" style="298" customWidth="1"/>
    <col min="9226" max="9464" width="9.140625" style="298"/>
    <col min="9465" max="9465" width="5.42578125" style="298" customWidth="1"/>
    <col min="9466" max="9466" width="6.7109375" style="298" customWidth="1"/>
    <col min="9467" max="9467" width="9.140625" style="298"/>
    <col min="9468" max="9468" width="2" style="298" customWidth="1"/>
    <col min="9469" max="9469" width="9.5703125" style="298" customWidth="1"/>
    <col min="9470" max="9470" width="2.5703125" style="298" customWidth="1"/>
    <col min="9471" max="9471" width="10.42578125" style="298" customWidth="1"/>
    <col min="9472" max="9472" width="10.7109375" style="298" bestFit="1" customWidth="1"/>
    <col min="9473" max="9473" width="11.140625" style="298" bestFit="1" customWidth="1"/>
    <col min="9474" max="9474" width="13.85546875" style="298" bestFit="1" customWidth="1"/>
    <col min="9475" max="9476" width="14.7109375" style="298" customWidth="1"/>
    <col min="9477" max="9477" width="11.28515625" style="298" customWidth="1"/>
    <col min="9478" max="9478" width="11.140625" style="298" bestFit="1" customWidth="1"/>
    <col min="9479" max="9479" width="13" style="298" customWidth="1"/>
    <col min="9480" max="9480" width="15.85546875" style="298" customWidth="1"/>
    <col min="9481" max="9481" width="12.7109375" style="298" customWidth="1"/>
    <col min="9482" max="9720" width="9.140625" style="298"/>
    <col min="9721" max="9721" width="5.42578125" style="298" customWidth="1"/>
    <col min="9722" max="9722" width="6.7109375" style="298" customWidth="1"/>
    <col min="9723" max="9723" width="9.140625" style="298"/>
    <col min="9724" max="9724" width="2" style="298" customWidth="1"/>
    <col min="9725" max="9725" width="9.5703125" style="298" customWidth="1"/>
    <col min="9726" max="9726" width="2.5703125" style="298" customWidth="1"/>
    <col min="9727" max="9727" width="10.42578125" style="298" customWidth="1"/>
    <col min="9728" max="9728" width="10.7109375" style="298" bestFit="1" customWidth="1"/>
    <col min="9729" max="9729" width="11.140625" style="298" bestFit="1" customWidth="1"/>
    <col min="9730" max="9730" width="13.85546875" style="298" bestFit="1" customWidth="1"/>
    <col min="9731" max="9732" width="14.7109375" style="298" customWidth="1"/>
    <col min="9733" max="9733" width="11.28515625" style="298" customWidth="1"/>
    <col min="9734" max="9734" width="11.140625" style="298" bestFit="1" customWidth="1"/>
    <col min="9735" max="9735" width="13" style="298" customWidth="1"/>
    <col min="9736" max="9736" width="15.85546875" style="298" customWidth="1"/>
    <col min="9737" max="9737" width="12.7109375" style="298" customWidth="1"/>
    <col min="9738" max="9976" width="9.140625" style="298"/>
    <col min="9977" max="9977" width="5.42578125" style="298" customWidth="1"/>
    <col min="9978" max="9978" width="6.7109375" style="298" customWidth="1"/>
    <col min="9979" max="9979" width="9.140625" style="298"/>
    <col min="9980" max="9980" width="2" style="298" customWidth="1"/>
    <col min="9981" max="9981" width="9.5703125" style="298" customWidth="1"/>
    <col min="9982" max="9982" width="2.5703125" style="298" customWidth="1"/>
    <col min="9983" max="9983" width="10.42578125" style="298" customWidth="1"/>
    <col min="9984" max="9984" width="10.7109375" style="298" bestFit="1" customWidth="1"/>
    <col min="9985" max="9985" width="11.140625" style="298" bestFit="1" customWidth="1"/>
    <col min="9986" max="9986" width="13.85546875" style="298" bestFit="1" customWidth="1"/>
    <col min="9987" max="9988" width="14.7109375" style="298" customWidth="1"/>
    <col min="9989" max="9989" width="11.28515625" style="298" customWidth="1"/>
    <col min="9990" max="9990" width="11.140625" style="298" bestFit="1" customWidth="1"/>
    <col min="9991" max="9991" width="13" style="298" customWidth="1"/>
    <col min="9992" max="9992" width="15.85546875" style="298" customWidth="1"/>
    <col min="9993" max="9993" width="12.7109375" style="298" customWidth="1"/>
    <col min="9994" max="10232" width="9.140625" style="298"/>
    <col min="10233" max="10233" width="5.42578125" style="298" customWidth="1"/>
    <col min="10234" max="10234" width="6.7109375" style="298" customWidth="1"/>
    <col min="10235" max="10235" width="9.140625" style="298"/>
    <col min="10236" max="10236" width="2" style="298" customWidth="1"/>
    <col min="10237" max="10237" width="9.5703125" style="298" customWidth="1"/>
    <col min="10238" max="10238" width="2.5703125" style="298" customWidth="1"/>
    <col min="10239" max="10239" width="10.42578125" style="298" customWidth="1"/>
    <col min="10240" max="10240" width="10.7109375" style="298" bestFit="1" customWidth="1"/>
    <col min="10241" max="10241" width="11.140625" style="298" bestFit="1" customWidth="1"/>
    <col min="10242" max="10242" width="13.85546875" style="298" bestFit="1" customWidth="1"/>
    <col min="10243" max="10244" width="14.7109375" style="298" customWidth="1"/>
    <col min="10245" max="10245" width="11.28515625" style="298" customWidth="1"/>
    <col min="10246" max="10246" width="11.140625" style="298" bestFit="1" customWidth="1"/>
    <col min="10247" max="10247" width="13" style="298" customWidth="1"/>
    <col min="10248" max="10248" width="15.85546875" style="298" customWidth="1"/>
    <col min="10249" max="10249" width="12.7109375" style="298" customWidth="1"/>
    <col min="10250" max="10488" width="9.140625" style="298"/>
    <col min="10489" max="10489" width="5.42578125" style="298" customWidth="1"/>
    <col min="10490" max="10490" width="6.7109375" style="298" customWidth="1"/>
    <col min="10491" max="10491" width="9.140625" style="298"/>
    <col min="10492" max="10492" width="2" style="298" customWidth="1"/>
    <col min="10493" max="10493" width="9.5703125" style="298" customWidth="1"/>
    <col min="10494" max="10494" width="2.5703125" style="298" customWidth="1"/>
    <col min="10495" max="10495" width="10.42578125" style="298" customWidth="1"/>
    <col min="10496" max="10496" width="10.7109375" style="298" bestFit="1" customWidth="1"/>
    <col min="10497" max="10497" width="11.140625" style="298" bestFit="1" customWidth="1"/>
    <col min="10498" max="10498" width="13.85546875" style="298" bestFit="1" customWidth="1"/>
    <col min="10499" max="10500" width="14.7109375" style="298" customWidth="1"/>
    <col min="10501" max="10501" width="11.28515625" style="298" customWidth="1"/>
    <col min="10502" max="10502" width="11.140625" style="298" bestFit="1" customWidth="1"/>
    <col min="10503" max="10503" width="13" style="298" customWidth="1"/>
    <col min="10504" max="10504" width="15.85546875" style="298" customWidth="1"/>
    <col min="10505" max="10505" width="12.7109375" style="298" customWidth="1"/>
    <col min="10506" max="10744" width="9.140625" style="298"/>
    <col min="10745" max="10745" width="5.42578125" style="298" customWidth="1"/>
    <col min="10746" max="10746" width="6.7109375" style="298" customWidth="1"/>
    <col min="10747" max="10747" width="9.140625" style="298"/>
    <col min="10748" max="10748" width="2" style="298" customWidth="1"/>
    <col min="10749" max="10749" width="9.5703125" style="298" customWidth="1"/>
    <col min="10750" max="10750" width="2.5703125" style="298" customWidth="1"/>
    <col min="10751" max="10751" width="10.42578125" style="298" customWidth="1"/>
    <col min="10752" max="10752" width="10.7109375" style="298" bestFit="1" customWidth="1"/>
    <col min="10753" max="10753" width="11.140625" style="298" bestFit="1" customWidth="1"/>
    <col min="10754" max="10754" width="13.85546875" style="298" bestFit="1" customWidth="1"/>
    <col min="10755" max="10756" width="14.7109375" style="298" customWidth="1"/>
    <col min="10757" max="10757" width="11.28515625" style="298" customWidth="1"/>
    <col min="10758" max="10758" width="11.140625" style="298" bestFit="1" customWidth="1"/>
    <col min="10759" max="10759" width="13" style="298" customWidth="1"/>
    <col min="10760" max="10760" width="15.85546875" style="298" customWidth="1"/>
    <col min="10761" max="10761" width="12.7109375" style="298" customWidth="1"/>
    <col min="10762" max="11000" width="9.140625" style="298"/>
    <col min="11001" max="11001" width="5.42578125" style="298" customWidth="1"/>
    <col min="11002" max="11002" width="6.7109375" style="298" customWidth="1"/>
    <col min="11003" max="11003" width="9.140625" style="298"/>
    <col min="11004" max="11004" width="2" style="298" customWidth="1"/>
    <col min="11005" max="11005" width="9.5703125" style="298" customWidth="1"/>
    <col min="11006" max="11006" width="2.5703125" style="298" customWidth="1"/>
    <col min="11007" max="11007" width="10.42578125" style="298" customWidth="1"/>
    <col min="11008" max="11008" width="10.7109375" style="298" bestFit="1" customWidth="1"/>
    <col min="11009" max="11009" width="11.140625" style="298" bestFit="1" customWidth="1"/>
    <col min="11010" max="11010" width="13.85546875" style="298" bestFit="1" customWidth="1"/>
    <col min="11011" max="11012" width="14.7109375" style="298" customWidth="1"/>
    <col min="11013" max="11013" width="11.28515625" style="298" customWidth="1"/>
    <col min="11014" max="11014" width="11.140625" style="298" bestFit="1" customWidth="1"/>
    <col min="11015" max="11015" width="13" style="298" customWidth="1"/>
    <col min="11016" max="11016" width="15.85546875" style="298" customWidth="1"/>
    <col min="11017" max="11017" width="12.7109375" style="298" customWidth="1"/>
    <col min="11018" max="11256" width="9.140625" style="298"/>
    <col min="11257" max="11257" width="5.42578125" style="298" customWidth="1"/>
    <col min="11258" max="11258" width="6.7109375" style="298" customWidth="1"/>
    <col min="11259" max="11259" width="9.140625" style="298"/>
    <col min="11260" max="11260" width="2" style="298" customWidth="1"/>
    <col min="11261" max="11261" width="9.5703125" style="298" customWidth="1"/>
    <col min="11262" max="11262" width="2.5703125" style="298" customWidth="1"/>
    <col min="11263" max="11263" width="10.42578125" style="298" customWidth="1"/>
    <col min="11264" max="11264" width="10.7109375" style="298" bestFit="1" customWidth="1"/>
    <col min="11265" max="11265" width="11.140625" style="298" bestFit="1" customWidth="1"/>
    <col min="11266" max="11266" width="13.85546875" style="298" bestFit="1" customWidth="1"/>
    <col min="11267" max="11268" width="14.7109375" style="298" customWidth="1"/>
    <col min="11269" max="11269" width="11.28515625" style="298" customWidth="1"/>
    <col min="11270" max="11270" width="11.140625" style="298" bestFit="1" customWidth="1"/>
    <col min="11271" max="11271" width="13" style="298" customWidth="1"/>
    <col min="11272" max="11272" width="15.85546875" style="298" customWidth="1"/>
    <col min="11273" max="11273" width="12.7109375" style="298" customWidth="1"/>
    <col min="11274" max="11512" width="9.140625" style="298"/>
    <col min="11513" max="11513" width="5.42578125" style="298" customWidth="1"/>
    <col min="11514" max="11514" width="6.7109375" style="298" customWidth="1"/>
    <col min="11515" max="11515" width="9.140625" style="298"/>
    <col min="11516" max="11516" width="2" style="298" customWidth="1"/>
    <col min="11517" max="11517" width="9.5703125" style="298" customWidth="1"/>
    <col min="11518" max="11518" width="2.5703125" style="298" customWidth="1"/>
    <col min="11519" max="11519" width="10.42578125" style="298" customWidth="1"/>
    <col min="11520" max="11520" width="10.7109375" style="298" bestFit="1" customWidth="1"/>
    <col min="11521" max="11521" width="11.140625" style="298" bestFit="1" customWidth="1"/>
    <col min="11522" max="11522" width="13.85546875" style="298" bestFit="1" customWidth="1"/>
    <col min="11523" max="11524" width="14.7109375" style="298" customWidth="1"/>
    <col min="11525" max="11525" width="11.28515625" style="298" customWidth="1"/>
    <col min="11526" max="11526" width="11.140625" style="298" bestFit="1" customWidth="1"/>
    <col min="11527" max="11527" width="13" style="298" customWidth="1"/>
    <col min="11528" max="11528" width="15.85546875" style="298" customWidth="1"/>
    <col min="11529" max="11529" width="12.7109375" style="298" customWidth="1"/>
    <col min="11530" max="11768" width="9.140625" style="298"/>
    <col min="11769" max="11769" width="5.42578125" style="298" customWidth="1"/>
    <col min="11770" max="11770" width="6.7109375" style="298" customWidth="1"/>
    <col min="11771" max="11771" width="9.140625" style="298"/>
    <col min="11772" max="11772" width="2" style="298" customWidth="1"/>
    <col min="11773" max="11773" width="9.5703125" style="298" customWidth="1"/>
    <col min="11774" max="11774" width="2.5703125" style="298" customWidth="1"/>
    <col min="11775" max="11775" width="10.42578125" style="298" customWidth="1"/>
    <col min="11776" max="11776" width="10.7109375" style="298" bestFit="1" customWidth="1"/>
    <col min="11777" max="11777" width="11.140625" style="298" bestFit="1" customWidth="1"/>
    <col min="11778" max="11778" width="13.85546875" style="298" bestFit="1" customWidth="1"/>
    <col min="11779" max="11780" width="14.7109375" style="298" customWidth="1"/>
    <col min="11781" max="11781" width="11.28515625" style="298" customWidth="1"/>
    <col min="11782" max="11782" width="11.140625" style="298" bestFit="1" customWidth="1"/>
    <col min="11783" max="11783" width="13" style="298" customWidth="1"/>
    <col min="11784" max="11784" width="15.85546875" style="298" customWidth="1"/>
    <col min="11785" max="11785" width="12.7109375" style="298" customWidth="1"/>
    <col min="11786" max="12024" width="9.140625" style="298"/>
    <col min="12025" max="12025" width="5.42578125" style="298" customWidth="1"/>
    <col min="12026" max="12026" width="6.7109375" style="298" customWidth="1"/>
    <col min="12027" max="12027" width="9.140625" style="298"/>
    <col min="12028" max="12028" width="2" style="298" customWidth="1"/>
    <col min="12029" max="12029" width="9.5703125" style="298" customWidth="1"/>
    <col min="12030" max="12030" width="2.5703125" style="298" customWidth="1"/>
    <col min="12031" max="12031" width="10.42578125" style="298" customWidth="1"/>
    <col min="12032" max="12032" width="10.7109375" style="298" bestFit="1" customWidth="1"/>
    <col min="12033" max="12033" width="11.140625" style="298" bestFit="1" customWidth="1"/>
    <col min="12034" max="12034" width="13.85546875" style="298" bestFit="1" customWidth="1"/>
    <col min="12035" max="12036" width="14.7109375" style="298" customWidth="1"/>
    <col min="12037" max="12037" width="11.28515625" style="298" customWidth="1"/>
    <col min="12038" max="12038" width="11.140625" style="298" bestFit="1" customWidth="1"/>
    <col min="12039" max="12039" width="13" style="298" customWidth="1"/>
    <col min="12040" max="12040" width="15.85546875" style="298" customWidth="1"/>
    <col min="12041" max="12041" width="12.7109375" style="298" customWidth="1"/>
    <col min="12042" max="12280" width="9.140625" style="298"/>
    <col min="12281" max="12281" width="5.42578125" style="298" customWidth="1"/>
    <col min="12282" max="12282" width="6.7109375" style="298" customWidth="1"/>
    <col min="12283" max="12283" width="9.140625" style="298"/>
    <col min="12284" max="12284" width="2" style="298" customWidth="1"/>
    <col min="12285" max="12285" width="9.5703125" style="298" customWidth="1"/>
    <col min="12286" max="12286" width="2.5703125" style="298" customWidth="1"/>
    <col min="12287" max="12287" width="10.42578125" style="298" customWidth="1"/>
    <col min="12288" max="12288" width="10.7109375" style="298" bestFit="1" customWidth="1"/>
    <col min="12289" max="12289" width="11.140625" style="298" bestFit="1" customWidth="1"/>
    <col min="12290" max="12290" width="13.85546875" style="298" bestFit="1" customWidth="1"/>
    <col min="12291" max="12292" width="14.7109375" style="298" customWidth="1"/>
    <col min="12293" max="12293" width="11.28515625" style="298" customWidth="1"/>
    <col min="12294" max="12294" width="11.140625" style="298" bestFit="1" customWidth="1"/>
    <col min="12295" max="12295" width="13" style="298" customWidth="1"/>
    <col min="12296" max="12296" width="15.85546875" style="298" customWidth="1"/>
    <col min="12297" max="12297" width="12.7109375" style="298" customWidth="1"/>
    <col min="12298" max="12536" width="9.140625" style="298"/>
    <col min="12537" max="12537" width="5.42578125" style="298" customWidth="1"/>
    <col min="12538" max="12538" width="6.7109375" style="298" customWidth="1"/>
    <col min="12539" max="12539" width="9.140625" style="298"/>
    <col min="12540" max="12540" width="2" style="298" customWidth="1"/>
    <col min="12541" max="12541" width="9.5703125" style="298" customWidth="1"/>
    <col min="12542" max="12542" width="2.5703125" style="298" customWidth="1"/>
    <col min="12543" max="12543" width="10.42578125" style="298" customWidth="1"/>
    <col min="12544" max="12544" width="10.7109375" style="298" bestFit="1" customWidth="1"/>
    <col min="12545" max="12545" width="11.140625" style="298" bestFit="1" customWidth="1"/>
    <col min="12546" max="12546" width="13.85546875" style="298" bestFit="1" customWidth="1"/>
    <col min="12547" max="12548" width="14.7109375" style="298" customWidth="1"/>
    <col min="12549" max="12549" width="11.28515625" style="298" customWidth="1"/>
    <col min="12550" max="12550" width="11.140625" style="298" bestFit="1" customWidth="1"/>
    <col min="12551" max="12551" width="13" style="298" customWidth="1"/>
    <col min="12552" max="12552" width="15.85546875" style="298" customWidth="1"/>
    <col min="12553" max="12553" width="12.7109375" style="298" customWidth="1"/>
    <col min="12554" max="12792" width="9.140625" style="298"/>
    <col min="12793" max="12793" width="5.42578125" style="298" customWidth="1"/>
    <col min="12794" max="12794" width="6.7109375" style="298" customWidth="1"/>
    <col min="12795" max="12795" width="9.140625" style="298"/>
    <col min="12796" max="12796" width="2" style="298" customWidth="1"/>
    <col min="12797" max="12797" width="9.5703125" style="298" customWidth="1"/>
    <col min="12798" max="12798" width="2.5703125" style="298" customWidth="1"/>
    <col min="12799" max="12799" width="10.42578125" style="298" customWidth="1"/>
    <col min="12800" max="12800" width="10.7109375" style="298" bestFit="1" customWidth="1"/>
    <col min="12801" max="12801" width="11.140625" style="298" bestFit="1" customWidth="1"/>
    <col min="12802" max="12802" width="13.85546875" style="298" bestFit="1" customWidth="1"/>
    <col min="12803" max="12804" width="14.7109375" style="298" customWidth="1"/>
    <col min="12805" max="12805" width="11.28515625" style="298" customWidth="1"/>
    <col min="12806" max="12806" width="11.140625" style="298" bestFit="1" customWidth="1"/>
    <col min="12807" max="12807" width="13" style="298" customWidth="1"/>
    <col min="12808" max="12808" width="15.85546875" style="298" customWidth="1"/>
    <col min="12809" max="12809" width="12.7109375" style="298" customWidth="1"/>
    <col min="12810" max="13048" width="9.140625" style="298"/>
    <col min="13049" max="13049" width="5.42578125" style="298" customWidth="1"/>
    <col min="13050" max="13050" width="6.7109375" style="298" customWidth="1"/>
    <col min="13051" max="13051" width="9.140625" style="298"/>
    <col min="13052" max="13052" width="2" style="298" customWidth="1"/>
    <col min="13053" max="13053" width="9.5703125" style="298" customWidth="1"/>
    <col min="13054" max="13054" width="2.5703125" style="298" customWidth="1"/>
    <col min="13055" max="13055" width="10.42578125" style="298" customWidth="1"/>
    <col min="13056" max="13056" width="10.7109375" style="298" bestFit="1" customWidth="1"/>
    <col min="13057" max="13057" width="11.140625" style="298" bestFit="1" customWidth="1"/>
    <col min="13058" max="13058" width="13.85546875" style="298" bestFit="1" customWidth="1"/>
    <col min="13059" max="13060" width="14.7109375" style="298" customWidth="1"/>
    <col min="13061" max="13061" width="11.28515625" style="298" customWidth="1"/>
    <col min="13062" max="13062" width="11.140625" style="298" bestFit="1" customWidth="1"/>
    <col min="13063" max="13063" width="13" style="298" customWidth="1"/>
    <col min="13064" max="13064" width="15.85546875" style="298" customWidth="1"/>
    <col min="13065" max="13065" width="12.7109375" style="298" customWidth="1"/>
    <col min="13066" max="13304" width="9.140625" style="298"/>
    <col min="13305" max="13305" width="5.42578125" style="298" customWidth="1"/>
    <col min="13306" max="13306" width="6.7109375" style="298" customWidth="1"/>
    <col min="13307" max="13307" width="9.140625" style="298"/>
    <col min="13308" max="13308" width="2" style="298" customWidth="1"/>
    <col min="13309" max="13309" width="9.5703125" style="298" customWidth="1"/>
    <col min="13310" max="13310" width="2.5703125" style="298" customWidth="1"/>
    <col min="13311" max="13311" width="10.42578125" style="298" customWidth="1"/>
    <col min="13312" max="13312" width="10.7109375" style="298" bestFit="1" customWidth="1"/>
    <col min="13313" max="13313" width="11.140625" style="298" bestFit="1" customWidth="1"/>
    <col min="13314" max="13314" width="13.85546875" style="298" bestFit="1" customWidth="1"/>
    <col min="13315" max="13316" width="14.7109375" style="298" customWidth="1"/>
    <col min="13317" max="13317" width="11.28515625" style="298" customWidth="1"/>
    <col min="13318" max="13318" width="11.140625" style="298" bestFit="1" customWidth="1"/>
    <col min="13319" max="13319" width="13" style="298" customWidth="1"/>
    <col min="13320" max="13320" width="15.85546875" style="298" customWidth="1"/>
    <col min="13321" max="13321" width="12.7109375" style="298" customWidth="1"/>
    <col min="13322" max="13560" width="9.140625" style="298"/>
    <col min="13561" max="13561" width="5.42578125" style="298" customWidth="1"/>
    <col min="13562" max="13562" width="6.7109375" style="298" customWidth="1"/>
    <col min="13563" max="13563" width="9.140625" style="298"/>
    <col min="13564" max="13564" width="2" style="298" customWidth="1"/>
    <col min="13565" max="13565" width="9.5703125" style="298" customWidth="1"/>
    <col min="13566" max="13566" width="2.5703125" style="298" customWidth="1"/>
    <col min="13567" max="13567" width="10.42578125" style="298" customWidth="1"/>
    <col min="13568" max="13568" width="10.7109375" style="298" bestFit="1" customWidth="1"/>
    <col min="13569" max="13569" width="11.140625" style="298" bestFit="1" customWidth="1"/>
    <col min="13570" max="13570" width="13.85546875" style="298" bestFit="1" customWidth="1"/>
    <col min="13571" max="13572" width="14.7109375" style="298" customWidth="1"/>
    <col min="13573" max="13573" width="11.28515625" style="298" customWidth="1"/>
    <col min="13574" max="13574" width="11.140625" style="298" bestFit="1" customWidth="1"/>
    <col min="13575" max="13575" width="13" style="298" customWidth="1"/>
    <col min="13576" max="13576" width="15.85546875" style="298" customWidth="1"/>
    <col min="13577" max="13577" width="12.7109375" style="298" customWidth="1"/>
    <col min="13578" max="13816" width="9.140625" style="298"/>
    <col min="13817" max="13817" width="5.42578125" style="298" customWidth="1"/>
    <col min="13818" max="13818" width="6.7109375" style="298" customWidth="1"/>
    <col min="13819" max="13819" width="9.140625" style="298"/>
    <col min="13820" max="13820" width="2" style="298" customWidth="1"/>
    <col min="13821" max="13821" width="9.5703125" style="298" customWidth="1"/>
    <col min="13822" max="13822" width="2.5703125" style="298" customWidth="1"/>
    <col min="13823" max="13823" width="10.42578125" style="298" customWidth="1"/>
    <col min="13824" max="13824" width="10.7109375" style="298" bestFit="1" customWidth="1"/>
    <col min="13825" max="13825" width="11.140625" style="298" bestFit="1" customWidth="1"/>
    <col min="13826" max="13826" width="13.85546875" style="298" bestFit="1" customWidth="1"/>
    <col min="13827" max="13828" width="14.7109375" style="298" customWidth="1"/>
    <col min="13829" max="13829" width="11.28515625" style="298" customWidth="1"/>
    <col min="13830" max="13830" width="11.140625" style="298" bestFit="1" customWidth="1"/>
    <col min="13831" max="13831" width="13" style="298" customWidth="1"/>
    <col min="13832" max="13832" width="15.85546875" style="298" customWidth="1"/>
    <col min="13833" max="13833" width="12.7109375" style="298" customWidth="1"/>
    <col min="13834" max="14072" width="9.140625" style="298"/>
    <col min="14073" max="14073" width="5.42578125" style="298" customWidth="1"/>
    <col min="14074" max="14074" width="6.7109375" style="298" customWidth="1"/>
    <col min="14075" max="14075" width="9.140625" style="298"/>
    <col min="14076" max="14076" width="2" style="298" customWidth="1"/>
    <col min="14077" max="14077" width="9.5703125" style="298" customWidth="1"/>
    <col min="14078" max="14078" width="2.5703125" style="298" customWidth="1"/>
    <col min="14079" max="14079" width="10.42578125" style="298" customWidth="1"/>
    <col min="14080" max="14080" width="10.7109375" style="298" bestFit="1" customWidth="1"/>
    <col min="14081" max="14081" width="11.140625" style="298" bestFit="1" customWidth="1"/>
    <col min="14082" max="14082" width="13.85546875" style="298" bestFit="1" customWidth="1"/>
    <col min="14083" max="14084" width="14.7109375" style="298" customWidth="1"/>
    <col min="14085" max="14085" width="11.28515625" style="298" customWidth="1"/>
    <col min="14086" max="14086" width="11.140625" style="298" bestFit="1" customWidth="1"/>
    <col min="14087" max="14087" width="13" style="298" customWidth="1"/>
    <col min="14088" max="14088" width="15.85546875" style="298" customWidth="1"/>
    <col min="14089" max="14089" width="12.7109375" style="298" customWidth="1"/>
    <col min="14090" max="14328" width="9.140625" style="298"/>
    <col min="14329" max="14329" width="5.42578125" style="298" customWidth="1"/>
    <col min="14330" max="14330" width="6.7109375" style="298" customWidth="1"/>
    <col min="14331" max="14331" width="9.140625" style="298"/>
    <col min="14332" max="14332" width="2" style="298" customWidth="1"/>
    <col min="14333" max="14333" width="9.5703125" style="298" customWidth="1"/>
    <col min="14334" max="14334" width="2.5703125" style="298" customWidth="1"/>
    <col min="14335" max="14335" width="10.42578125" style="298" customWidth="1"/>
    <col min="14336" max="14336" width="10.7109375" style="298" bestFit="1" customWidth="1"/>
    <col min="14337" max="14337" width="11.140625" style="298" bestFit="1" customWidth="1"/>
    <col min="14338" max="14338" width="13.85546875" style="298" bestFit="1" customWidth="1"/>
    <col min="14339" max="14340" width="14.7109375" style="298" customWidth="1"/>
    <col min="14341" max="14341" width="11.28515625" style="298" customWidth="1"/>
    <col min="14342" max="14342" width="11.140625" style="298" bestFit="1" customWidth="1"/>
    <col min="14343" max="14343" width="13" style="298" customWidth="1"/>
    <col min="14344" max="14344" width="15.85546875" style="298" customWidth="1"/>
    <col min="14345" max="14345" width="12.7109375" style="298" customWidth="1"/>
    <col min="14346" max="14584" width="9.140625" style="298"/>
    <col min="14585" max="14585" width="5.42578125" style="298" customWidth="1"/>
    <col min="14586" max="14586" width="6.7109375" style="298" customWidth="1"/>
    <col min="14587" max="14587" width="9.140625" style="298"/>
    <col min="14588" max="14588" width="2" style="298" customWidth="1"/>
    <col min="14589" max="14589" width="9.5703125" style="298" customWidth="1"/>
    <col min="14590" max="14590" width="2.5703125" style="298" customWidth="1"/>
    <col min="14591" max="14591" width="10.42578125" style="298" customWidth="1"/>
    <col min="14592" max="14592" width="10.7109375" style="298" bestFit="1" customWidth="1"/>
    <col min="14593" max="14593" width="11.140625" style="298" bestFit="1" customWidth="1"/>
    <col min="14594" max="14594" width="13.85546875" style="298" bestFit="1" customWidth="1"/>
    <col min="14595" max="14596" width="14.7109375" style="298" customWidth="1"/>
    <col min="14597" max="14597" width="11.28515625" style="298" customWidth="1"/>
    <col min="14598" max="14598" width="11.140625" style="298" bestFit="1" customWidth="1"/>
    <col min="14599" max="14599" width="13" style="298" customWidth="1"/>
    <col min="14600" max="14600" width="15.85546875" style="298" customWidth="1"/>
    <col min="14601" max="14601" width="12.7109375" style="298" customWidth="1"/>
    <col min="14602" max="14840" width="9.140625" style="298"/>
    <col min="14841" max="14841" width="5.42578125" style="298" customWidth="1"/>
    <col min="14842" max="14842" width="6.7109375" style="298" customWidth="1"/>
    <col min="14843" max="14843" width="9.140625" style="298"/>
    <col min="14844" max="14844" width="2" style="298" customWidth="1"/>
    <col min="14845" max="14845" width="9.5703125" style="298" customWidth="1"/>
    <col min="14846" max="14846" width="2.5703125" style="298" customWidth="1"/>
    <col min="14847" max="14847" width="10.42578125" style="298" customWidth="1"/>
    <col min="14848" max="14848" width="10.7109375" style="298" bestFit="1" customWidth="1"/>
    <col min="14849" max="14849" width="11.140625" style="298" bestFit="1" customWidth="1"/>
    <col min="14850" max="14850" width="13.85546875" style="298" bestFit="1" customWidth="1"/>
    <col min="14851" max="14852" width="14.7109375" style="298" customWidth="1"/>
    <col min="14853" max="14853" width="11.28515625" style="298" customWidth="1"/>
    <col min="14854" max="14854" width="11.140625" style="298" bestFit="1" customWidth="1"/>
    <col min="14855" max="14855" width="13" style="298" customWidth="1"/>
    <col min="14856" max="14856" width="15.85546875" style="298" customWidth="1"/>
    <col min="14857" max="14857" width="12.7109375" style="298" customWidth="1"/>
    <col min="14858" max="15096" width="9.140625" style="298"/>
    <col min="15097" max="15097" width="5.42578125" style="298" customWidth="1"/>
    <col min="15098" max="15098" width="6.7109375" style="298" customWidth="1"/>
    <col min="15099" max="15099" width="9.140625" style="298"/>
    <col min="15100" max="15100" width="2" style="298" customWidth="1"/>
    <col min="15101" max="15101" width="9.5703125" style="298" customWidth="1"/>
    <col min="15102" max="15102" width="2.5703125" style="298" customWidth="1"/>
    <col min="15103" max="15103" width="10.42578125" style="298" customWidth="1"/>
    <col min="15104" max="15104" width="10.7109375" style="298" bestFit="1" customWidth="1"/>
    <col min="15105" max="15105" width="11.140625" style="298" bestFit="1" customWidth="1"/>
    <col min="15106" max="15106" width="13.85546875" style="298" bestFit="1" customWidth="1"/>
    <col min="15107" max="15108" width="14.7109375" style="298" customWidth="1"/>
    <col min="15109" max="15109" width="11.28515625" style="298" customWidth="1"/>
    <col min="15110" max="15110" width="11.140625" style="298" bestFit="1" customWidth="1"/>
    <col min="15111" max="15111" width="13" style="298" customWidth="1"/>
    <col min="15112" max="15112" width="15.85546875" style="298" customWidth="1"/>
    <col min="15113" max="15113" width="12.7109375" style="298" customWidth="1"/>
    <col min="15114" max="15352" width="9.140625" style="298"/>
    <col min="15353" max="15353" width="5.42578125" style="298" customWidth="1"/>
    <col min="15354" max="15354" width="6.7109375" style="298" customWidth="1"/>
    <col min="15355" max="15355" width="9.140625" style="298"/>
    <col min="15356" max="15356" width="2" style="298" customWidth="1"/>
    <col min="15357" max="15357" width="9.5703125" style="298" customWidth="1"/>
    <col min="15358" max="15358" width="2.5703125" style="298" customWidth="1"/>
    <col min="15359" max="15359" width="10.42578125" style="298" customWidth="1"/>
    <col min="15360" max="15360" width="10.7109375" style="298" bestFit="1" customWidth="1"/>
    <col min="15361" max="15361" width="11.140625" style="298" bestFit="1" customWidth="1"/>
    <col min="15362" max="15362" width="13.85546875" style="298" bestFit="1" customWidth="1"/>
    <col min="15363" max="15364" width="14.7109375" style="298" customWidth="1"/>
    <col min="15365" max="15365" width="11.28515625" style="298" customWidth="1"/>
    <col min="15366" max="15366" width="11.140625" style="298" bestFit="1" customWidth="1"/>
    <col min="15367" max="15367" width="13" style="298" customWidth="1"/>
    <col min="15368" max="15368" width="15.85546875" style="298" customWidth="1"/>
    <col min="15369" max="15369" width="12.7109375" style="298" customWidth="1"/>
    <col min="15370" max="15608" width="9.140625" style="298"/>
    <col min="15609" max="15609" width="5.42578125" style="298" customWidth="1"/>
    <col min="15610" max="15610" width="6.7109375" style="298" customWidth="1"/>
    <col min="15611" max="15611" width="9.140625" style="298"/>
    <col min="15612" max="15612" width="2" style="298" customWidth="1"/>
    <col min="15613" max="15613" width="9.5703125" style="298" customWidth="1"/>
    <col min="15614" max="15614" width="2.5703125" style="298" customWidth="1"/>
    <col min="15615" max="15615" width="10.42578125" style="298" customWidth="1"/>
    <col min="15616" max="15616" width="10.7109375" style="298" bestFit="1" customWidth="1"/>
    <col min="15617" max="15617" width="11.140625" style="298" bestFit="1" customWidth="1"/>
    <col min="15618" max="15618" width="13.85546875" style="298" bestFit="1" customWidth="1"/>
    <col min="15619" max="15620" width="14.7109375" style="298" customWidth="1"/>
    <col min="15621" max="15621" width="11.28515625" style="298" customWidth="1"/>
    <col min="15622" max="15622" width="11.140625" style="298" bestFit="1" customWidth="1"/>
    <col min="15623" max="15623" width="13" style="298" customWidth="1"/>
    <col min="15624" max="15624" width="15.85546875" style="298" customWidth="1"/>
    <col min="15625" max="15625" width="12.7109375" style="298" customWidth="1"/>
    <col min="15626" max="15864" width="9.140625" style="298"/>
    <col min="15865" max="15865" width="5.42578125" style="298" customWidth="1"/>
    <col min="15866" max="15866" width="6.7109375" style="298" customWidth="1"/>
    <col min="15867" max="15867" width="9.140625" style="298"/>
    <col min="15868" max="15868" width="2" style="298" customWidth="1"/>
    <col min="15869" max="15869" width="9.5703125" style="298" customWidth="1"/>
    <col min="15870" max="15870" width="2.5703125" style="298" customWidth="1"/>
    <col min="15871" max="15871" width="10.42578125" style="298" customWidth="1"/>
    <col min="15872" max="15872" width="10.7109375" style="298" bestFit="1" customWidth="1"/>
    <col min="15873" max="15873" width="11.140625" style="298" bestFit="1" customWidth="1"/>
    <col min="15874" max="15874" width="13.85546875" style="298" bestFit="1" customWidth="1"/>
    <col min="15875" max="15876" width="14.7109375" style="298" customWidth="1"/>
    <col min="15877" max="15877" width="11.28515625" style="298" customWidth="1"/>
    <col min="15878" max="15878" width="11.140625" style="298" bestFit="1" customWidth="1"/>
    <col min="15879" max="15879" width="13" style="298" customWidth="1"/>
    <col min="15880" max="15880" width="15.85546875" style="298" customWidth="1"/>
    <col min="15881" max="15881" width="12.7109375" style="298" customWidth="1"/>
    <col min="15882" max="16120" width="9.140625" style="298"/>
    <col min="16121" max="16121" width="5.42578125" style="298" customWidth="1"/>
    <col min="16122" max="16122" width="6.7109375" style="298" customWidth="1"/>
    <col min="16123" max="16123" width="9.140625" style="298"/>
    <col min="16124" max="16124" width="2" style="298" customWidth="1"/>
    <col min="16125" max="16125" width="9.5703125" style="298" customWidth="1"/>
    <col min="16126" max="16126" width="2.5703125" style="298" customWidth="1"/>
    <col min="16127" max="16127" width="10.42578125" style="298" customWidth="1"/>
    <col min="16128" max="16128" width="10.7109375" style="298" bestFit="1" customWidth="1"/>
    <col min="16129" max="16129" width="11.140625" style="298" bestFit="1" customWidth="1"/>
    <col min="16130" max="16130" width="13.85546875" style="298" bestFit="1" customWidth="1"/>
    <col min="16131" max="16132" width="14.7109375" style="298" customWidth="1"/>
    <col min="16133" max="16133" width="11.28515625" style="298" customWidth="1"/>
    <col min="16134" max="16134" width="11.140625" style="298" bestFit="1" customWidth="1"/>
    <col min="16135" max="16135" width="13" style="298" customWidth="1"/>
    <col min="16136" max="16136" width="15.85546875" style="298" customWidth="1"/>
    <col min="16137" max="16137" width="12.7109375" style="298" customWidth="1"/>
    <col min="16138" max="16384" width="9.140625" style="298"/>
  </cols>
  <sheetData>
    <row r="1" spans="1:10" s="251" customFormat="1" ht="13.5" customHeight="1" x14ac:dyDescent="0.2">
      <c r="A1" s="250"/>
      <c r="B1" s="250"/>
    </row>
    <row r="2" spans="1:10" s="251" customFormat="1" ht="15" customHeight="1" x14ac:dyDescent="0.2">
      <c r="A2" s="774" t="s">
        <v>46</v>
      </c>
      <c r="B2" s="774" t="s">
        <v>47</v>
      </c>
      <c r="D2" s="252"/>
      <c r="E2" s="253" t="s">
        <v>48</v>
      </c>
      <c r="F2" s="252"/>
      <c r="G2" s="252"/>
      <c r="H2" s="252"/>
      <c r="I2" s="252"/>
    </row>
    <row r="3" spans="1:10" s="251" customFormat="1" ht="7.5" customHeight="1" x14ac:dyDescent="0.2">
      <c r="A3" s="774"/>
      <c r="B3" s="774"/>
      <c r="D3" s="252"/>
      <c r="E3" s="252"/>
      <c r="F3" s="252"/>
      <c r="G3" s="252"/>
      <c r="H3" s="252"/>
      <c r="I3" s="252"/>
    </row>
    <row r="4" spans="1:10" s="251" customFormat="1" ht="7.5" customHeight="1" x14ac:dyDescent="0.2">
      <c r="A4" s="774"/>
      <c r="B4" s="774"/>
      <c r="D4" s="252"/>
      <c r="E4" s="252"/>
      <c r="F4" s="252"/>
      <c r="G4" s="252"/>
      <c r="H4" s="252"/>
      <c r="I4" s="252"/>
    </row>
    <row r="5" spans="1:10" s="251" customFormat="1" ht="15" customHeight="1" thickBot="1" x14ac:dyDescent="0.25">
      <c r="A5" s="774"/>
      <c r="B5" s="774"/>
      <c r="D5" s="252"/>
      <c r="E5" s="252"/>
      <c r="F5" s="252"/>
      <c r="G5" s="252"/>
      <c r="H5" s="252"/>
      <c r="I5" s="252"/>
    </row>
    <row r="6" spans="1:10" s="251" customFormat="1" ht="20.100000000000001" customHeight="1" thickBot="1" x14ac:dyDescent="0.25">
      <c r="A6" s="774"/>
      <c r="B6" s="774"/>
      <c r="E6" s="775" t="s">
        <v>150</v>
      </c>
      <c r="F6" s="776"/>
      <c r="G6" s="776"/>
      <c r="H6" s="776"/>
      <c r="I6" s="776"/>
      <c r="J6" s="300"/>
    </row>
    <row r="7" spans="1:10" s="251" customFormat="1" ht="15.75" customHeight="1" thickBot="1" x14ac:dyDescent="0.25">
      <c r="A7" s="774"/>
      <c r="B7" s="774"/>
      <c r="C7" s="254"/>
      <c r="E7" s="778"/>
      <c r="F7" s="779"/>
      <c r="G7" s="780"/>
      <c r="H7" s="790" t="s">
        <v>54</v>
      </c>
      <c r="I7" s="791"/>
      <c r="J7" s="300"/>
    </row>
    <row r="8" spans="1:10" s="251" customFormat="1" ht="25.5" customHeight="1" thickBot="1" x14ac:dyDescent="0.25">
      <c r="A8" s="774"/>
      <c r="B8" s="774"/>
      <c r="C8" s="254"/>
      <c r="E8" s="769" t="s">
        <v>55</v>
      </c>
      <c r="F8" s="781"/>
      <c r="G8" s="782"/>
      <c r="H8" s="772" t="s">
        <v>151</v>
      </c>
      <c r="I8" s="713" t="s">
        <v>152</v>
      </c>
      <c r="J8" s="300"/>
    </row>
    <row r="9" spans="1:10" s="251" customFormat="1" ht="15.75" customHeight="1" thickBot="1" x14ac:dyDescent="0.25">
      <c r="A9" s="774"/>
      <c r="B9" s="774"/>
      <c r="C9" s="254"/>
      <c r="E9" s="770"/>
      <c r="F9" s="783"/>
      <c r="G9" s="784"/>
      <c r="H9" s="772"/>
      <c r="I9" s="714"/>
      <c r="J9" s="300"/>
    </row>
    <row r="10" spans="1:10" s="251" customFormat="1" ht="15.75" customHeight="1" thickBot="1" x14ac:dyDescent="0.25">
      <c r="A10" s="774"/>
      <c r="B10" s="774"/>
      <c r="C10" s="254"/>
      <c r="E10" s="770"/>
      <c r="F10" s="783"/>
      <c r="G10" s="784"/>
      <c r="H10" s="772"/>
      <c r="I10" s="714"/>
      <c r="J10" s="300"/>
    </row>
    <row r="11" spans="1:10" s="251" customFormat="1" ht="15.75" customHeight="1" thickBot="1" x14ac:dyDescent="0.25">
      <c r="A11" s="774"/>
      <c r="B11" s="774"/>
      <c r="C11" s="254"/>
      <c r="E11" s="770"/>
      <c r="F11" s="783"/>
      <c r="G11" s="784"/>
      <c r="H11" s="772"/>
      <c r="I11" s="714"/>
      <c r="J11" s="300"/>
    </row>
    <row r="12" spans="1:10" s="251" customFormat="1" ht="15" customHeight="1" x14ac:dyDescent="0.2">
      <c r="A12" s="751" t="s">
        <v>58</v>
      </c>
      <c r="B12" s="751"/>
      <c r="C12" s="254"/>
      <c r="E12" s="770"/>
      <c r="F12" s="783"/>
      <c r="G12" s="784"/>
      <c r="H12" s="773"/>
      <c r="I12" s="715"/>
      <c r="J12" s="300"/>
    </row>
    <row r="13" spans="1:10" s="251" customFormat="1" ht="14.1" customHeight="1" thickBot="1" x14ac:dyDescent="0.25">
      <c r="A13" s="751" t="s">
        <v>65</v>
      </c>
      <c r="B13" s="751"/>
      <c r="C13" s="254"/>
      <c r="E13" s="785"/>
      <c r="F13" s="786"/>
      <c r="G13" s="787"/>
      <c r="H13" s="256" t="s">
        <v>59</v>
      </c>
      <c r="I13" s="257" t="s">
        <v>59</v>
      </c>
      <c r="J13" s="300"/>
    </row>
    <row r="14" spans="1:10" s="251" customFormat="1" ht="14.1" customHeight="1" thickTop="1" x14ac:dyDescent="0.2">
      <c r="A14" s="259"/>
      <c r="B14" s="250" t="str">
        <f>IF(A15="","",+A15)</f>
        <v/>
      </c>
      <c r="C14" s="254"/>
      <c r="E14" s="301" t="str">
        <f ca="1">IF(B14="","",INDIRECT(CONCATENATE($A$13,"!","B",A14)))</f>
        <v/>
      </c>
      <c r="F14" s="261" t="str">
        <f t="shared" ref="F14:F37" ca="1" si="0">IF(E14="","","-")</f>
        <v/>
      </c>
      <c r="G14" s="302" t="str">
        <f ca="1">IF(A14="","",INDIRECT(CONCATENATE($A$13,"!","B",B14)))</f>
        <v/>
      </c>
      <c r="H14" s="262" t="str">
        <f ca="1">IF(E14="","",ROUND(SUM(INDIRECT(CONCATENATE($A$13,"!","j",$B14,":","j",$B14))),0))</f>
        <v/>
      </c>
      <c r="I14" s="263" t="str">
        <f ca="1">IF(F14="","",ROUND(SUM(INDIRECT(CONCATENATE($A$13,"!","aa",$B14,":","aa",$B14))),0))</f>
        <v/>
      </c>
      <c r="J14" s="300"/>
    </row>
    <row r="15" spans="1:10" s="251" customFormat="1" ht="14.1" customHeight="1" x14ac:dyDescent="0.2">
      <c r="A15" s="264"/>
      <c r="B15" s="338" t="str">
        <f t="shared" ref="B15:B26" si="1">IF(A16="","",+A16)</f>
        <v/>
      </c>
      <c r="C15" s="254"/>
      <c r="E15" s="303" t="str">
        <f ca="1">IF(A15="","",INDIRECT(CONCATENATE($A$13,"!","B",A15)))</f>
        <v/>
      </c>
      <c r="F15" s="266" t="str">
        <f t="shared" ca="1" si="0"/>
        <v/>
      </c>
      <c r="G15" s="270" t="str">
        <f ca="1">IF(A15="","",INDIRECT(CONCATENATE($A$13,"!","B",B15)))</f>
        <v/>
      </c>
      <c r="H15" s="267" t="str">
        <f ca="1">IF(E15="","",ROUND(SUM(INDIRECT(CONCATENATE($A$13,"!","j",$B15,":","j",$B15))),0))</f>
        <v/>
      </c>
      <c r="I15" s="268" t="str">
        <f ca="1">IF(F15="","",ROUND(SUM(INDIRECT(CONCATENATE($A$13,"!","aa",$B15,":","aa",$B15))),0))</f>
        <v/>
      </c>
      <c r="J15" s="300"/>
    </row>
    <row r="16" spans="1:10" s="251" customFormat="1" ht="14.1" customHeight="1" x14ac:dyDescent="0.2">
      <c r="A16" s="264"/>
      <c r="B16" s="338" t="str">
        <f t="shared" si="1"/>
        <v/>
      </c>
      <c r="C16" s="254"/>
      <c r="E16" s="303" t="str">
        <f t="shared" ref="E16:E27" ca="1" si="2">IF(A16="","",INDIRECT(CONCATENATE($A$13,"!","B",A16)))</f>
        <v/>
      </c>
      <c r="F16" s="266" t="str">
        <f t="shared" ca="1" si="0"/>
        <v/>
      </c>
      <c r="G16" s="270" t="str">
        <f t="shared" ref="G16:G26" ca="1" si="3">IF(A16="","",INDIRECT(CONCATENATE($A$13,"!","B",B16)))</f>
        <v/>
      </c>
      <c r="H16" s="267" t="str">
        <f t="shared" ref="H16:H27" ca="1" si="4">IF(E16="","",ROUND(SUM(INDIRECT(CONCATENATE($A$13,"!","j",$B16,":","j",$B16))),0))</f>
        <v/>
      </c>
      <c r="I16" s="268" t="str">
        <f t="shared" ref="I16:I27" ca="1" si="5">IF(F16="","",ROUND(SUM(INDIRECT(CONCATENATE($A$13,"!","aa",$B16,":","aa",$B16))),0))</f>
        <v/>
      </c>
      <c r="J16" s="300"/>
    </row>
    <row r="17" spans="1:10" s="251" customFormat="1" ht="14.1" customHeight="1" x14ac:dyDescent="0.2">
      <c r="A17" s="264"/>
      <c r="B17" s="338" t="str">
        <f t="shared" si="1"/>
        <v/>
      </c>
      <c r="C17" s="254"/>
      <c r="E17" s="303" t="str">
        <f t="shared" ca="1" si="2"/>
        <v/>
      </c>
      <c r="F17" s="266" t="str">
        <f t="shared" ca="1" si="0"/>
        <v/>
      </c>
      <c r="G17" s="270" t="str">
        <f t="shared" ca="1" si="3"/>
        <v/>
      </c>
      <c r="H17" s="267" t="str">
        <f t="shared" ca="1" si="4"/>
        <v/>
      </c>
      <c r="I17" s="268" t="str">
        <f t="shared" ca="1" si="5"/>
        <v/>
      </c>
      <c r="J17" s="300"/>
    </row>
    <row r="18" spans="1:10" s="251" customFormat="1" ht="14.1" customHeight="1" x14ac:dyDescent="0.2">
      <c r="A18" s="264"/>
      <c r="B18" s="338" t="str">
        <f t="shared" si="1"/>
        <v/>
      </c>
      <c r="C18" s="254"/>
      <c r="E18" s="303" t="str">
        <f t="shared" ca="1" si="2"/>
        <v/>
      </c>
      <c r="F18" s="266" t="str">
        <f t="shared" ca="1" si="0"/>
        <v/>
      </c>
      <c r="G18" s="270" t="str">
        <f t="shared" ca="1" si="3"/>
        <v/>
      </c>
      <c r="H18" s="267" t="str">
        <f t="shared" ca="1" si="4"/>
        <v/>
      </c>
      <c r="I18" s="268" t="str">
        <f t="shared" ca="1" si="5"/>
        <v/>
      </c>
      <c r="J18" s="300"/>
    </row>
    <row r="19" spans="1:10" s="251" customFormat="1" ht="14.1" customHeight="1" x14ac:dyDescent="0.2">
      <c r="A19" s="264"/>
      <c r="B19" s="338" t="str">
        <f t="shared" si="1"/>
        <v/>
      </c>
      <c r="C19" s="254"/>
      <c r="E19" s="303" t="str">
        <f t="shared" ca="1" si="2"/>
        <v/>
      </c>
      <c r="F19" s="266" t="str">
        <f t="shared" ca="1" si="0"/>
        <v/>
      </c>
      <c r="G19" s="270" t="str">
        <f t="shared" ca="1" si="3"/>
        <v/>
      </c>
      <c r="H19" s="267" t="str">
        <f t="shared" ca="1" si="4"/>
        <v/>
      </c>
      <c r="I19" s="268" t="str">
        <f t="shared" ca="1" si="5"/>
        <v/>
      </c>
      <c r="J19" s="300"/>
    </row>
    <row r="20" spans="1:10" s="251" customFormat="1" ht="14.1" customHeight="1" x14ac:dyDescent="0.2">
      <c r="A20" s="264"/>
      <c r="B20" s="338" t="str">
        <f t="shared" si="1"/>
        <v/>
      </c>
      <c r="C20" s="254"/>
      <c r="E20" s="303" t="str">
        <f t="shared" ca="1" si="2"/>
        <v/>
      </c>
      <c r="F20" s="266" t="str">
        <f t="shared" ca="1" si="0"/>
        <v/>
      </c>
      <c r="G20" s="270" t="str">
        <f t="shared" ca="1" si="3"/>
        <v/>
      </c>
      <c r="H20" s="267" t="str">
        <f t="shared" ca="1" si="4"/>
        <v/>
      </c>
      <c r="I20" s="268" t="str">
        <f t="shared" ca="1" si="5"/>
        <v/>
      </c>
      <c r="J20" s="300"/>
    </row>
    <row r="21" spans="1:10" s="251" customFormat="1" ht="14.1" customHeight="1" x14ac:dyDescent="0.2">
      <c r="A21" s="264"/>
      <c r="B21" s="338" t="str">
        <f t="shared" si="1"/>
        <v/>
      </c>
      <c r="C21" s="254"/>
      <c r="E21" s="303" t="str">
        <f t="shared" ca="1" si="2"/>
        <v/>
      </c>
      <c r="F21" s="266" t="str">
        <f t="shared" ca="1" si="0"/>
        <v/>
      </c>
      <c r="G21" s="270" t="str">
        <f t="shared" ca="1" si="3"/>
        <v/>
      </c>
      <c r="H21" s="267" t="str">
        <f t="shared" ca="1" si="4"/>
        <v/>
      </c>
      <c r="I21" s="268" t="str">
        <f t="shared" ca="1" si="5"/>
        <v/>
      </c>
      <c r="J21" s="300"/>
    </row>
    <row r="22" spans="1:10" s="251" customFormat="1" ht="14.1" customHeight="1" x14ac:dyDescent="0.2">
      <c r="A22" s="264"/>
      <c r="B22" s="338" t="str">
        <f t="shared" si="1"/>
        <v/>
      </c>
      <c r="C22" s="254"/>
      <c r="E22" s="303" t="str">
        <f t="shared" ca="1" si="2"/>
        <v/>
      </c>
      <c r="F22" s="266" t="str">
        <f t="shared" ca="1" si="0"/>
        <v/>
      </c>
      <c r="G22" s="270" t="str">
        <f t="shared" ca="1" si="3"/>
        <v/>
      </c>
      <c r="H22" s="267" t="str">
        <f t="shared" ca="1" si="4"/>
        <v/>
      </c>
      <c r="I22" s="268" t="str">
        <f t="shared" ca="1" si="5"/>
        <v/>
      </c>
      <c r="J22" s="300"/>
    </row>
    <row r="23" spans="1:10" s="251" customFormat="1" ht="14.1" customHeight="1" x14ac:dyDescent="0.2">
      <c r="A23" s="264"/>
      <c r="B23" s="338" t="str">
        <f t="shared" si="1"/>
        <v/>
      </c>
      <c r="C23" s="254"/>
      <c r="E23" s="303" t="str">
        <f t="shared" ca="1" si="2"/>
        <v/>
      </c>
      <c r="F23" s="266" t="str">
        <f t="shared" ca="1" si="0"/>
        <v/>
      </c>
      <c r="G23" s="270" t="str">
        <f t="shared" ca="1" si="3"/>
        <v/>
      </c>
      <c r="H23" s="267" t="str">
        <f t="shared" ca="1" si="4"/>
        <v/>
      </c>
      <c r="I23" s="268" t="str">
        <f t="shared" ca="1" si="5"/>
        <v/>
      </c>
      <c r="J23" s="300"/>
    </row>
    <row r="24" spans="1:10" s="251" customFormat="1" ht="14.1" customHeight="1" x14ac:dyDescent="0.2">
      <c r="A24" s="264"/>
      <c r="B24" s="338" t="str">
        <f t="shared" si="1"/>
        <v/>
      </c>
      <c r="C24" s="254"/>
      <c r="E24" s="303" t="str">
        <f t="shared" ca="1" si="2"/>
        <v/>
      </c>
      <c r="F24" s="266" t="str">
        <f t="shared" ca="1" si="0"/>
        <v/>
      </c>
      <c r="G24" s="270" t="str">
        <f t="shared" ca="1" si="3"/>
        <v/>
      </c>
      <c r="H24" s="267" t="str">
        <f t="shared" ca="1" si="4"/>
        <v/>
      </c>
      <c r="I24" s="268" t="str">
        <f t="shared" ca="1" si="5"/>
        <v/>
      </c>
      <c r="J24" s="300"/>
    </row>
    <row r="25" spans="1:10" s="251" customFormat="1" ht="14.1" customHeight="1" x14ac:dyDescent="0.2">
      <c r="A25" s="264"/>
      <c r="B25" s="338" t="str">
        <f t="shared" si="1"/>
        <v/>
      </c>
      <c r="C25" s="254"/>
      <c r="E25" s="303" t="str">
        <f t="shared" ca="1" si="2"/>
        <v/>
      </c>
      <c r="F25" s="266" t="str">
        <f t="shared" ca="1" si="0"/>
        <v/>
      </c>
      <c r="G25" s="270" t="str">
        <f t="shared" ca="1" si="3"/>
        <v/>
      </c>
      <c r="H25" s="267" t="str">
        <f t="shared" ca="1" si="4"/>
        <v/>
      </c>
      <c r="I25" s="268" t="str">
        <f t="shared" ca="1" si="5"/>
        <v/>
      </c>
      <c r="J25" s="300"/>
    </row>
    <row r="26" spans="1:10" s="251" customFormat="1" ht="14.1" customHeight="1" x14ac:dyDescent="0.2">
      <c r="A26" s="264"/>
      <c r="B26" s="338" t="str">
        <f t="shared" si="1"/>
        <v/>
      </c>
      <c r="C26" s="254"/>
      <c r="E26" s="303" t="str">
        <f t="shared" ca="1" si="2"/>
        <v/>
      </c>
      <c r="F26" s="266" t="str">
        <f t="shared" ca="1" si="0"/>
        <v/>
      </c>
      <c r="G26" s="270" t="str">
        <f t="shared" ca="1" si="3"/>
        <v/>
      </c>
      <c r="H26" s="267" t="str">
        <f t="shared" ca="1" si="4"/>
        <v/>
      </c>
      <c r="I26" s="268" t="str">
        <f t="shared" ca="1" si="5"/>
        <v/>
      </c>
      <c r="J26" s="300"/>
    </row>
    <row r="27" spans="1:10" s="251" customFormat="1" ht="14.1" customHeight="1" x14ac:dyDescent="0.2">
      <c r="A27" s="264"/>
      <c r="B27" s="250"/>
      <c r="C27" s="254"/>
      <c r="E27" s="303" t="str">
        <f t="shared" ca="1" si="2"/>
        <v/>
      </c>
      <c r="F27" s="266" t="str">
        <f t="shared" ca="1" si="0"/>
        <v/>
      </c>
      <c r="G27" s="270" t="str">
        <f ca="1">IF(A27="","",INDIRECT(CONCATENATE($A$13,"!","B",B27)))</f>
        <v/>
      </c>
      <c r="H27" s="267" t="str">
        <f t="shared" ca="1" si="4"/>
        <v/>
      </c>
      <c r="I27" s="268" t="str">
        <f t="shared" ca="1" si="5"/>
        <v/>
      </c>
      <c r="J27" s="300"/>
    </row>
    <row r="28" spans="1:10" s="251" customFormat="1" ht="14.1" hidden="1" customHeight="1" x14ac:dyDescent="0.2">
      <c r="A28" s="264">
        <v>21</v>
      </c>
      <c r="B28" s="250"/>
      <c r="C28" s="254"/>
      <c r="E28" s="269"/>
      <c r="F28" s="266"/>
      <c r="G28" s="270"/>
      <c r="H28" s="267"/>
      <c r="I28" s="268"/>
      <c r="J28" s="300"/>
    </row>
    <row r="29" spans="1:10" s="251" customFormat="1" ht="14.1" customHeight="1" x14ac:dyDescent="0.2">
      <c r="A29" s="264" t="s">
        <v>92</v>
      </c>
      <c r="B29" s="250" t="str">
        <f t="shared" ref="B29:B54" si="6">IF(A30="","",+A30)</f>
        <v/>
      </c>
      <c r="C29" s="254"/>
      <c r="E29" s="796"/>
      <c r="F29" s="797"/>
      <c r="G29" s="798"/>
      <c r="H29" s="267"/>
      <c r="I29" s="268"/>
      <c r="J29" s="300"/>
    </row>
    <row r="30" spans="1:10" s="251" customFormat="1" ht="14.1" customHeight="1" x14ac:dyDescent="0.2">
      <c r="A30" s="264"/>
      <c r="B30" s="250" t="str">
        <f t="shared" si="6"/>
        <v/>
      </c>
      <c r="C30" s="254"/>
      <c r="E30" s="269" t="str">
        <f ca="1">IF(A30="","",INDIRECT(CONCATENATE($A$29,"!","B",A30)))</f>
        <v/>
      </c>
      <c r="F30" s="266" t="str">
        <f t="shared" ca="1" si="0"/>
        <v/>
      </c>
      <c r="G30" s="270" t="str">
        <f ca="1">IF(A30="","",INDIRECT(CONCATENATE($A$29,"!","B",B30)))</f>
        <v/>
      </c>
      <c r="H30" s="346" t="str">
        <f ca="1">IF(E30="","",ROUND(SUM(INDIRECT(CONCATENATE($A$29,"!","j",$B30,":","j",$B30))),0))</f>
        <v/>
      </c>
      <c r="I30" s="271" t="str">
        <f ca="1">IF(F30="","",ROUND(SUM(INDIRECT(CONCATENATE($A$29,"!","aa",$B30,":","aa",$B30))),0))</f>
        <v/>
      </c>
      <c r="J30" s="300"/>
    </row>
    <row r="31" spans="1:10" s="251" customFormat="1" ht="14.1" customHeight="1" x14ac:dyDescent="0.2">
      <c r="A31" s="264"/>
      <c r="B31" s="250" t="str">
        <f t="shared" si="6"/>
        <v/>
      </c>
      <c r="C31" s="254"/>
      <c r="E31" s="269" t="str">
        <f t="shared" ref="E31:E37" ca="1" si="7">IF(A31="","",INDIRECT(CONCATENATE($A$29,"!","B",A31)))</f>
        <v/>
      </c>
      <c r="F31" s="266" t="str">
        <f t="shared" ca="1" si="0"/>
        <v/>
      </c>
      <c r="G31" s="270" t="str">
        <f t="shared" ref="G31:G37" ca="1" si="8">IF(A31="","",INDIRECT(CONCATENATE($A$29,"!","B",B31)))</f>
        <v/>
      </c>
      <c r="H31" s="346" t="str">
        <f t="shared" ref="H31:H36" ca="1" si="9">IF(E31="","",ROUND(SUM(INDIRECT(CONCATENATE($A$29,"!","j",$B31,":","j",$B31))),0))</f>
        <v/>
      </c>
      <c r="I31" s="271" t="str">
        <f t="shared" ref="I31:I36" ca="1" si="10">IF(F31="","",ROUND(SUM(INDIRECT(CONCATENATE($A$29,"!","aa",$B31,":","aa",$B31))),0))</f>
        <v/>
      </c>
      <c r="J31" s="300"/>
    </row>
    <row r="32" spans="1:10" s="251" customFormat="1" ht="14.1" customHeight="1" x14ac:dyDescent="0.2">
      <c r="A32" s="264"/>
      <c r="B32" s="250" t="str">
        <f t="shared" si="6"/>
        <v/>
      </c>
      <c r="C32" s="254"/>
      <c r="E32" s="269" t="str">
        <f t="shared" ca="1" si="7"/>
        <v/>
      </c>
      <c r="F32" s="266" t="str">
        <f t="shared" ca="1" si="0"/>
        <v/>
      </c>
      <c r="G32" s="270" t="str">
        <f t="shared" ca="1" si="8"/>
        <v/>
      </c>
      <c r="H32" s="346" t="str">
        <f t="shared" ca="1" si="9"/>
        <v/>
      </c>
      <c r="I32" s="271" t="str">
        <f t="shared" ca="1" si="10"/>
        <v/>
      </c>
      <c r="J32" s="300"/>
    </row>
    <row r="33" spans="1:14" s="251" customFormat="1" ht="14.1" customHeight="1" x14ac:dyDescent="0.2">
      <c r="A33" s="264"/>
      <c r="B33" s="250" t="str">
        <f t="shared" si="6"/>
        <v/>
      </c>
      <c r="C33" s="254"/>
      <c r="E33" s="269" t="str">
        <f t="shared" ca="1" si="7"/>
        <v/>
      </c>
      <c r="F33" s="266" t="str">
        <f t="shared" ca="1" si="0"/>
        <v/>
      </c>
      <c r="G33" s="270" t="str">
        <f t="shared" ca="1" si="8"/>
        <v/>
      </c>
      <c r="H33" s="346" t="str">
        <f t="shared" ca="1" si="9"/>
        <v/>
      </c>
      <c r="I33" s="271" t="str">
        <f t="shared" ca="1" si="10"/>
        <v/>
      </c>
      <c r="J33" s="300"/>
    </row>
    <row r="34" spans="1:14" s="251" customFormat="1" ht="14.1" customHeight="1" x14ac:dyDescent="0.2">
      <c r="A34" s="264"/>
      <c r="B34" s="250" t="str">
        <f t="shared" si="6"/>
        <v/>
      </c>
      <c r="C34" s="254"/>
      <c r="E34" s="269" t="str">
        <f t="shared" ca="1" si="7"/>
        <v/>
      </c>
      <c r="F34" s="266" t="str">
        <f t="shared" ca="1" si="0"/>
        <v/>
      </c>
      <c r="G34" s="270" t="str">
        <f t="shared" ca="1" si="8"/>
        <v/>
      </c>
      <c r="H34" s="346" t="str">
        <f t="shared" ca="1" si="9"/>
        <v/>
      </c>
      <c r="I34" s="271" t="str">
        <f t="shared" ca="1" si="10"/>
        <v/>
      </c>
      <c r="J34" s="300"/>
    </row>
    <row r="35" spans="1:14" s="251" customFormat="1" ht="14.1" customHeight="1" x14ac:dyDescent="0.2">
      <c r="A35" s="264"/>
      <c r="B35" s="250" t="str">
        <f t="shared" si="6"/>
        <v/>
      </c>
      <c r="C35" s="254"/>
      <c r="E35" s="269" t="str">
        <f t="shared" ca="1" si="7"/>
        <v/>
      </c>
      <c r="F35" s="266" t="str">
        <f t="shared" ca="1" si="0"/>
        <v/>
      </c>
      <c r="G35" s="270" t="str">
        <f t="shared" ca="1" si="8"/>
        <v/>
      </c>
      <c r="H35" s="346" t="str">
        <f t="shared" ca="1" si="9"/>
        <v/>
      </c>
      <c r="I35" s="271" t="str">
        <f t="shared" ca="1" si="10"/>
        <v/>
      </c>
      <c r="J35" s="300"/>
    </row>
    <row r="36" spans="1:14" s="251" customFormat="1" ht="14.1" customHeight="1" x14ac:dyDescent="0.2">
      <c r="A36" s="264"/>
      <c r="B36" s="250" t="str">
        <f t="shared" si="6"/>
        <v/>
      </c>
      <c r="C36" s="254"/>
      <c r="E36" s="269" t="str">
        <f t="shared" ca="1" si="7"/>
        <v/>
      </c>
      <c r="F36" s="266" t="str">
        <f t="shared" ca="1" si="0"/>
        <v/>
      </c>
      <c r="G36" s="270" t="str">
        <f t="shared" ca="1" si="8"/>
        <v/>
      </c>
      <c r="H36" s="346" t="str">
        <f t="shared" ca="1" si="9"/>
        <v/>
      </c>
      <c r="I36" s="271" t="str">
        <f t="shared" ca="1" si="10"/>
        <v/>
      </c>
      <c r="J36" s="300"/>
    </row>
    <row r="37" spans="1:14" s="251" customFormat="1" ht="14.1" customHeight="1" thickBot="1" x14ac:dyDescent="0.25">
      <c r="A37" s="264"/>
      <c r="B37" s="250" t="str">
        <f t="shared" si="6"/>
        <v/>
      </c>
      <c r="C37" s="254"/>
      <c r="E37" s="273" t="str">
        <f t="shared" ca="1" si="7"/>
        <v/>
      </c>
      <c r="F37" s="274" t="str">
        <f t="shared" ca="1" si="0"/>
        <v/>
      </c>
      <c r="G37" s="348" t="str">
        <f t="shared" ca="1" si="8"/>
        <v/>
      </c>
      <c r="H37" s="347" t="str">
        <f t="shared" ref="H37" ca="1" si="11">IF(E37="","",ROUND(SUM(INDIRECT(CONCATENATE($A$29,"!","i",$B37,":","k",$B37))),0))</f>
        <v/>
      </c>
      <c r="I37" s="276" t="str">
        <f t="shared" ref="I37" ca="1" si="12">IF(F37="","",ROUND(SUM(INDIRECT(CONCATENATE($A$29,"!","q",$B37,":","af",$B37))),0))</f>
        <v/>
      </c>
      <c r="J37" s="300"/>
    </row>
    <row r="38" spans="1:14" s="251" customFormat="1" ht="14.1" customHeight="1" thickTop="1" thickBot="1" x14ac:dyDescent="0.25">
      <c r="A38" s="259"/>
      <c r="B38" s="250" t="str">
        <f t="shared" si="6"/>
        <v/>
      </c>
      <c r="C38" s="278"/>
      <c r="E38" s="767" t="s">
        <v>0</v>
      </c>
      <c r="F38" s="768"/>
      <c r="G38" s="768"/>
      <c r="H38" s="279">
        <f t="shared" ref="H38:I38" ca="1" si="13">SUM(H14:H37)</f>
        <v>0</v>
      </c>
      <c r="I38" s="280">
        <f t="shared" ca="1" si="13"/>
        <v>0</v>
      </c>
      <c r="J38" s="300"/>
    </row>
    <row r="39" spans="1:14" s="251" customFormat="1" ht="36" customHeight="1" x14ac:dyDescent="0.2">
      <c r="A39" s="259"/>
      <c r="B39" s="250" t="str">
        <f t="shared" si="6"/>
        <v/>
      </c>
      <c r="C39" s="278"/>
      <c r="E39" s="794" t="s">
        <v>153</v>
      </c>
      <c r="F39" s="795"/>
      <c r="G39" s="795"/>
      <c r="H39" s="795"/>
      <c r="I39" s="795"/>
      <c r="N39" s="304"/>
    </row>
    <row r="40" spans="1:14" s="251" customFormat="1" ht="14.1" customHeight="1" x14ac:dyDescent="0.2">
      <c r="A40" s="259"/>
      <c r="B40" s="250" t="str">
        <f>IF(A53="","",+A53)</f>
        <v/>
      </c>
      <c r="C40" s="278"/>
      <c r="E40" s="285"/>
      <c r="F40" s="286"/>
      <c r="G40" s="286"/>
      <c r="H40" s="287"/>
      <c r="I40" s="287"/>
    </row>
    <row r="41" spans="1:14" s="251" customFormat="1" ht="14.1" customHeight="1" x14ac:dyDescent="0.2">
      <c r="A41" s="259"/>
      <c r="B41" s="250"/>
      <c r="C41" s="278"/>
      <c r="E41" s="285"/>
      <c r="F41" s="288"/>
      <c r="G41" s="631"/>
      <c r="H41" s="631"/>
      <c r="I41" s="631"/>
    </row>
    <row r="42" spans="1:14" s="251" customFormat="1" ht="14.1" customHeight="1" x14ac:dyDescent="0.2">
      <c r="A42" s="259"/>
      <c r="B42" s="250"/>
      <c r="C42" s="278"/>
      <c r="E42" s="285"/>
      <c r="F42" s="288"/>
      <c r="G42" s="631"/>
      <c r="H42" s="631"/>
      <c r="I42" s="631"/>
    </row>
    <row r="43" spans="1:14" s="251" customFormat="1" ht="14.1" customHeight="1" x14ac:dyDescent="0.2">
      <c r="A43" s="259"/>
      <c r="B43" s="250"/>
      <c r="C43" s="278"/>
      <c r="E43" s="285"/>
      <c r="F43" s="288"/>
      <c r="G43" s="289"/>
      <c r="H43" s="289"/>
      <c r="I43" s="289"/>
    </row>
    <row r="44" spans="1:14" s="251" customFormat="1" ht="14.1" customHeight="1" x14ac:dyDescent="0.2">
      <c r="A44" s="259"/>
      <c r="B44" s="250"/>
      <c r="C44" s="278"/>
      <c r="E44" s="285"/>
      <c r="F44" s="288"/>
      <c r="G44" s="289"/>
      <c r="H44" s="289"/>
      <c r="I44" s="289"/>
    </row>
    <row r="45" spans="1:14" s="251" customFormat="1" ht="12.75" customHeight="1" x14ac:dyDescent="0.2">
      <c r="A45" s="259"/>
      <c r="B45" s="250"/>
      <c r="C45" s="278"/>
      <c r="E45" s="285"/>
      <c r="F45" s="288"/>
      <c r="G45" s="289"/>
      <c r="H45" s="289"/>
      <c r="I45" s="289"/>
    </row>
    <row r="46" spans="1:14" s="251" customFormat="1" ht="12.75" customHeight="1" x14ac:dyDescent="0.2">
      <c r="A46" s="259"/>
      <c r="B46" s="250"/>
      <c r="C46" s="278"/>
      <c r="E46" s="285"/>
      <c r="F46" s="288"/>
      <c r="G46" s="631"/>
      <c r="H46" s="631"/>
      <c r="I46" s="631"/>
    </row>
    <row r="47" spans="1:14" s="251" customFormat="1" ht="14.1" customHeight="1" x14ac:dyDescent="0.2">
      <c r="A47" s="259"/>
      <c r="B47" s="250"/>
      <c r="C47" s="278"/>
      <c r="E47" s="285"/>
      <c r="F47" s="288"/>
      <c r="G47" s="631"/>
      <c r="H47" s="631"/>
      <c r="I47" s="631"/>
    </row>
    <row r="48" spans="1:14" s="251" customFormat="1" ht="27.95" customHeight="1" x14ac:dyDescent="0.2">
      <c r="A48" s="259"/>
      <c r="B48" s="250"/>
      <c r="C48" s="278"/>
      <c r="E48" s="285"/>
      <c r="F48" s="288"/>
      <c r="G48" s="631"/>
      <c r="H48" s="631"/>
      <c r="I48" s="631"/>
    </row>
    <row r="49" spans="1:20" s="251" customFormat="1" ht="14.1" customHeight="1" x14ac:dyDescent="0.2">
      <c r="A49" s="259"/>
      <c r="B49" s="250"/>
      <c r="C49" s="278"/>
      <c r="E49" s="285"/>
      <c r="F49" s="286"/>
      <c r="G49" s="286"/>
      <c r="H49" s="287"/>
      <c r="I49" s="287"/>
    </row>
    <row r="50" spans="1:20" s="251" customFormat="1" ht="14.1" customHeight="1" x14ac:dyDescent="0.2">
      <c r="A50" s="259"/>
      <c r="B50" s="250"/>
      <c r="C50" s="278"/>
      <c r="E50" s="285"/>
      <c r="F50" s="286"/>
      <c r="G50" s="286"/>
      <c r="H50" s="287"/>
      <c r="I50" s="287"/>
    </row>
    <row r="51" spans="1:20" s="251" customFormat="1" ht="14.1" customHeight="1" x14ac:dyDescent="0.2">
      <c r="A51" s="259"/>
      <c r="B51" s="250"/>
      <c r="C51" s="278"/>
      <c r="E51" s="285"/>
      <c r="F51" s="286"/>
      <c r="G51" s="286"/>
      <c r="H51" s="287"/>
      <c r="I51" s="287"/>
    </row>
    <row r="52" spans="1:20" s="251" customFormat="1" ht="14.1" customHeight="1" x14ac:dyDescent="0.2">
      <c r="A52" s="259"/>
      <c r="B52" s="250"/>
      <c r="C52" s="278"/>
      <c r="E52" s="285"/>
      <c r="F52" s="286"/>
      <c r="G52" s="286"/>
      <c r="H52" s="287"/>
      <c r="I52" s="287"/>
    </row>
    <row r="53" spans="1:20" s="251" customFormat="1" ht="12.75" customHeight="1" x14ac:dyDescent="0.2">
      <c r="A53" s="259"/>
      <c r="B53" s="250" t="str">
        <f t="shared" si="6"/>
        <v/>
      </c>
      <c r="C53" s="278"/>
      <c r="F53" s="291"/>
      <c r="G53" s="749"/>
      <c r="H53" s="749"/>
      <c r="I53" s="749"/>
      <c r="K53" s="292"/>
    </row>
    <row r="54" spans="1:20" s="251" customFormat="1" ht="12.75" customHeight="1" x14ac:dyDescent="0.2">
      <c r="A54" s="259"/>
      <c r="B54" s="250" t="str">
        <f t="shared" si="6"/>
        <v/>
      </c>
      <c r="C54" s="278"/>
      <c r="F54" s="291"/>
      <c r="G54" s="765"/>
      <c r="H54" s="765"/>
      <c r="I54" s="765"/>
      <c r="K54" s="749"/>
      <c r="L54" s="749"/>
      <c r="M54" s="749"/>
      <c r="N54" s="749"/>
      <c r="O54" s="749"/>
      <c r="P54" s="749"/>
      <c r="Q54" s="749"/>
      <c r="R54" s="749"/>
      <c r="S54" s="749"/>
      <c r="T54" s="749"/>
    </row>
    <row r="55" spans="1:20" s="251" customFormat="1" x14ac:dyDescent="0.2">
      <c r="A55" s="250"/>
      <c r="B55" s="250"/>
      <c r="C55" s="278"/>
      <c r="F55" s="291"/>
      <c r="G55" s="749"/>
      <c r="H55" s="749"/>
      <c r="I55" s="749"/>
      <c r="K55" s="749"/>
      <c r="L55" s="749"/>
      <c r="M55" s="749"/>
      <c r="N55" s="749"/>
      <c r="O55" s="749"/>
      <c r="P55" s="749"/>
      <c r="Q55" s="749"/>
      <c r="R55" s="749"/>
      <c r="S55" s="749"/>
      <c r="T55" s="749"/>
    </row>
    <row r="56" spans="1:20" s="251" customFormat="1" ht="12.75" customHeight="1" x14ac:dyDescent="0.2">
      <c r="A56" s="250"/>
      <c r="B56" s="250"/>
      <c r="C56" s="278"/>
      <c r="F56" s="291"/>
      <c r="G56" s="749"/>
      <c r="H56" s="749"/>
      <c r="I56" s="749"/>
      <c r="K56" s="290"/>
    </row>
    <row r="57" spans="1:20" s="251" customFormat="1" ht="12.75" customHeight="1" x14ac:dyDescent="0.2">
      <c r="A57" s="250"/>
      <c r="B57" s="250"/>
      <c r="C57" s="278"/>
      <c r="F57" s="291"/>
      <c r="G57" s="766"/>
      <c r="H57" s="766"/>
      <c r="I57" s="766"/>
    </row>
    <row r="58" spans="1:20" s="251" customFormat="1" x14ac:dyDescent="0.2">
      <c r="A58" s="250"/>
      <c r="B58" s="250"/>
      <c r="C58" s="278"/>
      <c r="E58" s="293"/>
      <c r="F58" s="291"/>
      <c r="G58" s="749"/>
      <c r="H58" s="749"/>
      <c r="I58" s="749"/>
    </row>
    <row r="59" spans="1:20" s="251" customFormat="1" ht="21.75" customHeight="1" x14ac:dyDescent="0.2">
      <c r="A59" s="250"/>
      <c r="B59" s="250"/>
      <c r="C59" s="294"/>
      <c r="E59" s="295"/>
      <c r="F59" s="291"/>
      <c r="G59" s="749"/>
      <c r="H59" s="749"/>
      <c r="I59" s="749"/>
    </row>
    <row r="60" spans="1:20" s="251" customFormat="1" ht="15" customHeight="1" x14ac:dyDescent="0.2">
      <c r="A60" s="250"/>
      <c r="B60" s="250"/>
      <c r="C60" s="296"/>
      <c r="E60" s="295"/>
    </row>
    <row r="61" spans="1:20" s="251" customFormat="1" ht="15" customHeight="1" x14ac:dyDescent="0.2">
      <c r="A61" s="250"/>
      <c r="B61" s="250"/>
      <c r="C61" s="296"/>
      <c r="E61" s="295"/>
    </row>
    <row r="62" spans="1:20" s="251" customFormat="1" ht="15" customHeight="1" x14ac:dyDescent="0.2">
      <c r="A62" s="250"/>
      <c r="B62" s="250"/>
      <c r="C62" s="278"/>
      <c r="E62" s="295"/>
    </row>
    <row r="63" spans="1:20" s="251" customFormat="1" ht="15" customHeight="1" x14ac:dyDescent="0.2">
      <c r="A63" s="250"/>
      <c r="B63" s="250"/>
      <c r="C63" s="278"/>
      <c r="E63" s="295"/>
    </row>
    <row r="64" spans="1:20" s="251" customFormat="1" ht="15" customHeight="1" x14ac:dyDescent="0.2">
      <c r="A64" s="250"/>
      <c r="B64" s="250"/>
      <c r="C64" s="278"/>
      <c r="E64" s="295"/>
    </row>
    <row r="65" spans="1:9" s="251" customFormat="1" ht="15" customHeight="1" x14ac:dyDescent="0.2">
      <c r="A65" s="250"/>
      <c r="B65" s="250"/>
      <c r="C65" s="278"/>
      <c r="E65" s="295"/>
    </row>
    <row r="66" spans="1:9" x14ac:dyDescent="0.2">
      <c r="G66" s="251"/>
      <c r="H66" s="251"/>
      <c r="I66" s="251"/>
    </row>
    <row r="69" spans="1:9" ht="18" x14ac:dyDescent="0.25">
      <c r="D69" s="299"/>
      <c r="E69" s="299"/>
      <c r="F69" s="299"/>
    </row>
    <row r="70" spans="1:9" ht="18" x14ac:dyDescent="0.25">
      <c r="D70" s="299"/>
      <c r="E70" s="299"/>
      <c r="F70" s="299"/>
      <c r="G70" s="299"/>
    </row>
    <row r="71" spans="1:9" ht="18" x14ac:dyDescent="0.25">
      <c r="G71" s="299"/>
    </row>
  </sheetData>
  <mergeCells count="27">
    <mergeCell ref="A12:B12"/>
    <mergeCell ref="A13:B13"/>
    <mergeCell ref="E29:G29"/>
    <mergeCell ref="E38:G38"/>
    <mergeCell ref="I8:I12"/>
    <mergeCell ref="H8:H12"/>
    <mergeCell ref="A2:A11"/>
    <mergeCell ref="B2:B11"/>
    <mergeCell ref="E6:I6"/>
    <mergeCell ref="E7:G7"/>
    <mergeCell ref="E8:G13"/>
    <mergeCell ref="H7:I7"/>
    <mergeCell ref="K54:T54"/>
    <mergeCell ref="G55:I55"/>
    <mergeCell ref="K55:T55"/>
    <mergeCell ref="G56:I56"/>
    <mergeCell ref="E39:I39"/>
    <mergeCell ref="G41:I41"/>
    <mergeCell ref="G42:I42"/>
    <mergeCell ref="G46:I46"/>
    <mergeCell ref="G47:I47"/>
    <mergeCell ref="G48:I48"/>
    <mergeCell ref="G57:I57"/>
    <mergeCell ref="G58:I58"/>
    <mergeCell ref="G59:I59"/>
    <mergeCell ref="G53:I53"/>
    <mergeCell ref="G54:I54"/>
  </mergeCells>
  <printOptions horizontalCentered="1"/>
  <pageMargins left="0.17" right="0" top="0.56999999999999995" bottom="0" header="0" footer="0"/>
  <pageSetup paperSize="17" scale="9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H1"/>
  <sheetViews>
    <sheetView workbookViewId="0">
      <selection activeCell="N15" sqref="N15"/>
    </sheetView>
  </sheetViews>
  <sheetFormatPr defaultRowHeight="15" x14ac:dyDescent="0.25"/>
  <cols>
    <col min="1" max="1" width="39.5703125" bestFit="1" customWidth="1"/>
    <col min="2" max="3" width="5" bestFit="1" customWidth="1"/>
    <col min="4" max="4" width="9" bestFit="1" customWidth="1"/>
    <col min="5" max="5" width="6.5703125" bestFit="1" customWidth="1"/>
    <col min="6" max="6" width="9" bestFit="1" customWidth="1"/>
    <col min="7" max="7" width="15" bestFit="1" customWidth="1"/>
    <col min="8" max="8" width="9" bestFit="1" customWidth="1"/>
    <col min="9" max="16384" width="9.140625" style="216"/>
  </cols>
  <sheetData/>
  <pageMargins left="0.75" right="0.75" top="1" bottom="1" header="0.5" footer="0.5"/>
  <pageSetup orientation="portrait" r:id="rId1"/>
  <pictur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D414B-C954-423A-8FFF-38F6DD4FCFD2}">
  <sheetPr codeName="Sheet26"/>
  <dimension ref="A1:C3000"/>
  <sheetViews>
    <sheetView workbookViewId="0">
      <selection activeCell="A2" sqref="A2"/>
    </sheetView>
  </sheetViews>
  <sheetFormatPr defaultRowHeight="15" x14ac:dyDescent="0.25"/>
  <cols>
    <col min="1" max="1" width="14.28515625" style="218" customWidth="1"/>
    <col min="2" max="2" width="26" style="473" customWidth="1"/>
    <col min="3" max="3" width="19" style="475" bestFit="1" customWidth="1"/>
  </cols>
  <sheetData>
    <row r="1" spans="1:3" ht="76.5" customHeight="1" x14ac:dyDescent="0.25">
      <c r="A1" s="799" t="s">
        <v>303</v>
      </c>
      <c r="B1" s="799"/>
      <c r="C1" s="799"/>
    </row>
    <row r="2" spans="1:3" x14ac:dyDescent="0.25">
      <c r="A2" s="472" t="s">
        <v>139</v>
      </c>
      <c r="B2" s="474" t="s">
        <v>272</v>
      </c>
      <c r="C2" s="476" t="s">
        <v>273</v>
      </c>
    </row>
    <row r="3" spans="1:3" x14ac:dyDescent="0.25">
      <c r="A3" s="218" t="str">
        <f>IF(ISNUMBER(VALUE(SUBSTITUTE('Quantities Report_Secondary'!$A3,"+",""))), VALUE(SUBSTITUTE('Quantities Report_Secondary'!$A3,"+","")),IF('Quantities Report_Secondary'!$A3="Totals:","End of Project",$A2))</f>
        <v>Station</v>
      </c>
      <c r="B3" s="473" t="str">
        <f>IF(ISNUMBER('Quantities Report_Secondary'!$A3), "",TRIM('Quantities Report_Secondary'!$A3))</f>
        <v/>
      </c>
      <c r="C3" s="475">
        <f>'Quantities Report_Secondary'!D3</f>
        <v>0</v>
      </c>
    </row>
    <row r="4" spans="1:3" x14ac:dyDescent="0.25">
      <c r="A4" s="532" t="str">
        <f>IF(ISNUMBER(VALUE(SUBSTITUTE('Quantities Report_Secondary'!$A4,"+",""))), VALUE(SUBSTITUTE('Quantities Report_Secondary'!$A4,"+","")),IF('Quantities Report_Secondary'!$A4="Totals:","End of Project",$A3))</f>
        <v>Station</v>
      </c>
      <c r="B4" s="473" t="str">
        <f>IF(ISNUMBER('Quantities Report_Secondary'!$A4), "",TRIM('Quantities Report_Secondary'!$A4))</f>
        <v/>
      </c>
      <c r="C4" s="475">
        <f>'Quantities Report_Secondary'!D4</f>
        <v>0</v>
      </c>
    </row>
    <row r="5" spans="1:3" x14ac:dyDescent="0.25">
      <c r="A5" s="532" t="str">
        <f>IF(ISNUMBER(VALUE(SUBSTITUTE('Quantities Report_Secondary'!$A5,"+",""))), VALUE(SUBSTITUTE('Quantities Report_Secondary'!$A5,"+","")),IF('Quantities Report_Secondary'!$A5="Totals:","End of Project",$A4))</f>
        <v>Station</v>
      </c>
      <c r="B5" s="473" t="str">
        <f>IF(ISNUMBER('Quantities Report_Secondary'!$A5), "",TRIM('Quantities Report_Secondary'!$A5))</f>
        <v/>
      </c>
      <c r="C5" s="475">
        <f>'Quantities Report_Secondary'!D5</f>
        <v>0</v>
      </c>
    </row>
    <row r="6" spans="1:3" x14ac:dyDescent="0.25">
      <c r="A6" s="532" t="str">
        <f>IF(ISNUMBER(VALUE(SUBSTITUTE('Quantities Report_Secondary'!$A6,"+",""))), VALUE(SUBSTITUTE('Quantities Report_Secondary'!$A6,"+","")),IF('Quantities Report_Secondary'!$A6="Totals:","End of Project",$A5))</f>
        <v>Station</v>
      </c>
      <c r="B6" s="473" t="str">
        <f>IF(ISNUMBER('Quantities Report_Secondary'!$A6), "",TRIM('Quantities Report_Secondary'!$A6))</f>
        <v/>
      </c>
      <c r="C6" s="475">
        <f>'Quantities Report_Secondary'!D6</f>
        <v>0</v>
      </c>
    </row>
    <row r="7" spans="1:3" x14ac:dyDescent="0.25">
      <c r="A7" s="532" t="str">
        <f>IF(ISNUMBER(VALUE(SUBSTITUTE('Quantities Report_Secondary'!$A7,"+",""))), VALUE(SUBSTITUTE('Quantities Report_Secondary'!$A7,"+","")),IF('Quantities Report_Secondary'!$A7="Totals:","End of Project",$A6))</f>
        <v>Station</v>
      </c>
      <c r="B7" s="473" t="str">
        <f>IF(ISNUMBER('Quantities Report_Secondary'!$A7), "",TRIM('Quantities Report_Secondary'!$A7))</f>
        <v/>
      </c>
      <c r="C7" s="475">
        <f>'Quantities Report_Secondary'!D7</f>
        <v>0</v>
      </c>
    </row>
    <row r="8" spans="1:3" x14ac:dyDescent="0.25">
      <c r="A8" s="532" t="str">
        <f>IF(ISNUMBER(VALUE(SUBSTITUTE('Quantities Report_Secondary'!$A8,"+",""))), VALUE(SUBSTITUTE('Quantities Report_Secondary'!$A8,"+","")),IF('Quantities Report_Secondary'!$A8="Totals:","End of Project",$A7))</f>
        <v>Station</v>
      </c>
      <c r="B8" s="473" t="str">
        <f>IF(ISNUMBER('Quantities Report_Secondary'!$A8), "",TRIM('Quantities Report_Secondary'!$A8))</f>
        <v/>
      </c>
      <c r="C8" s="475">
        <f>'Quantities Report_Secondary'!D8</f>
        <v>0</v>
      </c>
    </row>
    <row r="9" spans="1:3" x14ac:dyDescent="0.25">
      <c r="A9" s="532" t="str">
        <f>IF(ISNUMBER(VALUE(SUBSTITUTE('Quantities Report_Secondary'!$A9,"+",""))), VALUE(SUBSTITUTE('Quantities Report_Secondary'!$A9,"+","")),IF('Quantities Report_Secondary'!$A9="Totals:","End of Project",$A8))</f>
        <v>Station</v>
      </c>
      <c r="B9" s="473" t="str">
        <f>IF(ISNUMBER('Quantities Report_Secondary'!$A9), "",TRIM('Quantities Report_Secondary'!$A9))</f>
        <v/>
      </c>
      <c r="C9" s="475">
        <f>'Quantities Report_Secondary'!D9</f>
        <v>0</v>
      </c>
    </row>
    <row r="10" spans="1:3" x14ac:dyDescent="0.25">
      <c r="A10" s="532" t="str">
        <f>IF(ISNUMBER(VALUE(SUBSTITUTE('Quantities Report_Secondary'!$A10,"+",""))), VALUE(SUBSTITUTE('Quantities Report_Secondary'!$A10,"+","")),IF('Quantities Report_Secondary'!$A10="Totals:","End of Project",$A9))</f>
        <v>Station</v>
      </c>
      <c r="B10" s="473" t="str">
        <f>IF(ISNUMBER('Quantities Report_Secondary'!$A10), "",TRIM('Quantities Report_Secondary'!$A10))</f>
        <v/>
      </c>
      <c r="C10" s="475">
        <f>'Quantities Report_Secondary'!D10</f>
        <v>0</v>
      </c>
    </row>
    <row r="11" spans="1:3" x14ac:dyDescent="0.25">
      <c r="A11" s="532" t="str">
        <f>IF(ISNUMBER(VALUE(SUBSTITUTE('Quantities Report_Secondary'!$A11,"+",""))), VALUE(SUBSTITUTE('Quantities Report_Secondary'!$A11,"+","")),IF('Quantities Report_Secondary'!$A11="Totals:","End of Project",$A10))</f>
        <v>Station</v>
      </c>
      <c r="B11" s="473" t="str">
        <f>IF(ISNUMBER('Quantities Report_Secondary'!$A11), "",TRIM('Quantities Report_Secondary'!$A11))</f>
        <v/>
      </c>
      <c r="C11" s="475">
        <f>'Quantities Report_Secondary'!D11</f>
        <v>0</v>
      </c>
    </row>
    <row r="12" spans="1:3" x14ac:dyDescent="0.25">
      <c r="A12" s="532" t="str">
        <f>IF(ISNUMBER(VALUE(SUBSTITUTE('Quantities Report_Secondary'!$A12,"+",""))), VALUE(SUBSTITUTE('Quantities Report_Secondary'!$A12,"+","")),IF('Quantities Report_Secondary'!$A12="Totals:","End of Project",$A11))</f>
        <v>Station</v>
      </c>
      <c r="B12" s="473" t="str">
        <f>IF(ISNUMBER('Quantities Report_Secondary'!$A12), "",TRIM('Quantities Report_Secondary'!$A12))</f>
        <v/>
      </c>
      <c r="C12" s="475">
        <f>'Quantities Report_Secondary'!D12</f>
        <v>0</v>
      </c>
    </row>
    <row r="13" spans="1:3" x14ac:dyDescent="0.25">
      <c r="A13" s="532" t="str">
        <f>IF(ISNUMBER(VALUE(SUBSTITUTE('Quantities Report_Secondary'!$A13,"+",""))), VALUE(SUBSTITUTE('Quantities Report_Secondary'!$A13,"+","")),IF('Quantities Report_Secondary'!$A13="Totals:","End of Project",$A12))</f>
        <v>Station</v>
      </c>
      <c r="B13" s="473" t="str">
        <f>IF(ISNUMBER('Quantities Report_Secondary'!$A13), "",TRIM('Quantities Report_Secondary'!$A13))</f>
        <v/>
      </c>
      <c r="C13" s="475">
        <f>'Quantities Report_Secondary'!D13</f>
        <v>0</v>
      </c>
    </row>
    <row r="14" spans="1:3" x14ac:dyDescent="0.25">
      <c r="A14" s="532" t="str">
        <f>IF(ISNUMBER(VALUE(SUBSTITUTE('Quantities Report_Secondary'!$A14,"+",""))), VALUE(SUBSTITUTE('Quantities Report_Secondary'!$A14,"+","")),IF('Quantities Report_Secondary'!$A14="Totals:","End of Project",$A13))</f>
        <v>Station</v>
      </c>
      <c r="B14" s="473" t="str">
        <f>IF(ISNUMBER('Quantities Report_Secondary'!$A14), "",TRIM('Quantities Report_Secondary'!$A14))</f>
        <v/>
      </c>
      <c r="C14" s="475">
        <f>'Quantities Report_Secondary'!D14</f>
        <v>0</v>
      </c>
    </row>
    <row r="15" spans="1:3" x14ac:dyDescent="0.25">
      <c r="A15" s="532" t="str">
        <f>IF(ISNUMBER(VALUE(SUBSTITUTE('Quantities Report_Secondary'!$A15,"+",""))), VALUE(SUBSTITUTE('Quantities Report_Secondary'!$A15,"+","")),IF('Quantities Report_Secondary'!$A15="Totals:","End of Project",$A14))</f>
        <v>Station</v>
      </c>
      <c r="B15" s="473" t="str">
        <f>IF(ISNUMBER('Quantities Report_Secondary'!$A15), "",TRIM('Quantities Report_Secondary'!$A15))</f>
        <v/>
      </c>
      <c r="C15" s="475">
        <f>'Quantities Report_Secondary'!D15</f>
        <v>0</v>
      </c>
    </row>
    <row r="16" spans="1:3" x14ac:dyDescent="0.25">
      <c r="A16" s="532" t="str">
        <f>IF(ISNUMBER(VALUE(SUBSTITUTE('Quantities Report_Secondary'!$A16,"+",""))), VALUE(SUBSTITUTE('Quantities Report_Secondary'!$A16,"+","")),IF('Quantities Report_Secondary'!$A16="Totals:","End of Project",$A15))</f>
        <v>Station</v>
      </c>
      <c r="B16" s="473" t="str">
        <f>IF(ISNUMBER('Quantities Report_Secondary'!$A16), "",TRIM('Quantities Report_Secondary'!$A16))</f>
        <v/>
      </c>
      <c r="C16" s="475">
        <f>'Quantities Report_Secondary'!D16</f>
        <v>0</v>
      </c>
    </row>
    <row r="17" spans="1:3" x14ac:dyDescent="0.25">
      <c r="A17" s="532" t="str">
        <f>IF(ISNUMBER(VALUE(SUBSTITUTE('Quantities Report_Secondary'!$A17,"+",""))), VALUE(SUBSTITUTE('Quantities Report_Secondary'!$A17,"+","")),IF('Quantities Report_Secondary'!$A17="Totals:","End of Project",$A16))</f>
        <v>Station</v>
      </c>
      <c r="B17" s="473" t="str">
        <f>IF(ISNUMBER('Quantities Report_Secondary'!$A17), "",TRIM('Quantities Report_Secondary'!$A17))</f>
        <v/>
      </c>
      <c r="C17" s="475">
        <f>'Quantities Report_Secondary'!D17</f>
        <v>0</v>
      </c>
    </row>
    <row r="18" spans="1:3" x14ac:dyDescent="0.25">
      <c r="A18" s="532" t="str">
        <f>IF(ISNUMBER(VALUE(SUBSTITUTE('Quantities Report_Secondary'!$A18,"+",""))), VALUE(SUBSTITUTE('Quantities Report_Secondary'!$A18,"+","")),IF('Quantities Report_Secondary'!$A18="Totals:","End of Project",$A17))</f>
        <v>Station</v>
      </c>
      <c r="B18" s="473" t="str">
        <f>IF(ISNUMBER('Quantities Report_Secondary'!$A18), "",TRIM('Quantities Report_Secondary'!$A18))</f>
        <v/>
      </c>
      <c r="C18" s="475">
        <f>'Quantities Report_Secondary'!D18</f>
        <v>0</v>
      </c>
    </row>
    <row r="19" spans="1:3" x14ac:dyDescent="0.25">
      <c r="A19" s="532" t="str">
        <f>IF(ISNUMBER(VALUE(SUBSTITUTE('Quantities Report_Secondary'!$A19,"+",""))), VALUE(SUBSTITUTE('Quantities Report_Secondary'!$A19,"+","")),IF('Quantities Report_Secondary'!$A19="Totals:","End of Project",$A18))</f>
        <v>Station</v>
      </c>
      <c r="B19" s="473" t="str">
        <f>IF(ISNUMBER('Quantities Report_Secondary'!$A19), "",TRIM('Quantities Report_Secondary'!$A19))</f>
        <v/>
      </c>
      <c r="C19" s="475">
        <f>'Quantities Report_Secondary'!D19</f>
        <v>0</v>
      </c>
    </row>
    <row r="20" spans="1:3" x14ac:dyDescent="0.25">
      <c r="A20" s="532" t="str">
        <f>IF(ISNUMBER(VALUE(SUBSTITUTE('Quantities Report_Secondary'!$A20,"+",""))), VALUE(SUBSTITUTE('Quantities Report_Secondary'!$A20,"+","")),IF('Quantities Report_Secondary'!$A20="Totals:","End of Project",$A19))</f>
        <v>Station</v>
      </c>
      <c r="B20" s="473" t="str">
        <f>IF(ISNUMBER('Quantities Report_Secondary'!$A20), "",TRIM('Quantities Report_Secondary'!$A20))</f>
        <v/>
      </c>
      <c r="C20" s="475">
        <f>'Quantities Report_Secondary'!D20</f>
        <v>0</v>
      </c>
    </row>
    <row r="21" spans="1:3" x14ac:dyDescent="0.25">
      <c r="A21" s="532" t="str">
        <f>IF(ISNUMBER(VALUE(SUBSTITUTE('Quantities Report_Secondary'!$A21,"+",""))), VALUE(SUBSTITUTE('Quantities Report_Secondary'!$A21,"+","")),IF('Quantities Report_Secondary'!$A21="Totals:","End of Project",$A20))</f>
        <v>Station</v>
      </c>
      <c r="B21" s="473" t="str">
        <f>IF(ISNUMBER('Quantities Report_Secondary'!$A21), "",TRIM('Quantities Report_Secondary'!$A21))</f>
        <v/>
      </c>
      <c r="C21" s="475">
        <f>'Quantities Report_Secondary'!D21</f>
        <v>0</v>
      </c>
    </row>
    <row r="22" spans="1:3" x14ac:dyDescent="0.25">
      <c r="A22" s="532" t="str">
        <f>IF(ISNUMBER(VALUE(SUBSTITUTE('Quantities Report_Secondary'!$A22,"+",""))), VALUE(SUBSTITUTE('Quantities Report_Secondary'!$A22,"+","")),IF('Quantities Report_Secondary'!$A22="Totals:","End of Project",$A21))</f>
        <v>Station</v>
      </c>
      <c r="B22" s="473" t="str">
        <f>IF(ISNUMBER('Quantities Report_Secondary'!$A22), "",TRIM('Quantities Report_Secondary'!$A22))</f>
        <v/>
      </c>
      <c r="C22" s="475">
        <f>'Quantities Report_Secondary'!D22</f>
        <v>0</v>
      </c>
    </row>
    <row r="23" spans="1:3" x14ac:dyDescent="0.25">
      <c r="A23" s="532" t="str">
        <f>IF(ISNUMBER(VALUE(SUBSTITUTE('Quantities Report_Secondary'!$A23,"+",""))), VALUE(SUBSTITUTE('Quantities Report_Secondary'!$A23,"+","")),IF('Quantities Report_Secondary'!$A23="Totals:","End of Project",$A22))</f>
        <v>Station</v>
      </c>
      <c r="B23" s="473" t="str">
        <f>IF(ISNUMBER('Quantities Report_Secondary'!$A23), "",TRIM('Quantities Report_Secondary'!$A23))</f>
        <v/>
      </c>
      <c r="C23" s="475">
        <f>'Quantities Report_Secondary'!D23</f>
        <v>0</v>
      </c>
    </row>
    <row r="24" spans="1:3" x14ac:dyDescent="0.25">
      <c r="A24" s="532" t="str">
        <f>IF(ISNUMBER(VALUE(SUBSTITUTE('Quantities Report_Secondary'!$A24,"+",""))), VALUE(SUBSTITUTE('Quantities Report_Secondary'!$A24,"+","")),IF('Quantities Report_Secondary'!$A24="Totals:","End of Project",$A23))</f>
        <v>Station</v>
      </c>
      <c r="B24" s="473" t="str">
        <f>IF(ISNUMBER('Quantities Report_Secondary'!$A24), "",TRIM('Quantities Report_Secondary'!$A24))</f>
        <v/>
      </c>
      <c r="C24" s="475">
        <f>'Quantities Report_Secondary'!D24</f>
        <v>0</v>
      </c>
    </row>
    <row r="25" spans="1:3" x14ac:dyDescent="0.25">
      <c r="A25" s="532" t="str">
        <f>IF(ISNUMBER(VALUE(SUBSTITUTE('Quantities Report_Secondary'!$A25,"+",""))), VALUE(SUBSTITUTE('Quantities Report_Secondary'!$A25,"+","")),IF('Quantities Report_Secondary'!$A25="Totals:","End of Project",$A24))</f>
        <v>Station</v>
      </c>
      <c r="B25" s="473" t="str">
        <f>IF(ISNUMBER('Quantities Report_Secondary'!$A25), "",TRIM('Quantities Report_Secondary'!$A25))</f>
        <v/>
      </c>
      <c r="C25" s="475">
        <f>'Quantities Report_Secondary'!D25</f>
        <v>0</v>
      </c>
    </row>
    <row r="26" spans="1:3" x14ac:dyDescent="0.25">
      <c r="A26" s="532" t="str">
        <f>IF(ISNUMBER(VALUE(SUBSTITUTE('Quantities Report_Secondary'!$A26,"+",""))), VALUE(SUBSTITUTE('Quantities Report_Secondary'!$A26,"+","")),IF('Quantities Report_Secondary'!$A26="Totals:","End of Project",$A25))</f>
        <v>Station</v>
      </c>
      <c r="B26" s="473" t="str">
        <f>IF(ISNUMBER('Quantities Report_Secondary'!$A26), "",TRIM('Quantities Report_Secondary'!$A26))</f>
        <v/>
      </c>
      <c r="C26" s="475">
        <f>'Quantities Report_Secondary'!D26</f>
        <v>0</v>
      </c>
    </row>
    <row r="27" spans="1:3" x14ac:dyDescent="0.25">
      <c r="A27" s="532" t="str">
        <f>IF(ISNUMBER(VALUE(SUBSTITUTE('Quantities Report_Secondary'!$A27,"+",""))), VALUE(SUBSTITUTE('Quantities Report_Secondary'!$A27,"+","")),IF('Quantities Report_Secondary'!$A27="Totals:","End of Project",$A26))</f>
        <v>Station</v>
      </c>
      <c r="B27" s="473" t="str">
        <f>IF(ISNUMBER('Quantities Report_Secondary'!$A27), "",TRIM('Quantities Report_Secondary'!$A27))</f>
        <v/>
      </c>
      <c r="C27" s="475">
        <f>'Quantities Report_Secondary'!D27</f>
        <v>0</v>
      </c>
    </row>
    <row r="28" spans="1:3" x14ac:dyDescent="0.25">
      <c r="A28" s="532" t="str">
        <f>IF(ISNUMBER(VALUE(SUBSTITUTE('Quantities Report_Secondary'!$A28,"+",""))), VALUE(SUBSTITUTE('Quantities Report_Secondary'!$A28,"+","")),IF('Quantities Report_Secondary'!$A28="Totals:","End of Project",$A27))</f>
        <v>Station</v>
      </c>
      <c r="B28" s="473" t="str">
        <f>IF(ISNUMBER('Quantities Report_Secondary'!$A28), "",TRIM('Quantities Report_Secondary'!$A28))</f>
        <v/>
      </c>
      <c r="C28" s="475">
        <f>'Quantities Report_Secondary'!D28</f>
        <v>0</v>
      </c>
    </row>
    <row r="29" spans="1:3" x14ac:dyDescent="0.25">
      <c r="A29" s="532" t="str">
        <f>IF(ISNUMBER(VALUE(SUBSTITUTE('Quantities Report_Secondary'!$A29,"+",""))), VALUE(SUBSTITUTE('Quantities Report_Secondary'!$A29,"+","")),IF('Quantities Report_Secondary'!$A29="Totals:","End of Project",$A28))</f>
        <v>Station</v>
      </c>
      <c r="B29" s="473" t="str">
        <f>IF(ISNUMBER('Quantities Report_Secondary'!$A29), "",TRIM('Quantities Report_Secondary'!$A29))</f>
        <v/>
      </c>
      <c r="C29" s="475">
        <f>'Quantities Report_Secondary'!D29</f>
        <v>0</v>
      </c>
    </row>
    <row r="30" spans="1:3" x14ac:dyDescent="0.25">
      <c r="A30" s="532" t="str">
        <f>IF(ISNUMBER(VALUE(SUBSTITUTE('Quantities Report_Secondary'!$A30,"+",""))), VALUE(SUBSTITUTE('Quantities Report_Secondary'!$A30,"+","")),IF('Quantities Report_Secondary'!$A30="Totals:","End of Project",$A29))</f>
        <v>Station</v>
      </c>
      <c r="B30" s="473" t="str">
        <f>IF(ISNUMBER('Quantities Report_Secondary'!$A30), "",TRIM('Quantities Report_Secondary'!$A30))</f>
        <v/>
      </c>
      <c r="C30" s="475">
        <f>'Quantities Report_Secondary'!D30</f>
        <v>0</v>
      </c>
    </row>
    <row r="31" spans="1:3" x14ac:dyDescent="0.25">
      <c r="A31" s="532" t="str">
        <f>IF(ISNUMBER(VALUE(SUBSTITUTE('Quantities Report_Secondary'!$A31,"+",""))), VALUE(SUBSTITUTE('Quantities Report_Secondary'!$A31,"+","")),IF('Quantities Report_Secondary'!$A31="Totals:","End of Project",$A30))</f>
        <v>Station</v>
      </c>
      <c r="B31" s="473" t="str">
        <f>IF(ISNUMBER('Quantities Report_Secondary'!$A31), "",TRIM('Quantities Report_Secondary'!$A31))</f>
        <v/>
      </c>
      <c r="C31" s="475">
        <f>'Quantities Report_Secondary'!D31</f>
        <v>0</v>
      </c>
    </row>
    <row r="32" spans="1:3" x14ac:dyDescent="0.25">
      <c r="A32" s="532" t="str">
        <f>IF(ISNUMBER(VALUE(SUBSTITUTE('Quantities Report_Secondary'!$A32,"+",""))), VALUE(SUBSTITUTE('Quantities Report_Secondary'!$A32,"+","")),IF('Quantities Report_Secondary'!$A32="Totals:","End of Project",$A31))</f>
        <v>Station</v>
      </c>
      <c r="B32" s="473" t="str">
        <f>IF(ISNUMBER('Quantities Report_Secondary'!$A32), "",TRIM('Quantities Report_Secondary'!$A32))</f>
        <v/>
      </c>
      <c r="C32" s="475">
        <f>'Quantities Report_Secondary'!D32</f>
        <v>0</v>
      </c>
    </row>
    <row r="33" spans="1:3" x14ac:dyDescent="0.25">
      <c r="A33" s="532" t="str">
        <f>IF(ISNUMBER(VALUE(SUBSTITUTE('Quantities Report_Secondary'!$A33,"+",""))), VALUE(SUBSTITUTE('Quantities Report_Secondary'!$A33,"+","")),IF('Quantities Report_Secondary'!$A33="Totals:","End of Project",$A32))</f>
        <v>Station</v>
      </c>
      <c r="B33" s="473" t="str">
        <f>IF(ISNUMBER('Quantities Report_Secondary'!$A33), "",TRIM('Quantities Report_Secondary'!$A33))</f>
        <v/>
      </c>
      <c r="C33" s="475">
        <f>'Quantities Report_Secondary'!D33</f>
        <v>0</v>
      </c>
    </row>
    <row r="34" spans="1:3" x14ac:dyDescent="0.25">
      <c r="A34" s="532" t="str">
        <f>IF(ISNUMBER(VALUE(SUBSTITUTE('Quantities Report_Secondary'!$A34,"+",""))), VALUE(SUBSTITUTE('Quantities Report_Secondary'!$A34,"+","")),IF('Quantities Report_Secondary'!$A34="Totals:","End of Project",$A33))</f>
        <v>Station</v>
      </c>
      <c r="B34" s="473" t="str">
        <f>IF(ISNUMBER('Quantities Report_Secondary'!$A34), "",TRIM('Quantities Report_Secondary'!$A34))</f>
        <v/>
      </c>
      <c r="C34" s="475">
        <f>'Quantities Report_Secondary'!D34</f>
        <v>0</v>
      </c>
    </row>
    <row r="35" spans="1:3" x14ac:dyDescent="0.25">
      <c r="A35" s="532" t="str">
        <f>IF(ISNUMBER(VALUE(SUBSTITUTE('Quantities Report_Secondary'!$A35,"+",""))), VALUE(SUBSTITUTE('Quantities Report_Secondary'!$A35,"+","")),IF('Quantities Report_Secondary'!$A35="Totals:","End of Project",$A34))</f>
        <v>Station</v>
      </c>
      <c r="B35" s="473" t="str">
        <f>IF(ISNUMBER('Quantities Report_Secondary'!$A35), "",TRIM('Quantities Report_Secondary'!$A35))</f>
        <v/>
      </c>
      <c r="C35" s="475">
        <f>'Quantities Report_Secondary'!D35</f>
        <v>0</v>
      </c>
    </row>
    <row r="36" spans="1:3" x14ac:dyDescent="0.25">
      <c r="A36" s="532" t="str">
        <f>IF(ISNUMBER(VALUE(SUBSTITUTE('Quantities Report_Secondary'!$A36,"+",""))), VALUE(SUBSTITUTE('Quantities Report_Secondary'!$A36,"+","")),IF('Quantities Report_Secondary'!$A36="Totals:","End of Project",$A35))</f>
        <v>Station</v>
      </c>
      <c r="B36" s="473" t="str">
        <f>IF(ISNUMBER('Quantities Report_Secondary'!$A36), "",TRIM('Quantities Report_Secondary'!$A36))</f>
        <v/>
      </c>
      <c r="C36" s="475">
        <f>'Quantities Report_Secondary'!D36</f>
        <v>0</v>
      </c>
    </row>
    <row r="37" spans="1:3" x14ac:dyDescent="0.25">
      <c r="A37" s="532" t="str">
        <f>IF(ISNUMBER(VALUE(SUBSTITUTE('Quantities Report_Secondary'!$A37,"+",""))), VALUE(SUBSTITUTE('Quantities Report_Secondary'!$A37,"+","")),IF('Quantities Report_Secondary'!$A37="Totals:","End of Project",$A36))</f>
        <v>Station</v>
      </c>
      <c r="B37" s="473" t="str">
        <f>IF(ISNUMBER('Quantities Report_Secondary'!$A37), "",TRIM('Quantities Report_Secondary'!$A37))</f>
        <v/>
      </c>
      <c r="C37" s="475">
        <f>'Quantities Report_Secondary'!D37</f>
        <v>0</v>
      </c>
    </row>
    <row r="38" spans="1:3" x14ac:dyDescent="0.25">
      <c r="A38" s="532" t="str">
        <f>IF(ISNUMBER(VALUE(SUBSTITUTE('Quantities Report_Secondary'!$A38,"+",""))), VALUE(SUBSTITUTE('Quantities Report_Secondary'!$A38,"+","")),IF('Quantities Report_Secondary'!$A38="Totals:","End of Project",$A37))</f>
        <v>Station</v>
      </c>
      <c r="B38" s="473" t="str">
        <f>IF(ISNUMBER('Quantities Report_Secondary'!$A38), "",TRIM('Quantities Report_Secondary'!$A38))</f>
        <v/>
      </c>
      <c r="C38" s="475">
        <f>'Quantities Report_Secondary'!D38</f>
        <v>0</v>
      </c>
    </row>
    <row r="39" spans="1:3" x14ac:dyDescent="0.25">
      <c r="A39" s="532" t="str">
        <f>IF(ISNUMBER(VALUE(SUBSTITUTE('Quantities Report_Secondary'!$A39,"+",""))), VALUE(SUBSTITUTE('Quantities Report_Secondary'!$A39,"+","")),IF('Quantities Report_Secondary'!$A39="Totals:","End of Project",$A38))</f>
        <v>Station</v>
      </c>
      <c r="B39" s="473" t="str">
        <f>IF(ISNUMBER('Quantities Report_Secondary'!$A39), "",TRIM('Quantities Report_Secondary'!$A39))</f>
        <v/>
      </c>
      <c r="C39" s="475">
        <f>'Quantities Report_Secondary'!D39</f>
        <v>0</v>
      </c>
    </row>
    <row r="40" spans="1:3" x14ac:dyDescent="0.25">
      <c r="A40" s="532" t="str">
        <f>IF(ISNUMBER(VALUE(SUBSTITUTE('Quantities Report_Secondary'!$A40,"+",""))), VALUE(SUBSTITUTE('Quantities Report_Secondary'!$A40,"+","")),IF('Quantities Report_Secondary'!$A40="Totals:","End of Project",$A39))</f>
        <v>Station</v>
      </c>
      <c r="B40" s="473" t="str">
        <f>IF(ISNUMBER('Quantities Report_Secondary'!$A40), "",TRIM('Quantities Report_Secondary'!$A40))</f>
        <v/>
      </c>
      <c r="C40" s="475">
        <f>'Quantities Report_Secondary'!D40</f>
        <v>0</v>
      </c>
    </row>
    <row r="41" spans="1:3" x14ac:dyDescent="0.25">
      <c r="A41" s="532" t="str">
        <f>IF(ISNUMBER(VALUE(SUBSTITUTE('Quantities Report_Secondary'!$A41,"+",""))), VALUE(SUBSTITUTE('Quantities Report_Secondary'!$A41,"+","")),IF('Quantities Report_Secondary'!$A41="Totals:","End of Project",$A40))</f>
        <v>Station</v>
      </c>
      <c r="B41" s="473" t="str">
        <f>IF(ISNUMBER('Quantities Report_Secondary'!$A41), "",TRIM('Quantities Report_Secondary'!$A41))</f>
        <v/>
      </c>
      <c r="C41" s="475">
        <f>'Quantities Report_Secondary'!D41</f>
        <v>0</v>
      </c>
    </row>
    <row r="42" spans="1:3" x14ac:dyDescent="0.25">
      <c r="A42" s="532" t="str">
        <f>IF(ISNUMBER(VALUE(SUBSTITUTE('Quantities Report_Secondary'!$A42,"+",""))), VALUE(SUBSTITUTE('Quantities Report_Secondary'!$A42,"+","")),IF('Quantities Report_Secondary'!$A42="Totals:","End of Project",$A41))</f>
        <v>Station</v>
      </c>
      <c r="B42" s="473" t="str">
        <f>IF(ISNUMBER('Quantities Report_Secondary'!$A42), "",TRIM('Quantities Report_Secondary'!$A42))</f>
        <v/>
      </c>
      <c r="C42" s="475">
        <f>'Quantities Report_Secondary'!D42</f>
        <v>0</v>
      </c>
    </row>
    <row r="43" spans="1:3" x14ac:dyDescent="0.25">
      <c r="A43" s="532" t="str">
        <f>IF(ISNUMBER(VALUE(SUBSTITUTE('Quantities Report_Secondary'!$A43,"+",""))), VALUE(SUBSTITUTE('Quantities Report_Secondary'!$A43,"+","")),IF('Quantities Report_Secondary'!$A43="Totals:","End of Project",$A42))</f>
        <v>Station</v>
      </c>
      <c r="B43" s="473" t="str">
        <f>IF(ISNUMBER('Quantities Report_Secondary'!$A43), "",TRIM('Quantities Report_Secondary'!$A43))</f>
        <v/>
      </c>
      <c r="C43" s="475">
        <f>'Quantities Report_Secondary'!D43</f>
        <v>0</v>
      </c>
    </row>
    <row r="44" spans="1:3" x14ac:dyDescent="0.25">
      <c r="A44" s="532" t="str">
        <f>IF(ISNUMBER(VALUE(SUBSTITUTE('Quantities Report_Secondary'!$A44,"+",""))), VALUE(SUBSTITUTE('Quantities Report_Secondary'!$A44,"+","")),IF('Quantities Report_Secondary'!$A44="Totals:","End of Project",$A43))</f>
        <v>Station</v>
      </c>
      <c r="B44" s="473" t="str">
        <f>IF(ISNUMBER('Quantities Report_Secondary'!$A44), "",TRIM('Quantities Report_Secondary'!$A44))</f>
        <v/>
      </c>
      <c r="C44" s="475">
        <f>'Quantities Report_Secondary'!D44</f>
        <v>0</v>
      </c>
    </row>
    <row r="45" spans="1:3" x14ac:dyDescent="0.25">
      <c r="A45" s="532" t="str">
        <f>IF(ISNUMBER(VALUE(SUBSTITUTE('Quantities Report_Secondary'!$A45,"+",""))), VALUE(SUBSTITUTE('Quantities Report_Secondary'!$A45,"+","")),IF('Quantities Report_Secondary'!$A45="Totals:","End of Project",$A44))</f>
        <v>Station</v>
      </c>
      <c r="B45" s="473" t="str">
        <f>IF(ISNUMBER('Quantities Report_Secondary'!$A45), "",TRIM('Quantities Report_Secondary'!$A45))</f>
        <v/>
      </c>
      <c r="C45" s="475">
        <f>'Quantities Report_Secondary'!D45</f>
        <v>0</v>
      </c>
    </row>
    <row r="46" spans="1:3" x14ac:dyDescent="0.25">
      <c r="A46" s="532" t="str">
        <f>IF(ISNUMBER(VALUE(SUBSTITUTE('Quantities Report_Secondary'!$A46,"+",""))), VALUE(SUBSTITUTE('Quantities Report_Secondary'!$A46,"+","")),IF('Quantities Report_Secondary'!$A46="Totals:","End of Project",$A45))</f>
        <v>Station</v>
      </c>
      <c r="B46" s="473" t="str">
        <f>IF(ISNUMBER('Quantities Report_Secondary'!$A46), "",TRIM('Quantities Report_Secondary'!$A46))</f>
        <v/>
      </c>
      <c r="C46" s="475">
        <f>'Quantities Report_Secondary'!D46</f>
        <v>0</v>
      </c>
    </row>
    <row r="47" spans="1:3" x14ac:dyDescent="0.25">
      <c r="A47" s="532" t="str">
        <f>IF(ISNUMBER(VALUE(SUBSTITUTE('Quantities Report_Secondary'!$A47,"+",""))), VALUE(SUBSTITUTE('Quantities Report_Secondary'!$A47,"+","")),IF('Quantities Report_Secondary'!$A47="Totals:","End of Project",$A46))</f>
        <v>Station</v>
      </c>
      <c r="B47" s="473" t="str">
        <f>IF(ISNUMBER('Quantities Report_Secondary'!$A47), "",TRIM('Quantities Report_Secondary'!$A47))</f>
        <v/>
      </c>
      <c r="C47" s="475">
        <f>'Quantities Report_Secondary'!D47</f>
        <v>0</v>
      </c>
    </row>
    <row r="48" spans="1:3" x14ac:dyDescent="0.25">
      <c r="A48" s="532" t="str">
        <f>IF(ISNUMBER(VALUE(SUBSTITUTE('Quantities Report_Secondary'!$A48,"+",""))), VALUE(SUBSTITUTE('Quantities Report_Secondary'!$A48,"+","")),IF('Quantities Report_Secondary'!$A48="Totals:","End of Project",$A47))</f>
        <v>Station</v>
      </c>
      <c r="B48" s="473" t="str">
        <f>IF(ISNUMBER('Quantities Report_Secondary'!$A48), "",TRIM('Quantities Report_Secondary'!$A48))</f>
        <v/>
      </c>
      <c r="C48" s="475">
        <f>'Quantities Report_Secondary'!D48</f>
        <v>0</v>
      </c>
    </row>
    <row r="49" spans="1:3" x14ac:dyDescent="0.25">
      <c r="A49" s="532" t="str">
        <f>IF(ISNUMBER(VALUE(SUBSTITUTE('Quantities Report_Secondary'!$A49,"+",""))), VALUE(SUBSTITUTE('Quantities Report_Secondary'!$A49,"+","")),IF('Quantities Report_Secondary'!$A49="Totals:","End of Project",$A48))</f>
        <v>Station</v>
      </c>
      <c r="B49" s="473" t="str">
        <f>IF(ISNUMBER('Quantities Report_Secondary'!$A49), "",TRIM('Quantities Report_Secondary'!$A49))</f>
        <v/>
      </c>
      <c r="C49" s="475">
        <f>'Quantities Report_Secondary'!D49</f>
        <v>0</v>
      </c>
    </row>
    <row r="50" spans="1:3" x14ac:dyDescent="0.25">
      <c r="A50" s="532" t="str">
        <f>IF(ISNUMBER(VALUE(SUBSTITUTE('Quantities Report_Secondary'!$A50,"+",""))), VALUE(SUBSTITUTE('Quantities Report_Secondary'!$A50,"+","")),IF('Quantities Report_Secondary'!$A50="Totals:","End of Project",$A49))</f>
        <v>Station</v>
      </c>
      <c r="B50" s="473" t="str">
        <f>IF(ISNUMBER('Quantities Report_Secondary'!$A50), "",TRIM('Quantities Report_Secondary'!$A50))</f>
        <v/>
      </c>
      <c r="C50" s="475">
        <f>'Quantities Report_Secondary'!D50</f>
        <v>0</v>
      </c>
    </row>
    <row r="51" spans="1:3" x14ac:dyDescent="0.25">
      <c r="A51" s="532" t="str">
        <f>IF(ISNUMBER(VALUE(SUBSTITUTE('Quantities Report_Secondary'!$A51,"+",""))), VALUE(SUBSTITUTE('Quantities Report_Secondary'!$A51,"+","")),IF('Quantities Report_Secondary'!$A51="Totals:","End of Project",$A50))</f>
        <v>Station</v>
      </c>
      <c r="B51" s="473" t="str">
        <f>IF(ISNUMBER('Quantities Report_Secondary'!$A51), "",TRIM('Quantities Report_Secondary'!$A51))</f>
        <v/>
      </c>
      <c r="C51" s="475">
        <f>'Quantities Report_Secondary'!D51</f>
        <v>0</v>
      </c>
    </row>
    <row r="52" spans="1:3" x14ac:dyDescent="0.25">
      <c r="A52" s="532" t="str">
        <f>IF(ISNUMBER(VALUE(SUBSTITUTE('Quantities Report_Secondary'!$A52,"+",""))), VALUE(SUBSTITUTE('Quantities Report_Secondary'!$A52,"+","")),IF('Quantities Report_Secondary'!$A52="Totals:","End of Project",$A51))</f>
        <v>Station</v>
      </c>
      <c r="B52" s="473" t="str">
        <f>IF(ISNUMBER('Quantities Report_Secondary'!$A52), "",TRIM('Quantities Report_Secondary'!$A52))</f>
        <v/>
      </c>
      <c r="C52" s="475">
        <f>'Quantities Report_Secondary'!D52</f>
        <v>0</v>
      </c>
    </row>
    <row r="53" spans="1:3" x14ac:dyDescent="0.25">
      <c r="A53" s="532" t="str">
        <f>IF(ISNUMBER(VALUE(SUBSTITUTE('Quantities Report_Secondary'!$A53,"+",""))), VALUE(SUBSTITUTE('Quantities Report_Secondary'!$A53,"+","")),IF('Quantities Report_Secondary'!$A53="Totals:","End of Project",$A52))</f>
        <v>Station</v>
      </c>
      <c r="B53" s="473" t="str">
        <f>IF(ISNUMBER('Quantities Report_Secondary'!$A53), "",TRIM('Quantities Report_Secondary'!$A53))</f>
        <v/>
      </c>
      <c r="C53" s="475">
        <f>'Quantities Report_Secondary'!D53</f>
        <v>0</v>
      </c>
    </row>
    <row r="54" spans="1:3" x14ac:dyDescent="0.25">
      <c r="A54" s="532" t="str">
        <f>IF(ISNUMBER(VALUE(SUBSTITUTE('Quantities Report_Secondary'!$A54,"+",""))), VALUE(SUBSTITUTE('Quantities Report_Secondary'!$A54,"+","")),IF('Quantities Report_Secondary'!$A54="Totals:","End of Project",$A53))</f>
        <v>Station</v>
      </c>
      <c r="B54" s="473" t="str">
        <f>IF(ISNUMBER('Quantities Report_Secondary'!$A54), "",TRIM('Quantities Report_Secondary'!$A54))</f>
        <v/>
      </c>
      <c r="C54" s="475">
        <f>'Quantities Report_Secondary'!D54</f>
        <v>0</v>
      </c>
    </row>
    <row r="55" spans="1:3" x14ac:dyDescent="0.25">
      <c r="A55" s="532" t="str">
        <f>IF(ISNUMBER(VALUE(SUBSTITUTE('Quantities Report_Secondary'!$A55,"+",""))), VALUE(SUBSTITUTE('Quantities Report_Secondary'!$A55,"+","")),IF('Quantities Report_Secondary'!$A55="Totals:","End of Project",$A54))</f>
        <v>Station</v>
      </c>
      <c r="B55" s="473" t="str">
        <f>IF(ISNUMBER('Quantities Report_Secondary'!$A55), "",TRIM('Quantities Report_Secondary'!$A55))</f>
        <v/>
      </c>
      <c r="C55" s="475">
        <f>'Quantities Report_Secondary'!D55</f>
        <v>0</v>
      </c>
    </row>
    <row r="56" spans="1:3" x14ac:dyDescent="0.25">
      <c r="A56" s="532" t="str">
        <f>IF(ISNUMBER(VALUE(SUBSTITUTE('Quantities Report_Secondary'!$A56,"+",""))), VALUE(SUBSTITUTE('Quantities Report_Secondary'!$A56,"+","")),IF('Quantities Report_Secondary'!$A56="Totals:","End of Project",$A55))</f>
        <v>Station</v>
      </c>
      <c r="B56" s="473" t="str">
        <f>IF(ISNUMBER('Quantities Report_Secondary'!$A56), "",TRIM('Quantities Report_Secondary'!$A56))</f>
        <v/>
      </c>
      <c r="C56" s="475">
        <f>'Quantities Report_Secondary'!D56</f>
        <v>0</v>
      </c>
    </row>
    <row r="57" spans="1:3" x14ac:dyDescent="0.25">
      <c r="A57" s="532" t="str">
        <f>IF(ISNUMBER(VALUE(SUBSTITUTE('Quantities Report_Secondary'!$A57,"+",""))), VALUE(SUBSTITUTE('Quantities Report_Secondary'!$A57,"+","")),IF('Quantities Report_Secondary'!$A57="Totals:","End of Project",$A56))</f>
        <v>Station</v>
      </c>
      <c r="B57" s="473" t="str">
        <f>IF(ISNUMBER('Quantities Report_Secondary'!$A57), "",TRIM('Quantities Report_Secondary'!$A57))</f>
        <v/>
      </c>
      <c r="C57" s="475">
        <f>'Quantities Report_Secondary'!D57</f>
        <v>0</v>
      </c>
    </row>
    <row r="58" spans="1:3" x14ac:dyDescent="0.25">
      <c r="A58" s="532" t="str">
        <f>IF(ISNUMBER(VALUE(SUBSTITUTE('Quantities Report_Secondary'!$A58,"+",""))), VALUE(SUBSTITUTE('Quantities Report_Secondary'!$A58,"+","")),IF('Quantities Report_Secondary'!$A58="Totals:","End of Project",$A57))</f>
        <v>Station</v>
      </c>
      <c r="B58" s="473" t="str">
        <f>IF(ISNUMBER('Quantities Report_Secondary'!$A58), "",TRIM('Quantities Report_Secondary'!$A58))</f>
        <v/>
      </c>
      <c r="C58" s="475">
        <f>'Quantities Report_Secondary'!D58</f>
        <v>0</v>
      </c>
    </row>
    <row r="59" spans="1:3" x14ac:dyDescent="0.25">
      <c r="A59" s="532" t="str">
        <f>IF(ISNUMBER(VALUE(SUBSTITUTE('Quantities Report_Secondary'!$A59,"+",""))), VALUE(SUBSTITUTE('Quantities Report_Secondary'!$A59,"+","")),IF('Quantities Report_Secondary'!$A59="Totals:","End of Project",$A58))</f>
        <v>Station</v>
      </c>
      <c r="B59" s="473" t="str">
        <f>IF(ISNUMBER('Quantities Report_Secondary'!$A59), "",TRIM('Quantities Report_Secondary'!$A59))</f>
        <v/>
      </c>
      <c r="C59" s="475">
        <f>'Quantities Report_Secondary'!D59</f>
        <v>0</v>
      </c>
    </row>
    <row r="60" spans="1:3" x14ac:dyDescent="0.25">
      <c r="A60" s="532" t="str">
        <f>IF(ISNUMBER(VALUE(SUBSTITUTE('Quantities Report_Secondary'!$A60,"+",""))), VALUE(SUBSTITUTE('Quantities Report_Secondary'!$A60,"+","")),IF('Quantities Report_Secondary'!$A60="Totals:","End of Project",$A59))</f>
        <v>Station</v>
      </c>
      <c r="B60" s="473" t="str">
        <f>IF(ISNUMBER('Quantities Report_Secondary'!$A60), "",TRIM('Quantities Report_Secondary'!$A60))</f>
        <v/>
      </c>
      <c r="C60" s="475">
        <f>'Quantities Report_Secondary'!D60</f>
        <v>0</v>
      </c>
    </row>
    <row r="61" spans="1:3" x14ac:dyDescent="0.25">
      <c r="A61" s="532" t="str">
        <f>IF(ISNUMBER(VALUE(SUBSTITUTE('Quantities Report_Secondary'!$A61,"+",""))), VALUE(SUBSTITUTE('Quantities Report_Secondary'!$A61,"+","")),IF('Quantities Report_Secondary'!$A61="Totals:","End of Project",$A60))</f>
        <v>Station</v>
      </c>
      <c r="B61" s="473" t="str">
        <f>IF(ISNUMBER('Quantities Report_Secondary'!$A61), "",TRIM('Quantities Report_Secondary'!$A61))</f>
        <v/>
      </c>
      <c r="C61" s="475">
        <f>'Quantities Report_Secondary'!D61</f>
        <v>0</v>
      </c>
    </row>
    <row r="62" spans="1:3" x14ac:dyDescent="0.25">
      <c r="A62" s="532" t="str">
        <f>IF(ISNUMBER(VALUE(SUBSTITUTE('Quantities Report_Secondary'!$A62,"+",""))), VALUE(SUBSTITUTE('Quantities Report_Secondary'!$A62,"+","")),IF('Quantities Report_Secondary'!$A62="Totals:","End of Project",$A61))</f>
        <v>Station</v>
      </c>
      <c r="B62" s="473" t="str">
        <f>IF(ISNUMBER('Quantities Report_Secondary'!$A62), "",TRIM('Quantities Report_Secondary'!$A62))</f>
        <v/>
      </c>
      <c r="C62" s="475">
        <f>'Quantities Report_Secondary'!D62</f>
        <v>0</v>
      </c>
    </row>
    <row r="63" spans="1:3" x14ac:dyDescent="0.25">
      <c r="A63" s="532" t="str">
        <f>IF(ISNUMBER(VALUE(SUBSTITUTE('Quantities Report_Secondary'!$A63,"+",""))), VALUE(SUBSTITUTE('Quantities Report_Secondary'!$A63,"+","")),IF('Quantities Report_Secondary'!$A63="Totals:","End of Project",$A62))</f>
        <v>Station</v>
      </c>
      <c r="B63" s="473" t="str">
        <f>IF(ISNUMBER('Quantities Report_Secondary'!$A63), "",TRIM('Quantities Report_Secondary'!$A63))</f>
        <v/>
      </c>
      <c r="C63" s="475">
        <f>'Quantities Report_Secondary'!D63</f>
        <v>0</v>
      </c>
    </row>
    <row r="64" spans="1:3" x14ac:dyDescent="0.25">
      <c r="A64" s="532" t="str">
        <f>IF(ISNUMBER(VALUE(SUBSTITUTE('Quantities Report_Secondary'!$A64,"+",""))), VALUE(SUBSTITUTE('Quantities Report_Secondary'!$A64,"+","")),IF('Quantities Report_Secondary'!$A64="Totals:","End of Project",$A63))</f>
        <v>Station</v>
      </c>
      <c r="B64" s="473" t="str">
        <f>IF(ISNUMBER('Quantities Report_Secondary'!$A64), "",TRIM('Quantities Report_Secondary'!$A64))</f>
        <v/>
      </c>
      <c r="C64" s="475">
        <f>'Quantities Report_Secondary'!D64</f>
        <v>0</v>
      </c>
    </row>
    <row r="65" spans="1:3" x14ac:dyDescent="0.25">
      <c r="A65" s="532" t="str">
        <f>IF(ISNUMBER(VALUE(SUBSTITUTE('Quantities Report_Secondary'!$A65,"+",""))), VALUE(SUBSTITUTE('Quantities Report_Secondary'!$A65,"+","")),IF('Quantities Report_Secondary'!$A65="Totals:","End of Project",$A64))</f>
        <v>Station</v>
      </c>
      <c r="B65" s="473" t="str">
        <f>IF(ISNUMBER('Quantities Report_Secondary'!$A65), "",TRIM('Quantities Report_Secondary'!$A65))</f>
        <v/>
      </c>
      <c r="C65" s="475">
        <f>'Quantities Report_Secondary'!D65</f>
        <v>0</v>
      </c>
    </row>
    <row r="66" spans="1:3" x14ac:dyDescent="0.25">
      <c r="A66" s="532" t="str">
        <f>IF(ISNUMBER(VALUE(SUBSTITUTE('Quantities Report_Secondary'!$A66,"+",""))), VALUE(SUBSTITUTE('Quantities Report_Secondary'!$A66,"+","")),IF('Quantities Report_Secondary'!$A66="Totals:","End of Project",$A65))</f>
        <v>Station</v>
      </c>
      <c r="B66" s="473" t="str">
        <f>IF(ISNUMBER('Quantities Report_Secondary'!$A66), "",TRIM('Quantities Report_Secondary'!$A66))</f>
        <v/>
      </c>
      <c r="C66" s="475">
        <f>'Quantities Report_Secondary'!D66</f>
        <v>0</v>
      </c>
    </row>
    <row r="67" spans="1:3" x14ac:dyDescent="0.25">
      <c r="A67" s="532" t="str">
        <f>IF(ISNUMBER(VALUE(SUBSTITUTE('Quantities Report_Secondary'!$A67,"+",""))), VALUE(SUBSTITUTE('Quantities Report_Secondary'!$A67,"+","")),IF('Quantities Report_Secondary'!$A67="Totals:","End of Project",$A66))</f>
        <v>Station</v>
      </c>
      <c r="B67" s="473" t="str">
        <f>IF(ISNUMBER('Quantities Report_Secondary'!$A67), "",TRIM('Quantities Report_Secondary'!$A67))</f>
        <v/>
      </c>
      <c r="C67" s="475">
        <f>'Quantities Report_Secondary'!D67</f>
        <v>0</v>
      </c>
    </row>
    <row r="68" spans="1:3" x14ac:dyDescent="0.25">
      <c r="A68" s="532" t="str">
        <f>IF(ISNUMBER(VALUE(SUBSTITUTE('Quantities Report_Secondary'!$A68,"+",""))), VALUE(SUBSTITUTE('Quantities Report_Secondary'!$A68,"+","")),IF('Quantities Report_Secondary'!$A68="Totals:","End of Project",$A67))</f>
        <v>Station</v>
      </c>
      <c r="B68" s="473" t="str">
        <f>IF(ISNUMBER('Quantities Report_Secondary'!$A68), "",TRIM('Quantities Report_Secondary'!$A68))</f>
        <v/>
      </c>
      <c r="C68" s="475">
        <f>'Quantities Report_Secondary'!D68</f>
        <v>0</v>
      </c>
    </row>
    <row r="69" spans="1:3" x14ac:dyDescent="0.25">
      <c r="A69" s="532" t="str">
        <f>IF(ISNUMBER(VALUE(SUBSTITUTE('Quantities Report_Secondary'!$A69,"+",""))), VALUE(SUBSTITUTE('Quantities Report_Secondary'!$A69,"+","")),IF('Quantities Report_Secondary'!$A69="Totals:","End of Project",$A68))</f>
        <v>Station</v>
      </c>
      <c r="B69" s="473" t="str">
        <f>IF(ISNUMBER('Quantities Report_Secondary'!$A69), "",TRIM('Quantities Report_Secondary'!$A69))</f>
        <v/>
      </c>
      <c r="C69" s="475">
        <f>'Quantities Report_Secondary'!D69</f>
        <v>0</v>
      </c>
    </row>
    <row r="70" spans="1:3" x14ac:dyDescent="0.25">
      <c r="A70" s="532" t="str">
        <f>IF(ISNUMBER(VALUE(SUBSTITUTE('Quantities Report_Secondary'!$A70,"+",""))), VALUE(SUBSTITUTE('Quantities Report_Secondary'!$A70,"+","")),IF('Quantities Report_Secondary'!$A70="Totals:","End of Project",$A69))</f>
        <v>Station</v>
      </c>
      <c r="B70" s="473" t="str">
        <f>IF(ISNUMBER('Quantities Report_Secondary'!$A70), "",TRIM('Quantities Report_Secondary'!$A70))</f>
        <v/>
      </c>
      <c r="C70" s="475">
        <f>'Quantities Report_Secondary'!D70</f>
        <v>0</v>
      </c>
    </row>
    <row r="71" spans="1:3" x14ac:dyDescent="0.25">
      <c r="A71" s="532" t="str">
        <f>IF(ISNUMBER(VALUE(SUBSTITUTE('Quantities Report_Secondary'!$A71,"+",""))), VALUE(SUBSTITUTE('Quantities Report_Secondary'!$A71,"+","")),IF('Quantities Report_Secondary'!$A71="Totals:","End of Project",$A70))</f>
        <v>Station</v>
      </c>
      <c r="B71" s="473" t="str">
        <f>IF(ISNUMBER('Quantities Report_Secondary'!$A71), "",TRIM('Quantities Report_Secondary'!$A71))</f>
        <v/>
      </c>
      <c r="C71" s="475">
        <f>'Quantities Report_Secondary'!D71</f>
        <v>0</v>
      </c>
    </row>
    <row r="72" spans="1:3" x14ac:dyDescent="0.25">
      <c r="A72" s="532" t="str">
        <f>IF(ISNUMBER(VALUE(SUBSTITUTE('Quantities Report_Secondary'!$A72,"+",""))), VALUE(SUBSTITUTE('Quantities Report_Secondary'!$A72,"+","")),IF('Quantities Report_Secondary'!$A72="Totals:","End of Project",$A71))</f>
        <v>Station</v>
      </c>
      <c r="B72" s="473" t="str">
        <f>IF(ISNUMBER('Quantities Report_Secondary'!$A72), "",TRIM('Quantities Report_Secondary'!$A72))</f>
        <v/>
      </c>
      <c r="C72" s="475">
        <f>'Quantities Report_Secondary'!D72</f>
        <v>0</v>
      </c>
    </row>
    <row r="73" spans="1:3" x14ac:dyDescent="0.25">
      <c r="A73" s="532" t="str">
        <f>IF(ISNUMBER(VALUE(SUBSTITUTE('Quantities Report_Secondary'!$A73,"+",""))), VALUE(SUBSTITUTE('Quantities Report_Secondary'!$A73,"+","")),IF('Quantities Report_Secondary'!$A73="Totals:","End of Project",$A72))</f>
        <v>Station</v>
      </c>
      <c r="B73" s="473" t="str">
        <f>IF(ISNUMBER('Quantities Report_Secondary'!$A73), "",TRIM('Quantities Report_Secondary'!$A73))</f>
        <v/>
      </c>
      <c r="C73" s="475">
        <f>'Quantities Report_Secondary'!D73</f>
        <v>0</v>
      </c>
    </row>
    <row r="74" spans="1:3" x14ac:dyDescent="0.25">
      <c r="A74" s="532" t="str">
        <f>IF(ISNUMBER(VALUE(SUBSTITUTE('Quantities Report_Secondary'!$A74,"+",""))), VALUE(SUBSTITUTE('Quantities Report_Secondary'!$A74,"+","")),IF('Quantities Report_Secondary'!$A74="Totals:","End of Project",$A73))</f>
        <v>Station</v>
      </c>
      <c r="B74" s="473" t="str">
        <f>IF(ISNUMBER('Quantities Report_Secondary'!$A74), "",TRIM('Quantities Report_Secondary'!$A74))</f>
        <v/>
      </c>
      <c r="C74" s="475">
        <f>'Quantities Report_Secondary'!D74</f>
        <v>0</v>
      </c>
    </row>
    <row r="75" spans="1:3" x14ac:dyDescent="0.25">
      <c r="A75" s="532" t="str">
        <f>IF(ISNUMBER(VALUE(SUBSTITUTE('Quantities Report_Secondary'!$A75,"+",""))), VALUE(SUBSTITUTE('Quantities Report_Secondary'!$A75,"+","")),IF('Quantities Report_Secondary'!$A75="Totals:","End of Project",$A74))</f>
        <v>Station</v>
      </c>
      <c r="B75" s="473" t="str">
        <f>IF(ISNUMBER('Quantities Report_Secondary'!$A75), "",TRIM('Quantities Report_Secondary'!$A75))</f>
        <v/>
      </c>
      <c r="C75" s="475">
        <f>'Quantities Report_Secondary'!D75</f>
        <v>0</v>
      </c>
    </row>
    <row r="76" spans="1:3" x14ac:dyDescent="0.25">
      <c r="A76" s="532" t="str">
        <f>IF(ISNUMBER(VALUE(SUBSTITUTE('Quantities Report_Secondary'!$A76,"+",""))), VALUE(SUBSTITUTE('Quantities Report_Secondary'!$A76,"+","")),IF('Quantities Report_Secondary'!$A76="Totals:","End of Project",$A75))</f>
        <v>Station</v>
      </c>
      <c r="B76" s="473" t="str">
        <f>IF(ISNUMBER('Quantities Report_Secondary'!$A76), "",TRIM('Quantities Report_Secondary'!$A76))</f>
        <v/>
      </c>
      <c r="C76" s="475">
        <f>'Quantities Report_Secondary'!D76</f>
        <v>0</v>
      </c>
    </row>
    <row r="77" spans="1:3" x14ac:dyDescent="0.25">
      <c r="A77" s="532" t="str">
        <f>IF(ISNUMBER(VALUE(SUBSTITUTE('Quantities Report_Secondary'!$A77,"+",""))), VALUE(SUBSTITUTE('Quantities Report_Secondary'!$A77,"+","")),IF('Quantities Report_Secondary'!$A77="Totals:","End of Project",$A76))</f>
        <v>Station</v>
      </c>
      <c r="B77" s="473" t="str">
        <f>IF(ISNUMBER('Quantities Report_Secondary'!$A77), "",TRIM('Quantities Report_Secondary'!$A77))</f>
        <v/>
      </c>
      <c r="C77" s="475">
        <f>'Quantities Report_Secondary'!D77</f>
        <v>0</v>
      </c>
    </row>
    <row r="78" spans="1:3" x14ac:dyDescent="0.25">
      <c r="A78" s="532" t="str">
        <f>IF(ISNUMBER(VALUE(SUBSTITUTE('Quantities Report_Secondary'!$A78,"+",""))), VALUE(SUBSTITUTE('Quantities Report_Secondary'!$A78,"+","")),IF('Quantities Report_Secondary'!$A78="Totals:","End of Project",$A77))</f>
        <v>Station</v>
      </c>
      <c r="B78" s="473" t="str">
        <f>IF(ISNUMBER('Quantities Report_Secondary'!$A78), "",TRIM('Quantities Report_Secondary'!$A78))</f>
        <v/>
      </c>
      <c r="C78" s="475">
        <f>'Quantities Report_Secondary'!D78</f>
        <v>0</v>
      </c>
    </row>
    <row r="79" spans="1:3" x14ac:dyDescent="0.25">
      <c r="A79" s="532" t="str">
        <f>IF(ISNUMBER(VALUE(SUBSTITUTE('Quantities Report_Secondary'!$A79,"+",""))), VALUE(SUBSTITUTE('Quantities Report_Secondary'!$A79,"+","")),IF('Quantities Report_Secondary'!$A79="Totals:","End of Project",$A78))</f>
        <v>Station</v>
      </c>
      <c r="B79" s="473" t="str">
        <f>IF(ISNUMBER('Quantities Report_Secondary'!$A79), "",TRIM('Quantities Report_Secondary'!$A79))</f>
        <v/>
      </c>
      <c r="C79" s="475">
        <f>'Quantities Report_Secondary'!D79</f>
        <v>0</v>
      </c>
    </row>
    <row r="80" spans="1:3" x14ac:dyDescent="0.25">
      <c r="A80" s="532" t="str">
        <f>IF(ISNUMBER(VALUE(SUBSTITUTE('Quantities Report_Secondary'!$A80,"+",""))), VALUE(SUBSTITUTE('Quantities Report_Secondary'!$A80,"+","")),IF('Quantities Report_Secondary'!$A80="Totals:","End of Project",$A79))</f>
        <v>Station</v>
      </c>
      <c r="B80" s="473" t="str">
        <f>IF(ISNUMBER('Quantities Report_Secondary'!$A80), "",TRIM('Quantities Report_Secondary'!$A80))</f>
        <v/>
      </c>
      <c r="C80" s="475">
        <f>'Quantities Report_Secondary'!D80</f>
        <v>0</v>
      </c>
    </row>
    <row r="81" spans="1:3" x14ac:dyDescent="0.25">
      <c r="A81" s="532" t="str">
        <f>IF(ISNUMBER(VALUE(SUBSTITUTE('Quantities Report_Secondary'!$A81,"+",""))), VALUE(SUBSTITUTE('Quantities Report_Secondary'!$A81,"+","")),IF('Quantities Report_Secondary'!$A81="Totals:","End of Project",$A80))</f>
        <v>Station</v>
      </c>
      <c r="B81" s="473" t="str">
        <f>IF(ISNUMBER('Quantities Report_Secondary'!$A81), "",TRIM('Quantities Report_Secondary'!$A81))</f>
        <v/>
      </c>
      <c r="C81" s="475">
        <f>'Quantities Report_Secondary'!D81</f>
        <v>0</v>
      </c>
    </row>
    <row r="82" spans="1:3" x14ac:dyDescent="0.25">
      <c r="A82" s="532" t="str">
        <f>IF(ISNUMBER(VALUE(SUBSTITUTE('Quantities Report_Secondary'!$A82,"+",""))), VALUE(SUBSTITUTE('Quantities Report_Secondary'!$A82,"+","")),IF('Quantities Report_Secondary'!$A82="Totals:","End of Project",$A81))</f>
        <v>Station</v>
      </c>
      <c r="B82" s="473" t="str">
        <f>IF(ISNUMBER('Quantities Report_Secondary'!$A82), "",TRIM('Quantities Report_Secondary'!$A82))</f>
        <v/>
      </c>
      <c r="C82" s="475">
        <f>'Quantities Report_Secondary'!D82</f>
        <v>0</v>
      </c>
    </row>
    <row r="83" spans="1:3" x14ac:dyDescent="0.25">
      <c r="A83" s="532" t="str">
        <f>IF(ISNUMBER(VALUE(SUBSTITUTE('Quantities Report_Secondary'!$A83,"+",""))), VALUE(SUBSTITUTE('Quantities Report_Secondary'!$A83,"+","")),IF('Quantities Report_Secondary'!$A83="Totals:","End of Project",$A82))</f>
        <v>Station</v>
      </c>
      <c r="B83" s="473" t="str">
        <f>IF(ISNUMBER('Quantities Report_Secondary'!$A83), "",TRIM('Quantities Report_Secondary'!$A83))</f>
        <v/>
      </c>
      <c r="C83" s="475">
        <f>'Quantities Report_Secondary'!D83</f>
        <v>0</v>
      </c>
    </row>
    <row r="84" spans="1:3" x14ac:dyDescent="0.25">
      <c r="A84" s="532" t="str">
        <f>IF(ISNUMBER(VALUE(SUBSTITUTE('Quantities Report_Secondary'!$A84,"+",""))), VALUE(SUBSTITUTE('Quantities Report_Secondary'!$A84,"+","")),IF('Quantities Report_Secondary'!$A84="Totals:","End of Project",$A83))</f>
        <v>Station</v>
      </c>
      <c r="B84" s="473" t="str">
        <f>IF(ISNUMBER('Quantities Report_Secondary'!$A84), "",TRIM('Quantities Report_Secondary'!$A84))</f>
        <v/>
      </c>
      <c r="C84" s="475">
        <f>'Quantities Report_Secondary'!D84</f>
        <v>0</v>
      </c>
    </row>
    <row r="85" spans="1:3" x14ac:dyDescent="0.25">
      <c r="A85" s="532" t="str">
        <f>IF(ISNUMBER(VALUE(SUBSTITUTE('Quantities Report_Secondary'!$A85,"+",""))), VALUE(SUBSTITUTE('Quantities Report_Secondary'!$A85,"+","")),IF('Quantities Report_Secondary'!$A85="Totals:","End of Project",$A84))</f>
        <v>Station</v>
      </c>
      <c r="B85" s="473" t="str">
        <f>IF(ISNUMBER('Quantities Report_Secondary'!$A85), "",TRIM('Quantities Report_Secondary'!$A85))</f>
        <v/>
      </c>
      <c r="C85" s="475">
        <f>'Quantities Report_Secondary'!D85</f>
        <v>0</v>
      </c>
    </row>
    <row r="86" spans="1:3" x14ac:dyDescent="0.25">
      <c r="A86" s="532" t="str">
        <f>IF(ISNUMBER(VALUE(SUBSTITUTE('Quantities Report_Secondary'!$A86,"+",""))), VALUE(SUBSTITUTE('Quantities Report_Secondary'!$A86,"+","")),IF('Quantities Report_Secondary'!$A86="Totals:","End of Project",$A85))</f>
        <v>Station</v>
      </c>
      <c r="B86" s="473" t="str">
        <f>IF(ISNUMBER('Quantities Report_Secondary'!$A86), "",TRIM('Quantities Report_Secondary'!$A86))</f>
        <v/>
      </c>
      <c r="C86" s="475">
        <f>'Quantities Report_Secondary'!D86</f>
        <v>0</v>
      </c>
    </row>
    <row r="87" spans="1:3" x14ac:dyDescent="0.25">
      <c r="A87" s="532" t="str">
        <f>IF(ISNUMBER(VALUE(SUBSTITUTE('Quantities Report_Secondary'!$A87,"+",""))), VALUE(SUBSTITUTE('Quantities Report_Secondary'!$A87,"+","")),IF('Quantities Report_Secondary'!$A87="Totals:","End of Project",$A86))</f>
        <v>Station</v>
      </c>
      <c r="B87" s="473" t="str">
        <f>IF(ISNUMBER('Quantities Report_Secondary'!$A87), "",TRIM('Quantities Report_Secondary'!$A87))</f>
        <v/>
      </c>
      <c r="C87" s="475">
        <f>'Quantities Report_Secondary'!D87</f>
        <v>0</v>
      </c>
    </row>
    <row r="88" spans="1:3" x14ac:dyDescent="0.25">
      <c r="A88" s="532" t="str">
        <f>IF(ISNUMBER(VALUE(SUBSTITUTE('Quantities Report_Secondary'!$A88,"+",""))), VALUE(SUBSTITUTE('Quantities Report_Secondary'!$A88,"+","")),IF('Quantities Report_Secondary'!$A88="Totals:","End of Project",$A87))</f>
        <v>Station</v>
      </c>
      <c r="B88" s="473" t="str">
        <f>IF(ISNUMBER('Quantities Report_Secondary'!$A88), "",TRIM('Quantities Report_Secondary'!$A88))</f>
        <v/>
      </c>
      <c r="C88" s="475">
        <f>'Quantities Report_Secondary'!D88</f>
        <v>0</v>
      </c>
    </row>
    <row r="89" spans="1:3" x14ac:dyDescent="0.25">
      <c r="A89" s="532" t="str">
        <f>IF(ISNUMBER(VALUE(SUBSTITUTE('Quantities Report_Secondary'!$A89,"+",""))), VALUE(SUBSTITUTE('Quantities Report_Secondary'!$A89,"+","")),IF('Quantities Report_Secondary'!$A89="Totals:","End of Project",$A88))</f>
        <v>Station</v>
      </c>
      <c r="B89" s="473" t="str">
        <f>IF(ISNUMBER('Quantities Report_Secondary'!$A89), "",TRIM('Quantities Report_Secondary'!$A89))</f>
        <v/>
      </c>
      <c r="C89" s="475">
        <f>'Quantities Report_Secondary'!D89</f>
        <v>0</v>
      </c>
    </row>
    <row r="90" spans="1:3" x14ac:dyDescent="0.25">
      <c r="A90" s="532" t="str">
        <f>IF(ISNUMBER(VALUE(SUBSTITUTE('Quantities Report_Secondary'!$A90,"+",""))), VALUE(SUBSTITUTE('Quantities Report_Secondary'!$A90,"+","")),IF('Quantities Report_Secondary'!$A90="Totals:","End of Project",$A89))</f>
        <v>Station</v>
      </c>
      <c r="B90" s="473" t="str">
        <f>IF(ISNUMBER('Quantities Report_Secondary'!$A90), "",TRIM('Quantities Report_Secondary'!$A90))</f>
        <v/>
      </c>
      <c r="C90" s="475">
        <f>'Quantities Report_Secondary'!D90</f>
        <v>0</v>
      </c>
    </row>
    <row r="91" spans="1:3" x14ac:dyDescent="0.25">
      <c r="A91" s="532" t="str">
        <f>IF(ISNUMBER(VALUE(SUBSTITUTE('Quantities Report_Secondary'!$A91,"+",""))), VALUE(SUBSTITUTE('Quantities Report_Secondary'!$A91,"+","")),IF('Quantities Report_Secondary'!$A91="Totals:","End of Project",$A90))</f>
        <v>Station</v>
      </c>
      <c r="B91" s="473" t="str">
        <f>IF(ISNUMBER('Quantities Report_Secondary'!$A91), "",TRIM('Quantities Report_Secondary'!$A91))</f>
        <v/>
      </c>
      <c r="C91" s="475">
        <f>'Quantities Report_Secondary'!D91</f>
        <v>0</v>
      </c>
    </row>
    <row r="92" spans="1:3" x14ac:dyDescent="0.25">
      <c r="A92" s="532" t="str">
        <f>IF(ISNUMBER(VALUE(SUBSTITUTE('Quantities Report_Secondary'!$A92,"+",""))), VALUE(SUBSTITUTE('Quantities Report_Secondary'!$A92,"+","")),IF('Quantities Report_Secondary'!$A92="Totals:","End of Project",$A91))</f>
        <v>Station</v>
      </c>
      <c r="B92" s="473" t="str">
        <f>IF(ISNUMBER('Quantities Report_Secondary'!$A92), "",TRIM('Quantities Report_Secondary'!$A92))</f>
        <v/>
      </c>
      <c r="C92" s="475">
        <f>'Quantities Report_Secondary'!D92</f>
        <v>0</v>
      </c>
    </row>
    <row r="93" spans="1:3" x14ac:dyDescent="0.25">
      <c r="A93" s="532" t="str">
        <f>IF(ISNUMBER(VALUE(SUBSTITUTE('Quantities Report_Secondary'!$A93,"+",""))), VALUE(SUBSTITUTE('Quantities Report_Secondary'!$A93,"+","")),IF('Quantities Report_Secondary'!$A93="Totals:","End of Project",$A92))</f>
        <v>Station</v>
      </c>
      <c r="B93" s="473" t="str">
        <f>IF(ISNUMBER('Quantities Report_Secondary'!$A93), "",TRIM('Quantities Report_Secondary'!$A93))</f>
        <v/>
      </c>
      <c r="C93" s="475">
        <f>'Quantities Report_Secondary'!D93</f>
        <v>0</v>
      </c>
    </row>
    <row r="94" spans="1:3" x14ac:dyDescent="0.25">
      <c r="A94" s="532" t="str">
        <f>IF(ISNUMBER(VALUE(SUBSTITUTE('Quantities Report_Secondary'!$A94,"+",""))), VALUE(SUBSTITUTE('Quantities Report_Secondary'!$A94,"+","")),IF('Quantities Report_Secondary'!$A94="Totals:","End of Project",$A93))</f>
        <v>Station</v>
      </c>
      <c r="B94" s="473" t="str">
        <f>IF(ISNUMBER('Quantities Report_Secondary'!$A94), "",TRIM('Quantities Report_Secondary'!$A94))</f>
        <v/>
      </c>
      <c r="C94" s="475">
        <f>'Quantities Report_Secondary'!D94</f>
        <v>0</v>
      </c>
    </row>
    <row r="95" spans="1:3" x14ac:dyDescent="0.25">
      <c r="A95" s="532" t="str">
        <f>IF(ISNUMBER(VALUE(SUBSTITUTE('Quantities Report_Secondary'!$A95,"+",""))), VALUE(SUBSTITUTE('Quantities Report_Secondary'!$A95,"+","")),IF('Quantities Report_Secondary'!$A95="Totals:","End of Project",$A94))</f>
        <v>Station</v>
      </c>
      <c r="B95" s="473" t="str">
        <f>IF(ISNUMBER('Quantities Report_Secondary'!$A95), "",TRIM('Quantities Report_Secondary'!$A95))</f>
        <v/>
      </c>
      <c r="C95" s="475">
        <f>'Quantities Report_Secondary'!D95</f>
        <v>0</v>
      </c>
    </row>
    <row r="96" spans="1:3" x14ac:dyDescent="0.25">
      <c r="A96" s="532" t="str">
        <f>IF(ISNUMBER(VALUE(SUBSTITUTE('Quantities Report_Secondary'!$A96,"+",""))), VALUE(SUBSTITUTE('Quantities Report_Secondary'!$A96,"+","")),IF('Quantities Report_Secondary'!$A96="Totals:","End of Project",$A95))</f>
        <v>Station</v>
      </c>
      <c r="B96" s="473" t="str">
        <f>IF(ISNUMBER('Quantities Report_Secondary'!$A96), "",TRIM('Quantities Report_Secondary'!$A96))</f>
        <v/>
      </c>
      <c r="C96" s="475">
        <f>'Quantities Report_Secondary'!D96</f>
        <v>0</v>
      </c>
    </row>
    <row r="97" spans="1:3" x14ac:dyDescent="0.25">
      <c r="A97" s="532" t="str">
        <f>IF(ISNUMBER(VALUE(SUBSTITUTE('Quantities Report_Secondary'!$A97,"+",""))), VALUE(SUBSTITUTE('Quantities Report_Secondary'!$A97,"+","")),IF('Quantities Report_Secondary'!$A97="Totals:","End of Project",$A96))</f>
        <v>Station</v>
      </c>
      <c r="B97" s="473" t="str">
        <f>IF(ISNUMBER('Quantities Report_Secondary'!$A97), "",TRIM('Quantities Report_Secondary'!$A97))</f>
        <v/>
      </c>
      <c r="C97" s="475">
        <f>'Quantities Report_Secondary'!D97</f>
        <v>0</v>
      </c>
    </row>
    <row r="98" spans="1:3" x14ac:dyDescent="0.25">
      <c r="A98" s="532" t="str">
        <f>IF(ISNUMBER(VALUE(SUBSTITUTE('Quantities Report_Secondary'!$A98,"+",""))), VALUE(SUBSTITUTE('Quantities Report_Secondary'!$A98,"+","")),IF('Quantities Report_Secondary'!$A98="Totals:","End of Project",$A97))</f>
        <v>Station</v>
      </c>
      <c r="B98" s="473" t="str">
        <f>IF(ISNUMBER('Quantities Report_Secondary'!$A98), "",TRIM('Quantities Report_Secondary'!$A98))</f>
        <v/>
      </c>
      <c r="C98" s="475">
        <f>'Quantities Report_Secondary'!D98</f>
        <v>0</v>
      </c>
    </row>
    <row r="99" spans="1:3" x14ac:dyDescent="0.25">
      <c r="A99" s="532" t="str">
        <f>IF(ISNUMBER(VALUE(SUBSTITUTE('Quantities Report_Secondary'!$A99,"+",""))), VALUE(SUBSTITUTE('Quantities Report_Secondary'!$A99,"+","")),IF('Quantities Report_Secondary'!$A99="Totals:","End of Project",$A98))</f>
        <v>Station</v>
      </c>
      <c r="B99" s="473" t="str">
        <f>IF(ISNUMBER('Quantities Report_Secondary'!$A99), "",TRIM('Quantities Report_Secondary'!$A99))</f>
        <v/>
      </c>
      <c r="C99" s="475">
        <f>'Quantities Report_Secondary'!D99</f>
        <v>0</v>
      </c>
    </row>
    <row r="100" spans="1:3" x14ac:dyDescent="0.25">
      <c r="A100" s="532" t="str">
        <f>IF(ISNUMBER(VALUE(SUBSTITUTE('Quantities Report_Secondary'!$A100,"+",""))), VALUE(SUBSTITUTE('Quantities Report_Secondary'!$A100,"+","")),IF('Quantities Report_Secondary'!$A100="Totals:","End of Project",$A99))</f>
        <v>Station</v>
      </c>
      <c r="B100" s="473" t="str">
        <f>IF(ISNUMBER('Quantities Report_Secondary'!$A100), "",TRIM('Quantities Report_Secondary'!$A100))</f>
        <v/>
      </c>
      <c r="C100" s="475">
        <f>'Quantities Report_Secondary'!D100</f>
        <v>0</v>
      </c>
    </row>
    <row r="101" spans="1:3" x14ac:dyDescent="0.25">
      <c r="A101" s="532" t="str">
        <f>IF(ISNUMBER(VALUE(SUBSTITUTE('Quantities Report_Secondary'!$A101,"+",""))), VALUE(SUBSTITUTE('Quantities Report_Secondary'!$A101,"+","")),IF('Quantities Report_Secondary'!$A101="Totals:","End of Project",$A100))</f>
        <v>Station</v>
      </c>
      <c r="B101" s="473" t="str">
        <f>IF(ISNUMBER('Quantities Report_Secondary'!$A101), "",TRIM('Quantities Report_Secondary'!$A101))</f>
        <v/>
      </c>
      <c r="C101" s="475">
        <f>'Quantities Report_Secondary'!D101</f>
        <v>0</v>
      </c>
    </row>
    <row r="102" spans="1:3" x14ac:dyDescent="0.25">
      <c r="A102" s="532" t="str">
        <f>IF(ISNUMBER(VALUE(SUBSTITUTE('Quantities Report_Secondary'!$A102,"+",""))), VALUE(SUBSTITUTE('Quantities Report_Secondary'!$A102,"+","")),IF('Quantities Report_Secondary'!$A102="Totals:","End of Project",$A101))</f>
        <v>Station</v>
      </c>
      <c r="B102" s="473" t="str">
        <f>IF(ISNUMBER('Quantities Report_Secondary'!$A102), "",TRIM('Quantities Report_Secondary'!$A102))</f>
        <v/>
      </c>
      <c r="C102" s="475">
        <f>'Quantities Report_Secondary'!D102</f>
        <v>0</v>
      </c>
    </row>
    <row r="103" spans="1:3" x14ac:dyDescent="0.25">
      <c r="A103" s="532" t="str">
        <f>IF(ISNUMBER(VALUE(SUBSTITUTE('Quantities Report_Secondary'!$A103,"+",""))), VALUE(SUBSTITUTE('Quantities Report_Secondary'!$A103,"+","")),IF('Quantities Report_Secondary'!$A103="Totals:","End of Project",$A102))</f>
        <v>Station</v>
      </c>
      <c r="B103" s="473" t="str">
        <f>IF(ISNUMBER('Quantities Report_Secondary'!$A103), "",TRIM('Quantities Report_Secondary'!$A103))</f>
        <v/>
      </c>
      <c r="C103" s="475">
        <f>'Quantities Report_Secondary'!D103</f>
        <v>0</v>
      </c>
    </row>
    <row r="104" spans="1:3" x14ac:dyDescent="0.25">
      <c r="A104" s="532" t="str">
        <f>IF(ISNUMBER(VALUE(SUBSTITUTE('Quantities Report_Secondary'!$A104,"+",""))), VALUE(SUBSTITUTE('Quantities Report_Secondary'!$A104,"+","")),IF('Quantities Report_Secondary'!$A104="Totals:","End of Project",$A103))</f>
        <v>Station</v>
      </c>
      <c r="B104" s="473" t="str">
        <f>IF(ISNUMBER('Quantities Report_Secondary'!$A104), "",TRIM('Quantities Report_Secondary'!$A104))</f>
        <v/>
      </c>
      <c r="C104" s="475">
        <f>'Quantities Report_Secondary'!D104</f>
        <v>0</v>
      </c>
    </row>
    <row r="105" spans="1:3" x14ac:dyDescent="0.25">
      <c r="A105" s="532" t="str">
        <f>IF(ISNUMBER(VALUE(SUBSTITUTE('Quantities Report_Secondary'!$A105,"+",""))), VALUE(SUBSTITUTE('Quantities Report_Secondary'!$A105,"+","")),IF('Quantities Report_Secondary'!$A105="Totals:","End of Project",$A104))</f>
        <v>Station</v>
      </c>
      <c r="B105" s="473" t="str">
        <f>IF(ISNUMBER('Quantities Report_Secondary'!$A105), "",TRIM('Quantities Report_Secondary'!$A105))</f>
        <v/>
      </c>
      <c r="C105" s="475">
        <f>'Quantities Report_Secondary'!D105</f>
        <v>0</v>
      </c>
    </row>
    <row r="106" spans="1:3" x14ac:dyDescent="0.25">
      <c r="A106" s="532" t="str">
        <f>IF(ISNUMBER(VALUE(SUBSTITUTE('Quantities Report_Secondary'!$A106,"+",""))), VALUE(SUBSTITUTE('Quantities Report_Secondary'!$A106,"+","")),IF('Quantities Report_Secondary'!$A106="Totals:","End of Project",$A105))</f>
        <v>Station</v>
      </c>
      <c r="B106" s="473" t="str">
        <f>IF(ISNUMBER('Quantities Report_Secondary'!$A106), "",TRIM('Quantities Report_Secondary'!$A106))</f>
        <v/>
      </c>
      <c r="C106" s="475">
        <f>'Quantities Report_Secondary'!D106</f>
        <v>0</v>
      </c>
    </row>
    <row r="107" spans="1:3" x14ac:dyDescent="0.25">
      <c r="A107" s="532" t="str">
        <f>IF(ISNUMBER(VALUE(SUBSTITUTE('Quantities Report_Secondary'!$A107,"+",""))), VALUE(SUBSTITUTE('Quantities Report_Secondary'!$A107,"+","")),IF('Quantities Report_Secondary'!$A107="Totals:","End of Project",$A106))</f>
        <v>Station</v>
      </c>
      <c r="B107" s="473" t="str">
        <f>IF(ISNUMBER('Quantities Report_Secondary'!$A107), "",TRIM('Quantities Report_Secondary'!$A107))</f>
        <v/>
      </c>
      <c r="C107" s="475">
        <f>'Quantities Report_Secondary'!D107</f>
        <v>0</v>
      </c>
    </row>
    <row r="108" spans="1:3" x14ac:dyDescent="0.25">
      <c r="A108" s="532" t="str">
        <f>IF(ISNUMBER(VALUE(SUBSTITUTE('Quantities Report_Secondary'!$A108,"+",""))), VALUE(SUBSTITUTE('Quantities Report_Secondary'!$A108,"+","")),IF('Quantities Report_Secondary'!$A108="Totals:","End of Project",$A107))</f>
        <v>Station</v>
      </c>
      <c r="B108" s="473" t="str">
        <f>IF(ISNUMBER('Quantities Report_Secondary'!$A108), "",TRIM('Quantities Report_Secondary'!$A108))</f>
        <v/>
      </c>
      <c r="C108" s="475">
        <f>'Quantities Report_Secondary'!D108</f>
        <v>0</v>
      </c>
    </row>
    <row r="109" spans="1:3" x14ac:dyDescent="0.25">
      <c r="A109" s="532" t="str">
        <f>IF(ISNUMBER(VALUE(SUBSTITUTE('Quantities Report_Secondary'!$A109,"+",""))), VALUE(SUBSTITUTE('Quantities Report_Secondary'!$A109,"+","")),IF('Quantities Report_Secondary'!$A109="Totals:","End of Project",$A108))</f>
        <v>Station</v>
      </c>
      <c r="B109" s="473" t="str">
        <f>IF(ISNUMBER('Quantities Report_Secondary'!$A109), "",TRIM('Quantities Report_Secondary'!$A109))</f>
        <v/>
      </c>
      <c r="C109" s="475">
        <f>'Quantities Report_Secondary'!D109</f>
        <v>0</v>
      </c>
    </row>
    <row r="110" spans="1:3" x14ac:dyDescent="0.25">
      <c r="A110" s="532" t="str">
        <f>IF(ISNUMBER(VALUE(SUBSTITUTE('Quantities Report_Secondary'!$A110,"+",""))), VALUE(SUBSTITUTE('Quantities Report_Secondary'!$A110,"+","")),IF('Quantities Report_Secondary'!$A110="Totals:","End of Project",$A109))</f>
        <v>Station</v>
      </c>
      <c r="B110" s="473" t="str">
        <f>IF(ISNUMBER('Quantities Report_Secondary'!$A110), "",TRIM('Quantities Report_Secondary'!$A110))</f>
        <v/>
      </c>
      <c r="C110" s="475">
        <f>'Quantities Report_Secondary'!D110</f>
        <v>0</v>
      </c>
    </row>
    <row r="111" spans="1:3" x14ac:dyDescent="0.25">
      <c r="A111" s="532" t="str">
        <f>IF(ISNUMBER(VALUE(SUBSTITUTE('Quantities Report_Secondary'!$A111,"+",""))), VALUE(SUBSTITUTE('Quantities Report_Secondary'!$A111,"+","")),IF('Quantities Report_Secondary'!$A111="Totals:","End of Project",$A110))</f>
        <v>Station</v>
      </c>
      <c r="B111" s="473" t="str">
        <f>IF(ISNUMBER('Quantities Report_Secondary'!$A111), "",TRIM('Quantities Report_Secondary'!$A111))</f>
        <v/>
      </c>
      <c r="C111" s="475">
        <f>'Quantities Report_Secondary'!D111</f>
        <v>0</v>
      </c>
    </row>
    <row r="112" spans="1:3" x14ac:dyDescent="0.25">
      <c r="A112" s="532" t="str">
        <f>IF(ISNUMBER(VALUE(SUBSTITUTE('Quantities Report_Secondary'!$A112,"+",""))), VALUE(SUBSTITUTE('Quantities Report_Secondary'!$A112,"+","")),IF('Quantities Report_Secondary'!$A112="Totals:","End of Project",$A111))</f>
        <v>Station</v>
      </c>
      <c r="B112" s="473" t="str">
        <f>IF(ISNUMBER('Quantities Report_Secondary'!$A112), "",TRIM('Quantities Report_Secondary'!$A112))</f>
        <v/>
      </c>
      <c r="C112" s="475">
        <f>'Quantities Report_Secondary'!D112</f>
        <v>0</v>
      </c>
    </row>
    <row r="113" spans="1:3" x14ac:dyDescent="0.25">
      <c r="A113" s="532" t="str">
        <f>IF(ISNUMBER(VALUE(SUBSTITUTE('Quantities Report_Secondary'!$A113,"+",""))), VALUE(SUBSTITUTE('Quantities Report_Secondary'!$A113,"+","")),IF('Quantities Report_Secondary'!$A113="Totals:","End of Project",$A112))</f>
        <v>Station</v>
      </c>
      <c r="B113" s="473" t="str">
        <f>IF(ISNUMBER('Quantities Report_Secondary'!$A113), "",TRIM('Quantities Report_Secondary'!$A113))</f>
        <v/>
      </c>
      <c r="C113" s="475">
        <f>'Quantities Report_Secondary'!D113</f>
        <v>0</v>
      </c>
    </row>
    <row r="114" spans="1:3" x14ac:dyDescent="0.25">
      <c r="A114" s="532" t="str">
        <f>IF(ISNUMBER(VALUE(SUBSTITUTE('Quantities Report_Secondary'!$A114,"+",""))), VALUE(SUBSTITUTE('Quantities Report_Secondary'!$A114,"+","")),IF('Quantities Report_Secondary'!$A114="Totals:","End of Project",$A113))</f>
        <v>Station</v>
      </c>
      <c r="B114" s="473" t="str">
        <f>IF(ISNUMBER('Quantities Report_Secondary'!$A114), "",TRIM('Quantities Report_Secondary'!$A114))</f>
        <v/>
      </c>
      <c r="C114" s="475">
        <f>'Quantities Report_Secondary'!D114</f>
        <v>0</v>
      </c>
    </row>
    <row r="115" spans="1:3" x14ac:dyDescent="0.25">
      <c r="A115" s="532" t="str">
        <f>IF(ISNUMBER(VALUE(SUBSTITUTE('Quantities Report_Secondary'!$A115,"+",""))), VALUE(SUBSTITUTE('Quantities Report_Secondary'!$A115,"+","")),IF('Quantities Report_Secondary'!$A115="Totals:","End of Project",$A114))</f>
        <v>Station</v>
      </c>
      <c r="B115" s="473" t="str">
        <f>IF(ISNUMBER('Quantities Report_Secondary'!$A115), "",TRIM('Quantities Report_Secondary'!$A115))</f>
        <v/>
      </c>
      <c r="C115" s="475">
        <f>'Quantities Report_Secondary'!D115</f>
        <v>0</v>
      </c>
    </row>
    <row r="116" spans="1:3" x14ac:dyDescent="0.25">
      <c r="A116" s="532" t="str">
        <f>IF(ISNUMBER(VALUE(SUBSTITUTE('Quantities Report_Secondary'!$A116,"+",""))), VALUE(SUBSTITUTE('Quantities Report_Secondary'!$A116,"+","")),IF('Quantities Report_Secondary'!$A116="Totals:","End of Project",$A115))</f>
        <v>Station</v>
      </c>
      <c r="B116" s="473" t="str">
        <f>IF(ISNUMBER('Quantities Report_Secondary'!$A116), "",TRIM('Quantities Report_Secondary'!$A116))</f>
        <v/>
      </c>
      <c r="C116" s="475">
        <f>'Quantities Report_Secondary'!D116</f>
        <v>0</v>
      </c>
    </row>
    <row r="117" spans="1:3" x14ac:dyDescent="0.25">
      <c r="A117" s="532" t="str">
        <f>IF(ISNUMBER(VALUE(SUBSTITUTE('Quantities Report_Secondary'!$A117,"+",""))), VALUE(SUBSTITUTE('Quantities Report_Secondary'!$A117,"+","")),IF('Quantities Report_Secondary'!$A117="Totals:","End of Project",$A116))</f>
        <v>Station</v>
      </c>
      <c r="B117" s="473" t="str">
        <f>IF(ISNUMBER('Quantities Report_Secondary'!$A117), "",TRIM('Quantities Report_Secondary'!$A117))</f>
        <v/>
      </c>
      <c r="C117" s="475">
        <f>'Quantities Report_Secondary'!D117</f>
        <v>0</v>
      </c>
    </row>
    <row r="118" spans="1:3" x14ac:dyDescent="0.25">
      <c r="A118" s="532" t="str">
        <f>IF(ISNUMBER(VALUE(SUBSTITUTE('Quantities Report_Secondary'!$A118,"+",""))), VALUE(SUBSTITUTE('Quantities Report_Secondary'!$A118,"+","")),IF('Quantities Report_Secondary'!$A118="Totals:","End of Project",$A117))</f>
        <v>Station</v>
      </c>
      <c r="B118" s="473" t="str">
        <f>IF(ISNUMBER('Quantities Report_Secondary'!$A118), "",TRIM('Quantities Report_Secondary'!$A118))</f>
        <v/>
      </c>
      <c r="C118" s="475">
        <f>'Quantities Report_Secondary'!D118</f>
        <v>0</v>
      </c>
    </row>
    <row r="119" spans="1:3" x14ac:dyDescent="0.25">
      <c r="A119" s="532" t="str">
        <f>IF(ISNUMBER(VALUE(SUBSTITUTE('Quantities Report_Secondary'!$A119,"+",""))), VALUE(SUBSTITUTE('Quantities Report_Secondary'!$A119,"+","")),IF('Quantities Report_Secondary'!$A119="Totals:","End of Project",$A118))</f>
        <v>Station</v>
      </c>
      <c r="B119" s="473" t="str">
        <f>IF(ISNUMBER('Quantities Report_Secondary'!$A119), "",TRIM('Quantities Report_Secondary'!$A119))</f>
        <v/>
      </c>
      <c r="C119" s="475">
        <f>'Quantities Report_Secondary'!D119</f>
        <v>0</v>
      </c>
    </row>
    <row r="120" spans="1:3" x14ac:dyDescent="0.25">
      <c r="A120" s="532" t="str">
        <f>IF(ISNUMBER(VALUE(SUBSTITUTE('Quantities Report_Secondary'!$A120,"+",""))), VALUE(SUBSTITUTE('Quantities Report_Secondary'!$A120,"+","")),IF('Quantities Report_Secondary'!$A120="Totals:","End of Project",$A119))</f>
        <v>Station</v>
      </c>
      <c r="B120" s="473" t="str">
        <f>IF(ISNUMBER('Quantities Report_Secondary'!$A120), "",TRIM('Quantities Report_Secondary'!$A120))</f>
        <v/>
      </c>
      <c r="C120" s="475">
        <f>'Quantities Report_Secondary'!D120</f>
        <v>0</v>
      </c>
    </row>
    <row r="121" spans="1:3" x14ac:dyDescent="0.25">
      <c r="A121" s="532" t="str">
        <f>IF(ISNUMBER(VALUE(SUBSTITUTE('Quantities Report_Secondary'!$A121,"+",""))), VALUE(SUBSTITUTE('Quantities Report_Secondary'!$A121,"+","")),IF('Quantities Report_Secondary'!$A121="Totals:","End of Project",$A120))</f>
        <v>Station</v>
      </c>
      <c r="B121" s="473" t="str">
        <f>IF(ISNUMBER('Quantities Report_Secondary'!$A121), "",TRIM('Quantities Report_Secondary'!$A121))</f>
        <v/>
      </c>
      <c r="C121" s="475">
        <f>'Quantities Report_Secondary'!D121</f>
        <v>0</v>
      </c>
    </row>
    <row r="122" spans="1:3" x14ac:dyDescent="0.25">
      <c r="A122" s="532" t="str">
        <f>IF(ISNUMBER(VALUE(SUBSTITUTE('Quantities Report_Secondary'!$A122,"+",""))), VALUE(SUBSTITUTE('Quantities Report_Secondary'!$A122,"+","")),IF('Quantities Report_Secondary'!$A122="Totals:","End of Project",$A121))</f>
        <v>Station</v>
      </c>
      <c r="B122" s="473" t="str">
        <f>IF(ISNUMBER('Quantities Report_Secondary'!$A122), "",TRIM('Quantities Report_Secondary'!$A122))</f>
        <v/>
      </c>
      <c r="C122" s="475">
        <f>'Quantities Report_Secondary'!D122</f>
        <v>0</v>
      </c>
    </row>
    <row r="123" spans="1:3" x14ac:dyDescent="0.25">
      <c r="A123" s="532" t="str">
        <f>IF(ISNUMBER(VALUE(SUBSTITUTE('Quantities Report_Secondary'!$A123,"+",""))), VALUE(SUBSTITUTE('Quantities Report_Secondary'!$A123,"+","")),IF('Quantities Report_Secondary'!$A123="Totals:","End of Project",$A122))</f>
        <v>Station</v>
      </c>
      <c r="B123" s="473" t="str">
        <f>IF(ISNUMBER('Quantities Report_Secondary'!$A123), "",TRIM('Quantities Report_Secondary'!$A123))</f>
        <v/>
      </c>
      <c r="C123" s="475">
        <f>'Quantities Report_Secondary'!D123</f>
        <v>0</v>
      </c>
    </row>
    <row r="124" spans="1:3" x14ac:dyDescent="0.25">
      <c r="A124" s="532" t="str">
        <f>IF(ISNUMBER(VALUE(SUBSTITUTE('Quantities Report_Secondary'!$A124,"+",""))), VALUE(SUBSTITUTE('Quantities Report_Secondary'!$A124,"+","")),IF('Quantities Report_Secondary'!$A124="Totals:","End of Project",$A123))</f>
        <v>Station</v>
      </c>
      <c r="B124" s="473" t="str">
        <f>IF(ISNUMBER('Quantities Report_Secondary'!$A124), "",TRIM('Quantities Report_Secondary'!$A124))</f>
        <v/>
      </c>
      <c r="C124" s="475">
        <f>'Quantities Report_Secondary'!D124</f>
        <v>0</v>
      </c>
    </row>
    <row r="125" spans="1:3" x14ac:dyDescent="0.25">
      <c r="A125" s="532" t="str">
        <f>IF(ISNUMBER(VALUE(SUBSTITUTE('Quantities Report_Secondary'!$A125,"+",""))), VALUE(SUBSTITUTE('Quantities Report_Secondary'!$A125,"+","")),IF('Quantities Report_Secondary'!$A125="Totals:","End of Project",$A124))</f>
        <v>Station</v>
      </c>
      <c r="B125" s="473" t="str">
        <f>IF(ISNUMBER('Quantities Report_Secondary'!$A125), "",TRIM('Quantities Report_Secondary'!$A125))</f>
        <v/>
      </c>
      <c r="C125" s="475">
        <f>'Quantities Report_Secondary'!D125</f>
        <v>0</v>
      </c>
    </row>
    <row r="126" spans="1:3" x14ac:dyDescent="0.25">
      <c r="A126" s="532" t="str">
        <f>IF(ISNUMBER(VALUE(SUBSTITUTE('Quantities Report_Secondary'!$A126,"+",""))), VALUE(SUBSTITUTE('Quantities Report_Secondary'!$A126,"+","")),IF('Quantities Report_Secondary'!$A126="Totals:","End of Project",$A125))</f>
        <v>Station</v>
      </c>
      <c r="B126" s="473" t="str">
        <f>IF(ISNUMBER('Quantities Report_Secondary'!$A126), "",TRIM('Quantities Report_Secondary'!$A126))</f>
        <v/>
      </c>
      <c r="C126" s="475">
        <f>'Quantities Report_Secondary'!D126</f>
        <v>0</v>
      </c>
    </row>
    <row r="127" spans="1:3" x14ac:dyDescent="0.25">
      <c r="A127" s="532" t="str">
        <f>IF(ISNUMBER(VALUE(SUBSTITUTE('Quantities Report_Secondary'!$A127,"+",""))), VALUE(SUBSTITUTE('Quantities Report_Secondary'!$A127,"+","")),IF('Quantities Report_Secondary'!$A127="Totals:","End of Project",$A126))</f>
        <v>Station</v>
      </c>
      <c r="B127" s="473" t="str">
        <f>IF(ISNUMBER('Quantities Report_Secondary'!$A127), "",TRIM('Quantities Report_Secondary'!$A127))</f>
        <v/>
      </c>
      <c r="C127" s="475">
        <f>'Quantities Report_Secondary'!D127</f>
        <v>0</v>
      </c>
    </row>
    <row r="128" spans="1:3" x14ac:dyDescent="0.25">
      <c r="A128" s="532" t="str">
        <f>IF(ISNUMBER(VALUE(SUBSTITUTE('Quantities Report_Secondary'!$A128,"+",""))), VALUE(SUBSTITUTE('Quantities Report_Secondary'!$A128,"+","")),IF('Quantities Report_Secondary'!$A128="Totals:","End of Project",$A127))</f>
        <v>Station</v>
      </c>
      <c r="B128" s="473" t="str">
        <f>IF(ISNUMBER('Quantities Report_Secondary'!$A128), "",TRIM('Quantities Report_Secondary'!$A128))</f>
        <v/>
      </c>
      <c r="C128" s="475">
        <f>'Quantities Report_Secondary'!D128</f>
        <v>0</v>
      </c>
    </row>
    <row r="129" spans="1:3" x14ac:dyDescent="0.25">
      <c r="A129" s="532" t="str">
        <f>IF(ISNUMBER(VALUE(SUBSTITUTE('Quantities Report_Secondary'!$A129,"+",""))), VALUE(SUBSTITUTE('Quantities Report_Secondary'!$A129,"+","")),IF('Quantities Report_Secondary'!$A129="Totals:","End of Project",$A128))</f>
        <v>Station</v>
      </c>
      <c r="B129" s="473" t="str">
        <f>IF(ISNUMBER('Quantities Report_Secondary'!$A129), "",TRIM('Quantities Report_Secondary'!$A129))</f>
        <v/>
      </c>
      <c r="C129" s="475">
        <f>'Quantities Report_Secondary'!D129</f>
        <v>0</v>
      </c>
    </row>
    <row r="130" spans="1:3" x14ac:dyDescent="0.25">
      <c r="A130" s="532" t="str">
        <f>IF(ISNUMBER(VALUE(SUBSTITUTE('Quantities Report_Secondary'!$A130,"+",""))), VALUE(SUBSTITUTE('Quantities Report_Secondary'!$A130,"+","")),IF('Quantities Report_Secondary'!$A130="Totals:","End of Project",$A129))</f>
        <v>Station</v>
      </c>
      <c r="B130" s="473" t="str">
        <f>IF(ISNUMBER('Quantities Report_Secondary'!$A130), "",TRIM('Quantities Report_Secondary'!$A130))</f>
        <v/>
      </c>
      <c r="C130" s="475">
        <f>'Quantities Report_Secondary'!D130</f>
        <v>0</v>
      </c>
    </row>
    <row r="131" spans="1:3" x14ac:dyDescent="0.25">
      <c r="A131" s="532" t="str">
        <f>IF(ISNUMBER(VALUE(SUBSTITUTE('Quantities Report_Secondary'!$A131,"+",""))), VALUE(SUBSTITUTE('Quantities Report_Secondary'!$A131,"+","")),IF('Quantities Report_Secondary'!$A131="Totals:","End of Project",$A130))</f>
        <v>Station</v>
      </c>
      <c r="B131" s="473" t="str">
        <f>IF(ISNUMBER('Quantities Report_Secondary'!$A131), "",TRIM('Quantities Report_Secondary'!$A131))</f>
        <v/>
      </c>
      <c r="C131" s="475">
        <f>'Quantities Report_Secondary'!D131</f>
        <v>0</v>
      </c>
    </row>
    <row r="132" spans="1:3" x14ac:dyDescent="0.25">
      <c r="A132" s="532" t="str">
        <f>IF(ISNUMBER(VALUE(SUBSTITUTE('Quantities Report_Secondary'!$A132,"+",""))), VALUE(SUBSTITUTE('Quantities Report_Secondary'!$A132,"+","")),IF('Quantities Report_Secondary'!$A132="Totals:","End of Project",$A131))</f>
        <v>Station</v>
      </c>
      <c r="B132" s="473" t="str">
        <f>IF(ISNUMBER('Quantities Report_Secondary'!$A132), "",TRIM('Quantities Report_Secondary'!$A132))</f>
        <v/>
      </c>
      <c r="C132" s="475">
        <f>'Quantities Report_Secondary'!D132</f>
        <v>0</v>
      </c>
    </row>
    <row r="133" spans="1:3" x14ac:dyDescent="0.25">
      <c r="A133" s="532" t="str">
        <f>IF(ISNUMBER(VALUE(SUBSTITUTE('Quantities Report_Secondary'!$A133,"+",""))), VALUE(SUBSTITUTE('Quantities Report_Secondary'!$A133,"+","")),IF('Quantities Report_Secondary'!$A133="Totals:","End of Project",$A132))</f>
        <v>Station</v>
      </c>
      <c r="B133" s="473" t="str">
        <f>IF(ISNUMBER('Quantities Report_Secondary'!$A133), "",TRIM('Quantities Report_Secondary'!$A133))</f>
        <v/>
      </c>
      <c r="C133" s="475">
        <f>'Quantities Report_Secondary'!D133</f>
        <v>0</v>
      </c>
    </row>
    <row r="134" spans="1:3" x14ac:dyDescent="0.25">
      <c r="A134" s="532" t="str">
        <f>IF(ISNUMBER(VALUE(SUBSTITUTE('Quantities Report_Secondary'!$A134,"+",""))), VALUE(SUBSTITUTE('Quantities Report_Secondary'!$A134,"+","")),IF('Quantities Report_Secondary'!$A134="Totals:","End of Project",$A133))</f>
        <v>Station</v>
      </c>
      <c r="B134" s="473" t="str">
        <f>IF(ISNUMBER('Quantities Report_Secondary'!$A134), "",TRIM('Quantities Report_Secondary'!$A134))</f>
        <v/>
      </c>
      <c r="C134" s="475">
        <f>'Quantities Report_Secondary'!D134</f>
        <v>0</v>
      </c>
    </row>
    <row r="135" spans="1:3" x14ac:dyDescent="0.25">
      <c r="A135" s="532" t="str">
        <f>IF(ISNUMBER(VALUE(SUBSTITUTE('Quantities Report_Secondary'!$A135,"+",""))), VALUE(SUBSTITUTE('Quantities Report_Secondary'!$A135,"+","")),IF('Quantities Report_Secondary'!$A135="Totals:","End of Project",$A134))</f>
        <v>Station</v>
      </c>
      <c r="B135" s="473" t="str">
        <f>IF(ISNUMBER('Quantities Report_Secondary'!$A135), "",TRIM('Quantities Report_Secondary'!$A135))</f>
        <v/>
      </c>
      <c r="C135" s="475">
        <f>'Quantities Report_Secondary'!D135</f>
        <v>0</v>
      </c>
    </row>
    <row r="136" spans="1:3" x14ac:dyDescent="0.25">
      <c r="A136" s="532" t="str">
        <f>IF(ISNUMBER(VALUE(SUBSTITUTE('Quantities Report_Secondary'!$A136,"+",""))), VALUE(SUBSTITUTE('Quantities Report_Secondary'!$A136,"+","")),IF('Quantities Report_Secondary'!$A136="Totals:","End of Project",$A135))</f>
        <v>Station</v>
      </c>
      <c r="B136" s="473" t="str">
        <f>IF(ISNUMBER('Quantities Report_Secondary'!$A136), "",TRIM('Quantities Report_Secondary'!$A136))</f>
        <v/>
      </c>
      <c r="C136" s="475">
        <f>'Quantities Report_Secondary'!D136</f>
        <v>0</v>
      </c>
    </row>
    <row r="137" spans="1:3" x14ac:dyDescent="0.25">
      <c r="A137" s="532" t="str">
        <f>IF(ISNUMBER(VALUE(SUBSTITUTE('Quantities Report_Secondary'!$A137,"+",""))), VALUE(SUBSTITUTE('Quantities Report_Secondary'!$A137,"+","")),IF('Quantities Report_Secondary'!$A137="Totals:","End of Project",$A136))</f>
        <v>Station</v>
      </c>
      <c r="B137" s="473" t="str">
        <f>IF(ISNUMBER('Quantities Report_Secondary'!$A137), "",TRIM('Quantities Report_Secondary'!$A137))</f>
        <v/>
      </c>
      <c r="C137" s="475">
        <f>'Quantities Report_Secondary'!D137</f>
        <v>0</v>
      </c>
    </row>
    <row r="138" spans="1:3" x14ac:dyDescent="0.25">
      <c r="A138" s="532" t="str">
        <f>IF(ISNUMBER(VALUE(SUBSTITUTE('Quantities Report_Secondary'!$A138,"+",""))), VALUE(SUBSTITUTE('Quantities Report_Secondary'!$A138,"+","")),IF('Quantities Report_Secondary'!$A138="Totals:","End of Project",$A137))</f>
        <v>Station</v>
      </c>
      <c r="B138" s="473" t="str">
        <f>IF(ISNUMBER('Quantities Report_Secondary'!$A138), "",TRIM('Quantities Report_Secondary'!$A138))</f>
        <v/>
      </c>
      <c r="C138" s="475">
        <f>'Quantities Report_Secondary'!D138</f>
        <v>0</v>
      </c>
    </row>
    <row r="139" spans="1:3" x14ac:dyDescent="0.25">
      <c r="A139" s="532" t="str">
        <f>IF(ISNUMBER(VALUE(SUBSTITUTE('Quantities Report_Secondary'!$A139,"+",""))), VALUE(SUBSTITUTE('Quantities Report_Secondary'!$A139,"+","")),IF('Quantities Report_Secondary'!$A139="Totals:","End of Project",$A138))</f>
        <v>Station</v>
      </c>
      <c r="B139" s="473" t="str">
        <f>IF(ISNUMBER('Quantities Report_Secondary'!$A139), "",TRIM('Quantities Report_Secondary'!$A139))</f>
        <v/>
      </c>
      <c r="C139" s="475">
        <f>'Quantities Report_Secondary'!D139</f>
        <v>0</v>
      </c>
    </row>
    <row r="140" spans="1:3" x14ac:dyDescent="0.25">
      <c r="A140" s="532" t="str">
        <f>IF(ISNUMBER(VALUE(SUBSTITUTE('Quantities Report_Secondary'!$A140,"+",""))), VALUE(SUBSTITUTE('Quantities Report_Secondary'!$A140,"+","")),IF('Quantities Report_Secondary'!$A140="Totals:","End of Project",$A139))</f>
        <v>Station</v>
      </c>
      <c r="B140" s="473" t="str">
        <f>IF(ISNUMBER('Quantities Report_Secondary'!$A140), "",TRIM('Quantities Report_Secondary'!$A140))</f>
        <v/>
      </c>
      <c r="C140" s="475">
        <f>'Quantities Report_Secondary'!D140</f>
        <v>0</v>
      </c>
    </row>
    <row r="141" spans="1:3" x14ac:dyDescent="0.25">
      <c r="A141" s="532" t="str">
        <f>IF(ISNUMBER(VALUE(SUBSTITUTE('Quantities Report_Secondary'!$A141,"+",""))), VALUE(SUBSTITUTE('Quantities Report_Secondary'!$A141,"+","")),IF('Quantities Report_Secondary'!$A141="Totals:","End of Project",$A140))</f>
        <v>Station</v>
      </c>
      <c r="B141" s="473" t="str">
        <f>IF(ISNUMBER('Quantities Report_Secondary'!$A141), "",TRIM('Quantities Report_Secondary'!$A141))</f>
        <v/>
      </c>
      <c r="C141" s="475">
        <f>'Quantities Report_Secondary'!D141</f>
        <v>0</v>
      </c>
    </row>
    <row r="142" spans="1:3" x14ac:dyDescent="0.25">
      <c r="A142" s="532" t="str">
        <f>IF(ISNUMBER(VALUE(SUBSTITUTE('Quantities Report_Secondary'!$A142,"+",""))), VALUE(SUBSTITUTE('Quantities Report_Secondary'!$A142,"+","")),IF('Quantities Report_Secondary'!$A142="Totals:","End of Project",$A141))</f>
        <v>Station</v>
      </c>
      <c r="B142" s="473" t="str">
        <f>IF(ISNUMBER('Quantities Report_Secondary'!$A142), "",TRIM('Quantities Report_Secondary'!$A142))</f>
        <v/>
      </c>
      <c r="C142" s="475">
        <f>'Quantities Report_Secondary'!D142</f>
        <v>0</v>
      </c>
    </row>
    <row r="143" spans="1:3" x14ac:dyDescent="0.25">
      <c r="A143" s="532" t="str">
        <f>IF(ISNUMBER(VALUE(SUBSTITUTE('Quantities Report_Secondary'!$A143,"+",""))), VALUE(SUBSTITUTE('Quantities Report_Secondary'!$A143,"+","")),IF('Quantities Report_Secondary'!$A143="Totals:","End of Project",$A142))</f>
        <v>Station</v>
      </c>
      <c r="B143" s="473" t="str">
        <f>IF(ISNUMBER('Quantities Report_Secondary'!$A143), "",TRIM('Quantities Report_Secondary'!$A143))</f>
        <v/>
      </c>
      <c r="C143" s="475">
        <f>'Quantities Report_Secondary'!D143</f>
        <v>0</v>
      </c>
    </row>
    <row r="144" spans="1:3" x14ac:dyDescent="0.25">
      <c r="A144" s="532" t="str">
        <f>IF(ISNUMBER(VALUE(SUBSTITUTE('Quantities Report_Secondary'!$A144,"+",""))), VALUE(SUBSTITUTE('Quantities Report_Secondary'!$A144,"+","")),IF('Quantities Report_Secondary'!$A144="Totals:","End of Project",$A143))</f>
        <v>Station</v>
      </c>
      <c r="B144" s="473" t="str">
        <f>IF(ISNUMBER('Quantities Report_Secondary'!$A144), "",TRIM('Quantities Report_Secondary'!$A144))</f>
        <v/>
      </c>
      <c r="C144" s="475">
        <f>'Quantities Report_Secondary'!D144</f>
        <v>0</v>
      </c>
    </row>
    <row r="145" spans="1:3" x14ac:dyDescent="0.25">
      <c r="A145" s="532" t="str">
        <f>IF(ISNUMBER(VALUE(SUBSTITUTE('Quantities Report_Secondary'!$A145,"+",""))), VALUE(SUBSTITUTE('Quantities Report_Secondary'!$A145,"+","")),IF('Quantities Report_Secondary'!$A145="Totals:","End of Project",$A144))</f>
        <v>Station</v>
      </c>
      <c r="B145" s="473" t="str">
        <f>IF(ISNUMBER('Quantities Report_Secondary'!$A145), "",TRIM('Quantities Report_Secondary'!$A145))</f>
        <v/>
      </c>
      <c r="C145" s="475">
        <f>'Quantities Report_Secondary'!D145</f>
        <v>0</v>
      </c>
    </row>
    <row r="146" spans="1:3" x14ac:dyDescent="0.25">
      <c r="A146" s="532" t="str">
        <f>IF(ISNUMBER(VALUE(SUBSTITUTE('Quantities Report_Secondary'!$A146,"+",""))), VALUE(SUBSTITUTE('Quantities Report_Secondary'!$A146,"+","")),IF('Quantities Report_Secondary'!$A146="Totals:","End of Project",$A145))</f>
        <v>Station</v>
      </c>
      <c r="B146" s="473" t="str">
        <f>IF(ISNUMBER('Quantities Report_Secondary'!$A146), "",TRIM('Quantities Report_Secondary'!$A146))</f>
        <v/>
      </c>
      <c r="C146" s="475">
        <f>'Quantities Report_Secondary'!D146</f>
        <v>0</v>
      </c>
    </row>
    <row r="147" spans="1:3" x14ac:dyDescent="0.25">
      <c r="A147" s="532" t="str">
        <f>IF(ISNUMBER(VALUE(SUBSTITUTE('Quantities Report_Secondary'!$A147,"+",""))), VALUE(SUBSTITUTE('Quantities Report_Secondary'!$A147,"+","")),IF('Quantities Report_Secondary'!$A147="Totals:","End of Project",$A146))</f>
        <v>Station</v>
      </c>
      <c r="B147" s="473" t="str">
        <f>IF(ISNUMBER('Quantities Report_Secondary'!$A147), "",TRIM('Quantities Report_Secondary'!$A147))</f>
        <v/>
      </c>
      <c r="C147" s="475">
        <f>'Quantities Report_Secondary'!D147</f>
        <v>0</v>
      </c>
    </row>
    <row r="148" spans="1:3" x14ac:dyDescent="0.25">
      <c r="A148" s="532" t="str">
        <f>IF(ISNUMBER(VALUE(SUBSTITUTE('Quantities Report_Secondary'!$A148,"+",""))), VALUE(SUBSTITUTE('Quantities Report_Secondary'!$A148,"+","")),IF('Quantities Report_Secondary'!$A148="Totals:","End of Project",$A147))</f>
        <v>Station</v>
      </c>
      <c r="B148" s="473" t="str">
        <f>IF(ISNUMBER('Quantities Report_Secondary'!$A148), "",TRIM('Quantities Report_Secondary'!$A148))</f>
        <v/>
      </c>
      <c r="C148" s="475">
        <f>'Quantities Report_Secondary'!D148</f>
        <v>0</v>
      </c>
    </row>
    <row r="149" spans="1:3" x14ac:dyDescent="0.25">
      <c r="A149" s="532" t="str">
        <f>IF(ISNUMBER(VALUE(SUBSTITUTE('Quantities Report_Secondary'!$A149,"+",""))), VALUE(SUBSTITUTE('Quantities Report_Secondary'!$A149,"+","")),IF('Quantities Report_Secondary'!$A149="Totals:","End of Project",$A148))</f>
        <v>Station</v>
      </c>
      <c r="B149" s="473" t="str">
        <f>IF(ISNUMBER('Quantities Report_Secondary'!$A149), "",TRIM('Quantities Report_Secondary'!$A149))</f>
        <v/>
      </c>
      <c r="C149" s="475">
        <f>'Quantities Report_Secondary'!D149</f>
        <v>0</v>
      </c>
    </row>
    <row r="150" spans="1:3" x14ac:dyDescent="0.25">
      <c r="A150" s="532" t="str">
        <f>IF(ISNUMBER(VALUE(SUBSTITUTE('Quantities Report_Secondary'!$A150,"+",""))), VALUE(SUBSTITUTE('Quantities Report_Secondary'!$A150,"+","")),IF('Quantities Report_Secondary'!$A150="Totals:","End of Project",$A149))</f>
        <v>Station</v>
      </c>
      <c r="B150" s="473" t="str">
        <f>IF(ISNUMBER('Quantities Report_Secondary'!$A150), "",TRIM('Quantities Report_Secondary'!$A150))</f>
        <v/>
      </c>
      <c r="C150" s="475">
        <f>'Quantities Report_Secondary'!D150</f>
        <v>0</v>
      </c>
    </row>
    <row r="151" spans="1:3" x14ac:dyDescent="0.25">
      <c r="A151" s="532" t="str">
        <f>IF(ISNUMBER(VALUE(SUBSTITUTE('Quantities Report_Secondary'!$A151,"+",""))), VALUE(SUBSTITUTE('Quantities Report_Secondary'!$A151,"+","")),IF('Quantities Report_Secondary'!$A151="Totals:","End of Project",$A150))</f>
        <v>Station</v>
      </c>
      <c r="B151" s="473" t="str">
        <f>IF(ISNUMBER('Quantities Report_Secondary'!$A151), "",TRIM('Quantities Report_Secondary'!$A151))</f>
        <v/>
      </c>
      <c r="C151" s="475">
        <f>'Quantities Report_Secondary'!D151</f>
        <v>0</v>
      </c>
    </row>
    <row r="152" spans="1:3" x14ac:dyDescent="0.25">
      <c r="A152" s="532" t="str">
        <f>IF(ISNUMBER(VALUE(SUBSTITUTE('Quantities Report_Secondary'!$A152,"+",""))), VALUE(SUBSTITUTE('Quantities Report_Secondary'!$A152,"+","")),IF('Quantities Report_Secondary'!$A152="Totals:","End of Project",$A151))</f>
        <v>Station</v>
      </c>
      <c r="B152" s="473" t="str">
        <f>IF(ISNUMBER('Quantities Report_Secondary'!$A152), "",TRIM('Quantities Report_Secondary'!$A152))</f>
        <v/>
      </c>
      <c r="C152" s="475">
        <f>'Quantities Report_Secondary'!D152</f>
        <v>0</v>
      </c>
    </row>
    <row r="153" spans="1:3" x14ac:dyDescent="0.25">
      <c r="A153" s="532" t="str">
        <f>IF(ISNUMBER(VALUE(SUBSTITUTE('Quantities Report_Secondary'!$A153,"+",""))), VALUE(SUBSTITUTE('Quantities Report_Secondary'!$A153,"+","")),IF('Quantities Report_Secondary'!$A153="Totals:","End of Project",$A152))</f>
        <v>Station</v>
      </c>
      <c r="B153" s="473" t="str">
        <f>IF(ISNUMBER('Quantities Report_Secondary'!$A153), "",TRIM('Quantities Report_Secondary'!$A153))</f>
        <v/>
      </c>
      <c r="C153" s="475">
        <f>'Quantities Report_Secondary'!D153</f>
        <v>0</v>
      </c>
    </row>
    <row r="154" spans="1:3" x14ac:dyDescent="0.25">
      <c r="A154" s="532" t="str">
        <f>IF(ISNUMBER(VALUE(SUBSTITUTE('Quantities Report_Secondary'!$A154,"+",""))), VALUE(SUBSTITUTE('Quantities Report_Secondary'!$A154,"+","")),IF('Quantities Report_Secondary'!$A154="Totals:","End of Project",$A153))</f>
        <v>Station</v>
      </c>
      <c r="B154" s="473" t="str">
        <f>IF(ISNUMBER('Quantities Report_Secondary'!$A154), "",TRIM('Quantities Report_Secondary'!$A154))</f>
        <v/>
      </c>
      <c r="C154" s="475">
        <f>'Quantities Report_Secondary'!D154</f>
        <v>0</v>
      </c>
    </row>
    <row r="155" spans="1:3" x14ac:dyDescent="0.25">
      <c r="A155" s="532" t="str">
        <f>IF(ISNUMBER(VALUE(SUBSTITUTE('Quantities Report_Secondary'!$A155,"+",""))), VALUE(SUBSTITUTE('Quantities Report_Secondary'!$A155,"+","")),IF('Quantities Report_Secondary'!$A155="Totals:","End of Project",$A154))</f>
        <v>Station</v>
      </c>
      <c r="B155" s="473" t="str">
        <f>IF(ISNUMBER('Quantities Report_Secondary'!$A155), "",TRIM('Quantities Report_Secondary'!$A155))</f>
        <v/>
      </c>
      <c r="C155" s="475">
        <f>'Quantities Report_Secondary'!D155</f>
        <v>0</v>
      </c>
    </row>
    <row r="156" spans="1:3" x14ac:dyDescent="0.25">
      <c r="A156" s="532" t="str">
        <f>IF(ISNUMBER(VALUE(SUBSTITUTE('Quantities Report_Secondary'!$A156,"+",""))), VALUE(SUBSTITUTE('Quantities Report_Secondary'!$A156,"+","")),IF('Quantities Report_Secondary'!$A156="Totals:","End of Project",$A155))</f>
        <v>Station</v>
      </c>
      <c r="B156" s="473" t="str">
        <f>IF(ISNUMBER('Quantities Report_Secondary'!$A156), "",TRIM('Quantities Report_Secondary'!$A156))</f>
        <v/>
      </c>
      <c r="C156" s="475">
        <f>'Quantities Report_Secondary'!D156</f>
        <v>0</v>
      </c>
    </row>
    <row r="157" spans="1:3" x14ac:dyDescent="0.25">
      <c r="A157" s="532" t="str">
        <f>IF(ISNUMBER(VALUE(SUBSTITUTE('Quantities Report_Secondary'!$A157,"+",""))), VALUE(SUBSTITUTE('Quantities Report_Secondary'!$A157,"+","")),IF('Quantities Report_Secondary'!$A157="Totals:","End of Project",$A156))</f>
        <v>Station</v>
      </c>
      <c r="B157" s="473" t="str">
        <f>IF(ISNUMBER('Quantities Report_Secondary'!$A157), "",TRIM('Quantities Report_Secondary'!$A157))</f>
        <v/>
      </c>
      <c r="C157" s="475">
        <f>'Quantities Report_Secondary'!D157</f>
        <v>0</v>
      </c>
    </row>
    <row r="158" spans="1:3" x14ac:dyDescent="0.25">
      <c r="A158" s="532" t="str">
        <f>IF(ISNUMBER(VALUE(SUBSTITUTE('Quantities Report_Secondary'!$A158,"+",""))), VALUE(SUBSTITUTE('Quantities Report_Secondary'!$A158,"+","")),IF('Quantities Report_Secondary'!$A158="Totals:","End of Project",$A157))</f>
        <v>Station</v>
      </c>
      <c r="B158" s="473" t="str">
        <f>IF(ISNUMBER('Quantities Report_Secondary'!$A158), "",TRIM('Quantities Report_Secondary'!$A158))</f>
        <v/>
      </c>
      <c r="C158" s="475">
        <f>'Quantities Report_Secondary'!D158</f>
        <v>0</v>
      </c>
    </row>
    <row r="159" spans="1:3" x14ac:dyDescent="0.25">
      <c r="A159" s="532" t="str">
        <f>IF(ISNUMBER(VALUE(SUBSTITUTE('Quantities Report_Secondary'!$A159,"+",""))), VALUE(SUBSTITUTE('Quantities Report_Secondary'!$A159,"+","")),IF('Quantities Report_Secondary'!$A159="Totals:","End of Project",$A158))</f>
        <v>Station</v>
      </c>
      <c r="B159" s="473" t="str">
        <f>IF(ISNUMBER('Quantities Report_Secondary'!$A159), "",TRIM('Quantities Report_Secondary'!$A159))</f>
        <v/>
      </c>
      <c r="C159" s="475">
        <f>'Quantities Report_Secondary'!D159</f>
        <v>0</v>
      </c>
    </row>
    <row r="160" spans="1:3" x14ac:dyDescent="0.25">
      <c r="A160" s="532" t="str">
        <f>IF(ISNUMBER(VALUE(SUBSTITUTE('Quantities Report_Secondary'!$A160,"+",""))), VALUE(SUBSTITUTE('Quantities Report_Secondary'!$A160,"+","")),IF('Quantities Report_Secondary'!$A160="Totals:","End of Project",$A159))</f>
        <v>Station</v>
      </c>
      <c r="B160" s="473" t="str">
        <f>IF(ISNUMBER('Quantities Report_Secondary'!$A160), "",TRIM('Quantities Report_Secondary'!$A160))</f>
        <v/>
      </c>
      <c r="C160" s="475">
        <f>'Quantities Report_Secondary'!D160</f>
        <v>0</v>
      </c>
    </row>
    <row r="161" spans="1:3" x14ac:dyDescent="0.25">
      <c r="A161" s="532" t="str">
        <f>IF(ISNUMBER(VALUE(SUBSTITUTE('Quantities Report_Secondary'!$A161,"+",""))), VALUE(SUBSTITUTE('Quantities Report_Secondary'!$A161,"+","")),IF('Quantities Report_Secondary'!$A161="Totals:","End of Project",$A160))</f>
        <v>Station</v>
      </c>
      <c r="B161" s="473" t="str">
        <f>IF(ISNUMBER('Quantities Report_Secondary'!$A161), "",TRIM('Quantities Report_Secondary'!$A161))</f>
        <v/>
      </c>
      <c r="C161" s="475">
        <f>'Quantities Report_Secondary'!D161</f>
        <v>0</v>
      </c>
    </row>
    <row r="162" spans="1:3" x14ac:dyDescent="0.25">
      <c r="A162" s="532" t="str">
        <f>IF(ISNUMBER(VALUE(SUBSTITUTE('Quantities Report_Secondary'!$A162,"+",""))), VALUE(SUBSTITUTE('Quantities Report_Secondary'!$A162,"+","")),IF('Quantities Report_Secondary'!$A162="Totals:","End of Project",$A161))</f>
        <v>Station</v>
      </c>
      <c r="B162" s="473" t="str">
        <f>IF(ISNUMBER('Quantities Report_Secondary'!$A162), "",TRIM('Quantities Report_Secondary'!$A162))</f>
        <v/>
      </c>
      <c r="C162" s="475">
        <f>'Quantities Report_Secondary'!D162</f>
        <v>0</v>
      </c>
    </row>
    <row r="163" spans="1:3" x14ac:dyDescent="0.25">
      <c r="A163" s="532" t="str">
        <f>IF(ISNUMBER(VALUE(SUBSTITUTE('Quantities Report_Secondary'!$A163,"+",""))), VALUE(SUBSTITUTE('Quantities Report_Secondary'!$A163,"+","")),IF('Quantities Report_Secondary'!$A163="Totals:","End of Project",$A162))</f>
        <v>Station</v>
      </c>
      <c r="B163" s="473" t="str">
        <f>IF(ISNUMBER('Quantities Report_Secondary'!$A163), "",TRIM('Quantities Report_Secondary'!$A163))</f>
        <v/>
      </c>
      <c r="C163" s="475">
        <f>'Quantities Report_Secondary'!D163</f>
        <v>0</v>
      </c>
    </row>
    <row r="164" spans="1:3" x14ac:dyDescent="0.25">
      <c r="A164" s="532" t="str">
        <f>IF(ISNUMBER(VALUE(SUBSTITUTE('Quantities Report_Secondary'!$A164,"+",""))), VALUE(SUBSTITUTE('Quantities Report_Secondary'!$A164,"+","")),IF('Quantities Report_Secondary'!$A164="Totals:","End of Project",$A163))</f>
        <v>Station</v>
      </c>
      <c r="B164" s="473" t="str">
        <f>IF(ISNUMBER('Quantities Report_Secondary'!$A164), "",TRIM('Quantities Report_Secondary'!$A164))</f>
        <v/>
      </c>
      <c r="C164" s="475">
        <f>'Quantities Report_Secondary'!D164</f>
        <v>0</v>
      </c>
    </row>
    <row r="165" spans="1:3" x14ac:dyDescent="0.25">
      <c r="A165" s="532" t="str">
        <f>IF(ISNUMBER(VALUE(SUBSTITUTE('Quantities Report_Secondary'!$A165,"+",""))), VALUE(SUBSTITUTE('Quantities Report_Secondary'!$A165,"+","")),IF('Quantities Report_Secondary'!$A165="Totals:","End of Project",$A164))</f>
        <v>Station</v>
      </c>
      <c r="B165" s="473" t="str">
        <f>IF(ISNUMBER('Quantities Report_Secondary'!$A165), "",TRIM('Quantities Report_Secondary'!$A165))</f>
        <v/>
      </c>
      <c r="C165" s="475">
        <f>'Quantities Report_Secondary'!D165</f>
        <v>0</v>
      </c>
    </row>
    <row r="166" spans="1:3" x14ac:dyDescent="0.25">
      <c r="A166" s="532" t="str">
        <f>IF(ISNUMBER(VALUE(SUBSTITUTE('Quantities Report_Secondary'!$A166,"+",""))), VALUE(SUBSTITUTE('Quantities Report_Secondary'!$A166,"+","")),IF('Quantities Report_Secondary'!$A166="Totals:","End of Project",$A165))</f>
        <v>Station</v>
      </c>
      <c r="B166" s="473" t="str">
        <f>IF(ISNUMBER('Quantities Report_Secondary'!$A166), "",TRIM('Quantities Report_Secondary'!$A166))</f>
        <v/>
      </c>
      <c r="C166" s="475">
        <f>'Quantities Report_Secondary'!D166</f>
        <v>0</v>
      </c>
    </row>
    <row r="167" spans="1:3" x14ac:dyDescent="0.25">
      <c r="A167" s="532" t="str">
        <f>IF(ISNUMBER(VALUE(SUBSTITUTE('Quantities Report_Secondary'!$A167,"+",""))), VALUE(SUBSTITUTE('Quantities Report_Secondary'!$A167,"+","")),IF('Quantities Report_Secondary'!$A167="Totals:","End of Project",$A166))</f>
        <v>Station</v>
      </c>
      <c r="B167" s="473" t="str">
        <f>IF(ISNUMBER('Quantities Report_Secondary'!$A167), "",TRIM('Quantities Report_Secondary'!$A167))</f>
        <v/>
      </c>
      <c r="C167" s="475">
        <f>'Quantities Report_Secondary'!D167</f>
        <v>0</v>
      </c>
    </row>
    <row r="168" spans="1:3" x14ac:dyDescent="0.25">
      <c r="A168" s="532" t="str">
        <f>IF(ISNUMBER(VALUE(SUBSTITUTE('Quantities Report_Secondary'!$A168,"+",""))), VALUE(SUBSTITUTE('Quantities Report_Secondary'!$A168,"+","")),IF('Quantities Report_Secondary'!$A168="Totals:","End of Project",$A167))</f>
        <v>Station</v>
      </c>
      <c r="B168" s="473" t="str">
        <f>IF(ISNUMBER('Quantities Report_Secondary'!$A168), "",TRIM('Quantities Report_Secondary'!$A168))</f>
        <v/>
      </c>
      <c r="C168" s="475">
        <f>'Quantities Report_Secondary'!D168</f>
        <v>0</v>
      </c>
    </row>
    <row r="169" spans="1:3" x14ac:dyDescent="0.25">
      <c r="A169" s="532" t="str">
        <f>IF(ISNUMBER(VALUE(SUBSTITUTE('Quantities Report_Secondary'!$A169,"+",""))), VALUE(SUBSTITUTE('Quantities Report_Secondary'!$A169,"+","")),IF('Quantities Report_Secondary'!$A169="Totals:","End of Project",$A168))</f>
        <v>Station</v>
      </c>
      <c r="B169" s="473" t="str">
        <f>IF(ISNUMBER('Quantities Report_Secondary'!$A169), "",TRIM('Quantities Report_Secondary'!$A169))</f>
        <v/>
      </c>
      <c r="C169" s="475">
        <f>'Quantities Report_Secondary'!D169</f>
        <v>0</v>
      </c>
    </row>
    <row r="170" spans="1:3" x14ac:dyDescent="0.25">
      <c r="A170" s="532" t="str">
        <f>IF(ISNUMBER(VALUE(SUBSTITUTE('Quantities Report_Secondary'!$A170,"+",""))), VALUE(SUBSTITUTE('Quantities Report_Secondary'!$A170,"+","")),IF('Quantities Report_Secondary'!$A170="Totals:","End of Project",$A169))</f>
        <v>Station</v>
      </c>
      <c r="B170" s="473" t="str">
        <f>IF(ISNUMBER('Quantities Report_Secondary'!$A170), "",TRIM('Quantities Report_Secondary'!$A170))</f>
        <v/>
      </c>
      <c r="C170" s="475">
        <f>'Quantities Report_Secondary'!D170</f>
        <v>0</v>
      </c>
    </row>
    <row r="171" spans="1:3" x14ac:dyDescent="0.25">
      <c r="A171" s="532" t="str">
        <f>IF(ISNUMBER(VALUE(SUBSTITUTE('Quantities Report_Secondary'!$A171,"+",""))), VALUE(SUBSTITUTE('Quantities Report_Secondary'!$A171,"+","")),IF('Quantities Report_Secondary'!$A171="Totals:","End of Project",$A170))</f>
        <v>Station</v>
      </c>
      <c r="B171" s="473" t="str">
        <f>IF(ISNUMBER('Quantities Report_Secondary'!$A171), "",TRIM('Quantities Report_Secondary'!$A171))</f>
        <v/>
      </c>
      <c r="C171" s="475">
        <f>'Quantities Report_Secondary'!D171</f>
        <v>0</v>
      </c>
    </row>
    <row r="172" spans="1:3" x14ac:dyDescent="0.25">
      <c r="A172" s="532" t="str">
        <f>IF(ISNUMBER(VALUE(SUBSTITUTE('Quantities Report_Secondary'!$A172,"+",""))), VALUE(SUBSTITUTE('Quantities Report_Secondary'!$A172,"+","")),IF('Quantities Report_Secondary'!$A172="Totals:","End of Project",$A171))</f>
        <v>Station</v>
      </c>
      <c r="B172" s="473" t="str">
        <f>IF(ISNUMBER('Quantities Report_Secondary'!$A172), "",TRIM('Quantities Report_Secondary'!$A172))</f>
        <v/>
      </c>
      <c r="C172" s="475">
        <f>'Quantities Report_Secondary'!D172</f>
        <v>0</v>
      </c>
    </row>
    <row r="173" spans="1:3" x14ac:dyDescent="0.25">
      <c r="A173" s="532" t="str">
        <f>IF(ISNUMBER(VALUE(SUBSTITUTE('Quantities Report_Secondary'!$A173,"+",""))), VALUE(SUBSTITUTE('Quantities Report_Secondary'!$A173,"+","")),IF('Quantities Report_Secondary'!$A173="Totals:","End of Project",$A172))</f>
        <v>Station</v>
      </c>
      <c r="B173" s="473" t="str">
        <f>IF(ISNUMBER('Quantities Report_Secondary'!$A173), "",TRIM('Quantities Report_Secondary'!$A173))</f>
        <v/>
      </c>
      <c r="C173" s="475">
        <f>'Quantities Report_Secondary'!D173</f>
        <v>0</v>
      </c>
    </row>
    <row r="174" spans="1:3" x14ac:dyDescent="0.25">
      <c r="A174" s="532" t="str">
        <f>IF(ISNUMBER(VALUE(SUBSTITUTE('Quantities Report_Secondary'!$A174,"+",""))), VALUE(SUBSTITUTE('Quantities Report_Secondary'!$A174,"+","")),IF('Quantities Report_Secondary'!$A174="Totals:","End of Project",$A173))</f>
        <v>Station</v>
      </c>
      <c r="B174" s="473" t="str">
        <f>IF(ISNUMBER('Quantities Report_Secondary'!$A174), "",TRIM('Quantities Report_Secondary'!$A174))</f>
        <v/>
      </c>
      <c r="C174" s="475">
        <f>'Quantities Report_Secondary'!D174</f>
        <v>0</v>
      </c>
    </row>
    <row r="175" spans="1:3" x14ac:dyDescent="0.25">
      <c r="A175" s="532" t="str">
        <f>IF(ISNUMBER(VALUE(SUBSTITUTE('Quantities Report_Secondary'!$A175,"+",""))), VALUE(SUBSTITUTE('Quantities Report_Secondary'!$A175,"+","")),IF('Quantities Report_Secondary'!$A175="Totals:","End of Project",$A174))</f>
        <v>Station</v>
      </c>
      <c r="B175" s="473" t="str">
        <f>IF(ISNUMBER('Quantities Report_Secondary'!$A175), "",TRIM('Quantities Report_Secondary'!$A175))</f>
        <v/>
      </c>
      <c r="C175" s="475">
        <f>'Quantities Report_Secondary'!D175</f>
        <v>0</v>
      </c>
    </row>
    <row r="176" spans="1:3" x14ac:dyDescent="0.25">
      <c r="A176" s="532" t="str">
        <f>IF(ISNUMBER(VALUE(SUBSTITUTE('Quantities Report_Secondary'!$A176,"+",""))), VALUE(SUBSTITUTE('Quantities Report_Secondary'!$A176,"+","")),IF('Quantities Report_Secondary'!$A176="Totals:","End of Project",$A175))</f>
        <v>Station</v>
      </c>
      <c r="B176" s="473" t="str">
        <f>IF(ISNUMBER('Quantities Report_Secondary'!$A176), "",TRIM('Quantities Report_Secondary'!$A176))</f>
        <v/>
      </c>
      <c r="C176" s="475">
        <f>'Quantities Report_Secondary'!D176</f>
        <v>0</v>
      </c>
    </row>
    <row r="177" spans="1:3" x14ac:dyDescent="0.25">
      <c r="A177" s="532" t="str">
        <f>IF(ISNUMBER(VALUE(SUBSTITUTE('Quantities Report_Secondary'!$A177,"+",""))), VALUE(SUBSTITUTE('Quantities Report_Secondary'!$A177,"+","")),IF('Quantities Report_Secondary'!$A177="Totals:","End of Project",$A176))</f>
        <v>Station</v>
      </c>
      <c r="B177" s="473" t="str">
        <f>IF(ISNUMBER('Quantities Report_Secondary'!$A177), "",TRIM('Quantities Report_Secondary'!$A177))</f>
        <v/>
      </c>
      <c r="C177" s="475">
        <f>'Quantities Report_Secondary'!D177</f>
        <v>0</v>
      </c>
    </row>
    <row r="178" spans="1:3" x14ac:dyDescent="0.25">
      <c r="A178" s="532" t="str">
        <f>IF(ISNUMBER(VALUE(SUBSTITUTE('Quantities Report_Secondary'!$A178,"+",""))), VALUE(SUBSTITUTE('Quantities Report_Secondary'!$A178,"+","")),IF('Quantities Report_Secondary'!$A178="Totals:","End of Project",$A177))</f>
        <v>Station</v>
      </c>
      <c r="B178" s="473" t="str">
        <f>IF(ISNUMBER('Quantities Report_Secondary'!$A178), "",TRIM('Quantities Report_Secondary'!$A178))</f>
        <v/>
      </c>
      <c r="C178" s="475">
        <f>'Quantities Report_Secondary'!D178</f>
        <v>0</v>
      </c>
    </row>
    <row r="179" spans="1:3" x14ac:dyDescent="0.25">
      <c r="A179" s="532" t="str">
        <f>IF(ISNUMBER(VALUE(SUBSTITUTE('Quantities Report_Secondary'!$A179,"+",""))), VALUE(SUBSTITUTE('Quantities Report_Secondary'!$A179,"+","")),IF('Quantities Report_Secondary'!$A179="Totals:","End of Project",$A178))</f>
        <v>Station</v>
      </c>
      <c r="B179" s="473" t="str">
        <f>IF(ISNUMBER('Quantities Report_Secondary'!$A179), "",TRIM('Quantities Report_Secondary'!$A179))</f>
        <v/>
      </c>
      <c r="C179" s="475">
        <f>'Quantities Report_Secondary'!D179</f>
        <v>0</v>
      </c>
    </row>
    <row r="180" spans="1:3" x14ac:dyDescent="0.25">
      <c r="A180" s="532" t="str">
        <f>IF(ISNUMBER(VALUE(SUBSTITUTE('Quantities Report_Secondary'!$A180,"+",""))), VALUE(SUBSTITUTE('Quantities Report_Secondary'!$A180,"+","")),IF('Quantities Report_Secondary'!$A180="Totals:","End of Project",$A179))</f>
        <v>Station</v>
      </c>
      <c r="B180" s="473" t="str">
        <f>IF(ISNUMBER('Quantities Report_Secondary'!$A180), "",TRIM('Quantities Report_Secondary'!$A180))</f>
        <v/>
      </c>
      <c r="C180" s="475">
        <f>'Quantities Report_Secondary'!D180</f>
        <v>0</v>
      </c>
    </row>
    <row r="181" spans="1:3" x14ac:dyDescent="0.25">
      <c r="A181" s="532" t="str">
        <f>IF(ISNUMBER(VALUE(SUBSTITUTE('Quantities Report_Secondary'!$A181,"+",""))), VALUE(SUBSTITUTE('Quantities Report_Secondary'!$A181,"+","")),IF('Quantities Report_Secondary'!$A181="Totals:","End of Project",$A180))</f>
        <v>Station</v>
      </c>
      <c r="B181" s="473" t="str">
        <f>IF(ISNUMBER('Quantities Report_Secondary'!$A181), "",TRIM('Quantities Report_Secondary'!$A181))</f>
        <v/>
      </c>
      <c r="C181" s="475">
        <f>'Quantities Report_Secondary'!D181</f>
        <v>0</v>
      </c>
    </row>
    <row r="182" spans="1:3" x14ac:dyDescent="0.25">
      <c r="A182" s="532" t="str">
        <f>IF(ISNUMBER(VALUE(SUBSTITUTE('Quantities Report_Secondary'!$A182,"+",""))), VALUE(SUBSTITUTE('Quantities Report_Secondary'!$A182,"+","")),IF('Quantities Report_Secondary'!$A182="Totals:","End of Project",$A181))</f>
        <v>Station</v>
      </c>
      <c r="B182" s="473" t="str">
        <f>IF(ISNUMBER('Quantities Report_Secondary'!$A182), "",TRIM('Quantities Report_Secondary'!$A182))</f>
        <v/>
      </c>
      <c r="C182" s="475">
        <f>'Quantities Report_Secondary'!D182</f>
        <v>0</v>
      </c>
    </row>
    <row r="183" spans="1:3" x14ac:dyDescent="0.25">
      <c r="A183" s="532" t="str">
        <f>IF(ISNUMBER(VALUE(SUBSTITUTE('Quantities Report_Secondary'!$A183,"+",""))), VALUE(SUBSTITUTE('Quantities Report_Secondary'!$A183,"+","")),IF('Quantities Report_Secondary'!$A183="Totals:","End of Project",$A182))</f>
        <v>Station</v>
      </c>
      <c r="B183" s="473" t="str">
        <f>IF(ISNUMBER('Quantities Report_Secondary'!$A183), "",TRIM('Quantities Report_Secondary'!$A183))</f>
        <v/>
      </c>
      <c r="C183" s="475">
        <f>'Quantities Report_Secondary'!D183</f>
        <v>0</v>
      </c>
    </row>
    <row r="184" spans="1:3" x14ac:dyDescent="0.25">
      <c r="A184" s="532" t="str">
        <f>IF(ISNUMBER(VALUE(SUBSTITUTE('Quantities Report_Secondary'!$A184,"+",""))), VALUE(SUBSTITUTE('Quantities Report_Secondary'!$A184,"+","")),IF('Quantities Report_Secondary'!$A184="Totals:","End of Project",$A183))</f>
        <v>Station</v>
      </c>
      <c r="B184" s="473" t="str">
        <f>IF(ISNUMBER('Quantities Report_Secondary'!$A184), "",TRIM('Quantities Report_Secondary'!$A184))</f>
        <v/>
      </c>
      <c r="C184" s="475">
        <f>'Quantities Report_Secondary'!D184</f>
        <v>0</v>
      </c>
    </row>
    <row r="185" spans="1:3" x14ac:dyDescent="0.25">
      <c r="A185" s="532" t="str">
        <f>IF(ISNUMBER(VALUE(SUBSTITUTE('Quantities Report_Secondary'!$A185,"+",""))), VALUE(SUBSTITUTE('Quantities Report_Secondary'!$A185,"+","")),IF('Quantities Report_Secondary'!$A185="Totals:","End of Project",$A184))</f>
        <v>Station</v>
      </c>
      <c r="B185" s="473" t="str">
        <f>IF(ISNUMBER('Quantities Report_Secondary'!$A185), "",TRIM('Quantities Report_Secondary'!$A185))</f>
        <v/>
      </c>
      <c r="C185" s="475">
        <f>'Quantities Report_Secondary'!D185</f>
        <v>0</v>
      </c>
    </row>
    <row r="186" spans="1:3" x14ac:dyDescent="0.25">
      <c r="A186" s="532" t="str">
        <f>IF(ISNUMBER(VALUE(SUBSTITUTE('Quantities Report_Secondary'!$A186,"+",""))), VALUE(SUBSTITUTE('Quantities Report_Secondary'!$A186,"+","")),IF('Quantities Report_Secondary'!$A186="Totals:","End of Project",$A185))</f>
        <v>Station</v>
      </c>
      <c r="B186" s="473" t="str">
        <f>IF(ISNUMBER('Quantities Report_Secondary'!$A186), "",TRIM('Quantities Report_Secondary'!$A186))</f>
        <v/>
      </c>
      <c r="C186" s="475">
        <f>'Quantities Report_Secondary'!D186</f>
        <v>0</v>
      </c>
    </row>
    <row r="187" spans="1:3" x14ac:dyDescent="0.25">
      <c r="A187" s="532" t="str">
        <f>IF(ISNUMBER(VALUE(SUBSTITUTE('Quantities Report_Secondary'!$A187,"+",""))), VALUE(SUBSTITUTE('Quantities Report_Secondary'!$A187,"+","")),IF('Quantities Report_Secondary'!$A187="Totals:","End of Project",$A186))</f>
        <v>Station</v>
      </c>
      <c r="B187" s="473" t="str">
        <f>IF(ISNUMBER('Quantities Report_Secondary'!$A187), "",TRIM('Quantities Report_Secondary'!$A187))</f>
        <v/>
      </c>
      <c r="C187" s="475">
        <f>'Quantities Report_Secondary'!D187</f>
        <v>0</v>
      </c>
    </row>
    <row r="188" spans="1:3" x14ac:dyDescent="0.25">
      <c r="A188" s="532" t="str">
        <f>IF(ISNUMBER(VALUE(SUBSTITUTE('Quantities Report_Secondary'!$A188,"+",""))), VALUE(SUBSTITUTE('Quantities Report_Secondary'!$A188,"+","")),IF('Quantities Report_Secondary'!$A188="Totals:","End of Project",$A187))</f>
        <v>Station</v>
      </c>
      <c r="B188" s="473" t="str">
        <f>IF(ISNUMBER('Quantities Report_Secondary'!$A188), "",TRIM('Quantities Report_Secondary'!$A188))</f>
        <v/>
      </c>
      <c r="C188" s="475">
        <f>'Quantities Report_Secondary'!D188</f>
        <v>0</v>
      </c>
    </row>
    <row r="189" spans="1:3" x14ac:dyDescent="0.25">
      <c r="A189" s="532" t="str">
        <f>IF(ISNUMBER(VALUE(SUBSTITUTE('Quantities Report_Secondary'!$A189,"+",""))), VALUE(SUBSTITUTE('Quantities Report_Secondary'!$A189,"+","")),IF('Quantities Report_Secondary'!$A189="Totals:","End of Project",$A188))</f>
        <v>Station</v>
      </c>
      <c r="B189" s="473" t="str">
        <f>IF(ISNUMBER('Quantities Report_Secondary'!$A189), "",TRIM('Quantities Report_Secondary'!$A189))</f>
        <v/>
      </c>
      <c r="C189" s="475">
        <f>'Quantities Report_Secondary'!D189</f>
        <v>0</v>
      </c>
    </row>
    <row r="190" spans="1:3" x14ac:dyDescent="0.25">
      <c r="A190" s="532" t="str">
        <f>IF(ISNUMBER(VALUE(SUBSTITUTE('Quantities Report_Secondary'!$A190,"+",""))), VALUE(SUBSTITUTE('Quantities Report_Secondary'!$A190,"+","")),IF('Quantities Report_Secondary'!$A190="Totals:","End of Project",$A189))</f>
        <v>Station</v>
      </c>
      <c r="B190" s="473" t="str">
        <f>IF(ISNUMBER('Quantities Report_Secondary'!$A190), "",TRIM('Quantities Report_Secondary'!$A190))</f>
        <v/>
      </c>
      <c r="C190" s="475">
        <f>'Quantities Report_Secondary'!D190</f>
        <v>0</v>
      </c>
    </row>
    <row r="191" spans="1:3" x14ac:dyDescent="0.25">
      <c r="A191" s="532" t="str">
        <f>IF(ISNUMBER(VALUE(SUBSTITUTE('Quantities Report_Secondary'!$A191,"+",""))), VALUE(SUBSTITUTE('Quantities Report_Secondary'!$A191,"+","")),IF('Quantities Report_Secondary'!$A191="Totals:","End of Project",$A190))</f>
        <v>Station</v>
      </c>
      <c r="B191" s="473" t="str">
        <f>IF(ISNUMBER('Quantities Report_Secondary'!$A191), "",TRIM('Quantities Report_Secondary'!$A191))</f>
        <v/>
      </c>
      <c r="C191" s="475">
        <f>'Quantities Report_Secondary'!D191</f>
        <v>0</v>
      </c>
    </row>
    <row r="192" spans="1:3" x14ac:dyDescent="0.25">
      <c r="A192" s="532" t="str">
        <f>IF(ISNUMBER(VALUE(SUBSTITUTE('Quantities Report_Secondary'!$A192,"+",""))), VALUE(SUBSTITUTE('Quantities Report_Secondary'!$A192,"+","")),IF('Quantities Report_Secondary'!$A192="Totals:","End of Project",$A191))</f>
        <v>Station</v>
      </c>
      <c r="B192" s="473" t="str">
        <f>IF(ISNUMBER('Quantities Report_Secondary'!$A192), "",TRIM('Quantities Report_Secondary'!$A192))</f>
        <v/>
      </c>
      <c r="C192" s="475">
        <f>'Quantities Report_Secondary'!D192</f>
        <v>0</v>
      </c>
    </row>
    <row r="193" spans="1:3" x14ac:dyDescent="0.25">
      <c r="A193" s="532" t="str">
        <f>IF(ISNUMBER(VALUE(SUBSTITUTE('Quantities Report_Secondary'!$A193,"+",""))), VALUE(SUBSTITUTE('Quantities Report_Secondary'!$A193,"+","")),IF('Quantities Report_Secondary'!$A193="Totals:","End of Project",$A192))</f>
        <v>Station</v>
      </c>
      <c r="B193" s="473" t="str">
        <f>IF(ISNUMBER('Quantities Report_Secondary'!$A193), "",TRIM('Quantities Report_Secondary'!$A193))</f>
        <v/>
      </c>
      <c r="C193" s="475">
        <f>'Quantities Report_Secondary'!D193</f>
        <v>0</v>
      </c>
    </row>
    <row r="194" spans="1:3" x14ac:dyDescent="0.25">
      <c r="A194" s="532" t="str">
        <f>IF(ISNUMBER(VALUE(SUBSTITUTE('Quantities Report_Secondary'!$A194,"+",""))), VALUE(SUBSTITUTE('Quantities Report_Secondary'!$A194,"+","")),IF('Quantities Report_Secondary'!$A194="Totals:","End of Project",$A193))</f>
        <v>Station</v>
      </c>
      <c r="B194" s="473" t="str">
        <f>IF(ISNUMBER('Quantities Report_Secondary'!$A194), "",TRIM('Quantities Report_Secondary'!$A194))</f>
        <v/>
      </c>
      <c r="C194" s="475">
        <f>'Quantities Report_Secondary'!D194</f>
        <v>0</v>
      </c>
    </row>
    <row r="195" spans="1:3" x14ac:dyDescent="0.25">
      <c r="A195" s="532" t="str">
        <f>IF(ISNUMBER(VALUE(SUBSTITUTE('Quantities Report_Secondary'!$A195,"+",""))), VALUE(SUBSTITUTE('Quantities Report_Secondary'!$A195,"+","")),IF('Quantities Report_Secondary'!$A195="Totals:","End of Project",$A194))</f>
        <v>Station</v>
      </c>
      <c r="B195" s="473" t="str">
        <f>IF(ISNUMBER('Quantities Report_Secondary'!$A195), "",TRIM('Quantities Report_Secondary'!$A195))</f>
        <v/>
      </c>
      <c r="C195" s="475">
        <f>'Quantities Report_Secondary'!D195</f>
        <v>0</v>
      </c>
    </row>
    <row r="196" spans="1:3" x14ac:dyDescent="0.25">
      <c r="A196" s="532" t="str">
        <f>IF(ISNUMBER(VALUE(SUBSTITUTE('Quantities Report_Secondary'!$A196,"+",""))), VALUE(SUBSTITUTE('Quantities Report_Secondary'!$A196,"+","")),IF('Quantities Report_Secondary'!$A196="Totals:","End of Project",$A195))</f>
        <v>Station</v>
      </c>
      <c r="B196" s="473" t="str">
        <f>IF(ISNUMBER('Quantities Report_Secondary'!$A196), "",TRIM('Quantities Report_Secondary'!$A196))</f>
        <v/>
      </c>
      <c r="C196" s="475">
        <f>'Quantities Report_Secondary'!D196</f>
        <v>0</v>
      </c>
    </row>
    <row r="197" spans="1:3" x14ac:dyDescent="0.25">
      <c r="A197" s="532" t="str">
        <f>IF(ISNUMBER(VALUE(SUBSTITUTE('Quantities Report_Secondary'!$A197,"+",""))), VALUE(SUBSTITUTE('Quantities Report_Secondary'!$A197,"+","")),IF('Quantities Report_Secondary'!$A197="Totals:","End of Project",$A196))</f>
        <v>Station</v>
      </c>
      <c r="B197" s="473" t="str">
        <f>IF(ISNUMBER('Quantities Report_Secondary'!$A197), "",TRIM('Quantities Report_Secondary'!$A197))</f>
        <v/>
      </c>
      <c r="C197" s="475">
        <f>'Quantities Report_Secondary'!D197</f>
        <v>0</v>
      </c>
    </row>
    <row r="198" spans="1:3" x14ac:dyDescent="0.25">
      <c r="A198" s="532" t="str">
        <f>IF(ISNUMBER(VALUE(SUBSTITUTE('Quantities Report_Secondary'!$A198,"+",""))), VALUE(SUBSTITUTE('Quantities Report_Secondary'!$A198,"+","")),IF('Quantities Report_Secondary'!$A198="Totals:","End of Project",$A197))</f>
        <v>Station</v>
      </c>
      <c r="B198" s="473" t="str">
        <f>IF(ISNUMBER('Quantities Report_Secondary'!$A198), "",TRIM('Quantities Report_Secondary'!$A198))</f>
        <v/>
      </c>
      <c r="C198" s="475">
        <f>'Quantities Report_Secondary'!D198</f>
        <v>0</v>
      </c>
    </row>
    <row r="199" spans="1:3" x14ac:dyDescent="0.25">
      <c r="A199" s="532" t="str">
        <f>IF(ISNUMBER(VALUE(SUBSTITUTE('Quantities Report_Secondary'!$A199,"+",""))), VALUE(SUBSTITUTE('Quantities Report_Secondary'!$A199,"+","")),IF('Quantities Report_Secondary'!$A199="Totals:","End of Project",$A198))</f>
        <v>Station</v>
      </c>
      <c r="B199" s="473" t="str">
        <f>IF(ISNUMBER('Quantities Report_Secondary'!$A199), "",TRIM('Quantities Report_Secondary'!$A199))</f>
        <v/>
      </c>
      <c r="C199" s="475">
        <f>'Quantities Report_Secondary'!D199</f>
        <v>0</v>
      </c>
    </row>
    <row r="200" spans="1:3" x14ac:dyDescent="0.25">
      <c r="A200" s="532" t="str">
        <f>IF(ISNUMBER(VALUE(SUBSTITUTE('Quantities Report_Secondary'!$A200,"+",""))), VALUE(SUBSTITUTE('Quantities Report_Secondary'!$A200,"+","")),IF('Quantities Report_Secondary'!$A200="Totals:","End of Project",$A199))</f>
        <v>Station</v>
      </c>
      <c r="B200" s="473" t="str">
        <f>IF(ISNUMBER('Quantities Report_Secondary'!$A200), "",TRIM('Quantities Report_Secondary'!$A200))</f>
        <v/>
      </c>
      <c r="C200" s="475">
        <f>'Quantities Report_Secondary'!D200</f>
        <v>0</v>
      </c>
    </row>
    <row r="201" spans="1:3" x14ac:dyDescent="0.25">
      <c r="A201" s="532" t="str">
        <f>IF(ISNUMBER(VALUE(SUBSTITUTE('Quantities Report_Secondary'!$A201,"+",""))), VALUE(SUBSTITUTE('Quantities Report_Secondary'!$A201,"+","")),IF('Quantities Report_Secondary'!$A201="Totals:","End of Project",$A200))</f>
        <v>Station</v>
      </c>
      <c r="B201" s="473" t="str">
        <f>IF(ISNUMBER('Quantities Report_Secondary'!$A201), "",TRIM('Quantities Report_Secondary'!$A201))</f>
        <v/>
      </c>
      <c r="C201" s="475">
        <f>'Quantities Report_Secondary'!D201</f>
        <v>0</v>
      </c>
    </row>
    <row r="202" spans="1:3" x14ac:dyDescent="0.25">
      <c r="A202" s="532" t="str">
        <f>IF(ISNUMBER(VALUE(SUBSTITUTE('Quantities Report_Secondary'!$A202,"+",""))), VALUE(SUBSTITUTE('Quantities Report_Secondary'!$A202,"+","")),IF('Quantities Report_Secondary'!$A202="Totals:","End of Project",$A201))</f>
        <v>Station</v>
      </c>
      <c r="B202" s="473" t="str">
        <f>IF(ISNUMBER('Quantities Report_Secondary'!$A202), "",TRIM('Quantities Report_Secondary'!$A202))</f>
        <v/>
      </c>
      <c r="C202" s="475">
        <f>'Quantities Report_Secondary'!D202</f>
        <v>0</v>
      </c>
    </row>
    <row r="203" spans="1:3" x14ac:dyDescent="0.25">
      <c r="A203" s="532" t="str">
        <f>IF(ISNUMBER(VALUE(SUBSTITUTE('Quantities Report_Secondary'!$A203,"+",""))), VALUE(SUBSTITUTE('Quantities Report_Secondary'!$A203,"+","")),IF('Quantities Report_Secondary'!$A203="Totals:","End of Project",$A202))</f>
        <v>Station</v>
      </c>
      <c r="B203" s="473" t="str">
        <f>IF(ISNUMBER('Quantities Report_Secondary'!$A203), "",TRIM('Quantities Report_Secondary'!$A203))</f>
        <v/>
      </c>
      <c r="C203" s="475">
        <f>'Quantities Report_Secondary'!D203</f>
        <v>0</v>
      </c>
    </row>
    <row r="204" spans="1:3" x14ac:dyDescent="0.25">
      <c r="A204" s="532" t="str">
        <f>IF(ISNUMBER(VALUE(SUBSTITUTE('Quantities Report_Secondary'!$A204,"+",""))), VALUE(SUBSTITUTE('Quantities Report_Secondary'!$A204,"+","")),IF('Quantities Report_Secondary'!$A204="Totals:","End of Project",$A203))</f>
        <v>Station</v>
      </c>
      <c r="B204" s="473" t="str">
        <f>IF(ISNUMBER('Quantities Report_Secondary'!$A204), "",TRIM('Quantities Report_Secondary'!$A204))</f>
        <v/>
      </c>
      <c r="C204" s="475">
        <f>'Quantities Report_Secondary'!D204</f>
        <v>0</v>
      </c>
    </row>
    <row r="205" spans="1:3" x14ac:dyDescent="0.25">
      <c r="A205" s="532" t="str">
        <f>IF(ISNUMBER(VALUE(SUBSTITUTE('Quantities Report_Secondary'!$A205,"+",""))), VALUE(SUBSTITUTE('Quantities Report_Secondary'!$A205,"+","")),IF('Quantities Report_Secondary'!$A205="Totals:","End of Project",$A204))</f>
        <v>Station</v>
      </c>
      <c r="B205" s="473" t="str">
        <f>IF(ISNUMBER('Quantities Report_Secondary'!$A205), "",TRIM('Quantities Report_Secondary'!$A205))</f>
        <v/>
      </c>
      <c r="C205" s="475">
        <f>'Quantities Report_Secondary'!D205</f>
        <v>0</v>
      </c>
    </row>
    <row r="206" spans="1:3" x14ac:dyDescent="0.25">
      <c r="A206" s="532" t="str">
        <f>IF(ISNUMBER(VALUE(SUBSTITUTE('Quantities Report_Secondary'!$A206,"+",""))), VALUE(SUBSTITUTE('Quantities Report_Secondary'!$A206,"+","")),IF('Quantities Report_Secondary'!$A206="Totals:","End of Project",$A205))</f>
        <v>Station</v>
      </c>
      <c r="B206" s="473" t="str">
        <f>IF(ISNUMBER('Quantities Report_Secondary'!$A206), "",TRIM('Quantities Report_Secondary'!$A206))</f>
        <v/>
      </c>
      <c r="C206" s="475">
        <f>'Quantities Report_Secondary'!D206</f>
        <v>0</v>
      </c>
    </row>
    <row r="207" spans="1:3" x14ac:dyDescent="0.25">
      <c r="A207" s="532" t="str">
        <f>IF(ISNUMBER(VALUE(SUBSTITUTE('Quantities Report_Secondary'!$A207,"+",""))), VALUE(SUBSTITUTE('Quantities Report_Secondary'!$A207,"+","")),IF('Quantities Report_Secondary'!$A207="Totals:","End of Project",$A206))</f>
        <v>Station</v>
      </c>
      <c r="B207" s="473" t="str">
        <f>IF(ISNUMBER('Quantities Report_Secondary'!$A207), "",TRIM('Quantities Report_Secondary'!$A207))</f>
        <v/>
      </c>
      <c r="C207" s="475">
        <f>'Quantities Report_Secondary'!D207</f>
        <v>0</v>
      </c>
    </row>
    <row r="208" spans="1:3" x14ac:dyDescent="0.25">
      <c r="A208" s="532" t="str">
        <f>IF(ISNUMBER(VALUE(SUBSTITUTE('Quantities Report_Secondary'!$A208,"+",""))), VALUE(SUBSTITUTE('Quantities Report_Secondary'!$A208,"+","")),IF('Quantities Report_Secondary'!$A208="Totals:","End of Project",$A207))</f>
        <v>Station</v>
      </c>
      <c r="B208" s="473" t="str">
        <f>IF(ISNUMBER('Quantities Report_Secondary'!$A208), "",TRIM('Quantities Report_Secondary'!$A208))</f>
        <v/>
      </c>
      <c r="C208" s="475">
        <f>'Quantities Report_Secondary'!D208</f>
        <v>0</v>
      </c>
    </row>
    <row r="209" spans="1:3" x14ac:dyDescent="0.25">
      <c r="A209" s="532" t="str">
        <f>IF(ISNUMBER(VALUE(SUBSTITUTE('Quantities Report_Secondary'!$A209,"+",""))), VALUE(SUBSTITUTE('Quantities Report_Secondary'!$A209,"+","")),IF('Quantities Report_Secondary'!$A209="Totals:","End of Project",$A208))</f>
        <v>Station</v>
      </c>
      <c r="B209" s="473" t="str">
        <f>IF(ISNUMBER('Quantities Report_Secondary'!$A209), "",TRIM('Quantities Report_Secondary'!$A209))</f>
        <v/>
      </c>
      <c r="C209" s="475">
        <f>'Quantities Report_Secondary'!D209</f>
        <v>0</v>
      </c>
    </row>
    <row r="210" spans="1:3" x14ac:dyDescent="0.25">
      <c r="A210" s="532" t="str">
        <f>IF(ISNUMBER(VALUE(SUBSTITUTE('Quantities Report_Secondary'!$A210,"+",""))), VALUE(SUBSTITUTE('Quantities Report_Secondary'!$A210,"+","")),IF('Quantities Report_Secondary'!$A210="Totals:","End of Project",$A209))</f>
        <v>Station</v>
      </c>
      <c r="B210" s="473" t="str">
        <f>IF(ISNUMBER('Quantities Report_Secondary'!$A210), "",TRIM('Quantities Report_Secondary'!$A210))</f>
        <v/>
      </c>
      <c r="C210" s="475">
        <f>'Quantities Report_Secondary'!D210</f>
        <v>0</v>
      </c>
    </row>
    <row r="211" spans="1:3" x14ac:dyDescent="0.25">
      <c r="A211" s="532" t="str">
        <f>IF(ISNUMBER(VALUE(SUBSTITUTE('Quantities Report_Secondary'!$A211,"+",""))), VALUE(SUBSTITUTE('Quantities Report_Secondary'!$A211,"+","")),IF('Quantities Report_Secondary'!$A211="Totals:","End of Project",$A210))</f>
        <v>Station</v>
      </c>
      <c r="B211" s="473" t="str">
        <f>IF(ISNUMBER('Quantities Report_Secondary'!$A211), "",TRIM('Quantities Report_Secondary'!$A211))</f>
        <v/>
      </c>
      <c r="C211" s="475">
        <f>'Quantities Report_Secondary'!D211</f>
        <v>0</v>
      </c>
    </row>
    <row r="212" spans="1:3" x14ac:dyDescent="0.25">
      <c r="A212" s="532" t="str">
        <f>IF(ISNUMBER(VALUE(SUBSTITUTE('Quantities Report_Secondary'!$A212,"+",""))), VALUE(SUBSTITUTE('Quantities Report_Secondary'!$A212,"+","")),IF('Quantities Report_Secondary'!$A212="Totals:","End of Project",$A211))</f>
        <v>Station</v>
      </c>
      <c r="B212" s="473" t="str">
        <f>IF(ISNUMBER('Quantities Report_Secondary'!$A212), "",TRIM('Quantities Report_Secondary'!$A212))</f>
        <v/>
      </c>
      <c r="C212" s="475">
        <f>'Quantities Report_Secondary'!D212</f>
        <v>0</v>
      </c>
    </row>
    <row r="213" spans="1:3" x14ac:dyDescent="0.25">
      <c r="A213" s="532" t="str">
        <f>IF(ISNUMBER(VALUE(SUBSTITUTE('Quantities Report_Secondary'!$A213,"+",""))), VALUE(SUBSTITUTE('Quantities Report_Secondary'!$A213,"+","")),IF('Quantities Report_Secondary'!$A213="Totals:","End of Project",$A212))</f>
        <v>Station</v>
      </c>
      <c r="B213" s="473" t="str">
        <f>IF(ISNUMBER('Quantities Report_Secondary'!$A213), "",TRIM('Quantities Report_Secondary'!$A213))</f>
        <v/>
      </c>
      <c r="C213" s="475">
        <f>'Quantities Report_Secondary'!D213</f>
        <v>0</v>
      </c>
    </row>
    <row r="214" spans="1:3" x14ac:dyDescent="0.25">
      <c r="A214" s="532" t="str">
        <f>IF(ISNUMBER(VALUE(SUBSTITUTE('Quantities Report_Secondary'!$A214,"+",""))), VALUE(SUBSTITUTE('Quantities Report_Secondary'!$A214,"+","")),IF('Quantities Report_Secondary'!$A214="Totals:","End of Project",$A213))</f>
        <v>Station</v>
      </c>
      <c r="B214" s="473" t="str">
        <f>IF(ISNUMBER('Quantities Report_Secondary'!$A214), "",TRIM('Quantities Report_Secondary'!$A214))</f>
        <v/>
      </c>
      <c r="C214" s="475">
        <f>'Quantities Report_Secondary'!D214</f>
        <v>0</v>
      </c>
    </row>
    <row r="215" spans="1:3" x14ac:dyDescent="0.25">
      <c r="A215" s="532" t="str">
        <f>IF(ISNUMBER(VALUE(SUBSTITUTE('Quantities Report_Secondary'!$A215,"+",""))), VALUE(SUBSTITUTE('Quantities Report_Secondary'!$A215,"+","")),IF('Quantities Report_Secondary'!$A215="Totals:","End of Project",$A214))</f>
        <v>Station</v>
      </c>
      <c r="B215" s="473" t="str">
        <f>IF(ISNUMBER('Quantities Report_Secondary'!$A215), "",TRIM('Quantities Report_Secondary'!$A215))</f>
        <v/>
      </c>
      <c r="C215" s="475">
        <f>'Quantities Report_Secondary'!D215</f>
        <v>0</v>
      </c>
    </row>
    <row r="216" spans="1:3" x14ac:dyDescent="0.25">
      <c r="A216" s="532" t="str">
        <f>IF(ISNUMBER(VALUE(SUBSTITUTE('Quantities Report_Secondary'!$A216,"+",""))), VALUE(SUBSTITUTE('Quantities Report_Secondary'!$A216,"+","")),IF('Quantities Report_Secondary'!$A216="Totals:","End of Project",$A215))</f>
        <v>Station</v>
      </c>
      <c r="B216" s="473" t="str">
        <f>IF(ISNUMBER('Quantities Report_Secondary'!$A216), "",TRIM('Quantities Report_Secondary'!$A216))</f>
        <v/>
      </c>
      <c r="C216" s="475">
        <f>'Quantities Report_Secondary'!D216</f>
        <v>0</v>
      </c>
    </row>
    <row r="217" spans="1:3" x14ac:dyDescent="0.25">
      <c r="A217" s="532" t="str">
        <f>IF(ISNUMBER(VALUE(SUBSTITUTE('Quantities Report_Secondary'!$A217,"+",""))), VALUE(SUBSTITUTE('Quantities Report_Secondary'!$A217,"+","")),IF('Quantities Report_Secondary'!$A217="Totals:","End of Project",$A216))</f>
        <v>Station</v>
      </c>
      <c r="B217" s="473" t="str">
        <f>IF(ISNUMBER('Quantities Report_Secondary'!$A217), "",TRIM('Quantities Report_Secondary'!$A217))</f>
        <v/>
      </c>
      <c r="C217" s="475">
        <f>'Quantities Report_Secondary'!D217</f>
        <v>0</v>
      </c>
    </row>
    <row r="218" spans="1:3" x14ac:dyDescent="0.25">
      <c r="A218" s="532" t="str">
        <f>IF(ISNUMBER(VALUE(SUBSTITUTE('Quantities Report_Secondary'!$A218,"+",""))), VALUE(SUBSTITUTE('Quantities Report_Secondary'!$A218,"+","")),IF('Quantities Report_Secondary'!$A218="Totals:","End of Project",$A217))</f>
        <v>Station</v>
      </c>
      <c r="B218" s="473" t="str">
        <f>IF(ISNUMBER('Quantities Report_Secondary'!$A218), "",TRIM('Quantities Report_Secondary'!$A218))</f>
        <v/>
      </c>
      <c r="C218" s="475">
        <f>'Quantities Report_Secondary'!D218</f>
        <v>0</v>
      </c>
    </row>
    <row r="219" spans="1:3" x14ac:dyDescent="0.25">
      <c r="A219" s="532" t="str">
        <f>IF(ISNUMBER(VALUE(SUBSTITUTE('Quantities Report_Secondary'!$A219,"+",""))), VALUE(SUBSTITUTE('Quantities Report_Secondary'!$A219,"+","")),IF('Quantities Report_Secondary'!$A219="Totals:","End of Project",$A218))</f>
        <v>Station</v>
      </c>
      <c r="B219" s="473" t="str">
        <f>IF(ISNUMBER('Quantities Report_Secondary'!$A219), "",TRIM('Quantities Report_Secondary'!$A219))</f>
        <v/>
      </c>
      <c r="C219" s="475">
        <f>'Quantities Report_Secondary'!D219</f>
        <v>0</v>
      </c>
    </row>
    <row r="220" spans="1:3" x14ac:dyDescent="0.25">
      <c r="A220" s="532" t="str">
        <f>IF(ISNUMBER(VALUE(SUBSTITUTE('Quantities Report_Secondary'!$A220,"+",""))), VALUE(SUBSTITUTE('Quantities Report_Secondary'!$A220,"+","")),IF('Quantities Report_Secondary'!$A220="Totals:","End of Project",$A219))</f>
        <v>Station</v>
      </c>
      <c r="B220" s="473" t="str">
        <f>IF(ISNUMBER('Quantities Report_Secondary'!$A220), "",TRIM('Quantities Report_Secondary'!$A220))</f>
        <v/>
      </c>
      <c r="C220" s="475">
        <f>'Quantities Report_Secondary'!D220</f>
        <v>0</v>
      </c>
    </row>
    <row r="221" spans="1:3" x14ac:dyDescent="0.25">
      <c r="A221" s="532" t="str">
        <f>IF(ISNUMBER(VALUE(SUBSTITUTE('Quantities Report_Secondary'!$A221,"+",""))), VALUE(SUBSTITUTE('Quantities Report_Secondary'!$A221,"+","")),IF('Quantities Report_Secondary'!$A221="Totals:","End of Project",$A220))</f>
        <v>Station</v>
      </c>
      <c r="B221" s="473" t="str">
        <f>IF(ISNUMBER('Quantities Report_Secondary'!$A221), "",TRIM('Quantities Report_Secondary'!$A221))</f>
        <v/>
      </c>
      <c r="C221" s="475">
        <f>'Quantities Report_Secondary'!D221</f>
        <v>0</v>
      </c>
    </row>
    <row r="222" spans="1:3" x14ac:dyDescent="0.25">
      <c r="A222" s="532" t="str">
        <f>IF(ISNUMBER(VALUE(SUBSTITUTE('Quantities Report_Secondary'!$A222,"+",""))), VALUE(SUBSTITUTE('Quantities Report_Secondary'!$A222,"+","")),IF('Quantities Report_Secondary'!$A222="Totals:","End of Project",$A221))</f>
        <v>Station</v>
      </c>
      <c r="B222" s="473" t="str">
        <f>IF(ISNUMBER('Quantities Report_Secondary'!$A222), "",TRIM('Quantities Report_Secondary'!$A222))</f>
        <v/>
      </c>
      <c r="C222" s="475">
        <f>'Quantities Report_Secondary'!D222</f>
        <v>0</v>
      </c>
    </row>
    <row r="223" spans="1:3" x14ac:dyDescent="0.25">
      <c r="A223" s="532" t="str">
        <f>IF(ISNUMBER(VALUE(SUBSTITUTE('Quantities Report_Secondary'!$A223,"+",""))), VALUE(SUBSTITUTE('Quantities Report_Secondary'!$A223,"+","")),IF('Quantities Report_Secondary'!$A223="Totals:","End of Project",$A222))</f>
        <v>Station</v>
      </c>
      <c r="B223" s="473" t="str">
        <f>IF(ISNUMBER('Quantities Report_Secondary'!$A223), "",TRIM('Quantities Report_Secondary'!$A223))</f>
        <v/>
      </c>
      <c r="C223" s="475">
        <f>'Quantities Report_Secondary'!D223</f>
        <v>0</v>
      </c>
    </row>
    <row r="224" spans="1:3" x14ac:dyDescent="0.25">
      <c r="A224" s="532" t="str">
        <f>IF(ISNUMBER(VALUE(SUBSTITUTE('Quantities Report_Secondary'!$A224,"+",""))), VALUE(SUBSTITUTE('Quantities Report_Secondary'!$A224,"+","")),IF('Quantities Report_Secondary'!$A224="Totals:","End of Project",$A223))</f>
        <v>Station</v>
      </c>
      <c r="B224" s="473" t="str">
        <f>IF(ISNUMBER('Quantities Report_Secondary'!$A224), "",TRIM('Quantities Report_Secondary'!$A224))</f>
        <v/>
      </c>
      <c r="C224" s="475">
        <f>'Quantities Report_Secondary'!D224</f>
        <v>0</v>
      </c>
    </row>
    <row r="225" spans="1:3" x14ac:dyDescent="0.25">
      <c r="A225" s="532" t="str">
        <f>IF(ISNUMBER(VALUE(SUBSTITUTE('Quantities Report_Secondary'!$A225,"+",""))), VALUE(SUBSTITUTE('Quantities Report_Secondary'!$A225,"+","")),IF('Quantities Report_Secondary'!$A225="Totals:","End of Project",$A224))</f>
        <v>Station</v>
      </c>
      <c r="B225" s="473" t="str">
        <f>IF(ISNUMBER('Quantities Report_Secondary'!$A225), "",TRIM('Quantities Report_Secondary'!$A225))</f>
        <v/>
      </c>
      <c r="C225" s="475">
        <f>'Quantities Report_Secondary'!D225</f>
        <v>0</v>
      </c>
    </row>
    <row r="226" spans="1:3" x14ac:dyDescent="0.25">
      <c r="A226" s="532" t="str">
        <f>IF(ISNUMBER(VALUE(SUBSTITUTE('Quantities Report_Secondary'!$A226,"+",""))), VALUE(SUBSTITUTE('Quantities Report_Secondary'!$A226,"+","")),IF('Quantities Report_Secondary'!$A226="Totals:","End of Project",$A225))</f>
        <v>Station</v>
      </c>
      <c r="B226" s="473" t="str">
        <f>IF(ISNUMBER('Quantities Report_Secondary'!$A226), "",TRIM('Quantities Report_Secondary'!$A226))</f>
        <v/>
      </c>
      <c r="C226" s="475">
        <f>'Quantities Report_Secondary'!D226</f>
        <v>0</v>
      </c>
    </row>
    <row r="227" spans="1:3" x14ac:dyDescent="0.25">
      <c r="A227" s="532" t="str">
        <f>IF(ISNUMBER(VALUE(SUBSTITUTE('Quantities Report_Secondary'!$A227,"+",""))), VALUE(SUBSTITUTE('Quantities Report_Secondary'!$A227,"+","")),IF('Quantities Report_Secondary'!$A227="Totals:","End of Project",$A226))</f>
        <v>Station</v>
      </c>
      <c r="B227" s="473" t="str">
        <f>IF(ISNUMBER('Quantities Report_Secondary'!$A227), "",TRIM('Quantities Report_Secondary'!$A227))</f>
        <v/>
      </c>
      <c r="C227" s="475">
        <f>'Quantities Report_Secondary'!D227</f>
        <v>0</v>
      </c>
    </row>
    <row r="228" spans="1:3" x14ac:dyDescent="0.25">
      <c r="A228" s="532" t="str">
        <f>IF(ISNUMBER(VALUE(SUBSTITUTE('Quantities Report_Secondary'!$A228,"+",""))), VALUE(SUBSTITUTE('Quantities Report_Secondary'!$A228,"+","")),IF('Quantities Report_Secondary'!$A228="Totals:","End of Project",$A227))</f>
        <v>Station</v>
      </c>
      <c r="B228" s="473" t="str">
        <f>IF(ISNUMBER('Quantities Report_Secondary'!$A228), "",TRIM('Quantities Report_Secondary'!$A228))</f>
        <v/>
      </c>
      <c r="C228" s="475">
        <f>'Quantities Report_Secondary'!D228</f>
        <v>0</v>
      </c>
    </row>
    <row r="229" spans="1:3" x14ac:dyDescent="0.25">
      <c r="A229" s="532" t="str">
        <f>IF(ISNUMBER(VALUE(SUBSTITUTE('Quantities Report_Secondary'!$A229,"+",""))), VALUE(SUBSTITUTE('Quantities Report_Secondary'!$A229,"+","")),IF('Quantities Report_Secondary'!$A229="Totals:","End of Project",$A228))</f>
        <v>Station</v>
      </c>
      <c r="B229" s="473" t="str">
        <f>IF(ISNUMBER('Quantities Report_Secondary'!$A229), "",TRIM('Quantities Report_Secondary'!$A229))</f>
        <v/>
      </c>
      <c r="C229" s="475">
        <f>'Quantities Report_Secondary'!D229</f>
        <v>0</v>
      </c>
    </row>
    <row r="230" spans="1:3" x14ac:dyDescent="0.25">
      <c r="A230" s="532" t="str">
        <f>IF(ISNUMBER(VALUE(SUBSTITUTE('Quantities Report_Secondary'!$A230,"+",""))), VALUE(SUBSTITUTE('Quantities Report_Secondary'!$A230,"+","")),IF('Quantities Report_Secondary'!$A230="Totals:","End of Project",$A229))</f>
        <v>Station</v>
      </c>
      <c r="B230" s="473" t="str">
        <f>IF(ISNUMBER('Quantities Report_Secondary'!$A230), "",TRIM('Quantities Report_Secondary'!$A230))</f>
        <v/>
      </c>
      <c r="C230" s="475">
        <f>'Quantities Report_Secondary'!D230</f>
        <v>0</v>
      </c>
    </row>
    <row r="231" spans="1:3" x14ac:dyDescent="0.25">
      <c r="A231" s="532" t="str">
        <f>IF(ISNUMBER(VALUE(SUBSTITUTE('Quantities Report_Secondary'!$A231,"+",""))), VALUE(SUBSTITUTE('Quantities Report_Secondary'!$A231,"+","")),IF('Quantities Report_Secondary'!$A231="Totals:","End of Project",$A230))</f>
        <v>Station</v>
      </c>
      <c r="B231" s="473" t="str">
        <f>IF(ISNUMBER('Quantities Report_Secondary'!$A231), "",TRIM('Quantities Report_Secondary'!$A231))</f>
        <v/>
      </c>
      <c r="C231" s="475">
        <f>'Quantities Report_Secondary'!D231</f>
        <v>0</v>
      </c>
    </row>
    <row r="232" spans="1:3" x14ac:dyDescent="0.25">
      <c r="A232" s="532" t="str">
        <f>IF(ISNUMBER(VALUE(SUBSTITUTE('Quantities Report_Secondary'!$A232,"+",""))), VALUE(SUBSTITUTE('Quantities Report_Secondary'!$A232,"+","")),IF('Quantities Report_Secondary'!$A232="Totals:","End of Project",$A231))</f>
        <v>Station</v>
      </c>
      <c r="B232" s="473" t="str">
        <f>IF(ISNUMBER('Quantities Report_Secondary'!$A232), "",TRIM('Quantities Report_Secondary'!$A232))</f>
        <v/>
      </c>
      <c r="C232" s="475">
        <f>'Quantities Report_Secondary'!D232</f>
        <v>0</v>
      </c>
    </row>
    <row r="233" spans="1:3" x14ac:dyDescent="0.25">
      <c r="A233" s="532" t="str">
        <f>IF(ISNUMBER(VALUE(SUBSTITUTE('Quantities Report_Secondary'!$A233,"+",""))), VALUE(SUBSTITUTE('Quantities Report_Secondary'!$A233,"+","")),IF('Quantities Report_Secondary'!$A233="Totals:","End of Project",$A232))</f>
        <v>Station</v>
      </c>
      <c r="B233" s="473" t="str">
        <f>IF(ISNUMBER('Quantities Report_Secondary'!$A233), "",TRIM('Quantities Report_Secondary'!$A233))</f>
        <v/>
      </c>
      <c r="C233" s="475">
        <f>'Quantities Report_Secondary'!D233</f>
        <v>0</v>
      </c>
    </row>
    <row r="234" spans="1:3" x14ac:dyDescent="0.25">
      <c r="A234" s="532" t="str">
        <f>IF(ISNUMBER(VALUE(SUBSTITUTE('Quantities Report_Secondary'!$A234,"+",""))), VALUE(SUBSTITUTE('Quantities Report_Secondary'!$A234,"+","")),IF('Quantities Report_Secondary'!$A234="Totals:","End of Project",$A233))</f>
        <v>Station</v>
      </c>
      <c r="B234" s="473" t="str">
        <f>IF(ISNUMBER('Quantities Report_Secondary'!$A234), "",TRIM('Quantities Report_Secondary'!$A234))</f>
        <v/>
      </c>
      <c r="C234" s="475">
        <f>'Quantities Report_Secondary'!D234</f>
        <v>0</v>
      </c>
    </row>
    <row r="235" spans="1:3" x14ac:dyDescent="0.25">
      <c r="A235" s="532" t="str">
        <f>IF(ISNUMBER(VALUE(SUBSTITUTE('Quantities Report_Secondary'!$A235,"+",""))), VALUE(SUBSTITUTE('Quantities Report_Secondary'!$A235,"+","")),IF('Quantities Report_Secondary'!$A235="Totals:","End of Project",$A234))</f>
        <v>Station</v>
      </c>
      <c r="B235" s="473" t="str">
        <f>IF(ISNUMBER('Quantities Report_Secondary'!$A235), "",TRIM('Quantities Report_Secondary'!$A235))</f>
        <v/>
      </c>
      <c r="C235" s="475">
        <f>'Quantities Report_Secondary'!D235</f>
        <v>0</v>
      </c>
    </row>
    <row r="236" spans="1:3" x14ac:dyDescent="0.25">
      <c r="A236" s="532" t="str">
        <f>IF(ISNUMBER(VALUE(SUBSTITUTE('Quantities Report_Secondary'!$A236,"+",""))), VALUE(SUBSTITUTE('Quantities Report_Secondary'!$A236,"+","")),IF('Quantities Report_Secondary'!$A236="Totals:","End of Project",$A235))</f>
        <v>Station</v>
      </c>
      <c r="B236" s="473" t="str">
        <f>IF(ISNUMBER('Quantities Report_Secondary'!$A236), "",TRIM('Quantities Report_Secondary'!$A236))</f>
        <v/>
      </c>
      <c r="C236" s="475">
        <f>'Quantities Report_Secondary'!D236</f>
        <v>0</v>
      </c>
    </row>
    <row r="237" spans="1:3" x14ac:dyDescent="0.25">
      <c r="A237" s="532" t="str">
        <f>IF(ISNUMBER(VALUE(SUBSTITUTE('Quantities Report_Secondary'!$A237,"+",""))), VALUE(SUBSTITUTE('Quantities Report_Secondary'!$A237,"+","")),IF('Quantities Report_Secondary'!$A237="Totals:","End of Project",$A236))</f>
        <v>Station</v>
      </c>
      <c r="B237" s="473" t="str">
        <f>IF(ISNUMBER('Quantities Report_Secondary'!$A237), "",TRIM('Quantities Report_Secondary'!$A237))</f>
        <v/>
      </c>
      <c r="C237" s="475">
        <f>'Quantities Report_Secondary'!D237</f>
        <v>0</v>
      </c>
    </row>
    <row r="238" spans="1:3" x14ac:dyDescent="0.25">
      <c r="A238" s="532" t="str">
        <f>IF(ISNUMBER(VALUE(SUBSTITUTE('Quantities Report_Secondary'!$A238,"+",""))), VALUE(SUBSTITUTE('Quantities Report_Secondary'!$A238,"+","")),IF('Quantities Report_Secondary'!$A238="Totals:","End of Project",$A237))</f>
        <v>Station</v>
      </c>
      <c r="B238" s="473" t="str">
        <f>IF(ISNUMBER('Quantities Report_Secondary'!$A238), "",TRIM('Quantities Report_Secondary'!$A238))</f>
        <v/>
      </c>
      <c r="C238" s="475">
        <f>'Quantities Report_Secondary'!D238</f>
        <v>0</v>
      </c>
    </row>
    <row r="239" spans="1:3" x14ac:dyDescent="0.25">
      <c r="A239" s="532" t="str">
        <f>IF(ISNUMBER(VALUE(SUBSTITUTE('Quantities Report_Secondary'!$A239,"+",""))), VALUE(SUBSTITUTE('Quantities Report_Secondary'!$A239,"+","")),IF('Quantities Report_Secondary'!$A239="Totals:","End of Project",$A238))</f>
        <v>Station</v>
      </c>
      <c r="B239" s="473" t="str">
        <f>IF(ISNUMBER('Quantities Report_Secondary'!$A239), "",TRIM('Quantities Report_Secondary'!$A239))</f>
        <v/>
      </c>
      <c r="C239" s="475">
        <f>'Quantities Report_Secondary'!D239</f>
        <v>0</v>
      </c>
    </row>
    <row r="240" spans="1:3" x14ac:dyDescent="0.25">
      <c r="A240" s="532" t="str">
        <f>IF(ISNUMBER(VALUE(SUBSTITUTE('Quantities Report_Secondary'!$A240,"+",""))), VALUE(SUBSTITUTE('Quantities Report_Secondary'!$A240,"+","")),IF('Quantities Report_Secondary'!$A240="Totals:","End of Project",$A239))</f>
        <v>Station</v>
      </c>
      <c r="B240" s="473" t="str">
        <f>IF(ISNUMBER('Quantities Report_Secondary'!$A240), "",TRIM('Quantities Report_Secondary'!$A240))</f>
        <v/>
      </c>
      <c r="C240" s="475">
        <f>'Quantities Report_Secondary'!D240</f>
        <v>0</v>
      </c>
    </row>
    <row r="241" spans="1:3" x14ac:dyDescent="0.25">
      <c r="A241" s="532" t="str">
        <f>IF(ISNUMBER(VALUE(SUBSTITUTE('Quantities Report_Secondary'!$A241,"+",""))), VALUE(SUBSTITUTE('Quantities Report_Secondary'!$A241,"+","")),IF('Quantities Report_Secondary'!$A241="Totals:","End of Project",$A240))</f>
        <v>Station</v>
      </c>
      <c r="B241" s="473" t="str">
        <f>IF(ISNUMBER('Quantities Report_Secondary'!$A241), "",TRIM('Quantities Report_Secondary'!$A241))</f>
        <v/>
      </c>
      <c r="C241" s="475">
        <f>'Quantities Report_Secondary'!D241</f>
        <v>0</v>
      </c>
    </row>
    <row r="242" spans="1:3" x14ac:dyDescent="0.25">
      <c r="A242" s="532" t="str">
        <f>IF(ISNUMBER(VALUE(SUBSTITUTE('Quantities Report_Secondary'!$A242,"+",""))), VALUE(SUBSTITUTE('Quantities Report_Secondary'!$A242,"+","")),IF('Quantities Report_Secondary'!$A242="Totals:","End of Project",$A241))</f>
        <v>Station</v>
      </c>
      <c r="B242" s="473" t="str">
        <f>IF(ISNUMBER('Quantities Report_Secondary'!$A242), "",TRIM('Quantities Report_Secondary'!$A242))</f>
        <v/>
      </c>
      <c r="C242" s="475">
        <f>'Quantities Report_Secondary'!D242</f>
        <v>0</v>
      </c>
    </row>
    <row r="243" spans="1:3" x14ac:dyDescent="0.25">
      <c r="A243" s="532" t="str">
        <f>IF(ISNUMBER(VALUE(SUBSTITUTE('Quantities Report_Secondary'!$A243,"+",""))), VALUE(SUBSTITUTE('Quantities Report_Secondary'!$A243,"+","")),IF('Quantities Report_Secondary'!$A243="Totals:","End of Project",$A242))</f>
        <v>Station</v>
      </c>
      <c r="B243" s="473" t="str">
        <f>IF(ISNUMBER('Quantities Report_Secondary'!$A243), "",TRIM('Quantities Report_Secondary'!$A243))</f>
        <v/>
      </c>
      <c r="C243" s="475">
        <f>'Quantities Report_Secondary'!D243</f>
        <v>0</v>
      </c>
    </row>
    <row r="244" spans="1:3" x14ac:dyDescent="0.25">
      <c r="A244" s="532" t="str">
        <f>IF(ISNUMBER(VALUE(SUBSTITUTE('Quantities Report_Secondary'!$A244,"+",""))), VALUE(SUBSTITUTE('Quantities Report_Secondary'!$A244,"+","")),IF('Quantities Report_Secondary'!$A244="Totals:","End of Project",$A243))</f>
        <v>Station</v>
      </c>
      <c r="B244" s="473" t="str">
        <f>IF(ISNUMBER('Quantities Report_Secondary'!$A244), "",TRIM('Quantities Report_Secondary'!$A244))</f>
        <v/>
      </c>
      <c r="C244" s="475">
        <f>'Quantities Report_Secondary'!D244</f>
        <v>0</v>
      </c>
    </row>
    <row r="245" spans="1:3" x14ac:dyDescent="0.25">
      <c r="A245" s="532" t="str">
        <f>IF(ISNUMBER(VALUE(SUBSTITUTE('Quantities Report_Secondary'!$A245,"+",""))), VALUE(SUBSTITUTE('Quantities Report_Secondary'!$A245,"+","")),IF('Quantities Report_Secondary'!$A245="Totals:","End of Project",$A244))</f>
        <v>Station</v>
      </c>
      <c r="B245" s="473" t="str">
        <f>IF(ISNUMBER('Quantities Report_Secondary'!$A245), "",TRIM('Quantities Report_Secondary'!$A245))</f>
        <v/>
      </c>
      <c r="C245" s="475">
        <f>'Quantities Report_Secondary'!D245</f>
        <v>0</v>
      </c>
    </row>
    <row r="246" spans="1:3" x14ac:dyDescent="0.25">
      <c r="A246" s="532" t="str">
        <f>IF(ISNUMBER(VALUE(SUBSTITUTE('Quantities Report_Secondary'!$A246,"+",""))), VALUE(SUBSTITUTE('Quantities Report_Secondary'!$A246,"+","")),IF('Quantities Report_Secondary'!$A246="Totals:","End of Project",$A245))</f>
        <v>Station</v>
      </c>
      <c r="B246" s="473" t="str">
        <f>IF(ISNUMBER('Quantities Report_Secondary'!$A246), "",TRIM('Quantities Report_Secondary'!$A246))</f>
        <v/>
      </c>
      <c r="C246" s="475">
        <f>'Quantities Report_Secondary'!D246</f>
        <v>0</v>
      </c>
    </row>
    <row r="247" spans="1:3" x14ac:dyDescent="0.25">
      <c r="A247" s="532" t="str">
        <f>IF(ISNUMBER(VALUE(SUBSTITUTE('Quantities Report_Secondary'!$A247,"+",""))), VALUE(SUBSTITUTE('Quantities Report_Secondary'!$A247,"+","")),IF('Quantities Report_Secondary'!$A247="Totals:","End of Project",$A246))</f>
        <v>Station</v>
      </c>
      <c r="B247" s="473" t="str">
        <f>IF(ISNUMBER('Quantities Report_Secondary'!$A247), "",TRIM('Quantities Report_Secondary'!$A247))</f>
        <v/>
      </c>
      <c r="C247" s="475">
        <f>'Quantities Report_Secondary'!D247</f>
        <v>0</v>
      </c>
    </row>
    <row r="248" spans="1:3" x14ac:dyDescent="0.25">
      <c r="A248" s="532" t="str">
        <f>IF(ISNUMBER(VALUE(SUBSTITUTE('Quantities Report_Secondary'!$A248,"+",""))), VALUE(SUBSTITUTE('Quantities Report_Secondary'!$A248,"+","")),IF('Quantities Report_Secondary'!$A248="Totals:","End of Project",$A247))</f>
        <v>Station</v>
      </c>
      <c r="B248" s="473" t="str">
        <f>IF(ISNUMBER('Quantities Report_Secondary'!$A248), "",TRIM('Quantities Report_Secondary'!$A248))</f>
        <v/>
      </c>
      <c r="C248" s="475">
        <f>'Quantities Report_Secondary'!D248</f>
        <v>0</v>
      </c>
    </row>
    <row r="249" spans="1:3" x14ac:dyDescent="0.25">
      <c r="A249" s="532" t="str">
        <f>IF(ISNUMBER(VALUE(SUBSTITUTE('Quantities Report_Secondary'!$A249,"+",""))), VALUE(SUBSTITUTE('Quantities Report_Secondary'!$A249,"+","")),IF('Quantities Report_Secondary'!$A249="Totals:","End of Project",$A248))</f>
        <v>Station</v>
      </c>
      <c r="B249" s="473" t="str">
        <f>IF(ISNUMBER('Quantities Report_Secondary'!$A249), "",TRIM('Quantities Report_Secondary'!$A249))</f>
        <v/>
      </c>
      <c r="C249" s="475">
        <f>'Quantities Report_Secondary'!D249</f>
        <v>0</v>
      </c>
    </row>
    <row r="250" spans="1:3" x14ac:dyDescent="0.25">
      <c r="A250" s="532" t="str">
        <f>IF(ISNUMBER(VALUE(SUBSTITUTE('Quantities Report_Secondary'!$A250,"+",""))), VALUE(SUBSTITUTE('Quantities Report_Secondary'!$A250,"+","")),IF('Quantities Report_Secondary'!$A250="Totals:","End of Project",$A249))</f>
        <v>Station</v>
      </c>
      <c r="B250" s="473" t="str">
        <f>IF(ISNUMBER('Quantities Report_Secondary'!$A250), "",TRIM('Quantities Report_Secondary'!$A250))</f>
        <v/>
      </c>
      <c r="C250" s="475">
        <f>'Quantities Report_Secondary'!D250</f>
        <v>0</v>
      </c>
    </row>
    <row r="251" spans="1:3" x14ac:dyDescent="0.25">
      <c r="A251" s="532" t="str">
        <f>IF(ISNUMBER(VALUE(SUBSTITUTE('Quantities Report_Secondary'!$A251,"+",""))), VALUE(SUBSTITUTE('Quantities Report_Secondary'!$A251,"+","")),IF('Quantities Report_Secondary'!$A251="Totals:","End of Project",$A250))</f>
        <v>Station</v>
      </c>
      <c r="B251" s="473" t="str">
        <f>IF(ISNUMBER('Quantities Report_Secondary'!$A251), "",TRIM('Quantities Report_Secondary'!$A251))</f>
        <v/>
      </c>
      <c r="C251" s="475">
        <f>'Quantities Report_Secondary'!D251</f>
        <v>0</v>
      </c>
    </row>
    <row r="252" spans="1:3" x14ac:dyDescent="0.25">
      <c r="A252" s="532" t="str">
        <f>IF(ISNUMBER(VALUE(SUBSTITUTE('Quantities Report_Secondary'!$A252,"+",""))), VALUE(SUBSTITUTE('Quantities Report_Secondary'!$A252,"+","")),IF('Quantities Report_Secondary'!$A252="Totals:","End of Project",$A251))</f>
        <v>Station</v>
      </c>
      <c r="B252" s="473" t="str">
        <f>IF(ISNUMBER('Quantities Report_Secondary'!$A252), "",TRIM('Quantities Report_Secondary'!$A252))</f>
        <v/>
      </c>
      <c r="C252" s="475">
        <f>'Quantities Report_Secondary'!D252</f>
        <v>0</v>
      </c>
    </row>
    <row r="253" spans="1:3" x14ac:dyDescent="0.25">
      <c r="A253" s="532" t="str">
        <f>IF(ISNUMBER(VALUE(SUBSTITUTE('Quantities Report_Secondary'!$A253,"+",""))), VALUE(SUBSTITUTE('Quantities Report_Secondary'!$A253,"+","")),IF('Quantities Report_Secondary'!$A253="Totals:","End of Project",$A252))</f>
        <v>Station</v>
      </c>
      <c r="B253" s="473" t="str">
        <f>IF(ISNUMBER('Quantities Report_Secondary'!$A253), "",TRIM('Quantities Report_Secondary'!$A253))</f>
        <v/>
      </c>
      <c r="C253" s="475">
        <f>'Quantities Report_Secondary'!D253</f>
        <v>0</v>
      </c>
    </row>
    <row r="254" spans="1:3" x14ac:dyDescent="0.25">
      <c r="A254" s="532" t="str">
        <f>IF(ISNUMBER(VALUE(SUBSTITUTE('Quantities Report_Secondary'!$A254,"+",""))), VALUE(SUBSTITUTE('Quantities Report_Secondary'!$A254,"+","")),IF('Quantities Report_Secondary'!$A254="Totals:","End of Project",$A253))</f>
        <v>Station</v>
      </c>
      <c r="B254" s="473" t="str">
        <f>IF(ISNUMBER('Quantities Report_Secondary'!$A254), "",TRIM('Quantities Report_Secondary'!$A254))</f>
        <v/>
      </c>
      <c r="C254" s="475">
        <f>'Quantities Report_Secondary'!D254</f>
        <v>0</v>
      </c>
    </row>
    <row r="255" spans="1:3" x14ac:dyDescent="0.25">
      <c r="A255" s="532" t="str">
        <f>IF(ISNUMBER(VALUE(SUBSTITUTE('Quantities Report_Secondary'!$A255,"+",""))), VALUE(SUBSTITUTE('Quantities Report_Secondary'!$A255,"+","")),IF('Quantities Report_Secondary'!$A255="Totals:","End of Project",$A254))</f>
        <v>Station</v>
      </c>
      <c r="B255" s="473" t="str">
        <f>IF(ISNUMBER('Quantities Report_Secondary'!$A255), "",TRIM('Quantities Report_Secondary'!$A255))</f>
        <v/>
      </c>
      <c r="C255" s="475">
        <f>'Quantities Report_Secondary'!D255</f>
        <v>0</v>
      </c>
    </row>
    <row r="256" spans="1:3" x14ac:dyDescent="0.25">
      <c r="A256" s="532" t="str">
        <f>IF(ISNUMBER(VALUE(SUBSTITUTE('Quantities Report_Secondary'!$A256,"+",""))), VALUE(SUBSTITUTE('Quantities Report_Secondary'!$A256,"+","")),IF('Quantities Report_Secondary'!$A256="Totals:","End of Project",$A255))</f>
        <v>Station</v>
      </c>
      <c r="B256" s="473" t="str">
        <f>IF(ISNUMBER('Quantities Report_Secondary'!$A256), "",TRIM('Quantities Report_Secondary'!$A256))</f>
        <v/>
      </c>
      <c r="C256" s="475">
        <f>'Quantities Report_Secondary'!D256</f>
        <v>0</v>
      </c>
    </row>
    <row r="257" spans="1:3" x14ac:dyDescent="0.25">
      <c r="A257" s="532" t="str">
        <f>IF(ISNUMBER(VALUE(SUBSTITUTE('Quantities Report_Secondary'!$A257,"+",""))), VALUE(SUBSTITUTE('Quantities Report_Secondary'!$A257,"+","")),IF('Quantities Report_Secondary'!$A257="Totals:","End of Project",$A256))</f>
        <v>Station</v>
      </c>
      <c r="B257" s="473" t="str">
        <f>IF(ISNUMBER('Quantities Report_Secondary'!$A257), "",TRIM('Quantities Report_Secondary'!$A257))</f>
        <v/>
      </c>
      <c r="C257" s="475">
        <f>'Quantities Report_Secondary'!D257</f>
        <v>0</v>
      </c>
    </row>
    <row r="258" spans="1:3" x14ac:dyDescent="0.25">
      <c r="A258" s="532" t="str">
        <f>IF(ISNUMBER(VALUE(SUBSTITUTE('Quantities Report_Secondary'!$A258,"+",""))), VALUE(SUBSTITUTE('Quantities Report_Secondary'!$A258,"+","")),IF('Quantities Report_Secondary'!$A258="Totals:","End of Project",$A257))</f>
        <v>Station</v>
      </c>
      <c r="B258" s="473" t="str">
        <f>IF(ISNUMBER('Quantities Report_Secondary'!$A258), "",TRIM('Quantities Report_Secondary'!$A258))</f>
        <v/>
      </c>
      <c r="C258" s="475">
        <f>'Quantities Report_Secondary'!D258</f>
        <v>0</v>
      </c>
    </row>
    <row r="259" spans="1:3" x14ac:dyDescent="0.25">
      <c r="A259" s="532" t="str">
        <f>IF(ISNUMBER(VALUE(SUBSTITUTE('Quantities Report_Secondary'!$A259,"+",""))), VALUE(SUBSTITUTE('Quantities Report_Secondary'!$A259,"+","")),IF('Quantities Report_Secondary'!$A259="Totals:","End of Project",$A258))</f>
        <v>Station</v>
      </c>
      <c r="B259" s="473" t="str">
        <f>IF(ISNUMBER('Quantities Report_Secondary'!$A259), "",TRIM('Quantities Report_Secondary'!$A259))</f>
        <v/>
      </c>
      <c r="C259" s="475">
        <f>'Quantities Report_Secondary'!D259</f>
        <v>0</v>
      </c>
    </row>
    <row r="260" spans="1:3" x14ac:dyDescent="0.25">
      <c r="A260" s="532" t="str">
        <f>IF(ISNUMBER(VALUE(SUBSTITUTE('Quantities Report_Secondary'!$A260,"+",""))), VALUE(SUBSTITUTE('Quantities Report_Secondary'!$A260,"+","")),IF('Quantities Report_Secondary'!$A260="Totals:","End of Project",$A259))</f>
        <v>Station</v>
      </c>
      <c r="B260" s="473" t="str">
        <f>IF(ISNUMBER('Quantities Report_Secondary'!$A260), "",TRIM('Quantities Report_Secondary'!$A260))</f>
        <v/>
      </c>
      <c r="C260" s="475">
        <f>'Quantities Report_Secondary'!D260</f>
        <v>0</v>
      </c>
    </row>
    <row r="261" spans="1:3" x14ac:dyDescent="0.25">
      <c r="A261" s="532" t="str">
        <f>IF(ISNUMBER(VALUE(SUBSTITUTE('Quantities Report_Secondary'!$A261,"+",""))), VALUE(SUBSTITUTE('Quantities Report_Secondary'!$A261,"+","")),IF('Quantities Report_Secondary'!$A261="Totals:","End of Project",$A260))</f>
        <v>Station</v>
      </c>
      <c r="B261" s="473" t="str">
        <f>IF(ISNUMBER('Quantities Report_Secondary'!$A261), "",TRIM('Quantities Report_Secondary'!$A261))</f>
        <v/>
      </c>
      <c r="C261" s="475">
        <f>'Quantities Report_Secondary'!D261</f>
        <v>0</v>
      </c>
    </row>
    <row r="262" spans="1:3" x14ac:dyDescent="0.25">
      <c r="A262" s="532" t="str">
        <f>IF(ISNUMBER(VALUE(SUBSTITUTE('Quantities Report_Secondary'!$A262,"+",""))), VALUE(SUBSTITUTE('Quantities Report_Secondary'!$A262,"+","")),IF('Quantities Report_Secondary'!$A262="Totals:","End of Project",$A261))</f>
        <v>Station</v>
      </c>
      <c r="B262" s="473" t="str">
        <f>IF(ISNUMBER('Quantities Report_Secondary'!$A262), "",TRIM('Quantities Report_Secondary'!$A262))</f>
        <v/>
      </c>
      <c r="C262" s="475">
        <f>'Quantities Report_Secondary'!D262</f>
        <v>0</v>
      </c>
    </row>
    <row r="263" spans="1:3" x14ac:dyDescent="0.25">
      <c r="A263" s="532" t="str">
        <f>IF(ISNUMBER(VALUE(SUBSTITUTE('Quantities Report_Secondary'!$A263,"+",""))), VALUE(SUBSTITUTE('Quantities Report_Secondary'!$A263,"+","")),IF('Quantities Report_Secondary'!$A263="Totals:","End of Project",$A262))</f>
        <v>Station</v>
      </c>
      <c r="B263" s="473" t="str">
        <f>IF(ISNUMBER('Quantities Report_Secondary'!$A263), "",TRIM('Quantities Report_Secondary'!$A263))</f>
        <v/>
      </c>
      <c r="C263" s="475">
        <f>'Quantities Report_Secondary'!D263</f>
        <v>0</v>
      </c>
    </row>
    <row r="264" spans="1:3" x14ac:dyDescent="0.25">
      <c r="A264" s="532" t="str">
        <f>IF(ISNUMBER(VALUE(SUBSTITUTE('Quantities Report_Secondary'!$A264,"+",""))), VALUE(SUBSTITUTE('Quantities Report_Secondary'!$A264,"+","")),IF('Quantities Report_Secondary'!$A264="Totals:","End of Project",$A263))</f>
        <v>Station</v>
      </c>
      <c r="B264" s="473" t="str">
        <f>IF(ISNUMBER('Quantities Report_Secondary'!$A264), "",TRIM('Quantities Report_Secondary'!$A264))</f>
        <v/>
      </c>
      <c r="C264" s="475">
        <f>'Quantities Report_Secondary'!D264</f>
        <v>0</v>
      </c>
    </row>
    <row r="265" spans="1:3" x14ac:dyDescent="0.25">
      <c r="A265" s="532" t="str">
        <f>IF(ISNUMBER(VALUE(SUBSTITUTE('Quantities Report_Secondary'!$A265,"+",""))), VALUE(SUBSTITUTE('Quantities Report_Secondary'!$A265,"+","")),IF('Quantities Report_Secondary'!$A265="Totals:","End of Project",$A264))</f>
        <v>Station</v>
      </c>
      <c r="B265" s="473" t="str">
        <f>IF(ISNUMBER('Quantities Report_Secondary'!$A265), "",TRIM('Quantities Report_Secondary'!$A265))</f>
        <v/>
      </c>
      <c r="C265" s="475">
        <f>'Quantities Report_Secondary'!D265</f>
        <v>0</v>
      </c>
    </row>
    <row r="266" spans="1:3" x14ac:dyDescent="0.25">
      <c r="A266" s="532" t="str">
        <f>IF(ISNUMBER(VALUE(SUBSTITUTE('Quantities Report_Secondary'!$A266,"+",""))), VALUE(SUBSTITUTE('Quantities Report_Secondary'!$A266,"+","")),IF('Quantities Report_Secondary'!$A266="Totals:","End of Project",$A265))</f>
        <v>Station</v>
      </c>
      <c r="B266" s="473" t="str">
        <f>IF(ISNUMBER('Quantities Report_Secondary'!$A266), "",TRIM('Quantities Report_Secondary'!$A266))</f>
        <v/>
      </c>
      <c r="C266" s="475">
        <f>'Quantities Report_Secondary'!D266</f>
        <v>0</v>
      </c>
    </row>
    <row r="267" spans="1:3" x14ac:dyDescent="0.25">
      <c r="A267" s="532" t="str">
        <f>IF(ISNUMBER(VALUE(SUBSTITUTE('Quantities Report_Secondary'!$A267,"+",""))), VALUE(SUBSTITUTE('Quantities Report_Secondary'!$A267,"+","")),IF('Quantities Report_Secondary'!$A267="Totals:","End of Project",$A266))</f>
        <v>Station</v>
      </c>
      <c r="B267" s="473" t="str">
        <f>IF(ISNUMBER('Quantities Report_Secondary'!$A267), "",TRIM('Quantities Report_Secondary'!$A267))</f>
        <v/>
      </c>
      <c r="C267" s="475">
        <f>'Quantities Report_Secondary'!D267</f>
        <v>0</v>
      </c>
    </row>
    <row r="268" spans="1:3" x14ac:dyDescent="0.25">
      <c r="A268" s="532" t="str">
        <f>IF(ISNUMBER(VALUE(SUBSTITUTE('Quantities Report_Secondary'!$A268,"+",""))), VALUE(SUBSTITUTE('Quantities Report_Secondary'!$A268,"+","")),IF('Quantities Report_Secondary'!$A268="Totals:","End of Project",$A267))</f>
        <v>Station</v>
      </c>
      <c r="B268" s="473" t="str">
        <f>IF(ISNUMBER('Quantities Report_Secondary'!$A268), "",TRIM('Quantities Report_Secondary'!$A268))</f>
        <v/>
      </c>
      <c r="C268" s="475">
        <f>'Quantities Report_Secondary'!D268</f>
        <v>0</v>
      </c>
    </row>
    <row r="269" spans="1:3" x14ac:dyDescent="0.25">
      <c r="A269" s="532" t="str">
        <f>IF(ISNUMBER(VALUE(SUBSTITUTE('Quantities Report_Secondary'!$A269,"+",""))), VALUE(SUBSTITUTE('Quantities Report_Secondary'!$A269,"+","")),IF('Quantities Report_Secondary'!$A269="Totals:","End of Project",$A268))</f>
        <v>Station</v>
      </c>
      <c r="B269" s="473" t="str">
        <f>IF(ISNUMBER('Quantities Report_Secondary'!$A269), "",TRIM('Quantities Report_Secondary'!$A269))</f>
        <v/>
      </c>
      <c r="C269" s="475">
        <f>'Quantities Report_Secondary'!D269</f>
        <v>0</v>
      </c>
    </row>
    <row r="270" spans="1:3" x14ac:dyDescent="0.25">
      <c r="A270" s="532" t="str">
        <f>IF(ISNUMBER(VALUE(SUBSTITUTE('Quantities Report_Secondary'!$A270,"+",""))), VALUE(SUBSTITUTE('Quantities Report_Secondary'!$A270,"+","")),IF('Quantities Report_Secondary'!$A270="Totals:","End of Project",$A269))</f>
        <v>Station</v>
      </c>
      <c r="B270" s="473" t="str">
        <f>IF(ISNUMBER('Quantities Report_Secondary'!$A270), "",TRIM('Quantities Report_Secondary'!$A270))</f>
        <v/>
      </c>
      <c r="C270" s="475">
        <f>'Quantities Report_Secondary'!D270</f>
        <v>0</v>
      </c>
    </row>
    <row r="271" spans="1:3" x14ac:dyDescent="0.25">
      <c r="A271" s="532" t="str">
        <f>IF(ISNUMBER(VALUE(SUBSTITUTE('Quantities Report_Secondary'!$A271,"+",""))), VALUE(SUBSTITUTE('Quantities Report_Secondary'!$A271,"+","")),IF('Quantities Report_Secondary'!$A271="Totals:","End of Project",$A270))</f>
        <v>Station</v>
      </c>
      <c r="B271" s="473" t="str">
        <f>IF(ISNUMBER('Quantities Report_Secondary'!$A271), "",TRIM('Quantities Report_Secondary'!$A271))</f>
        <v/>
      </c>
      <c r="C271" s="475">
        <f>'Quantities Report_Secondary'!D271</f>
        <v>0</v>
      </c>
    </row>
    <row r="272" spans="1:3" x14ac:dyDescent="0.25">
      <c r="A272" s="532" t="str">
        <f>IF(ISNUMBER(VALUE(SUBSTITUTE('Quantities Report_Secondary'!$A272,"+",""))), VALUE(SUBSTITUTE('Quantities Report_Secondary'!$A272,"+","")),IF('Quantities Report_Secondary'!$A272="Totals:","End of Project",$A271))</f>
        <v>Station</v>
      </c>
      <c r="B272" s="473" t="str">
        <f>IF(ISNUMBER('Quantities Report_Secondary'!$A272), "",TRIM('Quantities Report_Secondary'!$A272))</f>
        <v/>
      </c>
      <c r="C272" s="475">
        <f>'Quantities Report_Secondary'!D272</f>
        <v>0</v>
      </c>
    </row>
    <row r="273" spans="1:3" x14ac:dyDescent="0.25">
      <c r="A273" s="532" t="str">
        <f>IF(ISNUMBER(VALUE(SUBSTITUTE('Quantities Report_Secondary'!$A273,"+",""))), VALUE(SUBSTITUTE('Quantities Report_Secondary'!$A273,"+","")),IF('Quantities Report_Secondary'!$A273="Totals:","End of Project",$A272))</f>
        <v>Station</v>
      </c>
      <c r="B273" s="473" t="str">
        <f>IF(ISNUMBER('Quantities Report_Secondary'!$A273), "",TRIM('Quantities Report_Secondary'!$A273))</f>
        <v/>
      </c>
      <c r="C273" s="475">
        <f>'Quantities Report_Secondary'!D273</f>
        <v>0</v>
      </c>
    </row>
    <row r="274" spans="1:3" x14ac:dyDescent="0.25">
      <c r="A274" s="532" t="str">
        <f>IF(ISNUMBER(VALUE(SUBSTITUTE('Quantities Report_Secondary'!$A274,"+",""))), VALUE(SUBSTITUTE('Quantities Report_Secondary'!$A274,"+","")),IF('Quantities Report_Secondary'!$A274="Totals:","End of Project",$A273))</f>
        <v>Station</v>
      </c>
      <c r="B274" s="473" t="str">
        <f>IF(ISNUMBER('Quantities Report_Secondary'!$A274), "",TRIM('Quantities Report_Secondary'!$A274))</f>
        <v/>
      </c>
      <c r="C274" s="475">
        <f>'Quantities Report_Secondary'!D274</f>
        <v>0</v>
      </c>
    </row>
    <row r="275" spans="1:3" x14ac:dyDescent="0.25">
      <c r="A275" s="532" t="str">
        <f>IF(ISNUMBER(VALUE(SUBSTITUTE('Quantities Report_Secondary'!$A275,"+",""))), VALUE(SUBSTITUTE('Quantities Report_Secondary'!$A275,"+","")),IF('Quantities Report_Secondary'!$A275="Totals:","End of Project",$A274))</f>
        <v>Station</v>
      </c>
      <c r="B275" s="473" t="str">
        <f>IF(ISNUMBER('Quantities Report_Secondary'!$A275), "",TRIM('Quantities Report_Secondary'!$A275))</f>
        <v/>
      </c>
      <c r="C275" s="475">
        <f>'Quantities Report_Secondary'!D275</f>
        <v>0</v>
      </c>
    </row>
    <row r="276" spans="1:3" x14ac:dyDescent="0.25">
      <c r="A276" s="532" t="str">
        <f>IF(ISNUMBER(VALUE(SUBSTITUTE('Quantities Report_Secondary'!$A276,"+",""))), VALUE(SUBSTITUTE('Quantities Report_Secondary'!$A276,"+","")),IF('Quantities Report_Secondary'!$A276="Totals:","End of Project",$A275))</f>
        <v>Station</v>
      </c>
      <c r="B276" s="473" t="str">
        <f>IF(ISNUMBER('Quantities Report_Secondary'!$A276), "",TRIM('Quantities Report_Secondary'!$A276))</f>
        <v/>
      </c>
      <c r="C276" s="475">
        <f>'Quantities Report_Secondary'!D276</f>
        <v>0</v>
      </c>
    </row>
    <row r="277" spans="1:3" x14ac:dyDescent="0.25">
      <c r="A277" s="532" t="str">
        <f>IF(ISNUMBER(VALUE(SUBSTITUTE('Quantities Report_Secondary'!$A277,"+",""))), VALUE(SUBSTITUTE('Quantities Report_Secondary'!$A277,"+","")),IF('Quantities Report_Secondary'!$A277="Totals:","End of Project",$A276))</f>
        <v>Station</v>
      </c>
      <c r="B277" s="473" t="str">
        <f>IF(ISNUMBER('Quantities Report_Secondary'!$A277), "",TRIM('Quantities Report_Secondary'!$A277))</f>
        <v/>
      </c>
      <c r="C277" s="475">
        <f>'Quantities Report_Secondary'!D277</f>
        <v>0</v>
      </c>
    </row>
    <row r="278" spans="1:3" x14ac:dyDescent="0.25">
      <c r="A278" s="532" t="str">
        <f>IF(ISNUMBER(VALUE(SUBSTITUTE('Quantities Report_Secondary'!$A278,"+",""))), VALUE(SUBSTITUTE('Quantities Report_Secondary'!$A278,"+","")),IF('Quantities Report_Secondary'!$A278="Totals:","End of Project",$A277))</f>
        <v>Station</v>
      </c>
      <c r="B278" s="473" t="str">
        <f>IF(ISNUMBER('Quantities Report_Secondary'!$A278), "",TRIM('Quantities Report_Secondary'!$A278))</f>
        <v/>
      </c>
      <c r="C278" s="475">
        <f>'Quantities Report_Secondary'!D278</f>
        <v>0</v>
      </c>
    </row>
    <row r="279" spans="1:3" x14ac:dyDescent="0.25">
      <c r="A279" s="532" t="str">
        <f>IF(ISNUMBER(VALUE(SUBSTITUTE('Quantities Report_Secondary'!$A279,"+",""))), VALUE(SUBSTITUTE('Quantities Report_Secondary'!$A279,"+","")),IF('Quantities Report_Secondary'!$A279="Totals:","End of Project",$A278))</f>
        <v>Station</v>
      </c>
      <c r="B279" s="473" t="str">
        <f>IF(ISNUMBER('Quantities Report_Secondary'!$A279), "",TRIM('Quantities Report_Secondary'!$A279))</f>
        <v/>
      </c>
      <c r="C279" s="475">
        <f>'Quantities Report_Secondary'!D279</f>
        <v>0</v>
      </c>
    </row>
    <row r="280" spans="1:3" x14ac:dyDescent="0.25">
      <c r="A280" s="532" t="str">
        <f>IF(ISNUMBER(VALUE(SUBSTITUTE('Quantities Report_Secondary'!$A280,"+",""))), VALUE(SUBSTITUTE('Quantities Report_Secondary'!$A280,"+","")),IF('Quantities Report_Secondary'!$A280="Totals:","End of Project",$A279))</f>
        <v>Station</v>
      </c>
      <c r="B280" s="473" t="str">
        <f>IF(ISNUMBER('Quantities Report_Secondary'!$A280), "",TRIM('Quantities Report_Secondary'!$A280))</f>
        <v/>
      </c>
      <c r="C280" s="475">
        <f>'Quantities Report_Secondary'!D280</f>
        <v>0</v>
      </c>
    </row>
    <row r="281" spans="1:3" x14ac:dyDescent="0.25">
      <c r="A281" s="532" t="str">
        <f>IF(ISNUMBER(VALUE(SUBSTITUTE('Quantities Report_Secondary'!$A281,"+",""))), VALUE(SUBSTITUTE('Quantities Report_Secondary'!$A281,"+","")),IF('Quantities Report_Secondary'!$A281="Totals:","End of Project",$A280))</f>
        <v>Station</v>
      </c>
      <c r="B281" s="473" t="str">
        <f>IF(ISNUMBER('Quantities Report_Secondary'!$A281), "",TRIM('Quantities Report_Secondary'!$A281))</f>
        <v/>
      </c>
      <c r="C281" s="475">
        <f>'Quantities Report_Secondary'!D281</f>
        <v>0</v>
      </c>
    </row>
    <row r="282" spans="1:3" x14ac:dyDescent="0.25">
      <c r="A282" s="532" t="str">
        <f>IF(ISNUMBER(VALUE(SUBSTITUTE('Quantities Report_Secondary'!$A282,"+",""))), VALUE(SUBSTITUTE('Quantities Report_Secondary'!$A282,"+","")),IF('Quantities Report_Secondary'!$A282="Totals:","End of Project",$A281))</f>
        <v>Station</v>
      </c>
      <c r="B282" s="473" t="str">
        <f>IF(ISNUMBER('Quantities Report_Secondary'!$A282), "",TRIM('Quantities Report_Secondary'!$A282))</f>
        <v/>
      </c>
      <c r="C282" s="475">
        <f>'Quantities Report_Secondary'!D282</f>
        <v>0</v>
      </c>
    </row>
    <row r="283" spans="1:3" x14ac:dyDescent="0.25">
      <c r="A283" s="532" t="str">
        <f>IF(ISNUMBER(VALUE(SUBSTITUTE('Quantities Report_Secondary'!$A283,"+",""))), VALUE(SUBSTITUTE('Quantities Report_Secondary'!$A283,"+","")),IF('Quantities Report_Secondary'!$A283="Totals:","End of Project",$A282))</f>
        <v>Station</v>
      </c>
      <c r="B283" s="473" t="str">
        <f>IF(ISNUMBER('Quantities Report_Secondary'!$A283), "",TRIM('Quantities Report_Secondary'!$A283))</f>
        <v/>
      </c>
      <c r="C283" s="475">
        <f>'Quantities Report_Secondary'!D283</f>
        <v>0</v>
      </c>
    </row>
    <row r="284" spans="1:3" x14ac:dyDescent="0.25">
      <c r="A284" s="532" t="str">
        <f>IF(ISNUMBER(VALUE(SUBSTITUTE('Quantities Report_Secondary'!$A284,"+",""))), VALUE(SUBSTITUTE('Quantities Report_Secondary'!$A284,"+","")),IF('Quantities Report_Secondary'!$A284="Totals:","End of Project",$A283))</f>
        <v>Station</v>
      </c>
      <c r="B284" s="473" t="str">
        <f>IF(ISNUMBER('Quantities Report_Secondary'!$A284), "",TRIM('Quantities Report_Secondary'!$A284))</f>
        <v/>
      </c>
      <c r="C284" s="475">
        <f>'Quantities Report_Secondary'!D284</f>
        <v>0</v>
      </c>
    </row>
    <row r="285" spans="1:3" x14ac:dyDescent="0.25">
      <c r="A285" s="532" t="str">
        <f>IF(ISNUMBER(VALUE(SUBSTITUTE('Quantities Report_Secondary'!$A285,"+",""))), VALUE(SUBSTITUTE('Quantities Report_Secondary'!$A285,"+","")),IF('Quantities Report_Secondary'!$A285="Totals:","End of Project",$A284))</f>
        <v>Station</v>
      </c>
      <c r="B285" s="473" t="str">
        <f>IF(ISNUMBER('Quantities Report_Secondary'!$A285), "",TRIM('Quantities Report_Secondary'!$A285))</f>
        <v/>
      </c>
      <c r="C285" s="475">
        <f>'Quantities Report_Secondary'!D285</f>
        <v>0</v>
      </c>
    </row>
    <row r="286" spans="1:3" x14ac:dyDescent="0.25">
      <c r="A286" s="532" t="str">
        <f>IF(ISNUMBER(VALUE(SUBSTITUTE('Quantities Report_Secondary'!$A286,"+",""))), VALUE(SUBSTITUTE('Quantities Report_Secondary'!$A286,"+","")),IF('Quantities Report_Secondary'!$A286="Totals:","End of Project",$A285))</f>
        <v>Station</v>
      </c>
      <c r="B286" s="473" t="str">
        <f>IF(ISNUMBER('Quantities Report_Secondary'!$A286), "",TRIM('Quantities Report_Secondary'!$A286))</f>
        <v/>
      </c>
      <c r="C286" s="475">
        <f>'Quantities Report_Secondary'!D286</f>
        <v>0</v>
      </c>
    </row>
    <row r="287" spans="1:3" x14ac:dyDescent="0.25">
      <c r="A287" s="532" t="str">
        <f>IF(ISNUMBER(VALUE(SUBSTITUTE('Quantities Report_Secondary'!$A287,"+",""))), VALUE(SUBSTITUTE('Quantities Report_Secondary'!$A287,"+","")),IF('Quantities Report_Secondary'!$A287="Totals:","End of Project",$A286))</f>
        <v>Station</v>
      </c>
      <c r="B287" s="473" t="str">
        <f>IF(ISNUMBER('Quantities Report_Secondary'!$A287), "",TRIM('Quantities Report_Secondary'!$A287))</f>
        <v/>
      </c>
      <c r="C287" s="475">
        <f>'Quantities Report_Secondary'!D287</f>
        <v>0</v>
      </c>
    </row>
    <row r="288" spans="1:3" x14ac:dyDescent="0.25">
      <c r="A288" s="532" t="str">
        <f>IF(ISNUMBER(VALUE(SUBSTITUTE('Quantities Report_Secondary'!$A288,"+",""))), VALUE(SUBSTITUTE('Quantities Report_Secondary'!$A288,"+","")),IF('Quantities Report_Secondary'!$A288="Totals:","End of Project",$A287))</f>
        <v>Station</v>
      </c>
      <c r="B288" s="473" t="str">
        <f>IF(ISNUMBER('Quantities Report_Secondary'!$A288), "",TRIM('Quantities Report_Secondary'!$A288))</f>
        <v/>
      </c>
      <c r="C288" s="475">
        <f>'Quantities Report_Secondary'!D288</f>
        <v>0</v>
      </c>
    </row>
    <row r="289" spans="1:3" x14ac:dyDescent="0.25">
      <c r="A289" s="532" t="str">
        <f>IF(ISNUMBER(VALUE(SUBSTITUTE('Quantities Report_Secondary'!$A289,"+",""))), VALUE(SUBSTITUTE('Quantities Report_Secondary'!$A289,"+","")),IF('Quantities Report_Secondary'!$A289="Totals:","End of Project",$A288))</f>
        <v>Station</v>
      </c>
      <c r="B289" s="473" t="str">
        <f>IF(ISNUMBER('Quantities Report_Secondary'!$A289), "",TRIM('Quantities Report_Secondary'!$A289))</f>
        <v/>
      </c>
      <c r="C289" s="475">
        <f>'Quantities Report_Secondary'!D289</f>
        <v>0</v>
      </c>
    </row>
    <row r="290" spans="1:3" x14ac:dyDescent="0.25">
      <c r="A290" s="532" t="str">
        <f>IF(ISNUMBER(VALUE(SUBSTITUTE('Quantities Report_Secondary'!$A290,"+",""))), VALUE(SUBSTITUTE('Quantities Report_Secondary'!$A290,"+","")),IF('Quantities Report_Secondary'!$A290="Totals:","End of Project",$A289))</f>
        <v>Station</v>
      </c>
      <c r="B290" s="473" t="str">
        <f>IF(ISNUMBER('Quantities Report_Secondary'!$A290), "",TRIM('Quantities Report_Secondary'!$A290))</f>
        <v/>
      </c>
      <c r="C290" s="475">
        <f>'Quantities Report_Secondary'!D290</f>
        <v>0</v>
      </c>
    </row>
    <row r="291" spans="1:3" x14ac:dyDescent="0.25">
      <c r="A291" s="532" t="str">
        <f>IF(ISNUMBER(VALUE(SUBSTITUTE('Quantities Report_Secondary'!$A291,"+",""))), VALUE(SUBSTITUTE('Quantities Report_Secondary'!$A291,"+","")),IF('Quantities Report_Secondary'!$A291="Totals:","End of Project",$A290))</f>
        <v>Station</v>
      </c>
      <c r="B291" s="473" t="str">
        <f>IF(ISNUMBER('Quantities Report_Secondary'!$A291), "",TRIM('Quantities Report_Secondary'!$A291))</f>
        <v/>
      </c>
      <c r="C291" s="475">
        <f>'Quantities Report_Secondary'!D291</f>
        <v>0</v>
      </c>
    </row>
    <row r="292" spans="1:3" x14ac:dyDescent="0.25">
      <c r="A292" s="532" t="str">
        <f>IF(ISNUMBER(VALUE(SUBSTITUTE('Quantities Report_Secondary'!$A292,"+",""))), VALUE(SUBSTITUTE('Quantities Report_Secondary'!$A292,"+","")),IF('Quantities Report_Secondary'!$A292="Totals:","End of Project",$A291))</f>
        <v>Station</v>
      </c>
      <c r="B292" s="473" t="str">
        <f>IF(ISNUMBER('Quantities Report_Secondary'!$A292), "",TRIM('Quantities Report_Secondary'!$A292))</f>
        <v/>
      </c>
      <c r="C292" s="475">
        <f>'Quantities Report_Secondary'!D292</f>
        <v>0</v>
      </c>
    </row>
    <row r="293" spans="1:3" x14ac:dyDescent="0.25">
      <c r="A293" s="532" t="str">
        <f>IF(ISNUMBER(VALUE(SUBSTITUTE('Quantities Report_Secondary'!$A293,"+",""))), VALUE(SUBSTITUTE('Quantities Report_Secondary'!$A293,"+","")),IF('Quantities Report_Secondary'!$A293="Totals:","End of Project",$A292))</f>
        <v>Station</v>
      </c>
      <c r="B293" s="473" t="str">
        <f>IF(ISNUMBER('Quantities Report_Secondary'!$A293), "",TRIM('Quantities Report_Secondary'!$A293))</f>
        <v/>
      </c>
      <c r="C293" s="475">
        <f>'Quantities Report_Secondary'!D293</f>
        <v>0</v>
      </c>
    </row>
    <row r="294" spans="1:3" x14ac:dyDescent="0.25">
      <c r="A294" s="532" t="str">
        <f>IF(ISNUMBER(VALUE(SUBSTITUTE('Quantities Report_Secondary'!$A294,"+",""))), VALUE(SUBSTITUTE('Quantities Report_Secondary'!$A294,"+","")),IF('Quantities Report_Secondary'!$A294="Totals:","End of Project",$A293))</f>
        <v>Station</v>
      </c>
      <c r="B294" s="473" t="str">
        <f>IF(ISNUMBER('Quantities Report_Secondary'!$A294), "",TRIM('Quantities Report_Secondary'!$A294))</f>
        <v/>
      </c>
      <c r="C294" s="475">
        <f>'Quantities Report_Secondary'!D294</f>
        <v>0</v>
      </c>
    </row>
    <row r="295" spans="1:3" x14ac:dyDescent="0.25">
      <c r="A295" s="532" t="str">
        <f>IF(ISNUMBER(VALUE(SUBSTITUTE('Quantities Report_Secondary'!$A295,"+",""))), VALUE(SUBSTITUTE('Quantities Report_Secondary'!$A295,"+","")),IF('Quantities Report_Secondary'!$A295="Totals:","End of Project",$A294))</f>
        <v>Station</v>
      </c>
      <c r="B295" s="473" t="str">
        <f>IF(ISNUMBER('Quantities Report_Secondary'!$A295), "",TRIM('Quantities Report_Secondary'!$A295))</f>
        <v/>
      </c>
      <c r="C295" s="475">
        <f>'Quantities Report_Secondary'!D295</f>
        <v>0</v>
      </c>
    </row>
    <row r="296" spans="1:3" x14ac:dyDescent="0.25">
      <c r="A296" s="532" t="str">
        <f>IF(ISNUMBER(VALUE(SUBSTITUTE('Quantities Report_Secondary'!$A296,"+",""))), VALUE(SUBSTITUTE('Quantities Report_Secondary'!$A296,"+","")),IF('Quantities Report_Secondary'!$A296="Totals:","End of Project",$A295))</f>
        <v>Station</v>
      </c>
      <c r="B296" s="473" t="str">
        <f>IF(ISNUMBER('Quantities Report_Secondary'!$A296), "",TRIM('Quantities Report_Secondary'!$A296))</f>
        <v/>
      </c>
      <c r="C296" s="475">
        <f>'Quantities Report_Secondary'!D296</f>
        <v>0</v>
      </c>
    </row>
    <row r="297" spans="1:3" x14ac:dyDescent="0.25">
      <c r="A297" s="532" t="str">
        <f>IF(ISNUMBER(VALUE(SUBSTITUTE('Quantities Report_Secondary'!$A297,"+",""))), VALUE(SUBSTITUTE('Quantities Report_Secondary'!$A297,"+","")),IF('Quantities Report_Secondary'!$A297="Totals:","End of Project",$A296))</f>
        <v>Station</v>
      </c>
      <c r="B297" s="473" t="str">
        <f>IF(ISNUMBER('Quantities Report_Secondary'!$A297), "",TRIM('Quantities Report_Secondary'!$A297))</f>
        <v/>
      </c>
      <c r="C297" s="475">
        <f>'Quantities Report_Secondary'!D297</f>
        <v>0</v>
      </c>
    </row>
    <row r="298" spans="1:3" x14ac:dyDescent="0.25">
      <c r="A298" s="532" t="str">
        <f>IF(ISNUMBER(VALUE(SUBSTITUTE('Quantities Report_Secondary'!$A298,"+",""))), VALUE(SUBSTITUTE('Quantities Report_Secondary'!$A298,"+","")),IF('Quantities Report_Secondary'!$A298="Totals:","End of Project",$A297))</f>
        <v>Station</v>
      </c>
      <c r="B298" s="473" t="str">
        <f>IF(ISNUMBER('Quantities Report_Secondary'!$A298), "",TRIM('Quantities Report_Secondary'!$A298))</f>
        <v/>
      </c>
      <c r="C298" s="475">
        <f>'Quantities Report_Secondary'!D298</f>
        <v>0</v>
      </c>
    </row>
    <row r="299" spans="1:3" x14ac:dyDescent="0.25">
      <c r="A299" s="532" t="str">
        <f>IF(ISNUMBER(VALUE(SUBSTITUTE('Quantities Report_Secondary'!$A299,"+",""))), VALUE(SUBSTITUTE('Quantities Report_Secondary'!$A299,"+","")),IF('Quantities Report_Secondary'!$A299="Totals:","End of Project",$A298))</f>
        <v>Station</v>
      </c>
      <c r="B299" s="473" t="str">
        <f>IF(ISNUMBER('Quantities Report_Secondary'!$A299), "",TRIM('Quantities Report_Secondary'!$A299))</f>
        <v/>
      </c>
      <c r="C299" s="475">
        <f>'Quantities Report_Secondary'!D299</f>
        <v>0</v>
      </c>
    </row>
    <row r="300" spans="1:3" x14ac:dyDescent="0.25">
      <c r="A300" s="532" t="str">
        <f>IF(ISNUMBER(VALUE(SUBSTITUTE('Quantities Report_Secondary'!$A300,"+",""))), VALUE(SUBSTITUTE('Quantities Report_Secondary'!$A300,"+","")),IF('Quantities Report_Secondary'!$A300="Totals:","End of Project",$A299))</f>
        <v>Station</v>
      </c>
      <c r="B300" s="473" t="str">
        <f>IF(ISNUMBER('Quantities Report_Secondary'!$A300), "",TRIM('Quantities Report_Secondary'!$A300))</f>
        <v/>
      </c>
      <c r="C300" s="475">
        <f>'Quantities Report_Secondary'!D300</f>
        <v>0</v>
      </c>
    </row>
    <row r="301" spans="1:3" x14ac:dyDescent="0.25">
      <c r="A301" s="532" t="str">
        <f>IF(ISNUMBER(VALUE(SUBSTITUTE('Quantities Report_Secondary'!$A301,"+",""))), VALUE(SUBSTITUTE('Quantities Report_Secondary'!$A301,"+","")),IF('Quantities Report_Secondary'!$A301="Totals:","End of Project",$A300))</f>
        <v>Station</v>
      </c>
      <c r="B301" s="473" t="str">
        <f>IF(ISNUMBER('Quantities Report_Secondary'!$A301), "",TRIM('Quantities Report_Secondary'!$A301))</f>
        <v/>
      </c>
      <c r="C301" s="475">
        <f>'Quantities Report_Secondary'!D301</f>
        <v>0</v>
      </c>
    </row>
    <row r="302" spans="1:3" x14ac:dyDescent="0.25">
      <c r="A302" s="532" t="str">
        <f>IF(ISNUMBER(VALUE(SUBSTITUTE('Quantities Report_Secondary'!$A302,"+",""))), VALUE(SUBSTITUTE('Quantities Report_Secondary'!$A302,"+","")),IF('Quantities Report_Secondary'!$A302="Totals:","End of Project",$A301))</f>
        <v>Station</v>
      </c>
      <c r="B302" s="473" t="str">
        <f>IF(ISNUMBER('Quantities Report_Secondary'!$A302), "",TRIM('Quantities Report_Secondary'!$A302))</f>
        <v/>
      </c>
      <c r="C302" s="475">
        <f>'Quantities Report_Secondary'!D302</f>
        <v>0</v>
      </c>
    </row>
    <row r="303" spans="1:3" x14ac:dyDescent="0.25">
      <c r="A303" s="532" t="str">
        <f>IF(ISNUMBER(VALUE(SUBSTITUTE('Quantities Report_Secondary'!$A303,"+",""))), VALUE(SUBSTITUTE('Quantities Report_Secondary'!$A303,"+","")),IF('Quantities Report_Secondary'!$A303="Totals:","End of Project",$A302))</f>
        <v>Station</v>
      </c>
      <c r="B303" s="473" t="str">
        <f>IF(ISNUMBER('Quantities Report_Secondary'!$A303), "",TRIM('Quantities Report_Secondary'!$A303))</f>
        <v/>
      </c>
      <c r="C303" s="475">
        <f>'Quantities Report_Secondary'!D303</f>
        <v>0</v>
      </c>
    </row>
    <row r="304" spans="1:3" x14ac:dyDescent="0.25">
      <c r="A304" s="532" t="str">
        <f>IF(ISNUMBER(VALUE(SUBSTITUTE('Quantities Report_Secondary'!$A304,"+",""))), VALUE(SUBSTITUTE('Quantities Report_Secondary'!$A304,"+","")),IF('Quantities Report_Secondary'!$A304="Totals:","End of Project",$A303))</f>
        <v>Station</v>
      </c>
      <c r="B304" s="473" t="str">
        <f>IF(ISNUMBER('Quantities Report_Secondary'!$A304), "",TRIM('Quantities Report_Secondary'!$A304))</f>
        <v/>
      </c>
      <c r="C304" s="475">
        <f>'Quantities Report_Secondary'!D304</f>
        <v>0</v>
      </c>
    </row>
    <row r="305" spans="1:3" x14ac:dyDescent="0.25">
      <c r="A305" s="532" t="str">
        <f>IF(ISNUMBER(VALUE(SUBSTITUTE('Quantities Report_Secondary'!$A305,"+",""))), VALUE(SUBSTITUTE('Quantities Report_Secondary'!$A305,"+","")),IF('Quantities Report_Secondary'!$A305="Totals:","End of Project",$A304))</f>
        <v>Station</v>
      </c>
      <c r="B305" s="473" t="str">
        <f>IF(ISNUMBER('Quantities Report_Secondary'!$A305), "",TRIM('Quantities Report_Secondary'!$A305))</f>
        <v/>
      </c>
      <c r="C305" s="475">
        <f>'Quantities Report_Secondary'!D305</f>
        <v>0</v>
      </c>
    </row>
    <row r="306" spans="1:3" x14ac:dyDescent="0.25">
      <c r="A306" s="532" t="str">
        <f>IF(ISNUMBER(VALUE(SUBSTITUTE('Quantities Report_Secondary'!$A306,"+",""))), VALUE(SUBSTITUTE('Quantities Report_Secondary'!$A306,"+","")),IF('Quantities Report_Secondary'!$A306="Totals:","End of Project",$A305))</f>
        <v>Station</v>
      </c>
      <c r="B306" s="473" t="str">
        <f>IF(ISNUMBER('Quantities Report_Secondary'!$A306), "",TRIM('Quantities Report_Secondary'!$A306))</f>
        <v/>
      </c>
      <c r="C306" s="475">
        <f>'Quantities Report_Secondary'!D306</f>
        <v>0</v>
      </c>
    </row>
    <row r="307" spans="1:3" x14ac:dyDescent="0.25">
      <c r="A307" s="532" t="str">
        <f>IF(ISNUMBER(VALUE(SUBSTITUTE('Quantities Report_Secondary'!$A307,"+",""))), VALUE(SUBSTITUTE('Quantities Report_Secondary'!$A307,"+","")),IF('Quantities Report_Secondary'!$A307="Totals:","End of Project",$A306))</f>
        <v>Station</v>
      </c>
      <c r="B307" s="473" t="str">
        <f>IF(ISNUMBER('Quantities Report_Secondary'!$A307), "",TRIM('Quantities Report_Secondary'!$A307))</f>
        <v/>
      </c>
      <c r="C307" s="475">
        <f>'Quantities Report_Secondary'!D307</f>
        <v>0</v>
      </c>
    </row>
    <row r="308" spans="1:3" x14ac:dyDescent="0.25">
      <c r="A308" s="532" t="str">
        <f>IF(ISNUMBER(VALUE(SUBSTITUTE('Quantities Report_Secondary'!$A308,"+",""))), VALUE(SUBSTITUTE('Quantities Report_Secondary'!$A308,"+","")),IF('Quantities Report_Secondary'!$A308="Totals:","End of Project",$A307))</f>
        <v>Station</v>
      </c>
      <c r="B308" s="473" t="str">
        <f>IF(ISNUMBER('Quantities Report_Secondary'!$A308), "",TRIM('Quantities Report_Secondary'!$A308))</f>
        <v/>
      </c>
      <c r="C308" s="475">
        <f>'Quantities Report_Secondary'!D308</f>
        <v>0</v>
      </c>
    </row>
    <row r="309" spans="1:3" x14ac:dyDescent="0.25">
      <c r="A309" s="532" t="str">
        <f>IF(ISNUMBER(VALUE(SUBSTITUTE('Quantities Report_Secondary'!$A309,"+",""))), VALUE(SUBSTITUTE('Quantities Report_Secondary'!$A309,"+","")),IF('Quantities Report_Secondary'!$A309="Totals:","End of Project",$A308))</f>
        <v>Station</v>
      </c>
      <c r="B309" s="473" t="str">
        <f>IF(ISNUMBER('Quantities Report_Secondary'!$A309), "",TRIM('Quantities Report_Secondary'!$A309))</f>
        <v/>
      </c>
      <c r="C309" s="475">
        <f>'Quantities Report_Secondary'!D309</f>
        <v>0</v>
      </c>
    </row>
    <row r="310" spans="1:3" x14ac:dyDescent="0.25">
      <c r="A310" s="532" t="str">
        <f>IF(ISNUMBER(VALUE(SUBSTITUTE('Quantities Report_Secondary'!$A310,"+",""))), VALUE(SUBSTITUTE('Quantities Report_Secondary'!$A310,"+","")),IF('Quantities Report_Secondary'!$A310="Totals:","End of Project",$A309))</f>
        <v>Station</v>
      </c>
      <c r="B310" s="473" t="str">
        <f>IF(ISNUMBER('Quantities Report_Secondary'!$A310), "",TRIM('Quantities Report_Secondary'!$A310))</f>
        <v/>
      </c>
      <c r="C310" s="475">
        <f>'Quantities Report_Secondary'!D310</f>
        <v>0</v>
      </c>
    </row>
    <row r="311" spans="1:3" x14ac:dyDescent="0.25">
      <c r="A311" s="532" t="str">
        <f>IF(ISNUMBER(VALUE(SUBSTITUTE('Quantities Report_Secondary'!$A311,"+",""))), VALUE(SUBSTITUTE('Quantities Report_Secondary'!$A311,"+","")),IF('Quantities Report_Secondary'!$A311="Totals:","End of Project",$A310))</f>
        <v>Station</v>
      </c>
      <c r="B311" s="473" t="str">
        <f>IF(ISNUMBER('Quantities Report_Secondary'!$A311), "",TRIM('Quantities Report_Secondary'!$A311))</f>
        <v/>
      </c>
      <c r="C311" s="475">
        <f>'Quantities Report_Secondary'!D311</f>
        <v>0</v>
      </c>
    </row>
    <row r="312" spans="1:3" x14ac:dyDescent="0.25">
      <c r="A312" s="532" t="str">
        <f>IF(ISNUMBER(VALUE(SUBSTITUTE('Quantities Report_Secondary'!$A312,"+",""))), VALUE(SUBSTITUTE('Quantities Report_Secondary'!$A312,"+","")),IF('Quantities Report_Secondary'!$A312="Totals:","End of Project",$A311))</f>
        <v>Station</v>
      </c>
      <c r="B312" s="473" t="str">
        <f>IF(ISNUMBER('Quantities Report_Secondary'!$A312), "",TRIM('Quantities Report_Secondary'!$A312))</f>
        <v/>
      </c>
      <c r="C312" s="475">
        <f>'Quantities Report_Secondary'!D312</f>
        <v>0</v>
      </c>
    </row>
    <row r="313" spans="1:3" x14ac:dyDescent="0.25">
      <c r="A313" s="532" t="str">
        <f>IF(ISNUMBER(VALUE(SUBSTITUTE('Quantities Report_Secondary'!$A313,"+",""))), VALUE(SUBSTITUTE('Quantities Report_Secondary'!$A313,"+","")),IF('Quantities Report_Secondary'!$A313="Totals:","End of Project",$A312))</f>
        <v>Station</v>
      </c>
      <c r="B313" s="473" t="str">
        <f>IF(ISNUMBER('Quantities Report_Secondary'!$A313), "",TRIM('Quantities Report_Secondary'!$A313))</f>
        <v/>
      </c>
      <c r="C313" s="475">
        <f>'Quantities Report_Secondary'!D313</f>
        <v>0</v>
      </c>
    </row>
    <row r="314" spans="1:3" x14ac:dyDescent="0.25">
      <c r="A314" s="532" t="str">
        <f>IF(ISNUMBER(VALUE(SUBSTITUTE('Quantities Report_Secondary'!$A314,"+",""))), VALUE(SUBSTITUTE('Quantities Report_Secondary'!$A314,"+","")),IF('Quantities Report_Secondary'!$A314="Totals:","End of Project",$A313))</f>
        <v>Station</v>
      </c>
      <c r="B314" s="473" t="str">
        <f>IF(ISNUMBER('Quantities Report_Secondary'!$A314), "",TRIM('Quantities Report_Secondary'!$A314))</f>
        <v/>
      </c>
      <c r="C314" s="475">
        <f>'Quantities Report_Secondary'!D314</f>
        <v>0</v>
      </c>
    </row>
    <row r="315" spans="1:3" x14ac:dyDescent="0.25">
      <c r="A315" s="532" t="str">
        <f>IF(ISNUMBER(VALUE(SUBSTITUTE('Quantities Report_Secondary'!$A315,"+",""))), VALUE(SUBSTITUTE('Quantities Report_Secondary'!$A315,"+","")),IF('Quantities Report_Secondary'!$A315="Totals:","End of Project",$A314))</f>
        <v>Station</v>
      </c>
      <c r="B315" s="473" t="str">
        <f>IF(ISNUMBER('Quantities Report_Secondary'!$A315), "",TRIM('Quantities Report_Secondary'!$A315))</f>
        <v/>
      </c>
      <c r="C315" s="475">
        <f>'Quantities Report_Secondary'!D315</f>
        <v>0</v>
      </c>
    </row>
    <row r="316" spans="1:3" x14ac:dyDescent="0.25">
      <c r="A316" s="532" t="str">
        <f>IF(ISNUMBER(VALUE(SUBSTITUTE('Quantities Report_Secondary'!$A316,"+",""))), VALUE(SUBSTITUTE('Quantities Report_Secondary'!$A316,"+","")),IF('Quantities Report_Secondary'!$A316="Totals:","End of Project",$A315))</f>
        <v>Station</v>
      </c>
      <c r="B316" s="473" t="str">
        <f>IF(ISNUMBER('Quantities Report_Secondary'!$A316), "",TRIM('Quantities Report_Secondary'!$A316))</f>
        <v/>
      </c>
      <c r="C316" s="475">
        <f>'Quantities Report_Secondary'!D316</f>
        <v>0</v>
      </c>
    </row>
    <row r="317" spans="1:3" x14ac:dyDescent="0.25">
      <c r="A317" s="532" t="str">
        <f>IF(ISNUMBER(VALUE(SUBSTITUTE('Quantities Report_Secondary'!$A317,"+",""))), VALUE(SUBSTITUTE('Quantities Report_Secondary'!$A317,"+","")),IF('Quantities Report_Secondary'!$A317="Totals:","End of Project",$A316))</f>
        <v>Station</v>
      </c>
      <c r="B317" s="473" t="str">
        <f>IF(ISNUMBER('Quantities Report_Secondary'!$A317), "",TRIM('Quantities Report_Secondary'!$A317))</f>
        <v/>
      </c>
      <c r="C317" s="475">
        <f>'Quantities Report_Secondary'!D317</f>
        <v>0</v>
      </c>
    </row>
    <row r="318" spans="1:3" x14ac:dyDescent="0.25">
      <c r="A318" s="532" t="str">
        <f>IF(ISNUMBER(VALUE(SUBSTITUTE('Quantities Report_Secondary'!$A318,"+",""))), VALUE(SUBSTITUTE('Quantities Report_Secondary'!$A318,"+","")),IF('Quantities Report_Secondary'!$A318="Totals:","End of Project",$A317))</f>
        <v>Station</v>
      </c>
      <c r="B318" s="473" t="str">
        <f>IF(ISNUMBER('Quantities Report_Secondary'!$A318), "",TRIM('Quantities Report_Secondary'!$A318))</f>
        <v/>
      </c>
      <c r="C318" s="475">
        <f>'Quantities Report_Secondary'!D318</f>
        <v>0</v>
      </c>
    </row>
    <row r="319" spans="1:3" x14ac:dyDescent="0.25">
      <c r="A319" s="532" t="str">
        <f>IF(ISNUMBER(VALUE(SUBSTITUTE('Quantities Report_Secondary'!$A319,"+",""))), VALUE(SUBSTITUTE('Quantities Report_Secondary'!$A319,"+","")),IF('Quantities Report_Secondary'!$A319="Totals:","End of Project",$A318))</f>
        <v>Station</v>
      </c>
      <c r="B319" s="473" t="str">
        <f>IF(ISNUMBER('Quantities Report_Secondary'!$A319), "",TRIM('Quantities Report_Secondary'!$A319))</f>
        <v/>
      </c>
      <c r="C319" s="475">
        <f>'Quantities Report_Secondary'!D319</f>
        <v>0</v>
      </c>
    </row>
    <row r="320" spans="1:3" x14ac:dyDescent="0.25">
      <c r="A320" s="532" t="str">
        <f>IF(ISNUMBER(VALUE(SUBSTITUTE('Quantities Report_Secondary'!$A320,"+",""))), VALUE(SUBSTITUTE('Quantities Report_Secondary'!$A320,"+","")),IF('Quantities Report_Secondary'!$A320="Totals:","End of Project",$A319))</f>
        <v>Station</v>
      </c>
      <c r="B320" s="473" t="str">
        <f>IF(ISNUMBER('Quantities Report_Secondary'!$A320), "",TRIM('Quantities Report_Secondary'!$A320))</f>
        <v/>
      </c>
      <c r="C320" s="475">
        <f>'Quantities Report_Secondary'!D320</f>
        <v>0</v>
      </c>
    </row>
    <row r="321" spans="1:3" x14ac:dyDescent="0.25">
      <c r="A321" s="532" t="str">
        <f>IF(ISNUMBER(VALUE(SUBSTITUTE('Quantities Report_Secondary'!$A321,"+",""))), VALUE(SUBSTITUTE('Quantities Report_Secondary'!$A321,"+","")),IF('Quantities Report_Secondary'!$A321="Totals:","End of Project",$A320))</f>
        <v>Station</v>
      </c>
      <c r="B321" s="473" t="str">
        <f>IF(ISNUMBER('Quantities Report_Secondary'!$A321), "",TRIM('Quantities Report_Secondary'!$A321))</f>
        <v/>
      </c>
      <c r="C321" s="475">
        <f>'Quantities Report_Secondary'!D321</f>
        <v>0</v>
      </c>
    </row>
    <row r="322" spans="1:3" x14ac:dyDescent="0.25">
      <c r="A322" s="532" t="str">
        <f>IF(ISNUMBER(VALUE(SUBSTITUTE('Quantities Report_Secondary'!$A322,"+",""))), VALUE(SUBSTITUTE('Quantities Report_Secondary'!$A322,"+","")),IF('Quantities Report_Secondary'!$A322="Totals:","End of Project",$A321))</f>
        <v>Station</v>
      </c>
      <c r="B322" s="473" t="str">
        <f>IF(ISNUMBER('Quantities Report_Secondary'!$A322), "",TRIM('Quantities Report_Secondary'!$A322))</f>
        <v/>
      </c>
      <c r="C322" s="475">
        <f>'Quantities Report_Secondary'!D322</f>
        <v>0</v>
      </c>
    </row>
    <row r="323" spans="1:3" x14ac:dyDescent="0.25">
      <c r="A323" s="532" t="str">
        <f>IF(ISNUMBER(VALUE(SUBSTITUTE('Quantities Report_Secondary'!$A323,"+",""))), VALUE(SUBSTITUTE('Quantities Report_Secondary'!$A323,"+","")),IF('Quantities Report_Secondary'!$A323="Totals:","End of Project",$A322))</f>
        <v>Station</v>
      </c>
      <c r="B323" s="473" t="str">
        <f>IF(ISNUMBER('Quantities Report_Secondary'!$A323), "",TRIM('Quantities Report_Secondary'!$A323))</f>
        <v/>
      </c>
      <c r="C323" s="475">
        <f>'Quantities Report_Secondary'!D323</f>
        <v>0</v>
      </c>
    </row>
    <row r="324" spans="1:3" x14ac:dyDescent="0.25">
      <c r="A324" s="532" t="str">
        <f>IF(ISNUMBER(VALUE(SUBSTITUTE('Quantities Report_Secondary'!$A324,"+",""))), VALUE(SUBSTITUTE('Quantities Report_Secondary'!$A324,"+","")),IF('Quantities Report_Secondary'!$A324="Totals:","End of Project",$A323))</f>
        <v>Station</v>
      </c>
      <c r="B324" s="473" t="str">
        <f>IF(ISNUMBER('Quantities Report_Secondary'!$A324), "",TRIM('Quantities Report_Secondary'!$A324))</f>
        <v/>
      </c>
      <c r="C324" s="475">
        <f>'Quantities Report_Secondary'!D324</f>
        <v>0</v>
      </c>
    </row>
    <row r="325" spans="1:3" x14ac:dyDescent="0.25">
      <c r="A325" s="532" t="str">
        <f>IF(ISNUMBER(VALUE(SUBSTITUTE('Quantities Report_Secondary'!$A325,"+",""))), VALUE(SUBSTITUTE('Quantities Report_Secondary'!$A325,"+","")),IF('Quantities Report_Secondary'!$A325="Totals:","End of Project",$A324))</f>
        <v>Station</v>
      </c>
      <c r="B325" s="473" t="str">
        <f>IF(ISNUMBER('Quantities Report_Secondary'!$A325), "",TRIM('Quantities Report_Secondary'!$A325))</f>
        <v/>
      </c>
      <c r="C325" s="475">
        <f>'Quantities Report_Secondary'!D325</f>
        <v>0</v>
      </c>
    </row>
    <row r="326" spans="1:3" x14ac:dyDescent="0.25">
      <c r="A326" s="532" t="str">
        <f>IF(ISNUMBER(VALUE(SUBSTITUTE('Quantities Report_Secondary'!$A326,"+",""))), VALUE(SUBSTITUTE('Quantities Report_Secondary'!$A326,"+","")),IF('Quantities Report_Secondary'!$A326="Totals:","End of Project",$A325))</f>
        <v>Station</v>
      </c>
      <c r="B326" s="473" t="str">
        <f>IF(ISNUMBER('Quantities Report_Secondary'!$A326), "",TRIM('Quantities Report_Secondary'!$A326))</f>
        <v/>
      </c>
      <c r="C326" s="475">
        <f>'Quantities Report_Secondary'!D326</f>
        <v>0</v>
      </c>
    </row>
    <row r="327" spans="1:3" x14ac:dyDescent="0.25">
      <c r="A327" s="532" t="str">
        <f>IF(ISNUMBER(VALUE(SUBSTITUTE('Quantities Report_Secondary'!$A327,"+",""))), VALUE(SUBSTITUTE('Quantities Report_Secondary'!$A327,"+","")),IF('Quantities Report_Secondary'!$A327="Totals:","End of Project",$A326))</f>
        <v>Station</v>
      </c>
      <c r="B327" s="473" t="str">
        <f>IF(ISNUMBER('Quantities Report_Secondary'!$A327), "",TRIM('Quantities Report_Secondary'!$A327))</f>
        <v/>
      </c>
      <c r="C327" s="475">
        <f>'Quantities Report_Secondary'!D327</f>
        <v>0</v>
      </c>
    </row>
    <row r="328" spans="1:3" x14ac:dyDescent="0.25">
      <c r="A328" s="532" t="str">
        <f>IF(ISNUMBER(VALUE(SUBSTITUTE('Quantities Report_Secondary'!$A328,"+",""))), VALUE(SUBSTITUTE('Quantities Report_Secondary'!$A328,"+","")),IF('Quantities Report_Secondary'!$A328="Totals:","End of Project",$A327))</f>
        <v>Station</v>
      </c>
      <c r="B328" s="473" t="str">
        <f>IF(ISNUMBER('Quantities Report_Secondary'!$A328), "",TRIM('Quantities Report_Secondary'!$A328))</f>
        <v/>
      </c>
      <c r="C328" s="475">
        <f>'Quantities Report_Secondary'!D328</f>
        <v>0</v>
      </c>
    </row>
    <row r="329" spans="1:3" x14ac:dyDescent="0.25">
      <c r="A329" s="532" t="str">
        <f>IF(ISNUMBER(VALUE(SUBSTITUTE('Quantities Report_Secondary'!$A329,"+",""))), VALUE(SUBSTITUTE('Quantities Report_Secondary'!$A329,"+","")),IF('Quantities Report_Secondary'!$A329="Totals:","End of Project",$A328))</f>
        <v>Station</v>
      </c>
      <c r="B329" s="473" t="str">
        <f>IF(ISNUMBER('Quantities Report_Secondary'!$A329), "",TRIM('Quantities Report_Secondary'!$A329))</f>
        <v/>
      </c>
      <c r="C329" s="475">
        <f>'Quantities Report_Secondary'!D329</f>
        <v>0</v>
      </c>
    </row>
    <row r="330" spans="1:3" x14ac:dyDescent="0.25">
      <c r="A330" s="532" t="str">
        <f>IF(ISNUMBER(VALUE(SUBSTITUTE('Quantities Report_Secondary'!$A330,"+",""))), VALUE(SUBSTITUTE('Quantities Report_Secondary'!$A330,"+","")),IF('Quantities Report_Secondary'!$A330="Totals:","End of Project",$A329))</f>
        <v>Station</v>
      </c>
      <c r="B330" s="473" t="str">
        <f>IF(ISNUMBER('Quantities Report_Secondary'!$A330), "",TRIM('Quantities Report_Secondary'!$A330))</f>
        <v/>
      </c>
      <c r="C330" s="475">
        <f>'Quantities Report_Secondary'!D330</f>
        <v>0</v>
      </c>
    </row>
    <row r="331" spans="1:3" x14ac:dyDescent="0.25">
      <c r="A331" s="532" t="str">
        <f>IF(ISNUMBER(VALUE(SUBSTITUTE('Quantities Report_Secondary'!$A331,"+",""))), VALUE(SUBSTITUTE('Quantities Report_Secondary'!$A331,"+","")),IF('Quantities Report_Secondary'!$A331="Totals:","End of Project",$A330))</f>
        <v>Station</v>
      </c>
      <c r="B331" s="473" t="str">
        <f>IF(ISNUMBER('Quantities Report_Secondary'!$A331), "",TRIM('Quantities Report_Secondary'!$A331))</f>
        <v/>
      </c>
      <c r="C331" s="475">
        <f>'Quantities Report_Secondary'!D331</f>
        <v>0</v>
      </c>
    </row>
    <row r="332" spans="1:3" x14ac:dyDescent="0.25">
      <c r="A332" s="532" t="str">
        <f>IF(ISNUMBER(VALUE(SUBSTITUTE('Quantities Report_Secondary'!$A332,"+",""))), VALUE(SUBSTITUTE('Quantities Report_Secondary'!$A332,"+","")),IF('Quantities Report_Secondary'!$A332="Totals:","End of Project",$A331))</f>
        <v>Station</v>
      </c>
      <c r="B332" s="473" t="str">
        <f>IF(ISNUMBER('Quantities Report_Secondary'!$A332), "",TRIM('Quantities Report_Secondary'!$A332))</f>
        <v/>
      </c>
      <c r="C332" s="475">
        <f>'Quantities Report_Secondary'!D332</f>
        <v>0</v>
      </c>
    </row>
    <row r="333" spans="1:3" x14ac:dyDescent="0.25">
      <c r="A333" s="532" t="str">
        <f>IF(ISNUMBER(VALUE(SUBSTITUTE('Quantities Report_Secondary'!$A333,"+",""))), VALUE(SUBSTITUTE('Quantities Report_Secondary'!$A333,"+","")),IF('Quantities Report_Secondary'!$A333="Totals:","End of Project",$A332))</f>
        <v>Station</v>
      </c>
      <c r="B333" s="473" t="str">
        <f>IF(ISNUMBER('Quantities Report_Secondary'!$A333), "",TRIM('Quantities Report_Secondary'!$A333))</f>
        <v/>
      </c>
      <c r="C333" s="475">
        <f>'Quantities Report_Secondary'!D333</f>
        <v>0</v>
      </c>
    </row>
    <row r="334" spans="1:3" x14ac:dyDescent="0.25">
      <c r="A334" s="532" t="str">
        <f>IF(ISNUMBER(VALUE(SUBSTITUTE('Quantities Report_Secondary'!$A334,"+",""))), VALUE(SUBSTITUTE('Quantities Report_Secondary'!$A334,"+","")),IF('Quantities Report_Secondary'!$A334="Totals:","End of Project",$A333))</f>
        <v>Station</v>
      </c>
      <c r="B334" s="473" t="str">
        <f>IF(ISNUMBER('Quantities Report_Secondary'!$A334), "",TRIM('Quantities Report_Secondary'!$A334))</f>
        <v/>
      </c>
      <c r="C334" s="475">
        <f>'Quantities Report_Secondary'!D334</f>
        <v>0</v>
      </c>
    </row>
    <row r="335" spans="1:3" x14ac:dyDescent="0.25">
      <c r="A335" s="532" t="str">
        <f>IF(ISNUMBER(VALUE(SUBSTITUTE('Quantities Report_Secondary'!$A335,"+",""))), VALUE(SUBSTITUTE('Quantities Report_Secondary'!$A335,"+","")),IF('Quantities Report_Secondary'!$A335="Totals:","End of Project",$A334))</f>
        <v>Station</v>
      </c>
      <c r="B335" s="473" t="str">
        <f>IF(ISNUMBER('Quantities Report_Secondary'!$A335), "",TRIM('Quantities Report_Secondary'!$A335))</f>
        <v/>
      </c>
      <c r="C335" s="475">
        <f>'Quantities Report_Secondary'!D335</f>
        <v>0</v>
      </c>
    </row>
    <row r="336" spans="1:3" x14ac:dyDescent="0.25">
      <c r="A336" s="532" t="str">
        <f>IF(ISNUMBER(VALUE(SUBSTITUTE('Quantities Report_Secondary'!$A336,"+",""))), VALUE(SUBSTITUTE('Quantities Report_Secondary'!$A336,"+","")),IF('Quantities Report_Secondary'!$A336="Totals:","End of Project",$A335))</f>
        <v>Station</v>
      </c>
      <c r="B336" s="473" t="str">
        <f>IF(ISNUMBER('Quantities Report_Secondary'!$A336), "",TRIM('Quantities Report_Secondary'!$A336))</f>
        <v/>
      </c>
      <c r="C336" s="475">
        <f>'Quantities Report_Secondary'!D336</f>
        <v>0</v>
      </c>
    </row>
    <row r="337" spans="1:3" x14ac:dyDescent="0.25">
      <c r="A337" s="532" t="str">
        <f>IF(ISNUMBER(VALUE(SUBSTITUTE('Quantities Report_Secondary'!$A337,"+",""))), VALUE(SUBSTITUTE('Quantities Report_Secondary'!$A337,"+","")),IF('Quantities Report_Secondary'!$A337="Totals:","End of Project",$A336))</f>
        <v>Station</v>
      </c>
      <c r="B337" s="473" t="str">
        <f>IF(ISNUMBER('Quantities Report_Secondary'!$A337), "",TRIM('Quantities Report_Secondary'!$A337))</f>
        <v/>
      </c>
      <c r="C337" s="475">
        <f>'Quantities Report_Secondary'!D337</f>
        <v>0</v>
      </c>
    </row>
    <row r="338" spans="1:3" x14ac:dyDescent="0.25">
      <c r="A338" s="532" t="str">
        <f>IF(ISNUMBER(VALUE(SUBSTITUTE('Quantities Report_Secondary'!$A338,"+",""))), VALUE(SUBSTITUTE('Quantities Report_Secondary'!$A338,"+","")),IF('Quantities Report_Secondary'!$A338="Totals:","End of Project",$A337))</f>
        <v>Station</v>
      </c>
      <c r="B338" s="473" t="str">
        <f>IF(ISNUMBER('Quantities Report_Secondary'!$A338), "",TRIM('Quantities Report_Secondary'!$A338))</f>
        <v/>
      </c>
      <c r="C338" s="475">
        <f>'Quantities Report_Secondary'!D338</f>
        <v>0</v>
      </c>
    </row>
    <row r="339" spans="1:3" x14ac:dyDescent="0.25">
      <c r="A339" s="532" t="str">
        <f>IF(ISNUMBER(VALUE(SUBSTITUTE('Quantities Report_Secondary'!$A339,"+",""))), VALUE(SUBSTITUTE('Quantities Report_Secondary'!$A339,"+","")),IF('Quantities Report_Secondary'!$A339="Totals:","End of Project",$A338))</f>
        <v>Station</v>
      </c>
      <c r="B339" s="473" t="str">
        <f>IF(ISNUMBER('Quantities Report_Secondary'!$A339), "",TRIM('Quantities Report_Secondary'!$A339))</f>
        <v/>
      </c>
      <c r="C339" s="475">
        <f>'Quantities Report_Secondary'!D339</f>
        <v>0</v>
      </c>
    </row>
    <row r="340" spans="1:3" x14ac:dyDescent="0.25">
      <c r="A340" s="532" t="str">
        <f>IF(ISNUMBER(VALUE(SUBSTITUTE('Quantities Report_Secondary'!$A340,"+",""))), VALUE(SUBSTITUTE('Quantities Report_Secondary'!$A340,"+","")),IF('Quantities Report_Secondary'!$A340="Totals:","End of Project",$A339))</f>
        <v>Station</v>
      </c>
      <c r="B340" s="473" t="str">
        <f>IF(ISNUMBER('Quantities Report_Secondary'!$A340), "",TRIM('Quantities Report_Secondary'!$A340))</f>
        <v/>
      </c>
      <c r="C340" s="475">
        <f>'Quantities Report_Secondary'!D340</f>
        <v>0</v>
      </c>
    </row>
    <row r="341" spans="1:3" x14ac:dyDescent="0.25">
      <c r="A341" s="532" t="str">
        <f>IF(ISNUMBER(VALUE(SUBSTITUTE('Quantities Report_Secondary'!$A341,"+",""))), VALUE(SUBSTITUTE('Quantities Report_Secondary'!$A341,"+","")),IF('Quantities Report_Secondary'!$A341="Totals:","End of Project",$A340))</f>
        <v>Station</v>
      </c>
      <c r="B341" s="473" t="str">
        <f>IF(ISNUMBER('Quantities Report_Secondary'!$A341), "",TRIM('Quantities Report_Secondary'!$A341))</f>
        <v/>
      </c>
      <c r="C341" s="475">
        <f>'Quantities Report_Secondary'!D341</f>
        <v>0</v>
      </c>
    </row>
    <row r="342" spans="1:3" x14ac:dyDescent="0.25">
      <c r="A342" s="532" t="str">
        <f>IF(ISNUMBER(VALUE(SUBSTITUTE('Quantities Report_Secondary'!$A342,"+",""))), VALUE(SUBSTITUTE('Quantities Report_Secondary'!$A342,"+","")),IF('Quantities Report_Secondary'!$A342="Totals:","End of Project",$A341))</f>
        <v>Station</v>
      </c>
      <c r="B342" s="473" t="str">
        <f>IF(ISNUMBER('Quantities Report_Secondary'!$A342), "",TRIM('Quantities Report_Secondary'!$A342))</f>
        <v/>
      </c>
      <c r="C342" s="475">
        <f>'Quantities Report_Secondary'!D342</f>
        <v>0</v>
      </c>
    </row>
    <row r="343" spans="1:3" x14ac:dyDescent="0.25">
      <c r="A343" s="532" t="str">
        <f>IF(ISNUMBER(VALUE(SUBSTITUTE('Quantities Report_Secondary'!$A343,"+",""))), VALUE(SUBSTITUTE('Quantities Report_Secondary'!$A343,"+","")),IF('Quantities Report_Secondary'!$A343="Totals:","End of Project",$A342))</f>
        <v>Station</v>
      </c>
      <c r="B343" s="473" t="str">
        <f>IF(ISNUMBER('Quantities Report_Secondary'!$A343), "",TRIM('Quantities Report_Secondary'!$A343))</f>
        <v/>
      </c>
      <c r="C343" s="475">
        <f>'Quantities Report_Secondary'!D343</f>
        <v>0</v>
      </c>
    </row>
    <row r="344" spans="1:3" x14ac:dyDescent="0.25">
      <c r="A344" s="532" t="str">
        <f>IF(ISNUMBER(VALUE(SUBSTITUTE('Quantities Report_Secondary'!$A344,"+",""))), VALUE(SUBSTITUTE('Quantities Report_Secondary'!$A344,"+","")),IF('Quantities Report_Secondary'!$A344="Totals:","End of Project",$A343))</f>
        <v>Station</v>
      </c>
      <c r="B344" s="473" t="str">
        <f>IF(ISNUMBER('Quantities Report_Secondary'!$A344), "",TRIM('Quantities Report_Secondary'!$A344))</f>
        <v/>
      </c>
      <c r="C344" s="475">
        <f>'Quantities Report_Secondary'!D344</f>
        <v>0</v>
      </c>
    </row>
    <row r="345" spans="1:3" x14ac:dyDescent="0.25">
      <c r="A345" s="532" t="str">
        <f>IF(ISNUMBER(VALUE(SUBSTITUTE('Quantities Report_Secondary'!$A345,"+",""))), VALUE(SUBSTITUTE('Quantities Report_Secondary'!$A345,"+","")),IF('Quantities Report_Secondary'!$A345="Totals:","End of Project",$A344))</f>
        <v>Station</v>
      </c>
      <c r="B345" s="473" t="str">
        <f>IF(ISNUMBER('Quantities Report_Secondary'!$A345), "",TRIM('Quantities Report_Secondary'!$A345))</f>
        <v/>
      </c>
      <c r="C345" s="475">
        <f>'Quantities Report_Secondary'!D345</f>
        <v>0</v>
      </c>
    </row>
    <row r="346" spans="1:3" x14ac:dyDescent="0.25">
      <c r="A346" s="532" t="str">
        <f>IF(ISNUMBER(VALUE(SUBSTITUTE('Quantities Report_Secondary'!$A346,"+",""))), VALUE(SUBSTITUTE('Quantities Report_Secondary'!$A346,"+","")),IF('Quantities Report_Secondary'!$A346="Totals:","End of Project",$A345))</f>
        <v>Station</v>
      </c>
      <c r="B346" s="473" t="str">
        <f>IF(ISNUMBER('Quantities Report_Secondary'!$A346), "",TRIM('Quantities Report_Secondary'!$A346))</f>
        <v/>
      </c>
      <c r="C346" s="475">
        <f>'Quantities Report_Secondary'!D346</f>
        <v>0</v>
      </c>
    </row>
    <row r="347" spans="1:3" x14ac:dyDescent="0.25">
      <c r="A347" s="532" t="str">
        <f>IF(ISNUMBER(VALUE(SUBSTITUTE('Quantities Report_Secondary'!$A347,"+",""))), VALUE(SUBSTITUTE('Quantities Report_Secondary'!$A347,"+","")),IF('Quantities Report_Secondary'!$A347="Totals:","End of Project",$A346))</f>
        <v>Station</v>
      </c>
      <c r="B347" s="473" t="str">
        <f>IF(ISNUMBER('Quantities Report_Secondary'!$A347), "",TRIM('Quantities Report_Secondary'!$A347))</f>
        <v/>
      </c>
      <c r="C347" s="475">
        <f>'Quantities Report_Secondary'!D347</f>
        <v>0</v>
      </c>
    </row>
    <row r="348" spans="1:3" x14ac:dyDescent="0.25">
      <c r="A348" s="532" t="str">
        <f>IF(ISNUMBER(VALUE(SUBSTITUTE('Quantities Report_Secondary'!$A348,"+",""))), VALUE(SUBSTITUTE('Quantities Report_Secondary'!$A348,"+","")),IF('Quantities Report_Secondary'!$A348="Totals:","End of Project",$A347))</f>
        <v>Station</v>
      </c>
      <c r="B348" s="473" t="str">
        <f>IF(ISNUMBER('Quantities Report_Secondary'!$A348), "",TRIM('Quantities Report_Secondary'!$A348))</f>
        <v/>
      </c>
      <c r="C348" s="475">
        <f>'Quantities Report_Secondary'!D348</f>
        <v>0</v>
      </c>
    </row>
    <row r="349" spans="1:3" x14ac:dyDescent="0.25">
      <c r="A349" s="532" t="str">
        <f>IF(ISNUMBER(VALUE(SUBSTITUTE('Quantities Report_Secondary'!$A349,"+",""))), VALUE(SUBSTITUTE('Quantities Report_Secondary'!$A349,"+","")),IF('Quantities Report_Secondary'!$A349="Totals:","End of Project",$A348))</f>
        <v>Station</v>
      </c>
      <c r="B349" s="473" t="str">
        <f>IF(ISNUMBER('Quantities Report_Secondary'!$A349), "",TRIM('Quantities Report_Secondary'!$A349))</f>
        <v/>
      </c>
      <c r="C349" s="475">
        <f>'Quantities Report_Secondary'!D349</f>
        <v>0</v>
      </c>
    </row>
    <row r="350" spans="1:3" x14ac:dyDescent="0.25">
      <c r="A350" s="532" t="str">
        <f>IF(ISNUMBER(VALUE(SUBSTITUTE('Quantities Report_Secondary'!$A350,"+",""))), VALUE(SUBSTITUTE('Quantities Report_Secondary'!$A350,"+","")),IF('Quantities Report_Secondary'!$A350="Totals:","End of Project",$A349))</f>
        <v>Station</v>
      </c>
      <c r="B350" s="473" t="str">
        <f>IF(ISNUMBER('Quantities Report_Secondary'!$A350), "",TRIM('Quantities Report_Secondary'!$A350))</f>
        <v/>
      </c>
      <c r="C350" s="475">
        <f>'Quantities Report_Secondary'!D350</f>
        <v>0</v>
      </c>
    </row>
    <row r="351" spans="1:3" x14ac:dyDescent="0.25">
      <c r="A351" s="532" t="str">
        <f>IF(ISNUMBER(VALUE(SUBSTITUTE('Quantities Report_Secondary'!$A351,"+",""))), VALUE(SUBSTITUTE('Quantities Report_Secondary'!$A351,"+","")),IF('Quantities Report_Secondary'!$A351="Totals:","End of Project",$A350))</f>
        <v>Station</v>
      </c>
      <c r="B351" s="473" t="str">
        <f>IF(ISNUMBER('Quantities Report_Secondary'!$A351), "",TRIM('Quantities Report_Secondary'!$A351))</f>
        <v/>
      </c>
      <c r="C351" s="475">
        <f>'Quantities Report_Secondary'!D351</f>
        <v>0</v>
      </c>
    </row>
    <row r="352" spans="1:3" x14ac:dyDescent="0.25">
      <c r="A352" s="532" t="str">
        <f>IF(ISNUMBER(VALUE(SUBSTITUTE('Quantities Report_Secondary'!$A352,"+",""))), VALUE(SUBSTITUTE('Quantities Report_Secondary'!$A352,"+","")),IF('Quantities Report_Secondary'!$A352="Totals:","End of Project",$A351))</f>
        <v>Station</v>
      </c>
      <c r="B352" s="473" t="str">
        <f>IF(ISNUMBER('Quantities Report_Secondary'!$A352), "",TRIM('Quantities Report_Secondary'!$A352))</f>
        <v/>
      </c>
      <c r="C352" s="475">
        <f>'Quantities Report_Secondary'!D352</f>
        <v>0</v>
      </c>
    </row>
    <row r="353" spans="1:3" x14ac:dyDescent="0.25">
      <c r="A353" s="532" t="str">
        <f>IF(ISNUMBER(VALUE(SUBSTITUTE('Quantities Report_Secondary'!$A353,"+",""))), VALUE(SUBSTITUTE('Quantities Report_Secondary'!$A353,"+","")),IF('Quantities Report_Secondary'!$A353="Totals:","End of Project",$A352))</f>
        <v>Station</v>
      </c>
      <c r="B353" s="473" t="str">
        <f>IF(ISNUMBER('Quantities Report_Secondary'!$A353), "",TRIM('Quantities Report_Secondary'!$A353))</f>
        <v/>
      </c>
      <c r="C353" s="475">
        <f>'Quantities Report_Secondary'!D353</f>
        <v>0</v>
      </c>
    </row>
    <row r="354" spans="1:3" x14ac:dyDescent="0.25">
      <c r="A354" s="532" t="str">
        <f>IF(ISNUMBER(VALUE(SUBSTITUTE('Quantities Report_Secondary'!$A354,"+",""))), VALUE(SUBSTITUTE('Quantities Report_Secondary'!$A354,"+","")),IF('Quantities Report_Secondary'!$A354="Totals:","End of Project",$A353))</f>
        <v>Station</v>
      </c>
      <c r="B354" s="473" t="str">
        <f>IF(ISNUMBER('Quantities Report_Secondary'!$A354), "",TRIM('Quantities Report_Secondary'!$A354))</f>
        <v/>
      </c>
      <c r="C354" s="475">
        <f>'Quantities Report_Secondary'!D354</f>
        <v>0</v>
      </c>
    </row>
    <row r="355" spans="1:3" x14ac:dyDescent="0.25">
      <c r="A355" s="532" t="str">
        <f>IF(ISNUMBER(VALUE(SUBSTITUTE('Quantities Report_Secondary'!$A355,"+",""))), VALUE(SUBSTITUTE('Quantities Report_Secondary'!$A355,"+","")),IF('Quantities Report_Secondary'!$A355="Totals:","End of Project",$A354))</f>
        <v>Station</v>
      </c>
      <c r="B355" s="473" t="str">
        <f>IF(ISNUMBER('Quantities Report_Secondary'!$A355), "",TRIM('Quantities Report_Secondary'!$A355))</f>
        <v/>
      </c>
      <c r="C355" s="475">
        <f>'Quantities Report_Secondary'!D355</f>
        <v>0</v>
      </c>
    </row>
    <row r="356" spans="1:3" x14ac:dyDescent="0.25">
      <c r="A356" s="532" t="str">
        <f>IF(ISNUMBER(VALUE(SUBSTITUTE('Quantities Report_Secondary'!$A356,"+",""))), VALUE(SUBSTITUTE('Quantities Report_Secondary'!$A356,"+","")),IF('Quantities Report_Secondary'!$A356="Totals:","End of Project",$A355))</f>
        <v>Station</v>
      </c>
      <c r="B356" s="473" t="str">
        <f>IF(ISNUMBER('Quantities Report_Secondary'!$A356), "",TRIM('Quantities Report_Secondary'!$A356))</f>
        <v/>
      </c>
      <c r="C356" s="475">
        <f>'Quantities Report_Secondary'!D356</f>
        <v>0</v>
      </c>
    </row>
    <row r="357" spans="1:3" x14ac:dyDescent="0.25">
      <c r="A357" s="532" t="str">
        <f>IF(ISNUMBER(VALUE(SUBSTITUTE('Quantities Report_Secondary'!$A357,"+",""))), VALUE(SUBSTITUTE('Quantities Report_Secondary'!$A357,"+","")),IF('Quantities Report_Secondary'!$A357="Totals:","End of Project",$A356))</f>
        <v>Station</v>
      </c>
      <c r="B357" s="473" t="str">
        <f>IF(ISNUMBER('Quantities Report_Secondary'!$A357), "",TRIM('Quantities Report_Secondary'!$A357))</f>
        <v/>
      </c>
      <c r="C357" s="475">
        <f>'Quantities Report_Secondary'!D357</f>
        <v>0</v>
      </c>
    </row>
    <row r="358" spans="1:3" x14ac:dyDescent="0.25">
      <c r="A358" s="532" t="str">
        <f>IF(ISNUMBER(VALUE(SUBSTITUTE('Quantities Report_Secondary'!$A358,"+",""))), VALUE(SUBSTITUTE('Quantities Report_Secondary'!$A358,"+","")),IF('Quantities Report_Secondary'!$A358="Totals:","End of Project",$A357))</f>
        <v>Station</v>
      </c>
      <c r="B358" s="473" t="str">
        <f>IF(ISNUMBER('Quantities Report_Secondary'!$A358), "",TRIM('Quantities Report_Secondary'!$A358))</f>
        <v/>
      </c>
      <c r="C358" s="475">
        <f>'Quantities Report_Secondary'!D358</f>
        <v>0</v>
      </c>
    </row>
    <row r="359" spans="1:3" x14ac:dyDescent="0.25">
      <c r="A359" s="532" t="str">
        <f>IF(ISNUMBER(VALUE(SUBSTITUTE('Quantities Report_Secondary'!$A359,"+",""))), VALUE(SUBSTITUTE('Quantities Report_Secondary'!$A359,"+","")),IF('Quantities Report_Secondary'!$A359="Totals:","End of Project",$A358))</f>
        <v>Station</v>
      </c>
      <c r="B359" s="473" t="str">
        <f>IF(ISNUMBER('Quantities Report_Secondary'!$A359), "",TRIM('Quantities Report_Secondary'!$A359))</f>
        <v/>
      </c>
      <c r="C359" s="475">
        <f>'Quantities Report_Secondary'!D359</f>
        <v>0</v>
      </c>
    </row>
    <row r="360" spans="1:3" x14ac:dyDescent="0.25">
      <c r="A360" s="532" t="str">
        <f>IF(ISNUMBER(VALUE(SUBSTITUTE('Quantities Report_Secondary'!$A360,"+",""))), VALUE(SUBSTITUTE('Quantities Report_Secondary'!$A360,"+","")),IF('Quantities Report_Secondary'!$A360="Totals:","End of Project",$A359))</f>
        <v>Station</v>
      </c>
      <c r="B360" s="473" t="str">
        <f>IF(ISNUMBER('Quantities Report_Secondary'!$A360), "",TRIM('Quantities Report_Secondary'!$A360))</f>
        <v/>
      </c>
      <c r="C360" s="475">
        <f>'Quantities Report_Secondary'!D360</f>
        <v>0</v>
      </c>
    </row>
    <row r="361" spans="1:3" x14ac:dyDescent="0.25">
      <c r="A361" s="532" t="str">
        <f>IF(ISNUMBER(VALUE(SUBSTITUTE('Quantities Report_Secondary'!$A361,"+",""))), VALUE(SUBSTITUTE('Quantities Report_Secondary'!$A361,"+","")),IF('Quantities Report_Secondary'!$A361="Totals:","End of Project",$A360))</f>
        <v>Station</v>
      </c>
      <c r="B361" s="473" t="str">
        <f>IF(ISNUMBER('Quantities Report_Secondary'!$A361), "",TRIM('Quantities Report_Secondary'!$A361))</f>
        <v/>
      </c>
      <c r="C361" s="475">
        <f>'Quantities Report_Secondary'!D361</f>
        <v>0</v>
      </c>
    </row>
    <row r="362" spans="1:3" x14ac:dyDescent="0.25">
      <c r="A362" s="532" t="str">
        <f>IF(ISNUMBER(VALUE(SUBSTITUTE('Quantities Report_Secondary'!$A362,"+",""))), VALUE(SUBSTITUTE('Quantities Report_Secondary'!$A362,"+","")),IF('Quantities Report_Secondary'!$A362="Totals:","End of Project",$A361))</f>
        <v>Station</v>
      </c>
      <c r="B362" s="473" t="str">
        <f>IF(ISNUMBER('Quantities Report_Secondary'!$A362), "",TRIM('Quantities Report_Secondary'!$A362))</f>
        <v/>
      </c>
      <c r="C362" s="475">
        <f>'Quantities Report_Secondary'!D362</f>
        <v>0</v>
      </c>
    </row>
    <row r="363" spans="1:3" x14ac:dyDescent="0.25">
      <c r="A363" s="532" t="str">
        <f>IF(ISNUMBER(VALUE(SUBSTITUTE('Quantities Report_Secondary'!$A363,"+",""))), VALUE(SUBSTITUTE('Quantities Report_Secondary'!$A363,"+","")),IF('Quantities Report_Secondary'!$A363="Totals:","End of Project",$A362))</f>
        <v>Station</v>
      </c>
      <c r="B363" s="473" t="str">
        <f>IF(ISNUMBER('Quantities Report_Secondary'!$A363), "",TRIM('Quantities Report_Secondary'!$A363))</f>
        <v/>
      </c>
      <c r="C363" s="475">
        <f>'Quantities Report_Secondary'!D363</f>
        <v>0</v>
      </c>
    </row>
    <row r="364" spans="1:3" x14ac:dyDescent="0.25">
      <c r="A364" s="532" t="str">
        <f>IF(ISNUMBER(VALUE(SUBSTITUTE('Quantities Report_Secondary'!$A364,"+",""))), VALUE(SUBSTITUTE('Quantities Report_Secondary'!$A364,"+","")),IF('Quantities Report_Secondary'!$A364="Totals:","End of Project",$A363))</f>
        <v>Station</v>
      </c>
      <c r="B364" s="473" t="str">
        <f>IF(ISNUMBER('Quantities Report_Secondary'!$A364), "",TRIM('Quantities Report_Secondary'!$A364))</f>
        <v/>
      </c>
      <c r="C364" s="475">
        <f>'Quantities Report_Secondary'!D364</f>
        <v>0</v>
      </c>
    </row>
    <row r="365" spans="1:3" x14ac:dyDescent="0.25">
      <c r="A365" s="532" t="str">
        <f>IF(ISNUMBER(VALUE(SUBSTITUTE('Quantities Report_Secondary'!$A365,"+",""))), VALUE(SUBSTITUTE('Quantities Report_Secondary'!$A365,"+","")),IF('Quantities Report_Secondary'!$A365="Totals:","End of Project",$A364))</f>
        <v>Station</v>
      </c>
      <c r="B365" s="473" t="str">
        <f>IF(ISNUMBER('Quantities Report_Secondary'!$A365), "",TRIM('Quantities Report_Secondary'!$A365))</f>
        <v/>
      </c>
      <c r="C365" s="475">
        <f>'Quantities Report_Secondary'!D365</f>
        <v>0</v>
      </c>
    </row>
    <row r="366" spans="1:3" x14ac:dyDescent="0.25">
      <c r="A366" s="532" t="str">
        <f>IF(ISNUMBER(VALUE(SUBSTITUTE('Quantities Report_Secondary'!$A366,"+",""))), VALUE(SUBSTITUTE('Quantities Report_Secondary'!$A366,"+","")),IF('Quantities Report_Secondary'!$A366="Totals:","End of Project",$A365))</f>
        <v>Station</v>
      </c>
      <c r="B366" s="473" t="str">
        <f>IF(ISNUMBER('Quantities Report_Secondary'!$A366), "",TRIM('Quantities Report_Secondary'!$A366))</f>
        <v/>
      </c>
      <c r="C366" s="475">
        <f>'Quantities Report_Secondary'!D366</f>
        <v>0</v>
      </c>
    </row>
    <row r="367" spans="1:3" x14ac:dyDescent="0.25">
      <c r="A367" s="532" t="str">
        <f>IF(ISNUMBER(VALUE(SUBSTITUTE('Quantities Report_Secondary'!$A367,"+",""))), VALUE(SUBSTITUTE('Quantities Report_Secondary'!$A367,"+","")),IF('Quantities Report_Secondary'!$A367="Totals:","End of Project",$A366))</f>
        <v>Station</v>
      </c>
      <c r="B367" s="473" t="str">
        <f>IF(ISNUMBER('Quantities Report_Secondary'!$A367), "",TRIM('Quantities Report_Secondary'!$A367))</f>
        <v/>
      </c>
      <c r="C367" s="475">
        <f>'Quantities Report_Secondary'!D367</f>
        <v>0</v>
      </c>
    </row>
    <row r="368" spans="1:3" x14ac:dyDescent="0.25">
      <c r="A368" s="532" t="str">
        <f>IF(ISNUMBER(VALUE(SUBSTITUTE('Quantities Report_Secondary'!$A368,"+",""))), VALUE(SUBSTITUTE('Quantities Report_Secondary'!$A368,"+","")),IF('Quantities Report_Secondary'!$A368="Totals:","End of Project",$A367))</f>
        <v>Station</v>
      </c>
      <c r="B368" s="473" t="str">
        <f>IF(ISNUMBER('Quantities Report_Secondary'!$A368), "",TRIM('Quantities Report_Secondary'!$A368))</f>
        <v/>
      </c>
      <c r="C368" s="475">
        <f>'Quantities Report_Secondary'!D368</f>
        <v>0</v>
      </c>
    </row>
    <row r="369" spans="1:3" x14ac:dyDescent="0.25">
      <c r="A369" s="532" t="str">
        <f>IF(ISNUMBER(VALUE(SUBSTITUTE('Quantities Report_Secondary'!$A369,"+",""))), VALUE(SUBSTITUTE('Quantities Report_Secondary'!$A369,"+","")),IF('Quantities Report_Secondary'!$A369="Totals:","End of Project",$A368))</f>
        <v>Station</v>
      </c>
      <c r="B369" s="473" t="str">
        <f>IF(ISNUMBER('Quantities Report_Secondary'!$A369), "",TRIM('Quantities Report_Secondary'!$A369))</f>
        <v/>
      </c>
      <c r="C369" s="475">
        <f>'Quantities Report_Secondary'!D369</f>
        <v>0</v>
      </c>
    </row>
    <row r="370" spans="1:3" x14ac:dyDescent="0.25">
      <c r="A370" s="532" t="str">
        <f>IF(ISNUMBER(VALUE(SUBSTITUTE('Quantities Report_Secondary'!$A370,"+",""))), VALUE(SUBSTITUTE('Quantities Report_Secondary'!$A370,"+","")),IF('Quantities Report_Secondary'!$A370="Totals:","End of Project",$A369))</f>
        <v>Station</v>
      </c>
      <c r="B370" s="473" t="str">
        <f>IF(ISNUMBER('Quantities Report_Secondary'!$A370), "",TRIM('Quantities Report_Secondary'!$A370))</f>
        <v/>
      </c>
      <c r="C370" s="475">
        <f>'Quantities Report_Secondary'!D370</f>
        <v>0</v>
      </c>
    </row>
    <row r="371" spans="1:3" x14ac:dyDescent="0.25">
      <c r="A371" s="532" t="str">
        <f>IF(ISNUMBER(VALUE(SUBSTITUTE('Quantities Report_Secondary'!$A371,"+",""))), VALUE(SUBSTITUTE('Quantities Report_Secondary'!$A371,"+","")),IF('Quantities Report_Secondary'!$A371="Totals:","End of Project",$A370))</f>
        <v>Station</v>
      </c>
      <c r="B371" s="473" t="str">
        <f>IF(ISNUMBER('Quantities Report_Secondary'!$A371), "",TRIM('Quantities Report_Secondary'!$A371))</f>
        <v/>
      </c>
      <c r="C371" s="475">
        <f>'Quantities Report_Secondary'!D371</f>
        <v>0</v>
      </c>
    </row>
    <row r="372" spans="1:3" x14ac:dyDescent="0.25">
      <c r="A372" s="532" t="str">
        <f>IF(ISNUMBER(VALUE(SUBSTITUTE('Quantities Report_Secondary'!$A372,"+",""))), VALUE(SUBSTITUTE('Quantities Report_Secondary'!$A372,"+","")),IF('Quantities Report_Secondary'!$A372="Totals:","End of Project",$A371))</f>
        <v>Station</v>
      </c>
      <c r="B372" s="473" t="str">
        <f>IF(ISNUMBER('Quantities Report_Secondary'!$A372), "",TRIM('Quantities Report_Secondary'!$A372))</f>
        <v/>
      </c>
      <c r="C372" s="475">
        <f>'Quantities Report_Secondary'!D372</f>
        <v>0</v>
      </c>
    </row>
    <row r="373" spans="1:3" x14ac:dyDescent="0.25">
      <c r="A373" s="532" t="str">
        <f>IF(ISNUMBER(VALUE(SUBSTITUTE('Quantities Report_Secondary'!$A373,"+",""))), VALUE(SUBSTITUTE('Quantities Report_Secondary'!$A373,"+","")),IF('Quantities Report_Secondary'!$A373="Totals:","End of Project",$A372))</f>
        <v>Station</v>
      </c>
      <c r="B373" s="473" t="str">
        <f>IF(ISNUMBER('Quantities Report_Secondary'!$A373), "",TRIM('Quantities Report_Secondary'!$A373))</f>
        <v/>
      </c>
      <c r="C373" s="475">
        <f>'Quantities Report_Secondary'!D373</f>
        <v>0</v>
      </c>
    </row>
    <row r="374" spans="1:3" x14ac:dyDescent="0.25">
      <c r="A374" s="532" t="str">
        <f>IF(ISNUMBER(VALUE(SUBSTITUTE('Quantities Report_Secondary'!$A374,"+",""))), VALUE(SUBSTITUTE('Quantities Report_Secondary'!$A374,"+","")),IF('Quantities Report_Secondary'!$A374="Totals:","End of Project",$A373))</f>
        <v>Station</v>
      </c>
      <c r="B374" s="473" t="str">
        <f>IF(ISNUMBER('Quantities Report_Secondary'!$A374), "",TRIM('Quantities Report_Secondary'!$A374))</f>
        <v/>
      </c>
      <c r="C374" s="475">
        <f>'Quantities Report_Secondary'!D374</f>
        <v>0</v>
      </c>
    </row>
    <row r="375" spans="1:3" x14ac:dyDescent="0.25">
      <c r="A375" s="532" t="str">
        <f>IF(ISNUMBER(VALUE(SUBSTITUTE('Quantities Report_Secondary'!$A375,"+",""))), VALUE(SUBSTITUTE('Quantities Report_Secondary'!$A375,"+","")),IF('Quantities Report_Secondary'!$A375="Totals:","End of Project",$A374))</f>
        <v>Station</v>
      </c>
      <c r="B375" s="473" t="str">
        <f>IF(ISNUMBER('Quantities Report_Secondary'!$A375), "",TRIM('Quantities Report_Secondary'!$A375))</f>
        <v/>
      </c>
      <c r="C375" s="475">
        <f>'Quantities Report_Secondary'!D375</f>
        <v>0</v>
      </c>
    </row>
    <row r="376" spans="1:3" x14ac:dyDescent="0.25">
      <c r="A376" s="532" t="str">
        <f>IF(ISNUMBER(VALUE(SUBSTITUTE('Quantities Report_Secondary'!$A376,"+",""))), VALUE(SUBSTITUTE('Quantities Report_Secondary'!$A376,"+","")),IF('Quantities Report_Secondary'!$A376="Totals:","End of Project",$A375))</f>
        <v>Station</v>
      </c>
      <c r="B376" s="473" t="str">
        <f>IF(ISNUMBER('Quantities Report_Secondary'!$A376), "",TRIM('Quantities Report_Secondary'!$A376))</f>
        <v/>
      </c>
      <c r="C376" s="475">
        <f>'Quantities Report_Secondary'!D376</f>
        <v>0</v>
      </c>
    </row>
    <row r="377" spans="1:3" x14ac:dyDescent="0.25">
      <c r="A377" s="532" t="str">
        <f>IF(ISNUMBER(VALUE(SUBSTITUTE('Quantities Report_Secondary'!$A377,"+",""))), VALUE(SUBSTITUTE('Quantities Report_Secondary'!$A377,"+","")),IF('Quantities Report_Secondary'!$A377="Totals:","End of Project",$A376))</f>
        <v>Station</v>
      </c>
      <c r="B377" s="473" t="str">
        <f>IF(ISNUMBER('Quantities Report_Secondary'!$A377), "",TRIM('Quantities Report_Secondary'!$A377))</f>
        <v/>
      </c>
      <c r="C377" s="475">
        <f>'Quantities Report_Secondary'!D377</f>
        <v>0</v>
      </c>
    </row>
    <row r="378" spans="1:3" x14ac:dyDescent="0.25">
      <c r="A378" s="532" t="str">
        <f>IF(ISNUMBER(VALUE(SUBSTITUTE('Quantities Report_Secondary'!$A378,"+",""))), VALUE(SUBSTITUTE('Quantities Report_Secondary'!$A378,"+","")),IF('Quantities Report_Secondary'!$A378="Totals:","End of Project",$A377))</f>
        <v>Station</v>
      </c>
      <c r="B378" s="473" t="str">
        <f>IF(ISNUMBER('Quantities Report_Secondary'!$A378), "",TRIM('Quantities Report_Secondary'!$A378))</f>
        <v/>
      </c>
      <c r="C378" s="475">
        <f>'Quantities Report_Secondary'!D378</f>
        <v>0</v>
      </c>
    </row>
    <row r="379" spans="1:3" x14ac:dyDescent="0.25">
      <c r="A379" s="532" t="str">
        <f>IF(ISNUMBER(VALUE(SUBSTITUTE('Quantities Report_Secondary'!$A379,"+",""))), VALUE(SUBSTITUTE('Quantities Report_Secondary'!$A379,"+","")),IF('Quantities Report_Secondary'!$A379="Totals:","End of Project",$A378))</f>
        <v>Station</v>
      </c>
      <c r="B379" s="473" t="str">
        <f>IF(ISNUMBER('Quantities Report_Secondary'!$A379), "",TRIM('Quantities Report_Secondary'!$A379))</f>
        <v/>
      </c>
      <c r="C379" s="475">
        <f>'Quantities Report_Secondary'!D379</f>
        <v>0</v>
      </c>
    </row>
    <row r="380" spans="1:3" x14ac:dyDescent="0.25">
      <c r="A380" s="532" t="str">
        <f>IF(ISNUMBER(VALUE(SUBSTITUTE('Quantities Report_Secondary'!$A380,"+",""))), VALUE(SUBSTITUTE('Quantities Report_Secondary'!$A380,"+","")),IF('Quantities Report_Secondary'!$A380="Totals:","End of Project",$A379))</f>
        <v>Station</v>
      </c>
      <c r="B380" s="473" t="str">
        <f>IF(ISNUMBER('Quantities Report_Secondary'!$A380), "",TRIM('Quantities Report_Secondary'!$A380))</f>
        <v/>
      </c>
      <c r="C380" s="475">
        <f>'Quantities Report_Secondary'!D380</f>
        <v>0</v>
      </c>
    </row>
    <row r="381" spans="1:3" x14ac:dyDescent="0.25">
      <c r="A381" s="532" t="str">
        <f>IF(ISNUMBER(VALUE(SUBSTITUTE('Quantities Report_Secondary'!$A381,"+",""))), VALUE(SUBSTITUTE('Quantities Report_Secondary'!$A381,"+","")),IF('Quantities Report_Secondary'!$A381="Totals:","End of Project",$A380))</f>
        <v>Station</v>
      </c>
      <c r="B381" s="473" t="str">
        <f>IF(ISNUMBER('Quantities Report_Secondary'!$A381), "",TRIM('Quantities Report_Secondary'!$A381))</f>
        <v/>
      </c>
      <c r="C381" s="475">
        <f>'Quantities Report_Secondary'!D381</f>
        <v>0</v>
      </c>
    </row>
    <row r="382" spans="1:3" x14ac:dyDescent="0.25">
      <c r="A382" s="532" t="str">
        <f>IF(ISNUMBER(VALUE(SUBSTITUTE('Quantities Report_Secondary'!$A382,"+",""))), VALUE(SUBSTITUTE('Quantities Report_Secondary'!$A382,"+","")),IF('Quantities Report_Secondary'!$A382="Totals:","End of Project",$A381))</f>
        <v>Station</v>
      </c>
      <c r="B382" s="473" t="str">
        <f>IF(ISNUMBER('Quantities Report_Secondary'!$A382), "",TRIM('Quantities Report_Secondary'!$A382))</f>
        <v/>
      </c>
      <c r="C382" s="475">
        <f>'Quantities Report_Secondary'!D382</f>
        <v>0</v>
      </c>
    </row>
    <row r="383" spans="1:3" x14ac:dyDescent="0.25">
      <c r="A383" s="532" t="str">
        <f>IF(ISNUMBER(VALUE(SUBSTITUTE('Quantities Report_Secondary'!$A383,"+",""))), VALUE(SUBSTITUTE('Quantities Report_Secondary'!$A383,"+","")),IF('Quantities Report_Secondary'!$A383="Totals:","End of Project",$A382))</f>
        <v>Station</v>
      </c>
      <c r="B383" s="473" t="str">
        <f>IF(ISNUMBER('Quantities Report_Secondary'!$A383), "",TRIM('Quantities Report_Secondary'!$A383))</f>
        <v/>
      </c>
      <c r="C383" s="475">
        <f>'Quantities Report_Secondary'!D383</f>
        <v>0</v>
      </c>
    </row>
    <row r="384" spans="1:3" x14ac:dyDescent="0.25">
      <c r="A384" s="532" t="str">
        <f>IF(ISNUMBER(VALUE(SUBSTITUTE('Quantities Report_Secondary'!$A384,"+",""))), VALUE(SUBSTITUTE('Quantities Report_Secondary'!$A384,"+","")),IF('Quantities Report_Secondary'!$A384="Totals:","End of Project",$A383))</f>
        <v>Station</v>
      </c>
      <c r="B384" s="473" t="str">
        <f>IF(ISNUMBER('Quantities Report_Secondary'!$A384), "",TRIM('Quantities Report_Secondary'!$A384))</f>
        <v/>
      </c>
      <c r="C384" s="475">
        <f>'Quantities Report_Secondary'!D384</f>
        <v>0</v>
      </c>
    </row>
    <row r="385" spans="1:3" x14ac:dyDescent="0.25">
      <c r="A385" s="532" t="str">
        <f>IF(ISNUMBER(VALUE(SUBSTITUTE('Quantities Report_Secondary'!$A385,"+",""))), VALUE(SUBSTITUTE('Quantities Report_Secondary'!$A385,"+","")),IF('Quantities Report_Secondary'!$A385="Totals:","End of Project",$A384))</f>
        <v>Station</v>
      </c>
      <c r="B385" s="473" t="str">
        <f>IF(ISNUMBER('Quantities Report_Secondary'!$A385), "",TRIM('Quantities Report_Secondary'!$A385))</f>
        <v/>
      </c>
      <c r="C385" s="475">
        <f>'Quantities Report_Secondary'!D385</f>
        <v>0</v>
      </c>
    </row>
    <row r="386" spans="1:3" x14ac:dyDescent="0.25">
      <c r="A386" s="532" t="str">
        <f>IF(ISNUMBER(VALUE(SUBSTITUTE('Quantities Report_Secondary'!$A386,"+",""))), VALUE(SUBSTITUTE('Quantities Report_Secondary'!$A386,"+","")),IF('Quantities Report_Secondary'!$A386="Totals:","End of Project",$A385))</f>
        <v>Station</v>
      </c>
      <c r="B386" s="473" t="str">
        <f>IF(ISNUMBER('Quantities Report_Secondary'!$A386), "",TRIM('Quantities Report_Secondary'!$A386))</f>
        <v/>
      </c>
      <c r="C386" s="475">
        <f>'Quantities Report_Secondary'!D386</f>
        <v>0</v>
      </c>
    </row>
    <row r="387" spans="1:3" x14ac:dyDescent="0.25">
      <c r="A387" s="532" t="str">
        <f>IF(ISNUMBER(VALUE(SUBSTITUTE('Quantities Report_Secondary'!$A387,"+",""))), VALUE(SUBSTITUTE('Quantities Report_Secondary'!$A387,"+","")),IF('Quantities Report_Secondary'!$A387="Totals:","End of Project",$A386))</f>
        <v>Station</v>
      </c>
      <c r="B387" s="473" t="str">
        <f>IF(ISNUMBER('Quantities Report_Secondary'!$A387), "",TRIM('Quantities Report_Secondary'!$A387))</f>
        <v/>
      </c>
      <c r="C387" s="475">
        <f>'Quantities Report_Secondary'!D387</f>
        <v>0</v>
      </c>
    </row>
    <row r="388" spans="1:3" x14ac:dyDescent="0.25">
      <c r="A388" s="532" t="str">
        <f>IF(ISNUMBER(VALUE(SUBSTITUTE('Quantities Report_Secondary'!$A388,"+",""))), VALUE(SUBSTITUTE('Quantities Report_Secondary'!$A388,"+","")),IF('Quantities Report_Secondary'!$A388="Totals:","End of Project",$A387))</f>
        <v>Station</v>
      </c>
      <c r="B388" s="473" t="str">
        <f>IF(ISNUMBER('Quantities Report_Secondary'!$A388), "",TRIM('Quantities Report_Secondary'!$A388))</f>
        <v/>
      </c>
      <c r="C388" s="475">
        <f>'Quantities Report_Secondary'!D388</f>
        <v>0</v>
      </c>
    </row>
    <row r="389" spans="1:3" x14ac:dyDescent="0.25">
      <c r="A389" s="532" t="str">
        <f>IF(ISNUMBER(VALUE(SUBSTITUTE('Quantities Report_Secondary'!$A389,"+",""))), VALUE(SUBSTITUTE('Quantities Report_Secondary'!$A389,"+","")),IF('Quantities Report_Secondary'!$A389="Totals:","End of Project",$A388))</f>
        <v>Station</v>
      </c>
      <c r="B389" s="473" t="str">
        <f>IF(ISNUMBER('Quantities Report_Secondary'!$A389), "",TRIM('Quantities Report_Secondary'!$A389))</f>
        <v/>
      </c>
      <c r="C389" s="475">
        <f>'Quantities Report_Secondary'!D389</f>
        <v>0</v>
      </c>
    </row>
    <row r="390" spans="1:3" x14ac:dyDescent="0.25">
      <c r="A390" s="532" t="str">
        <f>IF(ISNUMBER(VALUE(SUBSTITUTE('Quantities Report_Secondary'!$A390,"+",""))), VALUE(SUBSTITUTE('Quantities Report_Secondary'!$A390,"+","")),IF('Quantities Report_Secondary'!$A390="Totals:","End of Project",$A389))</f>
        <v>Station</v>
      </c>
      <c r="B390" s="473" t="str">
        <f>IF(ISNUMBER('Quantities Report_Secondary'!$A390), "",TRIM('Quantities Report_Secondary'!$A390))</f>
        <v/>
      </c>
      <c r="C390" s="475">
        <f>'Quantities Report_Secondary'!D390</f>
        <v>0</v>
      </c>
    </row>
    <row r="391" spans="1:3" x14ac:dyDescent="0.25">
      <c r="A391" s="532" t="str">
        <f>IF(ISNUMBER(VALUE(SUBSTITUTE('Quantities Report_Secondary'!$A391,"+",""))), VALUE(SUBSTITUTE('Quantities Report_Secondary'!$A391,"+","")),IF('Quantities Report_Secondary'!$A391="Totals:","End of Project",$A390))</f>
        <v>Station</v>
      </c>
      <c r="B391" s="473" t="str">
        <f>IF(ISNUMBER('Quantities Report_Secondary'!$A391), "",TRIM('Quantities Report_Secondary'!$A391))</f>
        <v/>
      </c>
      <c r="C391" s="475">
        <f>'Quantities Report_Secondary'!D391</f>
        <v>0</v>
      </c>
    </row>
    <row r="392" spans="1:3" x14ac:dyDescent="0.25">
      <c r="A392" s="532" t="str">
        <f>IF(ISNUMBER(VALUE(SUBSTITUTE('Quantities Report_Secondary'!$A392,"+",""))), VALUE(SUBSTITUTE('Quantities Report_Secondary'!$A392,"+","")),IF('Quantities Report_Secondary'!$A392="Totals:","End of Project",$A391))</f>
        <v>Station</v>
      </c>
      <c r="B392" s="473" t="str">
        <f>IF(ISNUMBER('Quantities Report_Secondary'!$A392), "",TRIM('Quantities Report_Secondary'!$A392))</f>
        <v/>
      </c>
      <c r="C392" s="475">
        <f>'Quantities Report_Secondary'!D392</f>
        <v>0</v>
      </c>
    </row>
    <row r="393" spans="1:3" x14ac:dyDescent="0.25">
      <c r="A393" s="532" t="str">
        <f>IF(ISNUMBER(VALUE(SUBSTITUTE('Quantities Report_Secondary'!$A393,"+",""))), VALUE(SUBSTITUTE('Quantities Report_Secondary'!$A393,"+","")),IF('Quantities Report_Secondary'!$A393="Totals:","End of Project",$A392))</f>
        <v>Station</v>
      </c>
      <c r="B393" s="473" t="str">
        <f>IF(ISNUMBER('Quantities Report_Secondary'!$A393), "",TRIM('Quantities Report_Secondary'!$A393))</f>
        <v/>
      </c>
      <c r="C393" s="475">
        <f>'Quantities Report_Secondary'!D393</f>
        <v>0</v>
      </c>
    </row>
    <row r="394" spans="1:3" x14ac:dyDescent="0.25">
      <c r="A394" s="532" t="str">
        <f>IF(ISNUMBER(VALUE(SUBSTITUTE('Quantities Report_Secondary'!$A394,"+",""))), VALUE(SUBSTITUTE('Quantities Report_Secondary'!$A394,"+","")),IF('Quantities Report_Secondary'!$A394="Totals:","End of Project",$A393))</f>
        <v>Station</v>
      </c>
      <c r="B394" s="473" t="str">
        <f>IF(ISNUMBER('Quantities Report_Secondary'!$A394), "",TRIM('Quantities Report_Secondary'!$A394))</f>
        <v/>
      </c>
      <c r="C394" s="475">
        <f>'Quantities Report_Secondary'!D394</f>
        <v>0</v>
      </c>
    </row>
    <row r="395" spans="1:3" x14ac:dyDescent="0.25">
      <c r="A395" s="532" t="str">
        <f>IF(ISNUMBER(VALUE(SUBSTITUTE('Quantities Report_Secondary'!$A395,"+",""))), VALUE(SUBSTITUTE('Quantities Report_Secondary'!$A395,"+","")),IF('Quantities Report_Secondary'!$A395="Totals:","End of Project",$A394))</f>
        <v>Station</v>
      </c>
      <c r="B395" s="473" t="str">
        <f>IF(ISNUMBER('Quantities Report_Secondary'!$A395), "",TRIM('Quantities Report_Secondary'!$A395))</f>
        <v/>
      </c>
      <c r="C395" s="475">
        <f>'Quantities Report_Secondary'!D395</f>
        <v>0</v>
      </c>
    </row>
    <row r="396" spans="1:3" x14ac:dyDescent="0.25">
      <c r="A396" s="532" t="str">
        <f>IF(ISNUMBER(VALUE(SUBSTITUTE('Quantities Report_Secondary'!$A396,"+",""))), VALUE(SUBSTITUTE('Quantities Report_Secondary'!$A396,"+","")),IF('Quantities Report_Secondary'!$A396="Totals:","End of Project",$A395))</f>
        <v>Station</v>
      </c>
      <c r="B396" s="473" t="str">
        <f>IF(ISNUMBER('Quantities Report_Secondary'!$A396), "",TRIM('Quantities Report_Secondary'!$A396))</f>
        <v/>
      </c>
      <c r="C396" s="475">
        <f>'Quantities Report_Secondary'!D396</f>
        <v>0</v>
      </c>
    </row>
    <row r="397" spans="1:3" x14ac:dyDescent="0.25">
      <c r="A397" s="532" t="str">
        <f>IF(ISNUMBER(VALUE(SUBSTITUTE('Quantities Report_Secondary'!$A397,"+",""))), VALUE(SUBSTITUTE('Quantities Report_Secondary'!$A397,"+","")),IF('Quantities Report_Secondary'!$A397="Totals:","End of Project",$A396))</f>
        <v>Station</v>
      </c>
      <c r="B397" s="473" t="str">
        <f>IF(ISNUMBER('Quantities Report_Secondary'!$A397), "",TRIM('Quantities Report_Secondary'!$A397))</f>
        <v/>
      </c>
      <c r="C397" s="475">
        <f>'Quantities Report_Secondary'!D397</f>
        <v>0</v>
      </c>
    </row>
    <row r="398" spans="1:3" x14ac:dyDescent="0.25">
      <c r="A398" s="532" t="str">
        <f>IF(ISNUMBER(VALUE(SUBSTITUTE('Quantities Report_Secondary'!$A398,"+",""))), VALUE(SUBSTITUTE('Quantities Report_Secondary'!$A398,"+","")),IF('Quantities Report_Secondary'!$A398="Totals:","End of Project",$A397))</f>
        <v>Station</v>
      </c>
      <c r="B398" s="473" t="str">
        <f>IF(ISNUMBER('Quantities Report_Secondary'!$A398), "",TRIM('Quantities Report_Secondary'!$A398))</f>
        <v/>
      </c>
      <c r="C398" s="475">
        <f>'Quantities Report_Secondary'!D398</f>
        <v>0</v>
      </c>
    </row>
    <row r="399" spans="1:3" x14ac:dyDescent="0.25">
      <c r="A399" s="532" t="str">
        <f>IF(ISNUMBER(VALUE(SUBSTITUTE('Quantities Report_Secondary'!$A399,"+",""))), VALUE(SUBSTITUTE('Quantities Report_Secondary'!$A399,"+","")),IF('Quantities Report_Secondary'!$A399="Totals:","End of Project",$A398))</f>
        <v>Station</v>
      </c>
      <c r="B399" s="473" t="str">
        <f>IF(ISNUMBER('Quantities Report_Secondary'!$A399), "",TRIM('Quantities Report_Secondary'!$A399))</f>
        <v/>
      </c>
      <c r="C399" s="475">
        <f>'Quantities Report_Secondary'!D399</f>
        <v>0</v>
      </c>
    </row>
    <row r="400" spans="1:3" x14ac:dyDescent="0.25">
      <c r="A400" s="532" t="str">
        <f>IF(ISNUMBER(VALUE(SUBSTITUTE('Quantities Report_Secondary'!$A400,"+",""))), VALUE(SUBSTITUTE('Quantities Report_Secondary'!$A400,"+","")),IF('Quantities Report_Secondary'!$A400="Totals:","End of Project",$A399))</f>
        <v>Station</v>
      </c>
      <c r="B400" s="473" t="str">
        <f>IF(ISNUMBER('Quantities Report_Secondary'!$A400), "",TRIM('Quantities Report_Secondary'!$A400))</f>
        <v/>
      </c>
      <c r="C400" s="475">
        <f>'Quantities Report_Secondary'!D400</f>
        <v>0</v>
      </c>
    </row>
    <row r="401" spans="1:3" x14ac:dyDescent="0.25">
      <c r="A401" s="532" t="str">
        <f>IF(ISNUMBER(VALUE(SUBSTITUTE('Quantities Report_Secondary'!$A401,"+",""))), VALUE(SUBSTITUTE('Quantities Report_Secondary'!$A401,"+","")),IF('Quantities Report_Secondary'!$A401="Totals:","End of Project",$A400))</f>
        <v>Station</v>
      </c>
      <c r="B401" s="473" t="str">
        <f>IF(ISNUMBER('Quantities Report_Secondary'!$A401), "",TRIM('Quantities Report_Secondary'!$A401))</f>
        <v/>
      </c>
      <c r="C401" s="475">
        <f>'Quantities Report_Secondary'!D401</f>
        <v>0</v>
      </c>
    </row>
    <row r="402" spans="1:3" x14ac:dyDescent="0.25">
      <c r="A402" s="532" t="str">
        <f>IF(ISNUMBER(VALUE(SUBSTITUTE('Quantities Report_Secondary'!$A402,"+",""))), VALUE(SUBSTITUTE('Quantities Report_Secondary'!$A402,"+","")),IF('Quantities Report_Secondary'!$A402="Totals:","End of Project",$A401))</f>
        <v>Station</v>
      </c>
      <c r="B402" s="473" t="str">
        <f>IF(ISNUMBER('Quantities Report_Secondary'!$A402), "",TRIM('Quantities Report_Secondary'!$A402))</f>
        <v/>
      </c>
      <c r="C402" s="475">
        <f>'Quantities Report_Secondary'!D402</f>
        <v>0</v>
      </c>
    </row>
    <row r="403" spans="1:3" x14ac:dyDescent="0.25">
      <c r="A403" s="532" t="str">
        <f>IF(ISNUMBER(VALUE(SUBSTITUTE('Quantities Report_Secondary'!$A403,"+",""))), VALUE(SUBSTITUTE('Quantities Report_Secondary'!$A403,"+","")),IF('Quantities Report_Secondary'!$A403="Totals:","End of Project",$A402))</f>
        <v>Station</v>
      </c>
      <c r="B403" s="473" t="str">
        <f>IF(ISNUMBER('Quantities Report_Secondary'!$A403), "",TRIM('Quantities Report_Secondary'!$A403))</f>
        <v/>
      </c>
      <c r="C403" s="475">
        <f>'Quantities Report_Secondary'!D403</f>
        <v>0</v>
      </c>
    </row>
    <row r="404" spans="1:3" x14ac:dyDescent="0.25">
      <c r="A404" s="532" t="str">
        <f>IF(ISNUMBER(VALUE(SUBSTITUTE('Quantities Report_Secondary'!$A404,"+",""))), VALUE(SUBSTITUTE('Quantities Report_Secondary'!$A404,"+","")),IF('Quantities Report_Secondary'!$A404="Totals:","End of Project",$A403))</f>
        <v>Station</v>
      </c>
      <c r="B404" s="473" t="str">
        <f>IF(ISNUMBER('Quantities Report_Secondary'!$A404), "",TRIM('Quantities Report_Secondary'!$A404))</f>
        <v/>
      </c>
      <c r="C404" s="475">
        <f>'Quantities Report_Secondary'!D404</f>
        <v>0</v>
      </c>
    </row>
    <row r="405" spans="1:3" x14ac:dyDescent="0.25">
      <c r="A405" s="532" t="str">
        <f>IF(ISNUMBER(VALUE(SUBSTITUTE('Quantities Report_Secondary'!$A405,"+",""))), VALUE(SUBSTITUTE('Quantities Report_Secondary'!$A405,"+","")),IF('Quantities Report_Secondary'!$A405="Totals:","End of Project",$A404))</f>
        <v>Station</v>
      </c>
      <c r="B405" s="473" t="str">
        <f>IF(ISNUMBER('Quantities Report_Secondary'!$A405), "",TRIM('Quantities Report_Secondary'!$A405))</f>
        <v/>
      </c>
      <c r="C405" s="475">
        <f>'Quantities Report_Secondary'!D405</f>
        <v>0</v>
      </c>
    </row>
    <row r="406" spans="1:3" x14ac:dyDescent="0.25">
      <c r="A406" s="532" t="str">
        <f>IF(ISNUMBER(VALUE(SUBSTITUTE('Quantities Report_Secondary'!$A406,"+",""))), VALUE(SUBSTITUTE('Quantities Report_Secondary'!$A406,"+","")),IF('Quantities Report_Secondary'!$A406="Totals:","End of Project",$A405))</f>
        <v>Station</v>
      </c>
      <c r="B406" s="473" t="str">
        <f>IF(ISNUMBER('Quantities Report_Secondary'!$A406), "",TRIM('Quantities Report_Secondary'!$A406))</f>
        <v/>
      </c>
      <c r="C406" s="475">
        <f>'Quantities Report_Secondary'!D406</f>
        <v>0</v>
      </c>
    </row>
    <row r="407" spans="1:3" x14ac:dyDescent="0.25">
      <c r="A407" s="532" t="str">
        <f>IF(ISNUMBER(VALUE(SUBSTITUTE('Quantities Report_Secondary'!$A407,"+",""))), VALUE(SUBSTITUTE('Quantities Report_Secondary'!$A407,"+","")),IF('Quantities Report_Secondary'!$A407="Totals:","End of Project",$A406))</f>
        <v>Station</v>
      </c>
      <c r="B407" s="473" t="str">
        <f>IF(ISNUMBER('Quantities Report_Secondary'!$A407), "",TRIM('Quantities Report_Secondary'!$A407))</f>
        <v/>
      </c>
      <c r="C407" s="475">
        <f>'Quantities Report_Secondary'!D407</f>
        <v>0</v>
      </c>
    </row>
    <row r="408" spans="1:3" x14ac:dyDescent="0.25">
      <c r="A408" s="532" t="str">
        <f>IF(ISNUMBER(VALUE(SUBSTITUTE('Quantities Report_Secondary'!$A408,"+",""))), VALUE(SUBSTITUTE('Quantities Report_Secondary'!$A408,"+","")),IF('Quantities Report_Secondary'!$A408="Totals:","End of Project",$A407))</f>
        <v>Station</v>
      </c>
      <c r="B408" s="473" t="str">
        <f>IF(ISNUMBER('Quantities Report_Secondary'!$A408), "",TRIM('Quantities Report_Secondary'!$A408))</f>
        <v/>
      </c>
      <c r="C408" s="475">
        <f>'Quantities Report_Secondary'!D408</f>
        <v>0</v>
      </c>
    </row>
    <row r="409" spans="1:3" x14ac:dyDescent="0.25">
      <c r="A409" s="532" t="str">
        <f>IF(ISNUMBER(VALUE(SUBSTITUTE('Quantities Report_Secondary'!$A409,"+",""))), VALUE(SUBSTITUTE('Quantities Report_Secondary'!$A409,"+","")),IF('Quantities Report_Secondary'!$A409="Totals:","End of Project",$A408))</f>
        <v>Station</v>
      </c>
      <c r="B409" s="473" t="str">
        <f>IF(ISNUMBER('Quantities Report_Secondary'!$A409), "",TRIM('Quantities Report_Secondary'!$A409))</f>
        <v/>
      </c>
      <c r="C409" s="475">
        <f>'Quantities Report_Secondary'!D409</f>
        <v>0</v>
      </c>
    </row>
    <row r="410" spans="1:3" x14ac:dyDescent="0.25">
      <c r="A410" s="532" t="str">
        <f>IF(ISNUMBER(VALUE(SUBSTITUTE('Quantities Report_Secondary'!$A410,"+",""))), VALUE(SUBSTITUTE('Quantities Report_Secondary'!$A410,"+","")),IF('Quantities Report_Secondary'!$A410="Totals:","End of Project",$A409))</f>
        <v>Station</v>
      </c>
      <c r="B410" s="473" t="str">
        <f>IF(ISNUMBER('Quantities Report_Secondary'!$A410), "",TRIM('Quantities Report_Secondary'!$A410))</f>
        <v/>
      </c>
      <c r="C410" s="475">
        <f>'Quantities Report_Secondary'!D410</f>
        <v>0</v>
      </c>
    </row>
    <row r="411" spans="1:3" x14ac:dyDescent="0.25">
      <c r="A411" s="532" t="str">
        <f>IF(ISNUMBER(VALUE(SUBSTITUTE('Quantities Report_Secondary'!$A411,"+",""))), VALUE(SUBSTITUTE('Quantities Report_Secondary'!$A411,"+","")),IF('Quantities Report_Secondary'!$A411="Totals:","End of Project",$A410))</f>
        <v>Station</v>
      </c>
      <c r="B411" s="473" t="str">
        <f>IF(ISNUMBER('Quantities Report_Secondary'!$A411), "",TRIM('Quantities Report_Secondary'!$A411))</f>
        <v/>
      </c>
      <c r="C411" s="475">
        <f>'Quantities Report_Secondary'!D411</f>
        <v>0</v>
      </c>
    </row>
    <row r="412" spans="1:3" x14ac:dyDescent="0.25">
      <c r="A412" s="532" t="str">
        <f>IF(ISNUMBER(VALUE(SUBSTITUTE('Quantities Report_Secondary'!$A412,"+",""))), VALUE(SUBSTITUTE('Quantities Report_Secondary'!$A412,"+","")),IF('Quantities Report_Secondary'!$A412="Totals:","End of Project",$A411))</f>
        <v>Station</v>
      </c>
      <c r="B412" s="473" t="str">
        <f>IF(ISNUMBER('Quantities Report_Secondary'!$A412), "",TRIM('Quantities Report_Secondary'!$A412))</f>
        <v/>
      </c>
      <c r="C412" s="475">
        <f>'Quantities Report_Secondary'!D412</f>
        <v>0</v>
      </c>
    </row>
    <row r="413" spans="1:3" x14ac:dyDescent="0.25">
      <c r="A413" s="532" t="str">
        <f>IF(ISNUMBER(VALUE(SUBSTITUTE('Quantities Report_Secondary'!$A413,"+",""))), VALUE(SUBSTITUTE('Quantities Report_Secondary'!$A413,"+","")),IF('Quantities Report_Secondary'!$A413="Totals:","End of Project",$A412))</f>
        <v>Station</v>
      </c>
      <c r="B413" s="473" t="str">
        <f>IF(ISNUMBER('Quantities Report_Secondary'!$A413), "",TRIM('Quantities Report_Secondary'!$A413))</f>
        <v/>
      </c>
      <c r="C413" s="475">
        <f>'Quantities Report_Secondary'!D413</f>
        <v>0</v>
      </c>
    </row>
    <row r="414" spans="1:3" x14ac:dyDescent="0.25">
      <c r="A414" s="532" t="str">
        <f>IF(ISNUMBER(VALUE(SUBSTITUTE('Quantities Report_Secondary'!$A414,"+",""))), VALUE(SUBSTITUTE('Quantities Report_Secondary'!$A414,"+","")),IF('Quantities Report_Secondary'!$A414="Totals:","End of Project",$A413))</f>
        <v>Station</v>
      </c>
      <c r="B414" s="473" t="str">
        <f>IF(ISNUMBER('Quantities Report_Secondary'!$A414), "",TRIM('Quantities Report_Secondary'!$A414))</f>
        <v/>
      </c>
      <c r="C414" s="475">
        <f>'Quantities Report_Secondary'!D414</f>
        <v>0</v>
      </c>
    </row>
    <row r="415" spans="1:3" x14ac:dyDescent="0.25">
      <c r="A415" s="532" t="str">
        <f>IF(ISNUMBER(VALUE(SUBSTITUTE('Quantities Report_Secondary'!$A415,"+",""))), VALUE(SUBSTITUTE('Quantities Report_Secondary'!$A415,"+","")),IF('Quantities Report_Secondary'!$A415="Totals:","End of Project",$A414))</f>
        <v>Station</v>
      </c>
      <c r="B415" s="473" t="str">
        <f>IF(ISNUMBER('Quantities Report_Secondary'!$A415), "",TRIM('Quantities Report_Secondary'!$A415))</f>
        <v/>
      </c>
      <c r="C415" s="475">
        <f>'Quantities Report_Secondary'!D415</f>
        <v>0</v>
      </c>
    </row>
    <row r="416" spans="1:3" x14ac:dyDescent="0.25">
      <c r="A416" s="532" t="str">
        <f>IF(ISNUMBER(VALUE(SUBSTITUTE('Quantities Report_Secondary'!$A416,"+",""))), VALUE(SUBSTITUTE('Quantities Report_Secondary'!$A416,"+","")),IF('Quantities Report_Secondary'!$A416="Totals:","End of Project",$A415))</f>
        <v>Station</v>
      </c>
      <c r="B416" s="473" t="str">
        <f>IF(ISNUMBER('Quantities Report_Secondary'!$A416), "",TRIM('Quantities Report_Secondary'!$A416))</f>
        <v/>
      </c>
      <c r="C416" s="475">
        <f>'Quantities Report_Secondary'!D416</f>
        <v>0</v>
      </c>
    </row>
    <row r="417" spans="1:3" x14ac:dyDescent="0.25">
      <c r="A417" s="532" t="str">
        <f>IF(ISNUMBER(VALUE(SUBSTITUTE('Quantities Report_Secondary'!$A417,"+",""))), VALUE(SUBSTITUTE('Quantities Report_Secondary'!$A417,"+","")),IF('Quantities Report_Secondary'!$A417="Totals:","End of Project",$A416))</f>
        <v>Station</v>
      </c>
      <c r="B417" s="473" t="str">
        <f>IF(ISNUMBER('Quantities Report_Secondary'!$A417), "",TRIM('Quantities Report_Secondary'!$A417))</f>
        <v/>
      </c>
      <c r="C417" s="475">
        <f>'Quantities Report_Secondary'!D417</f>
        <v>0</v>
      </c>
    </row>
    <row r="418" spans="1:3" x14ac:dyDescent="0.25">
      <c r="A418" s="532" t="str">
        <f>IF(ISNUMBER(VALUE(SUBSTITUTE('Quantities Report_Secondary'!$A418,"+",""))), VALUE(SUBSTITUTE('Quantities Report_Secondary'!$A418,"+","")),IF('Quantities Report_Secondary'!$A418="Totals:","End of Project",$A417))</f>
        <v>Station</v>
      </c>
      <c r="B418" s="473" t="str">
        <f>IF(ISNUMBER('Quantities Report_Secondary'!$A418), "",TRIM('Quantities Report_Secondary'!$A418))</f>
        <v/>
      </c>
      <c r="C418" s="475">
        <f>'Quantities Report_Secondary'!D418</f>
        <v>0</v>
      </c>
    </row>
    <row r="419" spans="1:3" x14ac:dyDescent="0.25">
      <c r="A419" s="532" t="str">
        <f>IF(ISNUMBER(VALUE(SUBSTITUTE('Quantities Report_Secondary'!$A419,"+",""))), VALUE(SUBSTITUTE('Quantities Report_Secondary'!$A419,"+","")),IF('Quantities Report_Secondary'!$A419="Totals:","End of Project",$A418))</f>
        <v>Station</v>
      </c>
      <c r="B419" s="473" t="str">
        <f>IF(ISNUMBER('Quantities Report_Secondary'!$A419), "",TRIM('Quantities Report_Secondary'!$A419))</f>
        <v/>
      </c>
      <c r="C419" s="475">
        <f>'Quantities Report_Secondary'!D419</f>
        <v>0</v>
      </c>
    </row>
    <row r="420" spans="1:3" x14ac:dyDescent="0.25">
      <c r="A420" s="532" t="str">
        <f>IF(ISNUMBER(VALUE(SUBSTITUTE('Quantities Report_Secondary'!$A420,"+",""))), VALUE(SUBSTITUTE('Quantities Report_Secondary'!$A420,"+","")),IF('Quantities Report_Secondary'!$A420="Totals:","End of Project",$A419))</f>
        <v>Station</v>
      </c>
      <c r="B420" s="473" t="str">
        <f>IF(ISNUMBER('Quantities Report_Secondary'!$A420), "",TRIM('Quantities Report_Secondary'!$A420))</f>
        <v/>
      </c>
      <c r="C420" s="475">
        <f>'Quantities Report_Secondary'!D420</f>
        <v>0</v>
      </c>
    </row>
    <row r="421" spans="1:3" x14ac:dyDescent="0.25">
      <c r="A421" s="532" t="str">
        <f>IF(ISNUMBER(VALUE(SUBSTITUTE('Quantities Report_Secondary'!$A421,"+",""))), VALUE(SUBSTITUTE('Quantities Report_Secondary'!$A421,"+","")),IF('Quantities Report_Secondary'!$A421="Totals:","End of Project",$A420))</f>
        <v>Station</v>
      </c>
      <c r="B421" s="473" t="str">
        <f>IF(ISNUMBER('Quantities Report_Secondary'!$A421), "",TRIM('Quantities Report_Secondary'!$A421))</f>
        <v/>
      </c>
      <c r="C421" s="475">
        <f>'Quantities Report_Secondary'!D421</f>
        <v>0</v>
      </c>
    </row>
    <row r="422" spans="1:3" x14ac:dyDescent="0.25">
      <c r="A422" s="532" t="str">
        <f>IF(ISNUMBER(VALUE(SUBSTITUTE('Quantities Report_Secondary'!$A422,"+",""))), VALUE(SUBSTITUTE('Quantities Report_Secondary'!$A422,"+","")),IF('Quantities Report_Secondary'!$A422="Totals:","End of Project",$A421))</f>
        <v>Station</v>
      </c>
      <c r="B422" s="473" t="str">
        <f>IF(ISNUMBER('Quantities Report_Secondary'!$A422), "",TRIM('Quantities Report_Secondary'!$A422))</f>
        <v/>
      </c>
      <c r="C422" s="475">
        <f>'Quantities Report_Secondary'!D422</f>
        <v>0</v>
      </c>
    </row>
    <row r="423" spans="1:3" x14ac:dyDescent="0.25">
      <c r="A423" s="532" t="str">
        <f>IF(ISNUMBER(VALUE(SUBSTITUTE('Quantities Report_Secondary'!$A423,"+",""))), VALUE(SUBSTITUTE('Quantities Report_Secondary'!$A423,"+","")),IF('Quantities Report_Secondary'!$A423="Totals:","End of Project",$A422))</f>
        <v>Station</v>
      </c>
      <c r="B423" s="473" t="str">
        <f>IF(ISNUMBER('Quantities Report_Secondary'!$A423), "",TRIM('Quantities Report_Secondary'!$A423))</f>
        <v/>
      </c>
      <c r="C423" s="475">
        <f>'Quantities Report_Secondary'!D423</f>
        <v>0</v>
      </c>
    </row>
    <row r="424" spans="1:3" x14ac:dyDescent="0.25">
      <c r="A424" s="532" t="str">
        <f>IF(ISNUMBER(VALUE(SUBSTITUTE('Quantities Report_Secondary'!$A424,"+",""))), VALUE(SUBSTITUTE('Quantities Report_Secondary'!$A424,"+","")),IF('Quantities Report_Secondary'!$A424="Totals:","End of Project",$A423))</f>
        <v>Station</v>
      </c>
      <c r="B424" s="473" t="str">
        <f>IF(ISNUMBER('Quantities Report_Secondary'!$A424), "",TRIM('Quantities Report_Secondary'!$A424))</f>
        <v/>
      </c>
      <c r="C424" s="475">
        <f>'Quantities Report_Secondary'!D424</f>
        <v>0</v>
      </c>
    </row>
    <row r="425" spans="1:3" x14ac:dyDescent="0.25">
      <c r="A425" s="532" t="str">
        <f>IF(ISNUMBER(VALUE(SUBSTITUTE('Quantities Report_Secondary'!$A425,"+",""))), VALUE(SUBSTITUTE('Quantities Report_Secondary'!$A425,"+","")),IF('Quantities Report_Secondary'!$A425="Totals:","End of Project",$A424))</f>
        <v>Station</v>
      </c>
      <c r="B425" s="473" t="str">
        <f>IF(ISNUMBER('Quantities Report_Secondary'!$A425), "",TRIM('Quantities Report_Secondary'!$A425))</f>
        <v/>
      </c>
      <c r="C425" s="475">
        <f>'Quantities Report_Secondary'!D425</f>
        <v>0</v>
      </c>
    </row>
    <row r="426" spans="1:3" x14ac:dyDescent="0.25">
      <c r="A426" s="532" t="str">
        <f>IF(ISNUMBER(VALUE(SUBSTITUTE('Quantities Report_Secondary'!$A426,"+",""))), VALUE(SUBSTITUTE('Quantities Report_Secondary'!$A426,"+","")),IF('Quantities Report_Secondary'!$A426="Totals:","End of Project",$A425))</f>
        <v>Station</v>
      </c>
      <c r="B426" s="473" t="str">
        <f>IF(ISNUMBER('Quantities Report_Secondary'!$A426), "",TRIM('Quantities Report_Secondary'!$A426))</f>
        <v/>
      </c>
      <c r="C426" s="475">
        <f>'Quantities Report_Secondary'!D426</f>
        <v>0</v>
      </c>
    </row>
    <row r="427" spans="1:3" x14ac:dyDescent="0.25">
      <c r="A427" s="532" t="str">
        <f>IF(ISNUMBER(VALUE(SUBSTITUTE('Quantities Report_Secondary'!$A427,"+",""))), VALUE(SUBSTITUTE('Quantities Report_Secondary'!$A427,"+","")),IF('Quantities Report_Secondary'!$A427="Totals:","End of Project",$A426))</f>
        <v>Station</v>
      </c>
      <c r="B427" s="473" t="str">
        <f>IF(ISNUMBER('Quantities Report_Secondary'!$A427), "",TRIM('Quantities Report_Secondary'!$A427))</f>
        <v/>
      </c>
      <c r="C427" s="475">
        <f>'Quantities Report_Secondary'!D427</f>
        <v>0</v>
      </c>
    </row>
    <row r="428" spans="1:3" x14ac:dyDescent="0.25">
      <c r="A428" s="532" t="str">
        <f>IF(ISNUMBER(VALUE(SUBSTITUTE('Quantities Report_Secondary'!$A428,"+",""))), VALUE(SUBSTITUTE('Quantities Report_Secondary'!$A428,"+","")),IF('Quantities Report_Secondary'!$A428="Totals:","End of Project",$A427))</f>
        <v>Station</v>
      </c>
      <c r="B428" s="473" t="str">
        <f>IF(ISNUMBER('Quantities Report_Secondary'!$A428), "",TRIM('Quantities Report_Secondary'!$A428))</f>
        <v/>
      </c>
      <c r="C428" s="475">
        <f>'Quantities Report_Secondary'!D428</f>
        <v>0</v>
      </c>
    </row>
    <row r="429" spans="1:3" x14ac:dyDescent="0.25">
      <c r="A429" s="532" t="str">
        <f>IF(ISNUMBER(VALUE(SUBSTITUTE('Quantities Report_Secondary'!$A429,"+",""))), VALUE(SUBSTITUTE('Quantities Report_Secondary'!$A429,"+","")),IF('Quantities Report_Secondary'!$A429="Totals:","End of Project",$A428))</f>
        <v>Station</v>
      </c>
      <c r="B429" s="473" t="str">
        <f>IF(ISNUMBER('Quantities Report_Secondary'!$A429), "",TRIM('Quantities Report_Secondary'!$A429))</f>
        <v/>
      </c>
      <c r="C429" s="475">
        <f>'Quantities Report_Secondary'!D429</f>
        <v>0</v>
      </c>
    </row>
    <row r="430" spans="1:3" x14ac:dyDescent="0.25">
      <c r="A430" s="532" t="str">
        <f>IF(ISNUMBER(VALUE(SUBSTITUTE('Quantities Report_Secondary'!$A430,"+",""))), VALUE(SUBSTITUTE('Quantities Report_Secondary'!$A430,"+","")),IF('Quantities Report_Secondary'!$A430="Totals:","End of Project",$A429))</f>
        <v>Station</v>
      </c>
      <c r="B430" s="473" t="str">
        <f>IF(ISNUMBER('Quantities Report_Secondary'!$A430), "",TRIM('Quantities Report_Secondary'!$A430))</f>
        <v/>
      </c>
      <c r="C430" s="475">
        <f>'Quantities Report_Secondary'!D430</f>
        <v>0</v>
      </c>
    </row>
    <row r="431" spans="1:3" x14ac:dyDescent="0.25">
      <c r="A431" s="532" t="str">
        <f>IF(ISNUMBER(VALUE(SUBSTITUTE('Quantities Report_Secondary'!$A431,"+",""))), VALUE(SUBSTITUTE('Quantities Report_Secondary'!$A431,"+","")),IF('Quantities Report_Secondary'!$A431="Totals:","End of Project",$A430))</f>
        <v>Station</v>
      </c>
      <c r="B431" s="473" t="str">
        <f>IF(ISNUMBER('Quantities Report_Secondary'!$A431), "",TRIM('Quantities Report_Secondary'!$A431))</f>
        <v/>
      </c>
      <c r="C431" s="475">
        <f>'Quantities Report_Secondary'!D431</f>
        <v>0</v>
      </c>
    </row>
    <row r="432" spans="1:3" x14ac:dyDescent="0.25">
      <c r="A432" s="532" t="str">
        <f>IF(ISNUMBER(VALUE(SUBSTITUTE('Quantities Report_Secondary'!$A432,"+",""))), VALUE(SUBSTITUTE('Quantities Report_Secondary'!$A432,"+","")),IF('Quantities Report_Secondary'!$A432="Totals:","End of Project",$A431))</f>
        <v>Station</v>
      </c>
      <c r="B432" s="473" t="str">
        <f>IF(ISNUMBER('Quantities Report_Secondary'!$A432), "",TRIM('Quantities Report_Secondary'!$A432))</f>
        <v/>
      </c>
      <c r="C432" s="475">
        <f>'Quantities Report_Secondary'!D432</f>
        <v>0</v>
      </c>
    </row>
    <row r="433" spans="1:3" x14ac:dyDescent="0.25">
      <c r="A433" s="532" t="str">
        <f>IF(ISNUMBER(VALUE(SUBSTITUTE('Quantities Report_Secondary'!$A433,"+",""))), VALUE(SUBSTITUTE('Quantities Report_Secondary'!$A433,"+","")),IF('Quantities Report_Secondary'!$A433="Totals:","End of Project",$A432))</f>
        <v>Station</v>
      </c>
      <c r="B433" s="473" t="str">
        <f>IF(ISNUMBER('Quantities Report_Secondary'!$A433), "",TRIM('Quantities Report_Secondary'!$A433))</f>
        <v/>
      </c>
      <c r="C433" s="475">
        <f>'Quantities Report_Secondary'!D433</f>
        <v>0</v>
      </c>
    </row>
    <row r="434" spans="1:3" x14ac:dyDescent="0.25">
      <c r="A434" s="532" t="str">
        <f>IF(ISNUMBER(VALUE(SUBSTITUTE('Quantities Report_Secondary'!$A434,"+",""))), VALUE(SUBSTITUTE('Quantities Report_Secondary'!$A434,"+","")),IF('Quantities Report_Secondary'!$A434="Totals:","End of Project",$A433))</f>
        <v>Station</v>
      </c>
      <c r="B434" s="473" t="str">
        <f>IF(ISNUMBER('Quantities Report_Secondary'!$A434), "",TRIM('Quantities Report_Secondary'!$A434))</f>
        <v/>
      </c>
      <c r="C434" s="475">
        <f>'Quantities Report_Secondary'!D434</f>
        <v>0</v>
      </c>
    </row>
    <row r="435" spans="1:3" x14ac:dyDescent="0.25">
      <c r="A435" s="532" t="str">
        <f>IF(ISNUMBER(VALUE(SUBSTITUTE('Quantities Report_Secondary'!$A435,"+",""))), VALUE(SUBSTITUTE('Quantities Report_Secondary'!$A435,"+","")),IF('Quantities Report_Secondary'!$A435="Totals:","End of Project",$A434))</f>
        <v>Station</v>
      </c>
      <c r="B435" s="473" t="str">
        <f>IF(ISNUMBER('Quantities Report_Secondary'!$A435), "",TRIM('Quantities Report_Secondary'!$A435))</f>
        <v/>
      </c>
      <c r="C435" s="475">
        <f>'Quantities Report_Secondary'!D435</f>
        <v>0</v>
      </c>
    </row>
    <row r="436" spans="1:3" x14ac:dyDescent="0.25">
      <c r="A436" s="532" t="str">
        <f>IF(ISNUMBER(VALUE(SUBSTITUTE('Quantities Report_Secondary'!$A436,"+",""))), VALUE(SUBSTITUTE('Quantities Report_Secondary'!$A436,"+","")),IF('Quantities Report_Secondary'!$A436="Totals:","End of Project",$A435))</f>
        <v>Station</v>
      </c>
      <c r="B436" s="473" t="str">
        <f>IF(ISNUMBER('Quantities Report_Secondary'!$A436), "",TRIM('Quantities Report_Secondary'!$A436))</f>
        <v/>
      </c>
      <c r="C436" s="475">
        <f>'Quantities Report_Secondary'!D436</f>
        <v>0</v>
      </c>
    </row>
    <row r="437" spans="1:3" x14ac:dyDescent="0.25">
      <c r="A437" s="532" t="str">
        <f>IF(ISNUMBER(VALUE(SUBSTITUTE('Quantities Report_Secondary'!$A437,"+",""))), VALUE(SUBSTITUTE('Quantities Report_Secondary'!$A437,"+","")),IF('Quantities Report_Secondary'!$A437="Totals:","End of Project",$A436))</f>
        <v>Station</v>
      </c>
      <c r="B437" s="473" t="str">
        <f>IF(ISNUMBER('Quantities Report_Secondary'!$A437), "",TRIM('Quantities Report_Secondary'!$A437))</f>
        <v/>
      </c>
      <c r="C437" s="475">
        <f>'Quantities Report_Secondary'!D437</f>
        <v>0</v>
      </c>
    </row>
    <row r="438" spans="1:3" x14ac:dyDescent="0.25">
      <c r="A438" s="532" t="str">
        <f>IF(ISNUMBER(VALUE(SUBSTITUTE('Quantities Report_Secondary'!$A438,"+",""))), VALUE(SUBSTITUTE('Quantities Report_Secondary'!$A438,"+","")),IF('Quantities Report_Secondary'!$A438="Totals:","End of Project",$A437))</f>
        <v>Station</v>
      </c>
      <c r="B438" s="473" t="str">
        <f>IF(ISNUMBER('Quantities Report_Secondary'!$A438), "",TRIM('Quantities Report_Secondary'!$A438))</f>
        <v/>
      </c>
      <c r="C438" s="475">
        <f>'Quantities Report_Secondary'!D438</f>
        <v>0</v>
      </c>
    </row>
    <row r="439" spans="1:3" x14ac:dyDescent="0.25">
      <c r="A439" s="532" t="str">
        <f>IF(ISNUMBER(VALUE(SUBSTITUTE('Quantities Report_Secondary'!$A439,"+",""))), VALUE(SUBSTITUTE('Quantities Report_Secondary'!$A439,"+","")),IF('Quantities Report_Secondary'!$A439="Totals:","End of Project",$A438))</f>
        <v>Station</v>
      </c>
      <c r="B439" s="473" t="str">
        <f>IF(ISNUMBER('Quantities Report_Secondary'!$A439), "",TRIM('Quantities Report_Secondary'!$A439))</f>
        <v/>
      </c>
      <c r="C439" s="475">
        <f>'Quantities Report_Secondary'!D439</f>
        <v>0</v>
      </c>
    </row>
    <row r="440" spans="1:3" x14ac:dyDescent="0.25">
      <c r="A440" s="532" t="str">
        <f>IF(ISNUMBER(VALUE(SUBSTITUTE('Quantities Report_Secondary'!$A440,"+",""))), VALUE(SUBSTITUTE('Quantities Report_Secondary'!$A440,"+","")),IF('Quantities Report_Secondary'!$A440="Totals:","End of Project",$A439))</f>
        <v>Station</v>
      </c>
      <c r="B440" s="473" t="str">
        <f>IF(ISNUMBER('Quantities Report_Secondary'!$A440), "",TRIM('Quantities Report_Secondary'!$A440))</f>
        <v/>
      </c>
      <c r="C440" s="475">
        <f>'Quantities Report_Secondary'!D440</f>
        <v>0</v>
      </c>
    </row>
    <row r="441" spans="1:3" x14ac:dyDescent="0.25">
      <c r="A441" s="532" t="str">
        <f>IF(ISNUMBER(VALUE(SUBSTITUTE('Quantities Report_Secondary'!$A441,"+",""))), VALUE(SUBSTITUTE('Quantities Report_Secondary'!$A441,"+","")),IF('Quantities Report_Secondary'!$A441="Totals:","End of Project",$A440))</f>
        <v>Station</v>
      </c>
      <c r="B441" s="473" t="str">
        <f>IF(ISNUMBER('Quantities Report_Secondary'!$A441), "",TRIM('Quantities Report_Secondary'!$A441))</f>
        <v/>
      </c>
      <c r="C441" s="475">
        <f>'Quantities Report_Secondary'!D441</f>
        <v>0</v>
      </c>
    </row>
    <row r="442" spans="1:3" x14ac:dyDescent="0.25">
      <c r="A442" s="532" t="str">
        <f>IF(ISNUMBER(VALUE(SUBSTITUTE('Quantities Report_Secondary'!$A442,"+",""))), VALUE(SUBSTITUTE('Quantities Report_Secondary'!$A442,"+","")),IF('Quantities Report_Secondary'!$A442="Totals:","End of Project",$A441))</f>
        <v>Station</v>
      </c>
      <c r="B442" s="473" t="str">
        <f>IF(ISNUMBER('Quantities Report_Secondary'!$A442), "",TRIM('Quantities Report_Secondary'!$A442))</f>
        <v/>
      </c>
      <c r="C442" s="475">
        <f>'Quantities Report_Secondary'!D442</f>
        <v>0</v>
      </c>
    </row>
    <row r="443" spans="1:3" x14ac:dyDescent="0.25">
      <c r="A443" s="532" t="str">
        <f>IF(ISNUMBER(VALUE(SUBSTITUTE('Quantities Report_Secondary'!$A443,"+",""))), VALUE(SUBSTITUTE('Quantities Report_Secondary'!$A443,"+","")),IF('Quantities Report_Secondary'!$A443="Totals:","End of Project",$A442))</f>
        <v>Station</v>
      </c>
      <c r="B443" s="473" t="str">
        <f>IF(ISNUMBER('Quantities Report_Secondary'!$A443), "",TRIM('Quantities Report_Secondary'!$A443))</f>
        <v/>
      </c>
      <c r="C443" s="475">
        <f>'Quantities Report_Secondary'!D443</f>
        <v>0</v>
      </c>
    </row>
    <row r="444" spans="1:3" x14ac:dyDescent="0.25">
      <c r="A444" s="532" t="str">
        <f>IF(ISNUMBER(VALUE(SUBSTITUTE('Quantities Report_Secondary'!$A444,"+",""))), VALUE(SUBSTITUTE('Quantities Report_Secondary'!$A444,"+","")),IF('Quantities Report_Secondary'!$A444="Totals:","End of Project",$A443))</f>
        <v>Station</v>
      </c>
      <c r="B444" s="473" t="str">
        <f>IF(ISNUMBER('Quantities Report_Secondary'!$A444), "",TRIM('Quantities Report_Secondary'!$A444))</f>
        <v/>
      </c>
      <c r="C444" s="475">
        <f>'Quantities Report_Secondary'!D444</f>
        <v>0</v>
      </c>
    </row>
    <row r="445" spans="1:3" x14ac:dyDescent="0.25">
      <c r="A445" s="532" t="str">
        <f>IF(ISNUMBER(VALUE(SUBSTITUTE('Quantities Report_Secondary'!$A445,"+",""))), VALUE(SUBSTITUTE('Quantities Report_Secondary'!$A445,"+","")),IF('Quantities Report_Secondary'!$A445="Totals:","End of Project",$A444))</f>
        <v>Station</v>
      </c>
      <c r="B445" s="473" t="str">
        <f>IF(ISNUMBER('Quantities Report_Secondary'!$A445), "",TRIM('Quantities Report_Secondary'!$A445))</f>
        <v/>
      </c>
      <c r="C445" s="475">
        <f>'Quantities Report_Secondary'!D445</f>
        <v>0</v>
      </c>
    </row>
    <row r="446" spans="1:3" x14ac:dyDescent="0.25">
      <c r="A446" s="532" t="str">
        <f>IF(ISNUMBER(VALUE(SUBSTITUTE('Quantities Report_Secondary'!$A446,"+",""))), VALUE(SUBSTITUTE('Quantities Report_Secondary'!$A446,"+","")),IF('Quantities Report_Secondary'!$A446="Totals:","End of Project",$A445))</f>
        <v>Station</v>
      </c>
      <c r="B446" s="473" t="str">
        <f>IF(ISNUMBER('Quantities Report_Secondary'!$A446), "",TRIM('Quantities Report_Secondary'!$A446))</f>
        <v/>
      </c>
      <c r="C446" s="475">
        <f>'Quantities Report_Secondary'!D446</f>
        <v>0</v>
      </c>
    </row>
    <row r="447" spans="1:3" x14ac:dyDescent="0.25">
      <c r="A447" s="532" t="str">
        <f>IF(ISNUMBER(VALUE(SUBSTITUTE('Quantities Report_Secondary'!$A447,"+",""))), VALUE(SUBSTITUTE('Quantities Report_Secondary'!$A447,"+","")),IF('Quantities Report_Secondary'!$A447="Totals:","End of Project",$A446))</f>
        <v>Station</v>
      </c>
      <c r="B447" s="473" t="str">
        <f>IF(ISNUMBER('Quantities Report_Secondary'!$A447), "",TRIM('Quantities Report_Secondary'!$A447))</f>
        <v/>
      </c>
      <c r="C447" s="475">
        <f>'Quantities Report_Secondary'!D447</f>
        <v>0</v>
      </c>
    </row>
    <row r="448" spans="1:3" x14ac:dyDescent="0.25">
      <c r="A448" s="532" t="str">
        <f>IF(ISNUMBER(VALUE(SUBSTITUTE('Quantities Report_Secondary'!$A448,"+",""))), VALUE(SUBSTITUTE('Quantities Report_Secondary'!$A448,"+","")),IF('Quantities Report_Secondary'!$A448="Totals:","End of Project",$A447))</f>
        <v>Station</v>
      </c>
      <c r="B448" s="473" t="str">
        <f>IF(ISNUMBER('Quantities Report_Secondary'!$A448), "",TRIM('Quantities Report_Secondary'!$A448))</f>
        <v/>
      </c>
      <c r="C448" s="475">
        <f>'Quantities Report_Secondary'!D448</f>
        <v>0</v>
      </c>
    </row>
    <row r="449" spans="1:3" x14ac:dyDescent="0.25">
      <c r="A449" s="532" t="str">
        <f>IF(ISNUMBER(VALUE(SUBSTITUTE('Quantities Report_Secondary'!$A449,"+",""))), VALUE(SUBSTITUTE('Quantities Report_Secondary'!$A449,"+","")),IF('Quantities Report_Secondary'!$A449="Totals:","End of Project",$A448))</f>
        <v>Station</v>
      </c>
      <c r="B449" s="473" t="str">
        <f>IF(ISNUMBER('Quantities Report_Secondary'!$A449), "",TRIM('Quantities Report_Secondary'!$A449))</f>
        <v/>
      </c>
      <c r="C449" s="475">
        <f>'Quantities Report_Secondary'!D449</f>
        <v>0</v>
      </c>
    </row>
    <row r="450" spans="1:3" x14ac:dyDescent="0.25">
      <c r="A450" s="532" t="str">
        <f>IF(ISNUMBER(VALUE(SUBSTITUTE('Quantities Report_Secondary'!$A450,"+",""))), VALUE(SUBSTITUTE('Quantities Report_Secondary'!$A450,"+","")),IF('Quantities Report_Secondary'!$A450="Totals:","End of Project",$A449))</f>
        <v>Station</v>
      </c>
      <c r="B450" s="473" t="str">
        <f>IF(ISNUMBER('Quantities Report_Secondary'!$A450), "",TRIM('Quantities Report_Secondary'!$A450))</f>
        <v/>
      </c>
      <c r="C450" s="475">
        <f>'Quantities Report_Secondary'!D450</f>
        <v>0</v>
      </c>
    </row>
    <row r="451" spans="1:3" x14ac:dyDescent="0.25">
      <c r="A451" s="532" t="str">
        <f>IF(ISNUMBER(VALUE(SUBSTITUTE('Quantities Report_Secondary'!$A451,"+",""))), VALUE(SUBSTITUTE('Quantities Report_Secondary'!$A451,"+","")),IF('Quantities Report_Secondary'!$A451="Totals:","End of Project",$A450))</f>
        <v>Station</v>
      </c>
      <c r="B451" s="473" t="str">
        <f>IF(ISNUMBER('Quantities Report_Secondary'!$A451), "",TRIM('Quantities Report_Secondary'!$A451))</f>
        <v/>
      </c>
      <c r="C451" s="475">
        <f>'Quantities Report_Secondary'!D451</f>
        <v>0</v>
      </c>
    </row>
    <row r="452" spans="1:3" x14ac:dyDescent="0.25">
      <c r="A452" s="532" t="str">
        <f>IF(ISNUMBER(VALUE(SUBSTITUTE('Quantities Report_Secondary'!$A452,"+",""))), VALUE(SUBSTITUTE('Quantities Report_Secondary'!$A452,"+","")),IF('Quantities Report_Secondary'!$A452="Totals:","End of Project",$A451))</f>
        <v>Station</v>
      </c>
      <c r="B452" s="473" t="str">
        <f>IF(ISNUMBER('Quantities Report_Secondary'!$A452), "",TRIM('Quantities Report_Secondary'!$A452))</f>
        <v/>
      </c>
      <c r="C452" s="475">
        <f>'Quantities Report_Secondary'!D452</f>
        <v>0</v>
      </c>
    </row>
    <row r="453" spans="1:3" x14ac:dyDescent="0.25">
      <c r="A453" s="532" t="str">
        <f>IF(ISNUMBER(VALUE(SUBSTITUTE('Quantities Report_Secondary'!$A453,"+",""))), VALUE(SUBSTITUTE('Quantities Report_Secondary'!$A453,"+","")),IF('Quantities Report_Secondary'!$A453="Totals:","End of Project",$A452))</f>
        <v>Station</v>
      </c>
      <c r="B453" s="473" t="str">
        <f>IF(ISNUMBER('Quantities Report_Secondary'!$A453), "",TRIM('Quantities Report_Secondary'!$A453))</f>
        <v/>
      </c>
      <c r="C453" s="475">
        <f>'Quantities Report_Secondary'!D453</f>
        <v>0</v>
      </c>
    </row>
    <row r="454" spans="1:3" x14ac:dyDescent="0.25">
      <c r="A454" s="532" t="str">
        <f>IF(ISNUMBER(VALUE(SUBSTITUTE('Quantities Report_Secondary'!$A454,"+",""))), VALUE(SUBSTITUTE('Quantities Report_Secondary'!$A454,"+","")),IF('Quantities Report_Secondary'!$A454="Totals:","End of Project",$A453))</f>
        <v>Station</v>
      </c>
      <c r="B454" s="473" t="str">
        <f>IF(ISNUMBER('Quantities Report_Secondary'!$A454), "",TRIM('Quantities Report_Secondary'!$A454))</f>
        <v/>
      </c>
      <c r="C454" s="475">
        <f>'Quantities Report_Secondary'!D454</f>
        <v>0</v>
      </c>
    </row>
    <row r="455" spans="1:3" x14ac:dyDescent="0.25">
      <c r="A455" s="532" t="str">
        <f>IF(ISNUMBER(VALUE(SUBSTITUTE('Quantities Report_Secondary'!$A455,"+",""))), VALUE(SUBSTITUTE('Quantities Report_Secondary'!$A455,"+","")),IF('Quantities Report_Secondary'!$A455="Totals:","End of Project",$A454))</f>
        <v>Station</v>
      </c>
      <c r="B455" s="473" t="str">
        <f>IF(ISNUMBER('Quantities Report_Secondary'!$A455), "",TRIM('Quantities Report_Secondary'!$A455))</f>
        <v/>
      </c>
      <c r="C455" s="475">
        <f>'Quantities Report_Secondary'!D455</f>
        <v>0</v>
      </c>
    </row>
    <row r="456" spans="1:3" x14ac:dyDescent="0.25">
      <c r="A456" s="532" t="str">
        <f>IF(ISNUMBER(VALUE(SUBSTITUTE('Quantities Report_Secondary'!$A456,"+",""))), VALUE(SUBSTITUTE('Quantities Report_Secondary'!$A456,"+","")),IF('Quantities Report_Secondary'!$A456="Totals:","End of Project",$A455))</f>
        <v>Station</v>
      </c>
      <c r="B456" s="473" t="str">
        <f>IF(ISNUMBER('Quantities Report_Secondary'!$A456), "",TRIM('Quantities Report_Secondary'!$A456))</f>
        <v/>
      </c>
      <c r="C456" s="475">
        <f>'Quantities Report_Secondary'!D456</f>
        <v>0</v>
      </c>
    </row>
    <row r="457" spans="1:3" x14ac:dyDescent="0.25">
      <c r="A457" s="532" t="str">
        <f>IF(ISNUMBER(VALUE(SUBSTITUTE('Quantities Report_Secondary'!$A457,"+",""))), VALUE(SUBSTITUTE('Quantities Report_Secondary'!$A457,"+","")),IF('Quantities Report_Secondary'!$A457="Totals:","End of Project",$A456))</f>
        <v>Station</v>
      </c>
      <c r="B457" s="473" t="str">
        <f>IF(ISNUMBER('Quantities Report_Secondary'!$A457), "",TRIM('Quantities Report_Secondary'!$A457))</f>
        <v/>
      </c>
      <c r="C457" s="475">
        <f>'Quantities Report_Secondary'!D457</f>
        <v>0</v>
      </c>
    </row>
    <row r="458" spans="1:3" x14ac:dyDescent="0.25">
      <c r="A458" s="532" t="str">
        <f>IF(ISNUMBER(VALUE(SUBSTITUTE('Quantities Report_Secondary'!$A458,"+",""))), VALUE(SUBSTITUTE('Quantities Report_Secondary'!$A458,"+","")),IF('Quantities Report_Secondary'!$A458="Totals:","End of Project",$A457))</f>
        <v>Station</v>
      </c>
      <c r="B458" s="473" t="str">
        <f>IF(ISNUMBER('Quantities Report_Secondary'!$A458), "",TRIM('Quantities Report_Secondary'!$A458))</f>
        <v/>
      </c>
      <c r="C458" s="475">
        <f>'Quantities Report_Secondary'!D458</f>
        <v>0</v>
      </c>
    </row>
    <row r="459" spans="1:3" x14ac:dyDescent="0.25">
      <c r="A459" s="532" t="str">
        <f>IF(ISNUMBER(VALUE(SUBSTITUTE('Quantities Report_Secondary'!$A459,"+",""))), VALUE(SUBSTITUTE('Quantities Report_Secondary'!$A459,"+","")),IF('Quantities Report_Secondary'!$A459="Totals:","End of Project",$A458))</f>
        <v>Station</v>
      </c>
      <c r="B459" s="473" t="str">
        <f>IF(ISNUMBER('Quantities Report_Secondary'!$A459), "",TRIM('Quantities Report_Secondary'!$A459))</f>
        <v/>
      </c>
      <c r="C459" s="475">
        <f>'Quantities Report_Secondary'!D459</f>
        <v>0</v>
      </c>
    </row>
    <row r="460" spans="1:3" x14ac:dyDescent="0.25">
      <c r="A460" s="532" t="str">
        <f>IF(ISNUMBER(VALUE(SUBSTITUTE('Quantities Report_Secondary'!$A460,"+",""))), VALUE(SUBSTITUTE('Quantities Report_Secondary'!$A460,"+","")),IF('Quantities Report_Secondary'!$A460="Totals:","End of Project",$A459))</f>
        <v>Station</v>
      </c>
      <c r="B460" s="473" t="str">
        <f>IF(ISNUMBER('Quantities Report_Secondary'!$A460), "",TRIM('Quantities Report_Secondary'!$A460))</f>
        <v/>
      </c>
      <c r="C460" s="475">
        <f>'Quantities Report_Secondary'!D460</f>
        <v>0</v>
      </c>
    </row>
    <row r="461" spans="1:3" x14ac:dyDescent="0.25">
      <c r="A461" s="532" t="str">
        <f>IF(ISNUMBER(VALUE(SUBSTITUTE('Quantities Report_Secondary'!$A461,"+",""))), VALUE(SUBSTITUTE('Quantities Report_Secondary'!$A461,"+","")),IF('Quantities Report_Secondary'!$A461="Totals:","End of Project",$A460))</f>
        <v>Station</v>
      </c>
      <c r="B461" s="473" t="str">
        <f>IF(ISNUMBER('Quantities Report_Secondary'!$A461), "",TRIM('Quantities Report_Secondary'!$A461))</f>
        <v/>
      </c>
      <c r="C461" s="475">
        <f>'Quantities Report_Secondary'!D461</f>
        <v>0</v>
      </c>
    </row>
    <row r="462" spans="1:3" x14ac:dyDescent="0.25">
      <c r="A462" s="532" t="str">
        <f>IF(ISNUMBER(VALUE(SUBSTITUTE('Quantities Report_Secondary'!$A462,"+",""))), VALUE(SUBSTITUTE('Quantities Report_Secondary'!$A462,"+","")),IF('Quantities Report_Secondary'!$A462="Totals:","End of Project",$A461))</f>
        <v>Station</v>
      </c>
      <c r="B462" s="473" t="str">
        <f>IF(ISNUMBER('Quantities Report_Secondary'!$A462), "",TRIM('Quantities Report_Secondary'!$A462))</f>
        <v/>
      </c>
      <c r="C462" s="475">
        <f>'Quantities Report_Secondary'!D462</f>
        <v>0</v>
      </c>
    </row>
    <row r="463" spans="1:3" x14ac:dyDescent="0.25">
      <c r="A463" s="532" t="str">
        <f>IF(ISNUMBER(VALUE(SUBSTITUTE('Quantities Report_Secondary'!$A463,"+",""))), VALUE(SUBSTITUTE('Quantities Report_Secondary'!$A463,"+","")),IF('Quantities Report_Secondary'!$A463="Totals:","End of Project",$A462))</f>
        <v>Station</v>
      </c>
      <c r="B463" s="473" t="str">
        <f>IF(ISNUMBER('Quantities Report_Secondary'!$A463), "",TRIM('Quantities Report_Secondary'!$A463))</f>
        <v/>
      </c>
      <c r="C463" s="475">
        <f>'Quantities Report_Secondary'!D463</f>
        <v>0</v>
      </c>
    </row>
    <row r="464" spans="1:3" x14ac:dyDescent="0.25">
      <c r="A464" s="532" t="str">
        <f>IF(ISNUMBER(VALUE(SUBSTITUTE('Quantities Report_Secondary'!$A464,"+",""))), VALUE(SUBSTITUTE('Quantities Report_Secondary'!$A464,"+","")),IF('Quantities Report_Secondary'!$A464="Totals:","End of Project",$A463))</f>
        <v>Station</v>
      </c>
      <c r="B464" s="473" t="str">
        <f>IF(ISNUMBER('Quantities Report_Secondary'!$A464), "",TRIM('Quantities Report_Secondary'!$A464))</f>
        <v/>
      </c>
      <c r="C464" s="475">
        <f>'Quantities Report_Secondary'!D464</f>
        <v>0</v>
      </c>
    </row>
    <row r="465" spans="1:3" x14ac:dyDescent="0.25">
      <c r="A465" s="532" t="str">
        <f>IF(ISNUMBER(VALUE(SUBSTITUTE('Quantities Report_Secondary'!$A465,"+",""))), VALUE(SUBSTITUTE('Quantities Report_Secondary'!$A465,"+","")),IF('Quantities Report_Secondary'!$A465="Totals:","End of Project",$A464))</f>
        <v>Station</v>
      </c>
      <c r="B465" s="473" t="str">
        <f>IF(ISNUMBER('Quantities Report_Secondary'!$A465), "",TRIM('Quantities Report_Secondary'!$A465))</f>
        <v/>
      </c>
      <c r="C465" s="475">
        <f>'Quantities Report_Secondary'!D465</f>
        <v>0</v>
      </c>
    </row>
    <row r="466" spans="1:3" x14ac:dyDescent="0.25">
      <c r="A466" s="532" t="str">
        <f>IF(ISNUMBER(VALUE(SUBSTITUTE('Quantities Report_Secondary'!$A466,"+",""))), VALUE(SUBSTITUTE('Quantities Report_Secondary'!$A466,"+","")),IF('Quantities Report_Secondary'!$A466="Totals:","End of Project",$A465))</f>
        <v>Station</v>
      </c>
      <c r="B466" s="473" t="str">
        <f>IF(ISNUMBER('Quantities Report_Secondary'!$A466), "",TRIM('Quantities Report_Secondary'!$A466))</f>
        <v/>
      </c>
      <c r="C466" s="475">
        <f>'Quantities Report_Secondary'!D466</f>
        <v>0</v>
      </c>
    </row>
    <row r="467" spans="1:3" x14ac:dyDescent="0.25">
      <c r="A467" s="532" t="str">
        <f>IF(ISNUMBER(VALUE(SUBSTITUTE('Quantities Report_Secondary'!$A467,"+",""))), VALUE(SUBSTITUTE('Quantities Report_Secondary'!$A467,"+","")),IF('Quantities Report_Secondary'!$A467="Totals:","End of Project",$A466))</f>
        <v>Station</v>
      </c>
      <c r="B467" s="473" t="str">
        <f>IF(ISNUMBER('Quantities Report_Secondary'!$A467), "",TRIM('Quantities Report_Secondary'!$A467))</f>
        <v/>
      </c>
      <c r="C467" s="475">
        <f>'Quantities Report_Secondary'!D467</f>
        <v>0</v>
      </c>
    </row>
    <row r="468" spans="1:3" x14ac:dyDescent="0.25">
      <c r="A468" s="532" t="str">
        <f>IF(ISNUMBER(VALUE(SUBSTITUTE('Quantities Report_Secondary'!$A468,"+",""))), VALUE(SUBSTITUTE('Quantities Report_Secondary'!$A468,"+","")),IF('Quantities Report_Secondary'!$A468="Totals:","End of Project",$A467))</f>
        <v>Station</v>
      </c>
      <c r="B468" s="473" t="str">
        <f>IF(ISNUMBER('Quantities Report_Secondary'!$A468), "",TRIM('Quantities Report_Secondary'!$A468))</f>
        <v/>
      </c>
      <c r="C468" s="475">
        <f>'Quantities Report_Secondary'!D468</f>
        <v>0</v>
      </c>
    </row>
    <row r="469" spans="1:3" x14ac:dyDescent="0.25">
      <c r="A469" s="532" t="str">
        <f>IF(ISNUMBER(VALUE(SUBSTITUTE('Quantities Report_Secondary'!$A469,"+",""))), VALUE(SUBSTITUTE('Quantities Report_Secondary'!$A469,"+","")),IF('Quantities Report_Secondary'!$A469="Totals:","End of Project",$A468))</f>
        <v>Station</v>
      </c>
      <c r="B469" s="473" t="str">
        <f>IF(ISNUMBER('Quantities Report_Secondary'!$A469), "",TRIM('Quantities Report_Secondary'!$A469))</f>
        <v/>
      </c>
      <c r="C469" s="475">
        <f>'Quantities Report_Secondary'!D469</f>
        <v>0</v>
      </c>
    </row>
    <row r="470" spans="1:3" x14ac:dyDescent="0.25">
      <c r="A470" s="532" t="str">
        <f>IF(ISNUMBER(VALUE(SUBSTITUTE('Quantities Report_Secondary'!$A470,"+",""))), VALUE(SUBSTITUTE('Quantities Report_Secondary'!$A470,"+","")),IF('Quantities Report_Secondary'!$A470="Totals:","End of Project",$A469))</f>
        <v>Station</v>
      </c>
      <c r="B470" s="473" t="str">
        <f>IF(ISNUMBER('Quantities Report_Secondary'!$A470), "",TRIM('Quantities Report_Secondary'!$A470))</f>
        <v/>
      </c>
      <c r="C470" s="475">
        <f>'Quantities Report_Secondary'!D470</f>
        <v>0</v>
      </c>
    </row>
    <row r="471" spans="1:3" x14ac:dyDescent="0.25">
      <c r="A471" s="532" t="str">
        <f>IF(ISNUMBER(VALUE(SUBSTITUTE('Quantities Report_Secondary'!$A471,"+",""))), VALUE(SUBSTITUTE('Quantities Report_Secondary'!$A471,"+","")),IF('Quantities Report_Secondary'!$A471="Totals:","End of Project",$A470))</f>
        <v>Station</v>
      </c>
      <c r="B471" s="473" t="str">
        <f>IF(ISNUMBER('Quantities Report_Secondary'!$A471), "",TRIM('Quantities Report_Secondary'!$A471))</f>
        <v/>
      </c>
      <c r="C471" s="475">
        <f>'Quantities Report_Secondary'!D471</f>
        <v>0</v>
      </c>
    </row>
    <row r="472" spans="1:3" x14ac:dyDescent="0.25">
      <c r="A472" s="532" t="str">
        <f>IF(ISNUMBER(VALUE(SUBSTITUTE('Quantities Report_Secondary'!$A472,"+",""))), VALUE(SUBSTITUTE('Quantities Report_Secondary'!$A472,"+","")),IF('Quantities Report_Secondary'!$A472="Totals:","End of Project",$A471))</f>
        <v>Station</v>
      </c>
      <c r="B472" s="473" t="str">
        <f>IF(ISNUMBER('Quantities Report_Secondary'!$A472), "",TRIM('Quantities Report_Secondary'!$A472))</f>
        <v/>
      </c>
      <c r="C472" s="475">
        <f>'Quantities Report_Secondary'!D472</f>
        <v>0</v>
      </c>
    </row>
    <row r="473" spans="1:3" x14ac:dyDescent="0.25">
      <c r="A473" s="532" t="str">
        <f>IF(ISNUMBER(VALUE(SUBSTITUTE('Quantities Report_Secondary'!$A473,"+",""))), VALUE(SUBSTITUTE('Quantities Report_Secondary'!$A473,"+","")),IF('Quantities Report_Secondary'!$A473="Totals:","End of Project",$A472))</f>
        <v>Station</v>
      </c>
      <c r="B473" s="473" t="str">
        <f>IF(ISNUMBER('Quantities Report_Secondary'!$A473), "",TRIM('Quantities Report_Secondary'!$A473))</f>
        <v/>
      </c>
      <c r="C473" s="475">
        <f>'Quantities Report_Secondary'!D473</f>
        <v>0</v>
      </c>
    </row>
    <row r="474" spans="1:3" x14ac:dyDescent="0.25">
      <c r="A474" s="532" t="str">
        <f>IF(ISNUMBER(VALUE(SUBSTITUTE('Quantities Report_Secondary'!$A474,"+",""))), VALUE(SUBSTITUTE('Quantities Report_Secondary'!$A474,"+","")),IF('Quantities Report_Secondary'!$A474="Totals:","End of Project",$A473))</f>
        <v>Station</v>
      </c>
      <c r="B474" s="473" t="str">
        <f>IF(ISNUMBER('Quantities Report_Secondary'!$A474), "",TRIM('Quantities Report_Secondary'!$A474))</f>
        <v/>
      </c>
      <c r="C474" s="475">
        <f>'Quantities Report_Secondary'!D474</f>
        <v>0</v>
      </c>
    </row>
    <row r="475" spans="1:3" x14ac:dyDescent="0.25">
      <c r="A475" s="532" t="str">
        <f>IF(ISNUMBER(VALUE(SUBSTITUTE('Quantities Report_Secondary'!$A475,"+",""))), VALUE(SUBSTITUTE('Quantities Report_Secondary'!$A475,"+","")),IF('Quantities Report_Secondary'!$A475="Totals:","End of Project",$A474))</f>
        <v>Station</v>
      </c>
      <c r="B475" s="473" t="str">
        <f>IF(ISNUMBER('Quantities Report_Secondary'!$A475), "",TRIM('Quantities Report_Secondary'!$A475))</f>
        <v/>
      </c>
      <c r="C475" s="475">
        <f>'Quantities Report_Secondary'!D475</f>
        <v>0</v>
      </c>
    </row>
    <row r="476" spans="1:3" x14ac:dyDescent="0.25">
      <c r="A476" s="532" t="str">
        <f>IF(ISNUMBER(VALUE(SUBSTITUTE('Quantities Report_Secondary'!$A476,"+",""))), VALUE(SUBSTITUTE('Quantities Report_Secondary'!$A476,"+","")),IF('Quantities Report_Secondary'!$A476="Totals:","End of Project",$A475))</f>
        <v>Station</v>
      </c>
      <c r="B476" s="473" t="str">
        <f>IF(ISNUMBER('Quantities Report_Secondary'!$A476), "",TRIM('Quantities Report_Secondary'!$A476))</f>
        <v/>
      </c>
      <c r="C476" s="475">
        <f>'Quantities Report_Secondary'!D476</f>
        <v>0</v>
      </c>
    </row>
    <row r="477" spans="1:3" x14ac:dyDescent="0.25">
      <c r="A477" s="532" t="str">
        <f>IF(ISNUMBER(VALUE(SUBSTITUTE('Quantities Report_Secondary'!$A477,"+",""))), VALUE(SUBSTITUTE('Quantities Report_Secondary'!$A477,"+","")),IF('Quantities Report_Secondary'!$A477="Totals:","End of Project",$A476))</f>
        <v>Station</v>
      </c>
      <c r="B477" s="473" t="str">
        <f>IF(ISNUMBER('Quantities Report_Secondary'!$A477), "",TRIM('Quantities Report_Secondary'!$A477))</f>
        <v/>
      </c>
      <c r="C477" s="475">
        <f>'Quantities Report_Secondary'!D477</f>
        <v>0</v>
      </c>
    </row>
    <row r="478" spans="1:3" x14ac:dyDescent="0.25">
      <c r="A478" s="532" t="str">
        <f>IF(ISNUMBER(VALUE(SUBSTITUTE('Quantities Report_Secondary'!$A478,"+",""))), VALUE(SUBSTITUTE('Quantities Report_Secondary'!$A478,"+","")),IF('Quantities Report_Secondary'!$A478="Totals:","End of Project",$A477))</f>
        <v>Station</v>
      </c>
      <c r="B478" s="473" t="str">
        <f>IF(ISNUMBER('Quantities Report_Secondary'!$A478), "",TRIM('Quantities Report_Secondary'!$A478))</f>
        <v/>
      </c>
      <c r="C478" s="475">
        <f>'Quantities Report_Secondary'!D478</f>
        <v>0</v>
      </c>
    </row>
    <row r="479" spans="1:3" x14ac:dyDescent="0.25">
      <c r="A479" s="532" t="str">
        <f>IF(ISNUMBER(VALUE(SUBSTITUTE('Quantities Report_Secondary'!$A479,"+",""))), VALUE(SUBSTITUTE('Quantities Report_Secondary'!$A479,"+","")),IF('Quantities Report_Secondary'!$A479="Totals:","End of Project",$A478))</f>
        <v>Station</v>
      </c>
      <c r="B479" s="473" t="str">
        <f>IF(ISNUMBER('Quantities Report_Secondary'!$A479), "",TRIM('Quantities Report_Secondary'!$A479))</f>
        <v/>
      </c>
      <c r="C479" s="475">
        <f>'Quantities Report_Secondary'!D479</f>
        <v>0</v>
      </c>
    </row>
    <row r="480" spans="1:3" x14ac:dyDescent="0.25">
      <c r="A480" s="532" t="str">
        <f>IF(ISNUMBER(VALUE(SUBSTITUTE('Quantities Report_Secondary'!$A480,"+",""))), VALUE(SUBSTITUTE('Quantities Report_Secondary'!$A480,"+","")),IF('Quantities Report_Secondary'!$A480="Totals:","End of Project",$A479))</f>
        <v>Station</v>
      </c>
      <c r="B480" s="473" t="str">
        <f>IF(ISNUMBER('Quantities Report_Secondary'!$A480), "",TRIM('Quantities Report_Secondary'!$A480))</f>
        <v/>
      </c>
      <c r="C480" s="475">
        <f>'Quantities Report_Secondary'!D480</f>
        <v>0</v>
      </c>
    </row>
    <row r="481" spans="1:3" x14ac:dyDescent="0.25">
      <c r="A481" s="532" t="str">
        <f>IF(ISNUMBER(VALUE(SUBSTITUTE('Quantities Report_Secondary'!$A481,"+",""))), VALUE(SUBSTITUTE('Quantities Report_Secondary'!$A481,"+","")),IF('Quantities Report_Secondary'!$A481="Totals:","End of Project",$A480))</f>
        <v>Station</v>
      </c>
      <c r="B481" s="473" t="str">
        <f>IF(ISNUMBER('Quantities Report_Secondary'!$A481), "",TRIM('Quantities Report_Secondary'!$A481))</f>
        <v/>
      </c>
      <c r="C481" s="475">
        <f>'Quantities Report_Secondary'!D481</f>
        <v>0</v>
      </c>
    </row>
    <row r="482" spans="1:3" x14ac:dyDescent="0.25">
      <c r="A482" s="532" t="str">
        <f>IF(ISNUMBER(VALUE(SUBSTITUTE('Quantities Report_Secondary'!$A482,"+",""))), VALUE(SUBSTITUTE('Quantities Report_Secondary'!$A482,"+","")),IF('Quantities Report_Secondary'!$A482="Totals:","End of Project",$A481))</f>
        <v>Station</v>
      </c>
      <c r="B482" s="473" t="str">
        <f>IF(ISNUMBER('Quantities Report_Secondary'!$A482), "",TRIM('Quantities Report_Secondary'!$A482))</f>
        <v/>
      </c>
      <c r="C482" s="475">
        <f>'Quantities Report_Secondary'!D482</f>
        <v>0</v>
      </c>
    </row>
    <row r="483" spans="1:3" x14ac:dyDescent="0.25">
      <c r="A483" s="532" t="str">
        <f>IF(ISNUMBER(VALUE(SUBSTITUTE('Quantities Report_Secondary'!$A483,"+",""))), VALUE(SUBSTITUTE('Quantities Report_Secondary'!$A483,"+","")),IF('Quantities Report_Secondary'!$A483="Totals:","End of Project",$A482))</f>
        <v>Station</v>
      </c>
      <c r="B483" s="473" t="str">
        <f>IF(ISNUMBER('Quantities Report_Secondary'!$A483), "",TRIM('Quantities Report_Secondary'!$A483))</f>
        <v/>
      </c>
      <c r="C483" s="475">
        <f>'Quantities Report_Secondary'!D483</f>
        <v>0</v>
      </c>
    </row>
    <row r="484" spans="1:3" x14ac:dyDescent="0.25">
      <c r="A484" s="532" t="str">
        <f>IF(ISNUMBER(VALUE(SUBSTITUTE('Quantities Report_Secondary'!$A484,"+",""))), VALUE(SUBSTITUTE('Quantities Report_Secondary'!$A484,"+","")),IF('Quantities Report_Secondary'!$A484="Totals:","End of Project",$A483))</f>
        <v>Station</v>
      </c>
      <c r="B484" s="473" t="str">
        <f>IF(ISNUMBER('Quantities Report_Secondary'!$A484), "",TRIM('Quantities Report_Secondary'!$A484))</f>
        <v/>
      </c>
      <c r="C484" s="475">
        <f>'Quantities Report_Secondary'!D484</f>
        <v>0</v>
      </c>
    </row>
    <row r="485" spans="1:3" x14ac:dyDescent="0.25">
      <c r="A485" s="532" t="str">
        <f>IF(ISNUMBER(VALUE(SUBSTITUTE('Quantities Report_Secondary'!$A485,"+",""))), VALUE(SUBSTITUTE('Quantities Report_Secondary'!$A485,"+","")),IF('Quantities Report_Secondary'!$A485="Totals:","End of Project",$A484))</f>
        <v>Station</v>
      </c>
      <c r="B485" s="473" t="str">
        <f>IF(ISNUMBER('Quantities Report_Secondary'!$A485), "",TRIM('Quantities Report_Secondary'!$A485))</f>
        <v/>
      </c>
      <c r="C485" s="475">
        <f>'Quantities Report_Secondary'!D485</f>
        <v>0</v>
      </c>
    </row>
    <row r="486" spans="1:3" x14ac:dyDescent="0.25">
      <c r="A486" s="532" t="str">
        <f>IF(ISNUMBER(VALUE(SUBSTITUTE('Quantities Report_Secondary'!$A486,"+",""))), VALUE(SUBSTITUTE('Quantities Report_Secondary'!$A486,"+","")),IF('Quantities Report_Secondary'!$A486="Totals:","End of Project",$A485))</f>
        <v>Station</v>
      </c>
      <c r="B486" s="473" t="str">
        <f>IF(ISNUMBER('Quantities Report_Secondary'!$A486), "",TRIM('Quantities Report_Secondary'!$A486))</f>
        <v/>
      </c>
      <c r="C486" s="475">
        <f>'Quantities Report_Secondary'!D486</f>
        <v>0</v>
      </c>
    </row>
    <row r="487" spans="1:3" x14ac:dyDescent="0.25">
      <c r="A487" s="532" t="str">
        <f>IF(ISNUMBER(VALUE(SUBSTITUTE('Quantities Report_Secondary'!$A487,"+",""))), VALUE(SUBSTITUTE('Quantities Report_Secondary'!$A487,"+","")),IF('Quantities Report_Secondary'!$A487="Totals:","End of Project",$A486))</f>
        <v>Station</v>
      </c>
      <c r="B487" s="473" t="str">
        <f>IF(ISNUMBER('Quantities Report_Secondary'!$A487), "",TRIM('Quantities Report_Secondary'!$A487))</f>
        <v/>
      </c>
      <c r="C487" s="475">
        <f>'Quantities Report_Secondary'!D487</f>
        <v>0</v>
      </c>
    </row>
    <row r="488" spans="1:3" x14ac:dyDescent="0.25">
      <c r="A488" s="532" t="str">
        <f>IF(ISNUMBER(VALUE(SUBSTITUTE('Quantities Report_Secondary'!$A488,"+",""))), VALUE(SUBSTITUTE('Quantities Report_Secondary'!$A488,"+","")),IF('Quantities Report_Secondary'!$A488="Totals:","End of Project",$A487))</f>
        <v>Station</v>
      </c>
      <c r="B488" s="473" t="str">
        <f>IF(ISNUMBER('Quantities Report_Secondary'!$A488), "",TRIM('Quantities Report_Secondary'!$A488))</f>
        <v/>
      </c>
      <c r="C488" s="475">
        <f>'Quantities Report_Secondary'!D488</f>
        <v>0</v>
      </c>
    </row>
    <row r="489" spans="1:3" x14ac:dyDescent="0.25">
      <c r="A489" s="532" t="str">
        <f>IF(ISNUMBER(VALUE(SUBSTITUTE('Quantities Report_Secondary'!$A489,"+",""))), VALUE(SUBSTITUTE('Quantities Report_Secondary'!$A489,"+","")),IF('Quantities Report_Secondary'!$A489="Totals:","End of Project",$A488))</f>
        <v>Station</v>
      </c>
      <c r="B489" s="473" t="str">
        <f>IF(ISNUMBER('Quantities Report_Secondary'!$A489), "",TRIM('Quantities Report_Secondary'!$A489))</f>
        <v/>
      </c>
      <c r="C489" s="475">
        <f>'Quantities Report_Secondary'!D489</f>
        <v>0</v>
      </c>
    </row>
    <row r="490" spans="1:3" x14ac:dyDescent="0.25">
      <c r="A490" s="532" t="str">
        <f>IF(ISNUMBER(VALUE(SUBSTITUTE('Quantities Report_Secondary'!$A490,"+",""))), VALUE(SUBSTITUTE('Quantities Report_Secondary'!$A490,"+","")),IF('Quantities Report_Secondary'!$A490="Totals:","End of Project",$A489))</f>
        <v>Station</v>
      </c>
      <c r="B490" s="473" t="str">
        <f>IF(ISNUMBER('Quantities Report_Secondary'!$A490), "",TRIM('Quantities Report_Secondary'!$A490))</f>
        <v/>
      </c>
      <c r="C490" s="475">
        <f>'Quantities Report_Secondary'!D490</f>
        <v>0</v>
      </c>
    </row>
    <row r="491" spans="1:3" x14ac:dyDescent="0.25">
      <c r="A491" s="532" t="str">
        <f>IF(ISNUMBER(VALUE(SUBSTITUTE('Quantities Report_Secondary'!$A491,"+",""))), VALUE(SUBSTITUTE('Quantities Report_Secondary'!$A491,"+","")),IF('Quantities Report_Secondary'!$A491="Totals:","End of Project",$A490))</f>
        <v>Station</v>
      </c>
      <c r="B491" s="473" t="str">
        <f>IF(ISNUMBER('Quantities Report_Secondary'!$A491), "",TRIM('Quantities Report_Secondary'!$A491))</f>
        <v/>
      </c>
      <c r="C491" s="475">
        <f>'Quantities Report_Secondary'!D491</f>
        <v>0</v>
      </c>
    </row>
    <row r="492" spans="1:3" x14ac:dyDescent="0.25">
      <c r="A492" s="532" t="str">
        <f>IF(ISNUMBER(VALUE(SUBSTITUTE('Quantities Report_Secondary'!$A492,"+",""))), VALUE(SUBSTITUTE('Quantities Report_Secondary'!$A492,"+","")),IF('Quantities Report_Secondary'!$A492="Totals:","End of Project",$A491))</f>
        <v>Station</v>
      </c>
      <c r="B492" s="473" t="str">
        <f>IF(ISNUMBER('Quantities Report_Secondary'!$A492), "",TRIM('Quantities Report_Secondary'!$A492))</f>
        <v/>
      </c>
      <c r="C492" s="475">
        <f>'Quantities Report_Secondary'!D492</f>
        <v>0</v>
      </c>
    </row>
    <row r="493" spans="1:3" x14ac:dyDescent="0.25">
      <c r="A493" s="532" t="str">
        <f>IF(ISNUMBER(VALUE(SUBSTITUTE('Quantities Report_Secondary'!$A493,"+",""))), VALUE(SUBSTITUTE('Quantities Report_Secondary'!$A493,"+","")),IF('Quantities Report_Secondary'!$A493="Totals:","End of Project",$A492))</f>
        <v>Station</v>
      </c>
      <c r="B493" s="473" t="str">
        <f>IF(ISNUMBER('Quantities Report_Secondary'!$A493), "",TRIM('Quantities Report_Secondary'!$A493))</f>
        <v/>
      </c>
      <c r="C493" s="475">
        <f>'Quantities Report_Secondary'!D493</f>
        <v>0</v>
      </c>
    </row>
    <row r="494" spans="1:3" x14ac:dyDescent="0.25">
      <c r="A494" s="532" t="str">
        <f>IF(ISNUMBER(VALUE(SUBSTITUTE('Quantities Report_Secondary'!$A494,"+",""))), VALUE(SUBSTITUTE('Quantities Report_Secondary'!$A494,"+","")),IF('Quantities Report_Secondary'!$A494="Totals:","End of Project",$A493))</f>
        <v>Station</v>
      </c>
      <c r="B494" s="473" t="str">
        <f>IF(ISNUMBER('Quantities Report_Secondary'!$A494), "",TRIM('Quantities Report_Secondary'!$A494))</f>
        <v/>
      </c>
      <c r="C494" s="475">
        <f>'Quantities Report_Secondary'!D494</f>
        <v>0</v>
      </c>
    </row>
    <row r="495" spans="1:3" x14ac:dyDescent="0.25">
      <c r="A495" s="532" t="str">
        <f>IF(ISNUMBER(VALUE(SUBSTITUTE('Quantities Report_Secondary'!$A495,"+",""))), VALUE(SUBSTITUTE('Quantities Report_Secondary'!$A495,"+","")),IF('Quantities Report_Secondary'!$A495="Totals:","End of Project",$A494))</f>
        <v>Station</v>
      </c>
      <c r="B495" s="473" t="str">
        <f>IF(ISNUMBER('Quantities Report_Secondary'!$A495), "",TRIM('Quantities Report_Secondary'!$A495))</f>
        <v/>
      </c>
      <c r="C495" s="475">
        <f>'Quantities Report_Secondary'!D495</f>
        <v>0</v>
      </c>
    </row>
    <row r="496" spans="1:3" x14ac:dyDescent="0.25">
      <c r="A496" s="532" t="str">
        <f>IF(ISNUMBER(VALUE(SUBSTITUTE('Quantities Report_Secondary'!$A496,"+",""))), VALUE(SUBSTITUTE('Quantities Report_Secondary'!$A496,"+","")),IF('Quantities Report_Secondary'!$A496="Totals:","End of Project",$A495))</f>
        <v>Station</v>
      </c>
      <c r="B496" s="473" t="str">
        <f>IF(ISNUMBER('Quantities Report_Secondary'!$A496), "",TRIM('Quantities Report_Secondary'!$A496))</f>
        <v/>
      </c>
      <c r="C496" s="475">
        <f>'Quantities Report_Secondary'!D496</f>
        <v>0</v>
      </c>
    </row>
    <row r="497" spans="1:3" x14ac:dyDescent="0.25">
      <c r="A497" s="532" t="str">
        <f>IF(ISNUMBER(VALUE(SUBSTITUTE('Quantities Report_Secondary'!$A497,"+",""))), VALUE(SUBSTITUTE('Quantities Report_Secondary'!$A497,"+","")),IF('Quantities Report_Secondary'!$A497="Totals:","End of Project",$A496))</f>
        <v>Station</v>
      </c>
      <c r="B497" s="473" t="str">
        <f>IF(ISNUMBER('Quantities Report_Secondary'!$A497), "",TRIM('Quantities Report_Secondary'!$A497))</f>
        <v/>
      </c>
      <c r="C497" s="475">
        <f>'Quantities Report_Secondary'!D497</f>
        <v>0</v>
      </c>
    </row>
    <row r="498" spans="1:3" x14ac:dyDescent="0.25">
      <c r="A498" s="532" t="str">
        <f>IF(ISNUMBER(VALUE(SUBSTITUTE('Quantities Report_Secondary'!$A498,"+",""))), VALUE(SUBSTITUTE('Quantities Report_Secondary'!$A498,"+","")),IF('Quantities Report_Secondary'!$A498="Totals:","End of Project",$A497))</f>
        <v>Station</v>
      </c>
      <c r="B498" s="473" t="str">
        <f>IF(ISNUMBER('Quantities Report_Secondary'!$A498), "",TRIM('Quantities Report_Secondary'!$A498))</f>
        <v/>
      </c>
      <c r="C498" s="475">
        <f>'Quantities Report_Secondary'!D498</f>
        <v>0</v>
      </c>
    </row>
    <row r="499" spans="1:3" x14ac:dyDescent="0.25">
      <c r="A499" s="532" t="str">
        <f>IF(ISNUMBER(VALUE(SUBSTITUTE('Quantities Report_Secondary'!$A499,"+",""))), VALUE(SUBSTITUTE('Quantities Report_Secondary'!$A499,"+","")),IF('Quantities Report_Secondary'!$A499="Totals:","End of Project",$A498))</f>
        <v>Station</v>
      </c>
      <c r="B499" s="473" t="str">
        <f>IF(ISNUMBER('Quantities Report_Secondary'!$A499), "",TRIM('Quantities Report_Secondary'!$A499))</f>
        <v/>
      </c>
      <c r="C499" s="475">
        <f>'Quantities Report_Secondary'!D499</f>
        <v>0</v>
      </c>
    </row>
    <row r="500" spans="1:3" x14ac:dyDescent="0.25">
      <c r="A500" s="532" t="str">
        <f>IF(ISNUMBER(VALUE(SUBSTITUTE('Quantities Report_Secondary'!$A500,"+",""))), VALUE(SUBSTITUTE('Quantities Report_Secondary'!$A500,"+","")),IF('Quantities Report_Secondary'!$A500="Totals:","End of Project",$A499))</f>
        <v>Station</v>
      </c>
      <c r="B500" s="473" t="str">
        <f>IF(ISNUMBER('Quantities Report_Secondary'!$A500), "",TRIM('Quantities Report_Secondary'!$A500))</f>
        <v/>
      </c>
      <c r="C500" s="475">
        <f>'Quantities Report_Secondary'!D500</f>
        <v>0</v>
      </c>
    </row>
    <row r="501" spans="1:3" x14ac:dyDescent="0.25">
      <c r="A501" s="532" t="str">
        <f>IF(ISNUMBER(VALUE(SUBSTITUTE('Quantities Report_Secondary'!$A501,"+",""))), VALUE(SUBSTITUTE('Quantities Report_Secondary'!$A501,"+","")),IF('Quantities Report_Secondary'!$A501="Totals:","End of Project",$A500))</f>
        <v>Station</v>
      </c>
      <c r="B501" s="473" t="str">
        <f>IF(ISNUMBER('Quantities Report_Secondary'!$A501), "",TRIM('Quantities Report_Secondary'!$A501))</f>
        <v/>
      </c>
      <c r="C501" s="475">
        <f>'Quantities Report_Secondary'!D501</f>
        <v>0</v>
      </c>
    </row>
    <row r="502" spans="1:3" x14ac:dyDescent="0.25">
      <c r="A502" s="532" t="str">
        <f>IF(ISNUMBER(VALUE(SUBSTITUTE('Quantities Report_Secondary'!$A502,"+",""))), VALUE(SUBSTITUTE('Quantities Report_Secondary'!$A502,"+","")),IF('Quantities Report_Secondary'!$A502="Totals:","End of Project",$A501))</f>
        <v>Station</v>
      </c>
      <c r="B502" s="473" t="str">
        <f>IF(ISNUMBER('Quantities Report_Secondary'!$A502), "",TRIM('Quantities Report_Secondary'!$A502))</f>
        <v/>
      </c>
      <c r="C502" s="475">
        <f>'Quantities Report_Secondary'!D502</f>
        <v>0</v>
      </c>
    </row>
    <row r="503" spans="1:3" x14ac:dyDescent="0.25">
      <c r="A503" s="532" t="str">
        <f>IF(ISNUMBER(VALUE(SUBSTITUTE('Quantities Report_Secondary'!$A503,"+",""))), VALUE(SUBSTITUTE('Quantities Report_Secondary'!$A503,"+","")),IF('Quantities Report_Secondary'!$A503="Totals:","End of Project",$A502))</f>
        <v>Station</v>
      </c>
      <c r="B503" s="473" t="str">
        <f>IF(ISNUMBER('Quantities Report_Secondary'!$A503), "",TRIM('Quantities Report_Secondary'!$A503))</f>
        <v/>
      </c>
      <c r="C503" s="475">
        <f>'Quantities Report_Secondary'!D503</f>
        <v>0</v>
      </c>
    </row>
    <row r="504" spans="1:3" x14ac:dyDescent="0.25">
      <c r="A504" s="532" t="str">
        <f>IF(ISNUMBER(VALUE(SUBSTITUTE('Quantities Report_Secondary'!$A504,"+",""))), VALUE(SUBSTITUTE('Quantities Report_Secondary'!$A504,"+","")),IF('Quantities Report_Secondary'!$A504="Totals:","End of Project",$A503))</f>
        <v>Station</v>
      </c>
      <c r="B504" s="473" t="str">
        <f>IF(ISNUMBER('Quantities Report_Secondary'!$A504), "",TRIM('Quantities Report_Secondary'!$A504))</f>
        <v/>
      </c>
      <c r="C504" s="475">
        <f>'Quantities Report_Secondary'!D504</f>
        <v>0</v>
      </c>
    </row>
    <row r="505" spans="1:3" x14ac:dyDescent="0.25">
      <c r="A505" s="532" t="str">
        <f>IF(ISNUMBER(VALUE(SUBSTITUTE('Quantities Report_Secondary'!$A505,"+",""))), VALUE(SUBSTITUTE('Quantities Report_Secondary'!$A505,"+","")),IF('Quantities Report_Secondary'!$A505="Totals:","End of Project",$A504))</f>
        <v>Station</v>
      </c>
      <c r="B505" s="473" t="str">
        <f>IF(ISNUMBER('Quantities Report_Secondary'!$A505), "",TRIM('Quantities Report_Secondary'!$A505))</f>
        <v/>
      </c>
      <c r="C505" s="475">
        <f>'Quantities Report_Secondary'!D505</f>
        <v>0</v>
      </c>
    </row>
    <row r="506" spans="1:3" x14ac:dyDescent="0.25">
      <c r="A506" s="532" t="str">
        <f>IF(ISNUMBER(VALUE(SUBSTITUTE('Quantities Report_Secondary'!$A506,"+",""))), VALUE(SUBSTITUTE('Quantities Report_Secondary'!$A506,"+","")),IF('Quantities Report_Secondary'!$A506="Totals:","End of Project",$A505))</f>
        <v>Station</v>
      </c>
      <c r="B506" s="473" t="str">
        <f>IF(ISNUMBER('Quantities Report_Secondary'!$A506), "",TRIM('Quantities Report_Secondary'!$A506))</f>
        <v/>
      </c>
      <c r="C506" s="475">
        <f>'Quantities Report_Secondary'!D506</f>
        <v>0</v>
      </c>
    </row>
    <row r="507" spans="1:3" x14ac:dyDescent="0.25">
      <c r="A507" s="532" t="str">
        <f>IF(ISNUMBER(VALUE(SUBSTITUTE('Quantities Report_Secondary'!$A507,"+",""))), VALUE(SUBSTITUTE('Quantities Report_Secondary'!$A507,"+","")),IF('Quantities Report_Secondary'!$A507="Totals:","End of Project",$A506))</f>
        <v>Station</v>
      </c>
      <c r="B507" s="473" t="str">
        <f>IF(ISNUMBER('Quantities Report_Secondary'!$A507), "",TRIM('Quantities Report_Secondary'!$A507))</f>
        <v/>
      </c>
      <c r="C507" s="475">
        <f>'Quantities Report_Secondary'!D507</f>
        <v>0</v>
      </c>
    </row>
    <row r="508" spans="1:3" x14ac:dyDescent="0.25">
      <c r="A508" s="532" t="str">
        <f>IF(ISNUMBER(VALUE(SUBSTITUTE('Quantities Report_Secondary'!$A508,"+",""))), VALUE(SUBSTITUTE('Quantities Report_Secondary'!$A508,"+","")),IF('Quantities Report_Secondary'!$A508="Totals:","End of Project",$A507))</f>
        <v>Station</v>
      </c>
      <c r="B508" s="473" t="str">
        <f>IF(ISNUMBER('Quantities Report_Secondary'!$A508), "",TRIM('Quantities Report_Secondary'!$A508))</f>
        <v/>
      </c>
      <c r="C508" s="475">
        <f>'Quantities Report_Secondary'!D508</f>
        <v>0</v>
      </c>
    </row>
    <row r="509" spans="1:3" x14ac:dyDescent="0.25">
      <c r="A509" s="532" t="str">
        <f>IF(ISNUMBER(VALUE(SUBSTITUTE('Quantities Report_Secondary'!$A509,"+",""))), VALUE(SUBSTITUTE('Quantities Report_Secondary'!$A509,"+","")),IF('Quantities Report_Secondary'!$A509="Totals:","End of Project",$A508))</f>
        <v>Station</v>
      </c>
      <c r="B509" s="473" t="str">
        <f>IF(ISNUMBER('Quantities Report_Secondary'!$A509), "",TRIM('Quantities Report_Secondary'!$A509))</f>
        <v/>
      </c>
      <c r="C509" s="475">
        <f>'Quantities Report_Secondary'!D509</f>
        <v>0</v>
      </c>
    </row>
    <row r="510" spans="1:3" x14ac:dyDescent="0.25">
      <c r="A510" s="532" t="str">
        <f>IF(ISNUMBER(VALUE(SUBSTITUTE('Quantities Report_Secondary'!$A510,"+",""))), VALUE(SUBSTITUTE('Quantities Report_Secondary'!$A510,"+","")),IF('Quantities Report_Secondary'!$A510="Totals:","End of Project",$A509))</f>
        <v>Station</v>
      </c>
      <c r="B510" s="473" t="str">
        <f>IF(ISNUMBER('Quantities Report_Secondary'!$A510), "",TRIM('Quantities Report_Secondary'!$A510))</f>
        <v/>
      </c>
      <c r="C510" s="475">
        <f>'Quantities Report_Secondary'!D510</f>
        <v>0</v>
      </c>
    </row>
    <row r="511" spans="1:3" x14ac:dyDescent="0.25">
      <c r="A511" s="532" t="str">
        <f>IF(ISNUMBER(VALUE(SUBSTITUTE('Quantities Report_Secondary'!$A511,"+",""))), VALUE(SUBSTITUTE('Quantities Report_Secondary'!$A511,"+","")),IF('Quantities Report_Secondary'!$A511="Totals:","End of Project",$A510))</f>
        <v>Station</v>
      </c>
      <c r="B511" s="473" t="str">
        <f>IF(ISNUMBER('Quantities Report_Secondary'!$A511), "",TRIM('Quantities Report_Secondary'!$A511))</f>
        <v/>
      </c>
      <c r="C511" s="475">
        <f>'Quantities Report_Secondary'!D511</f>
        <v>0</v>
      </c>
    </row>
    <row r="512" spans="1:3" x14ac:dyDescent="0.25">
      <c r="A512" s="532" t="str">
        <f>IF(ISNUMBER(VALUE(SUBSTITUTE('Quantities Report_Secondary'!$A512,"+",""))), VALUE(SUBSTITUTE('Quantities Report_Secondary'!$A512,"+","")),IF('Quantities Report_Secondary'!$A512="Totals:","End of Project",$A511))</f>
        <v>Station</v>
      </c>
      <c r="B512" s="473" t="str">
        <f>IF(ISNUMBER('Quantities Report_Secondary'!$A512), "",TRIM('Quantities Report_Secondary'!$A512))</f>
        <v/>
      </c>
      <c r="C512" s="475">
        <f>'Quantities Report_Secondary'!D512</f>
        <v>0</v>
      </c>
    </row>
    <row r="513" spans="1:3" x14ac:dyDescent="0.25">
      <c r="A513" s="532" t="str">
        <f>IF(ISNUMBER(VALUE(SUBSTITUTE('Quantities Report_Secondary'!$A513,"+",""))), VALUE(SUBSTITUTE('Quantities Report_Secondary'!$A513,"+","")),IF('Quantities Report_Secondary'!$A513="Totals:","End of Project",$A512))</f>
        <v>Station</v>
      </c>
      <c r="B513" s="473" t="str">
        <f>IF(ISNUMBER('Quantities Report_Secondary'!$A513), "",TRIM('Quantities Report_Secondary'!$A513))</f>
        <v/>
      </c>
      <c r="C513" s="475">
        <f>'Quantities Report_Secondary'!D513</f>
        <v>0</v>
      </c>
    </row>
    <row r="514" spans="1:3" x14ac:dyDescent="0.25">
      <c r="A514" s="532" t="str">
        <f>IF(ISNUMBER(VALUE(SUBSTITUTE('Quantities Report_Secondary'!$A514,"+",""))), VALUE(SUBSTITUTE('Quantities Report_Secondary'!$A514,"+","")),IF('Quantities Report_Secondary'!$A514="Totals:","End of Project",$A513))</f>
        <v>Station</v>
      </c>
      <c r="B514" s="473" t="str">
        <f>IF(ISNUMBER('Quantities Report_Secondary'!$A514), "",TRIM('Quantities Report_Secondary'!$A514))</f>
        <v/>
      </c>
      <c r="C514" s="475">
        <f>'Quantities Report_Secondary'!D514</f>
        <v>0</v>
      </c>
    </row>
    <row r="515" spans="1:3" x14ac:dyDescent="0.25">
      <c r="A515" s="532" t="str">
        <f>IF(ISNUMBER(VALUE(SUBSTITUTE('Quantities Report_Secondary'!$A515,"+",""))), VALUE(SUBSTITUTE('Quantities Report_Secondary'!$A515,"+","")),IF('Quantities Report_Secondary'!$A515="Totals:","End of Project",$A514))</f>
        <v>Station</v>
      </c>
      <c r="B515" s="473" t="str">
        <f>IF(ISNUMBER('Quantities Report_Secondary'!$A515), "",TRIM('Quantities Report_Secondary'!$A515))</f>
        <v/>
      </c>
      <c r="C515" s="475">
        <f>'Quantities Report_Secondary'!D515</f>
        <v>0</v>
      </c>
    </row>
    <row r="516" spans="1:3" x14ac:dyDescent="0.25">
      <c r="A516" s="532" t="str">
        <f>IF(ISNUMBER(VALUE(SUBSTITUTE('Quantities Report_Secondary'!$A516,"+",""))), VALUE(SUBSTITUTE('Quantities Report_Secondary'!$A516,"+","")),IF('Quantities Report_Secondary'!$A516="Totals:","End of Project",$A515))</f>
        <v>Station</v>
      </c>
      <c r="B516" s="473" t="str">
        <f>IF(ISNUMBER('Quantities Report_Secondary'!$A516), "",TRIM('Quantities Report_Secondary'!$A516))</f>
        <v/>
      </c>
      <c r="C516" s="475">
        <f>'Quantities Report_Secondary'!D516</f>
        <v>0</v>
      </c>
    </row>
    <row r="517" spans="1:3" x14ac:dyDescent="0.25">
      <c r="A517" s="532" t="str">
        <f>IF(ISNUMBER(VALUE(SUBSTITUTE('Quantities Report_Secondary'!$A517,"+",""))), VALUE(SUBSTITUTE('Quantities Report_Secondary'!$A517,"+","")),IF('Quantities Report_Secondary'!$A517="Totals:","End of Project",$A516))</f>
        <v>Station</v>
      </c>
      <c r="B517" s="473" t="str">
        <f>IF(ISNUMBER('Quantities Report_Secondary'!$A517), "",TRIM('Quantities Report_Secondary'!$A517))</f>
        <v/>
      </c>
      <c r="C517" s="475">
        <f>'Quantities Report_Secondary'!D517</f>
        <v>0</v>
      </c>
    </row>
    <row r="518" spans="1:3" x14ac:dyDescent="0.25">
      <c r="A518" s="532" t="str">
        <f>IF(ISNUMBER(VALUE(SUBSTITUTE('Quantities Report_Secondary'!$A518,"+",""))), VALUE(SUBSTITUTE('Quantities Report_Secondary'!$A518,"+","")),IF('Quantities Report_Secondary'!$A518="Totals:","End of Project",$A517))</f>
        <v>Station</v>
      </c>
      <c r="B518" s="473" t="str">
        <f>IF(ISNUMBER('Quantities Report_Secondary'!$A518), "",TRIM('Quantities Report_Secondary'!$A518))</f>
        <v/>
      </c>
      <c r="C518" s="475">
        <f>'Quantities Report_Secondary'!D518</f>
        <v>0</v>
      </c>
    </row>
    <row r="519" spans="1:3" x14ac:dyDescent="0.25">
      <c r="A519" s="532" t="str">
        <f>IF(ISNUMBER(VALUE(SUBSTITUTE('Quantities Report_Secondary'!$A519,"+",""))), VALUE(SUBSTITUTE('Quantities Report_Secondary'!$A519,"+","")),IF('Quantities Report_Secondary'!$A519="Totals:","End of Project",$A518))</f>
        <v>Station</v>
      </c>
      <c r="B519" s="473" t="str">
        <f>IF(ISNUMBER('Quantities Report_Secondary'!$A519), "",TRIM('Quantities Report_Secondary'!$A519))</f>
        <v/>
      </c>
      <c r="C519" s="475">
        <f>'Quantities Report_Secondary'!D519</f>
        <v>0</v>
      </c>
    </row>
    <row r="520" spans="1:3" x14ac:dyDescent="0.25">
      <c r="A520" s="532" t="str">
        <f>IF(ISNUMBER(VALUE(SUBSTITUTE('Quantities Report_Secondary'!$A520,"+",""))), VALUE(SUBSTITUTE('Quantities Report_Secondary'!$A520,"+","")),IF('Quantities Report_Secondary'!$A520="Totals:","End of Project",$A519))</f>
        <v>Station</v>
      </c>
      <c r="B520" s="473" t="str">
        <f>IF(ISNUMBER('Quantities Report_Secondary'!$A520), "",TRIM('Quantities Report_Secondary'!$A520))</f>
        <v/>
      </c>
      <c r="C520" s="475">
        <f>'Quantities Report_Secondary'!D520</f>
        <v>0</v>
      </c>
    </row>
    <row r="521" spans="1:3" x14ac:dyDescent="0.25">
      <c r="A521" s="532" t="str">
        <f>IF(ISNUMBER(VALUE(SUBSTITUTE('Quantities Report_Secondary'!$A521,"+",""))), VALUE(SUBSTITUTE('Quantities Report_Secondary'!$A521,"+","")),IF('Quantities Report_Secondary'!$A521="Totals:","End of Project",$A520))</f>
        <v>Station</v>
      </c>
      <c r="B521" s="473" t="str">
        <f>IF(ISNUMBER('Quantities Report_Secondary'!$A521), "",TRIM('Quantities Report_Secondary'!$A521))</f>
        <v/>
      </c>
      <c r="C521" s="475">
        <f>'Quantities Report_Secondary'!D521</f>
        <v>0</v>
      </c>
    </row>
    <row r="522" spans="1:3" x14ac:dyDescent="0.25">
      <c r="A522" s="532" t="str">
        <f>IF(ISNUMBER(VALUE(SUBSTITUTE('Quantities Report_Secondary'!$A522,"+",""))), VALUE(SUBSTITUTE('Quantities Report_Secondary'!$A522,"+","")),IF('Quantities Report_Secondary'!$A522="Totals:","End of Project",$A521))</f>
        <v>Station</v>
      </c>
      <c r="B522" s="473" t="str">
        <f>IF(ISNUMBER('Quantities Report_Secondary'!$A522), "",TRIM('Quantities Report_Secondary'!$A522))</f>
        <v/>
      </c>
      <c r="C522" s="475">
        <f>'Quantities Report_Secondary'!D522</f>
        <v>0</v>
      </c>
    </row>
    <row r="523" spans="1:3" x14ac:dyDescent="0.25">
      <c r="A523" s="532" t="str">
        <f>IF(ISNUMBER(VALUE(SUBSTITUTE('Quantities Report_Secondary'!$A523,"+",""))), VALUE(SUBSTITUTE('Quantities Report_Secondary'!$A523,"+","")),IF('Quantities Report_Secondary'!$A523="Totals:","End of Project",$A522))</f>
        <v>Station</v>
      </c>
      <c r="B523" s="473" t="str">
        <f>IF(ISNUMBER('Quantities Report_Secondary'!$A523), "",TRIM('Quantities Report_Secondary'!$A523))</f>
        <v/>
      </c>
      <c r="C523" s="475">
        <f>'Quantities Report_Secondary'!D523</f>
        <v>0</v>
      </c>
    </row>
    <row r="524" spans="1:3" x14ac:dyDescent="0.25">
      <c r="A524" s="532" t="str">
        <f>IF(ISNUMBER(VALUE(SUBSTITUTE('Quantities Report_Secondary'!$A524,"+",""))), VALUE(SUBSTITUTE('Quantities Report_Secondary'!$A524,"+","")),IF('Quantities Report_Secondary'!$A524="Totals:","End of Project",$A523))</f>
        <v>Station</v>
      </c>
      <c r="B524" s="473" t="str">
        <f>IF(ISNUMBER('Quantities Report_Secondary'!$A524), "",TRIM('Quantities Report_Secondary'!$A524))</f>
        <v/>
      </c>
      <c r="C524" s="475">
        <f>'Quantities Report_Secondary'!D524</f>
        <v>0</v>
      </c>
    </row>
    <row r="525" spans="1:3" x14ac:dyDescent="0.25">
      <c r="A525" s="532" t="str">
        <f>IF(ISNUMBER(VALUE(SUBSTITUTE('Quantities Report_Secondary'!$A525,"+",""))), VALUE(SUBSTITUTE('Quantities Report_Secondary'!$A525,"+","")),IF('Quantities Report_Secondary'!$A525="Totals:","End of Project",$A524))</f>
        <v>Station</v>
      </c>
      <c r="B525" s="473" t="str">
        <f>IF(ISNUMBER('Quantities Report_Secondary'!$A525), "",TRIM('Quantities Report_Secondary'!$A525))</f>
        <v/>
      </c>
      <c r="C525" s="475">
        <f>'Quantities Report_Secondary'!D525</f>
        <v>0</v>
      </c>
    </row>
    <row r="526" spans="1:3" x14ac:dyDescent="0.25">
      <c r="A526" s="532" t="str">
        <f>IF(ISNUMBER(VALUE(SUBSTITUTE('Quantities Report_Secondary'!$A526,"+",""))), VALUE(SUBSTITUTE('Quantities Report_Secondary'!$A526,"+","")),IF('Quantities Report_Secondary'!$A526="Totals:","End of Project",$A525))</f>
        <v>Station</v>
      </c>
      <c r="B526" s="473" t="str">
        <f>IF(ISNUMBER('Quantities Report_Secondary'!$A526), "",TRIM('Quantities Report_Secondary'!$A526))</f>
        <v/>
      </c>
      <c r="C526" s="475">
        <f>'Quantities Report_Secondary'!D526</f>
        <v>0</v>
      </c>
    </row>
    <row r="527" spans="1:3" x14ac:dyDescent="0.25">
      <c r="A527" s="532" t="str">
        <f>IF(ISNUMBER(VALUE(SUBSTITUTE('Quantities Report_Secondary'!$A527,"+",""))), VALUE(SUBSTITUTE('Quantities Report_Secondary'!$A527,"+","")),IF('Quantities Report_Secondary'!$A527="Totals:","End of Project",$A526))</f>
        <v>Station</v>
      </c>
      <c r="B527" s="473" t="str">
        <f>IF(ISNUMBER('Quantities Report_Secondary'!$A527), "",TRIM('Quantities Report_Secondary'!$A527))</f>
        <v/>
      </c>
      <c r="C527" s="475">
        <f>'Quantities Report_Secondary'!D527</f>
        <v>0</v>
      </c>
    </row>
    <row r="528" spans="1:3" x14ac:dyDescent="0.25">
      <c r="A528" s="532" t="str">
        <f>IF(ISNUMBER(VALUE(SUBSTITUTE('Quantities Report_Secondary'!$A528,"+",""))), VALUE(SUBSTITUTE('Quantities Report_Secondary'!$A528,"+","")),IF('Quantities Report_Secondary'!$A528="Totals:","End of Project",$A527))</f>
        <v>Station</v>
      </c>
      <c r="B528" s="473" t="str">
        <f>IF(ISNUMBER('Quantities Report_Secondary'!$A528), "",TRIM('Quantities Report_Secondary'!$A528))</f>
        <v/>
      </c>
      <c r="C528" s="475">
        <f>'Quantities Report_Secondary'!D528</f>
        <v>0</v>
      </c>
    </row>
    <row r="529" spans="1:3" x14ac:dyDescent="0.25">
      <c r="A529" s="532" t="str">
        <f>IF(ISNUMBER(VALUE(SUBSTITUTE('Quantities Report_Secondary'!$A529,"+",""))), VALUE(SUBSTITUTE('Quantities Report_Secondary'!$A529,"+","")),IF('Quantities Report_Secondary'!$A529="Totals:","End of Project",$A528))</f>
        <v>Station</v>
      </c>
      <c r="B529" s="473" t="str">
        <f>IF(ISNUMBER('Quantities Report_Secondary'!$A529), "",TRIM('Quantities Report_Secondary'!$A529))</f>
        <v/>
      </c>
      <c r="C529" s="475">
        <f>'Quantities Report_Secondary'!D529</f>
        <v>0</v>
      </c>
    </row>
    <row r="530" spans="1:3" x14ac:dyDescent="0.25">
      <c r="A530" s="532" t="str">
        <f>IF(ISNUMBER(VALUE(SUBSTITUTE('Quantities Report_Secondary'!$A530,"+",""))), VALUE(SUBSTITUTE('Quantities Report_Secondary'!$A530,"+","")),IF('Quantities Report_Secondary'!$A530="Totals:","End of Project",$A529))</f>
        <v>Station</v>
      </c>
      <c r="B530" s="473" t="str">
        <f>IF(ISNUMBER('Quantities Report_Secondary'!$A530), "",TRIM('Quantities Report_Secondary'!$A530))</f>
        <v/>
      </c>
      <c r="C530" s="475">
        <f>'Quantities Report_Secondary'!D530</f>
        <v>0</v>
      </c>
    </row>
    <row r="531" spans="1:3" x14ac:dyDescent="0.25">
      <c r="A531" s="532" t="str">
        <f>IF(ISNUMBER(VALUE(SUBSTITUTE('Quantities Report_Secondary'!$A531,"+",""))), VALUE(SUBSTITUTE('Quantities Report_Secondary'!$A531,"+","")),IF('Quantities Report_Secondary'!$A531="Totals:","End of Project",$A530))</f>
        <v>Station</v>
      </c>
      <c r="B531" s="473" t="str">
        <f>IF(ISNUMBER('Quantities Report_Secondary'!$A531), "",TRIM('Quantities Report_Secondary'!$A531))</f>
        <v/>
      </c>
      <c r="C531" s="475">
        <f>'Quantities Report_Secondary'!D531</f>
        <v>0</v>
      </c>
    </row>
    <row r="532" spans="1:3" x14ac:dyDescent="0.25">
      <c r="A532" s="532" t="str">
        <f>IF(ISNUMBER(VALUE(SUBSTITUTE('Quantities Report_Secondary'!$A532,"+",""))), VALUE(SUBSTITUTE('Quantities Report_Secondary'!$A532,"+","")),IF('Quantities Report_Secondary'!$A532="Totals:","End of Project",$A531))</f>
        <v>Station</v>
      </c>
      <c r="B532" s="473" t="str">
        <f>IF(ISNUMBER('Quantities Report_Secondary'!$A532), "",TRIM('Quantities Report_Secondary'!$A532))</f>
        <v/>
      </c>
      <c r="C532" s="475">
        <f>'Quantities Report_Secondary'!D532</f>
        <v>0</v>
      </c>
    </row>
    <row r="533" spans="1:3" x14ac:dyDescent="0.25">
      <c r="A533" s="532" t="str">
        <f>IF(ISNUMBER(VALUE(SUBSTITUTE('Quantities Report_Secondary'!$A533,"+",""))), VALUE(SUBSTITUTE('Quantities Report_Secondary'!$A533,"+","")),IF('Quantities Report_Secondary'!$A533="Totals:","End of Project",$A532))</f>
        <v>Station</v>
      </c>
      <c r="B533" s="473" t="str">
        <f>IF(ISNUMBER('Quantities Report_Secondary'!$A533), "",TRIM('Quantities Report_Secondary'!$A533))</f>
        <v/>
      </c>
      <c r="C533" s="475">
        <f>'Quantities Report_Secondary'!D533</f>
        <v>0</v>
      </c>
    </row>
    <row r="534" spans="1:3" x14ac:dyDescent="0.25">
      <c r="A534" s="532" t="str">
        <f>IF(ISNUMBER(VALUE(SUBSTITUTE('Quantities Report_Secondary'!$A534,"+",""))), VALUE(SUBSTITUTE('Quantities Report_Secondary'!$A534,"+","")),IF('Quantities Report_Secondary'!$A534="Totals:","End of Project",$A533))</f>
        <v>Station</v>
      </c>
      <c r="B534" s="473" t="str">
        <f>IF(ISNUMBER('Quantities Report_Secondary'!$A534), "",TRIM('Quantities Report_Secondary'!$A534))</f>
        <v/>
      </c>
      <c r="C534" s="475">
        <f>'Quantities Report_Secondary'!D534</f>
        <v>0</v>
      </c>
    </row>
    <row r="535" spans="1:3" x14ac:dyDescent="0.25">
      <c r="A535" s="532" t="str">
        <f>IF(ISNUMBER(VALUE(SUBSTITUTE('Quantities Report_Secondary'!$A535,"+",""))), VALUE(SUBSTITUTE('Quantities Report_Secondary'!$A535,"+","")),IF('Quantities Report_Secondary'!$A535="Totals:","End of Project",$A534))</f>
        <v>Station</v>
      </c>
      <c r="B535" s="473" t="str">
        <f>IF(ISNUMBER('Quantities Report_Secondary'!$A535), "",TRIM('Quantities Report_Secondary'!$A535))</f>
        <v/>
      </c>
      <c r="C535" s="475">
        <f>'Quantities Report_Secondary'!D535</f>
        <v>0</v>
      </c>
    </row>
    <row r="536" spans="1:3" x14ac:dyDescent="0.25">
      <c r="A536" s="532" t="str">
        <f>IF(ISNUMBER(VALUE(SUBSTITUTE('Quantities Report_Secondary'!$A536,"+",""))), VALUE(SUBSTITUTE('Quantities Report_Secondary'!$A536,"+","")),IF('Quantities Report_Secondary'!$A536="Totals:","End of Project",$A535))</f>
        <v>Station</v>
      </c>
      <c r="B536" s="473" t="str">
        <f>IF(ISNUMBER('Quantities Report_Secondary'!$A536), "",TRIM('Quantities Report_Secondary'!$A536))</f>
        <v/>
      </c>
      <c r="C536" s="475">
        <f>'Quantities Report_Secondary'!D536</f>
        <v>0</v>
      </c>
    </row>
    <row r="537" spans="1:3" x14ac:dyDescent="0.25">
      <c r="A537" s="532" t="str">
        <f>IF(ISNUMBER(VALUE(SUBSTITUTE('Quantities Report_Secondary'!$A537,"+",""))), VALUE(SUBSTITUTE('Quantities Report_Secondary'!$A537,"+","")),IF('Quantities Report_Secondary'!$A537="Totals:","End of Project",$A536))</f>
        <v>Station</v>
      </c>
      <c r="B537" s="473" t="str">
        <f>IF(ISNUMBER('Quantities Report_Secondary'!$A537), "",TRIM('Quantities Report_Secondary'!$A537))</f>
        <v/>
      </c>
      <c r="C537" s="475">
        <f>'Quantities Report_Secondary'!D537</f>
        <v>0</v>
      </c>
    </row>
    <row r="538" spans="1:3" x14ac:dyDescent="0.25">
      <c r="A538" s="532" t="str">
        <f>IF(ISNUMBER(VALUE(SUBSTITUTE('Quantities Report_Secondary'!$A538,"+",""))), VALUE(SUBSTITUTE('Quantities Report_Secondary'!$A538,"+","")),IF('Quantities Report_Secondary'!$A538="Totals:","End of Project",$A537))</f>
        <v>Station</v>
      </c>
      <c r="B538" s="473" t="str">
        <f>IF(ISNUMBER('Quantities Report_Secondary'!$A538), "",TRIM('Quantities Report_Secondary'!$A538))</f>
        <v/>
      </c>
      <c r="C538" s="475">
        <f>'Quantities Report_Secondary'!D538</f>
        <v>0</v>
      </c>
    </row>
    <row r="539" spans="1:3" x14ac:dyDescent="0.25">
      <c r="A539" s="532" t="str">
        <f>IF(ISNUMBER(VALUE(SUBSTITUTE('Quantities Report_Secondary'!$A539,"+",""))), VALUE(SUBSTITUTE('Quantities Report_Secondary'!$A539,"+","")),IF('Quantities Report_Secondary'!$A539="Totals:","End of Project",$A538))</f>
        <v>Station</v>
      </c>
      <c r="B539" s="473" t="str">
        <f>IF(ISNUMBER('Quantities Report_Secondary'!$A539), "",TRIM('Quantities Report_Secondary'!$A539))</f>
        <v/>
      </c>
      <c r="C539" s="475">
        <f>'Quantities Report_Secondary'!D539</f>
        <v>0</v>
      </c>
    </row>
    <row r="540" spans="1:3" x14ac:dyDescent="0.25">
      <c r="A540" s="532" t="str">
        <f>IF(ISNUMBER(VALUE(SUBSTITUTE('Quantities Report_Secondary'!$A540,"+",""))), VALUE(SUBSTITUTE('Quantities Report_Secondary'!$A540,"+","")),IF('Quantities Report_Secondary'!$A540="Totals:","End of Project",$A539))</f>
        <v>Station</v>
      </c>
      <c r="B540" s="473" t="str">
        <f>IF(ISNUMBER('Quantities Report_Secondary'!$A540), "",TRIM('Quantities Report_Secondary'!$A540))</f>
        <v/>
      </c>
      <c r="C540" s="475">
        <f>'Quantities Report_Secondary'!D540</f>
        <v>0</v>
      </c>
    </row>
    <row r="541" spans="1:3" x14ac:dyDescent="0.25">
      <c r="A541" s="532" t="str">
        <f>IF(ISNUMBER(VALUE(SUBSTITUTE('Quantities Report_Secondary'!$A541,"+",""))), VALUE(SUBSTITUTE('Quantities Report_Secondary'!$A541,"+","")),IF('Quantities Report_Secondary'!$A541="Totals:","End of Project",$A540))</f>
        <v>Station</v>
      </c>
      <c r="B541" s="473" t="str">
        <f>IF(ISNUMBER('Quantities Report_Secondary'!$A541), "",TRIM('Quantities Report_Secondary'!$A541))</f>
        <v/>
      </c>
      <c r="C541" s="475">
        <f>'Quantities Report_Secondary'!D541</f>
        <v>0</v>
      </c>
    </row>
    <row r="542" spans="1:3" x14ac:dyDescent="0.25">
      <c r="A542" s="532" t="str">
        <f>IF(ISNUMBER(VALUE(SUBSTITUTE('Quantities Report_Secondary'!$A542,"+",""))), VALUE(SUBSTITUTE('Quantities Report_Secondary'!$A542,"+","")),IF('Quantities Report_Secondary'!$A542="Totals:","End of Project",$A541))</f>
        <v>Station</v>
      </c>
      <c r="B542" s="473" t="str">
        <f>IF(ISNUMBER('Quantities Report_Secondary'!$A542), "",TRIM('Quantities Report_Secondary'!$A542))</f>
        <v/>
      </c>
      <c r="C542" s="475">
        <f>'Quantities Report_Secondary'!D542</f>
        <v>0</v>
      </c>
    </row>
    <row r="543" spans="1:3" x14ac:dyDescent="0.25">
      <c r="A543" s="532" t="str">
        <f>IF(ISNUMBER(VALUE(SUBSTITUTE('Quantities Report_Secondary'!$A543,"+",""))), VALUE(SUBSTITUTE('Quantities Report_Secondary'!$A543,"+","")),IF('Quantities Report_Secondary'!$A543="Totals:","End of Project",$A542))</f>
        <v>Station</v>
      </c>
      <c r="B543" s="473" t="str">
        <f>IF(ISNUMBER('Quantities Report_Secondary'!$A543), "",TRIM('Quantities Report_Secondary'!$A543))</f>
        <v/>
      </c>
      <c r="C543" s="475">
        <f>'Quantities Report_Secondary'!D543</f>
        <v>0</v>
      </c>
    </row>
    <row r="544" spans="1:3" x14ac:dyDescent="0.25">
      <c r="A544" s="532" t="str">
        <f>IF(ISNUMBER(VALUE(SUBSTITUTE('Quantities Report_Secondary'!$A544,"+",""))), VALUE(SUBSTITUTE('Quantities Report_Secondary'!$A544,"+","")),IF('Quantities Report_Secondary'!$A544="Totals:","End of Project",$A543))</f>
        <v>Station</v>
      </c>
      <c r="B544" s="473" t="str">
        <f>IF(ISNUMBER('Quantities Report_Secondary'!$A544), "",TRIM('Quantities Report_Secondary'!$A544))</f>
        <v/>
      </c>
      <c r="C544" s="475">
        <f>'Quantities Report_Secondary'!D544</f>
        <v>0</v>
      </c>
    </row>
    <row r="545" spans="1:3" x14ac:dyDescent="0.25">
      <c r="A545" s="532" t="str">
        <f>IF(ISNUMBER(VALUE(SUBSTITUTE('Quantities Report_Secondary'!$A545,"+",""))), VALUE(SUBSTITUTE('Quantities Report_Secondary'!$A545,"+","")),IF('Quantities Report_Secondary'!$A545="Totals:","End of Project",$A544))</f>
        <v>Station</v>
      </c>
      <c r="B545" s="473" t="str">
        <f>IF(ISNUMBER('Quantities Report_Secondary'!$A545), "",TRIM('Quantities Report_Secondary'!$A545))</f>
        <v/>
      </c>
      <c r="C545" s="475">
        <f>'Quantities Report_Secondary'!D545</f>
        <v>0</v>
      </c>
    </row>
    <row r="546" spans="1:3" x14ac:dyDescent="0.25">
      <c r="A546" s="532" t="str">
        <f>IF(ISNUMBER(VALUE(SUBSTITUTE('Quantities Report_Secondary'!$A546,"+",""))), VALUE(SUBSTITUTE('Quantities Report_Secondary'!$A546,"+","")),IF('Quantities Report_Secondary'!$A546="Totals:","End of Project",$A545))</f>
        <v>Station</v>
      </c>
      <c r="B546" s="473" t="str">
        <f>IF(ISNUMBER('Quantities Report_Secondary'!$A546), "",TRIM('Quantities Report_Secondary'!$A546))</f>
        <v/>
      </c>
      <c r="C546" s="475">
        <f>'Quantities Report_Secondary'!D546</f>
        <v>0</v>
      </c>
    </row>
    <row r="547" spans="1:3" x14ac:dyDescent="0.25">
      <c r="A547" s="532" t="str">
        <f>IF(ISNUMBER(VALUE(SUBSTITUTE('Quantities Report_Secondary'!$A547,"+",""))), VALUE(SUBSTITUTE('Quantities Report_Secondary'!$A547,"+","")),IF('Quantities Report_Secondary'!$A547="Totals:","End of Project",$A546))</f>
        <v>Station</v>
      </c>
      <c r="B547" s="473" t="str">
        <f>IF(ISNUMBER('Quantities Report_Secondary'!$A547), "",TRIM('Quantities Report_Secondary'!$A547))</f>
        <v/>
      </c>
      <c r="C547" s="475">
        <f>'Quantities Report_Secondary'!D547</f>
        <v>0</v>
      </c>
    </row>
    <row r="548" spans="1:3" x14ac:dyDescent="0.25">
      <c r="A548" s="532" t="str">
        <f>IF(ISNUMBER(VALUE(SUBSTITUTE('Quantities Report_Secondary'!$A548,"+",""))), VALUE(SUBSTITUTE('Quantities Report_Secondary'!$A548,"+","")),IF('Quantities Report_Secondary'!$A548="Totals:","End of Project",$A547))</f>
        <v>Station</v>
      </c>
      <c r="B548" s="473" t="str">
        <f>IF(ISNUMBER('Quantities Report_Secondary'!$A548), "",TRIM('Quantities Report_Secondary'!$A548))</f>
        <v/>
      </c>
      <c r="C548" s="475">
        <f>'Quantities Report_Secondary'!D548</f>
        <v>0</v>
      </c>
    </row>
    <row r="549" spans="1:3" x14ac:dyDescent="0.25">
      <c r="A549" s="532" t="str">
        <f>IF(ISNUMBER(VALUE(SUBSTITUTE('Quantities Report_Secondary'!$A549,"+",""))), VALUE(SUBSTITUTE('Quantities Report_Secondary'!$A549,"+","")),IF('Quantities Report_Secondary'!$A549="Totals:","End of Project",$A548))</f>
        <v>Station</v>
      </c>
      <c r="B549" s="473" t="str">
        <f>IF(ISNUMBER('Quantities Report_Secondary'!$A549), "",TRIM('Quantities Report_Secondary'!$A549))</f>
        <v/>
      </c>
      <c r="C549" s="475">
        <f>'Quantities Report_Secondary'!D549</f>
        <v>0</v>
      </c>
    </row>
    <row r="550" spans="1:3" x14ac:dyDescent="0.25">
      <c r="A550" s="532" t="str">
        <f>IF(ISNUMBER(VALUE(SUBSTITUTE('Quantities Report_Secondary'!$A550,"+",""))), VALUE(SUBSTITUTE('Quantities Report_Secondary'!$A550,"+","")),IF('Quantities Report_Secondary'!$A550="Totals:","End of Project",$A549))</f>
        <v>Station</v>
      </c>
      <c r="B550" s="473" t="str">
        <f>IF(ISNUMBER('Quantities Report_Secondary'!$A550), "",TRIM('Quantities Report_Secondary'!$A550))</f>
        <v/>
      </c>
      <c r="C550" s="475">
        <f>'Quantities Report_Secondary'!D550</f>
        <v>0</v>
      </c>
    </row>
    <row r="551" spans="1:3" x14ac:dyDescent="0.25">
      <c r="A551" s="532" t="str">
        <f>IF(ISNUMBER(VALUE(SUBSTITUTE('Quantities Report_Secondary'!$A551,"+",""))), VALUE(SUBSTITUTE('Quantities Report_Secondary'!$A551,"+","")),IF('Quantities Report_Secondary'!$A551="Totals:","End of Project",$A550))</f>
        <v>Station</v>
      </c>
      <c r="B551" s="473" t="str">
        <f>IF(ISNUMBER('Quantities Report_Secondary'!$A551), "",TRIM('Quantities Report_Secondary'!$A551))</f>
        <v/>
      </c>
      <c r="C551" s="475">
        <f>'Quantities Report_Secondary'!D551</f>
        <v>0</v>
      </c>
    </row>
    <row r="552" spans="1:3" x14ac:dyDescent="0.25">
      <c r="A552" s="532" t="str">
        <f>IF(ISNUMBER(VALUE(SUBSTITUTE('Quantities Report_Secondary'!$A552,"+",""))), VALUE(SUBSTITUTE('Quantities Report_Secondary'!$A552,"+","")),IF('Quantities Report_Secondary'!$A552="Totals:","End of Project",$A551))</f>
        <v>Station</v>
      </c>
      <c r="B552" s="473" t="str">
        <f>IF(ISNUMBER('Quantities Report_Secondary'!$A552), "",TRIM('Quantities Report_Secondary'!$A552))</f>
        <v/>
      </c>
      <c r="C552" s="475">
        <f>'Quantities Report_Secondary'!D552</f>
        <v>0</v>
      </c>
    </row>
    <row r="553" spans="1:3" x14ac:dyDescent="0.25">
      <c r="A553" s="532" t="str">
        <f>IF(ISNUMBER(VALUE(SUBSTITUTE('Quantities Report_Secondary'!$A553,"+",""))), VALUE(SUBSTITUTE('Quantities Report_Secondary'!$A553,"+","")),IF('Quantities Report_Secondary'!$A553="Totals:","End of Project",$A552))</f>
        <v>Station</v>
      </c>
      <c r="B553" s="473" t="str">
        <f>IF(ISNUMBER('Quantities Report_Secondary'!$A553), "",TRIM('Quantities Report_Secondary'!$A553))</f>
        <v/>
      </c>
      <c r="C553" s="475">
        <f>'Quantities Report_Secondary'!D553</f>
        <v>0</v>
      </c>
    </row>
    <row r="554" spans="1:3" x14ac:dyDescent="0.25">
      <c r="A554" s="532" t="str">
        <f>IF(ISNUMBER(VALUE(SUBSTITUTE('Quantities Report_Secondary'!$A554,"+",""))), VALUE(SUBSTITUTE('Quantities Report_Secondary'!$A554,"+","")),IF('Quantities Report_Secondary'!$A554="Totals:","End of Project",$A553))</f>
        <v>Station</v>
      </c>
      <c r="B554" s="473" t="str">
        <f>IF(ISNUMBER('Quantities Report_Secondary'!$A554), "",TRIM('Quantities Report_Secondary'!$A554))</f>
        <v/>
      </c>
      <c r="C554" s="475">
        <f>'Quantities Report_Secondary'!D554</f>
        <v>0</v>
      </c>
    </row>
    <row r="555" spans="1:3" x14ac:dyDescent="0.25">
      <c r="A555" s="532" t="str">
        <f>IF(ISNUMBER(VALUE(SUBSTITUTE('Quantities Report_Secondary'!$A555,"+",""))), VALUE(SUBSTITUTE('Quantities Report_Secondary'!$A555,"+","")),IF('Quantities Report_Secondary'!$A555="Totals:","End of Project",$A554))</f>
        <v>Station</v>
      </c>
      <c r="B555" s="473" t="str">
        <f>IF(ISNUMBER('Quantities Report_Secondary'!$A555), "",TRIM('Quantities Report_Secondary'!$A555))</f>
        <v/>
      </c>
      <c r="C555" s="475">
        <f>'Quantities Report_Secondary'!D555</f>
        <v>0</v>
      </c>
    </row>
    <row r="556" spans="1:3" x14ac:dyDescent="0.25">
      <c r="A556" s="532" t="str">
        <f>IF(ISNUMBER(VALUE(SUBSTITUTE('Quantities Report_Secondary'!$A556,"+",""))), VALUE(SUBSTITUTE('Quantities Report_Secondary'!$A556,"+","")),IF('Quantities Report_Secondary'!$A556="Totals:","End of Project",$A555))</f>
        <v>Station</v>
      </c>
      <c r="B556" s="473" t="str">
        <f>IF(ISNUMBER('Quantities Report_Secondary'!$A556), "",TRIM('Quantities Report_Secondary'!$A556))</f>
        <v/>
      </c>
      <c r="C556" s="475">
        <f>'Quantities Report_Secondary'!D556</f>
        <v>0</v>
      </c>
    </row>
    <row r="557" spans="1:3" x14ac:dyDescent="0.25">
      <c r="A557" s="532" t="str">
        <f>IF(ISNUMBER(VALUE(SUBSTITUTE('Quantities Report_Secondary'!$A557,"+",""))), VALUE(SUBSTITUTE('Quantities Report_Secondary'!$A557,"+","")),IF('Quantities Report_Secondary'!$A557="Totals:","End of Project",$A556))</f>
        <v>Station</v>
      </c>
      <c r="B557" s="473" t="str">
        <f>IF(ISNUMBER('Quantities Report_Secondary'!$A557), "",TRIM('Quantities Report_Secondary'!$A557))</f>
        <v/>
      </c>
      <c r="C557" s="475">
        <f>'Quantities Report_Secondary'!D557</f>
        <v>0</v>
      </c>
    </row>
    <row r="558" spans="1:3" x14ac:dyDescent="0.25">
      <c r="A558" s="532" t="str">
        <f>IF(ISNUMBER(VALUE(SUBSTITUTE('Quantities Report_Secondary'!$A558,"+",""))), VALUE(SUBSTITUTE('Quantities Report_Secondary'!$A558,"+","")),IF('Quantities Report_Secondary'!$A558="Totals:","End of Project",$A557))</f>
        <v>Station</v>
      </c>
      <c r="B558" s="473" t="str">
        <f>IF(ISNUMBER('Quantities Report_Secondary'!$A558), "",TRIM('Quantities Report_Secondary'!$A558))</f>
        <v/>
      </c>
      <c r="C558" s="475">
        <f>'Quantities Report_Secondary'!D558</f>
        <v>0</v>
      </c>
    </row>
    <row r="559" spans="1:3" x14ac:dyDescent="0.25">
      <c r="A559" s="532" t="str">
        <f>IF(ISNUMBER(VALUE(SUBSTITUTE('Quantities Report_Secondary'!$A559,"+",""))), VALUE(SUBSTITUTE('Quantities Report_Secondary'!$A559,"+","")),IF('Quantities Report_Secondary'!$A559="Totals:","End of Project",$A558))</f>
        <v>Station</v>
      </c>
      <c r="B559" s="473" t="str">
        <f>IF(ISNUMBER('Quantities Report_Secondary'!$A559), "",TRIM('Quantities Report_Secondary'!$A559))</f>
        <v/>
      </c>
      <c r="C559" s="475">
        <f>'Quantities Report_Secondary'!D559</f>
        <v>0</v>
      </c>
    </row>
    <row r="560" spans="1:3" x14ac:dyDescent="0.25">
      <c r="A560" s="532" t="str">
        <f>IF(ISNUMBER(VALUE(SUBSTITUTE('Quantities Report_Secondary'!$A560,"+",""))), VALUE(SUBSTITUTE('Quantities Report_Secondary'!$A560,"+","")),IF('Quantities Report_Secondary'!$A560="Totals:","End of Project",$A559))</f>
        <v>Station</v>
      </c>
      <c r="B560" s="473" t="str">
        <f>IF(ISNUMBER('Quantities Report_Secondary'!$A560), "",TRIM('Quantities Report_Secondary'!$A560))</f>
        <v/>
      </c>
      <c r="C560" s="475">
        <f>'Quantities Report_Secondary'!D560</f>
        <v>0</v>
      </c>
    </row>
    <row r="561" spans="1:3" x14ac:dyDescent="0.25">
      <c r="A561" s="532" t="str">
        <f>IF(ISNUMBER(VALUE(SUBSTITUTE('Quantities Report_Secondary'!$A561,"+",""))), VALUE(SUBSTITUTE('Quantities Report_Secondary'!$A561,"+","")),IF('Quantities Report_Secondary'!$A561="Totals:","End of Project",$A560))</f>
        <v>Station</v>
      </c>
      <c r="B561" s="473" t="str">
        <f>IF(ISNUMBER('Quantities Report_Secondary'!$A561), "",TRIM('Quantities Report_Secondary'!$A561))</f>
        <v/>
      </c>
      <c r="C561" s="475">
        <f>'Quantities Report_Secondary'!D561</f>
        <v>0</v>
      </c>
    </row>
    <row r="562" spans="1:3" x14ac:dyDescent="0.25">
      <c r="A562" s="532" t="str">
        <f>IF(ISNUMBER(VALUE(SUBSTITUTE('Quantities Report_Secondary'!$A562,"+",""))), VALUE(SUBSTITUTE('Quantities Report_Secondary'!$A562,"+","")),IF('Quantities Report_Secondary'!$A562="Totals:","End of Project",$A561))</f>
        <v>Station</v>
      </c>
      <c r="B562" s="473" t="str">
        <f>IF(ISNUMBER('Quantities Report_Secondary'!$A562), "",TRIM('Quantities Report_Secondary'!$A562))</f>
        <v/>
      </c>
      <c r="C562" s="475">
        <f>'Quantities Report_Secondary'!D562</f>
        <v>0</v>
      </c>
    </row>
    <row r="563" spans="1:3" x14ac:dyDescent="0.25">
      <c r="A563" s="532" t="str">
        <f>IF(ISNUMBER(VALUE(SUBSTITUTE('Quantities Report_Secondary'!$A563,"+",""))), VALUE(SUBSTITUTE('Quantities Report_Secondary'!$A563,"+","")),IF('Quantities Report_Secondary'!$A563="Totals:","End of Project",$A562))</f>
        <v>Station</v>
      </c>
      <c r="B563" s="473" t="str">
        <f>IF(ISNUMBER('Quantities Report_Secondary'!$A563), "",TRIM('Quantities Report_Secondary'!$A563))</f>
        <v/>
      </c>
      <c r="C563" s="475">
        <f>'Quantities Report_Secondary'!D563</f>
        <v>0</v>
      </c>
    </row>
    <row r="564" spans="1:3" x14ac:dyDescent="0.25">
      <c r="A564" s="532" t="str">
        <f>IF(ISNUMBER(VALUE(SUBSTITUTE('Quantities Report_Secondary'!$A564,"+",""))), VALUE(SUBSTITUTE('Quantities Report_Secondary'!$A564,"+","")),IF('Quantities Report_Secondary'!$A564="Totals:","End of Project",$A563))</f>
        <v>Station</v>
      </c>
      <c r="B564" s="473" t="str">
        <f>IF(ISNUMBER('Quantities Report_Secondary'!$A564), "",TRIM('Quantities Report_Secondary'!$A564))</f>
        <v/>
      </c>
      <c r="C564" s="475">
        <f>'Quantities Report_Secondary'!D564</f>
        <v>0</v>
      </c>
    </row>
    <row r="565" spans="1:3" x14ac:dyDescent="0.25">
      <c r="A565" s="532" t="str">
        <f>IF(ISNUMBER(VALUE(SUBSTITUTE('Quantities Report_Secondary'!$A565,"+",""))), VALUE(SUBSTITUTE('Quantities Report_Secondary'!$A565,"+","")),IF('Quantities Report_Secondary'!$A565="Totals:","End of Project",$A564))</f>
        <v>Station</v>
      </c>
      <c r="B565" s="473" t="str">
        <f>IF(ISNUMBER('Quantities Report_Secondary'!$A565), "",TRIM('Quantities Report_Secondary'!$A565))</f>
        <v/>
      </c>
      <c r="C565" s="475">
        <f>'Quantities Report_Secondary'!D565</f>
        <v>0</v>
      </c>
    </row>
    <row r="566" spans="1:3" x14ac:dyDescent="0.25">
      <c r="A566" s="532" t="str">
        <f>IF(ISNUMBER(VALUE(SUBSTITUTE('Quantities Report_Secondary'!$A566,"+",""))), VALUE(SUBSTITUTE('Quantities Report_Secondary'!$A566,"+","")),IF('Quantities Report_Secondary'!$A566="Totals:","End of Project",$A565))</f>
        <v>Station</v>
      </c>
      <c r="B566" s="473" t="str">
        <f>IF(ISNUMBER('Quantities Report_Secondary'!$A566), "",TRIM('Quantities Report_Secondary'!$A566))</f>
        <v/>
      </c>
      <c r="C566" s="475">
        <f>'Quantities Report_Secondary'!D566</f>
        <v>0</v>
      </c>
    </row>
    <row r="567" spans="1:3" x14ac:dyDescent="0.25">
      <c r="A567" s="532" t="str">
        <f>IF(ISNUMBER(VALUE(SUBSTITUTE('Quantities Report_Secondary'!$A567,"+",""))), VALUE(SUBSTITUTE('Quantities Report_Secondary'!$A567,"+","")),IF('Quantities Report_Secondary'!$A567="Totals:","End of Project",$A566))</f>
        <v>Station</v>
      </c>
      <c r="B567" s="473" t="str">
        <f>IF(ISNUMBER('Quantities Report_Secondary'!$A567), "",TRIM('Quantities Report_Secondary'!$A567))</f>
        <v/>
      </c>
      <c r="C567" s="475">
        <f>'Quantities Report_Secondary'!D567</f>
        <v>0</v>
      </c>
    </row>
    <row r="568" spans="1:3" x14ac:dyDescent="0.25">
      <c r="A568" s="532" t="str">
        <f>IF(ISNUMBER(VALUE(SUBSTITUTE('Quantities Report_Secondary'!$A568,"+",""))), VALUE(SUBSTITUTE('Quantities Report_Secondary'!$A568,"+","")),IF('Quantities Report_Secondary'!$A568="Totals:","End of Project",$A567))</f>
        <v>Station</v>
      </c>
      <c r="B568" s="473" t="str">
        <f>IF(ISNUMBER('Quantities Report_Secondary'!$A568), "",TRIM('Quantities Report_Secondary'!$A568))</f>
        <v/>
      </c>
      <c r="C568" s="475">
        <f>'Quantities Report_Secondary'!D568</f>
        <v>0</v>
      </c>
    </row>
    <row r="569" spans="1:3" x14ac:dyDescent="0.25">
      <c r="A569" s="532" t="str">
        <f>IF(ISNUMBER(VALUE(SUBSTITUTE('Quantities Report_Secondary'!$A569,"+",""))), VALUE(SUBSTITUTE('Quantities Report_Secondary'!$A569,"+","")),IF('Quantities Report_Secondary'!$A569="Totals:","End of Project",$A568))</f>
        <v>Station</v>
      </c>
      <c r="B569" s="473" t="str">
        <f>IF(ISNUMBER('Quantities Report_Secondary'!$A569), "",TRIM('Quantities Report_Secondary'!$A569))</f>
        <v/>
      </c>
      <c r="C569" s="475">
        <f>'Quantities Report_Secondary'!D569</f>
        <v>0</v>
      </c>
    </row>
    <row r="570" spans="1:3" x14ac:dyDescent="0.25">
      <c r="A570" s="532" t="str">
        <f>IF(ISNUMBER(VALUE(SUBSTITUTE('Quantities Report_Secondary'!$A570,"+",""))), VALUE(SUBSTITUTE('Quantities Report_Secondary'!$A570,"+","")),IF('Quantities Report_Secondary'!$A570="Totals:","End of Project",$A569))</f>
        <v>Station</v>
      </c>
      <c r="B570" s="473" t="str">
        <f>IF(ISNUMBER('Quantities Report_Secondary'!$A570), "",TRIM('Quantities Report_Secondary'!$A570))</f>
        <v/>
      </c>
      <c r="C570" s="475">
        <f>'Quantities Report_Secondary'!D570</f>
        <v>0</v>
      </c>
    </row>
    <row r="571" spans="1:3" x14ac:dyDescent="0.25">
      <c r="A571" s="532" t="str">
        <f>IF(ISNUMBER(VALUE(SUBSTITUTE('Quantities Report_Secondary'!$A571,"+",""))), VALUE(SUBSTITUTE('Quantities Report_Secondary'!$A571,"+","")),IF('Quantities Report_Secondary'!$A571="Totals:","End of Project",$A570))</f>
        <v>Station</v>
      </c>
      <c r="B571" s="473" t="str">
        <f>IF(ISNUMBER('Quantities Report_Secondary'!$A571), "",TRIM('Quantities Report_Secondary'!$A571))</f>
        <v/>
      </c>
      <c r="C571" s="475">
        <f>'Quantities Report_Secondary'!D571</f>
        <v>0</v>
      </c>
    </row>
    <row r="572" spans="1:3" x14ac:dyDescent="0.25">
      <c r="A572" s="532" t="str">
        <f>IF(ISNUMBER(VALUE(SUBSTITUTE('Quantities Report_Secondary'!$A572,"+",""))), VALUE(SUBSTITUTE('Quantities Report_Secondary'!$A572,"+","")),IF('Quantities Report_Secondary'!$A572="Totals:","End of Project",$A571))</f>
        <v>Station</v>
      </c>
      <c r="B572" s="473" t="str">
        <f>IF(ISNUMBER('Quantities Report_Secondary'!$A572), "",TRIM('Quantities Report_Secondary'!$A572))</f>
        <v/>
      </c>
      <c r="C572" s="475">
        <f>'Quantities Report_Secondary'!D572</f>
        <v>0</v>
      </c>
    </row>
    <row r="573" spans="1:3" x14ac:dyDescent="0.25">
      <c r="A573" s="532" t="str">
        <f>IF(ISNUMBER(VALUE(SUBSTITUTE('Quantities Report_Secondary'!$A573,"+",""))), VALUE(SUBSTITUTE('Quantities Report_Secondary'!$A573,"+","")),IF('Quantities Report_Secondary'!$A573="Totals:","End of Project",$A572))</f>
        <v>Station</v>
      </c>
      <c r="B573" s="473" t="str">
        <f>IF(ISNUMBER('Quantities Report_Secondary'!$A573), "",TRIM('Quantities Report_Secondary'!$A573))</f>
        <v/>
      </c>
      <c r="C573" s="475">
        <f>'Quantities Report_Secondary'!D573</f>
        <v>0</v>
      </c>
    </row>
    <row r="574" spans="1:3" x14ac:dyDescent="0.25">
      <c r="A574" s="532" t="str">
        <f>IF(ISNUMBER(VALUE(SUBSTITUTE('Quantities Report_Secondary'!$A574,"+",""))), VALUE(SUBSTITUTE('Quantities Report_Secondary'!$A574,"+","")),IF('Quantities Report_Secondary'!$A574="Totals:","End of Project",$A573))</f>
        <v>Station</v>
      </c>
      <c r="B574" s="473" t="str">
        <f>IF(ISNUMBER('Quantities Report_Secondary'!$A574), "",TRIM('Quantities Report_Secondary'!$A574))</f>
        <v/>
      </c>
      <c r="C574" s="475">
        <f>'Quantities Report_Secondary'!D574</f>
        <v>0</v>
      </c>
    </row>
    <row r="575" spans="1:3" x14ac:dyDescent="0.25">
      <c r="A575" s="532" t="str">
        <f>IF(ISNUMBER(VALUE(SUBSTITUTE('Quantities Report_Secondary'!$A575,"+",""))), VALUE(SUBSTITUTE('Quantities Report_Secondary'!$A575,"+","")),IF('Quantities Report_Secondary'!$A575="Totals:","End of Project",$A574))</f>
        <v>Station</v>
      </c>
      <c r="B575" s="473" t="str">
        <f>IF(ISNUMBER('Quantities Report_Secondary'!$A575), "",TRIM('Quantities Report_Secondary'!$A575))</f>
        <v/>
      </c>
      <c r="C575" s="475">
        <f>'Quantities Report_Secondary'!D575</f>
        <v>0</v>
      </c>
    </row>
    <row r="576" spans="1:3" x14ac:dyDescent="0.25">
      <c r="A576" s="532" t="str">
        <f>IF(ISNUMBER(VALUE(SUBSTITUTE('Quantities Report_Secondary'!$A576,"+",""))), VALUE(SUBSTITUTE('Quantities Report_Secondary'!$A576,"+","")),IF('Quantities Report_Secondary'!$A576="Totals:","End of Project",$A575))</f>
        <v>Station</v>
      </c>
      <c r="B576" s="473" t="str">
        <f>IF(ISNUMBER('Quantities Report_Secondary'!$A576), "",TRIM('Quantities Report_Secondary'!$A576))</f>
        <v/>
      </c>
      <c r="C576" s="475">
        <f>'Quantities Report_Secondary'!D576</f>
        <v>0</v>
      </c>
    </row>
    <row r="577" spans="1:3" x14ac:dyDescent="0.25">
      <c r="A577" s="532" t="str">
        <f>IF(ISNUMBER(VALUE(SUBSTITUTE('Quantities Report_Secondary'!$A577,"+",""))), VALUE(SUBSTITUTE('Quantities Report_Secondary'!$A577,"+","")),IF('Quantities Report_Secondary'!$A577="Totals:","End of Project",$A576))</f>
        <v>Station</v>
      </c>
      <c r="B577" s="473" t="str">
        <f>IF(ISNUMBER('Quantities Report_Secondary'!$A577), "",TRIM('Quantities Report_Secondary'!$A577))</f>
        <v/>
      </c>
      <c r="C577" s="475">
        <f>'Quantities Report_Secondary'!D577</f>
        <v>0</v>
      </c>
    </row>
    <row r="578" spans="1:3" x14ac:dyDescent="0.25">
      <c r="A578" s="532" t="str">
        <f>IF(ISNUMBER(VALUE(SUBSTITUTE('Quantities Report_Secondary'!$A578,"+",""))), VALUE(SUBSTITUTE('Quantities Report_Secondary'!$A578,"+","")),IF('Quantities Report_Secondary'!$A578="Totals:","End of Project",$A577))</f>
        <v>Station</v>
      </c>
      <c r="B578" s="473" t="str">
        <f>IF(ISNUMBER('Quantities Report_Secondary'!$A578), "",TRIM('Quantities Report_Secondary'!$A578))</f>
        <v/>
      </c>
      <c r="C578" s="475">
        <f>'Quantities Report_Secondary'!D578</f>
        <v>0</v>
      </c>
    </row>
    <row r="579" spans="1:3" x14ac:dyDescent="0.25">
      <c r="A579" s="532" t="str">
        <f>IF(ISNUMBER(VALUE(SUBSTITUTE('Quantities Report_Secondary'!$A579,"+",""))), VALUE(SUBSTITUTE('Quantities Report_Secondary'!$A579,"+","")),IF('Quantities Report_Secondary'!$A579="Totals:","End of Project",$A578))</f>
        <v>Station</v>
      </c>
      <c r="B579" s="473" t="str">
        <f>IF(ISNUMBER('Quantities Report_Secondary'!$A579), "",TRIM('Quantities Report_Secondary'!$A579))</f>
        <v/>
      </c>
      <c r="C579" s="475">
        <f>'Quantities Report_Secondary'!D579</f>
        <v>0</v>
      </c>
    </row>
    <row r="580" spans="1:3" x14ac:dyDescent="0.25">
      <c r="A580" s="532" t="str">
        <f>IF(ISNUMBER(VALUE(SUBSTITUTE('Quantities Report_Secondary'!$A580,"+",""))), VALUE(SUBSTITUTE('Quantities Report_Secondary'!$A580,"+","")),IF('Quantities Report_Secondary'!$A580="Totals:","End of Project",$A579))</f>
        <v>Station</v>
      </c>
      <c r="B580" s="473" t="str">
        <f>IF(ISNUMBER('Quantities Report_Secondary'!$A580), "",TRIM('Quantities Report_Secondary'!$A580))</f>
        <v/>
      </c>
      <c r="C580" s="475">
        <f>'Quantities Report_Secondary'!D580</f>
        <v>0</v>
      </c>
    </row>
    <row r="581" spans="1:3" x14ac:dyDescent="0.25">
      <c r="A581" s="532" t="str">
        <f>IF(ISNUMBER(VALUE(SUBSTITUTE('Quantities Report_Secondary'!$A581,"+",""))), VALUE(SUBSTITUTE('Quantities Report_Secondary'!$A581,"+","")),IF('Quantities Report_Secondary'!$A581="Totals:","End of Project",$A580))</f>
        <v>Station</v>
      </c>
      <c r="B581" s="473" t="str">
        <f>IF(ISNUMBER('Quantities Report_Secondary'!$A581), "",TRIM('Quantities Report_Secondary'!$A581))</f>
        <v/>
      </c>
      <c r="C581" s="475">
        <f>'Quantities Report_Secondary'!D581</f>
        <v>0</v>
      </c>
    </row>
    <row r="582" spans="1:3" x14ac:dyDescent="0.25">
      <c r="A582" s="532" t="str">
        <f>IF(ISNUMBER(VALUE(SUBSTITUTE('Quantities Report_Secondary'!$A582,"+",""))), VALUE(SUBSTITUTE('Quantities Report_Secondary'!$A582,"+","")),IF('Quantities Report_Secondary'!$A582="Totals:","End of Project",$A581))</f>
        <v>Station</v>
      </c>
      <c r="B582" s="473" t="str">
        <f>IF(ISNUMBER('Quantities Report_Secondary'!$A582), "",TRIM('Quantities Report_Secondary'!$A582))</f>
        <v/>
      </c>
      <c r="C582" s="475">
        <f>'Quantities Report_Secondary'!D582</f>
        <v>0</v>
      </c>
    </row>
    <row r="583" spans="1:3" x14ac:dyDescent="0.25">
      <c r="A583" s="532" t="str">
        <f>IF(ISNUMBER(VALUE(SUBSTITUTE('Quantities Report_Secondary'!$A583,"+",""))), VALUE(SUBSTITUTE('Quantities Report_Secondary'!$A583,"+","")),IF('Quantities Report_Secondary'!$A583="Totals:","End of Project",$A582))</f>
        <v>Station</v>
      </c>
      <c r="B583" s="473" t="str">
        <f>IF(ISNUMBER('Quantities Report_Secondary'!$A583), "",TRIM('Quantities Report_Secondary'!$A583))</f>
        <v/>
      </c>
      <c r="C583" s="475">
        <f>'Quantities Report_Secondary'!D583</f>
        <v>0</v>
      </c>
    </row>
    <row r="584" spans="1:3" x14ac:dyDescent="0.25">
      <c r="A584" s="532" t="str">
        <f>IF(ISNUMBER(VALUE(SUBSTITUTE('Quantities Report_Secondary'!$A584,"+",""))), VALUE(SUBSTITUTE('Quantities Report_Secondary'!$A584,"+","")),IF('Quantities Report_Secondary'!$A584="Totals:","End of Project",$A583))</f>
        <v>Station</v>
      </c>
      <c r="B584" s="473" t="str">
        <f>IF(ISNUMBER('Quantities Report_Secondary'!$A584), "",TRIM('Quantities Report_Secondary'!$A584))</f>
        <v/>
      </c>
      <c r="C584" s="475">
        <f>'Quantities Report_Secondary'!D584</f>
        <v>0</v>
      </c>
    </row>
    <row r="585" spans="1:3" x14ac:dyDescent="0.25">
      <c r="A585" s="532" t="str">
        <f>IF(ISNUMBER(VALUE(SUBSTITUTE('Quantities Report_Secondary'!$A585,"+",""))), VALUE(SUBSTITUTE('Quantities Report_Secondary'!$A585,"+","")),IF('Quantities Report_Secondary'!$A585="Totals:","End of Project",$A584))</f>
        <v>Station</v>
      </c>
      <c r="B585" s="473" t="str">
        <f>IF(ISNUMBER('Quantities Report_Secondary'!$A585), "",TRIM('Quantities Report_Secondary'!$A585))</f>
        <v/>
      </c>
      <c r="C585" s="475">
        <f>'Quantities Report_Secondary'!D585</f>
        <v>0</v>
      </c>
    </row>
    <row r="586" spans="1:3" x14ac:dyDescent="0.25">
      <c r="A586" s="532" t="str">
        <f>IF(ISNUMBER(VALUE(SUBSTITUTE('Quantities Report_Secondary'!$A586,"+",""))), VALUE(SUBSTITUTE('Quantities Report_Secondary'!$A586,"+","")),IF('Quantities Report_Secondary'!$A586="Totals:","End of Project",$A585))</f>
        <v>Station</v>
      </c>
      <c r="B586" s="473" t="str">
        <f>IF(ISNUMBER('Quantities Report_Secondary'!$A586), "",TRIM('Quantities Report_Secondary'!$A586))</f>
        <v/>
      </c>
      <c r="C586" s="475">
        <f>'Quantities Report_Secondary'!D586</f>
        <v>0</v>
      </c>
    </row>
    <row r="587" spans="1:3" x14ac:dyDescent="0.25">
      <c r="A587" s="532" t="str">
        <f>IF(ISNUMBER(VALUE(SUBSTITUTE('Quantities Report_Secondary'!$A587,"+",""))), VALUE(SUBSTITUTE('Quantities Report_Secondary'!$A587,"+","")),IF('Quantities Report_Secondary'!$A587="Totals:","End of Project",$A586))</f>
        <v>Station</v>
      </c>
      <c r="B587" s="473" t="str">
        <f>IF(ISNUMBER('Quantities Report_Secondary'!$A587), "",TRIM('Quantities Report_Secondary'!$A587))</f>
        <v/>
      </c>
      <c r="C587" s="475">
        <f>'Quantities Report_Secondary'!D587</f>
        <v>0</v>
      </c>
    </row>
    <row r="588" spans="1:3" x14ac:dyDescent="0.25">
      <c r="A588" s="532" t="str">
        <f>IF(ISNUMBER(VALUE(SUBSTITUTE('Quantities Report_Secondary'!$A588,"+",""))), VALUE(SUBSTITUTE('Quantities Report_Secondary'!$A588,"+","")),IF('Quantities Report_Secondary'!$A588="Totals:","End of Project",$A587))</f>
        <v>Station</v>
      </c>
      <c r="B588" s="473" t="str">
        <f>IF(ISNUMBER('Quantities Report_Secondary'!$A588), "",TRIM('Quantities Report_Secondary'!$A588))</f>
        <v/>
      </c>
      <c r="C588" s="475">
        <f>'Quantities Report_Secondary'!D588</f>
        <v>0</v>
      </c>
    </row>
    <row r="589" spans="1:3" x14ac:dyDescent="0.25">
      <c r="A589" s="532" t="str">
        <f>IF(ISNUMBER(VALUE(SUBSTITUTE('Quantities Report_Secondary'!$A589,"+",""))), VALUE(SUBSTITUTE('Quantities Report_Secondary'!$A589,"+","")),IF('Quantities Report_Secondary'!$A589="Totals:","End of Project",$A588))</f>
        <v>Station</v>
      </c>
      <c r="B589" s="473" t="str">
        <f>IF(ISNUMBER('Quantities Report_Secondary'!$A589), "",TRIM('Quantities Report_Secondary'!$A589))</f>
        <v/>
      </c>
      <c r="C589" s="475">
        <f>'Quantities Report_Secondary'!D589</f>
        <v>0</v>
      </c>
    </row>
    <row r="590" spans="1:3" x14ac:dyDescent="0.25">
      <c r="A590" s="532" t="str">
        <f>IF(ISNUMBER(VALUE(SUBSTITUTE('Quantities Report_Secondary'!$A590,"+",""))), VALUE(SUBSTITUTE('Quantities Report_Secondary'!$A590,"+","")),IF('Quantities Report_Secondary'!$A590="Totals:","End of Project",$A589))</f>
        <v>Station</v>
      </c>
      <c r="B590" s="473" t="str">
        <f>IF(ISNUMBER('Quantities Report_Secondary'!$A590), "",TRIM('Quantities Report_Secondary'!$A590))</f>
        <v/>
      </c>
      <c r="C590" s="475">
        <f>'Quantities Report_Secondary'!D590</f>
        <v>0</v>
      </c>
    </row>
    <row r="591" spans="1:3" x14ac:dyDescent="0.25">
      <c r="A591" s="532" t="str">
        <f>IF(ISNUMBER(VALUE(SUBSTITUTE('Quantities Report_Secondary'!$A591,"+",""))), VALUE(SUBSTITUTE('Quantities Report_Secondary'!$A591,"+","")),IF('Quantities Report_Secondary'!$A591="Totals:","End of Project",$A590))</f>
        <v>Station</v>
      </c>
      <c r="B591" s="473" t="str">
        <f>IF(ISNUMBER('Quantities Report_Secondary'!$A591), "",TRIM('Quantities Report_Secondary'!$A591))</f>
        <v/>
      </c>
      <c r="C591" s="475">
        <f>'Quantities Report_Secondary'!D591</f>
        <v>0</v>
      </c>
    </row>
    <row r="592" spans="1:3" x14ac:dyDescent="0.25">
      <c r="A592" s="532" t="str">
        <f>IF(ISNUMBER(VALUE(SUBSTITUTE('Quantities Report_Secondary'!$A592,"+",""))), VALUE(SUBSTITUTE('Quantities Report_Secondary'!$A592,"+","")),IF('Quantities Report_Secondary'!$A592="Totals:","End of Project",$A591))</f>
        <v>Station</v>
      </c>
      <c r="B592" s="473" t="str">
        <f>IF(ISNUMBER('Quantities Report_Secondary'!$A592), "",TRIM('Quantities Report_Secondary'!$A592))</f>
        <v/>
      </c>
      <c r="C592" s="475">
        <f>'Quantities Report_Secondary'!D592</f>
        <v>0</v>
      </c>
    </row>
    <row r="593" spans="1:3" x14ac:dyDescent="0.25">
      <c r="A593" s="532" t="str">
        <f>IF(ISNUMBER(VALUE(SUBSTITUTE('Quantities Report_Secondary'!$A593,"+",""))), VALUE(SUBSTITUTE('Quantities Report_Secondary'!$A593,"+","")),IF('Quantities Report_Secondary'!$A593="Totals:","End of Project",$A592))</f>
        <v>Station</v>
      </c>
      <c r="B593" s="473" t="str">
        <f>IF(ISNUMBER('Quantities Report_Secondary'!$A593), "",TRIM('Quantities Report_Secondary'!$A593))</f>
        <v/>
      </c>
      <c r="C593" s="475">
        <f>'Quantities Report_Secondary'!D593</f>
        <v>0</v>
      </c>
    </row>
    <row r="594" spans="1:3" x14ac:dyDescent="0.25">
      <c r="A594" s="532" t="str">
        <f>IF(ISNUMBER(VALUE(SUBSTITUTE('Quantities Report_Secondary'!$A594,"+",""))), VALUE(SUBSTITUTE('Quantities Report_Secondary'!$A594,"+","")),IF('Quantities Report_Secondary'!$A594="Totals:","End of Project",$A593))</f>
        <v>Station</v>
      </c>
      <c r="B594" s="473" t="str">
        <f>IF(ISNUMBER('Quantities Report_Secondary'!$A594), "",TRIM('Quantities Report_Secondary'!$A594))</f>
        <v/>
      </c>
      <c r="C594" s="475">
        <f>'Quantities Report_Secondary'!D594</f>
        <v>0</v>
      </c>
    </row>
    <row r="595" spans="1:3" x14ac:dyDescent="0.25">
      <c r="A595" s="532" t="str">
        <f>IF(ISNUMBER(VALUE(SUBSTITUTE('Quantities Report_Secondary'!$A595,"+",""))), VALUE(SUBSTITUTE('Quantities Report_Secondary'!$A595,"+","")),IF('Quantities Report_Secondary'!$A595="Totals:","End of Project",$A594))</f>
        <v>Station</v>
      </c>
      <c r="B595" s="473" t="str">
        <f>IF(ISNUMBER('Quantities Report_Secondary'!$A595), "",TRIM('Quantities Report_Secondary'!$A595))</f>
        <v/>
      </c>
      <c r="C595" s="475">
        <f>'Quantities Report_Secondary'!D595</f>
        <v>0</v>
      </c>
    </row>
    <row r="596" spans="1:3" x14ac:dyDescent="0.25">
      <c r="A596" s="532" t="str">
        <f>IF(ISNUMBER(VALUE(SUBSTITUTE('Quantities Report_Secondary'!$A596,"+",""))), VALUE(SUBSTITUTE('Quantities Report_Secondary'!$A596,"+","")),IF('Quantities Report_Secondary'!$A596="Totals:","End of Project",$A595))</f>
        <v>Station</v>
      </c>
      <c r="B596" s="473" t="str">
        <f>IF(ISNUMBER('Quantities Report_Secondary'!$A596), "",TRIM('Quantities Report_Secondary'!$A596))</f>
        <v/>
      </c>
      <c r="C596" s="475">
        <f>'Quantities Report_Secondary'!D596</f>
        <v>0</v>
      </c>
    </row>
    <row r="597" spans="1:3" x14ac:dyDescent="0.25">
      <c r="A597" s="532" t="str">
        <f>IF(ISNUMBER(VALUE(SUBSTITUTE('Quantities Report_Secondary'!$A597,"+",""))), VALUE(SUBSTITUTE('Quantities Report_Secondary'!$A597,"+","")),IF('Quantities Report_Secondary'!$A597="Totals:","End of Project",$A596))</f>
        <v>Station</v>
      </c>
      <c r="B597" s="473" t="str">
        <f>IF(ISNUMBER('Quantities Report_Secondary'!$A597), "",TRIM('Quantities Report_Secondary'!$A597))</f>
        <v/>
      </c>
      <c r="C597" s="475">
        <f>'Quantities Report_Secondary'!D597</f>
        <v>0</v>
      </c>
    </row>
    <row r="598" spans="1:3" x14ac:dyDescent="0.25">
      <c r="A598" s="532" t="str">
        <f>IF(ISNUMBER(VALUE(SUBSTITUTE('Quantities Report_Secondary'!$A598,"+",""))), VALUE(SUBSTITUTE('Quantities Report_Secondary'!$A598,"+","")),IF('Quantities Report_Secondary'!$A598="Totals:","End of Project",$A597))</f>
        <v>Station</v>
      </c>
      <c r="B598" s="473" t="str">
        <f>IF(ISNUMBER('Quantities Report_Secondary'!$A598), "",TRIM('Quantities Report_Secondary'!$A598))</f>
        <v/>
      </c>
      <c r="C598" s="475">
        <f>'Quantities Report_Secondary'!D598</f>
        <v>0</v>
      </c>
    </row>
    <row r="599" spans="1:3" x14ac:dyDescent="0.25">
      <c r="A599" s="532" t="str">
        <f>IF(ISNUMBER(VALUE(SUBSTITUTE('Quantities Report_Secondary'!$A599,"+",""))), VALUE(SUBSTITUTE('Quantities Report_Secondary'!$A599,"+","")),IF('Quantities Report_Secondary'!$A599="Totals:","End of Project",$A598))</f>
        <v>Station</v>
      </c>
      <c r="B599" s="473" t="str">
        <f>IF(ISNUMBER('Quantities Report_Secondary'!$A599), "",TRIM('Quantities Report_Secondary'!$A599))</f>
        <v/>
      </c>
      <c r="C599" s="475">
        <f>'Quantities Report_Secondary'!D599</f>
        <v>0</v>
      </c>
    </row>
    <row r="600" spans="1:3" x14ac:dyDescent="0.25">
      <c r="A600" s="532" t="str">
        <f>IF(ISNUMBER(VALUE(SUBSTITUTE('Quantities Report_Secondary'!$A600,"+",""))), VALUE(SUBSTITUTE('Quantities Report_Secondary'!$A600,"+","")),IF('Quantities Report_Secondary'!$A600="Totals:","End of Project",$A599))</f>
        <v>Station</v>
      </c>
      <c r="B600" s="473" t="str">
        <f>IF(ISNUMBER('Quantities Report_Secondary'!$A600), "",TRIM('Quantities Report_Secondary'!$A600))</f>
        <v/>
      </c>
      <c r="C600" s="475">
        <f>'Quantities Report_Secondary'!D600</f>
        <v>0</v>
      </c>
    </row>
    <row r="601" spans="1:3" x14ac:dyDescent="0.25">
      <c r="A601" s="532" t="str">
        <f>IF(ISNUMBER(VALUE(SUBSTITUTE('Quantities Report_Secondary'!$A601,"+",""))), VALUE(SUBSTITUTE('Quantities Report_Secondary'!$A601,"+","")),IF('Quantities Report_Secondary'!$A601="Totals:","End of Project",$A600))</f>
        <v>Station</v>
      </c>
      <c r="B601" s="473" t="str">
        <f>IF(ISNUMBER('Quantities Report_Secondary'!$A601), "",TRIM('Quantities Report_Secondary'!$A601))</f>
        <v/>
      </c>
      <c r="C601" s="475">
        <f>'Quantities Report_Secondary'!D601</f>
        <v>0</v>
      </c>
    </row>
    <row r="602" spans="1:3" x14ac:dyDescent="0.25">
      <c r="A602" s="532" t="str">
        <f>IF(ISNUMBER(VALUE(SUBSTITUTE('Quantities Report_Secondary'!$A602,"+",""))), VALUE(SUBSTITUTE('Quantities Report_Secondary'!$A602,"+","")),IF('Quantities Report_Secondary'!$A602="Totals:","End of Project",$A601))</f>
        <v>Station</v>
      </c>
      <c r="B602" s="473" t="str">
        <f>IF(ISNUMBER('Quantities Report_Secondary'!$A602), "",TRIM('Quantities Report_Secondary'!$A602))</f>
        <v/>
      </c>
      <c r="C602" s="475">
        <f>'Quantities Report_Secondary'!D602</f>
        <v>0</v>
      </c>
    </row>
    <row r="603" spans="1:3" x14ac:dyDescent="0.25">
      <c r="A603" s="532" t="str">
        <f>IF(ISNUMBER(VALUE(SUBSTITUTE('Quantities Report_Secondary'!$A603,"+",""))), VALUE(SUBSTITUTE('Quantities Report_Secondary'!$A603,"+","")),IF('Quantities Report_Secondary'!$A603="Totals:","End of Project",$A602))</f>
        <v>Station</v>
      </c>
      <c r="B603" s="473" t="str">
        <f>IF(ISNUMBER('Quantities Report_Secondary'!$A603), "",TRIM('Quantities Report_Secondary'!$A603))</f>
        <v/>
      </c>
      <c r="C603" s="475">
        <f>'Quantities Report_Secondary'!D603</f>
        <v>0</v>
      </c>
    </row>
    <row r="604" spans="1:3" x14ac:dyDescent="0.25">
      <c r="A604" s="532" t="str">
        <f>IF(ISNUMBER(VALUE(SUBSTITUTE('Quantities Report_Secondary'!$A604,"+",""))), VALUE(SUBSTITUTE('Quantities Report_Secondary'!$A604,"+","")),IF('Quantities Report_Secondary'!$A604="Totals:","End of Project",$A603))</f>
        <v>Station</v>
      </c>
      <c r="B604" s="473" t="str">
        <f>IF(ISNUMBER('Quantities Report_Secondary'!$A604), "",TRIM('Quantities Report_Secondary'!$A604))</f>
        <v/>
      </c>
      <c r="C604" s="475">
        <f>'Quantities Report_Secondary'!D604</f>
        <v>0</v>
      </c>
    </row>
    <row r="605" spans="1:3" x14ac:dyDescent="0.25">
      <c r="A605" s="532" t="str">
        <f>IF(ISNUMBER(VALUE(SUBSTITUTE('Quantities Report_Secondary'!$A605,"+",""))), VALUE(SUBSTITUTE('Quantities Report_Secondary'!$A605,"+","")),IF('Quantities Report_Secondary'!$A605="Totals:","End of Project",$A604))</f>
        <v>Station</v>
      </c>
      <c r="B605" s="473" t="str">
        <f>IF(ISNUMBER('Quantities Report_Secondary'!$A605), "",TRIM('Quantities Report_Secondary'!$A605))</f>
        <v/>
      </c>
      <c r="C605" s="475">
        <f>'Quantities Report_Secondary'!D605</f>
        <v>0</v>
      </c>
    </row>
    <row r="606" spans="1:3" x14ac:dyDescent="0.25">
      <c r="A606" s="532" t="str">
        <f>IF(ISNUMBER(VALUE(SUBSTITUTE('Quantities Report_Secondary'!$A606,"+",""))), VALUE(SUBSTITUTE('Quantities Report_Secondary'!$A606,"+","")),IF('Quantities Report_Secondary'!$A606="Totals:","End of Project",$A605))</f>
        <v>Station</v>
      </c>
      <c r="B606" s="473" t="str">
        <f>IF(ISNUMBER('Quantities Report_Secondary'!$A606), "",TRIM('Quantities Report_Secondary'!$A606))</f>
        <v/>
      </c>
      <c r="C606" s="475">
        <f>'Quantities Report_Secondary'!D606</f>
        <v>0</v>
      </c>
    </row>
    <row r="607" spans="1:3" x14ac:dyDescent="0.25">
      <c r="A607" s="532" t="str">
        <f>IF(ISNUMBER(VALUE(SUBSTITUTE('Quantities Report_Secondary'!$A607,"+",""))), VALUE(SUBSTITUTE('Quantities Report_Secondary'!$A607,"+","")),IF('Quantities Report_Secondary'!$A607="Totals:","End of Project",$A606))</f>
        <v>Station</v>
      </c>
      <c r="B607" s="473" t="str">
        <f>IF(ISNUMBER('Quantities Report_Secondary'!$A607), "",TRIM('Quantities Report_Secondary'!$A607))</f>
        <v/>
      </c>
      <c r="C607" s="475">
        <f>'Quantities Report_Secondary'!D607</f>
        <v>0</v>
      </c>
    </row>
    <row r="608" spans="1:3" x14ac:dyDescent="0.25">
      <c r="A608" s="532" t="str">
        <f>IF(ISNUMBER(VALUE(SUBSTITUTE('Quantities Report_Secondary'!$A608,"+",""))), VALUE(SUBSTITUTE('Quantities Report_Secondary'!$A608,"+","")),IF('Quantities Report_Secondary'!$A608="Totals:","End of Project",$A607))</f>
        <v>Station</v>
      </c>
      <c r="B608" s="473" t="str">
        <f>IF(ISNUMBER('Quantities Report_Secondary'!$A608), "",TRIM('Quantities Report_Secondary'!$A608))</f>
        <v/>
      </c>
      <c r="C608" s="475">
        <f>'Quantities Report_Secondary'!D608</f>
        <v>0</v>
      </c>
    </row>
    <row r="609" spans="1:3" x14ac:dyDescent="0.25">
      <c r="A609" s="532" t="str">
        <f>IF(ISNUMBER(VALUE(SUBSTITUTE('Quantities Report_Secondary'!$A609,"+",""))), VALUE(SUBSTITUTE('Quantities Report_Secondary'!$A609,"+","")),IF('Quantities Report_Secondary'!$A609="Totals:","End of Project",$A608))</f>
        <v>Station</v>
      </c>
      <c r="B609" s="473" t="str">
        <f>IF(ISNUMBER('Quantities Report_Secondary'!$A609), "",TRIM('Quantities Report_Secondary'!$A609))</f>
        <v/>
      </c>
      <c r="C609" s="475">
        <f>'Quantities Report_Secondary'!D609</f>
        <v>0</v>
      </c>
    </row>
    <row r="610" spans="1:3" x14ac:dyDescent="0.25">
      <c r="A610" s="532" t="str">
        <f>IF(ISNUMBER(VALUE(SUBSTITUTE('Quantities Report_Secondary'!$A610,"+",""))), VALUE(SUBSTITUTE('Quantities Report_Secondary'!$A610,"+","")),IF('Quantities Report_Secondary'!$A610="Totals:","End of Project",$A609))</f>
        <v>Station</v>
      </c>
      <c r="B610" s="473" t="str">
        <f>IF(ISNUMBER('Quantities Report_Secondary'!$A610), "",TRIM('Quantities Report_Secondary'!$A610))</f>
        <v/>
      </c>
      <c r="C610" s="475">
        <f>'Quantities Report_Secondary'!D610</f>
        <v>0</v>
      </c>
    </row>
    <row r="611" spans="1:3" x14ac:dyDescent="0.25">
      <c r="A611" s="532" t="str">
        <f>IF(ISNUMBER(VALUE(SUBSTITUTE('Quantities Report_Secondary'!$A611,"+",""))), VALUE(SUBSTITUTE('Quantities Report_Secondary'!$A611,"+","")),IF('Quantities Report_Secondary'!$A611="Totals:","End of Project",$A610))</f>
        <v>Station</v>
      </c>
      <c r="B611" s="473" t="str">
        <f>IF(ISNUMBER('Quantities Report_Secondary'!$A611), "",TRIM('Quantities Report_Secondary'!$A611))</f>
        <v/>
      </c>
      <c r="C611" s="475">
        <f>'Quantities Report_Secondary'!D611</f>
        <v>0</v>
      </c>
    </row>
    <row r="612" spans="1:3" x14ac:dyDescent="0.25">
      <c r="A612" s="532" t="str">
        <f>IF(ISNUMBER(VALUE(SUBSTITUTE('Quantities Report_Secondary'!$A612,"+",""))), VALUE(SUBSTITUTE('Quantities Report_Secondary'!$A612,"+","")),IF('Quantities Report_Secondary'!$A612="Totals:","End of Project",$A611))</f>
        <v>Station</v>
      </c>
      <c r="B612" s="473" t="str">
        <f>IF(ISNUMBER('Quantities Report_Secondary'!$A612), "",TRIM('Quantities Report_Secondary'!$A612))</f>
        <v/>
      </c>
      <c r="C612" s="475">
        <f>'Quantities Report_Secondary'!D612</f>
        <v>0</v>
      </c>
    </row>
    <row r="613" spans="1:3" x14ac:dyDescent="0.25">
      <c r="A613" s="532" t="str">
        <f>IF(ISNUMBER(VALUE(SUBSTITUTE('Quantities Report_Secondary'!$A613,"+",""))), VALUE(SUBSTITUTE('Quantities Report_Secondary'!$A613,"+","")),IF('Quantities Report_Secondary'!$A613="Totals:","End of Project",$A612))</f>
        <v>Station</v>
      </c>
      <c r="B613" s="473" t="str">
        <f>IF(ISNUMBER('Quantities Report_Secondary'!$A613), "",TRIM('Quantities Report_Secondary'!$A613))</f>
        <v/>
      </c>
      <c r="C613" s="475">
        <f>'Quantities Report_Secondary'!D613</f>
        <v>0</v>
      </c>
    </row>
    <row r="614" spans="1:3" x14ac:dyDescent="0.25">
      <c r="A614" s="532" t="str">
        <f>IF(ISNUMBER(VALUE(SUBSTITUTE('Quantities Report_Secondary'!$A614,"+",""))), VALUE(SUBSTITUTE('Quantities Report_Secondary'!$A614,"+","")),IF('Quantities Report_Secondary'!$A614="Totals:","End of Project",$A613))</f>
        <v>Station</v>
      </c>
      <c r="B614" s="473" t="str">
        <f>IF(ISNUMBER('Quantities Report_Secondary'!$A614), "",TRIM('Quantities Report_Secondary'!$A614))</f>
        <v/>
      </c>
      <c r="C614" s="475">
        <f>'Quantities Report_Secondary'!D614</f>
        <v>0</v>
      </c>
    </row>
    <row r="615" spans="1:3" x14ac:dyDescent="0.25">
      <c r="A615" s="532" t="str">
        <f>IF(ISNUMBER(VALUE(SUBSTITUTE('Quantities Report_Secondary'!$A615,"+",""))), VALUE(SUBSTITUTE('Quantities Report_Secondary'!$A615,"+","")),IF('Quantities Report_Secondary'!$A615="Totals:","End of Project",$A614))</f>
        <v>Station</v>
      </c>
      <c r="B615" s="473" t="str">
        <f>IF(ISNUMBER('Quantities Report_Secondary'!$A615), "",TRIM('Quantities Report_Secondary'!$A615))</f>
        <v/>
      </c>
      <c r="C615" s="475">
        <f>'Quantities Report_Secondary'!D615</f>
        <v>0</v>
      </c>
    </row>
    <row r="616" spans="1:3" x14ac:dyDescent="0.25">
      <c r="A616" s="532" t="str">
        <f>IF(ISNUMBER(VALUE(SUBSTITUTE('Quantities Report_Secondary'!$A616,"+",""))), VALUE(SUBSTITUTE('Quantities Report_Secondary'!$A616,"+","")),IF('Quantities Report_Secondary'!$A616="Totals:","End of Project",$A615))</f>
        <v>Station</v>
      </c>
      <c r="B616" s="473" t="str">
        <f>IF(ISNUMBER('Quantities Report_Secondary'!$A616), "",TRIM('Quantities Report_Secondary'!$A616))</f>
        <v/>
      </c>
      <c r="C616" s="475">
        <f>'Quantities Report_Secondary'!D616</f>
        <v>0</v>
      </c>
    </row>
    <row r="617" spans="1:3" x14ac:dyDescent="0.25">
      <c r="A617" s="532" t="str">
        <f>IF(ISNUMBER(VALUE(SUBSTITUTE('Quantities Report_Secondary'!$A617,"+",""))), VALUE(SUBSTITUTE('Quantities Report_Secondary'!$A617,"+","")),IF('Quantities Report_Secondary'!$A617="Totals:","End of Project",$A616))</f>
        <v>Station</v>
      </c>
      <c r="B617" s="473" t="str">
        <f>IF(ISNUMBER('Quantities Report_Secondary'!$A617), "",TRIM('Quantities Report_Secondary'!$A617))</f>
        <v/>
      </c>
      <c r="C617" s="475">
        <f>'Quantities Report_Secondary'!D617</f>
        <v>0</v>
      </c>
    </row>
    <row r="618" spans="1:3" x14ac:dyDescent="0.25">
      <c r="A618" s="532" t="str">
        <f>IF(ISNUMBER(VALUE(SUBSTITUTE('Quantities Report_Secondary'!$A618,"+",""))), VALUE(SUBSTITUTE('Quantities Report_Secondary'!$A618,"+","")),IF('Quantities Report_Secondary'!$A618="Totals:","End of Project",$A617))</f>
        <v>Station</v>
      </c>
      <c r="B618" s="473" t="str">
        <f>IF(ISNUMBER('Quantities Report_Secondary'!$A618), "",TRIM('Quantities Report_Secondary'!$A618))</f>
        <v/>
      </c>
      <c r="C618" s="475">
        <f>'Quantities Report_Secondary'!D618</f>
        <v>0</v>
      </c>
    </row>
    <row r="619" spans="1:3" x14ac:dyDescent="0.25">
      <c r="A619" s="532" t="str">
        <f>IF(ISNUMBER(VALUE(SUBSTITUTE('Quantities Report_Secondary'!$A619,"+",""))), VALUE(SUBSTITUTE('Quantities Report_Secondary'!$A619,"+","")),IF('Quantities Report_Secondary'!$A619="Totals:","End of Project",$A618))</f>
        <v>Station</v>
      </c>
      <c r="B619" s="473" t="str">
        <f>IF(ISNUMBER('Quantities Report_Secondary'!$A619), "",TRIM('Quantities Report_Secondary'!$A619))</f>
        <v/>
      </c>
      <c r="C619" s="475">
        <f>'Quantities Report_Secondary'!D619</f>
        <v>0</v>
      </c>
    </row>
    <row r="620" spans="1:3" x14ac:dyDescent="0.25">
      <c r="A620" s="532" t="str">
        <f>IF(ISNUMBER(VALUE(SUBSTITUTE('Quantities Report_Secondary'!$A620,"+",""))), VALUE(SUBSTITUTE('Quantities Report_Secondary'!$A620,"+","")),IF('Quantities Report_Secondary'!$A620="Totals:","End of Project",$A619))</f>
        <v>Station</v>
      </c>
      <c r="B620" s="473" t="str">
        <f>IF(ISNUMBER('Quantities Report_Secondary'!$A620), "",TRIM('Quantities Report_Secondary'!$A620))</f>
        <v/>
      </c>
      <c r="C620" s="475">
        <f>'Quantities Report_Secondary'!D620</f>
        <v>0</v>
      </c>
    </row>
    <row r="621" spans="1:3" x14ac:dyDescent="0.25">
      <c r="A621" s="532" t="str">
        <f>IF(ISNUMBER(VALUE(SUBSTITUTE('Quantities Report_Secondary'!$A621,"+",""))), VALUE(SUBSTITUTE('Quantities Report_Secondary'!$A621,"+","")),IF('Quantities Report_Secondary'!$A621="Totals:","End of Project",$A620))</f>
        <v>Station</v>
      </c>
      <c r="B621" s="473" t="str">
        <f>IF(ISNUMBER('Quantities Report_Secondary'!$A621), "",TRIM('Quantities Report_Secondary'!$A621))</f>
        <v/>
      </c>
      <c r="C621" s="475">
        <f>'Quantities Report_Secondary'!D621</f>
        <v>0</v>
      </c>
    </row>
    <row r="622" spans="1:3" x14ac:dyDescent="0.25">
      <c r="A622" s="532" t="str">
        <f>IF(ISNUMBER(VALUE(SUBSTITUTE('Quantities Report_Secondary'!$A622,"+",""))), VALUE(SUBSTITUTE('Quantities Report_Secondary'!$A622,"+","")),IF('Quantities Report_Secondary'!$A622="Totals:","End of Project",$A621))</f>
        <v>Station</v>
      </c>
      <c r="B622" s="473" t="str">
        <f>IF(ISNUMBER('Quantities Report_Secondary'!$A622), "",TRIM('Quantities Report_Secondary'!$A622))</f>
        <v/>
      </c>
      <c r="C622" s="475">
        <f>'Quantities Report_Secondary'!D622</f>
        <v>0</v>
      </c>
    </row>
    <row r="623" spans="1:3" x14ac:dyDescent="0.25">
      <c r="A623" s="532" t="str">
        <f>IF(ISNUMBER(VALUE(SUBSTITUTE('Quantities Report_Secondary'!$A623,"+",""))), VALUE(SUBSTITUTE('Quantities Report_Secondary'!$A623,"+","")),IF('Quantities Report_Secondary'!$A623="Totals:","End of Project",$A622))</f>
        <v>Station</v>
      </c>
      <c r="B623" s="473" t="str">
        <f>IF(ISNUMBER('Quantities Report_Secondary'!$A623), "",TRIM('Quantities Report_Secondary'!$A623))</f>
        <v/>
      </c>
      <c r="C623" s="475">
        <f>'Quantities Report_Secondary'!D623</f>
        <v>0</v>
      </c>
    </row>
    <row r="624" spans="1:3" x14ac:dyDescent="0.25">
      <c r="A624" s="532" t="str">
        <f>IF(ISNUMBER(VALUE(SUBSTITUTE('Quantities Report_Secondary'!$A624,"+",""))), VALUE(SUBSTITUTE('Quantities Report_Secondary'!$A624,"+","")),IF('Quantities Report_Secondary'!$A624="Totals:","End of Project",$A623))</f>
        <v>Station</v>
      </c>
      <c r="B624" s="473" t="str">
        <f>IF(ISNUMBER('Quantities Report_Secondary'!$A624), "",TRIM('Quantities Report_Secondary'!$A624))</f>
        <v/>
      </c>
      <c r="C624" s="475">
        <f>'Quantities Report_Secondary'!D624</f>
        <v>0</v>
      </c>
    </row>
    <row r="625" spans="1:3" x14ac:dyDescent="0.25">
      <c r="A625" s="532" t="str">
        <f>IF(ISNUMBER(VALUE(SUBSTITUTE('Quantities Report_Secondary'!$A625,"+",""))), VALUE(SUBSTITUTE('Quantities Report_Secondary'!$A625,"+","")),IF('Quantities Report_Secondary'!$A625="Totals:","End of Project",$A624))</f>
        <v>Station</v>
      </c>
      <c r="B625" s="473" t="str">
        <f>IF(ISNUMBER('Quantities Report_Secondary'!$A625), "",TRIM('Quantities Report_Secondary'!$A625))</f>
        <v/>
      </c>
      <c r="C625" s="475">
        <f>'Quantities Report_Secondary'!D625</f>
        <v>0</v>
      </c>
    </row>
    <row r="626" spans="1:3" x14ac:dyDescent="0.25">
      <c r="A626" s="532" t="str">
        <f>IF(ISNUMBER(VALUE(SUBSTITUTE('Quantities Report_Secondary'!$A626,"+",""))), VALUE(SUBSTITUTE('Quantities Report_Secondary'!$A626,"+","")),IF('Quantities Report_Secondary'!$A626="Totals:","End of Project",$A625))</f>
        <v>Station</v>
      </c>
      <c r="B626" s="473" t="str">
        <f>IF(ISNUMBER('Quantities Report_Secondary'!$A626), "",TRIM('Quantities Report_Secondary'!$A626))</f>
        <v/>
      </c>
      <c r="C626" s="475">
        <f>'Quantities Report_Secondary'!D626</f>
        <v>0</v>
      </c>
    </row>
    <row r="627" spans="1:3" x14ac:dyDescent="0.25">
      <c r="A627" s="532" t="str">
        <f>IF(ISNUMBER(VALUE(SUBSTITUTE('Quantities Report_Secondary'!$A627,"+",""))), VALUE(SUBSTITUTE('Quantities Report_Secondary'!$A627,"+","")),IF('Quantities Report_Secondary'!$A627="Totals:","End of Project",$A626))</f>
        <v>Station</v>
      </c>
      <c r="B627" s="473" t="str">
        <f>IF(ISNUMBER('Quantities Report_Secondary'!$A627), "",TRIM('Quantities Report_Secondary'!$A627))</f>
        <v/>
      </c>
      <c r="C627" s="475">
        <f>'Quantities Report_Secondary'!D627</f>
        <v>0</v>
      </c>
    </row>
    <row r="628" spans="1:3" x14ac:dyDescent="0.25">
      <c r="A628" s="532" t="str">
        <f>IF(ISNUMBER(VALUE(SUBSTITUTE('Quantities Report_Secondary'!$A628,"+",""))), VALUE(SUBSTITUTE('Quantities Report_Secondary'!$A628,"+","")),IF('Quantities Report_Secondary'!$A628="Totals:","End of Project",$A627))</f>
        <v>Station</v>
      </c>
      <c r="B628" s="473" t="str">
        <f>IF(ISNUMBER('Quantities Report_Secondary'!$A628), "",TRIM('Quantities Report_Secondary'!$A628))</f>
        <v/>
      </c>
      <c r="C628" s="475">
        <f>'Quantities Report_Secondary'!D628</f>
        <v>0</v>
      </c>
    </row>
    <row r="629" spans="1:3" x14ac:dyDescent="0.25">
      <c r="A629" s="532" t="str">
        <f>IF(ISNUMBER(VALUE(SUBSTITUTE('Quantities Report_Secondary'!$A629,"+",""))), VALUE(SUBSTITUTE('Quantities Report_Secondary'!$A629,"+","")),IF('Quantities Report_Secondary'!$A629="Totals:","End of Project",$A628))</f>
        <v>Station</v>
      </c>
      <c r="B629" s="473" t="str">
        <f>IF(ISNUMBER('Quantities Report_Secondary'!$A629), "",TRIM('Quantities Report_Secondary'!$A629))</f>
        <v/>
      </c>
      <c r="C629" s="475">
        <f>'Quantities Report_Secondary'!D629</f>
        <v>0</v>
      </c>
    </row>
    <row r="630" spans="1:3" x14ac:dyDescent="0.25">
      <c r="A630" s="532" t="str">
        <f>IF(ISNUMBER(VALUE(SUBSTITUTE('Quantities Report_Secondary'!$A630,"+",""))), VALUE(SUBSTITUTE('Quantities Report_Secondary'!$A630,"+","")),IF('Quantities Report_Secondary'!$A630="Totals:","End of Project",$A629))</f>
        <v>Station</v>
      </c>
      <c r="B630" s="473" t="str">
        <f>IF(ISNUMBER('Quantities Report_Secondary'!$A630), "",TRIM('Quantities Report_Secondary'!$A630))</f>
        <v/>
      </c>
      <c r="C630" s="475">
        <f>'Quantities Report_Secondary'!D630</f>
        <v>0</v>
      </c>
    </row>
    <row r="631" spans="1:3" x14ac:dyDescent="0.25">
      <c r="A631" s="532" t="str">
        <f>IF(ISNUMBER(VALUE(SUBSTITUTE('Quantities Report_Secondary'!$A631,"+",""))), VALUE(SUBSTITUTE('Quantities Report_Secondary'!$A631,"+","")),IF('Quantities Report_Secondary'!$A631="Totals:","End of Project",$A630))</f>
        <v>Station</v>
      </c>
      <c r="B631" s="473" t="str">
        <f>IF(ISNUMBER('Quantities Report_Secondary'!$A631), "",TRIM('Quantities Report_Secondary'!$A631))</f>
        <v/>
      </c>
      <c r="C631" s="475">
        <f>'Quantities Report_Secondary'!D631</f>
        <v>0</v>
      </c>
    </row>
    <row r="632" spans="1:3" x14ac:dyDescent="0.25">
      <c r="A632" s="532" t="str">
        <f>IF(ISNUMBER(VALUE(SUBSTITUTE('Quantities Report_Secondary'!$A632,"+",""))), VALUE(SUBSTITUTE('Quantities Report_Secondary'!$A632,"+","")),IF('Quantities Report_Secondary'!$A632="Totals:","End of Project",$A631))</f>
        <v>Station</v>
      </c>
      <c r="B632" s="473" t="str">
        <f>IF(ISNUMBER('Quantities Report_Secondary'!$A632), "",TRIM('Quantities Report_Secondary'!$A632))</f>
        <v/>
      </c>
      <c r="C632" s="475">
        <f>'Quantities Report_Secondary'!D632</f>
        <v>0</v>
      </c>
    </row>
    <row r="633" spans="1:3" x14ac:dyDescent="0.25">
      <c r="A633" s="532" t="str">
        <f>IF(ISNUMBER(VALUE(SUBSTITUTE('Quantities Report_Secondary'!$A633,"+",""))), VALUE(SUBSTITUTE('Quantities Report_Secondary'!$A633,"+","")),IF('Quantities Report_Secondary'!$A633="Totals:","End of Project",$A632))</f>
        <v>Station</v>
      </c>
      <c r="B633" s="473" t="str">
        <f>IF(ISNUMBER('Quantities Report_Secondary'!$A633), "",TRIM('Quantities Report_Secondary'!$A633))</f>
        <v/>
      </c>
      <c r="C633" s="475">
        <f>'Quantities Report_Secondary'!D633</f>
        <v>0</v>
      </c>
    </row>
    <row r="634" spans="1:3" x14ac:dyDescent="0.25">
      <c r="A634" s="532" t="str">
        <f>IF(ISNUMBER(VALUE(SUBSTITUTE('Quantities Report_Secondary'!$A634,"+",""))), VALUE(SUBSTITUTE('Quantities Report_Secondary'!$A634,"+","")),IF('Quantities Report_Secondary'!$A634="Totals:","End of Project",$A633))</f>
        <v>Station</v>
      </c>
      <c r="B634" s="473" t="str">
        <f>IF(ISNUMBER('Quantities Report_Secondary'!$A634), "",TRIM('Quantities Report_Secondary'!$A634))</f>
        <v/>
      </c>
      <c r="C634" s="475">
        <f>'Quantities Report_Secondary'!D634</f>
        <v>0</v>
      </c>
    </row>
    <row r="635" spans="1:3" x14ac:dyDescent="0.25">
      <c r="A635" s="532" t="str">
        <f>IF(ISNUMBER(VALUE(SUBSTITUTE('Quantities Report_Secondary'!$A635,"+",""))), VALUE(SUBSTITUTE('Quantities Report_Secondary'!$A635,"+","")),IF('Quantities Report_Secondary'!$A635="Totals:","End of Project",$A634))</f>
        <v>Station</v>
      </c>
      <c r="B635" s="473" t="str">
        <f>IF(ISNUMBER('Quantities Report_Secondary'!$A635), "",TRIM('Quantities Report_Secondary'!$A635))</f>
        <v/>
      </c>
      <c r="C635" s="475">
        <f>'Quantities Report_Secondary'!D635</f>
        <v>0</v>
      </c>
    </row>
    <row r="636" spans="1:3" x14ac:dyDescent="0.25">
      <c r="A636" s="532" t="str">
        <f>IF(ISNUMBER(VALUE(SUBSTITUTE('Quantities Report_Secondary'!$A636,"+",""))), VALUE(SUBSTITUTE('Quantities Report_Secondary'!$A636,"+","")),IF('Quantities Report_Secondary'!$A636="Totals:","End of Project",$A635))</f>
        <v>Station</v>
      </c>
      <c r="B636" s="473" t="str">
        <f>IF(ISNUMBER('Quantities Report_Secondary'!$A636), "",TRIM('Quantities Report_Secondary'!$A636))</f>
        <v/>
      </c>
      <c r="C636" s="475">
        <f>'Quantities Report_Secondary'!D636</f>
        <v>0</v>
      </c>
    </row>
    <row r="637" spans="1:3" x14ac:dyDescent="0.25">
      <c r="A637" s="532" t="str">
        <f>IF(ISNUMBER(VALUE(SUBSTITUTE('Quantities Report_Secondary'!$A637,"+",""))), VALUE(SUBSTITUTE('Quantities Report_Secondary'!$A637,"+","")),IF('Quantities Report_Secondary'!$A637="Totals:","End of Project",$A636))</f>
        <v>Station</v>
      </c>
      <c r="B637" s="473" t="str">
        <f>IF(ISNUMBER('Quantities Report_Secondary'!$A637), "",TRIM('Quantities Report_Secondary'!$A637))</f>
        <v/>
      </c>
      <c r="C637" s="475">
        <f>'Quantities Report_Secondary'!D637</f>
        <v>0</v>
      </c>
    </row>
    <row r="638" spans="1:3" x14ac:dyDescent="0.25">
      <c r="A638" s="532" t="str">
        <f>IF(ISNUMBER(VALUE(SUBSTITUTE('Quantities Report_Secondary'!$A638,"+",""))), VALUE(SUBSTITUTE('Quantities Report_Secondary'!$A638,"+","")),IF('Quantities Report_Secondary'!$A638="Totals:","End of Project",$A637))</f>
        <v>Station</v>
      </c>
      <c r="B638" s="473" t="str">
        <f>IF(ISNUMBER('Quantities Report_Secondary'!$A638), "",TRIM('Quantities Report_Secondary'!$A638))</f>
        <v/>
      </c>
      <c r="C638" s="475">
        <f>'Quantities Report_Secondary'!D638</f>
        <v>0</v>
      </c>
    </row>
    <row r="639" spans="1:3" x14ac:dyDescent="0.25">
      <c r="A639" s="532" t="str">
        <f>IF(ISNUMBER(VALUE(SUBSTITUTE('Quantities Report_Secondary'!$A639,"+",""))), VALUE(SUBSTITUTE('Quantities Report_Secondary'!$A639,"+","")),IF('Quantities Report_Secondary'!$A639="Totals:","End of Project",$A638))</f>
        <v>Station</v>
      </c>
      <c r="B639" s="473" t="str">
        <f>IF(ISNUMBER('Quantities Report_Secondary'!$A639), "",TRIM('Quantities Report_Secondary'!$A639))</f>
        <v/>
      </c>
      <c r="C639" s="475">
        <f>'Quantities Report_Secondary'!D639</f>
        <v>0</v>
      </c>
    </row>
    <row r="640" spans="1:3" x14ac:dyDescent="0.25">
      <c r="A640" s="532" t="str">
        <f>IF(ISNUMBER(VALUE(SUBSTITUTE('Quantities Report_Secondary'!$A640,"+",""))), VALUE(SUBSTITUTE('Quantities Report_Secondary'!$A640,"+","")),IF('Quantities Report_Secondary'!$A640="Totals:","End of Project",$A639))</f>
        <v>Station</v>
      </c>
      <c r="B640" s="473" t="str">
        <f>IF(ISNUMBER('Quantities Report_Secondary'!$A640), "",TRIM('Quantities Report_Secondary'!$A640))</f>
        <v/>
      </c>
      <c r="C640" s="475">
        <f>'Quantities Report_Secondary'!D640</f>
        <v>0</v>
      </c>
    </row>
    <row r="641" spans="1:3" x14ac:dyDescent="0.25">
      <c r="A641" s="532" t="str">
        <f>IF(ISNUMBER(VALUE(SUBSTITUTE('Quantities Report_Secondary'!$A641,"+",""))), VALUE(SUBSTITUTE('Quantities Report_Secondary'!$A641,"+","")),IF('Quantities Report_Secondary'!$A641="Totals:","End of Project",$A640))</f>
        <v>Station</v>
      </c>
      <c r="B641" s="473" t="str">
        <f>IF(ISNUMBER('Quantities Report_Secondary'!$A641), "",TRIM('Quantities Report_Secondary'!$A641))</f>
        <v/>
      </c>
      <c r="C641" s="475">
        <f>'Quantities Report_Secondary'!D641</f>
        <v>0</v>
      </c>
    </row>
    <row r="642" spans="1:3" x14ac:dyDescent="0.25">
      <c r="A642" s="532" t="str">
        <f>IF(ISNUMBER(VALUE(SUBSTITUTE('Quantities Report_Secondary'!$A642,"+",""))), VALUE(SUBSTITUTE('Quantities Report_Secondary'!$A642,"+","")),IF('Quantities Report_Secondary'!$A642="Totals:","End of Project",$A641))</f>
        <v>Station</v>
      </c>
      <c r="B642" s="473" t="str">
        <f>IF(ISNUMBER('Quantities Report_Secondary'!$A642), "",TRIM('Quantities Report_Secondary'!$A642))</f>
        <v/>
      </c>
      <c r="C642" s="475">
        <f>'Quantities Report_Secondary'!D642</f>
        <v>0</v>
      </c>
    </row>
    <row r="643" spans="1:3" x14ac:dyDescent="0.25">
      <c r="A643" s="532" t="str">
        <f>IF(ISNUMBER(VALUE(SUBSTITUTE('Quantities Report_Secondary'!$A643,"+",""))), VALUE(SUBSTITUTE('Quantities Report_Secondary'!$A643,"+","")),IF('Quantities Report_Secondary'!$A643="Totals:","End of Project",$A642))</f>
        <v>Station</v>
      </c>
      <c r="B643" s="473" t="str">
        <f>IF(ISNUMBER('Quantities Report_Secondary'!$A643), "",TRIM('Quantities Report_Secondary'!$A643))</f>
        <v/>
      </c>
      <c r="C643" s="475">
        <f>'Quantities Report_Secondary'!D643</f>
        <v>0</v>
      </c>
    </row>
    <row r="644" spans="1:3" x14ac:dyDescent="0.25">
      <c r="A644" s="532" t="str">
        <f>IF(ISNUMBER(VALUE(SUBSTITUTE('Quantities Report_Secondary'!$A644,"+",""))), VALUE(SUBSTITUTE('Quantities Report_Secondary'!$A644,"+","")),IF('Quantities Report_Secondary'!$A644="Totals:","End of Project",$A643))</f>
        <v>Station</v>
      </c>
      <c r="B644" s="473" t="str">
        <f>IF(ISNUMBER('Quantities Report_Secondary'!$A644), "",TRIM('Quantities Report_Secondary'!$A644))</f>
        <v/>
      </c>
      <c r="C644" s="475">
        <f>'Quantities Report_Secondary'!D644</f>
        <v>0</v>
      </c>
    </row>
    <row r="645" spans="1:3" x14ac:dyDescent="0.25">
      <c r="A645" s="532" t="str">
        <f>IF(ISNUMBER(VALUE(SUBSTITUTE('Quantities Report_Secondary'!$A645,"+",""))), VALUE(SUBSTITUTE('Quantities Report_Secondary'!$A645,"+","")),IF('Quantities Report_Secondary'!$A645="Totals:","End of Project",$A644))</f>
        <v>Station</v>
      </c>
      <c r="B645" s="473" t="str">
        <f>IF(ISNUMBER('Quantities Report_Secondary'!$A645), "",TRIM('Quantities Report_Secondary'!$A645))</f>
        <v/>
      </c>
      <c r="C645" s="475">
        <f>'Quantities Report_Secondary'!D645</f>
        <v>0</v>
      </c>
    </row>
    <row r="646" spans="1:3" x14ac:dyDescent="0.25">
      <c r="A646" s="532" t="str">
        <f>IF(ISNUMBER(VALUE(SUBSTITUTE('Quantities Report_Secondary'!$A646,"+",""))), VALUE(SUBSTITUTE('Quantities Report_Secondary'!$A646,"+","")),IF('Quantities Report_Secondary'!$A646="Totals:","End of Project",$A645))</f>
        <v>Station</v>
      </c>
      <c r="B646" s="473" t="str">
        <f>IF(ISNUMBER('Quantities Report_Secondary'!$A646), "",TRIM('Quantities Report_Secondary'!$A646))</f>
        <v/>
      </c>
      <c r="C646" s="475">
        <f>'Quantities Report_Secondary'!D646</f>
        <v>0</v>
      </c>
    </row>
    <row r="647" spans="1:3" x14ac:dyDescent="0.25">
      <c r="A647" s="532" t="str">
        <f>IF(ISNUMBER(VALUE(SUBSTITUTE('Quantities Report_Secondary'!$A647,"+",""))), VALUE(SUBSTITUTE('Quantities Report_Secondary'!$A647,"+","")),IF('Quantities Report_Secondary'!$A647="Totals:","End of Project",$A646))</f>
        <v>Station</v>
      </c>
      <c r="B647" s="473" t="str">
        <f>IF(ISNUMBER('Quantities Report_Secondary'!$A647), "",TRIM('Quantities Report_Secondary'!$A647))</f>
        <v/>
      </c>
      <c r="C647" s="475">
        <f>'Quantities Report_Secondary'!D647</f>
        <v>0</v>
      </c>
    </row>
    <row r="648" spans="1:3" x14ac:dyDescent="0.25">
      <c r="A648" s="532" t="str">
        <f>IF(ISNUMBER(VALUE(SUBSTITUTE('Quantities Report_Secondary'!$A648,"+",""))), VALUE(SUBSTITUTE('Quantities Report_Secondary'!$A648,"+","")),IF('Quantities Report_Secondary'!$A648="Totals:","End of Project",$A647))</f>
        <v>Station</v>
      </c>
      <c r="B648" s="473" t="str">
        <f>IF(ISNUMBER('Quantities Report_Secondary'!$A648), "",TRIM('Quantities Report_Secondary'!$A648))</f>
        <v/>
      </c>
      <c r="C648" s="475">
        <f>'Quantities Report_Secondary'!D648</f>
        <v>0</v>
      </c>
    </row>
    <row r="649" spans="1:3" x14ac:dyDescent="0.25">
      <c r="A649" s="532" t="str">
        <f>IF(ISNUMBER(VALUE(SUBSTITUTE('Quantities Report_Secondary'!$A649,"+",""))), VALUE(SUBSTITUTE('Quantities Report_Secondary'!$A649,"+","")),IF('Quantities Report_Secondary'!$A649="Totals:","End of Project",$A648))</f>
        <v>Station</v>
      </c>
      <c r="B649" s="473" t="str">
        <f>IF(ISNUMBER('Quantities Report_Secondary'!$A649), "",TRIM('Quantities Report_Secondary'!$A649))</f>
        <v/>
      </c>
      <c r="C649" s="475">
        <f>'Quantities Report_Secondary'!D649</f>
        <v>0</v>
      </c>
    </row>
    <row r="650" spans="1:3" x14ac:dyDescent="0.25">
      <c r="A650" s="532" t="str">
        <f>IF(ISNUMBER(VALUE(SUBSTITUTE('Quantities Report_Secondary'!$A650,"+",""))), VALUE(SUBSTITUTE('Quantities Report_Secondary'!$A650,"+","")),IF('Quantities Report_Secondary'!$A650="Totals:","End of Project",$A649))</f>
        <v>Station</v>
      </c>
      <c r="B650" s="473" t="str">
        <f>IF(ISNUMBER('Quantities Report_Secondary'!$A650), "",TRIM('Quantities Report_Secondary'!$A650))</f>
        <v/>
      </c>
      <c r="C650" s="475">
        <f>'Quantities Report_Secondary'!D650</f>
        <v>0</v>
      </c>
    </row>
    <row r="651" spans="1:3" x14ac:dyDescent="0.25">
      <c r="A651" s="532" t="str">
        <f>IF(ISNUMBER(VALUE(SUBSTITUTE('Quantities Report_Secondary'!$A651,"+",""))), VALUE(SUBSTITUTE('Quantities Report_Secondary'!$A651,"+","")),IF('Quantities Report_Secondary'!$A651="Totals:","End of Project",$A650))</f>
        <v>Station</v>
      </c>
      <c r="B651" s="473" t="str">
        <f>IF(ISNUMBER('Quantities Report_Secondary'!$A651), "",TRIM('Quantities Report_Secondary'!$A651))</f>
        <v/>
      </c>
      <c r="C651" s="475">
        <f>'Quantities Report_Secondary'!D651</f>
        <v>0</v>
      </c>
    </row>
    <row r="652" spans="1:3" x14ac:dyDescent="0.25">
      <c r="A652" s="532" t="str">
        <f>IF(ISNUMBER(VALUE(SUBSTITUTE('Quantities Report_Secondary'!$A652,"+",""))), VALUE(SUBSTITUTE('Quantities Report_Secondary'!$A652,"+","")),IF('Quantities Report_Secondary'!$A652="Totals:","End of Project",$A651))</f>
        <v>Station</v>
      </c>
      <c r="B652" s="473" t="str">
        <f>IF(ISNUMBER('Quantities Report_Secondary'!$A652), "",TRIM('Quantities Report_Secondary'!$A652))</f>
        <v/>
      </c>
      <c r="C652" s="475">
        <f>'Quantities Report_Secondary'!D652</f>
        <v>0</v>
      </c>
    </row>
    <row r="653" spans="1:3" x14ac:dyDescent="0.25">
      <c r="A653" s="532" t="str">
        <f>IF(ISNUMBER(VALUE(SUBSTITUTE('Quantities Report_Secondary'!$A653,"+",""))), VALUE(SUBSTITUTE('Quantities Report_Secondary'!$A653,"+","")),IF('Quantities Report_Secondary'!$A653="Totals:","End of Project",$A652))</f>
        <v>Station</v>
      </c>
      <c r="B653" s="473" t="str">
        <f>IF(ISNUMBER('Quantities Report_Secondary'!$A653), "",TRIM('Quantities Report_Secondary'!$A653))</f>
        <v/>
      </c>
      <c r="C653" s="475">
        <f>'Quantities Report_Secondary'!D653</f>
        <v>0</v>
      </c>
    </row>
    <row r="654" spans="1:3" x14ac:dyDescent="0.25">
      <c r="A654" s="532" t="str">
        <f>IF(ISNUMBER(VALUE(SUBSTITUTE('Quantities Report_Secondary'!$A654,"+",""))), VALUE(SUBSTITUTE('Quantities Report_Secondary'!$A654,"+","")),IF('Quantities Report_Secondary'!$A654="Totals:","End of Project",$A653))</f>
        <v>Station</v>
      </c>
      <c r="B654" s="473" t="str">
        <f>IF(ISNUMBER('Quantities Report_Secondary'!$A654), "",TRIM('Quantities Report_Secondary'!$A654))</f>
        <v/>
      </c>
      <c r="C654" s="475">
        <f>'Quantities Report_Secondary'!D654</f>
        <v>0</v>
      </c>
    </row>
    <row r="655" spans="1:3" x14ac:dyDescent="0.25">
      <c r="A655" s="532" t="str">
        <f>IF(ISNUMBER(VALUE(SUBSTITUTE('Quantities Report_Secondary'!$A655,"+",""))), VALUE(SUBSTITUTE('Quantities Report_Secondary'!$A655,"+","")),IF('Quantities Report_Secondary'!$A655="Totals:","End of Project",$A654))</f>
        <v>Station</v>
      </c>
      <c r="B655" s="473" t="str">
        <f>IF(ISNUMBER('Quantities Report_Secondary'!$A655), "",TRIM('Quantities Report_Secondary'!$A655))</f>
        <v/>
      </c>
      <c r="C655" s="475">
        <f>'Quantities Report_Secondary'!D655</f>
        <v>0</v>
      </c>
    </row>
    <row r="656" spans="1:3" x14ac:dyDescent="0.25">
      <c r="A656" s="532" t="str">
        <f>IF(ISNUMBER(VALUE(SUBSTITUTE('Quantities Report_Secondary'!$A656,"+",""))), VALUE(SUBSTITUTE('Quantities Report_Secondary'!$A656,"+","")),IF('Quantities Report_Secondary'!$A656="Totals:","End of Project",$A655))</f>
        <v>Station</v>
      </c>
      <c r="B656" s="473" t="str">
        <f>IF(ISNUMBER('Quantities Report_Secondary'!$A656), "",TRIM('Quantities Report_Secondary'!$A656))</f>
        <v/>
      </c>
      <c r="C656" s="475">
        <f>'Quantities Report_Secondary'!D656</f>
        <v>0</v>
      </c>
    </row>
    <row r="657" spans="1:3" x14ac:dyDescent="0.25">
      <c r="A657" s="532" t="str">
        <f>IF(ISNUMBER(VALUE(SUBSTITUTE('Quantities Report_Secondary'!$A657,"+",""))), VALUE(SUBSTITUTE('Quantities Report_Secondary'!$A657,"+","")),IF('Quantities Report_Secondary'!$A657="Totals:","End of Project",$A656))</f>
        <v>Station</v>
      </c>
      <c r="B657" s="473" t="str">
        <f>IF(ISNUMBER('Quantities Report_Secondary'!$A657), "",TRIM('Quantities Report_Secondary'!$A657))</f>
        <v/>
      </c>
      <c r="C657" s="475">
        <f>'Quantities Report_Secondary'!D657</f>
        <v>0</v>
      </c>
    </row>
    <row r="658" spans="1:3" x14ac:dyDescent="0.25">
      <c r="A658" s="532" t="str">
        <f>IF(ISNUMBER(VALUE(SUBSTITUTE('Quantities Report_Secondary'!$A658,"+",""))), VALUE(SUBSTITUTE('Quantities Report_Secondary'!$A658,"+","")),IF('Quantities Report_Secondary'!$A658="Totals:","End of Project",$A657))</f>
        <v>Station</v>
      </c>
      <c r="B658" s="473" t="str">
        <f>IF(ISNUMBER('Quantities Report_Secondary'!$A658), "",TRIM('Quantities Report_Secondary'!$A658))</f>
        <v/>
      </c>
      <c r="C658" s="475">
        <f>'Quantities Report_Secondary'!D658</f>
        <v>0</v>
      </c>
    </row>
    <row r="659" spans="1:3" x14ac:dyDescent="0.25">
      <c r="A659" s="532" t="str">
        <f>IF(ISNUMBER(VALUE(SUBSTITUTE('Quantities Report_Secondary'!$A659,"+",""))), VALUE(SUBSTITUTE('Quantities Report_Secondary'!$A659,"+","")),IF('Quantities Report_Secondary'!$A659="Totals:","End of Project",$A658))</f>
        <v>Station</v>
      </c>
      <c r="B659" s="473" t="str">
        <f>IF(ISNUMBER('Quantities Report_Secondary'!$A659), "",TRIM('Quantities Report_Secondary'!$A659))</f>
        <v/>
      </c>
      <c r="C659" s="475">
        <f>'Quantities Report_Secondary'!D659</f>
        <v>0</v>
      </c>
    </row>
    <row r="660" spans="1:3" x14ac:dyDescent="0.25">
      <c r="A660" s="532" t="str">
        <f>IF(ISNUMBER(VALUE(SUBSTITUTE('Quantities Report_Secondary'!$A660,"+",""))), VALUE(SUBSTITUTE('Quantities Report_Secondary'!$A660,"+","")),IF('Quantities Report_Secondary'!$A660="Totals:","End of Project",$A659))</f>
        <v>Station</v>
      </c>
      <c r="B660" s="473" t="str">
        <f>IF(ISNUMBER('Quantities Report_Secondary'!$A660), "",TRIM('Quantities Report_Secondary'!$A660))</f>
        <v/>
      </c>
      <c r="C660" s="475">
        <f>'Quantities Report_Secondary'!D660</f>
        <v>0</v>
      </c>
    </row>
    <row r="661" spans="1:3" x14ac:dyDescent="0.25">
      <c r="A661" s="532" t="str">
        <f>IF(ISNUMBER(VALUE(SUBSTITUTE('Quantities Report_Secondary'!$A661,"+",""))), VALUE(SUBSTITUTE('Quantities Report_Secondary'!$A661,"+","")),IF('Quantities Report_Secondary'!$A661="Totals:","End of Project",$A660))</f>
        <v>Station</v>
      </c>
      <c r="B661" s="473" t="str">
        <f>IF(ISNUMBER('Quantities Report_Secondary'!$A661), "",TRIM('Quantities Report_Secondary'!$A661))</f>
        <v/>
      </c>
      <c r="C661" s="475">
        <f>'Quantities Report_Secondary'!D661</f>
        <v>0</v>
      </c>
    </row>
    <row r="662" spans="1:3" x14ac:dyDescent="0.25">
      <c r="A662" s="532" t="str">
        <f>IF(ISNUMBER(VALUE(SUBSTITUTE('Quantities Report_Secondary'!$A662,"+",""))), VALUE(SUBSTITUTE('Quantities Report_Secondary'!$A662,"+","")),IF('Quantities Report_Secondary'!$A662="Totals:","End of Project",$A661))</f>
        <v>Station</v>
      </c>
      <c r="B662" s="473" t="str">
        <f>IF(ISNUMBER('Quantities Report_Secondary'!$A662), "",TRIM('Quantities Report_Secondary'!$A662))</f>
        <v/>
      </c>
      <c r="C662" s="475">
        <f>'Quantities Report_Secondary'!D662</f>
        <v>0</v>
      </c>
    </row>
    <row r="663" spans="1:3" x14ac:dyDescent="0.25">
      <c r="A663" s="532" t="str">
        <f>IF(ISNUMBER(VALUE(SUBSTITUTE('Quantities Report_Secondary'!$A663,"+",""))), VALUE(SUBSTITUTE('Quantities Report_Secondary'!$A663,"+","")),IF('Quantities Report_Secondary'!$A663="Totals:","End of Project",$A662))</f>
        <v>Station</v>
      </c>
      <c r="B663" s="473" t="str">
        <f>IF(ISNUMBER('Quantities Report_Secondary'!$A663), "",TRIM('Quantities Report_Secondary'!$A663))</f>
        <v/>
      </c>
      <c r="C663" s="475">
        <f>'Quantities Report_Secondary'!D663</f>
        <v>0</v>
      </c>
    </row>
    <row r="664" spans="1:3" x14ac:dyDescent="0.25">
      <c r="A664" s="532" t="str">
        <f>IF(ISNUMBER(VALUE(SUBSTITUTE('Quantities Report_Secondary'!$A664,"+",""))), VALUE(SUBSTITUTE('Quantities Report_Secondary'!$A664,"+","")),IF('Quantities Report_Secondary'!$A664="Totals:","End of Project",$A663))</f>
        <v>Station</v>
      </c>
      <c r="B664" s="473" t="str">
        <f>IF(ISNUMBER('Quantities Report_Secondary'!$A664), "",TRIM('Quantities Report_Secondary'!$A664))</f>
        <v/>
      </c>
      <c r="C664" s="475">
        <f>'Quantities Report_Secondary'!D664</f>
        <v>0</v>
      </c>
    </row>
    <row r="665" spans="1:3" x14ac:dyDescent="0.25">
      <c r="A665" s="532" t="str">
        <f>IF(ISNUMBER(VALUE(SUBSTITUTE('Quantities Report_Secondary'!$A665,"+",""))), VALUE(SUBSTITUTE('Quantities Report_Secondary'!$A665,"+","")),IF('Quantities Report_Secondary'!$A665="Totals:","End of Project",$A664))</f>
        <v>Station</v>
      </c>
      <c r="B665" s="473" t="str">
        <f>IF(ISNUMBER('Quantities Report_Secondary'!$A665), "",TRIM('Quantities Report_Secondary'!$A665))</f>
        <v/>
      </c>
      <c r="C665" s="475">
        <f>'Quantities Report_Secondary'!D665</f>
        <v>0</v>
      </c>
    </row>
    <row r="666" spans="1:3" x14ac:dyDescent="0.25">
      <c r="A666" s="532" t="str">
        <f>IF(ISNUMBER(VALUE(SUBSTITUTE('Quantities Report_Secondary'!$A666,"+",""))), VALUE(SUBSTITUTE('Quantities Report_Secondary'!$A666,"+","")),IF('Quantities Report_Secondary'!$A666="Totals:","End of Project",$A665))</f>
        <v>Station</v>
      </c>
      <c r="B666" s="473" t="str">
        <f>IF(ISNUMBER('Quantities Report_Secondary'!$A666), "",TRIM('Quantities Report_Secondary'!$A666))</f>
        <v/>
      </c>
      <c r="C666" s="475">
        <f>'Quantities Report_Secondary'!D666</f>
        <v>0</v>
      </c>
    </row>
    <row r="667" spans="1:3" x14ac:dyDescent="0.25">
      <c r="A667" s="532" t="str">
        <f>IF(ISNUMBER(VALUE(SUBSTITUTE('Quantities Report_Secondary'!$A667,"+",""))), VALUE(SUBSTITUTE('Quantities Report_Secondary'!$A667,"+","")),IF('Quantities Report_Secondary'!$A667="Totals:","End of Project",$A666))</f>
        <v>Station</v>
      </c>
      <c r="B667" s="473" t="str">
        <f>IF(ISNUMBER('Quantities Report_Secondary'!$A667), "",TRIM('Quantities Report_Secondary'!$A667))</f>
        <v/>
      </c>
      <c r="C667" s="475">
        <f>'Quantities Report_Secondary'!D667</f>
        <v>0</v>
      </c>
    </row>
    <row r="668" spans="1:3" x14ac:dyDescent="0.25">
      <c r="A668" s="532" t="str">
        <f>IF(ISNUMBER(VALUE(SUBSTITUTE('Quantities Report_Secondary'!$A668,"+",""))), VALUE(SUBSTITUTE('Quantities Report_Secondary'!$A668,"+","")),IF('Quantities Report_Secondary'!$A668="Totals:","End of Project",$A667))</f>
        <v>Station</v>
      </c>
      <c r="B668" s="473" t="str">
        <f>IF(ISNUMBER('Quantities Report_Secondary'!$A668), "",TRIM('Quantities Report_Secondary'!$A668))</f>
        <v/>
      </c>
      <c r="C668" s="475">
        <f>'Quantities Report_Secondary'!D668</f>
        <v>0</v>
      </c>
    </row>
    <row r="669" spans="1:3" x14ac:dyDescent="0.25">
      <c r="A669" s="532" t="str">
        <f>IF(ISNUMBER(VALUE(SUBSTITUTE('Quantities Report_Secondary'!$A669,"+",""))), VALUE(SUBSTITUTE('Quantities Report_Secondary'!$A669,"+","")),IF('Quantities Report_Secondary'!$A669="Totals:","End of Project",$A668))</f>
        <v>Station</v>
      </c>
      <c r="B669" s="473" t="str">
        <f>IF(ISNUMBER('Quantities Report_Secondary'!$A669), "",TRIM('Quantities Report_Secondary'!$A669))</f>
        <v/>
      </c>
      <c r="C669" s="475">
        <f>'Quantities Report_Secondary'!D669</f>
        <v>0</v>
      </c>
    </row>
    <row r="670" spans="1:3" x14ac:dyDescent="0.25">
      <c r="A670" s="532" t="str">
        <f>IF(ISNUMBER(VALUE(SUBSTITUTE('Quantities Report_Secondary'!$A670,"+",""))), VALUE(SUBSTITUTE('Quantities Report_Secondary'!$A670,"+","")),IF('Quantities Report_Secondary'!$A670="Totals:","End of Project",$A669))</f>
        <v>Station</v>
      </c>
      <c r="B670" s="473" t="str">
        <f>IF(ISNUMBER('Quantities Report_Secondary'!$A670), "",TRIM('Quantities Report_Secondary'!$A670))</f>
        <v/>
      </c>
      <c r="C670" s="475">
        <f>'Quantities Report_Secondary'!D670</f>
        <v>0</v>
      </c>
    </row>
    <row r="671" spans="1:3" x14ac:dyDescent="0.25">
      <c r="A671" s="532" t="str">
        <f>IF(ISNUMBER(VALUE(SUBSTITUTE('Quantities Report_Secondary'!$A671,"+",""))), VALUE(SUBSTITUTE('Quantities Report_Secondary'!$A671,"+","")),IF('Quantities Report_Secondary'!$A671="Totals:","End of Project",$A670))</f>
        <v>Station</v>
      </c>
      <c r="B671" s="473" t="str">
        <f>IF(ISNUMBER('Quantities Report_Secondary'!$A671), "",TRIM('Quantities Report_Secondary'!$A671))</f>
        <v/>
      </c>
      <c r="C671" s="475">
        <f>'Quantities Report_Secondary'!D671</f>
        <v>0</v>
      </c>
    </row>
    <row r="672" spans="1:3" x14ac:dyDescent="0.25">
      <c r="A672" s="532" t="str">
        <f>IF(ISNUMBER(VALUE(SUBSTITUTE('Quantities Report_Secondary'!$A672,"+",""))), VALUE(SUBSTITUTE('Quantities Report_Secondary'!$A672,"+","")),IF('Quantities Report_Secondary'!$A672="Totals:","End of Project",$A671))</f>
        <v>Station</v>
      </c>
      <c r="B672" s="473" t="str">
        <f>IF(ISNUMBER('Quantities Report_Secondary'!$A672), "",TRIM('Quantities Report_Secondary'!$A672))</f>
        <v/>
      </c>
      <c r="C672" s="475">
        <f>'Quantities Report_Secondary'!D672</f>
        <v>0</v>
      </c>
    </row>
    <row r="673" spans="1:3" x14ac:dyDescent="0.25">
      <c r="A673" s="532" t="str">
        <f>IF(ISNUMBER(VALUE(SUBSTITUTE('Quantities Report_Secondary'!$A673,"+",""))), VALUE(SUBSTITUTE('Quantities Report_Secondary'!$A673,"+","")),IF('Quantities Report_Secondary'!$A673="Totals:","End of Project",$A672))</f>
        <v>Station</v>
      </c>
      <c r="B673" s="473" t="str">
        <f>IF(ISNUMBER('Quantities Report_Secondary'!$A673), "",TRIM('Quantities Report_Secondary'!$A673))</f>
        <v/>
      </c>
      <c r="C673" s="475">
        <f>'Quantities Report_Secondary'!D673</f>
        <v>0</v>
      </c>
    </row>
    <row r="674" spans="1:3" x14ac:dyDescent="0.25">
      <c r="A674" s="532" t="str">
        <f>IF(ISNUMBER(VALUE(SUBSTITUTE('Quantities Report_Secondary'!$A674,"+",""))), VALUE(SUBSTITUTE('Quantities Report_Secondary'!$A674,"+","")),IF('Quantities Report_Secondary'!$A674="Totals:","End of Project",$A673))</f>
        <v>Station</v>
      </c>
      <c r="B674" s="473" t="str">
        <f>IF(ISNUMBER('Quantities Report_Secondary'!$A674), "",TRIM('Quantities Report_Secondary'!$A674))</f>
        <v/>
      </c>
      <c r="C674" s="475">
        <f>'Quantities Report_Secondary'!D674</f>
        <v>0</v>
      </c>
    </row>
    <row r="675" spans="1:3" x14ac:dyDescent="0.25">
      <c r="A675" s="532" t="str">
        <f>IF(ISNUMBER(VALUE(SUBSTITUTE('Quantities Report_Secondary'!$A675,"+",""))), VALUE(SUBSTITUTE('Quantities Report_Secondary'!$A675,"+","")),IF('Quantities Report_Secondary'!$A675="Totals:","End of Project",$A674))</f>
        <v>Station</v>
      </c>
      <c r="B675" s="473" t="str">
        <f>IF(ISNUMBER('Quantities Report_Secondary'!$A675), "",TRIM('Quantities Report_Secondary'!$A675))</f>
        <v/>
      </c>
      <c r="C675" s="475">
        <f>'Quantities Report_Secondary'!D675</f>
        <v>0</v>
      </c>
    </row>
    <row r="676" spans="1:3" x14ac:dyDescent="0.25">
      <c r="A676" s="532" t="str">
        <f>IF(ISNUMBER(VALUE(SUBSTITUTE('Quantities Report_Secondary'!$A676,"+",""))), VALUE(SUBSTITUTE('Quantities Report_Secondary'!$A676,"+","")),IF('Quantities Report_Secondary'!$A676="Totals:","End of Project",$A675))</f>
        <v>Station</v>
      </c>
      <c r="B676" s="473" t="str">
        <f>IF(ISNUMBER('Quantities Report_Secondary'!$A676), "",TRIM('Quantities Report_Secondary'!$A676))</f>
        <v/>
      </c>
      <c r="C676" s="475">
        <f>'Quantities Report_Secondary'!D676</f>
        <v>0</v>
      </c>
    </row>
    <row r="677" spans="1:3" x14ac:dyDescent="0.25">
      <c r="A677" s="532" t="str">
        <f>IF(ISNUMBER(VALUE(SUBSTITUTE('Quantities Report_Secondary'!$A677,"+",""))), VALUE(SUBSTITUTE('Quantities Report_Secondary'!$A677,"+","")),IF('Quantities Report_Secondary'!$A677="Totals:","End of Project",$A676))</f>
        <v>Station</v>
      </c>
      <c r="B677" s="473" t="str">
        <f>IF(ISNUMBER('Quantities Report_Secondary'!$A677), "",TRIM('Quantities Report_Secondary'!$A677))</f>
        <v/>
      </c>
      <c r="C677" s="475">
        <f>'Quantities Report_Secondary'!D677</f>
        <v>0</v>
      </c>
    </row>
    <row r="678" spans="1:3" x14ac:dyDescent="0.25">
      <c r="A678" s="532" t="str">
        <f>IF(ISNUMBER(VALUE(SUBSTITUTE('Quantities Report_Secondary'!$A678,"+",""))), VALUE(SUBSTITUTE('Quantities Report_Secondary'!$A678,"+","")),IF('Quantities Report_Secondary'!$A678="Totals:","End of Project",$A677))</f>
        <v>Station</v>
      </c>
      <c r="B678" s="473" t="str">
        <f>IF(ISNUMBER('Quantities Report_Secondary'!$A678), "",TRIM('Quantities Report_Secondary'!$A678))</f>
        <v/>
      </c>
      <c r="C678" s="475">
        <f>'Quantities Report_Secondary'!D678</f>
        <v>0</v>
      </c>
    </row>
    <row r="679" spans="1:3" x14ac:dyDescent="0.25">
      <c r="A679" s="532" t="str">
        <f>IF(ISNUMBER(VALUE(SUBSTITUTE('Quantities Report_Secondary'!$A679,"+",""))), VALUE(SUBSTITUTE('Quantities Report_Secondary'!$A679,"+","")),IF('Quantities Report_Secondary'!$A679="Totals:","End of Project",$A678))</f>
        <v>Station</v>
      </c>
      <c r="B679" s="473" t="str">
        <f>IF(ISNUMBER('Quantities Report_Secondary'!$A679), "",TRIM('Quantities Report_Secondary'!$A679))</f>
        <v/>
      </c>
      <c r="C679" s="475">
        <f>'Quantities Report_Secondary'!D679</f>
        <v>0</v>
      </c>
    </row>
    <row r="680" spans="1:3" x14ac:dyDescent="0.25">
      <c r="A680" s="532" t="str">
        <f>IF(ISNUMBER(VALUE(SUBSTITUTE('Quantities Report_Secondary'!$A680,"+",""))), VALUE(SUBSTITUTE('Quantities Report_Secondary'!$A680,"+","")),IF('Quantities Report_Secondary'!$A680="Totals:","End of Project",$A679))</f>
        <v>Station</v>
      </c>
      <c r="B680" s="473" t="str">
        <f>IF(ISNUMBER('Quantities Report_Secondary'!$A680), "",TRIM('Quantities Report_Secondary'!$A680))</f>
        <v/>
      </c>
      <c r="C680" s="475">
        <f>'Quantities Report_Secondary'!D680</f>
        <v>0</v>
      </c>
    </row>
    <row r="681" spans="1:3" x14ac:dyDescent="0.25">
      <c r="A681" s="532" t="str">
        <f>IF(ISNUMBER(VALUE(SUBSTITUTE('Quantities Report_Secondary'!$A681,"+",""))), VALUE(SUBSTITUTE('Quantities Report_Secondary'!$A681,"+","")),IF('Quantities Report_Secondary'!$A681="Totals:","End of Project",$A680))</f>
        <v>Station</v>
      </c>
      <c r="B681" s="473" t="str">
        <f>IF(ISNUMBER('Quantities Report_Secondary'!$A681), "",TRIM('Quantities Report_Secondary'!$A681))</f>
        <v/>
      </c>
      <c r="C681" s="475">
        <f>'Quantities Report_Secondary'!D681</f>
        <v>0</v>
      </c>
    </row>
    <row r="682" spans="1:3" x14ac:dyDescent="0.25">
      <c r="A682" s="532" t="str">
        <f>IF(ISNUMBER(VALUE(SUBSTITUTE('Quantities Report_Secondary'!$A682,"+",""))), VALUE(SUBSTITUTE('Quantities Report_Secondary'!$A682,"+","")),IF('Quantities Report_Secondary'!$A682="Totals:","End of Project",$A681))</f>
        <v>Station</v>
      </c>
      <c r="B682" s="473" t="str">
        <f>IF(ISNUMBER('Quantities Report_Secondary'!$A682), "",TRIM('Quantities Report_Secondary'!$A682))</f>
        <v/>
      </c>
      <c r="C682" s="475">
        <f>'Quantities Report_Secondary'!D682</f>
        <v>0</v>
      </c>
    </row>
    <row r="683" spans="1:3" x14ac:dyDescent="0.25">
      <c r="A683" s="532" t="str">
        <f>IF(ISNUMBER(VALUE(SUBSTITUTE('Quantities Report_Secondary'!$A683,"+",""))), VALUE(SUBSTITUTE('Quantities Report_Secondary'!$A683,"+","")),IF('Quantities Report_Secondary'!$A683="Totals:","End of Project",$A682))</f>
        <v>Station</v>
      </c>
      <c r="B683" s="473" t="str">
        <f>IF(ISNUMBER('Quantities Report_Secondary'!$A683), "",TRIM('Quantities Report_Secondary'!$A683))</f>
        <v/>
      </c>
      <c r="C683" s="475">
        <f>'Quantities Report_Secondary'!D683</f>
        <v>0</v>
      </c>
    </row>
    <row r="684" spans="1:3" x14ac:dyDescent="0.25">
      <c r="A684" s="532" t="str">
        <f>IF(ISNUMBER(VALUE(SUBSTITUTE('Quantities Report_Secondary'!$A684,"+",""))), VALUE(SUBSTITUTE('Quantities Report_Secondary'!$A684,"+","")),IF('Quantities Report_Secondary'!$A684="Totals:","End of Project",$A683))</f>
        <v>Station</v>
      </c>
      <c r="B684" s="473" t="str">
        <f>IF(ISNUMBER('Quantities Report_Secondary'!$A684), "",TRIM('Quantities Report_Secondary'!$A684))</f>
        <v/>
      </c>
      <c r="C684" s="475">
        <f>'Quantities Report_Secondary'!D684</f>
        <v>0</v>
      </c>
    </row>
    <row r="685" spans="1:3" x14ac:dyDescent="0.25">
      <c r="A685" s="532" t="str">
        <f>IF(ISNUMBER(VALUE(SUBSTITUTE('Quantities Report_Secondary'!$A685,"+",""))), VALUE(SUBSTITUTE('Quantities Report_Secondary'!$A685,"+","")),IF('Quantities Report_Secondary'!$A685="Totals:","End of Project",$A684))</f>
        <v>Station</v>
      </c>
      <c r="B685" s="473" t="str">
        <f>IF(ISNUMBER('Quantities Report_Secondary'!$A685), "",TRIM('Quantities Report_Secondary'!$A685))</f>
        <v/>
      </c>
      <c r="C685" s="475">
        <f>'Quantities Report_Secondary'!D685</f>
        <v>0</v>
      </c>
    </row>
    <row r="686" spans="1:3" x14ac:dyDescent="0.25">
      <c r="A686" s="532" t="str">
        <f>IF(ISNUMBER(VALUE(SUBSTITUTE('Quantities Report_Secondary'!$A686,"+",""))), VALUE(SUBSTITUTE('Quantities Report_Secondary'!$A686,"+","")),IF('Quantities Report_Secondary'!$A686="Totals:","End of Project",$A685))</f>
        <v>Station</v>
      </c>
      <c r="B686" s="473" t="str">
        <f>IF(ISNUMBER('Quantities Report_Secondary'!$A686), "",TRIM('Quantities Report_Secondary'!$A686))</f>
        <v/>
      </c>
      <c r="C686" s="475">
        <f>'Quantities Report_Secondary'!D686</f>
        <v>0</v>
      </c>
    </row>
    <row r="687" spans="1:3" x14ac:dyDescent="0.25">
      <c r="A687" s="532" t="str">
        <f>IF(ISNUMBER(VALUE(SUBSTITUTE('Quantities Report_Secondary'!$A687,"+",""))), VALUE(SUBSTITUTE('Quantities Report_Secondary'!$A687,"+","")),IF('Quantities Report_Secondary'!$A687="Totals:","End of Project",$A686))</f>
        <v>Station</v>
      </c>
      <c r="B687" s="473" t="str">
        <f>IF(ISNUMBER('Quantities Report_Secondary'!$A687), "",TRIM('Quantities Report_Secondary'!$A687))</f>
        <v/>
      </c>
      <c r="C687" s="475">
        <f>'Quantities Report_Secondary'!D687</f>
        <v>0</v>
      </c>
    </row>
    <row r="688" spans="1:3" x14ac:dyDescent="0.25">
      <c r="A688" s="532" t="str">
        <f>IF(ISNUMBER(VALUE(SUBSTITUTE('Quantities Report_Secondary'!$A688,"+",""))), VALUE(SUBSTITUTE('Quantities Report_Secondary'!$A688,"+","")),IF('Quantities Report_Secondary'!$A688="Totals:","End of Project",$A687))</f>
        <v>Station</v>
      </c>
      <c r="B688" s="473" t="str">
        <f>IF(ISNUMBER('Quantities Report_Secondary'!$A688), "",TRIM('Quantities Report_Secondary'!$A688))</f>
        <v/>
      </c>
      <c r="C688" s="475">
        <f>'Quantities Report_Secondary'!D688</f>
        <v>0</v>
      </c>
    </row>
    <row r="689" spans="1:3" x14ac:dyDescent="0.25">
      <c r="A689" s="532" t="str">
        <f>IF(ISNUMBER(VALUE(SUBSTITUTE('Quantities Report_Secondary'!$A689,"+",""))), VALUE(SUBSTITUTE('Quantities Report_Secondary'!$A689,"+","")),IF('Quantities Report_Secondary'!$A689="Totals:","End of Project",$A688))</f>
        <v>Station</v>
      </c>
      <c r="B689" s="473" t="str">
        <f>IF(ISNUMBER('Quantities Report_Secondary'!$A689), "",TRIM('Quantities Report_Secondary'!$A689))</f>
        <v/>
      </c>
      <c r="C689" s="475">
        <f>'Quantities Report_Secondary'!D689</f>
        <v>0</v>
      </c>
    </row>
    <row r="690" spans="1:3" x14ac:dyDescent="0.25">
      <c r="A690" s="532" t="str">
        <f>IF(ISNUMBER(VALUE(SUBSTITUTE('Quantities Report_Secondary'!$A690,"+",""))), VALUE(SUBSTITUTE('Quantities Report_Secondary'!$A690,"+","")),IF('Quantities Report_Secondary'!$A690="Totals:","End of Project",$A689))</f>
        <v>Station</v>
      </c>
      <c r="B690" s="473" t="str">
        <f>IF(ISNUMBER('Quantities Report_Secondary'!$A690), "",TRIM('Quantities Report_Secondary'!$A690))</f>
        <v/>
      </c>
      <c r="C690" s="475">
        <f>'Quantities Report_Secondary'!D690</f>
        <v>0</v>
      </c>
    </row>
    <row r="691" spans="1:3" x14ac:dyDescent="0.25">
      <c r="A691" s="532" t="str">
        <f>IF(ISNUMBER(VALUE(SUBSTITUTE('Quantities Report_Secondary'!$A691,"+",""))), VALUE(SUBSTITUTE('Quantities Report_Secondary'!$A691,"+","")),IF('Quantities Report_Secondary'!$A691="Totals:","End of Project",$A690))</f>
        <v>Station</v>
      </c>
      <c r="B691" s="473" t="str">
        <f>IF(ISNUMBER('Quantities Report_Secondary'!$A691), "",TRIM('Quantities Report_Secondary'!$A691))</f>
        <v/>
      </c>
      <c r="C691" s="475">
        <f>'Quantities Report_Secondary'!D691</f>
        <v>0</v>
      </c>
    </row>
    <row r="692" spans="1:3" x14ac:dyDescent="0.25">
      <c r="A692" s="532" t="str">
        <f>IF(ISNUMBER(VALUE(SUBSTITUTE('Quantities Report_Secondary'!$A692,"+",""))), VALUE(SUBSTITUTE('Quantities Report_Secondary'!$A692,"+","")),IF('Quantities Report_Secondary'!$A692="Totals:","End of Project",$A691))</f>
        <v>Station</v>
      </c>
      <c r="B692" s="473" t="str">
        <f>IF(ISNUMBER('Quantities Report_Secondary'!$A692), "",TRIM('Quantities Report_Secondary'!$A692))</f>
        <v/>
      </c>
      <c r="C692" s="475">
        <f>'Quantities Report_Secondary'!D692</f>
        <v>0</v>
      </c>
    </row>
    <row r="693" spans="1:3" x14ac:dyDescent="0.25">
      <c r="A693" s="532" t="str">
        <f>IF(ISNUMBER(VALUE(SUBSTITUTE('Quantities Report_Secondary'!$A693,"+",""))), VALUE(SUBSTITUTE('Quantities Report_Secondary'!$A693,"+","")),IF('Quantities Report_Secondary'!$A693="Totals:","End of Project",$A692))</f>
        <v>Station</v>
      </c>
      <c r="B693" s="473" t="str">
        <f>IF(ISNUMBER('Quantities Report_Secondary'!$A693), "",TRIM('Quantities Report_Secondary'!$A693))</f>
        <v/>
      </c>
      <c r="C693" s="475">
        <f>'Quantities Report_Secondary'!D693</f>
        <v>0</v>
      </c>
    </row>
    <row r="694" spans="1:3" x14ac:dyDescent="0.25">
      <c r="A694" s="532" t="str">
        <f>IF(ISNUMBER(VALUE(SUBSTITUTE('Quantities Report_Secondary'!$A694,"+",""))), VALUE(SUBSTITUTE('Quantities Report_Secondary'!$A694,"+","")),IF('Quantities Report_Secondary'!$A694="Totals:","End of Project",$A693))</f>
        <v>Station</v>
      </c>
      <c r="B694" s="473" t="str">
        <f>IF(ISNUMBER('Quantities Report_Secondary'!$A694), "",TRIM('Quantities Report_Secondary'!$A694))</f>
        <v/>
      </c>
      <c r="C694" s="475">
        <f>'Quantities Report_Secondary'!D694</f>
        <v>0</v>
      </c>
    </row>
    <row r="695" spans="1:3" x14ac:dyDescent="0.25">
      <c r="A695" s="532" t="str">
        <f>IF(ISNUMBER(VALUE(SUBSTITUTE('Quantities Report_Secondary'!$A695,"+",""))), VALUE(SUBSTITUTE('Quantities Report_Secondary'!$A695,"+","")),IF('Quantities Report_Secondary'!$A695="Totals:","End of Project",$A694))</f>
        <v>Station</v>
      </c>
      <c r="B695" s="473" t="str">
        <f>IF(ISNUMBER('Quantities Report_Secondary'!$A695), "",TRIM('Quantities Report_Secondary'!$A695))</f>
        <v/>
      </c>
      <c r="C695" s="475">
        <f>'Quantities Report_Secondary'!D695</f>
        <v>0</v>
      </c>
    </row>
    <row r="696" spans="1:3" x14ac:dyDescent="0.25">
      <c r="A696" s="532" t="str">
        <f>IF(ISNUMBER(VALUE(SUBSTITUTE('Quantities Report_Secondary'!$A696,"+",""))), VALUE(SUBSTITUTE('Quantities Report_Secondary'!$A696,"+","")),IF('Quantities Report_Secondary'!$A696="Totals:","End of Project",$A695))</f>
        <v>Station</v>
      </c>
      <c r="B696" s="473" t="str">
        <f>IF(ISNUMBER('Quantities Report_Secondary'!$A696), "",TRIM('Quantities Report_Secondary'!$A696))</f>
        <v/>
      </c>
      <c r="C696" s="475">
        <f>'Quantities Report_Secondary'!D696</f>
        <v>0</v>
      </c>
    </row>
    <row r="697" spans="1:3" x14ac:dyDescent="0.25">
      <c r="A697" s="532" t="str">
        <f>IF(ISNUMBER(VALUE(SUBSTITUTE('Quantities Report_Secondary'!$A697,"+",""))), VALUE(SUBSTITUTE('Quantities Report_Secondary'!$A697,"+","")),IF('Quantities Report_Secondary'!$A697="Totals:","End of Project",$A696))</f>
        <v>Station</v>
      </c>
      <c r="B697" s="473" t="str">
        <f>IF(ISNUMBER('Quantities Report_Secondary'!$A697), "",TRIM('Quantities Report_Secondary'!$A697))</f>
        <v/>
      </c>
      <c r="C697" s="475">
        <f>'Quantities Report_Secondary'!D697</f>
        <v>0</v>
      </c>
    </row>
    <row r="698" spans="1:3" x14ac:dyDescent="0.25">
      <c r="A698" s="532" t="str">
        <f>IF(ISNUMBER(VALUE(SUBSTITUTE('Quantities Report_Secondary'!$A698,"+",""))), VALUE(SUBSTITUTE('Quantities Report_Secondary'!$A698,"+","")),IF('Quantities Report_Secondary'!$A698="Totals:","End of Project",$A697))</f>
        <v>Station</v>
      </c>
      <c r="B698" s="473" t="str">
        <f>IF(ISNUMBER('Quantities Report_Secondary'!$A698), "",TRIM('Quantities Report_Secondary'!$A698))</f>
        <v/>
      </c>
      <c r="C698" s="475">
        <f>'Quantities Report_Secondary'!D698</f>
        <v>0</v>
      </c>
    </row>
    <row r="699" spans="1:3" x14ac:dyDescent="0.25">
      <c r="A699" s="532" t="str">
        <f>IF(ISNUMBER(VALUE(SUBSTITUTE('Quantities Report_Secondary'!$A699,"+",""))), VALUE(SUBSTITUTE('Quantities Report_Secondary'!$A699,"+","")),IF('Quantities Report_Secondary'!$A699="Totals:","End of Project",$A698))</f>
        <v>Station</v>
      </c>
      <c r="B699" s="473" t="str">
        <f>IF(ISNUMBER('Quantities Report_Secondary'!$A699), "",TRIM('Quantities Report_Secondary'!$A699))</f>
        <v/>
      </c>
      <c r="C699" s="475">
        <f>'Quantities Report_Secondary'!D699</f>
        <v>0</v>
      </c>
    </row>
    <row r="700" spans="1:3" x14ac:dyDescent="0.25">
      <c r="A700" s="532" t="str">
        <f>IF(ISNUMBER(VALUE(SUBSTITUTE('Quantities Report_Secondary'!$A700,"+",""))), VALUE(SUBSTITUTE('Quantities Report_Secondary'!$A700,"+","")),IF('Quantities Report_Secondary'!$A700="Totals:","End of Project",$A699))</f>
        <v>Station</v>
      </c>
      <c r="B700" s="473" t="str">
        <f>IF(ISNUMBER('Quantities Report_Secondary'!$A700), "",TRIM('Quantities Report_Secondary'!$A700))</f>
        <v/>
      </c>
      <c r="C700" s="475">
        <f>'Quantities Report_Secondary'!D700</f>
        <v>0</v>
      </c>
    </row>
    <row r="701" spans="1:3" x14ac:dyDescent="0.25">
      <c r="A701" s="532" t="str">
        <f>IF(ISNUMBER(VALUE(SUBSTITUTE('Quantities Report_Secondary'!$A701,"+",""))), VALUE(SUBSTITUTE('Quantities Report_Secondary'!$A701,"+","")),IF('Quantities Report_Secondary'!$A701="Totals:","End of Project",$A700))</f>
        <v>Station</v>
      </c>
      <c r="B701" s="473" t="str">
        <f>IF(ISNUMBER('Quantities Report_Secondary'!$A701), "",TRIM('Quantities Report_Secondary'!$A701))</f>
        <v/>
      </c>
      <c r="C701" s="475">
        <f>'Quantities Report_Secondary'!D701</f>
        <v>0</v>
      </c>
    </row>
    <row r="702" spans="1:3" x14ac:dyDescent="0.25">
      <c r="A702" s="532" t="str">
        <f>IF(ISNUMBER(VALUE(SUBSTITUTE('Quantities Report_Secondary'!$A702,"+",""))), VALUE(SUBSTITUTE('Quantities Report_Secondary'!$A702,"+","")),IF('Quantities Report_Secondary'!$A702="Totals:","End of Project",$A701))</f>
        <v>Station</v>
      </c>
      <c r="B702" s="473" t="str">
        <f>IF(ISNUMBER('Quantities Report_Secondary'!$A702), "",TRIM('Quantities Report_Secondary'!$A702))</f>
        <v/>
      </c>
      <c r="C702" s="475">
        <f>'Quantities Report_Secondary'!D702</f>
        <v>0</v>
      </c>
    </row>
    <row r="703" spans="1:3" x14ac:dyDescent="0.25">
      <c r="A703" s="532" t="str">
        <f>IF(ISNUMBER(VALUE(SUBSTITUTE('Quantities Report_Secondary'!$A703,"+",""))), VALUE(SUBSTITUTE('Quantities Report_Secondary'!$A703,"+","")),IF('Quantities Report_Secondary'!$A703="Totals:","End of Project",$A702))</f>
        <v>Station</v>
      </c>
      <c r="B703" s="473" t="str">
        <f>IF(ISNUMBER('Quantities Report_Secondary'!$A703), "",TRIM('Quantities Report_Secondary'!$A703))</f>
        <v/>
      </c>
      <c r="C703" s="475">
        <f>'Quantities Report_Secondary'!D703</f>
        <v>0</v>
      </c>
    </row>
    <row r="704" spans="1:3" x14ac:dyDescent="0.25">
      <c r="A704" s="532" t="str">
        <f>IF(ISNUMBER(VALUE(SUBSTITUTE('Quantities Report_Secondary'!$A704,"+",""))), VALUE(SUBSTITUTE('Quantities Report_Secondary'!$A704,"+","")),IF('Quantities Report_Secondary'!$A704="Totals:","End of Project",$A703))</f>
        <v>Station</v>
      </c>
      <c r="B704" s="473" t="str">
        <f>IF(ISNUMBER('Quantities Report_Secondary'!$A704), "",TRIM('Quantities Report_Secondary'!$A704))</f>
        <v/>
      </c>
      <c r="C704" s="475">
        <f>'Quantities Report_Secondary'!D704</f>
        <v>0</v>
      </c>
    </row>
    <row r="705" spans="1:3" x14ac:dyDescent="0.25">
      <c r="A705" s="532" t="str">
        <f>IF(ISNUMBER(VALUE(SUBSTITUTE('Quantities Report_Secondary'!$A705,"+",""))), VALUE(SUBSTITUTE('Quantities Report_Secondary'!$A705,"+","")),IF('Quantities Report_Secondary'!$A705="Totals:","End of Project",$A704))</f>
        <v>Station</v>
      </c>
      <c r="B705" s="473" t="str">
        <f>IF(ISNUMBER('Quantities Report_Secondary'!$A705), "",TRIM('Quantities Report_Secondary'!$A705))</f>
        <v/>
      </c>
      <c r="C705" s="475">
        <f>'Quantities Report_Secondary'!D705</f>
        <v>0</v>
      </c>
    </row>
    <row r="706" spans="1:3" x14ac:dyDescent="0.25">
      <c r="A706" s="532" t="str">
        <f>IF(ISNUMBER(VALUE(SUBSTITUTE('Quantities Report_Secondary'!$A706,"+",""))), VALUE(SUBSTITUTE('Quantities Report_Secondary'!$A706,"+","")),IF('Quantities Report_Secondary'!$A706="Totals:","End of Project",$A705))</f>
        <v>Station</v>
      </c>
      <c r="B706" s="473" t="str">
        <f>IF(ISNUMBER('Quantities Report_Secondary'!$A706), "",TRIM('Quantities Report_Secondary'!$A706))</f>
        <v/>
      </c>
      <c r="C706" s="475">
        <f>'Quantities Report_Secondary'!D706</f>
        <v>0</v>
      </c>
    </row>
    <row r="707" spans="1:3" x14ac:dyDescent="0.25">
      <c r="A707" s="532" t="str">
        <f>IF(ISNUMBER(VALUE(SUBSTITUTE('Quantities Report_Secondary'!$A707,"+",""))), VALUE(SUBSTITUTE('Quantities Report_Secondary'!$A707,"+","")),IF('Quantities Report_Secondary'!$A707="Totals:","End of Project",$A706))</f>
        <v>Station</v>
      </c>
      <c r="B707" s="473" t="str">
        <f>IF(ISNUMBER('Quantities Report_Secondary'!$A707), "",TRIM('Quantities Report_Secondary'!$A707))</f>
        <v/>
      </c>
      <c r="C707" s="475">
        <f>'Quantities Report_Secondary'!D707</f>
        <v>0</v>
      </c>
    </row>
    <row r="708" spans="1:3" x14ac:dyDescent="0.25">
      <c r="A708" s="532" t="str">
        <f>IF(ISNUMBER(VALUE(SUBSTITUTE('Quantities Report_Secondary'!$A708,"+",""))), VALUE(SUBSTITUTE('Quantities Report_Secondary'!$A708,"+","")),IF('Quantities Report_Secondary'!$A708="Totals:","End of Project",$A707))</f>
        <v>Station</v>
      </c>
      <c r="B708" s="473" t="str">
        <f>IF(ISNUMBER('Quantities Report_Secondary'!$A708), "",TRIM('Quantities Report_Secondary'!$A708))</f>
        <v/>
      </c>
      <c r="C708" s="475">
        <f>'Quantities Report_Secondary'!D708</f>
        <v>0</v>
      </c>
    </row>
    <row r="709" spans="1:3" x14ac:dyDescent="0.25">
      <c r="A709" s="532" t="str">
        <f>IF(ISNUMBER(VALUE(SUBSTITUTE('Quantities Report_Secondary'!$A709,"+",""))), VALUE(SUBSTITUTE('Quantities Report_Secondary'!$A709,"+","")),IF('Quantities Report_Secondary'!$A709="Totals:","End of Project",$A708))</f>
        <v>Station</v>
      </c>
      <c r="B709" s="473" t="str">
        <f>IF(ISNUMBER('Quantities Report_Secondary'!$A709), "",TRIM('Quantities Report_Secondary'!$A709))</f>
        <v/>
      </c>
      <c r="C709" s="475">
        <f>'Quantities Report_Secondary'!D709</f>
        <v>0</v>
      </c>
    </row>
    <row r="710" spans="1:3" x14ac:dyDescent="0.25">
      <c r="A710" s="532" t="str">
        <f>IF(ISNUMBER(VALUE(SUBSTITUTE('Quantities Report_Secondary'!$A710,"+",""))), VALUE(SUBSTITUTE('Quantities Report_Secondary'!$A710,"+","")),IF('Quantities Report_Secondary'!$A710="Totals:","End of Project",$A709))</f>
        <v>Station</v>
      </c>
      <c r="B710" s="473" t="str">
        <f>IF(ISNUMBER('Quantities Report_Secondary'!$A710), "",TRIM('Quantities Report_Secondary'!$A710))</f>
        <v/>
      </c>
      <c r="C710" s="475">
        <f>'Quantities Report_Secondary'!D710</f>
        <v>0</v>
      </c>
    </row>
    <row r="711" spans="1:3" x14ac:dyDescent="0.25">
      <c r="A711" s="532" t="str">
        <f>IF(ISNUMBER(VALUE(SUBSTITUTE('Quantities Report_Secondary'!$A711,"+",""))), VALUE(SUBSTITUTE('Quantities Report_Secondary'!$A711,"+","")),IF('Quantities Report_Secondary'!$A711="Totals:","End of Project",$A710))</f>
        <v>Station</v>
      </c>
      <c r="B711" s="473" t="str">
        <f>IF(ISNUMBER('Quantities Report_Secondary'!$A711), "",TRIM('Quantities Report_Secondary'!$A711))</f>
        <v/>
      </c>
      <c r="C711" s="475">
        <f>'Quantities Report_Secondary'!D711</f>
        <v>0</v>
      </c>
    </row>
    <row r="712" spans="1:3" x14ac:dyDescent="0.25">
      <c r="A712" s="532" t="str">
        <f>IF(ISNUMBER(VALUE(SUBSTITUTE('Quantities Report_Secondary'!$A712,"+",""))), VALUE(SUBSTITUTE('Quantities Report_Secondary'!$A712,"+","")),IF('Quantities Report_Secondary'!$A712="Totals:","End of Project",$A711))</f>
        <v>Station</v>
      </c>
      <c r="B712" s="473" t="str">
        <f>IF(ISNUMBER('Quantities Report_Secondary'!$A712), "",TRIM('Quantities Report_Secondary'!$A712))</f>
        <v/>
      </c>
      <c r="C712" s="475">
        <f>'Quantities Report_Secondary'!D712</f>
        <v>0</v>
      </c>
    </row>
    <row r="713" spans="1:3" x14ac:dyDescent="0.25">
      <c r="A713" s="532" t="str">
        <f>IF(ISNUMBER(VALUE(SUBSTITUTE('Quantities Report_Secondary'!$A713,"+",""))), VALUE(SUBSTITUTE('Quantities Report_Secondary'!$A713,"+","")),IF('Quantities Report_Secondary'!$A713="Totals:","End of Project",$A712))</f>
        <v>Station</v>
      </c>
      <c r="B713" s="473" t="str">
        <f>IF(ISNUMBER('Quantities Report_Secondary'!$A713), "",TRIM('Quantities Report_Secondary'!$A713))</f>
        <v/>
      </c>
      <c r="C713" s="475">
        <f>'Quantities Report_Secondary'!D713</f>
        <v>0</v>
      </c>
    </row>
    <row r="714" spans="1:3" x14ac:dyDescent="0.25">
      <c r="A714" s="532" t="str">
        <f>IF(ISNUMBER(VALUE(SUBSTITUTE('Quantities Report_Secondary'!$A714,"+",""))), VALUE(SUBSTITUTE('Quantities Report_Secondary'!$A714,"+","")),IF('Quantities Report_Secondary'!$A714="Totals:","End of Project",$A713))</f>
        <v>Station</v>
      </c>
      <c r="B714" s="473" t="str">
        <f>IF(ISNUMBER('Quantities Report_Secondary'!$A714), "",TRIM('Quantities Report_Secondary'!$A714))</f>
        <v/>
      </c>
      <c r="C714" s="475">
        <f>'Quantities Report_Secondary'!D714</f>
        <v>0</v>
      </c>
    </row>
    <row r="715" spans="1:3" x14ac:dyDescent="0.25">
      <c r="A715" s="532" t="str">
        <f>IF(ISNUMBER(VALUE(SUBSTITUTE('Quantities Report_Secondary'!$A715,"+",""))), VALUE(SUBSTITUTE('Quantities Report_Secondary'!$A715,"+","")),IF('Quantities Report_Secondary'!$A715="Totals:","End of Project",$A714))</f>
        <v>Station</v>
      </c>
      <c r="B715" s="473" t="str">
        <f>IF(ISNUMBER('Quantities Report_Secondary'!$A715), "",TRIM('Quantities Report_Secondary'!$A715))</f>
        <v/>
      </c>
      <c r="C715" s="475">
        <f>'Quantities Report_Secondary'!D715</f>
        <v>0</v>
      </c>
    </row>
    <row r="716" spans="1:3" x14ac:dyDescent="0.25">
      <c r="A716" s="532" t="str">
        <f>IF(ISNUMBER(VALUE(SUBSTITUTE('Quantities Report_Secondary'!$A716,"+",""))), VALUE(SUBSTITUTE('Quantities Report_Secondary'!$A716,"+","")),IF('Quantities Report_Secondary'!$A716="Totals:","End of Project",$A715))</f>
        <v>Station</v>
      </c>
      <c r="B716" s="473" t="str">
        <f>IF(ISNUMBER('Quantities Report_Secondary'!$A716), "",TRIM('Quantities Report_Secondary'!$A716))</f>
        <v/>
      </c>
      <c r="C716" s="475">
        <f>'Quantities Report_Secondary'!D716</f>
        <v>0</v>
      </c>
    </row>
    <row r="717" spans="1:3" x14ac:dyDescent="0.25">
      <c r="A717" s="532" t="str">
        <f>IF(ISNUMBER(VALUE(SUBSTITUTE('Quantities Report_Secondary'!$A717,"+",""))), VALUE(SUBSTITUTE('Quantities Report_Secondary'!$A717,"+","")),IF('Quantities Report_Secondary'!$A717="Totals:","End of Project",$A716))</f>
        <v>Station</v>
      </c>
      <c r="B717" s="473" t="str">
        <f>IF(ISNUMBER('Quantities Report_Secondary'!$A717), "",TRIM('Quantities Report_Secondary'!$A717))</f>
        <v/>
      </c>
      <c r="C717" s="475">
        <f>'Quantities Report_Secondary'!D717</f>
        <v>0</v>
      </c>
    </row>
    <row r="718" spans="1:3" x14ac:dyDescent="0.25">
      <c r="A718" s="532" t="str">
        <f>IF(ISNUMBER(VALUE(SUBSTITUTE('Quantities Report_Secondary'!$A718,"+",""))), VALUE(SUBSTITUTE('Quantities Report_Secondary'!$A718,"+","")),IF('Quantities Report_Secondary'!$A718="Totals:","End of Project",$A717))</f>
        <v>Station</v>
      </c>
      <c r="B718" s="473" t="str">
        <f>IF(ISNUMBER('Quantities Report_Secondary'!$A718), "",TRIM('Quantities Report_Secondary'!$A718))</f>
        <v/>
      </c>
      <c r="C718" s="475">
        <f>'Quantities Report_Secondary'!D718</f>
        <v>0</v>
      </c>
    </row>
    <row r="719" spans="1:3" x14ac:dyDescent="0.25">
      <c r="A719" s="532" t="str">
        <f>IF(ISNUMBER(VALUE(SUBSTITUTE('Quantities Report_Secondary'!$A719,"+",""))), VALUE(SUBSTITUTE('Quantities Report_Secondary'!$A719,"+","")),IF('Quantities Report_Secondary'!$A719="Totals:","End of Project",$A718))</f>
        <v>Station</v>
      </c>
      <c r="B719" s="473" t="str">
        <f>IF(ISNUMBER('Quantities Report_Secondary'!$A719), "",TRIM('Quantities Report_Secondary'!$A719))</f>
        <v/>
      </c>
      <c r="C719" s="475">
        <f>'Quantities Report_Secondary'!D719</f>
        <v>0</v>
      </c>
    </row>
    <row r="720" spans="1:3" x14ac:dyDescent="0.25">
      <c r="A720" s="532" t="str">
        <f>IF(ISNUMBER(VALUE(SUBSTITUTE('Quantities Report_Secondary'!$A720,"+",""))), VALUE(SUBSTITUTE('Quantities Report_Secondary'!$A720,"+","")),IF('Quantities Report_Secondary'!$A720="Totals:","End of Project",$A719))</f>
        <v>Station</v>
      </c>
      <c r="B720" s="473" t="str">
        <f>IF(ISNUMBER('Quantities Report_Secondary'!$A720), "",TRIM('Quantities Report_Secondary'!$A720))</f>
        <v/>
      </c>
      <c r="C720" s="475">
        <f>'Quantities Report_Secondary'!D720</f>
        <v>0</v>
      </c>
    </row>
    <row r="721" spans="1:3" x14ac:dyDescent="0.25">
      <c r="A721" s="532" t="str">
        <f>IF(ISNUMBER(VALUE(SUBSTITUTE('Quantities Report_Secondary'!$A721,"+",""))), VALUE(SUBSTITUTE('Quantities Report_Secondary'!$A721,"+","")),IF('Quantities Report_Secondary'!$A721="Totals:","End of Project",$A720))</f>
        <v>Station</v>
      </c>
      <c r="B721" s="473" t="str">
        <f>IF(ISNUMBER('Quantities Report_Secondary'!$A721), "",TRIM('Quantities Report_Secondary'!$A721))</f>
        <v/>
      </c>
      <c r="C721" s="475">
        <f>'Quantities Report_Secondary'!D721</f>
        <v>0</v>
      </c>
    </row>
    <row r="722" spans="1:3" x14ac:dyDescent="0.25">
      <c r="A722" s="532" t="str">
        <f>IF(ISNUMBER(VALUE(SUBSTITUTE('Quantities Report_Secondary'!$A722,"+",""))), VALUE(SUBSTITUTE('Quantities Report_Secondary'!$A722,"+","")),IF('Quantities Report_Secondary'!$A722="Totals:","End of Project",$A721))</f>
        <v>Station</v>
      </c>
      <c r="B722" s="473" t="str">
        <f>IF(ISNUMBER('Quantities Report_Secondary'!$A722), "",TRIM('Quantities Report_Secondary'!$A722))</f>
        <v/>
      </c>
      <c r="C722" s="475">
        <f>'Quantities Report_Secondary'!D722</f>
        <v>0</v>
      </c>
    </row>
    <row r="723" spans="1:3" x14ac:dyDescent="0.25">
      <c r="A723" s="532" t="str">
        <f>IF(ISNUMBER(VALUE(SUBSTITUTE('Quantities Report_Secondary'!$A723,"+",""))), VALUE(SUBSTITUTE('Quantities Report_Secondary'!$A723,"+","")),IF('Quantities Report_Secondary'!$A723="Totals:","End of Project",$A722))</f>
        <v>Station</v>
      </c>
      <c r="B723" s="473" t="str">
        <f>IF(ISNUMBER('Quantities Report_Secondary'!$A723), "",TRIM('Quantities Report_Secondary'!$A723))</f>
        <v/>
      </c>
      <c r="C723" s="475">
        <f>'Quantities Report_Secondary'!D723</f>
        <v>0</v>
      </c>
    </row>
    <row r="724" spans="1:3" x14ac:dyDescent="0.25">
      <c r="A724" s="532" t="str">
        <f>IF(ISNUMBER(VALUE(SUBSTITUTE('Quantities Report_Secondary'!$A724,"+",""))), VALUE(SUBSTITUTE('Quantities Report_Secondary'!$A724,"+","")),IF('Quantities Report_Secondary'!$A724="Totals:","End of Project",$A723))</f>
        <v>Station</v>
      </c>
      <c r="B724" s="473" t="str">
        <f>IF(ISNUMBER('Quantities Report_Secondary'!$A724), "",TRIM('Quantities Report_Secondary'!$A724))</f>
        <v/>
      </c>
      <c r="C724" s="475">
        <f>'Quantities Report_Secondary'!D724</f>
        <v>0</v>
      </c>
    </row>
    <row r="725" spans="1:3" x14ac:dyDescent="0.25">
      <c r="A725" s="532" t="str">
        <f>IF(ISNUMBER(VALUE(SUBSTITUTE('Quantities Report_Secondary'!$A725,"+",""))), VALUE(SUBSTITUTE('Quantities Report_Secondary'!$A725,"+","")),IF('Quantities Report_Secondary'!$A725="Totals:","End of Project",$A724))</f>
        <v>Station</v>
      </c>
      <c r="B725" s="473" t="str">
        <f>IF(ISNUMBER('Quantities Report_Secondary'!$A725), "",TRIM('Quantities Report_Secondary'!$A725))</f>
        <v/>
      </c>
      <c r="C725" s="475">
        <f>'Quantities Report_Secondary'!D725</f>
        <v>0</v>
      </c>
    </row>
    <row r="726" spans="1:3" x14ac:dyDescent="0.25">
      <c r="A726" s="532" t="str">
        <f>IF(ISNUMBER(VALUE(SUBSTITUTE('Quantities Report_Secondary'!$A726,"+",""))), VALUE(SUBSTITUTE('Quantities Report_Secondary'!$A726,"+","")),IF('Quantities Report_Secondary'!$A726="Totals:","End of Project",$A725))</f>
        <v>Station</v>
      </c>
      <c r="B726" s="473" t="str">
        <f>IF(ISNUMBER('Quantities Report_Secondary'!$A726), "",TRIM('Quantities Report_Secondary'!$A726))</f>
        <v/>
      </c>
      <c r="C726" s="475">
        <f>'Quantities Report_Secondary'!D726</f>
        <v>0</v>
      </c>
    </row>
    <row r="727" spans="1:3" x14ac:dyDescent="0.25">
      <c r="A727" s="532" t="str">
        <f>IF(ISNUMBER(VALUE(SUBSTITUTE('Quantities Report_Secondary'!$A727,"+",""))), VALUE(SUBSTITUTE('Quantities Report_Secondary'!$A727,"+","")),IF('Quantities Report_Secondary'!$A727="Totals:","End of Project",$A726))</f>
        <v>Station</v>
      </c>
      <c r="B727" s="473" t="str">
        <f>IF(ISNUMBER('Quantities Report_Secondary'!$A727), "",TRIM('Quantities Report_Secondary'!$A727))</f>
        <v/>
      </c>
      <c r="C727" s="475">
        <f>'Quantities Report_Secondary'!D727</f>
        <v>0</v>
      </c>
    </row>
    <row r="728" spans="1:3" x14ac:dyDescent="0.25">
      <c r="A728" s="532" t="str">
        <f>IF(ISNUMBER(VALUE(SUBSTITUTE('Quantities Report_Secondary'!$A728,"+",""))), VALUE(SUBSTITUTE('Quantities Report_Secondary'!$A728,"+","")),IF('Quantities Report_Secondary'!$A728="Totals:","End of Project",$A727))</f>
        <v>Station</v>
      </c>
      <c r="B728" s="473" t="str">
        <f>IF(ISNUMBER('Quantities Report_Secondary'!$A728), "",TRIM('Quantities Report_Secondary'!$A728))</f>
        <v/>
      </c>
      <c r="C728" s="475">
        <f>'Quantities Report_Secondary'!D728</f>
        <v>0</v>
      </c>
    </row>
    <row r="729" spans="1:3" x14ac:dyDescent="0.25">
      <c r="A729" s="532" t="str">
        <f>IF(ISNUMBER(VALUE(SUBSTITUTE('Quantities Report_Secondary'!$A729,"+",""))), VALUE(SUBSTITUTE('Quantities Report_Secondary'!$A729,"+","")),IF('Quantities Report_Secondary'!$A729="Totals:","End of Project",$A728))</f>
        <v>Station</v>
      </c>
      <c r="B729" s="473" t="str">
        <f>IF(ISNUMBER('Quantities Report_Secondary'!$A729), "",TRIM('Quantities Report_Secondary'!$A729))</f>
        <v/>
      </c>
      <c r="C729" s="475">
        <f>'Quantities Report_Secondary'!D729</f>
        <v>0</v>
      </c>
    </row>
    <row r="730" spans="1:3" x14ac:dyDescent="0.25">
      <c r="A730" s="532" t="str">
        <f>IF(ISNUMBER(VALUE(SUBSTITUTE('Quantities Report_Secondary'!$A730,"+",""))), VALUE(SUBSTITUTE('Quantities Report_Secondary'!$A730,"+","")),IF('Quantities Report_Secondary'!$A730="Totals:","End of Project",$A729))</f>
        <v>Station</v>
      </c>
      <c r="B730" s="473" t="str">
        <f>IF(ISNUMBER('Quantities Report_Secondary'!$A730), "",TRIM('Quantities Report_Secondary'!$A730))</f>
        <v/>
      </c>
      <c r="C730" s="475">
        <f>'Quantities Report_Secondary'!D730</f>
        <v>0</v>
      </c>
    </row>
    <row r="731" spans="1:3" x14ac:dyDescent="0.25">
      <c r="A731" s="532" t="str">
        <f>IF(ISNUMBER(VALUE(SUBSTITUTE('Quantities Report_Secondary'!$A731,"+",""))), VALUE(SUBSTITUTE('Quantities Report_Secondary'!$A731,"+","")),IF('Quantities Report_Secondary'!$A731="Totals:","End of Project",$A730))</f>
        <v>Station</v>
      </c>
      <c r="B731" s="473" t="str">
        <f>IF(ISNUMBER('Quantities Report_Secondary'!$A731), "",TRIM('Quantities Report_Secondary'!$A731))</f>
        <v/>
      </c>
      <c r="C731" s="475">
        <f>'Quantities Report_Secondary'!D731</f>
        <v>0</v>
      </c>
    </row>
    <row r="732" spans="1:3" x14ac:dyDescent="0.25">
      <c r="A732" s="532" t="str">
        <f>IF(ISNUMBER(VALUE(SUBSTITUTE('Quantities Report_Secondary'!$A732,"+",""))), VALUE(SUBSTITUTE('Quantities Report_Secondary'!$A732,"+","")),IF('Quantities Report_Secondary'!$A732="Totals:","End of Project",$A731))</f>
        <v>Station</v>
      </c>
      <c r="B732" s="473" t="str">
        <f>IF(ISNUMBER('Quantities Report_Secondary'!$A732), "",TRIM('Quantities Report_Secondary'!$A732))</f>
        <v/>
      </c>
      <c r="C732" s="475">
        <f>'Quantities Report_Secondary'!D732</f>
        <v>0</v>
      </c>
    </row>
    <row r="733" spans="1:3" x14ac:dyDescent="0.25">
      <c r="A733" s="532" t="str">
        <f>IF(ISNUMBER(VALUE(SUBSTITUTE('Quantities Report_Secondary'!$A733,"+",""))), VALUE(SUBSTITUTE('Quantities Report_Secondary'!$A733,"+","")),IF('Quantities Report_Secondary'!$A733="Totals:","End of Project",$A732))</f>
        <v>Station</v>
      </c>
      <c r="B733" s="473" t="str">
        <f>IF(ISNUMBER('Quantities Report_Secondary'!$A733), "",TRIM('Quantities Report_Secondary'!$A733))</f>
        <v/>
      </c>
      <c r="C733" s="475">
        <f>'Quantities Report_Secondary'!D733</f>
        <v>0</v>
      </c>
    </row>
    <row r="734" spans="1:3" x14ac:dyDescent="0.25">
      <c r="A734" s="532" t="str">
        <f>IF(ISNUMBER(VALUE(SUBSTITUTE('Quantities Report_Secondary'!$A734,"+",""))), VALUE(SUBSTITUTE('Quantities Report_Secondary'!$A734,"+","")),IF('Quantities Report_Secondary'!$A734="Totals:","End of Project",$A733))</f>
        <v>Station</v>
      </c>
      <c r="B734" s="473" t="str">
        <f>IF(ISNUMBER('Quantities Report_Secondary'!$A734), "",TRIM('Quantities Report_Secondary'!$A734))</f>
        <v/>
      </c>
      <c r="C734" s="475">
        <f>'Quantities Report_Secondary'!D734</f>
        <v>0</v>
      </c>
    </row>
    <row r="735" spans="1:3" x14ac:dyDescent="0.25">
      <c r="A735" s="532" t="str">
        <f>IF(ISNUMBER(VALUE(SUBSTITUTE('Quantities Report_Secondary'!$A735,"+",""))), VALUE(SUBSTITUTE('Quantities Report_Secondary'!$A735,"+","")),IF('Quantities Report_Secondary'!$A735="Totals:","End of Project",$A734))</f>
        <v>Station</v>
      </c>
      <c r="B735" s="473" t="str">
        <f>IF(ISNUMBER('Quantities Report_Secondary'!$A735), "",TRIM('Quantities Report_Secondary'!$A735))</f>
        <v/>
      </c>
      <c r="C735" s="475">
        <f>'Quantities Report_Secondary'!D735</f>
        <v>0</v>
      </c>
    </row>
    <row r="736" spans="1:3" x14ac:dyDescent="0.25">
      <c r="A736" s="532" t="str">
        <f>IF(ISNUMBER(VALUE(SUBSTITUTE('Quantities Report_Secondary'!$A736,"+",""))), VALUE(SUBSTITUTE('Quantities Report_Secondary'!$A736,"+","")),IF('Quantities Report_Secondary'!$A736="Totals:","End of Project",$A735))</f>
        <v>Station</v>
      </c>
      <c r="B736" s="473" t="str">
        <f>IF(ISNUMBER('Quantities Report_Secondary'!$A736), "",TRIM('Quantities Report_Secondary'!$A736))</f>
        <v/>
      </c>
      <c r="C736" s="475">
        <f>'Quantities Report_Secondary'!D736</f>
        <v>0</v>
      </c>
    </row>
    <row r="737" spans="1:3" x14ac:dyDescent="0.25">
      <c r="A737" s="532" t="str">
        <f>IF(ISNUMBER(VALUE(SUBSTITUTE('Quantities Report_Secondary'!$A737,"+",""))), VALUE(SUBSTITUTE('Quantities Report_Secondary'!$A737,"+","")),IF('Quantities Report_Secondary'!$A737="Totals:","End of Project",$A736))</f>
        <v>Station</v>
      </c>
      <c r="B737" s="473" t="str">
        <f>IF(ISNUMBER('Quantities Report_Secondary'!$A737), "",TRIM('Quantities Report_Secondary'!$A737))</f>
        <v/>
      </c>
      <c r="C737" s="475">
        <f>'Quantities Report_Secondary'!D737</f>
        <v>0</v>
      </c>
    </row>
    <row r="738" spans="1:3" x14ac:dyDescent="0.25">
      <c r="A738" s="532" t="str">
        <f>IF(ISNUMBER(VALUE(SUBSTITUTE('Quantities Report_Secondary'!$A738,"+",""))), VALUE(SUBSTITUTE('Quantities Report_Secondary'!$A738,"+","")),IF('Quantities Report_Secondary'!$A738="Totals:","End of Project",$A737))</f>
        <v>Station</v>
      </c>
      <c r="B738" s="473" t="str">
        <f>IF(ISNUMBER('Quantities Report_Secondary'!$A738), "",TRIM('Quantities Report_Secondary'!$A738))</f>
        <v/>
      </c>
      <c r="C738" s="475">
        <f>'Quantities Report_Secondary'!D738</f>
        <v>0</v>
      </c>
    </row>
    <row r="739" spans="1:3" x14ac:dyDescent="0.25">
      <c r="A739" s="532" t="str">
        <f>IF(ISNUMBER(VALUE(SUBSTITUTE('Quantities Report_Secondary'!$A739,"+",""))), VALUE(SUBSTITUTE('Quantities Report_Secondary'!$A739,"+","")),IF('Quantities Report_Secondary'!$A739="Totals:","End of Project",$A738))</f>
        <v>Station</v>
      </c>
      <c r="B739" s="473" t="str">
        <f>IF(ISNUMBER('Quantities Report_Secondary'!$A739), "",TRIM('Quantities Report_Secondary'!$A739))</f>
        <v/>
      </c>
      <c r="C739" s="475">
        <f>'Quantities Report_Secondary'!D739</f>
        <v>0</v>
      </c>
    </row>
    <row r="740" spans="1:3" x14ac:dyDescent="0.25">
      <c r="A740" s="532" t="str">
        <f>IF(ISNUMBER(VALUE(SUBSTITUTE('Quantities Report_Secondary'!$A740,"+",""))), VALUE(SUBSTITUTE('Quantities Report_Secondary'!$A740,"+","")),IF('Quantities Report_Secondary'!$A740="Totals:","End of Project",$A739))</f>
        <v>Station</v>
      </c>
      <c r="B740" s="473" t="str">
        <f>IF(ISNUMBER('Quantities Report_Secondary'!$A740), "",TRIM('Quantities Report_Secondary'!$A740))</f>
        <v/>
      </c>
      <c r="C740" s="475">
        <f>'Quantities Report_Secondary'!D740</f>
        <v>0</v>
      </c>
    </row>
    <row r="741" spans="1:3" x14ac:dyDescent="0.25">
      <c r="A741" s="532" t="str">
        <f>IF(ISNUMBER(VALUE(SUBSTITUTE('Quantities Report_Secondary'!$A741,"+",""))), VALUE(SUBSTITUTE('Quantities Report_Secondary'!$A741,"+","")),IF('Quantities Report_Secondary'!$A741="Totals:","End of Project",$A740))</f>
        <v>Station</v>
      </c>
      <c r="B741" s="473" t="str">
        <f>IF(ISNUMBER('Quantities Report_Secondary'!$A741), "",TRIM('Quantities Report_Secondary'!$A741))</f>
        <v/>
      </c>
      <c r="C741" s="475">
        <f>'Quantities Report_Secondary'!D741</f>
        <v>0</v>
      </c>
    </row>
    <row r="742" spans="1:3" x14ac:dyDescent="0.25">
      <c r="A742" s="532" t="str">
        <f>IF(ISNUMBER(VALUE(SUBSTITUTE('Quantities Report_Secondary'!$A742,"+",""))), VALUE(SUBSTITUTE('Quantities Report_Secondary'!$A742,"+","")),IF('Quantities Report_Secondary'!$A742="Totals:","End of Project",$A741))</f>
        <v>Station</v>
      </c>
      <c r="B742" s="473" t="str">
        <f>IF(ISNUMBER('Quantities Report_Secondary'!$A742), "",TRIM('Quantities Report_Secondary'!$A742))</f>
        <v/>
      </c>
      <c r="C742" s="475">
        <f>'Quantities Report_Secondary'!D742</f>
        <v>0</v>
      </c>
    </row>
    <row r="743" spans="1:3" x14ac:dyDescent="0.25">
      <c r="A743" s="532" t="str">
        <f>IF(ISNUMBER(VALUE(SUBSTITUTE('Quantities Report_Secondary'!$A743,"+",""))), VALUE(SUBSTITUTE('Quantities Report_Secondary'!$A743,"+","")),IF('Quantities Report_Secondary'!$A743="Totals:","End of Project",$A742))</f>
        <v>Station</v>
      </c>
      <c r="B743" s="473" t="str">
        <f>IF(ISNUMBER('Quantities Report_Secondary'!$A743), "",TRIM('Quantities Report_Secondary'!$A743))</f>
        <v/>
      </c>
      <c r="C743" s="475">
        <f>'Quantities Report_Secondary'!D743</f>
        <v>0</v>
      </c>
    </row>
    <row r="744" spans="1:3" x14ac:dyDescent="0.25">
      <c r="A744" s="532" t="str">
        <f>IF(ISNUMBER(VALUE(SUBSTITUTE('Quantities Report_Secondary'!$A744,"+",""))), VALUE(SUBSTITUTE('Quantities Report_Secondary'!$A744,"+","")),IF('Quantities Report_Secondary'!$A744="Totals:","End of Project",$A743))</f>
        <v>Station</v>
      </c>
      <c r="B744" s="473" t="str">
        <f>IF(ISNUMBER('Quantities Report_Secondary'!$A744), "",TRIM('Quantities Report_Secondary'!$A744))</f>
        <v/>
      </c>
      <c r="C744" s="475">
        <f>'Quantities Report_Secondary'!D744</f>
        <v>0</v>
      </c>
    </row>
    <row r="745" spans="1:3" x14ac:dyDescent="0.25">
      <c r="A745" s="532" t="str">
        <f>IF(ISNUMBER(VALUE(SUBSTITUTE('Quantities Report_Secondary'!$A745,"+",""))), VALUE(SUBSTITUTE('Quantities Report_Secondary'!$A745,"+","")),IF('Quantities Report_Secondary'!$A745="Totals:","End of Project",$A744))</f>
        <v>Station</v>
      </c>
      <c r="B745" s="473" t="str">
        <f>IF(ISNUMBER('Quantities Report_Secondary'!$A745), "",TRIM('Quantities Report_Secondary'!$A745))</f>
        <v/>
      </c>
      <c r="C745" s="475">
        <f>'Quantities Report_Secondary'!D745</f>
        <v>0</v>
      </c>
    </row>
    <row r="746" spans="1:3" x14ac:dyDescent="0.25">
      <c r="A746" s="532" t="str">
        <f>IF(ISNUMBER(VALUE(SUBSTITUTE('Quantities Report_Secondary'!$A746,"+",""))), VALUE(SUBSTITUTE('Quantities Report_Secondary'!$A746,"+","")),IF('Quantities Report_Secondary'!$A746="Totals:","End of Project",$A745))</f>
        <v>Station</v>
      </c>
      <c r="B746" s="473" t="str">
        <f>IF(ISNUMBER('Quantities Report_Secondary'!$A746), "",TRIM('Quantities Report_Secondary'!$A746))</f>
        <v/>
      </c>
      <c r="C746" s="475">
        <f>'Quantities Report_Secondary'!D746</f>
        <v>0</v>
      </c>
    </row>
    <row r="747" spans="1:3" x14ac:dyDescent="0.25">
      <c r="A747" s="532" t="str">
        <f>IF(ISNUMBER(VALUE(SUBSTITUTE('Quantities Report_Secondary'!$A747,"+",""))), VALUE(SUBSTITUTE('Quantities Report_Secondary'!$A747,"+","")),IF('Quantities Report_Secondary'!$A747="Totals:","End of Project",$A746))</f>
        <v>Station</v>
      </c>
      <c r="B747" s="473" t="str">
        <f>IF(ISNUMBER('Quantities Report_Secondary'!$A747), "",TRIM('Quantities Report_Secondary'!$A747))</f>
        <v/>
      </c>
      <c r="C747" s="475">
        <f>'Quantities Report_Secondary'!D747</f>
        <v>0</v>
      </c>
    </row>
    <row r="748" spans="1:3" x14ac:dyDescent="0.25">
      <c r="A748" s="532" t="str">
        <f>IF(ISNUMBER(VALUE(SUBSTITUTE('Quantities Report_Secondary'!$A748,"+",""))), VALUE(SUBSTITUTE('Quantities Report_Secondary'!$A748,"+","")),IF('Quantities Report_Secondary'!$A748="Totals:","End of Project",$A747))</f>
        <v>Station</v>
      </c>
      <c r="B748" s="473" t="str">
        <f>IF(ISNUMBER('Quantities Report_Secondary'!$A748), "",TRIM('Quantities Report_Secondary'!$A748))</f>
        <v/>
      </c>
      <c r="C748" s="475">
        <f>'Quantities Report_Secondary'!D748</f>
        <v>0</v>
      </c>
    </row>
    <row r="749" spans="1:3" x14ac:dyDescent="0.25">
      <c r="A749" s="532" t="str">
        <f>IF(ISNUMBER(VALUE(SUBSTITUTE('Quantities Report_Secondary'!$A749,"+",""))), VALUE(SUBSTITUTE('Quantities Report_Secondary'!$A749,"+","")),IF('Quantities Report_Secondary'!$A749="Totals:","End of Project",$A748))</f>
        <v>Station</v>
      </c>
      <c r="B749" s="473" t="str">
        <f>IF(ISNUMBER('Quantities Report_Secondary'!$A749), "",TRIM('Quantities Report_Secondary'!$A749))</f>
        <v/>
      </c>
      <c r="C749" s="475">
        <f>'Quantities Report_Secondary'!D749</f>
        <v>0</v>
      </c>
    </row>
    <row r="750" spans="1:3" x14ac:dyDescent="0.25">
      <c r="A750" s="532" t="str">
        <f>IF(ISNUMBER(VALUE(SUBSTITUTE('Quantities Report_Secondary'!$A750,"+",""))), VALUE(SUBSTITUTE('Quantities Report_Secondary'!$A750,"+","")),IF('Quantities Report_Secondary'!$A750="Totals:","End of Project",$A749))</f>
        <v>Station</v>
      </c>
      <c r="B750" s="473" t="str">
        <f>IF(ISNUMBER('Quantities Report_Secondary'!$A750), "",TRIM('Quantities Report_Secondary'!$A750))</f>
        <v/>
      </c>
      <c r="C750" s="475">
        <f>'Quantities Report_Secondary'!D750</f>
        <v>0</v>
      </c>
    </row>
    <row r="751" spans="1:3" x14ac:dyDescent="0.25">
      <c r="A751" s="532" t="str">
        <f>IF(ISNUMBER(VALUE(SUBSTITUTE('Quantities Report_Secondary'!$A751,"+",""))), VALUE(SUBSTITUTE('Quantities Report_Secondary'!$A751,"+","")),IF('Quantities Report_Secondary'!$A751="Totals:","End of Project",$A750))</f>
        <v>Station</v>
      </c>
      <c r="B751" s="473" t="str">
        <f>IF(ISNUMBER('Quantities Report_Secondary'!$A751), "",TRIM('Quantities Report_Secondary'!$A751))</f>
        <v/>
      </c>
      <c r="C751" s="475">
        <f>'Quantities Report_Secondary'!D751</f>
        <v>0</v>
      </c>
    </row>
    <row r="752" spans="1:3" x14ac:dyDescent="0.25">
      <c r="A752" s="532" t="str">
        <f>IF(ISNUMBER(VALUE(SUBSTITUTE('Quantities Report_Secondary'!$A752,"+",""))), VALUE(SUBSTITUTE('Quantities Report_Secondary'!$A752,"+","")),IF('Quantities Report_Secondary'!$A752="Totals:","End of Project",$A751))</f>
        <v>Station</v>
      </c>
      <c r="B752" s="473" t="str">
        <f>IF(ISNUMBER('Quantities Report_Secondary'!$A752), "",TRIM('Quantities Report_Secondary'!$A752))</f>
        <v/>
      </c>
      <c r="C752" s="475">
        <f>'Quantities Report_Secondary'!D752</f>
        <v>0</v>
      </c>
    </row>
    <row r="753" spans="1:3" x14ac:dyDescent="0.25">
      <c r="A753" s="532" t="str">
        <f>IF(ISNUMBER(VALUE(SUBSTITUTE('Quantities Report_Secondary'!$A753,"+",""))), VALUE(SUBSTITUTE('Quantities Report_Secondary'!$A753,"+","")),IF('Quantities Report_Secondary'!$A753="Totals:","End of Project",$A752))</f>
        <v>Station</v>
      </c>
      <c r="B753" s="473" t="str">
        <f>IF(ISNUMBER('Quantities Report_Secondary'!$A753), "",TRIM('Quantities Report_Secondary'!$A753))</f>
        <v/>
      </c>
      <c r="C753" s="475">
        <f>'Quantities Report_Secondary'!D753</f>
        <v>0</v>
      </c>
    </row>
    <row r="754" spans="1:3" x14ac:dyDescent="0.25">
      <c r="A754" s="532" t="str">
        <f>IF(ISNUMBER(VALUE(SUBSTITUTE('Quantities Report_Secondary'!$A754,"+",""))), VALUE(SUBSTITUTE('Quantities Report_Secondary'!$A754,"+","")),IF('Quantities Report_Secondary'!$A754="Totals:","End of Project",$A753))</f>
        <v>Station</v>
      </c>
      <c r="B754" s="473" t="str">
        <f>IF(ISNUMBER('Quantities Report_Secondary'!$A754), "",TRIM('Quantities Report_Secondary'!$A754))</f>
        <v/>
      </c>
      <c r="C754" s="475">
        <f>'Quantities Report_Secondary'!D754</f>
        <v>0</v>
      </c>
    </row>
    <row r="755" spans="1:3" x14ac:dyDescent="0.25">
      <c r="A755" s="532" t="str">
        <f>IF(ISNUMBER(VALUE(SUBSTITUTE('Quantities Report_Secondary'!$A755,"+",""))), VALUE(SUBSTITUTE('Quantities Report_Secondary'!$A755,"+","")),IF('Quantities Report_Secondary'!$A755="Totals:","End of Project",$A754))</f>
        <v>Station</v>
      </c>
      <c r="B755" s="473" t="str">
        <f>IF(ISNUMBER('Quantities Report_Secondary'!$A755), "",TRIM('Quantities Report_Secondary'!$A755))</f>
        <v/>
      </c>
      <c r="C755" s="475">
        <f>'Quantities Report_Secondary'!D755</f>
        <v>0</v>
      </c>
    </row>
    <row r="756" spans="1:3" x14ac:dyDescent="0.25">
      <c r="A756" s="532" t="str">
        <f>IF(ISNUMBER(VALUE(SUBSTITUTE('Quantities Report_Secondary'!$A756,"+",""))), VALUE(SUBSTITUTE('Quantities Report_Secondary'!$A756,"+","")),IF('Quantities Report_Secondary'!$A756="Totals:","End of Project",$A755))</f>
        <v>Station</v>
      </c>
      <c r="B756" s="473" t="str">
        <f>IF(ISNUMBER('Quantities Report_Secondary'!$A756), "",TRIM('Quantities Report_Secondary'!$A756))</f>
        <v/>
      </c>
      <c r="C756" s="475">
        <f>'Quantities Report_Secondary'!D756</f>
        <v>0</v>
      </c>
    </row>
    <row r="757" spans="1:3" x14ac:dyDescent="0.25">
      <c r="A757" s="532" t="str">
        <f>IF(ISNUMBER(VALUE(SUBSTITUTE('Quantities Report_Secondary'!$A757,"+",""))), VALUE(SUBSTITUTE('Quantities Report_Secondary'!$A757,"+","")),IF('Quantities Report_Secondary'!$A757="Totals:","End of Project",$A756))</f>
        <v>Station</v>
      </c>
      <c r="B757" s="473" t="str">
        <f>IF(ISNUMBER('Quantities Report_Secondary'!$A757), "",TRIM('Quantities Report_Secondary'!$A757))</f>
        <v/>
      </c>
      <c r="C757" s="475">
        <f>'Quantities Report_Secondary'!D757</f>
        <v>0</v>
      </c>
    </row>
    <row r="758" spans="1:3" x14ac:dyDescent="0.25">
      <c r="A758" s="532" t="str">
        <f>IF(ISNUMBER(VALUE(SUBSTITUTE('Quantities Report_Secondary'!$A758,"+",""))), VALUE(SUBSTITUTE('Quantities Report_Secondary'!$A758,"+","")),IF('Quantities Report_Secondary'!$A758="Totals:","End of Project",$A757))</f>
        <v>Station</v>
      </c>
      <c r="B758" s="473" t="str">
        <f>IF(ISNUMBER('Quantities Report_Secondary'!$A758), "",TRIM('Quantities Report_Secondary'!$A758))</f>
        <v/>
      </c>
      <c r="C758" s="475">
        <f>'Quantities Report_Secondary'!D758</f>
        <v>0</v>
      </c>
    </row>
    <row r="759" spans="1:3" x14ac:dyDescent="0.25">
      <c r="A759" s="532" t="str">
        <f>IF(ISNUMBER(VALUE(SUBSTITUTE('Quantities Report_Secondary'!$A759,"+",""))), VALUE(SUBSTITUTE('Quantities Report_Secondary'!$A759,"+","")),IF('Quantities Report_Secondary'!$A759="Totals:","End of Project",$A758))</f>
        <v>Station</v>
      </c>
      <c r="B759" s="473" t="str">
        <f>IF(ISNUMBER('Quantities Report_Secondary'!$A759), "",TRIM('Quantities Report_Secondary'!$A759))</f>
        <v/>
      </c>
      <c r="C759" s="475">
        <f>'Quantities Report_Secondary'!D759</f>
        <v>0</v>
      </c>
    </row>
    <row r="760" spans="1:3" x14ac:dyDescent="0.25">
      <c r="A760" s="532" t="str">
        <f>IF(ISNUMBER(VALUE(SUBSTITUTE('Quantities Report_Secondary'!$A760,"+",""))), VALUE(SUBSTITUTE('Quantities Report_Secondary'!$A760,"+","")),IF('Quantities Report_Secondary'!$A760="Totals:","End of Project",$A759))</f>
        <v>Station</v>
      </c>
      <c r="B760" s="473" t="str">
        <f>IF(ISNUMBER('Quantities Report_Secondary'!$A760), "",TRIM('Quantities Report_Secondary'!$A760))</f>
        <v/>
      </c>
      <c r="C760" s="475">
        <f>'Quantities Report_Secondary'!D760</f>
        <v>0</v>
      </c>
    </row>
    <row r="761" spans="1:3" x14ac:dyDescent="0.25">
      <c r="A761" s="532" t="str">
        <f>IF(ISNUMBER(VALUE(SUBSTITUTE('Quantities Report_Secondary'!$A761,"+",""))), VALUE(SUBSTITUTE('Quantities Report_Secondary'!$A761,"+","")),IF('Quantities Report_Secondary'!$A761="Totals:","End of Project",$A760))</f>
        <v>Station</v>
      </c>
      <c r="B761" s="473" t="str">
        <f>IF(ISNUMBER('Quantities Report_Secondary'!$A761), "",TRIM('Quantities Report_Secondary'!$A761))</f>
        <v/>
      </c>
      <c r="C761" s="475">
        <f>'Quantities Report_Secondary'!D761</f>
        <v>0</v>
      </c>
    </row>
    <row r="762" spans="1:3" x14ac:dyDescent="0.25">
      <c r="A762" s="532" t="str">
        <f>IF(ISNUMBER(VALUE(SUBSTITUTE('Quantities Report_Secondary'!$A762,"+",""))), VALUE(SUBSTITUTE('Quantities Report_Secondary'!$A762,"+","")),IF('Quantities Report_Secondary'!$A762="Totals:","End of Project",$A761))</f>
        <v>Station</v>
      </c>
      <c r="B762" s="473" t="str">
        <f>IF(ISNUMBER('Quantities Report_Secondary'!$A762), "",TRIM('Quantities Report_Secondary'!$A762))</f>
        <v/>
      </c>
      <c r="C762" s="475">
        <f>'Quantities Report_Secondary'!D762</f>
        <v>0</v>
      </c>
    </row>
    <row r="763" spans="1:3" x14ac:dyDescent="0.25">
      <c r="A763" s="532" t="str">
        <f>IF(ISNUMBER(VALUE(SUBSTITUTE('Quantities Report_Secondary'!$A763,"+",""))), VALUE(SUBSTITUTE('Quantities Report_Secondary'!$A763,"+","")),IF('Quantities Report_Secondary'!$A763="Totals:","End of Project",$A762))</f>
        <v>Station</v>
      </c>
      <c r="B763" s="473" t="str">
        <f>IF(ISNUMBER('Quantities Report_Secondary'!$A763), "",TRIM('Quantities Report_Secondary'!$A763))</f>
        <v/>
      </c>
      <c r="C763" s="475">
        <f>'Quantities Report_Secondary'!D763</f>
        <v>0</v>
      </c>
    </row>
    <row r="764" spans="1:3" x14ac:dyDescent="0.25">
      <c r="A764" s="532" t="str">
        <f>IF(ISNUMBER(VALUE(SUBSTITUTE('Quantities Report_Secondary'!$A764,"+",""))), VALUE(SUBSTITUTE('Quantities Report_Secondary'!$A764,"+","")),IF('Quantities Report_Secondary'!$A764="Totals:","End of Project",$A763))</f>
        <v>Station</v>
      </c>
      <c r="B764" s="473" t="str">
        <f>IF(ISNUMBER('Quantities Report_Secondary'!$A764), "",TRIM('Quantities Report_Secondary'!$A764))</f>
        <v/>
      </c>
      <c r="C764" s="475">
        <f>'Quantities Report_Secondary'!D764</f>
        <v>0</v>
      </c>
    </row>
    <row r="765" spans="1:3" x14ac:dyDescent="0.25">
      <c r="A765" s="532" t="str">
        <f>IF(ISNUMBER(VALUE(SUBSTITUTE('Quantities Report_Secondary'!$A765,"+",""))), VALUE(SUBSTITUTE('Quantities Report_Secondary'!$A765,"+","")),IF('Quantities Report_Secondary'!$A765="Totals:","End of Project",$A764))</f>
        <v>Station</v>
      </c>
      <c r="B765" s="473" t="str">
        <f>IF(ISNUMBER('Quantities Report_Secondary'!$A765), "",TRIM('Quantities Report_Secondary'!$A765))</f>
        <v/>
      </c>
      <c r="C765" s="475">
        <f>'Quantities Report_Secondary'!D765</f>
        <v>0</v>
      </c>
    </row>
    <row r="766" spans="1:3" x14ac:dyDescent="0.25">
      <c r="A766" s="532" t="str">
        <f>IF(ISNUMBER(VALUE(SUBSTITUTE('Quantities Report_Secondary'!$A766,"+",""))), VALUE(SUBSTITUTE('Quantities Report_Secondary'!$A766,"+","")),IF('Quantities Report_Secondary'!$A766="Totals:","End of Project",$A765))</f>
        <v>Station</v>
      </c>
      <c r="B766" s="473" t="str">
        <f>IF(ISNUMBER('Quantities Report_Secondary'!$A766), "",TRIM('Quantities Report_Secondary'!$A766))</f>
        <v/>
      </c>
      <c r="C766" s="475">
        <f>'Quantities Report_Secondary'!D766</f>
        <v>0</v>
      </c>
    </row>
    <row r="767" spans="1:3" x14ac:dyDescent="0.25">
      <c r="A767" s="532" t="str">
        <f>IF(ISNUMBER(VALUE(SUBSTITUTE('Quantities Report_Secondary'!$A767,"+",""))), VALUE(SUBSTITUTE('Quantities Report_Secondary'!$A767,"+","")),IF('Quantities Report_Secondary'!$A767="Totals:","End of Project",$A766))</f>
        <v>Station</v>
      </c>
      <c r="B767" s="473" t="str">
        <f>IF(ISNUMBER('Quantities Report_Secondary'!$A767), "",TRIM('Quantities Report_Secondary'!$A767))</f>
        <v/>
      </c>
      <c r="C767" s="475">
        <f>'Quantities Report_Secondary'!D767</f>
        <v>0</v>
      </c>
    </row>
    <row r="768" spans="1:3" x14ac:dyDescent="0.25">
      <c r="A768" s="532" t="str">
        <f>IF(ISNUMBER(VALUE(SUBSTITUTE('Quantities Report_Secondary'!$A768,"+",""))), VALUE(SUBSTITUTE('Quantities Report_Secondary'!$A768,"+","")),IF('Quantities Report_Secondary'!$A768="Totals:","End of Project",$A767))</f>
        <v>Station</v>
      </c>
      <c r="B768" s="473" t="str">
        <f>IF(ISNUMBER('Quantities Report_Secondary'!$A768), "",TRIM('Quantities Report_Secondary'!$A768))</f>
        <v/>
      </c>
      <c r="C768" s="475">
        <f>'Quantities Report_Secondary'!D768</f>
        <v>0</v>
      </c>
    </row>
    <row r="769" spans="1:3" x14ac:dyDescent="0.25">
      <c r="A769" s="532" t="str">
        <f>IF(ISNUMBER(VALUE(SUBSTITUTE('Quantities Report_Secondary'!$A769,"+",""))), VALUE(SUBSTITUTE('Quantities Report_Secondary'!$A769,"+","")),IF('Quantities Report_Secondary'!$A769="Totals:","End of Project",$A768))</f>
        <v>Station</v>
      </c>
      <c r="B769" s="473" t="str">
        <f>IF(ISNUMBER('Quantities Report_Secondary'!$A769), "",TRIM('Quantities Report_Secondary'!$A769))</f>
        <v/>
      </c>
      <c r="C769" s="475">
        <f>'Quantities Report_Secondary'!D769</f>
        <v>0</v>
      </c>
    </row>
    <row r="770" spans="1:3" x14ac:dyDescent="0.25">
      <c r="A770" s="532" t="str">
        <f>IF(ISNUMBER(VALUE(SUBSTITUTE('Quantities Report_Secondary'!$A770,"+",""))), VALUE(SUBSTITUTE('Quantities Report_Secondary'!$A770,"+","")),IF('Quantities Report_Secondary'!$A770="Totals:","End of Project",$A769))</f>
        <v>Station</v>
      </c>
      <c r="B770" s="473" t="str">
        <f>IF(ISNUMBER('Quantities Report_Secondary'!$A770), "",TRIM('Quantities Report_Secondary'!$A770))</f>
        <v/>
      </c>
      <c r="C770" s="475">
        <f>'Quantities Report_Secondary'!D770</f>
        <v>0</v>
      </c>
    </row>
    <row r="771" spans="1:3" x14ac:dyDescent="0.25">
      <c r="A771" s="532" t="str">
        <f>IF(ISNUMBER(VALUE(SUBSTITUTE('Quantities Report_Secondary'!$A771,"+",""))), VALUE(SUBSTITUTE('Quantities Report_Secondary'!$A771,"+","")),IF('Quantities Report_Secondary'!$A771="Totals:","End of Project",$A770))</f>
        <v>Station</v>
      </c>
      <c r="B771" s="473" t="str">
        <f>IF(ISNUMBER('Quantities Report_Secondary'!$A771), "",TRIM('Quantities Report_Secondary'!$A771))</f>
        <v/>
      </c>
      <c r="C771" s="475">
        <f>'Quantities Report_Secondary'!D771</f>
        <v>0</v>
      </c>
    </row>
    <row r="772" spans="1:3" x14ac:dyDescent="0.25">
      <c r="A772" s="532" t="str">
        <f>IF(ISNUMBER(VALUE(SUBSTITUTE('Quantities Report_Secondary'!$A772,"+",""))), VALUE(SUBSTITUTE('Quantities Report_Secondary'!$A772,"+","")),IF('Quantities Report_Secondary'!$A772="Totals:","End of Project",$A771))</f>
        <v>Station</v>
      </c>
      <c r="B772" s="473" t="str">
        <f>IF(ISNUMBER('Quantities Report_Secondary'!$A772), "",TRIM('Quantities Report_Secondary'!$A772))</f>
        <v/>
      </c>
      <c r="C772" s="475">
        <f>'Quantities Report_Secondary'!D772</f>
        <v>0</v>
      </c>
    </row>
    <row r="773" spans="1:3" x14ac:dyDescent="0.25">
      <c r="A773" s="532" t="str">
        <f>IF(ISNUMBER(VALUE(SUBSTITUTE('Quantities Report_Secondary'!$A773,"+",""))), VALUE(SUBSTITUTE('Quantities Report_Secondary'!$A773,"+","")),IF('Quantities Report_Secondary'!$A773="Totals:","End of Project",$A772))</f>
        <v>Station</v>
      </c>
      <c r="B773" s="473" t="str">
        <f>IF(ISNUMBER('Quantities Report_Secondary'!$A773), "",TRIM('Quantities Report_Secondary'!$A773))</f>
        <v/>
      </c>
      <c r="C773" s="475">
        <f>'Quantities Report_Secondary'!D773</f>
        <v>0</v>
      </c>
    </row>
    <row r="774" spans="1:3" x14ac:dyDescent="0.25">
      <c r="A774" s="532" t="str">
        <f>IF(ISNUMBER(VALUE(SUBSTITUTE('Quantities Report_Secondary'!$A774,"+",""))), VALUE(SUBSTITUTE('Quantities Report_Secondary'!$A774,"+","")),IF('Quantities Report_Secondary'!$A774="Totals:","End of Project",$A773))</f>
        <v>Station</v>
      </c>
      <c r="B774" s="473" t="str">
        <f>IF(ISNUMBER('Quantities Report_Secondary'!$A774), "",TRIM('Quantities Report_Secondary'!$A774))</f>
        <v/>
      </c>
      <c r="C774" s="475">
        <f>'Quantities Report_Secondary'!D774</f>
        <v>0</v>
      </c>
    </row>
    <row r="775" spans="1:3" x14ac:dyDescent="0.25">
      <c r="A775" s="532" t="str">
        <f>IF(ISNUMBER(VALUE(SUBSTITUTE('Quantities Report_Secondary'!$A775,"+",""))), VALUE(SUBSTITUTE('Quantities Report_Secondary'!$A775,"+","")),IF('Quantities Report_Secondary'!$A775="Totals:","End of Project",$A774))</f>
        <v>Station</v>
      </c>
      <c r="B775" s="473" t="str">
        <f>IF(ISNUMBER('Quantities Report_Secondary'!$A775), "",TRIM('Quantities Report_Secondary'!$A775))</f>
        <v/>
      </c>
      <c r="C775" s="475">
        <f>'Quantities Report_Secondary'!D775</f>
        <v>0</v>
      </c>
    </row>
    <row r="776" spans="1:3" x14ac:dyDescent="0.25">
      <c r="A776" s="532" t="str">
        <f>IF(ISNUMBER(VALUE(SUBSTITUTE('Quantities Report_Secondary'!$A776,"+",""))), VALUE(SUBSTITUTE('Quantities Report_Secondary'!$A776,"+","")),IF('Quantities Report_Secondary'!$A776="Totals:","End of Project",$A775))</f>
        <v>Station</v>
      </c>
      <c r="B776" s="473" t="str">
        <f>IF(ISNUMBER('Quantities Report_Secondary'!$A776), "",TRIM('Quantities Report_Secondary'!$A776))</f>
        <v/>
      </c>
      <c r="C776" s="475">
        <f>'Quantities Report_Secondary'!D776</f>
        <v>0</v>
      </c>
    </row>
    <row r="777" spans="1:3" x14ac:dyDescent="0.25">
      <c r="A777" s="532" t="str">
        <f>IF(ISNUMBER(VALUE(SUBSTITUTE('Quantities Report_Secondary'!$A777,"+",""))), VALUE(SUBSTITUTE('Quantities Report_Secondary'!$A777,"+","")),IF('Quantities Report_Secondary'!$A777="Totals:","End of Project",$A776))</f>
        <v>Station</v>
      </c>
      <c r="B777" s="473" t="str">
        <f>IF(ISNUMBER('Quantities Report_Secondary'!$A777), "",TRIM('Quantities Report_Secondary'!$A777))</f>
        <v/>
      </c>
      <c r="C777" s="475">
        <f>'Quantities Report_Secondary'!D777</f>
        <v>0</v>
      </c>
    </row>
    <row r="778" spans="1:3" x14ac:dyDescent="0.25">
      <c r="A778" s="532" t="str">
        <f>IF(ISNUMBER(VALUE(SUBSTITUTE('Quantities Report_Secondary'!$A778,"+",""))), VALUE(SUBSTITUTE('Quantities Report_Secondary'!$A778,"+","")),IF('Quantities Report_Secondary'!$A778="Totals:","End of Project",$A777))</f>
        <v>Station</v>
      </c>
      <c r="B778" s="473" t="str">
        <f>IF(ISNUMBER('Quantities Report_Secondary'!$A778), "",TRIM('Quantities Report_Secondary'!$A778))</f>
        <v/>
      </c>
      <c r="C778" s="475">
        <f>'Quantities Report_Secondary'!D778</f>
        <v>0</v>
      </c>
    </row>
    <row r="779" spans="1:3" x14ac:dyDescent="0.25">
      <c r="A779" s="532" t="str">
        <f>IF(ISNUMBER(VALUE(SUBSTITUTE('Quantities Report_Secondary'!$A779,"+",""))), VALUE(SUBSTITUTE('Quantities Report_Secondary'!$A779,"+","")),IF('Quantities Report_Secondary'!$A779="Totals:","End of Project",$A778))</f>
        <v>Station</v>
      </c>
      <c r="B779" s="473" t="str">
        <f>IF(ISNUMBER('Quantities Report_Secondary'!$A779), "",TRIM('Quantities Report_Secondary'!$A779))</f>
        <v/>
      </c>
      <c r="C779" s="475">
        <f>'Quantities Report_Secondary'!D779</f>
        <v>0</v>
      </c>
    </row>
    <row r="780" spans="1:3" x14ac:dyDescent="0.25">
      <c r="A780" s="532" t="str">
        <f>IF(ISNUMBER(VALUE(SUBSTITUTE('Quantities Report_Secondary'!$A780,"+",""))), VALUE(SUBSTITUTE('Quantities Report_Secondary'!$A780,"+","")),IF('Quantities Report_Secondary'!$A780="Totals:","End of Project",$A779))</f>
        <v>Station</v>
      </c>
      <c r="B780" s="473" t="str">
        <f>IF(ISNUMBER('Quantities Report_Secondary'!$A780), "",TRIM('Quantities Report_Secondary'!$A780))</f>
        <v/>
      </c>
      <c r="C780" s="475">
        <f>'Quantities Report_Secondary'!D780</f>
        <v>0</v>
      </c>
    </row>
    <row r="781" spans="1:3" x14ac:dyDescent="0.25">
      <c r="A781" s="532" t="str">
        <f>IF(ISNUMBER(VALUE(SUBSTITUTE('Quantities Report_Secondary'!$A781,"+",""))), VALUE(SUBSTITUTE('Quantities Report_Secondary'!$A781,"+","")),IF('Quantities Report_Secondary'!$A781="Totals:","End of Project",$A780))</f>
        <v>Station</v>
      </c>
      <c r="B781" s="473" t="str">
        <f>IF(ISNUMBER('Quantities Report_Secondary'!$A781), "",TRIM('Quantities Report_Secondary'!$A781))</f>
        <v/>
      </c>
      <c r="C781" s="475">
        <f>'Quantities Report_Secondary'!D781</f>
        <v>0</v>
      </c>
    </row>
    <row r="782" spans="1:3" x14ac:dyDescent="0.25">
      <c r="A782" s="532" t="str">
        <f>IF(ISNUMBER(VALUE(SUBSTITUTE('Quantities Report_Secondary'!$A782,"+",""))), VALUE(SUBSTITUTE('Quantities Report_Secondary'!$A782,"+","")),IF('Quantities Report_Secondary'!$A782="Totals:","End of Project",$A781))</f>
        <v>Station</v>
      </c>
      <c r="B782" s="473" t="str">
        <f>IF(ISNUMBER('Quantities Report_Secondary'!$A782), "",TRIM('Quantities Report_Secondary'!$A782))</f>
        <v/>
      </c>
      <c r="C782" s="475">
        <f>'Quantities Report_Secondary'!D782</f>
        <v>0</v>
      </c>
    </row>
    <row r="783" spans="1:3" x14ac:dyDescent="0.25">
      <c r="A783" s="532" t="str">
        <f>IF(ISNUMBER(VALUE(SUBSTITUTE('Quantities Report_Secondary'!$A783,"+",""))), VALUE(SUBSTITUTE('Quantities Report_Secondary'!$A783,"+","")),IF('Quantities Report_Secondary'!$A783="Totals:","End of Project",$A782))</f>
        <v>Station</v>
      </c>
      <c r="B783" s="473" t="str">
        <f>IF(ISNUMBER('Quantities Report_Secondary'!$A783), "",TRIM('Quantities Report_Secondary'!$A783))</f>
        <v/>
      </c>
      <c r="C783" s="475">
        <f>'Quantities Report_Secondary'!D783</f>
        <v>0</v>
      </c>
    </row>
    <row r="784" spans="1:3" x14ac:dyDescent="0.25">
      <c r="A784" s="532" t="str">
        <f>IF(ISNUMBER(VALUE(SUBSTITUTE('Quantities Report_Secondary'!$A784,"+",""))), VALUE(SUBSTITUTE('Quantities Report_Secondary'!$A784,"+","")),IF('Quantities Report_Secondary'!$A784="Totals:","End of Project",$A783))</f>
        <v>Station</v>
      </c>
      <c r="B784" s="473" t="str">
        <f>IF(ISNUMBER('Quantities Report_Secondary'!$A784), "",TRIM('Quantities Report_Secondary'!$A784))</f>
        <v/>
      </c>
      <c r="C784" s="475">
        <f>'Quantities Report_Secondary'!D784</f>
        <v>0</v>
      </c>
    </row>
    <row r="785" spans="1:3" x14ac:dyDescent="0.25">
      <c r="A785" s="532" t="str">
        <f>IF(ISNUMBER(VALUE(SUBSTITUTE('Quantities Report_Secondary'!$A785,"+",""))), VALUE(SUBSTITUTE('Quantities Report_Secondary'!$A785,"+","")),IF('Quantities Report_Secondary'!$A785="Totals:","End of Project",$A784))</f>
        <v>Station</v>
      </c>
      <c r="B785" s="473" t="str">
        <f>IF(ISNUMBER('Quantities Report_Secondary'!$A785), "",TRIM('Quantities Report_Secondary'!$A785))</f>
        <v/>
      </c>
      <c r="C785" s="475">
        <f>'Quantities Report_Secondary'!D785</f>
        <v>0</v>
      </c>
    </row>
    <row r="786" spans="1:3" x14ac:dyDescent="0.25">
      <c r="A786" s="532" t="str">
        <f>IF(ISNUMBER(VALUE(SUBSTITUTE('Quantities Report_Secondary'!$A786,"+",""))), VALUE(SUBSTITUTE('Quantities Report_Secondary'!$A786,"+","")),IF('Quantities Report_Secondary'!$A786="Totals:","End of Project",$A785))</f>
        <v>Station</v>
      </c>
      <c r="B786" s="473" t="str">
        <f>IF(ISNUMBER('Quantities Report_Secondary'!$A786), "",TRIM('Quantities Report_Secondary'!$A786))</f>
        <v/>
      </c>
      <c r="C786" s="475">
        <f>'Quantities Report_Secondary'!D786</f>
        <v>0</v>
      </c>
    </row>
    <row r="787" spans="1:3" x14ac:dyDescent="0.25">
      <c r="A787" s="532" t="str">
        <f>IF(ISNUMBER(VALUE(SUBSTITUTE('Quantities Report_Secondary'!$A787,"+",""))), VALUE(SUBSTITUTE('Quantities Report_Secondary'!$A787,"+","")),IF('Quantities Report_Secondary'!$A787="Totals:","End of Project",$A786))</f>
        <v>Station</v>
      </c>
      <c r="B787" s="473" t="str">
        <f>IF(ISNUMBER('Quantities Report_Secondary'!$A787), "",TRIM('Quantities Report_Secondary'!$A787))</f>
        <v/>
      </c>
      <c r="C787" s="475">
        <f>'Quantities Report_Secondary'!D787</f>
        <v>0</v>
      </c>
    </row>
    <row r="788" spans="1:3" x14ac:dyDescent="0.25">
      <c r="A788" s="532" t="str">
        <f>IF(ISNUMBER(VALUE(SUBSTITUTE('Quantities Report_Secondary'!$A788,"+",""))), VALUE(SUBSTITUTE('Quantities Report_Secondary'!$A788,"+","")),IF('Quantities Report_Secondary'!$A788="Totals:","End of Project",$A787))</f>
        <v>Station</v>
      </c>
      <c r="B788" s="473" t="str">
        <f>IF(ISNUMBER('Quantities Report_Secondary'!$A788), "",TRIM('Quantities Report_Secondary'!$A788))</f>
        <v/>
      </c>
      <c r="C788" s="475">
        <f>'Quantities Report_Secondary'!D788</f>
        <v>0</v>
      </c>
    </row>
    <row r="789" spans="1:3" x14ac:dyDescent="0.25">
      <c r="A789" s="532" t="str">
        <f>IF(ISNUMBER(VALUE(SUBSTITUTE('Quantities Report_Secondary'!$A789,"+",""))), VALUE(SUBSTITUTE('Quantities Report_Secondary'!$A789,"+","")),IF('Quantities Report_Secondary'!$A789="Totals:","End of Project",$A788))</f>
        <v>Station</v>
      </c>
      <c r="B789" s="473" t="str">
        <f>IF(ISNUMBER('Quantities Report_Secondary'!$A789), "",TRIM('Quantities Report_Secondary'!$A789))</f>
        <v/>
      </c>
      <c r="C789" s="475">
        <f>'Quantities Report_Secondary'!D789</f>
        <v>0</v>
      </c>
    </row>
    <row r="790" spans="1:3" x14ac:dyDescent="0.25">
      <c r="A790" s="532" t="str">
        <f>IF(ISNUMBER(VALUE(SUBSTITUTE('Quantities Report_Secondary'!$A790,"+",""))), VALUE(SUBSTITUTE('Quantities Report_Secondary'!$A790,"+","")),IF('Quantities Report_Secondary'!$A790="Totals:","End of Project",$A789))</f>
        <v>Station</v>
      </c>
      <c r="B790" s="473" t="str">
        <f>IF(ISNUMBER('Quantities Report_Secondary'!$A790), "",TRIM('Quantities Report_Secondary'!$A790))</f>
        <v/>
      </c>
      <c r="C790" s="475">
        <f>'Quantities Report_Secondary'!D790</f>
        <v>0</v>
      </c>
    </row>
    <row r="791" spans="1:3" x14ac:dyDescent="0.25">
      <c r="A791" s="532" t="str">
        <f>IF(ISNUMBER(VALUE(SUBSTITUTE('Quantities Report_Secondary'!$A791,"+",""))), VALUE(SUBSTITUTE('Quantities Report_Secondary'!$A791,"+","")),IF('Quantities Report_Secondary'!$A791="Totals:","End of Project",$A790))</f>
        <v>Station</v>
      </c>
      <c r="B791" s="473" t="str">
        <f>IF(ISNUMBER('Quantities Report_Secondary'!$A791), "",TRIM('Quantities Report_Secondary'!$A791))</f>
        <v/>
      </c>
      <c r="C791" s="475">
        <f>'Quantities Report_Secondary'!D791</f>
        <v>0</v>
      </c>
    </row>
    <row r="792" spans="1:3" x14ac:dyDescent="0.25">
      <c r="A792" s="532" t="str">
        <f>IF(ISNUMBER(VALUE(SUBSTITUTE('Quantities Report_Secondary'!$A792,"+",""))), VALUE(SUBSTITUTE('Quantities Report_Secondary'!$A792,"+","")),IF('Quantities Report_Secondary'!$A792="Totals:","End of Project",$A791))</f>
        <v>Station</v>
      </c>
      <c r="B792" s="473" t="str">
        <f>IF(ISNUMBER('Quantities Report_Secondary'!$A792), "",TRIM('Quantities Report_Secondary'!$A792))</f>
        <v/>
      </c>
      <c r="C792" s="475">
        <f>'Quantities Report_Secondary'!D792</f>
        <v>0</v>
      </c>
    </row>
    <row r="793" spans="1:3" x14ac:dyDescent="0.25">
      <c r="A793" s="532" t="str">
        <f>IF(ISNUMBER(VALUE(SUBSTITUTE('Quantities Report_Secondary'!$A793,"+",""))), VALUE(SUBSTITUTE('Quantities Report_Secondary'!$A793,"+","")),IF('Quantities Report_Secondary'!$A793="Totals:","End of Project",$A792))</f>
        <v>Station</v>
      </c>
      <c r="B793" s="473" t="str">
        <f>IF(ISNUMBER('Quantities Report_Secondary'!$A793), "",TRIM('Quantities Report_Secondary'!$A793))</f>
        <v/>
      </c>
      <c r="C793" s="475">
        <f>'Quantities Report_Secondary'!D793</f>
        <v>0</v>
      </c>
    </row>
    <row r="794" spans="1:3" x14ac:dyDescent="0.25">
      <c r="A794" s="532" t="str">
        <f>IF(ISNUMBER(VALUE(SUBSTITUTE('Quantities Report_Secondary'!$A794,"+",""))), VALUE(SUBSTITUTE('Quantities Report_Secondary'!$A794,"+","")),IF('Quantities Report_Secondary'!$A794="Totals:","End of Project",$A793))</f>
        <v>Station</v>
      </c>
      <c r="B794" s="473" t="str">
        <f>IF(ISNUMBER('Quantities Report_Secondary'!$A794), "",TRIM('Quantities Report_Secondary'!$A794))</f>
        <v/>
      </c>
      <c r="C794" s="475">
        <f>'Quantities Report_Secondary'!D794</f>
        <v>0</v>
      </c>
    </row>
    <row r="795" spans="1:3" x14ac:dyDescent="0.25">
      <c r="A795" s="532" t="str">
        <f>IF(ISNUMBER(VALUE(SUBSTITUTE('Quantities Report_Secondary'!$A795,"+",""))), VALUE(SUBSTITUTE('Quantities Report_Secondary'!$A795,"+","")),IF('Quantities Report_Secondary'!$A795="Totals:","End of Project",$A794))</f>
        <v>Station</v>
      </c>
      <c r="B795" s="473" t="str">
        <f>IF(ISNUMBER('Quantities Report_Secondary'!$A795), "",TRIM('Quantities Report_Secondary'!$A795))</f>
        <v/>
      </c>
      <c r="C795" s="475">
        <f>'Quantities Report_Secondary'!D795</f>
        <v>0</v>
      </c>
    </row>
    <row r="796" spans="1:3" x14ac:dyDescent="0.25">
      <c r="A796" s="532" t="str">
        <f>IF(ISNUMBER(VALUE(SUBSTITUTE('Quantities Report_Secondary'!$A796,"+",""))), VALUE(SUBSTITUTE('Quantities Report_Secondary'!$A796,"+","")),IF('Quantities Report_Secondary'!$A796="Totals:","End of Project",$A795))</f>
        <v>Station</v>
      </c>
      <c r="B796" s="473" t="str">
        <f>IF(ISNUMBER('Quantities Report_Secondary'!$A796), "",TRIM('Quantities Report_Secondary'!$A796))</f>
        <v/>
      </c>
      <c r="C796" s="475">
        <f>'Quantities Report_Secondary'!D796</f>
        <v>0</v>
      </c>
    </row>
    <row r="797" spans="1:3" x14ac:dyDescent="0.25">
      <c r="A797" s="532" t="str">
        <f>IF(ISNUMBER(VALUE(SUBSTITUTE('Quantities Report_Secondary'!$A797,"+",""))), VALUE(SUBSTITUTE('Quantities Report_Secondary'!$A797,"+","")),IF('Quantities Report_Secondary'!$A797="Totals:","End of Project",$A796))</f>
        <v>Station</v>
      </c>
      <c r="B797" s="473" t="str">
        <f>IF(ISNUMBER('Quantities Report_Secondary'!$A797), "",TRIM('Quantities Report_Secondary'!$A797))</f>
        <v/>
      </c>
      <c r="C797" s="475">
        <f>'Quantities Report_Secondary'!D797</f>
        <v>0</v>
      </c>
    </row>
    <row r="798" spans="1:3" x14ac:dyDescent="0.25">
      <c r="A798" s="532" t="str">
        <f>IF(ISNUMBER(VALUE(SUBSTITUTE('Quantities Report_Secondary'!$A798,"+",""))), VALUE(SUBSTITUTE('Quantities Report_Secondary'!$A798,"+","")),IF('Quantities Report_Secondary'!$A798="Totals:","End of Project",$A797))</f>
        <v>Station</v>
      </c>
      <c r="B798" s="473" t="str">
        <f>IF(ISNUMBER('Quantities Report_Secondary'!$A798), "",TRIM('Quantities Report_Secondary'!$A798))</f>
        <v/>
      </c>
      <c r="C798" s="475">
        <f>'Quantities Report_Secondary'!D798</f>
        <v>0</v>
      </c>
    </row>
    <row r="799" spans="1:3" x14ac:dyDescent="0.25">
      <c r="A799" s="532" t="str">
        <f>IF(ISNUMBER(VALUE(SUBSTITUTE('Quantities Report_Secondary'!$A799,"+",""))), VALUE(SUBSTITUTE('Quantities Report_Secondary'!$A799,"+","")),IF('Quantities Report_Secondary'!$A799="Totals:","End of Project",$A798))</f>
        <v>Station</v>
      </c>
      <c r="B799" s="473" t="str">
        <f>IF(ISNUMBER('Quantities Report_Secondary'!$A799), "",TRIM('Quantities Report_Secondary'!$A799))</f>
        <v/>
      </c>
      <c r="C799" s="475">
        <f>'Quantities Report_Secondary'!D799</f>
        <v>0</v>
      </c>
    </row>
    <row r="800" spans="1:3" x14ac:dyDescent="0.25">
      <c r="A800" s="532" t="str">
        <f>IF(ISNUMBER(VALUE(SUBSTITUTE('Quantities Report_Secondary'!$A800,"+",""))), VALUE(SUBSTITUTE('Quantities Report_Secondary'!$A800,"+","")),IF('Quantities Report_Secondary'!$A800="Totals:","End of Project",$A799))</f>
        <v>Station</v>
      </c>
      <c r="B800" s="473" t="str">
        <f>IF(ISNUMBER('Quantities Report_Secondary'!$A800), "",TRIM('Quantities Report_Secondary'!$A800))</f>
        <v/>
      </c>
      <c r="C800" s="475">
        <f>'Quantities Report_Secondary'!D800</f>
        <v>0</v>
      </c>
    </row>
    <row r="801" spans="1:3" x14ac:dyDescent="0.25">
      <c r="A801" s="532" t="str">
        <f>IF(ISNUMBER(VALUE(SUBSTITUTE('Quantities Report_Secondary'!$A801,"+",""))), VALUE(SUBSTITUTE('Quantities Report_Secondary'!$A801,"+","")),IF('Quantities Report_Secondary'!$A801="Totals:","End of Project",$A800))</f>
        <v>Station</v>
      </c>
      <c r="B801" s="473" t="str">
        <f>IF(ISNUMBER('Quantities Report_Secondary'!$A801), "",TRIM('Quantities Report_Secondary'!$A801))</f>
        <v/>
      </c>
      <c r="C801" s="475">
        <f>'Quantities Report_Secondary'!D801</f>
        <v>0</v>
      </c>
    </row>
    <row r="802" spans="1:3" x14ac:dyDescent="0.25">
      <c r="A802" s="532" t="str">
        <f>IF(ISNUMBER(VALUE(SUBSTITUTE('Quantities Report_Secondary'!$A802,"+",""))), VALUE(SUBSTITUTE('Quantities Report_Secondary'!$A802,"+","")),IF('Quantities Report_Secondary'!$A802="Totals:","End of Project",$A801))</f>
        <v>Station</v>
      </c>
      <c r="B802" s="473" t="str">
        <f>IF(ISNUMBER('Quantities Report_Secondary'!$A802), "",TRIM('Quantities Report_Secondary'!$A802))</f>
        <v/>
      </c>
      <c r="C802" s="475">
        <f>'Quantities Report_Secondary'!D802</f>
        <v>0</v>
      </c>
    </row>
    <row r="803" spans="1:3" x14ac:dyDescent="0.25">
      <c r="A803" s="532" t="str">
        <f>IF(ISNUMBER(VALUE(SUBSTITUTE('Quantities Report_Secondary'!$A803,"+",""))), VALUE(SUBSTITUTE('Quantities Report_Secondary'!$A803,"+","")),IF('Quantities Report_Secondary'!$A803="Totals:","End of Project",$A802))</f>
        <v>Station</v>
      </c>
      <c r="B803" s="473" t="str">
        <f>IF(ISNUMBER('Quantities Report_Secondary'!$A803), "",TRIM('Quantities Report_Secondary'!$A803))</f>
        <v/>
      </c>
      <c r="C803" s="475">
        <f>'Quantities Report_Secondary'!D803</f>
        <v>0</v>
      </c>
    </row>
    <row r="804" spans="1:3" x14ac:dyDescent="0.25">
      <c r="A804" s="532" t="str">
        <f>IF(ISNUMBER(VALUE(SUBSTITUTE('Quantities Report_Secondary'!$A804,"+",""))), VALUE(SUBSTITUTE('Quantities Report_Secondary'!$A804,"+","")),IF('Quantities Report_Secondary'!$A804="Totals:","End of Project",$A803))</f>
        <v>Station</v>
      </c>
      <c r="B804" s="473" t="str">
        <f>IF(ISNUMBER('Quantities Report_Secondary'!$A804), "",TRIM('Quantities Report_Secondary'!$A804))</f>
        <v/>
      </c>
      <c r="C804" s="475">
        <f>'Quantities Report_Secondary'!D804</f>
        <v>0</v>
      </c>
    </row>
    <row r="805" spans="1:3" x14ac:dyDescent="0.25">
      <c r="A805" s="532" t="str">
        <f>IF(ISNUMBER(VALUE(SUBSTITUTE('Quantities Report_Secondary'!$A805,"+",""))), VALUE(SUBSTITUTE('Quantities Report_Secondary'!$A805,"+","")),IF('Quantities Report_Secondary'!$A805="Totals:","End of Project",$A804))</f>
        <v>Station</v>
      </c>
      <c r="B805" s="473" t="str">
        <f>IF(ISNUMBER('Quantities Report_Secondary'!$A805), "",TRIM('Quantities Report_Secondary'!$A805))</f>
        <v/>
      </c>
      <c r="C805" s="475">
        <f>'Quantities Report_Secondary'!D805</f>
        <v>0</v>
      </c>
    </row>
    <row r="806" spans="1:3" x14ac:dyDescent="0.25">
      <c r="A806" s="532" t="str">
        <f>IF(ISNUMBER(VALUE(SUBSTITUTE('Quantities Report_Secondary'!$A806,"+",""))), VALUE(SUBSTITUTE('Quantities Report_Secondary'!$A806,"+","")),IF('Quantities Report_Secondary'!$A806="Totals:","End of Project",$A805))</f>
        <v>Station</v>
      </c>
      <c r="B806" s="473" t="str">
        <f>IF(ISNUMBER('Quantities Report_Secondary'!$A806), "",TRIM('Quantities Report_Secondary'!$A806))</f>
        <v/>
      </c>
      <c r="C806" s="475">
        <f>'Quantities Report_Secondary'!D806</f>
        <v>0</v>
      </c>
    </row>
    <row r="807" spans="1:3" x14ac:dyDescent="0.25">
      <c r="A807" s="532" t="str">
        <f>IF(ISNUMBER(VALUE(SUBSTITUTE('Quantities Report_Secondary'!$A807,"+",""))), VALUE(SUBSTITUTE('Quantities Report_Secondary'!$A807,"+","")),IF('Quantities Report_Secondary'!$A807="Totals:","End of Project",$A806))</f>
        <v>Station</v>
      </c>
      <c r="B807" s="473" t="str">
        <f>IF(ISNUMBER('Quantities Report_Secondary'!$A807), "",TRIM('Quantities Report_Secondary'!$A807))</f>
        <v/>
      </c>
      <c r="C807" s="475">
        <f>'Quantities Report_Secondary'!D807</f>
        <v>0</v>
      </c>
    </row>
    <row r="808" spans="1:3" x14ac:dyDescent="0.25">
      <c r="A808" s="532" t="str">
        <f>IF(ISNUMBER(VALUE(SUBSTITUTE('Quantities Report_Secondary'!$A808,"+",""))), VALUE(SUBSTITUTE('Quantities Report_Secondary'!$A808,"+","")),IF('Quantities Report_Secondary'!$A808="Totals:","End of Project",$A807))</f>
        <v>Station</v>
      </c>
      <c r="B808" s="473" t="str">
        <f>IF(ISNUMBER('Quantities Report_Secondary'!$A808), "",TRIM('Quantities Report_Secondary'!$A808))</f>
        <v/>
      </c>
      <c r="C808" s="475">
        <f>'Quantities Report_Secondary'!D808</f>
        <v>0</v>
      </c>
    </row>
    <row r="809" spans="1:3" x14ac:dyDescent="0.25">
      <c r="A809" s="532" t="str">
        <f>IF(ISNUMBER(VALUE(SUBSTITUTE('Quantities Report_Secondary'!$A809,"+",""))), VALUE(SUBSTITUTE('Quantities Report_Secondary'!$A809,"+","")),IF('Quantities Report_Secondary'!$A809="Totals:","End of Project",$A808))</f>
        <v>Station</v>
      </c>
      <c r="B809" s="473" t="str">
        <f>IF(ISNUMBER('Quantities Report_Secondary'!$A809), "",TRIM('Quantities Report_Secondary'!$A809))</f>
        <v/>
      </c>
      <c r="C809" s="475">
        <f>'Quantities Report_Secondary'!D809</f>
        <v>0</v>
      </c>
    </row>
    <row r="810" spans="1:3" x14ac:dyDescent="0.25">
      <c r="A810" s="532" t="str">
        <f>IF(ISNUMBER(VALUE(SUBSTITUTE('Quantities Report_Secondary'!$A810,"+",""))), VALUE(SUBSTITUTE('Quantities Report_Secondary'!$A810,"+","")),IF('Quantities Report_Secondary'!$A810="Totals:","End of Project",$A809))</f>
        <v>Station</v>
      </c>
      <c r="B810" s="473" t="str">
        <f>IF(ISNUMBER('Quantities Report_Secondary'!$A810), "",TRIM('Quantities Report_Secondary'!$A810))</f>
        <v/>
      </c>
      <c r="C810" s="475">
        <f>'Quantities Report_Secondary'!D810</f>
        <v>0</v>
      </c>
    </row>
    <row r="811" spans="1:3" x14ac:dyDescent="0.25">
      <c r="A811" s="532" t="str">
        <f>IF(ISNUMBER(VALUE(SUBSTITUTE('Quantities Report_Secondary'!$A811,"+",""))), VALUE(SUBSTITUTE('Quantities Report_Secondary'!$A811,"+","")),IF('Quantities Report_Secondary'!$A811="Totals:","End of Project",$A810))</f>
        <v>Station</v>
      </c>
      <c r="B811" s="473" t="str">
        <f>IF(ISNUMBER('Quantities Report_Secondary'!$A811), "",TRIM('Quantities Report_Secondary'!$A811))</f>
        <v/>
      </c>
      <c r="C811" s="475">
        <f>'Quantities Report_Secondary'!D811</f>
        <v>0</v>
      </c>
    </row>
    <row r="812" spans="1:3" x14ac:dyDescent="0.25">
      <c r="A812" s="532" t="str">
        <f>IF(ISNUMBER(VALUE(SUBSTITUTE('Quantities Report_Secondary'!$A812,"+",""))), VALUE(SUBSTITUTE('Quantities Report_Secondary'!$A812,"+","")),IF('Quantities Report_Secondary'!$A812="Totals:","End of Project",$A811))</f>
        <v>Station</v>
      </c>
      <c r="B812" s="473" t="str">
        <f>IF(ISNUMBER('Quantities Report_Secondary'!$A812), "",TRIM('Quantities Report_Secondary'!$A812))</f>
        <v/>
      </c>
      <c r="C812" s="475">
        <f>'Quantities Report_Secondary'!D812</f>
        <v>0</v>
      </c>
    </row>
    <row r="813" spans="1:3" x14ac:dyDescent="0.25">
      <c r="A813" s="532" t="str">
        <f>IF(ISNUMBER(VALUE(SUBSTITUTE('Quantities Report_Secondary'!$A813,"+",""))), VALUE(SUBSTITUTE('Quantities Report_Secondary'!$A813,"+","")),IF('Quantities Report_Secondary'!$A813="Totals:","End of Project",$A812))</f>
        <v>Station</v>
      </c>
      <c r="B813" s="473" t="str">
        <f>IF(ISNUMBER('Quantities Report_Secondary'!$A813), "",TRIM('Quantities Report_Secondary'!$A813))</f>
        <v/>
      </c>
      <c r="C813" s="475">
        <f>'Quantities Report_Secondary'!D813</f>
        <v>0</v>
      </c>
    </row>
    <row r="814" spans="1:3" x14ac:dyDescent="0.25">
      <c r="A814" s="532" t="str">
        <f>IF(ISNUMBER(VALUE(SUBSTITUTE('Quantities Report_Secondary'!$A814,"+",""))), VALUE(SUBSTITUTE('Quantities Report_Secondary'!$A814,"+","")),IF('Quantities Report_Secondary'!$A814="Totals:","End of Project",$A813))</f>
        <v>Station</v>
      </c>
      <c r="B814" s="473" t="str">
        <f>IF(ISNUMBER('Quantities Report_Secondary'!$A814), "",TRIM('Quantities Report_Secondary'!$A814))</f>
        <v/>
      </c>
      <c r="C814" s="475">
        <f>'Quantities Report_Secondary'!D814</f>
        <v>0</v>
      </c>
    </row>
    <row r="815" spans="1:3" x14ac:dyDescent="0.25">
      <c r="A815" s="532" t="str">
        <f>IF(ISNUMBER(VALUE(SUBSTITUTE('Quantities Report_Secondary'!$A815,"+",""))), VALUE(SUBSTITUTE('Quantities Report_Secondary'!$A815,"+","")),IF('Quantities Report_Secondary'!$A815="Totals:","End of Project",$A814))</f>
        <v>Station</v>
      </c>
      <c r="B815" s="473" t="str">
        <f>IF(ISNUMBER('Quantities Report_Secondary'!$A815), "",TRIM('Quantities Report_Secondary'!$A815))</f>
        <v/>
      </c>
      <c r="C815" s="475">
        <f>'Quantities Report_Secondary'!D815</f>
        <v>0</v>
      </c>
    </row>
    <row r="816" spans="1:3" x14ac:dyDescent="0.25">
      <c r="A816" s="532" t="str">
        <f>IF(ISNUMBER(VALUE(SUBSTITUTE('Quantities Report_Secondary'!$A816,"+",""))), VALUE(SUBSTITUTE('Quantities Report_Secondary'!$A816,"+","")),IF('Quantities Report_Secondary'!$A816="Totals:","End of Project",$A815))</f>
        <v>Station</v>
      </c>
      <c r="B816" s="473" t="str">
        <f>IF(ISNUMBER('Quantities Report_Secondary'!$A816), "",TRIM('Quantities Report_Secondary'!$A816))</f>
        <v/>
      </c>
      <c r="C816" s="475">
        <f>'Quantities Report_Secondary'!D816</f>
        <v>0</v>
      </c>
    </row>
    <row r="817" spans="1:3" x14ac:dyDescent="0.25">
      <c r="A817" s="532" t="str">
        <f>IF(ISNUMBER(VALUE(SUBSTITUTE('Quantities Report_Secondary'!$A817,"+",""))), VALUE(SUBSTITUTE('Quantities Report_Secondary'!$A817,"+","")),IF('Quantities Report_Secondary'!$A817="Totals:","End of Project",$A816))</f>
        <v>Station</v>
      </c>
      <c r="B817" s="473" t="str">
        <f>IF(ISNUMBER('Quantities Report_Secondary'!$A817), "",TRIM('Quantities Report_Secondary'!$A817))</f>
        <v/>
      </c>
      <c r="C817" s="475">
        <f>'Quantities Report_Secondary'!D817</f>
        <v>0</v>
      </c>
    </row>
    <row r="818" spans="1:3" x14ac:dyDescent="0.25">
      <c r="A818" s="532" t="str">
        <f>IF(ISNUMBER(VALUE(SUBSTITUTE('Quantities Report_Secondary'!$A818,"+",""))), VALUE(SUBSTITUTE('Quantities Report_Secondary'!$A818,"+","")),IF('Quantities Report_Secondary'!$A818="Totals:","End of Project",$A817))</f>
        <v>Station</v>
      </c>
      <c r="B818" s="473" t="str">
        <f>IF(ISNUMBER('Quantities Report_Secondary'!$A818), "",TRIM('Quantities Report_Secondary'!$A818))</f>
        <v/>
      </c>
      <c r="C818" s="475">
        <f>'Quantities Report_Secondary'!D818</f>
        <v>0</v>
      </c>
    </row>
    <row r="819" spans="1:3" x14ac:dyDescent="0.25">
      <c r="A819" s="532" t="str">
        <f>IF(ISNUMBER(VALUE(SUBSTITUTE('Quantities Report_Secondary'!$A819,"+",""))), VALUE(SUBSTITUTE('Quantities Report_Secondary'!$A819,"+","")),IF('Quantities Report_Secondary'!$A819="Totals:","End of Project",$A818))</f>
        <v>Station</v>
      </c>
      <c r="B819" s="473" t="str">
        <f>IF(ISNUMBER('Quantities Report_Secondary'!$A819), "",TRIM('Quantities Report_Secondary'!$A819))</f>
        <v/>
      </c>
      <c r="C819" s="475">
        <f>'Quantities Report_Secondary'!D819</f>
        <v>0</v>
      </c>
    </row>
    <row r="820" spans="1:3" x14ac:dyDescent="0.25">
      <c r="A820" s="532" t="str">
        <f>IF(ISNUMBER(VALUE(SUBSTITUTE('Quantities Report_Secondary'!$A820,"+",""))), VALUE(SUBSTITUTE('Quantities Report_Secondary'!$A820,"+","")),IF('Quantities Report_Secondary'!$A820="Totals:","End of Project",$A819))</f>
        <v>Station</v>
      </c>
      <c r="B820" s="473" t="str">
        <f>IF(ISNUMBER('Quantities Report_Secondary'!$A820), "",TRIM('Quantities Report_Secondary'!$A820))</f>
        <v/>
      </c>
      <c r="C820" s="475">
        <f>'Quantities Report_Secondary'!D820</f>
        <v>0</v>
      </c>
    </row>
    <row r="821" spans="1:3" x14ac:dyDescent="0.25">
      <c r="A821" s="532" t="str">
        <f>IF(ISNUMBER(VALUE(SUBSTITUTE('Quantities Report_Secondary'!$A821,"+",""))), VALUE(SUBSTITUTE('Quantities Report_Secondary'!$A821,"+","")),IF('Quantities Report_Secondary'!$A821="Totals:","End of Project",$A820))</f>
        <v>Station</v>
      </c>
      <c r="B821" s="473" t="str">
        <f>IF(ISNUMBER('Quantities Report_Secondary'!$A821), "",TRIM('Quantities Report_Secondary'!$A821))</f>
        <v/>
      </c>
      <c r="C821" s="475">
        <f>'Quantities Report_Secondary'!D821</f>
        <v>0</v>
      </c>
    </row>
    <row r="822" spans="1:3" x14ac:dyDescent="0.25">
      <c r="A822" s="532" t="str">
        <f>IF(ISNUMBER(VALUE(SUBSTITUTE('Quantities Report_Secondary'!$A822,"+",""))), VALUE(SUBSTITUTE('Quantities Report_Secondary'!$A822,"+","")),IF('Quantities Report_Secondary'!$A822="Totals:","End of Project",$A821))</f>
        <v>Station</v>
      </c>
      <c r="B822" s="473" t="str">
        <f>IF(ISNUMBER('Quantities Report_Secondary'!$A822), "",TRIM('Quantities Report_Secondary'!$A822))</f>
        <v/>
      </c>
      <c r="C822" s="475">
        <f>'Quantities Report_Secondary'!D822</f>
        <v>0</v>
      </c>
    </row>
    <row r="823" spans="1:3" x14ac:dyDescent="0.25">
      <c r="A823" s="532" t="str">
        <f>IF(ISNUMBER(VALUE(SUBSTITUTE('Quantities Report_Secondary'!$A823,"+",""))), VALUE(SUBSTITUTE('Quantities Report_Secondary'!$A823,"+","")),IF('Quantities Report_Secondary'!$A823="Totals:","End of Project",$A822))</f>
        <v>Station</v>
      </c>
      <c r="B823" s="473" t="str">
        <f>IF(ISNUMBER('Quantities Report_Secondary'!$A823), "",TRIM('Quantities Report_Secondary'!$A823))</f>
        <v/>
      </c>
      <c r="C823" s="475">
        <f>'Quantities Report_Secondary'!D823</f>
        <v>0</v>
      </c>
    </row>
    <row r="824" spans="1:3" x14ac:dyDescent="0.25">
      <c r="A824" s="532" t="str">
        <f>IF(ISNUMBER(VALUE(SUBSTITUTE('Quantities Report_Secondary'!$A824,"+",""))), VALUE(SUBSTITUTE('Quantities Report_Secondary'!$A824,"+","")),IF('Quantities Report_Secondary'!$A824="Totals:","End of Project",$A823))</f>
        <v>Station</v>
      </c>
      <c r="B824" s="473" t="str">
        <f>IF(ISNUMBER('Quantities Report_Secondary'!$A824), "",TRIM('Quantities Report_Secondary'!$A824))</f>
        <v/>
      </c>
      <c r="C824" s="475">
        <f>'Quantities Report_Secondary'!D824</f>
        <v>0</v>
      </c>
    </row>
    <row r="825" spans="1:3" x14ac:dyDescent="0.25">
      <c r="A825" s="532" t="str">
        <f>IF(ISNUMBER(VALUE(SUBSTITUTE('Quantities Report_Secondary'!$A825,"+",""))), VALUE(SUBSTITUTE('Quantities Report_Secondary'!$A825,"+","")),IF('Quantities Report_Secondary'!$A825="Totals:","End of Project",$A824))</f>
        <v>Station</v>
      </c>
      <c r="B825" s="473" t="str">
        <f>IF(ISNUMBER('Quantities Report_Secondary'!$A825), "",TRIM('Quantities Report_Secondary'!$A825))</f>
        <v/>
      </c>
      <c r="C825" s="475">
        <f>'Quantities Report_Secondary'!D825</f>
        <v>0</v>
      </c>
    </row>
    <row r="826" spans="1:3" x14ac:dyDescent="0.25">
      <c r="A826" s="532" t="str">
        <f>IF(ISNUMBER(VALUE(SUBSTITUTE('Quantities Report_Secondary'!$A826,"+",""))), VALUE(SUBSTITUTE('Quantities Report_Secondary'!$A826,"+","")),IF('Quantities Report_Secondary'!$A826="Totals:","End of Project",$A825))</f>
        <v>Station</v>
      </c>
      <c r="B826" s="473" t="str">
        <f>IF(ISNUMBER('Quantities Report_Secondary'!$A826), "",TRIM('Quantities Report_Secondary'!$A826))</f>
        <v/>
      </c>
      <c r="C826" s="475">
        <f>'Quantities Report_Secondary'!D826</f>
        <v>0</v>
      </c>
    </row>
    <row r="827" spans="1:3" x14ac:dyDescent="0.25">
      <c r="A827" s="532" t="str">
        <f>IF(ISNUMBER(VALUE(SUBSTITUTE('Quantities Report_Secondary'!$A827,"+",""))), VALUE(SUBSTITUTE('Quantities Report_Secondary'!$A827,"+","")),IF('Quantities Report_Secondary'!$A827="Totals:","End of Project",$A826))</f>
        <v>Station</v>
      </c>
      <c r="B827" s="473" t="str">
        <f>IF(ISNUMBER('Quantities Report_Secondary'!$A827), "",TRIM('Quantities Report_Secondary'!$A827))</f>
        <v/>
      </c>
      <c r="C827" s="475">
        <f>'Quantities Report_Secondary'!D827</f>
        <v>0</v>
      </c>
    </row>
    <row r="828" spans="1:3" x14ac:dyDescent="0.25">
      <c r="A828" s="532" t="str">
        <f>IF(ISNUMBER(VALUE(SUBSTITUTE('Quantities Report_Secondary'!$A828,"+",""))), VALUE(SUBSTITUTE('Quantities Report_Secondary'!$A828,"+","")),IF('Quantities Report_Secondary'!$A828="Totals:","End of Project",$A827))</f>
        <v>Station</v>
      </c>
      <c r="B828" s="473" t="str">
        <f>IF(ISNUMBER('Quantities Report_Secondary'!$A828), "",TRIM('Quantities Report_Secondary'!$A828))</f>
        <v/>
      </c>
      <c r="C828" s="475">
        <f>'Quantities Report_Secondary'!D828</f>
        <v>0</v>
      </c>
    </row>
    <row r="829" spans="1:3" x14ac:dyDescent="0.25">
      <c r="A829" s="532" t="str">
        <f>IF(ISNUMBER(VALUE(SUBSTITUTE('Quantities Report_Secondary'!$A829,"+",""))), VALUE(SUBSTITUTE('Quantities Report_Secondary'!$A829,"+","")),IF('Quantities Report_Secondary'!$A829="Totals:","End of Project",$A828))</f>
        <v>Station</v>
      </c>
      <c r="B829" s="473" t="str">
        <f>IF(ISNUMBER('Quantities Report_Secondary'!$A829), "",TRIM('Quantities Report_Secondary'!$A829))</f>
        <v/>
      </c>
      <c r="C829" s="475">
        <f>'Quantities Report_Secondary'!D829</f>
        <v>0</v>
      </c>
    </row>
    <row r="830" spans="1:3" x14ac:dyDescent="0.25">
      <c r="A830" s="532" t="str">
        <f>IF(ISNUMBER(VALUE(SUBSTITUTE('Quantities Report_Secondary'!$A830,"+",""))), VALUE(SUBSTITUTE('Quantities Report_Secondary'!$A830,"+","")),IF('Quantities Report_Secondary'!$A830="Totals:","End of Project",$A829))</f>
        <v>Station</v>
      </c>
      <c r="B830" s="473" t="str">
        <f>IF(ISNUMBER('Quantities Report_Secondary'!$A830), "",TRIM('Quantities Report_Secondary'!$A830))</f>
        <v/>
      </c>
      <c r="C830" s="475">
        <f>'Quantities Report_Secondary'!D830</f>
        <v>0</v>
      </c>
    </row>
    <row r="831" spans="1:3" x14ac:dyDescent="0.25">
      <c r="A831" s="532" t="str">
        <f>IF(ISNUMBER(VALUE(SUBSTITUTE('Quantities Report_Secondary'!$A831,"+",""))), VALUE(SUBSTITUTE('Quantities Report_Secondary'!$A831,"+","")),IF('Quantities Report_Secondary'!$A831="Totals:","End of Project",$A830))</f>
        <v>Station</v>
      </c>
      <c r="B831" s="473" t="str">
        <f>IF(ISNUMBER('Quantities Report_Secondary'!$A831), "",TRIM('Quantities Report_Secondary'!$A831))</f>
        <v/>
      </c>
      <c r="C831" s="475">
        <f>'Quantities Report_Secondary'!D831</f>
        <v>0</v>
      </c>
    </row>
    <row r="832" spans="1:3" x14ac:dyDescent="0.25">
      <c r="A832" s="532" t="str">
        <f>IF(ISNUMBER(VALUE(SUBSTITUTE('Quantities Report_Secondary'!$A832,"+",""))), VALUE(SUBSTITUTE('Quantities Report_Secondary'!$A832,"+","")),IF('Quantities Report_Secondary'!$A832="Totals:","End of Project",$A831))</f>
        <v>Station</v>
      </c>
      <c r="B832" s="473" t="str">
        <f>IF(ISNUMBER('Quantities Report_Secondary'!$A832), "",TRIM('Quantities Report_Secondary'!$A832))</f>
        <v/>
      </c>
      <c r="C832" s="475">
        <f>'Quantities Report_Secondary'!D832</f>
        <v>0</v>
      </c>
    </row>
    <row r="833" spans="1:3" x14ac:dyDescent="0.25">
      <c r="A833" s="532" t="str">
        <f>IF(ISNUMBER(VALUE(SUBSTITUTE('Quantities Report_Secondary'!$A833,"+",""))), VALUE(SUBSTITUTE('Quantities Report_Secondary'!$A833,"+","")),IF('Quantities Report_Secondary'!$A833="Totals:","End of Project",$A832))</f>
        <v>Station</v>
      </c>
      <c r="B833" s="473" t="str">
        <f>IF(ISNUMBER('Quantities Report_Secondary'!$A833), "",TRIM('Quantities Report_Secondary'!$A833))</f>
        <v/>
      </c>
      <c r="C833" s="475">
        <f>'Quantities Report_Secondary'!D833</f>
        <v>0</v>
      </c>
    </row>
    <row r="834" spans="1:3" x14ac:dyDescent="0.25">
      <c r="A834" s="532" t="str">
        <f>IF(ISNUMBER(VALUE(SUBSTITUTE('Quantities Report_Secondary'!$A834,"+",""))), VALUE(SUBSTITUTE('Quantities Report_Secondary'!$A834,"+","")),IF('Quantities Report_Secondary'!$A834="Totals:","End of Project",$A833))</f>
        <v>Station</v>
      </c>
      <c r="B834" s="473" t="str">
        <f>IF(ISNUMBER('Quantities Report_Secondary'!$A834), "",TRIM('Quantities Report_Secondary'!$A834))</f>
        <v/>
      </c>
      <c r="C834" s="475">
        <f>'Quantities Report_Secondary'!D834</f>
        <v>0</v>
      </c>
    </row>
    <row r="835" spans="1:3" x14ac:dyDescent="0.25">
      <c r="A835" s="532" t="str">
        <f>IF(ISNUMBER(VALUE(SUBSTITUTE('Quantities Report_Secondary'!$A835,"+",""))), VALUE(SUBSTITUTE('Quantities Report_Secondary'!$A835,"+","")),IF('Quantities Report_Secondary'!$A835="Totals:","End of Project",$A834))</f>
        <v>Station</v>
      </c>
      <c r="B835" s="473" t="str">
        <f>IF(ISNUMBER('Quantities Report_Secondary'!$A835), "",TRIM('Quantities Report_Secondary'!$A835))</f>
        <v/>
      </c>
      <c r="C835" s="475">
        <f>'Quantities Report_Secondary'!D835</f>
        <v>0</v>
      </c>
    </row>
    <row r="836" spans="1:3" x14ac:dyDescent="0.25">
      <c r="A836" s="532" t="str">
        <f>IF(ISNUMBER(VALUE(SUBSTITUTE('Quantities Report_Secondary'!$A836,"+",""))), VALUE(SUBSTITUTE('Quantities Report_Secondary'!$A836,"+","")),IF('Quantities Report_Secondary'!$A836="Totals:","End of Project",$A835))</f>
        <v>Station</v>
      </c>
      <c r="B836" s="473" t="str">
        <f>IF(ISNUMBER('Quantities Report_Secondary'!$A836), "",TRIM('Quantities Report_Secondary'!$A836))</f>
        <v/>
      </c>
      <c r="C836" s="475">
        <f>'Quantities Report_Secondary'!D836</f>
        <v>0</v>
      </c>
    </row>
    <row r="837" spans="1:3" x14ac:dyDescent="0.25">
      <c r="A837" s="532" t="str">
        <f>IF(ISNUMBER(VALUE(SUBSTITUTE('Quantities Report_Secondary'!$A837,"+",""))), VALUE(SUBSTITUTE('Quantities Report_Secondary'!$A837,"+","")),IF('Quantities Report_Secondary'!$A837="Totals:","End of Project",$A836))</f>
        <v>Station</v>
      </c>
      <c r="B837" s="473" t="str">
        <f>IF(ISNUMBER('Quantities Report_Secondary'!$A837), "",TRIM('Quantities Report_Secondary'!$A837))</f>
        <v/>
      </c>
      <c r="C837" s="475">
        <f>'Quantities Report_Secondary'!D837</f>
        <v>0</v>
      </c>
    </row>
    <row r="838" spans="1:3" x14ac:dyDescent="0.25">
      <c r="A838" s="532" t="str">
        <f>IF(ISNUMBER(VALUE(SUBSTITUTE('Quantities Report_Secondary'!$A838,"+",""))), VALUE(SUBSTITUTE('Quantities Report_Secondary'!$A838,"+","")),IF('Quantities Report_Secondary'!$A838="Totals:","End of Project",$A837))</f>
        <v>Station</v>
      </c>
      <c r="B838" s="473" t="str">
        <f>IF(ISNUMBER('Quantities Report_Secondary'!$A838), "",TRIM('Quantities Report_Secondary'!$A838))</f>
        <v/>
      </c>
      <c r="C838" s="475">
        <f>'Quantities Report_Secondary'!D838</f>
        <v>0</v>
      </c>
    </row>
    <row r="839" spans="1:3" x14ac:dyDescent="0.25">
      <c r="A839" s="532" t="str">
        <f>IF(ISNUMBER(VALUE(SUBSTITUTE('Quantities Report_Secondary'!$A839,"+",""))), VALUE(SUBSTITUTE('Quantities Report_Secondary'!$A839,"+","")),IF('Quantities Report_Secondary'!$A839="Totals:","End of Project",$A838))</f>
        <v>Station</v>
      </c>
      <c r="B839" s="473" t="str">
        <f>IF(ISNUMBER('Quantities Report_Secondary'!$A839), "",TRIM('Quantities Report_Secondary'!$A839))</f>
        <v/>
      </c>
      <c r="C839" s="475">
        <f>'Quantities Report_Secondary'!D839</f>
        <v>0</v>
      </c>
    </row>
    <row r="840" spans="1:3" x14ac:dyDescent="0.25">
      <c r="A840" s="532" t="str">
        <f>IF(ISNUMBER(VALUE(SUBSTITUTE('Quantities Report_Secondary'!$A840,"+",""))), VALUE(SUBSTITUTE('Quantities Report_Secondary'!$A840,"+","")),IF('Quantities Report_Secondary'!$A840="Totals:","End of Project",$A839))</f>
        <v>Station</v>
      </c>
      <c r="B840" s="473" t="str">
        <f>IF(ISNUMBER('Quantities Report_Secondary'!$A840), "",TRIM('Quantities Report_Secondary'!$A840))</f>
        <v/>
      </c>
      <c r="C840" s="475">
        <f>'Quantities Report_Secondary'!D840</f>
        <v>0</v>
      </c>
    </row>
    <row r="841" spans="1:3" x14ac:dyDescent="0.25">
      <c r="A841" s="532" t="str">
        <f>IF(ISNUMBER(VALUE(SUBSTITUTE('Quantities Report_Secondary'!$A841,"+",""))), VALUE(SUBSTITUTE('Quantities Report_Secondary'!$A841,"+","")),IF('Quantities Report_Secondary'!$A841="Totals:","End of Project",$A840))</f>
        <v>Station</v>
      </c>
      <c r="B841" s="473" t="str">
        <f>IF(ISNUMBER('Quantities Report_Secondary'!$A841), "",TRIM('Quantities Report_Secondary'!$A841))</f>
        <v/>
      </c>
      <c r="C841" s="475">
        <f>'Quantities Report_Secondary'!D841</f>
        <v>0</v>
      </c>
    </row>
    <row r="842" spans="1:3" x14ac:dyDescent="0.25">
      <c r="A842" s="532" t="str">
        <f>IF(ISNUMBER(VALUE(SUBSTITUTE('Quantities Report_Secondary'!$A842,"+",""))), VALUE(SUBSTITUTE('Quantities Report_Secondary'!$A842,"+","")),IF('Quantities Report_Secondary'!$A842="Totals:","End of Project",$A841))</f>
        <v>Station</v>
      </c>
      <c r="B842" s="473" t="str">
        <f>IF(ISNUMBER('Quantities Report_Secondary'!$A842), "",TRIM('Quantities Report_Secondary'!$A842))</f>
        <v/>
      </c>
      <c r="C842" s="475">
        <f>'Quantities Report_Secondary'!D842</f>
        <v>0</v>
      </c>
    </row>
    <row r="843" spans="1:3" x14ac:dyDescent="0.25">
      <c r="A843" s="532" t="str">
        <f>IF(ISNUMBER(VALUE(SUBSTITUTE('Quantities Report_Secondary'!$A843,"+",""))), VALUE(SUBSTITUTE('Quantities Report_Secondary'!$A843,"+","")),IF('Quantities Report_Secondary'!$A843="Totals:","End of Project",$A842))</f>
        <v>Station</v>
      </c>
      <c r="B843" s="473" t="str">
        <f>IF(ISNUMBER('Quantities Report_Secondary'!$A843), "",TRIM('Quantities Report_Secondary'!$A843))</f>
        <v/>
      </c>
      <c r="C843" s="475">
        <f>'Quantities Report_Secondary'!D843</f>
        <v>0</v>
      </c>
    </row>
    <row r="844" spans="1:3" x14ac:dyDescent="0.25">
      <c r="A844" s="532" t="str">
        <f>IF(ISNUMBER(VALUE(SUBSTITUTE('Quantities Report_Secondary'!$A844,"+",""))), VALUE(SUBSTITUTE('Quantities Report_Secondary'!$A844,"+","")),IF('Quantities Report_Secondary'!$A844="Totals:","End of Project",$A843))</f>
        <v>Station</v>
      </c>
      <c r="B844" s="473" t="str">
        <f>IF(ISNUMBER('Quantities Report_Secondary'!$A844), "",TRIM('Quantities Report_Secondary'!$A844))</f>
        <v/>
      </c>
      <c r="C844" s="475">
        <f>'Quantities Report_Secondary'!D844</f>
        <v>0</v>
      </c>
    </row>
    <row r="845" spans="1:3" x14ac:dyDescent="0.25">
      <c r="A845" s="532" t="str">
        <f>IF(ISNUMBER(VALUE(SUBSTITUTE('Quantities Report_Secondary'!$A845,"+",""))), VALUE(SUBSTITUTE('Quantities Report_Secondary'!$A845,"+","")),IF('Quantities Report_Secondary'!$A845="Totals:","End of Project",$A844))</f>
        <v>Station</v>
      </c>
      <c r="B845" s="473" t="str">
        <f>IF(ISNUMBER('Quantities Report_Secondary'!$A845), "",TRIM('Quantities Report_Secondary'!$A845))</f>
        <v/>
      </c>
      <c r="C845" s="475">
        <f>'Quantities Report_Secondary'!D845</f>
        <v>0</v>
      </c>
    </row>
    <row r="846" spans="1:3" x14ac:dyDescent="0.25">
      <c r="A846" s="532" t="str">
        <f>IF(ISNUMBER(VALUE(SUBSTITUTE('Quantities Report_Secondary'!$A846,"+",""))), VALUE(SUBSTITUTE('Quantities Report_Secondary'!$A846,"+","")),IF('Quantities Report_Secondary'!$A846="Totals:","End of Project",$A845))</f>
        <v>Station</v>
      </c>
      <c r="B846" s="473" t="str">
        <f>IF(ISNUMBER('Quantities Report_Secondary'!$A846), "",TRIM('Quantities Report_Secondary'!$A846))</f>
        <v/>
      </c>
      <c r="C846" s="475">
        <f>'Quantities Report_Secondary'!D846</f>
        <v>0</v>
      </c>
    </row>
    <row r="847" spans="1:3" x14ac:dyDescent="0.25">
      <c r="A847" s="532" t="str">
        <f>IF(ISNUMBER(VALUE(SUBSTITUTE('Quantities Report_Secondary'!$A847,"+",""))), VALUE(SUBSTITUTE('Quantities Report_Secondary'!$A847,"+","")),IF('Quantities Report_Secondary'!$A847="Totals:","End of Project",$A846))</f>
        <v>Station</v>
      </c>
      <c r="B847" s="473" t="str">
        <f>IF(ISNUMBER('Quantities Report_Secondary'!$A847), "",TRIM('Quantities Report_Secondary'!$A847))</f>
        <v/>
      </c>
      <c r="C847" s="475">
        <f>'Quantities Report_Secondary'!D847</f>
        <v>0</v>
      </c>
    </row>
    <row r="848" spans="1:3" x14ac:dyDescent="0.25">
      <c r="A848" s="532" t="str">
        <f>IF(ISNUMBER(VALUE(SUBSTITUTE('Quantities Report_Secondary'!$A848,"+",""))), VALUE(SUBSTITUTE('Quantities Report_Secondary'!$A848,"+","")),IF('Quantities Report_Secondary'!$A848="Totals:","End of Project",$A847))</f>
        <v>Station</v>
      </c>
      <c r="B848" s="473" t="str">
        <f>IF(ISNUMBER('Quantities Report_Secondary'!$A848), "",TRIM('Quantities Report_Secondary'!$A848))</f>
        <v/>
      </c>
      <c r="C848" s="475">
        <f>'Quantities Report_Secondary'!D848</f>
        <v>0</v>
      </c>
    </row>
    <row r="849" spans="1:3" x14ac:dyDescent="0.25">
      <c r="A849" s="532" t="str">
        <f>IF(ISNUMBER(VALUE(SUBSTITUTE('Quantities Report_Secondary'!$A849,"+",""))), VALUE(SUBSTITUTE('Quantities Report_Secondary'!$A849,"+","")),IF('Quantities Report_Secondary'!$A849="Totals:","End of Project",$A848))</f>
        <v>Station</v>
      </c>
      <c r="B849" s="473" t="str">
        <f>IF(ISNUMBER('Quantities Report_Secondary'!$A849), "",TRIM('Quantities Report_Secondary'!$A849))</f>
        <v/>
      </c>
      <c r="C849" s="475">
        <f>'Quantities Report_Secondary'!D849</f>
        <v>0</v>
      </c>
    </row>
    <row r="850" spans="1:3" x14ac:dyDescent="0.25">
      <c r="A850" s="532" t="str">
        <f>IF(ISNUMBER(VALUE(SUBSTITUTE('Quantities Report_Secondary'!$A850,"+",""))), VALUE(SUBSTITUTE('Quantities Report_Secondary'!$A850,"+","")),IF('Quantities Report_Secondary'!$A850="Totals:","End of Project",$A849))</f>
        <v>Station</v>
      </c>
      <c r="B850" s="473" t="str">
        <f>IF(ISNUMBER('Quantities Report_Secondary'!$A850), "",TRIM('Quantities Report_Secondary'!$A850))</f>
        <v/>
      </c>
      <c r="C850" s="475">
        <f>'Quantities Report_Secondary'!D850</f>
        <v>0</v>
      </c>
    </row>
    <row r="851" spans="1:3" x14ac:dyDescent="0.25">
      <c r="A851" s="532" t="str">
        <f>IF(ISNUMBER(VALUE(SUBSTITUTE('Quantities Report_Secondary'!$A851,"+",""))), VALUE(SUBSTITUTE('Quantities Report_Secondary'!$A851,"+","")),IF('Quantities Report_Secondary'!$A851="Totals:","End of Project",$A850))</f>
        <v>Station</v>
      </c>
      <c r="B851" s="473" t="str">
        <f>IF(ISNUMBER('Quantities Report_Secondary'!$A851), "",TRIM('Quantities Report_Secondary'!$A851))</f>
        <v/>
      </c>
      <c r="C851" s="475">
        <f>'Quantities Report_Secondary'!D851</f>
        <v>0</v>
      </c>
    </row>
    <row r="852" spans="1:3" x14ac:dyDescent="0.25">
      <c r="A852" s="532" t="str">
        <f>IF(ISNUMBER(VALUE(SUBSTITUTE('Quantities Report_Secondary'!$A852,"+",""))), VALUE(SUBSTITUTE('Quantities Report_Secondary'!$A852,"+","")),IF('Quantities Report_Secondary'!$A852="Totals:","End of Project",$A851))</f>
        <v>Station</v>
      </c>
      <c r="B852" s="473" t="str">
        <f>IF(ISNUMBER('Quantities Report_Secondary'!$A852), "",TRIM('Quantities Report_Secondary'!$A852))</f>
        <v/>
      </c>
      <c r="C852" s="475">
        <f>'Quantities Report_Secondary'!D852</f>
        <v>0</v>
      </c>
    </row>
    <row r="853" spans="1:3" x14ac:dyDescent="0.25">
      <c r="A853" s="532" t="str">
        <f>IF(ISNUMBER(VALUE(SUBSTITUTE('Quantities Report_Secondary'!$A853,"+",""))), VALUE(SUBSTITUTE('Quantities Report_Secondary'!$A853,"+","")),IF('Quantities Report_Secondary'!$A853="Totals:","End of Project",$A852))</f>
        <v>Station</v>
      </c>
      <c r="B853" s="473" t="str">
        <f>IF(ISNUMBER('Quantities Report_Secondary'!$A853), "",TRIM('Quantities Report_Secondary'!$A853))</f>
        <v/>
      </c>
      <c r="C853" s="475">
        <f>'Quantities Report_Secondary'!D853</f>
        <v>0</v>
      </c>
    </row>
    <row r="854" spans="1:3" x14ac:dyDescent="0.25">
      <c r="A854" s="532" t="str">
        <f>IF(ISNUMBER(VALUE(SUBSTITUTE('Quantities Report_Secondary'!$A854,"+",""))), VALUE(SUBSTITUTE('Quantities Report_Secondary'!$A854,"+","")),IF('Quantities Report_Secondary'!$A854="Totals:","End of Project",$A853))</f>
        <v>Station</v>
      </c>
      <c r="B854" s="473" t="str">
        <f>IF(ISNUMBER('Quantities Report_Secondary'!$A854), "",TRIM('Quantities Report_Secondary'!$A854))</f>
        <v/>
      </c>
      <c r="C854" s="475">
        <f>'Quantities Report_Secondary'!D854</f>
        <v>0</v>
      </c>
    </row>
    <row r="855" spans="1:3" x14ac:dyDescent="0.25">
      <c r="A855" s="532" t="str">
        <f>IF(ISNUMBER(VALUE(SUBSTITUTE('Quantities Report_Secondary'!$A855,"+",""))), VALUE(SUBSTITUTE('Quantities Report_Secondary'!$A855,"+","")),IF('Quantities Report_Secondary'!$A855="Totals:","End of Project",$A854))</f>
        <v>Station</v>
      </c>
      <c r="B855" s="473" t="str">
        <f>IF(ISNUMBER('Quantities Report_Secondary'!$A855), "",TRIM('Quantities Report_Secondary'!$A855))</f>
        <v/>
      </c>
      <c r="C855" s="475">
        <f>'Quantities Report_Secondary'!D855</f>
        <v>0</v>
      </c>
    </row>
    <row r="856" spans="1:3" x14ac:dyDescent="0.25">
      <c r="A856" s="532" t="str">
        <f>IF(ISNUMBER(VALUE(SUBSTITUTE('Quantities Report_Secondary'!$A856,"+",""))), VALUE(SUBSTITUTE('Quantities Report_Secondary'!$A856,"+","")),IF('Quantities Report_Secondary'!$A856="Totals:","End of Project",$A855))</f>
        <v>Station</v>
      </c>
      <c r="B856" s="473" t="str">
        <f>IF(ISNUMBER('Quantities Report_Secondary'!$A856), "",TRIM('Quantities Report_Secondary'!$A856))</f>
        <v/>
      </c>
      <c r="C856" s="475">
        <f>'Quantities Report_Secondary'!D856</f>
        <v>0</v>
      </c>
    </row>
    <row r="857" spans="1:3" x14ac:dyDescent="0.25">
      <c r="A857" s="532" t="str">
        <f>IF(ISNUMBER(VALUE(SUBSTITUTE('Quantities Report_Secondary'!$A857,"+",""))), VALUE(SUBSTITUTE('Quantities Report_Secondary'!$A857,"+","")),IF('Quantities Report_Secondary'!$A857="Totals:","End of Project",$A856))</f>
        <v>Station</v>
      </c>
      <c r="B857" s="473" t="str">
        <f>IF(ISNUMBER('Quantities Report_Secondary'!$A857), "",TRIM('Quantities Report_Secondary'!$A857))</f>
        <v/>
      </c>
      <c r="C857" s="475">
        <f>'Quantities Report_Secondary'!D857</f>
        <v>0</v>
      </c>
    </row>
    <row r="858" spans="1:3" x14ac:dyDescent="0.25">
      <c r="A858" s="532" t="str">
        <f>IF(ISNUMBER(VALUE(SUBSTITUTE('Quantities Report_Secondary'!$A858,"+",""))), VALUE(SUBSTITUTE('Quantities Report_Secondary'!$A858,"+","")),IF('Quantities Report_Secondary'!$A858="Totals:","End of Project",$A857))</f>
        <v>Station</v>
      </c>
      <c r="B858" s="473" t="str">
        <f>IF(ISNUMBER('Quantities Report_Secondary'!$A858), "",TRIM('Quantities Report_Secondary'!$A858))</f>
        <v/>
      </c>
      <c r="C858" s="475">
        <f>'Quantities Report_Secondary'!D858</f>
        <v>0</v>
      </c>
    </row>
    <row r="859" spans="1:3" x14ac:dyDescent="0.25">
      <c r="A859" s="532" t="str">
        <f>IF(ISNUMBER(VALUE(SUBSTITUTE('Quantities Report_Secondary'!$A859,"+",""))), VALUE(SUBSTITUTE('Quantities Report_Secondary'!$A859,"+","")),IF('Quantities Report_Secondary'!$A859="Totals:","End of Project",$A858))</f>
        <v>Station</v>
      </c>
      <c r="B859" s="473" t="str">
        <f>IF(ISNUMBER('Quantities Report_Secondary'!$A859), "",TRIM('Quantities Report_Secondary'!$A859))</f>
        <v/>
      </c>
      <c r="C859" s="475">
        <f>'Quantities Report_Secondary'!D859</f>
        <v>0</v>
      </c>
    </row>
    <row r="860" spans="1:3" x14ac:dyDescent="0.25">
      <c r="A860" s="532" t="str">
        <f>IF(ISNUMBER(VALUE(SUBSTITUTE('Quantities Report_Secondary'!$A860,"+",""))), VALUE(SUBSTITUTE('Quantities Report_Secondary'!$A860,"+","")),IF('Quantities Report_Secondary'!$A860="Totals:","End of Project",$A859))</f>
        <v>Station</v>
      </c>
      <c r="B860" s="473" t="str">
        <f>IF(ISNUMBER('Quantities Report_Secondary'!$A860), "",TRIM('Quantities Report_Secondary'!$A860))</f>
        <v/>
      </c>
      <c r="C860" s="475">
        <f>'Quantities Report_Secondary'!D860</f>
        <v>0</v>
      </c>
    </row>
    <row r="861" spans="1:3" x14ac:dyDescent="0.25">
      <c r="A861" s="532" t="str">
        <f>IF(ISNUMBER(VALUE(SUBSTITUTE('Quantities Report_Secondary'!$A861,"+",""))), VALUE(SUBSTITUTE('Quantities Report_Secondary'!$A861,"+","")),IF('Quantities Report_Secondary'!$A861="Totals:","End of Project",$A860))</f>
        <v>Station</v>
      </c>
      <c r="B861" s="473" t="str">
        <f>IF(ISNUMBER('Quantities Report_Secondary'!$A861), "",TRIM('Quantities Report_Secondary'!$A861))</f>
        <v/>
      </c>
      <c r="C861" s="475">
        <f>'Quantities Report_Secondary'!D861</f>
        <v>0</v>
      </c>
    </row>
    <row r="862" spans="1:3" x14ac:dyDescent="0.25">
      <c r="A862" s="532" t="str">
        <f>IF(ISNUMBER(VALUE(SUBSTITUTE('Quantities Report_Secondary'!$A862,"+",""))), VALUE(SUBSTITUTE('Quantities Report_Secondary'!$A862,"+","")),IF('Quantities Report_Secondary'!$A862="Totals:","End of Project",$A861))</f>
        <v>Station</v>
      </c>
      <c r="B862" s="473" t="str">
        <f>IF(ISNUMBER('Quantities Report_Secondary'!$A862), "",TRIM('Quantities Report_Secondary'!$A862))</f>
        <v/>
      </c>
      <c r="C862" s="475">
        <f>'Quantities Report_Secondary'!D862</f>
        <v>0</v>
      </c>
    </row>
    <row r="863" spans="1:3" x14ac:dyDescent="0.25">
      <c r="A863" s="532" t="str">
        <f>IF(ISNUMBER(VALUE(SUBSTITUTE('Quantities Report_Secondary'!$A863,"+",""))), VALUE(SUBSTITUTE('Quantities Report_Secondary'!$A863,"+","")),IF('Quantities Report_Secondary'!$A863="Totals:","End of Project",$A862))</f>
        <v>Station</v>
      </c>
      <c r="B863" s="473" t="str">
        <f>IF(ISNUMBER('Quantities Report_Secondary'!$A863), "",TRIM('Quantities Report_Secondary'!$A863))</f>
        <v/>
      </c>
      <c r="C863" s="475">
        <f>'Quantities Report_Secondary'!D863</f>
        <v>0</v>
      </c>
    </row>
    <row r="864" spans="1:3" x14ac:dyDescent="0.25">
      <c r="A864" s="532" t="str">
        <f>IF(ISNUMBER(VALUE(SUBSTITUTE('Quantities Report_Secondary'!$A864,"+",""))), VALUE(SUBSTITUTE('Quantities Report_Secondary'!$A864,"+","")),IF('Quantities Report_Secondary'!$A864="Totals:","End of Project",$A863))</f>
        <v>Station</v>
      </c>
      <c r="B864" s="473" t="str">
        <f>IF(ISNUMBER('Quantities Report_Secondary'!$A864), "",TRIM('Quantities Report_Secondary'!$A864))</f>
        <v/>
      </c>
      <c r="C864" s="475">
        <f>'Quantities Report_Secondary'!D864</f>
        <v>0</v>
      </c>
    </row>
    <row r="865" spans="1:3" x14ac:dyDescent="0.25">
      <c r="A865" s="532" t="str">
        <f>IF(ISNUMBER(VALUE(SUBSTITUTE('Quantities Report_Secondary'!$A865,"+",""))), VALUE(SUBSTITUTE('Quantities Report_Secondary'!$A865,"+","")),IF('Quantities Report_Secondary'!$A865="Totals:","End of Project",$A864))</f>
        <v>Station</v>
      </c>
      <c r="B865" s="473" t="str">
        <f>IF(ISNUMBER('Quantities Report_Secondary'!$A865), "",TRIM('Quantities Report_Secondary'!$A865))</f>
        <v/>
      </c>
      <c r="C865" s="475">
        <f>'Quantities Report_Secondary'!D865</f>
        <v>0</v>
      </c>
    </row>
    <row r="866" spans="1:3" x14ac:dyDescent="0.25">
      <c r="A866" s="532" t="str">
        <f>IF(ISNUMBER(VALUE(SUBSTITUTE('Quantities Report_Secondary'!$A866,"+",""))), VALUE(SUBSTITUTE('Quantities Report_Secondary'!$A866,"+","")),IF('Quantities Report_Secondary'!$A866="Totals:","End of Project",$A865))</f>
        <v>Station</v>
      </c>
      <c r="B866" s="473" t="str">
        <f>IF(ISNUMBER('Quantities Report_Secondary'!$A866), "",TRIM('Quantities Report_Secondary'!$A866))</f>
        <v/>
      </c>
      <c r="C866" s="475">
        <f>'Quantities Report_Secondary'!D866</f>
        <v>0</v>
      </c>
    </row>
    <row r="867" spans="1:3" x14ac:dyDescent="0.25">
      <c r="A867" s="532" t="str">
        <f>IF(ISNUMBER(VALUE(SUBSTITUTE('Quantities Report_Secondary'!$A867,"+",""))), VALUE(SUBSTITUTE('Quantities Report_Secondary'!$A867,"+","")),IF('Quantities Report_Secondary'!$A867="Totals:","End of Project",$A866))</f>
        <v>Station</v>
      </c>
      <c r="B867" s="473" t="str">
        <f>IF(ISNUMBER('Quantities Report_Secondary'!$A867), "",TRIM('Quantities Report_Secondary'!$A867))</f>
        <v/>
      </c>
      <c r="C867" s="475">
        <f>'Quantities Report_Secondary'!D867</f>
        <v>0</v>
      </c>
    </row>
    <row r="868" spans="1:3" x14ac:dyDescent="0.25">
      <c r="A868" s="532" t="str">
        <f>IF(ISNUMBER(VALUE(SUBSTITUTE('Quantities Report_Secondary'!$A868,"+",""))), VALUE(SUBSTITUTE('Quantities Report_Secondary'!$A868,"+","")),IF('Quantities Report_Secondary'!$A868="Totals:","End of Project",$A867))</f>
        <v>Station</v>
      </c>
      <c r="B868" s="473" t="str">
        <f>IF(ISNUMBER('Quantities Report_Secondary'!$A868), "",TRIM('Quantities Report_Secondary'!$A868))</f>
        <v/>
      </c>
      <c r="C868" s="475">
        <f>'Quantities Report_Secondary'!D868</f>
        <v>0</v>
      </c>
    </row>
    <row r="869" spans="1:3" x14ac:dyDescent="0.25">
      <c r="A869" s="532" t="str">
        <f>IF(ISNUMBER(VALUE(SUBSTITUTE('Quantities Report_Secondary'!$A869,"+",""))), VALUE(SUBSTITUTE('Quantities Report_Secondary'!$A869,"+","")),IF('Quantities Report_Secondary'!$A869="Totals:","End of Project",$A868))</f>
        <v>Station</v>
      </c>
      <c r="B869" s="473" t="str">
        <f>IF(ISNUMBER('Quantities Report_Secondary'!$A869), "",TRIM('Quantities Report_Secondary'!$A869))</f>
        <v/>
      </c>
      <c r="C869" s="475">
        <f>'Quantities Report_Secondary'!D869</f>
        <v>0</v>
      </c>
    </row>
    <row r="870" spans="1:3" x14ac:dyDescent="0.25">
      <c r="A870" s="532" t="str">
        <f>IF(ISNUMBER(VALUE(SUBSTITUTE('Quantities Report_Secondary'!$A870,"+",""))), VALUE(SUBSTITUTE('Quantities Report_Secondary'!$A870,"+","")),IF('Quantities Report_Secondary'!$A870="Totals:","End of Project",$A869))</f>
        <v>Station</v>
      </c>
      <c r="B870" s="473" t="str">
        <f>IF(ISNUMBER('Quantities Report_Secondary'!$A870), "",TRIM('Quantities Report_Secondary'!$A870))</f>
        <v/>
      </c>
      <c r="C870" s="475">
        <f>'Quantities Report_Secondary'!D870</f>
        <v>0</v>
      </c>
    </row>
    <row r="871" spans="1:3" x14ac:dyDescent="0.25">
      <c r="A871" s="532" t="str">
        <f>IF(ISNUMBER(VALUE(SUBSTITUTE('Quantities Report_Secondary'!$A871,"+",""))), VALUE(SUBSTITUTE('Quantities Report_Secondary'!$A871,"+","")),IF('Quantities Report_Secondary'!$A871="Totals:","End of Project",$A870))</f>
        <v>Station</v>
      </c>
      <c r="B871" s="473" t="str">
        <f>IF(ISNUMBER('Quantities Report_Secondary'!$A871), "",TRIM('Quantities Report_Secondary'!$A871))</f>
        <v/>
      </c>
      <c r="C871" s="475">
        <f>'Quantities Report_Secondary'!D871</f>
        <v>0</v>
      </c>
    </row>
    <row r="872" spans="1:3" x14ac:dyDescent="0.25">
      <c r="A872" s="532" t="str">
        <f>IF(ISNUMBER(VALUE(SUBSTITUTE('Quantities Report_Secondary'!$A872,"+",""))), VALUE(SUBSTITUTE('Quantities Report_Secondary'!$A872,"+","")),IF('Quantities Report_Secondary'!$A872="Totals:","End of Project",$A871))</f>
        <v>Station</v>
      </c>
      <c r="B872" s="473" t="str">
        <f>IF(ISNUMBER('Quantities Report_Secondary'!$A872), "",TRIM('Quantities Report_Secondary'!$A872))</f>
        <v/>
      </c>
      <c r="C872" s="475">
        <f>'Quantities Report_Secondary'!D872</f>
        <v>0</v>
      </c>
    </row>
    <row r="873" spans="1:3" x14ac:dyDescent="0.25">
      <c r="A873" s="532" t="str">
        <f>IF(ISNUMBER(VALUE(SUBSTITUTE('Quantities Report_Secondary'!$A873,"+",""))), VALUE(SUBSTITUTE('Quantities Report_Secondary'!$A873,"+","")),IF('Quantities Report_Secondary'!$A873="Totals:","End of Project",$A872))</f>
        <v>Station</v>
      </c>
      <c r="B873" s="473" t="str">
        <f>IF(ISNUMBER('Quantities Report_Secondary'!$A873), "",TRIM('Quantities Report_Secondary'!$A873))</f>
        <v/>
      </c>
      <c r="C873" s="475">
        <f>'Quantities Report_Secondary'!D873</f>
        <v>0</v>
      </c>
    </row>
    <row r="874" spans="1:3" x14ac:dyDescent="0.25">
      <c r="A874" s="532" t="str">
        <f>IF(ISNUMBER(VALUE(SUBSTITUTE('Quantities Report_Secondary'!$A874,"+",""))), VALUE(SUBSTITUTE('Quantities Report_Secondary'!$A874,"+","")),IF('Quantities Report_Secondary'!$A874="Totals:","End of Project",$A873))</f>
        <v>Station</v>
      </c>
      <c r="B874" s="473" t="str">
        <f>IF(ISNUMBER('Quantities Report_Secondary'!$A874), "",TRIM('Quantities Report_Secondary'!$A874))</f>
        <v/>
      </c>
      <c r="C874" s="475">
        <f>'Quantities Report_Secondary'!D874</f>
        <v>0</v>
      </c>
    </row>
    <row r="875" spans="1:3" x14ac:dyDescent="0.25">
      <c r="A875" s="532" t="str">
        <f>IF(ISNUMBER(VALUE(SUBSTITUTE('Quantities Report_Secondary'!$A875,"+",""))), VALUE(SUBSTITUTE('Quantities Report_Secondary'!$A875,"+","")),IF('Quantities Report_Secondary'!$A875="Totals:","End of Project",$A874))</f>
        <v>Station</v>
      </c>
      <c r="B875" s="473" t="str">
        <f>IF(ISNUMBER('Quantities Report_Secondary'!$A875), "",TRIM('Quantities Report_Secondary'!$A875))</f>
        <v/>
      </c>
      <c r="C875" s="475">
        <f>'Quantities Report_Secondary'!D875</f>
        <v>0</v>
      </c>
    </row>
    <row r="876" spans="1:3" x14ac:dyDescent="0.25">
      <c r="A876" s="532" t="str">
        <f>IF(ISNUMBER(VALUE(SUBSTITUTE('Quantities Report_Secondary'!$A876,"+",""))), VALUE(SUBSTITUTE('Quantities Report_Secondary'!$A876,"+","")),IF('Quantities Report_Secondary'!$A876="Totals:","End of Project",$A875))</f>
        <v>Station</v>
      </c>
      <c r="B876" s="473" t="str">
        <f>IF(ISNUMBER('Quantities Report_Secondary'!$A876), "",TRIM('Quantities Report_Secondary'!$A876))</f>
        <v/>
      </c>
      <c r="C876" s="475">
        <f>'Quantities Report_Secondary'!D876</f>
        <v>0</v>
      </c>
    </row>
    <row r="877" spans="1:3" x14ac:dyDescent="0.25">
      <c r="A877" s="532" t="str">
        <f>IF(ISNUMBER(VALUE(SUBSTITUTE('Quantities Report_Secondary'!$A877,"+",""))), VALUE(SUBSTITUTE('Quantities Report_Secondary'!$A877,"+","")),IF('Quantities Report_Secondary'!$A877="Totals:","End of Project",$A876))</f>
        <v>Station</v>
      </c>
      <c r="B877" s="473" t="str">
        <f>IF(ISNUMBER('Quantities Report_Secondary'!$A877), "",TRIM('Quantities Report_Secondary'!$A877))</f>
        <v/>
      </c>
      <c r="C877" s="475">
        <f>'Quantities Report_Secondary'!D877</f>
        <v>0</v>
      </c>
    </row>
    <row r="878" spans="1:3" x14ac:dyDescent="0.25">
      <c r="A878" s="532" t="str">
        <f>IF(ISNUMBER(VALUE(SUBSTITUTE('Quantities Report_Secondary'!$A878,"+",""))), VALUE(SUBSTITUTE('Quantities Report_Secondary'!$A878,"+","")),IF('Quantities Report_Secondary'!$A878="Totals:","End of Project",$A877))</f>
        <v>Station</v>
      </c>
      <c r="B878" s="473" t="str">
        <f>IF(ISNUMBER('Quantities Report_Secondary'!$A878), "",TRIM('Quantities Report_Secondary'!$A878))</f>
        <v/>
      </c>
      <c r="C878" s="475">
        <f>'Quantities Report_Secondary'!D878</f>
        <v>0</v>
      </c>
    </row>
    <row r="879" spans="1:3" x14ac:dyDescent="0.25">
      <c r="A879" s="532" t="str">
        <f>IF(ISNUMBER(VALUE(SUBSTITUTE('Quantities Report_Secondary'!$A879,"+",""))), VALUE(SUBSTITUTE('Quantities Report_Secondary'!$A879,"+","")),IF('Quantities Report_Secondary'!$A879="Totals:","End of Project",$A878))</f>
        <v>Station</v>
      </c>
      <c r="B879" s="473" t="str">
        <f>IF(ISNUMBER('Quantities Report_Secondary'!$A879), "",TRIM('Quantities Report_Secondary'!$A879))</f>
        <v/>
      </c>
      <c r="C879" s="475">
        <f>'Quantities Report_Secondary'!D879</f>
        <v>0</v>
      </c>
    </row>
    <row r="880" spans="1:3" x14ac:dyDescent="0.25">
      <c r="A880" s="532" t="str">
        <f>IF(ISNUMBER(VALUE(SUBSTITUTE('Quantities Report_Secondary'!$A880,"+",""))), VALUE(SUBSTITUTE('Quantities Report_Secondary'!$A880,"+","")),IF('Quantities Report_Secondary'!$A880="Totals:","End of Project",$A879))</f>
        <v>Station</v>
      </c>
      <c r="B880" s="473" t="str">
        <f>IF(ISNUMBER('Quantities Report_Secondary'!$A880), "",TRIM('Quantities Report_Secondary'!$A880))</f>
        <v/>
      </c>
      <c r="C880" s="475">
        <f>'Quantities Report_Secondary'!D880</f>
        <v>0</v>
      </c>
    </row>
    <row r="881" spans="1:3" x14ac:dyDescent="0.25">
      <c r="A881" s="532" t="str">
        <f>IF(ISNUMBER(VALUE(SUBSTITUTE('Quantities Report_Secondary'!$A881,"+",""))), VALUE(SUBSTITUTE('Quantities Report_Secondary'!$A881,"+","")),IF('Quantities Report_Secondary'!$A881="Totals:","End of Project",$A880))</f>
        <v>Station</v>
      </c>
      <c r="B881" s="473" t="str">
        <f>IF(ISNUMBER('Quantities Report_Secondary'!$A881), "",TRIM('Quantities Report_Secondary'!$A881))</f>
        <v/>
      </c>
      <c r="C881" s="475">
        <f>'Quantities Report_Secondary'!D881</f>
        <v>0</v>
      </c>
    </row>
    <row r="882" spans="1:3" x14ac:dyDescent="0.25">
      <c r="A882" s="532" t="str">
        <f>IF(ISNUMBER(VALUE(SUBSTITUTE('Quantities Report_Secondary'!$A882,"+",""))), VALUE(SUBSTITUTE('Quantities Report_Secondary'!$A882,"+","")),IF('Quantities Report_Secondary'!$A882="Totals:","End of Project",$A881))</f>
        <v>Station</v>
      </c>
      <c r="B882" s="473" t="str">
        <f>IF(ISNUMBER('Quantities Report_Secondary'!$A882), "",TRIM('Quantities Report_Secondary'!$A882))</f>
        <v/>
      </c>
      <c r="C882" s="475">
        <f>'Quantities Report_Secondary'!D882</f>
        <v>0</v>
      </c>
    </row>
    <row r="883" spans="1:3" x14ac:dyDescent="0.25">
      <c r="A883" s="532" t="str">
        <f>IF(ISNUMBER(VALUE(SUBSTITUTE('Quantities Report_Secondary'!$A883,"+",""))), VALUE(SUBSTITUTE('Quantities Report_Secondary'!$A883,"+","")),IF('Quantities Report_Secondary'!$A883="Totals:","End of Project",$A882))</f>
        <v>Station</v>
      </c>
      <c r="B883" s="473" t="str">
        <f>IF(ISNUMBER('Quantities Report_Secondary'!$A883), "",TRIM('Quantities Report_Secondary'!$A883))</f>
        <v/>
      </c>
      <c r="C883" s="475">
        <f>'Quantities Report_Secondary'!D883</f>
        <v>0</v>
      </c>
    </row>
    <row r="884" spans="1:3" x14ac:dyDescent="0.25">
      <c r="A884" s="532" t="str">
        <f>IF(ISNUMBER(VALUE(SUBSTITUTE('Quantities Report_Secondary'!$A884,"+",""))), VALUE(SUBSTITUTE('Quantities Report_Secondary'!$A884,"+","")),IF('Quantities Report_Secondary'!$A884="Totals:","End of Project",$A883))</f>
        <v>Station</v>
      </c>
      <c r="B884" s="473" t="str">
        <f>IF(ISNUMBER('Quantities Report_Secondary'!$A884), "",TRIM('Quantities Report_Secondary'!$A884))</f>
        <v/>
      </c>
      <c r="C884" s="475">
        <f>'Quantities Report_Secondary'!D884</f>
        <v>0</v>
      </c>
    </row>
    <row r="885" spans="1:3" x14ac:dyDescent="0.25">
      <c r="A885" s="532" t="str">
        <f>IF(ISNUMBER(VALUE(SUBSTITUTE('Quantities Report_Secondary'!$A885,"+",""))), VALUE(SUBSTITUTE('Quantities Report_Secondary'!$A885,"+","")),IF('Quantities Report_Secondary'!$A885="Totals:","End of Project",$A884))</f>
        <v>Station</v>
      </c>
      <c r="B885" s="473" t="str">
        <f>IF(ISNUMBER('Quantities Report_Secondary'!$A885), "",TRIM('Quantities Report_Secondary'!$A885))</f>
        <v/>
      </c>
      <c r="C885" s="475">
        <f>'Quantities Report_Secondary'!D885</f>
        <v>0</v>
      </c>
    </row>
    <row r="886" spans="1:3" x14ac:dyDescent="0.25">
      <c r="A886" s="532" t="str">
        <f>IF(ISNUMBER(VALUE(SUBSTITUTE('Quantities Report_Secondary'!$A886,"+",""))), VALUE(SUBSTITUTE('Quantities Report_Secondary'!$A886,"+","")),IF('Quantities Report_Secondary'!$A886="Totals:","End of Project",$A885))</f>
        <v>Station</v>
      </c>
      <c r="B886" s="473" t="str">
        <f>IF(ISNUMBER('Quantities Report_Secondary'!$A886), "",TRIM('Quantities Report_Secondary'!$A886))</f>
        <v/>
      </c>
      <c r="C886" s="475">
        <f>'Quantities Report_Secondary'!D886</f>
        <v>0</v>
      </c>
    </row>
    <row r="887" spans="1:3" x14ac:dyDescent="0.25">
      <c r="A887" s="532" t="str">
        <f>IF(ISNUMBER(VALUE(SUBSTITUTE('Quantities Report_Secondary'!$A887,"+",""))), VALUE(SUBSTITUTE('Quantities Report_Secondary'!$A887,"+","")),IF('Quantities Report_Secondary'!$A887="Totals:","End of Project",$A886))</f>
        <v>Station</v>
      </c>
      <c r="B887" s="473" t="str">
        <f>IF(ISNUMBER('Quantities Report_Secondary'!$A887), "",TRIM('Quantities Report_Secondary'!$A887))</f>
        <v/>
      </c>
      <c r="C887" s="475">
        <f>'Quantities Report_Secondary'!D887</f>
        <v>0</v>
      </c>
    </row>
    <row r="888" spans="1:3" x14ac:dyDescent="0.25">
      <c r="A888" s="532" t="str">
        <f>IF(ISNUMBER(VALUE(SUBSTITUTE('Quantities Report_Secondary'!$A888,"+",""))), VALUE(SUBSTITUTE('Quantities Report_Secondary'!$A888,"+","")),IF('Quantities Report_Secondary'!$A888="Totals:","End of Project",$A887))</f>
        <v>Station</v>
      </c>
      <c r="B888" s="473" t="str">
        <f>IF(ISNUMBER('Quantities Report_Secondary'!$A888), "",TRIM('Quantities Report_Secondary'!$A888))</f>
        <v/>
      </c>
      <c r="C888" s="475">
        <f>'Quantities Report_Secondary'!D888</f>
        <v>0</v>
      </c>
    </row>
    <row r="889" spans="1:3" x14ac:dyDescent="0.25">
      <c r="A889" s="532" t="str">
        <f>IF(ISNUMBER(VALUE(SUBSTITUTE('Quantities Report_Secondary'!$A889,"+",""))), VALUE(SUBSTITUTE('Quantities Report_Secondary'!$A889,"+","")),IF('Quantities Report_Secondary'!$A889="Totals:","End of Project",$A888))</f>
        <v>Station</v>
      </c>
      <c r="B889" s="473" t="str">
        <f>IF(ISNUMBER('Quantities Report_Secondary'!$A889), "",TRIM('Quantities Report_Secondary'!$A889))</f>
        <v/>
      </c>
      <c r="C889" s="475">
        <f>'Quantities Report_Secondary'!D889</f>
        <v>0</v>
      </c>
    </row>
    <row r="890" spans="1:3" x14ac:dyDescent="0.25">
      <c r="A890" s="532" t="str">
        <f>IF(ISNUMBER(VALUE(SUBSTITUTE('Quantities Report_Secondary'!$A890,"+",""))), VALUE(SUBSTITUTE('Quantities Report_Secondary'!$A890,"+","")),IF('Quantities Report_Secondary'!$A890="Totals:","End of Project",$A889))</f>
        <v>Station</v>
      </c>
      <c r="B890" s="473" t="str">
        <f>IF(ISNUMBER('Quantities Report_Secondary'!$A890), "",TRIM('Quantities Report_Secondary'!$A890))</f>
        <v/>
      </c>
      <c r="C890" s="475">
        <f>'Quantities Report_Secondary'!D890</f>
        <v>0</v>
      </c>
    </row>
    <row r="891" spans="1:3" x14ac:dyDescent="0.25">
      <c r="A891" s="532" t="str">
        <f>IF(ISNUMBER(VALUE(SUBSTITUTE('Quantities Report_Secondary'!$A891,"+",""))), VALUE(SUBSTITUTE('Quantities Report_Secondary'!$A891,"+","")),IF('Quantities Report_Secondary'!$A891="Totals:","End of Project",$A890))</f>
        <v>Station</v>
      </c>
      <c r="B891" s="473" t="str">
        <f>IF(ISNUMBER('Quantities Report_Secondary'!$A891), "",TRIM('Quantities Report_Secondary'!$A891))</f>
        <v/>
      </c>
      <c r="C891" s="475">
        <f>'Quantities Report_Secondary'!D891</f>
        <v>0</v>
      </c>
    </row>
    <row r="892" spans="1:3" x14ac:dyDescent="0.25">
      <c r="A892" s="532" t="str">
        <f>IF(ISNUMBER(VALUE(SUBSTITUTE('Quantities Report_Secondary'!$A892,"+",""))), VALUE(SUBSTITUTE('Quantities Report_Secondary'!$A892,"+","")),IF('Quantities Report_Secondary'!$A892="Totals:","End of Project",$A891))</f>
        <v>Station</v>
      </c>
      <c r="B892" s="473" t="str">
        <f>IF(ISNUMBER('Quantities Report_Secondary'!$A892), "",TRIM('Quantities Report_Secondary'!$A892))</f>
        <v/>
      </c>
      <c r="C892" s="475">
        <f>'Quantities Report_Secondary'!D892</f>
        <v>0</v>
      </c>
    </row>
    <row r="893" spans="1:3" x14ac:dyDescent="0.25">
      <c r="A893" s="532" t="str">
        <f>IF(ISNUMBER(VALUE(SUBSTITUTE('Quantities Report_Secondary'!$A893,"+",""))), VALUE(SUBSTITUTE('Quantities Report_Secondary'!$A893,"+","")),IF('Quantities Report_Secondary'!$A893="Totals:","End of Project",$A892))</f>
        <v>Station</v>
      </c>
      <c r="B893" s="473" t="str">
        <f>IF(ISNUMBER('Quantities Report_Secondary'!$A893), "",TRIM('Quantities Report_Secondary'!$A893))</f>
        <v/>
      </c>
      <c r="C893" s="475">
        <f>'Quantities Report_Secondary'!D893</f>
        <v>0</v>
      </c>
    </row>
    <row r="894" spans="1:3" x14ac:dyDescent="0.25">
      <c r="A894" s="532" t="str">
        <f>IF(ISNUMBER(VALUE(SUBSTITUTE('Quantities Report_Secondary'!$A894,"+",""))), VALUE(SUBSTITUTE('Quantities Report_Secondary'!$A894,"+","")),IF('Quantities Report_Secondary'!$A894="Totals:","End of Project",$A893))</f>
        <v>Station</v>
      </c>
      <c r="B894" s="473" t="str">
        <f>IF(ISNUMBER('Quantities Report_Secondary'!$A894), "",TRIM('Quantities Report_Secondary'!$A894))</f>
        <v/>
      </c>
      <c r="C894" s="475">
        <f>'Quantities Report_Secondary'!D894</f>
        <v>0</v>
      </c>
    </row>
    <row r="895" spans="1:3" x14ac:dyDescent="0.25">
      <c r="A895" s="532" t="str">
        <f>IF(ISNUMBER(VALUE(SUBSTITUTE('Quantities Report_Secondary'!$A895,"+",""))), VALUE(SUBSTITUTE('Quantities Report_Secondary'!$A895,"+","")),IF('Quantities Report_Secondary'!$A895="Totals:","End of Project",$A894))</f>
        <v>Station</v>
      </c>
      <c r="B895" s="473" t="str">
        <f>IF(ISNUMBER('Quantities Report_Secondary'!$A895), "",TRIM('Quantities Report_Secondary'!$A895))</f>
        <v/>
      </c>
      <c r="C895" s="475">
        <f>'Quantities Report_Secondary'!D895</f>
        <v>0</v>
      </c>
    </row>
    <row r="896" spans="1:3" x14ac:dyDescent="0.25">
      <c r="A896" s="532" t="str">
        <f>IF(ISNUMBER(VALUE(SUBSTITUTE('Quantities Report_Secondary'!$A896,"+",""))), VALUE(SUBSTITUTE('Quantities Report_Secondary'!$A896,"+","")),IF('Quantities Report_Secondary'!$A896="Totals:","End of Project",$A895))</f>
        <v>Station</v>
      </c>
      <c r="B896" s="473" t="str">
        <f>IF(ISNUMBER('Quantities Report_Secondary'!$A896), "",TRIM('Quantities Report_Secondary'!$A896))</f>
        <v/>
      </c>
      <c r="C896" s="475">
        <f>'Quantities Report_Secondary'!D896</f>
        <v>0</v>
      </c>
    </row>
    <row r="897" spans="1:3" x14ac:dyDescent="0.25">
      <c r="A897" s="532" t="str">
        <f>IF(ISNUMBER(VALUE(SUBSTITUTE('Quantities Report_Secondary'!$A897,"+",""))), VALUE(SUBSTITUTE('Quantities Report_Secondary'!$A897,"+","")),IF('Quantities Report_Secondary'!$A897="Totals:","End of Project",$A896))</f>
        <v>Station</v>
      </c>
      <c r="B897" s="473" t="str">
        <f>IF(ISNUMBER('Quantities Report_Secondary'!$A897), "",TRIM('Quantities Report_Secondary'!$A897))</f>
        <v/>
      </c>
      <c r="C897" s="475">
        <f>'Quantities Report_Secondary'!D897</f>
        <v>0</v>
      </c>
    </row>
    <row r="898" spans="1:3" x14ac:dyDescent="0.25">
      <c r="A898" s="532" t="str">
        <f>IF(ISNUMBER(VALUE(SUBSTITUTE('Quantities Report_Secondary'!$A898,"+",""))), VALUE(SUBSTITUTE('Quantities Report_Secondary'!$A898,"+","")),IF('Quantities Report_Secondary'!$A898="Totals:","End of Project",$A897))</f>
        <v>Station</v>
      </c>
      <c r="B898" s="473" t="str">
        <f>IF(ISNUMBER('Quantities Report_Secondary'!$A898), "",TRIM('Quantities Report_Secondary'!$A898))</f>
        <v/>
      </c>
      <c r="C898" s="475">
        <f>'Quantities Report_Secondary'!D898</f>
        <v>0</v>
      </c>
    </row>
    <row r="899" spans="1:3" x14ac:dyDescent="0.25">
      <c r="A899" s="532" t="str">
        <f>IF(ISNUMBER(VALUE(SUBSTITUTE('Quantities Report_Secondary'!$A899,"+",""))), VALUE(SUBSTITUTE('Quantities Report_Secondary'!$A899,"+","")),IF('Quantities Report_Secondary'!$A899="Totals:","End of Project",$A898))</f>
        <v>Station</v>
      </c>
      <c r="B899" s="473" t="str">
        <f>IF(ISNUMBER('Quantities Report_Secondary'!$A899), "",TRIM('Quantities Report_Secondary'!$A899))</f>
        <v/>
      </c>
      <c r="C899" s="475">
        <f>'Quantities Report_Secondary'!D899</f>
        <v>0</v>
      </c>
    </row>
    <row r="900" spans="1:3" x14ac:dyDescent="0.25">
      <c r="A900" s="532" t="str">
        <f>IF(ISNUMBER(VALUE(SUBSTITUTE('Quantities Report_Secondary'!$A900,"+",""))), VALUE(SUBSTITUTE('Quantities Report_Secondary'!$A900,"+","")),IF('Quantities Report_Secondary'!$A900="Totals:","End of Project",$A899))</f>
        <v>Station</v>
      </c>
      <c r="B900" s="473" t="str">
        <f>IF(ISNUMBER('Quantities Report_Secondary'!$A900), "",TRIM('Quantities Report_Secondary'!$A900))</f>
        <v/>
      </c>
      <c r="C900" s="475">
        <f>'Quantities Report_Secondary'!D900</f>
        <v>0</v>
      </c>
    </row>
    <row r="901" spans="1:3" x14ac:dyDescent="0.25">
      <c r="A901" s="532" t="str">
        <f>IF(ISNUMBER(VALUE(SUBSTITUTE('Quantities Report_Secondary'!$A901,"+",""))), VALUE(SUBSTITUTE('Quantities Report_Secondary'!$A901,"+","")),IF('Quantities Report_Secondary'!$A901="Totals:","End of Project",$A900))</f>
        <v>Station</v>
      </c>
      <c r="B901" s="473" t="str">
        <f>IF(ISNUMBER('Quantities Report_Secondary'!$A901), "",TRIM('Quantities Report_Secondary'!$A901))</f>
        <v/>
      </c>
      <c r="C901" s="475">
        <f>'Quantities Report_Secondary'!D901</f>
        <v>0</v>
      </c>
    </row>
    <row r="902" spans="1:3" x14ac:dyDescent="0.25">
      <c r="A902" s="532" t="str">
        <f>IF(ISNUMBER(VALUE(SUBSTITUTE('Quantities Report_Secondary'!$A902,"+",""))), VALUE(SUBSTITUTE('Quantities Report_Secondary'!$A902,"+","")),IF('Quantities Report_Secondary'!$A902="Totals:","End of Project",$A901))</f>
        <v>Station</v>
      </c>
      <c r="B902" s="473" t="str">
        <f>IF(ISNUMBER('Quantities Report_Secondary'!$A902), "",TRIM('Quantities Report_Secondary'!$A902))</f>
        <v/>
      </c>
      <c r="C902" s="475">
        <f>'Quantities Report_Secondary'!D902</f>
        <v>0</v>
      </c>
    </row>
    <row r="903" spans="1:3" x14ac:dyDescent="0.25">
      <c r="A903" s="532" t="str">
        <f>IF(ISNUMBER(VALUE(SUBSTITUTE('Quantities Report_Secondary'!$A903,"+",""))), VALUE(SUBSTITUTE('Quantities Report_Secondary'!$A903,"+","")),IF('Quantities Report_Secondary'!$A903="Totals:","End of Project",$A902))</f>
        <v>Station</v>
      </c>
      <c r="B903" s="473" t="str">
        <f>IF(ISNUMBER('Quantities Report_Secondary'!$A903), "",TRIM('Quantities Report_Secondary'!$A903))</f>
        <v/>
      </c>
      <c r="C903" s="475">
        <f>'Quantities Report_Secondary'!D903</f>
        <v>0</v>
      </c>
    </row>
    <row r="904" spans="1:3" x14ac:dyDescent="0.25">
      <c r="A904" s="532" t="str">
        <f>IF(ISNUMBER(VALUE(SUBSTITUTE('Quantities Report_Secondary'!$A904,"+",""))), VALUE(SUBSTITUTE('Quantities Report_Secondary'!$A904,"+","")),IF('Quantities Report_Secondary'!$A904="Totals:","End of Project",$A903))</f>
        <v>Station</v>
      </c>
      <c r="B904" s="473" t="str">
        <f>IF(ISNUMBER('Quantities Report_Secondary'!$A904), "",TRIM('Quantities Report_Secondary'!$A904))</f>
        <v/>
      </c>
      <c r="C904" s="475">
        <f>'Quantities Report_Secondary'!D904</f>
        <v>0</v>
      </c>
    </row>
    <row r="905" spans="1:3" x14ac:dyDescent="0.25">
      <c r="A905" s="532" t="str">
        <f>IF(ISNUMBER(VALUE(SUBSTITUTE('Quantities Report_Secondary'!$A905,"+",""))), VALUE(SUBSTITUTE('Quantities Report_Secondary'!$A905,"+","")),IF('Quantities Report_Secondary'!$A905="Totals:","End of Project",$A904))</f>
        <v>Station</v>
      </c>
      <c r="B905" s="473" t="str">
        <f>IF(ISNUMBER('Quantities Report_Secondary'!$A905), "",TRIM('Quantities Report_Secondary'!$A905))</f>
        <v/>
      </c>
      <c r="C905" s="475">
        <f>'Quantities Report_Secondary'!D905</f>
        <v>0</v>
      </c>
    </row>
    <row r="906" spans="1:3" x14ac:dyDescent="0.25">
      <c r="A906" s="532" t="str">
        <f>IF(ISNUMBER(VALUE(SUBSTITUTE('Quantities Report_Secondary'!$A906,"+",""))), VALUE(SUBSTITUTE('Quantities Report_Secondary'!$A906,"+","")),IF('Quantities Report_Secondary'!$A906="Totals:","End of Project",$A905))</f>
        <v>Station</v>
      </c>
      <c r="B906" s="473" t="str">
        <f>IF(ISNUMBER('Quantities Report_Secondary'!$A906), "",TRIM('Quantities Report_Secondary'!$A906))</f>
        <v/>
      </c>
      <c r="C906" s="475">
        <f>'Quantities Report_Secondary'!D906</f>
        <v>0</v>
      </c>
    </row>
    <row r="907" spans="1:3" x14ac:dyDescent="0.25">
      <c r="A907" s="532" t="str">
        <f>IF(ISNUMBER(VALUE(SUBSTITUTE('Quantities Report_Secondary'!$A907,"+",""))), VALUE(SUBSTITUTE('Quantities Report_Secondary'!$A907,"+","")),IF('Quantities Report_Secondary'!$A907="Totals:","End of Project",$A906))</f>
        <v>Station</v>
      </c>
      <c r="B907" s="473" t="str">
        <f>IF(ISNUMBER('Quantities Report_Secondary'!$A907), "",TRIM('Quantities Report_Secondary'!$A907))</f>
        <v/>
      </c>
      <c r="C907" s="475">
        <f>'Quantities Report_Secondary'!D907</f>
        <v>0</v>
      </c>
    </row>
    <row r="908" spans="1:3" x14ac:dyDescent="0.25">
      <c r="A908" s="532" t="str">
        <f>IF(ISNUMBER(VALUE(SUBSTITUTE('Quantities Report_Secondary'!$A908,"+",""))), VALUE(SUBSTITUTE('Quantities Report_Secondary'!$A908,"+","")),IF('Quantities Report_Secondary'!$A908="Totals:","End of Project",$A907))</f>
        <v>Station</v>
      </c>
      <c r="B908" s="473" t="str">
        <f>IF(ISNUMBER('Quantities Report_Secondary'!$A908), "",TRIM('Quantities Report_Secondary'!$A908))</f>
        <v/>
      </c>
      <c r="C908" s="475">
        <f>'Quantities Report_Secondary'!D908</f>
        <v>0</v>
      </c>
    </row>
    <row r="909" spans="1:3" x14ac:dyDescent="0.25">
      <c r="A909" s="532" t="str">
        <f>IF(ISNUMBER(VALUE(SUBSTITUTE('Quantities Report_Secondary'!$A909,"+",""))), VALUE(SUBSTITUTE('Quantities Report_Secondary'!$A909,"+","")),IF('Quantities Report_Secondary'!$A909="Totals:","End of Project",$A908))</f>
        <v>Station</v>
      </c>
      <c r="B909" s="473" t="str">
        <f>IF(ISNUMBER('Quantities Report_Secondary'!$A909), "",TRIM('Quantities Report_Secondary'!$A909))</f>
        <v/>
      </c>
      <c r="C909" s="475">
        <f>'Quantities Report_Secondary'!D909</f>
        <v>0</v>
      </c>
    </row>
    <row r="910" spans="1:3" x14ac:dyDescent="0.25">
      <c r="A910" s="532" t="str">
        <f>IF(ISNUMBER(VALUE(SUBSTITUTE('Quantities Report_Secondary'!$A910,"+",""))), VALUE(SUBSTITUTE('Quantities Report_Secondary'!$A910,"+","")),IF('Quantities Report_Secondary'!$A910="Totals:","End of Project",$A909))</f>
        <v>Station</v>
      </c>
      <c r="B910" s="473" t="str">
        <f>IF(ISNUMBER('Quantities Report_Secondary'!$A910), "",TRIM('Quantities Report_Secondary'!$A910))</f>
        <v/>
      </c>
      <c r="C910" s="475">
        <f>'Quantities Report_Secondary'!D910</f>
        <v>0</v>
      </c>
    </row>
    <row r="911" spans="1:3" x14ac:dyDescent="0.25">
      <c r="A911" s="532" t="str">
        <f>IF(ISNUMBER(VALUE(SUBSTITUTE('Quantities Report_Secondary'!$A911,"+",""))), VALUE(SUBSTITUTE('Quantities Report_Secondary'!$A911,"+","")),IF('Quantities Report_Secondary'!$A911="Totals:","End of Project",$A910))</f>
        <v>Station</v>
      </c>
      <c r="B911" s="473" t="str">
        <f>IF(ISNUMBER('Quantities Report_Secondary'!$A911), "",TRIM('Quantities Report_Secondary'!$A911))</f>
        <v/>
      </c>
      <c r="C911" s="475">
        <f>'Quantities Report_Secondary'!D911</f>
        <v>0</v>
      </c>
    </row>
    <row r="912" spans="1:3" x14ac:dyDescent="0.25">
      <c r="A912" s="532" t="str">
        <f>IF(ISNUMBER(VALUE(SUBSTITUTE('Quantities Report_Secondary'!$A912,"+",""))), VALUE(SUBSTITUTE('Quantities Report_Secondary'!$A912,"+","")),IF('Quantities Report_Secondary'!$A912="Totals:","End of Project",$A911))</f>
        <v>Station</v>
      </c>
      <c r="B912" s="473" t="str">
        <f>IF(ISNUMBER('Quantities Report_Secondary'!$A912), "",TRIM('Quantities Report_Secondary'!$A912))</f>
        <v/>
      </c>
      <c r="C912" s="475">
        <f>'Quantities Report_Secondary'!D912</f>
        <v>0</v>
      </c>
    </row>
    <row r="913" spans="1:3" x14ac:dyDescent="0.25">
      <c r="A913" s="532" t="str">
        <f>IF(ISNUMBER(VALUE(SUBSTITUTE('Quantities Report_Secondary'!$A913,"+",""))), VALUE(SUBSTITUTE('Quantities Report_Secondary'!$A913,"+","")),IF('Quantities Report_Secondary'!$A913="Totals:","End of Project",$A912))</f>
        <v>Station</v>
      </c>
      <c r="B913" s="473" t="str">
        <f>IF(ISNUMBER('Quantities Report_Secondary'!$A913), "",TRIM('Quantities Report_Secondary'!$A913))</f>
        <v/>
      </c>
      <c r="C913" s="475">
        <f>'Quantities Report_Secondary'!D913</f>
        <v>0</v>
      </c>
    </row>
    <row r="914" spans="1:3" x14ac:dyDescent="0.25">
      <c r="A914" s="532" t="str">
        <f>IF(ISNUMBER(VALUE(SUBSTITUTE('Quantities Report_Secondary'!$A914,"+",""))), VALUE(SUBSTITUTE('Quantities Report_Secondary'!$A914,"+","")),IF('Quantities Report_Secondary'!$A914="Totals:","End of Project",$A913))</f>
        <v>Station</v>
      </c>
      <c r="B914" s="473" t="str">
        <f>IF(ISNUMBER('Quantities Report_Secondary'!$A914), "",TRIM('Quantities Report_Secondary'!$A914))</f>
        <v/>
      </c>
      <c r="C914" s="475">
        <f>'Quantities Report_Secondary'!D914</f>
        <v>0</v>
      </c>
    </row>
    <row r="915" spans="1:3" x14ac:dyDescent="0.25">
      <c r="A915" s="532" t="str">
        <f>IF(ISNUMBER(VALUE(SUBSTITUTE('Quantities Report_Secondary'!$A915,"+",""))), VALUE(SUBSTITUTE('Quantities Report_Secondary'!$A915,"+","")),IF('Quantities Report_Secondary'!$A915="Totals:","End of Project",$A914))</f>
        <v>Station</v>
      </c>
      <c r="B915" s="473" t="str">
        <f>IF(ISNUMBER('Quantities Report_Secondary'!$A915), "",TRIM('Quantities Report_Secondary'!$A915))</f>
        <v/>
      </c>
      <c r="C915" s="475">
        <f>'Quantities Report_Secondary'!D915</f>
        <v>0</v>
      </c>
    </row>
    <row r="916" spans="1:3" x14ac:dyDescent="0.25">
      <c r="A916" s="532" t="str">
        <f>IF(ISNUMBER(VALUE(SUBSTITUTE('Quantities Report_Secondary'!$A916,"+",""))), VALUE(SUBSTITUTE('Quantities Report_Secondary'!$A916,"+","")),IF('Quantities Report_Secondary'!$A916="Totals:","End of Project",$A915))</f>
        <v>Station</v>
      </c>
      <c r="B916" s="473" t="str">
        <f>IF(ISNUMBER('Quantities Report_Secondary'!$A916), "",TRIM('Quantities Report_Secondary'!$A916))</f>
        <v/>
      </c>
      <c r="C916" s="475">
        <f>'Quantities Report_Secondary'!D916</f>
        <v>0</v>
      </c>
    </row>
    <row r="917" spans="1:3" x14ac:dyDescent="0.25">
      <c r="A917" s="532" t="str">
        <f>IF(ISNUMBER(VALUE(SUBSTITUTE('Quantities Report_Secondary'!$A917,"+",""))), VALUE(SUBSTITUTE('Quantities Report_Secondary'!$A917,"+","")),IF('Quantities Report_Secondary'!$A917="Totals:","End of Project",$A916))</f>
        <v>Station</v>
      </c>
      <c r="B917" s="473" t="str">
        <f>IF(ISNUMBER('Quantities Report_Secondary'!$A917), "",TRIM('Quantities Report_Secondary'!$A917))</f>
        <v/>
      </c>
      <c r="C917" s="475">
        <f>'Quantities Report_Secondary'!D917</f>
        <v>0</v>
      </c>
    </row>
    <row r="918" spans="1:3" x14ac:dyDescent="0.25">
      <c r="A918" s="532" t="str">
        <f>IF(ISNUMBER(VALUE(SUBSTITUTE('Quantities Report_Secondary'!$A918,"+",""))), VALUE(SUBSTITUTE('Quantities Report_Secondary'!$A918,"+","")),IF('Quantities Report_Secondary'!$A918="Totals:","End of Project",$A917))</f>
        <v>Station</v>
      </c>
      <c r="B918" s="473" t="str">
        <f>IF(ISNUMBER('Quantities Report_Secondary'!$A918), "",TRIM('Quantities Report_Secondary'!$A918))</f>
        <v/>
      </c>
      <c r="C918" s="475">
        <f>'Quantities Report_Secondary'!D918</f>
        <v>0</v>
      </c>
    </row>
    <row r="919" spans="1:3" x14ac:dyDescent="0.25">
      <c r="A919" s="532" t="str">
        <f>IF(ISNUMBER(VALUE(SUBSTITUTE('Quantities Report_Secondary'!$A919,"+",""))), VALUE(SUBSTITUTE('Quantities Report_Secondary'!$A919,"+","")),IF('Quantities Report_Secondary'!$A919="Totals:","End of Project",$A918))</f>
        <v>Station</v>
      </c>
      <c r="B919" s="473" t="str">
        <f>IF(ISNUMBER('Quantities Report_Secondary'!$A919), "",TRIM('Quantities Report_Secondary'!$A919))</f>
        <v/>
      </c>
      <c r="C919" s="475">
        <f>'Quantities Report_Secondary'!D919</f>
        <v>0</v>
      </c>
    </row>
    <row r="920" spans="1:3" x14ac:dyDescent="0.25">
      <c r="A920" s="532" t="str">
        <f>IF(ISNUMBER(VALUE(SUBSTITUTE('Quantities Report_Secondary'!$A920,"+",""))), VALUE(SUBSTITUTE('Quantities Report_Secondary'!$A920,"+","")),IF('Quantities Report_Secondary'!$A920="Totals:","End of Project",$A919))</f>
        <v>Station</v>
      </c>
      <c r="B920" s="473" t="str">
        <f>IF(ISNUMBER('Quantities Report_Secondary'!$A920), "",TRIM('Quantities Report_Secondary'!$A920))</f>
        <v/>
      </c>
      <c r="C920" s="475">
        <f>'Quantities Report_Secondary'!D920</f>
        <v>0</v>
      </c>
    </row>
    <row r="921" spans="1:3" x14ac:dyDescent="0.25">
      <c r="A921" s="532" t="str">
        <f>IF(ISNUMBER(VALUE(SUBSTITUTE('Quantities Report_Secondary'!$A921,"+",""))), VALUE(SUBSTITUTE('Quantities Report_Secondary'!$A921,"+","")),IF('Quantities Report_Secondary'!$A921="Totals:","End of Project",$A920))</f>
        <v>Station</v>
      </c>
      <c r="B921" s="473" t="str">
        <f>IF(ISNUMBER('Quantities Report_Secondary'!$A921), "",TRIM('Quantities Report_Secondary'!$A921))</f>
        <v/>
      </c>
      <c r="C921" s="475">
        <f>'Quantities Report_Secondary'!D921</f>
        <v>0</v>
      </c>
    </row>
    <row r="922" spans="1:3" x14ac:dyDescent="0.25">
      <c r="A922" s="532" t="str">
        <f>IF(ISNUMBER(VALUE(SUBSTITUTE('Quantities Report_Secondary'!$A922,"+",""))), VALUE(SUBSTITUTE('Quantities Report_Secondary'!$A922,"+","")),IF('Quantities Report_Secondary'!$A922="Totals:","End of Project",$A921))</f>
        <v>Station</v>
      </c>
      <c r="B922" s="473" t="str">
        <f>IF(ISNUMBER('Quantities Report_Secondary'!$A922), "",TRIM('Quantities Report_Secondary'!$A922))</f>
        <v/>
      </c>
      <c r="C922" s="475">
        <f>'Quantities Report_Secondary'!D922</f>
        <v>0</v>
      </c>
    </row>
    <row r="923" spans="1:3" x14ac:dyDescent="0.25">
      <c r="A923" s="532" t="str">
        <f>IF(ISNUMBER(VALUE(SUBSTITUTE('Quantities Report_Secondary'!$A923,"+",""))), VALUE(SUBSTITUTE('Quantities Report_Secondary'!$A923,"+","")),IF('Quantities Report_Secondary'!$A923="Totals:","End of Project",$A922))</f>
        <v>Station</v>
      </c>
      <c r="B923" s="473" t="str">
        <f>IF(ISNUMBER('Quantities Report_Secondary'!$A923), "",TRIM('Quantities Report_Secondary'!$A923))</f>
        <v/>
      </c>
      <c r="C923" s="475">
        <f>'Quantities Report_Secondary'!D923</f>
        <v>0</v>
      </c>
    </row>
    <row r="924" spans="1:3" x14ac:dyDescent="0.25">
      <c r="A924" s="532" t="str">
        <f>IF(ISNUMBER(VALUE(SUBSTITUTE('Quantities Report_Secondary'!$A924,"+",""))), VALUE(SUBSTITUTE('Quantities Report_Secondary'!$A924,"+","")),IF('Quantities Report_Secondary'!$A924="Totals:","End of Project",$A923))</f>
        <v>Station</v>
      </c>
      <c r="B924" s="473" t="str">
        <f>IF(ISNUMBER('Quantities Report_Secondary'!$A924), "",TRIM('Quantities Report_Secondary'!$A924))</f>
        <v/>
      </c>
      <c r="C924" s="475">
        <f>'Quantities Report_Secondary'!D924</f>
        <v>0</v>
      </c>
    </row>
    <row r="925" spans="1:3" x14ac:dyDescent="0.25">
      <c r="A925" s="532" t="str">
        <f>IF(ISNUMBER(VALUE(SUBSTITUTE('Quantities Report_Secondary'!$A925,"+",""))), VALUE(SUBSTITUTE('Quantities Report_Secondary'!$A925,"+","")),IF('Quantities Report_Secondary'!$A925="Totals:","End of Project",$A924))</f>
        <v>Station</v>
      </c>
      <c r="B925" s="473" t="str">
        <f>IF(ISNUMBER('Quantities Report_Secondary'!$A925), "",TRIM('Quantities Report_Secondary'!$A925))</f>
        <v/>
      </c>
      <c r="C925" s="475">
        <f>'Quantities Report_Secondary'!D925</f>
        <v>0</v>
      </c>
    </row>
    <row r="926" spans="1:3" x14ac:dyDescent="0.25">
      <c r="A926" s="532" t="str">
        <f>IF(ISNUMBER(VALUE(SUBSTITUTE('Quantities Report_Secondary'!$A926,"+",""))), VALUE(SUBSTITUTE('Quantities Report_Secondary'!$A926,"+","")),IF('Quantities Report_Secondary'!$A926="Totals:","End of Project",$A925))</f>
        <v>Station</v>
      </c>
      <c r="B926" s="473" t="str">
        <f>IF(ISNUMBER('Quantities Report_Secondary'!$A926), "",TRIM('Quantities Report_Secondary'!$A926))</f>
        <v/>
      </c>
      <c r="C926" s="475">
        <f>'Quantities Report_Secondary'!D926</f>
        <v>0</v>
      </c>
    </row>
    <row r="927" spans="1:3" x14ac:dyDescent="0.25">
      <c r="A927" s="532" t="str">
        <f>IF(ISNUMBER(VALUE(SUBSTITUTE('Quantities Report_Secondary'!$A927,"+",""))), VALUE(SUBSTITUTE('Quantities Report_Secondary'!$A927,"+","")),IF('Quantities Report_Secondary'!$A927="Totals:","End of Project",$A926))</f>
        <v>Station</v>
      </c>
      <c r="B927" s="473" t="str">
        <f>IF(ISNUMBER('Quantities Report_Secondary'!$A927), "",TRIM('Quantities Report_Secondary'!$A927))</f>
        <v/>
      </c>
      <c r="C927" s="475">
        <f>'Quantities Report_Secondary'!D927</f>
        <v>0</v>
      </c>
    </row>
    <row r="928" spans="1:3" x14ac:dyDescent="0.25">
      <c r="A928" s="532" t="str">
        <f>IF(ISNUMBER(VALUE(SUBSTITUTE('Quantities Report_Secondary'!$A928,"+",""))), VALUE(SUBSTITUTE('Quantities Report_Secondary'!$A928,"+","")),IF('Quantities Report_Secondary'!$A928="Totals:","End of Project",$A927))</f>
        <v>Station</v>
      </c>
      <c r="B928" s="473" t="str">
        <f>IF(ISNUMBER('Quantities Report_Secondary'!$A928), "",TRIM('Quantities Report_Secondary'!$A928))</f>
        <v/>
      </c>
      <c r="C928" s="475">
        <f>'Quantities Report_Secondary'!D928</f>
        <v>0</v>
      </c>
    </row>
    <row r="929" spans="1:3" x14ac:dyDescent="0.25">
      <c r="A929" s="532" t="str">
        <f>IF(ISNUMBER(VALUE(SUBSTITUTE('Quantities Report_Secondary'!$A929,"+",""))), VALUE(SUBSTITUTE('Quantities Report_Secondary'!$A929,"+","")),IF('Quantities Report_Secondary'!$A929="Totals:","End of Project",$A928))</f>
        <v>Station</v>
      </c>
      <c r="B929" s="473" t="str">
        <f>IF(ISNUMBER('Quantities Report_Secondary'!$A929), "",TRIM('Quantities Report_Secondary'!$A929))</f>
        <v/>
      </c>
      <c r="C929" s="475">
        <f>'Quantities Report_Secondary'!D929</f>
        <v>0</v>
      </c>
    </row>
    <row r="930" spans="1:3" x14ac:dyDescent="0.25">
      <c r="A930" s="532" t="str">
        <f>IF(ISNUMBER(VALUE(SUBSTITUTE('Quantities Report_Secondary'!$A930,"+",""))), VALUE(SUBSTITUTE('Quantities Report_Secondary'!$A930,"+","")),IF('Quantities Report_Secondary'!$A930="Totals:","End of Project",$A929))</f>
        <v>Station</v>
      </c>
      <c r="B930" s="473" t="str">
        <f>IF(ISNUMBER('Quantities Report_Secondary'!$A930), "",TRIM('Quantities Report_Secondary'!$A930))</f>
        <v/>
      </c>
      <c r="C930" s="475">
        <f>'Quantities Report_Secondary'!D930</f>
        <v>0</v>
      </c>
    </row>
    <row r="931" spans="1:3" x14ac:dyDescent="0.25">
      <c r="A931" s="532" t="str">
        <f>IF(ISNUMBER(VALUE(SUBSTITUTE('Quantities Report_Secondary'!$A931,"+",""))), VALUE(SUBSTITUTE('Quantities Report_Secondary'!$A931,"+","")),IF('Quantities Report_Secondary'!$A931="Totals:","End of Project",$A930))</f>
        <v>Station</v>
      </c>
      <c r="B931" s="473" t="str">
        <f>IF(ISNUMBER('Quantities Report_Secondary'!$A931), "",TRIM('Quantities Report_Secondary'!$A931))</f>
        <v/>
      </c>
      <c r="C931" s="475">
        <f>'Quantities Report_Secondary'!D931</f>
        <v>0</v>
      </c>
    </row>
    <row r="932" spans="1:3" x14ac:dyDescent="0.25">
      <c r="A932" s="532" t="str">
        <f>IF(ISNUMBER(VALUE(SUBSTITUTE('Quantities Report_Secondary'!$A932,"+",""))), VALUE(SUBSTITUTE('Quantities Report_Secondary'!$A932,"+","")),IF('Quantities Report_Secondary'!$A932="Totals:","End of Project",$A931))</f>
        <v>Station</v>
      </c>
      <c r="B932" s="473" t="str">
        <f>IF(ISNUMBER('Quantities Report_Secondary'!$A932), "",TRIM('Quantities Report_Secondary'!$A932))</f>
        <v/>
      </c>
      <c r="C932" s="475">
        <f>'Quantities Report_Secondary'!D932</f>
        <v>0</v>
      </c>
    </row>
    <row r="933" spans="1:3" x14ac:dyDescent="0.25">
      <c r="A933" s="532" t="str">
        <f>IF(ISNUMBER(VALUE(SUBSTITUTE('Quantities Report_Secondary'!$A933,"+",""))), VALUE(SUBSTITUTE('Quantities Report_Secondary'!$A933,"+","")),IF('Quantities Report_Secondary'!$A933="Totals:","End of Project",$A932))</f>
        <v>Station</v>
      </c>
      <c r="B933" s="473" t="str">
        <f>IF(ISNUMBER('Quantities Report_Secondary'!$A933), "",TRIM('Quantities Report_Secondary'!$A933))</f>
        <v/>
      </c>
      <c r="C933" s="475">
        <f>'Quantities Report_Secondary'!D933</f>
        <v>0</v>
      </c>
    </row>
    <row r="934" spans="1:3" x14ac:dyDescent="0.25">
      <c r="A934" s="532" t="str">
        <f>IF(ISNUMBER(VALUE(SUBSTITUTE('Quantities Report_Secondary'!$A934,"+",""))), VALUE(SUBSTITUTE('Quantities Report_Secondary'!$A934,"+","")),IF('Quantities Report_Secondary'!$A934="Totals:","End of Project",$A933))</f>
        <v>Station</v>
      </c>
      <c r="B934" s="473" t="str">
        <f>IF(ISNUMBER('Quantities Report_Secondary'!$A934), "",TRIM('Quantities Report_Secondary'!$A934))</f>
        <v/>
      </c>
      <c r="C934" s="475">
        <f>'Quantities Report_Secondary'!D934</f>
        <v>0</v>
      </c>
    </row>
    <row r="935" spans="1:3" x14ac:dyDescent="0.25">
      <c r="A935" s="532" t="str">
        <f>IF(ISNUMBER(VALUE(SUBSTITUTE('Quantities Report_Secondary'!$A935,"+",""))), VALUE(SUBSTITUTE('Quantities Report_Secondary'!$A935,"+","")),IF('Quantities Report_Secondary'!$A935="Totals:","End of Project",$A934))</f>
        <v>Station</v>
      </c>
      <c r="B935" s="473" t="str">
        <f>IF(ISNUMBER('Quantities Report_Secondary'!$A935), "",TRIM('Quantities Report_Secondary'!$A935))</f>
        <v/>
      </c>
      <c r="C935" s="475">
        <f>'Quantities Report_Secondary'!D935</f>
        <v>0</v>
      </c>
    </row>
    <row r="936" spans="1:3" x14ac:dyDescent="0.25">
      <c r="A936" s="532" t="str">
        <f>IF(ISNUMBER(VALUE(SUBSTITUTE('Quantities Report_Secondary'!$A936,"+",""))), VALUE(SUBSTITUTE('Quantities Report_Secondary'!$A936,"+","")),IF('Quantities Report_Secondary'!$A936="Totals:","End of Project",$A935))</f>
        <v>Station</v>
      </c>
      <c r="B936" s="473" t="str">
        <f>IF(ISNUMBER('Quantities Report_Secondary'!$A936), "",TRIM('Quantities Report_Secondary'!$A936))</f>
        <v/>
      </c>
      <c r="C936" s="475">
        <f>'Quantities Report_Secondary'!D936</f>
        <v>0</v>
      </c>
    </row>
    <row r="937" spans="1:3" x14ac:dyDescent="0.25">
      <c r="A937" s="532" t="str">
        <f>IF(ISNUMBER(VALUE(SUBSTITUTE('Quantities Report_Secondary'!$A937,"+",""))), VALUE(SUBSTITUTE('Quantities Report_Secondary'!$A937,"+","")),IF('Quantities Report_Secondary'!$A937="Totals:","End of Project",$A936))</f>
        <v>Station</v>
      </c>
      <c r="B937" s="473" t="str">
        <f>IF(ISNUMBER('Quantities Report_Secondary'!$A937), "",TRIM('Quantities Report_Secondary'!$A937))</f>
        <v/>
      </c>
      <c r="C937" s="475">
        <f>'Quantities Report_Secondary'!D937</f>
        <v>0</v>
      </c>
    </row>
    <row r="938" spans="1:3" x14ac:dyDescent="0.25">
      <c r="A938" s="532" t="str">
        <f>IF(ISNUMBER(VALUE(SUBSTITUTE('Quantities Report_Secondary'!$A938,"+",""))), VALUE(SUBSTITUTE('Quantities Report_Secondary'!$A938,"+","")),IF('Quantities Report_Secondary'!$A938="Totals:","End of Project",$A937))</f>
        <v>Station</v>
      </c>
      <c r="B938" s="473" t="str">
        <f>IF(ISNUMBER('Quantities Report_Secondary'!$A938), "",TRIM('Quantities Report_Secondary'!$A938))</f>
        <v/>
      </c>
      <c r="C938" s="475">
        <f>'Quantities Report_Secondary'!D938</f>
        <v>0</v>
      </c>
    </row>
    <row r="939" spans="1:3" x14ac:dyDescent="0.25">
      <c r="A939" s="532" t="str">
        <f>IF(ISNUMBER(VALUE(SUBSTITUTE('Quantities Report_Secondary'!$A939,"+",""))), VALUE(SUBSTITUTE('Quantities Report_Secondary'!$A939,"+","")),IF('Quantities Report_Secondary'!$A939="Totals:","End of Project",$A938))</f>
        <v>Station</v>
      </c>
      <c r="B939" s="473" t="str">
        <f>IF(ISNUMBER('Quantities Report_Secondary'!$A939), "",TRIM('Quantities Report_Secondary'!$A939))</f>
        <v/>
      </c>
      <c r="C939" s="475">
        <f>'Quantities Report_Secondary'!D939</f>
        <v>0</v>
      </c>
    </row>
    <row r="940" spans="1:3" x14ac:dyDescent="0.25">
      <c r="A940" s="532" t="str">
        <f>IF(ISNUMBER(VALUE(SUBSTITUTE('Quantities Report_Secondary'!$A940,"+",""))), VALUE(SUBSTITUTE('Quantities Report_Secondary'!$A940,"+","")),IF('Quantities Report_Secondary'!$A940="Totals:","End of Project",$A939))</f>
        <v>Station</v>
      </c>
      <c r="B940" s="473" t="str">
        <f>IF(ISNUMBER('Quantities Report_Secondary'!$A940), "",TRIM('Quantities Report_Secondary'!$A940))</f>
        <v/>
      </c>
      <c r="C940" s="475">
        <f>'Quantities Report_Secondary'!D940</f>
        <v>0</v>
      </c>
    </row>
    <row r="941" spans="1:3" x14ac:dyDescent="0.25">
      <c r="A941" s="532" t="str">
        <f>IF(ISNUMBER(VALUE(SUBSTITUTE('Quantities Report_Secondary'!$A941,"+",""))), VALUE(SUBSTITUTE('Quantities Report_Secondary'!$A941,"+","")),IF('Quantities Report_Secondary'!$A941="Totals:","End of Project",$A940))</f>
        <v>Station</v>
      </c>
      <c r="B941" s="473" t="str">
        <f>IF(ISNUMBER('Quantities Report_Secondary'!$A941), "",TRIM('Quantities Report_Secondary'!$A941))</f>
        <v/>
      </c>
      <c r="C941" s="475">
        <f>'Quantities Report_Secondary'!D941</f>
        <v>0</v>
      </c>
    </row>
    <row r="942" spans="1:3" x14ac:dyDescent="0.25">
      <c r="A942" s="532" t="str">
        <f>IF(ISNUMBER(VALUE(SUBSTITUTE('Quantities Report_Secondary'!$A942,"+",""))), VALUE(SUBSTITUTE('Quantities Report_Secondary'!$A942,"+","")),IF('Quantities Report_Secondary'!$A942="Totals:","End of Project",$A941))</f>
        <v>Station</v>
      </c>
      <c r="B942" s="473" t="str">
        <f>IF(ISNUMBER('Quantities Report_Secondary'!$A942), "",TRIM('Quantities Report_Secondary'!$A942))</f>
        <v/>
      </c>
      <c r="C942" s="475">
        <f>'Quantities Report_Secondary'!D942</f>
        <v>0</v>
      </c>
    </row>
    <row r="943" spans="1:3" x14ac:dyDescent="0.25">
      <c r="A943" s="532" t="str">
        <f>IF(ISNUMBER(VALUE(SUBSTITUTE('Quantities Report_Secondary'!$A943,"+",""))), VALUE(SUBSTITUTE('Quantities Report_Secondary'!$A943,"+","")),IF('Quantities Report_Secondary'!$A943="Totals:","End of Project",$A942))</f>
        <v>Station</v>
      </c>
      <c r="B943" s="473" t="str">
        <f>IF(ISNUMBER('Quantities Report_Secondary'!$A943), "",TRIM('Quantities Report_Secondary'!$A943))</f>
        <v/>
      </c>
      <c r="C943" s="475">
        <f>'Quantities Report_Secondary'!D943</f>
        <v>0</v>
      </c>
    </row>
    <row r="944" spans="1:3" x14ac:dyDescent="0.25">
      <c r="A944" s="532" t="str">
        <f>IF(ISNUMBER(VALUE(SUBSTITUTE('Quantities Report_Secondary'!$A944,"+",""))), VALUE(SUBSTITUTE('Quantities Report_Secondary'!$A944,"+","")),IF('Quantities Report_Secondary'!$A944="Totals:","End of Project",$A943))</f>
        <v>Station</v>
      </c>
      <c r="B944" s="473" t="str">
        <f>IF(ISNUMBER('Quantities Report_Secondary'!$A944), "",TRIM('Quantities Report_Secondary'!$A944))</f>
        <v/>
      </c>
      <c r="C944" s="475">
        <f>'Quantities Report_Secondary'!D944</f>
        <v>0</v>
      </c>
    </row>
    <row r="945" spans="1:3" x14ac:dyDescent="0.25">
      <c r="A945" s="532" t="str">
        <f>IF(ISNUMBER(VALUE(SUBSTITUTE('Quantities Report_Secondary'!$A945,"+",""))), VALUE(SUBSTITUTE('Quantities Report_Secondary'!$A945,"+","")),IF('Quantities Report_Secondary'!$A945="Totals:","End of Project",$A944))</f>
        <v>Station</v>
      </c>
      <c r="B945" s="473" t="str">
        <f>IF(ISNUMBER('Quantities Report_Secondary'!$A945), "",TRIM('Quantities Report_Secondary'!$A945))</f>
        <v/>
      </c>
      <c r="C945" s="475">
        <f>'Quantities Report_Secondary'!D945</f>
        <v>0</v>
      </c>
    </row>
    <row r="946" spans="1:3" x14ac:dyDescent="0.25">
      <c r="A946" s="532" t="str">
        <f>IF(ISNUMBER(VALUE(SUBSTITUTE('Quantities Report_Secondary'!$A946,"+",""))), VALUE(SUBSTITUTE('Quantities Report_Secondary'!$A946,"+","")),IF('Quantities Report_Secondary'!$A946="Totals:","End of Project",$A945))</f>
        <v>Station</v>
      </c>
      <c r="B946" s="473" t="str">
        <f>IF(ISNUMBER('Quantities Report_Secondary'!$A946), "",TRIM('Quantities Report_Secondary'!$A946))</f>
        <v/>
      </c>
      <c r="C946" s="475">
        <f>'Quantities Report_Secondary'!D946</f>
        <v>0</v>
      </c>
    </row>
    <row r="947" spans="1:3" x14ac:dyDescent="0.25">
      <c r="A947" s="532" t="str">
        <f>IF(ISNUMBER(VALUE(SUBSTITUTE('Quantities Report_Secondary'!$A947,"+",""))), VALUE(SUBSTITUTE('Quantities Report_Secondary'!$A947,"+","")),IF('Quantities Report_Secondary'!$A947="Totals:","End of Project",$A946))</f>
        <v>Station</v>
      </c>
      <c r="B947" s="473" t="str">
        <f>IF(ISNUMBER('Quantities Report_Secondary'!$A947), "",TRIM('Quantities Report_Secondary'!$A947))</f>
        <v/>
      </c>
      <c r="C947" s="475">
        <f>'Quantities Report_Secondary'!D947</f>
        <v>0</v>
      </c>
    </row>
    <row r="948" spans="1:3" x14ac:dyDescent="0.25">
      <c r="A948" s="532" t="str">
        <f>IF(ISNUMBER(VALUE(SUBSTITUTE('Quantities Report_Secondary'!$A948,"+",""))), VALUE(SUBSTITUTE('Quantities Report_Secondary'!$A948,"+","")),IF('Quantities Report_Secondary'!$A948="Totals:","End of Project",$A947))</f>
        <v>Station</v>
      </c>
      <c r="B948" s="473" t="str">
        <f>IF(ISNUMBER('Quantities Report_Secondary'!$A948), "",TRIM('Quantities Report_Secondary'!$A948))</f>
        <v/>
      </c>
      <c r="C948" s="475">
        <f>'Quantities Report_Secondary'!D948</f>
        <v>0</v>
      </c>
    </row>
    <row r="949" spans="1:3" x14ac:dyDescent="0.25">
      <c r="A949" s="532" t="str">
        <f>IF(ISNUMBER(VALUE(SUBSTITUTE('Quantities Report_Secondary'!$A949,"+",""))), VALUE(SUBSTITUTE('Quantities Report_Secondary'!$A949,"+","")),IF('Quantities Report_Secondary'!$A949="Totals:","End of Project",$A948))</f>
        <v>Station</v>
      </c>
      <c r="B949" s="473" t="str">
        <f>IF(ISNUMBER('Quantities Report_Secondary'!$A949), "",TRIM('Quantities Report_Secondary'!$A949))</f>
        <v/>
      </c>
      <c r="C949" s="475">
        <f>'Quantities Report_Secondary'!D949</f>
        <v>0</v>
      </c>
    </row>
    <row r="950" spans="1:3" x14ac:dyDescent="0.25">
      <c r="A950" s="532" t="str">
        <f>IF(ISNUMBER(VALUE(SUBSTITUTE('Quantities Report_Secondary'!$A950,"+",""))), VALUE(SUBSTITUTE('Quantities Report_Secondary'!$A950,"+","")),IF('Quantities Report_Secondary'!$A950="Totals:","End of Project",$A949))</f>
        <v>Station</v>
      </c>
      <c r="B950" s="473" t="str">
        <f>IF(ISNUMBER('Quantities Report_Secondary'!$A950), "",TRIM('Quantities Report_Secondary'!$A950))</f>
        <v/>
      </c>
      <c r="C950" s="475">
        <f>'Quantities Report_Secondary'!D950</f>
        <v>0</v>
      </c>
    </row>
    <row r="951" spans="1:3" x14ac:dyDescent="0.25">
      <c r="A951" s="532" t="str">
        <f>IF(ISNUMBER(VALUE(SUBSTITUTE('Quantities Report_Secondary'!$A951,"+",""))), VALUE(SUBSTITUTE('Quantities Report_Secondary'!$A951,"+","")),IF('Quantities Report_Secondary'!$A951="Totals:","End of Project",$A950))</f>
        <v>Station</v>
      </c>
      <c r="B951" s="473" t="str">
        <f>IF(ISNUMBER('Quantities Report_Secondary'!$A951), "",TRIM('Quantities Report_Secondary'!$A951))</f>
        <v/>
      </c>
      <c r="C951" s="475">
        <f>'Quantities Report_Secondary'!D951</f>
        <v>0</v>
      </c>
    </row>
    <row r="952" spans="1:3" x14ac:dyDescent="0.25">
      <c r="A952" s="532" t="str">
        <f>IF(ISNUMBER(VALUE(SUBSTITUTE('Quantities Report_Secondary'!$A952,"+",""))), VALUE(SUBSTITUTE('Quantities Report_Secondary'!$A952,"+","")),IF('Quantities Report_Secondary'!$A952="Totals:","End of Project",$A951))</f>
        <v>Station</v>
      </c>
      <c r="B952" s="473" t="str">
        <f>IF(ISNUMBER('Quantities Report_Secondary'!$A952), "",TRIM('Quantities Report_Secondary'!$A952))</f>
        <v/>
      </c>
      <c r="C952" s="475">
        <f>'Quantities Report_Secondary'!D952</f>
        <v>0</v>
      </c>
    </row>
    <row r="953" spans="1:3" x14ac:dyDescent="0.25">
      <c r="A953" s="532" t="str">
        <f>IF(ISNUMBER(VALUE(SUBSTITUTE('Quantities Report_Secondary'!$A953,"+",""))), VALUE(SUBSTITUTE('Quantities Report_Secondary'!$A953,"+","")),IF('Quantities Report_Secondary'!$A953="Totals:","End of Project",$A952))</f>
        <v>Station</v>
      </c>
      <c r="B953" s="473" t="str">
        <f>IF(ISNUMBER('Quantities Report_Secondary'!$A953), "",TRIM('Quantities Report_Secondary'!$A953))</f>
        <v/>
      </c>
      <c r="C953" s="475">
        <f>'Quantities Report_Secondary'!D953</f>
        <v>0</v>
      </c>
    </row>
    <row r="954" spans="1:3" x14ac:dyDescent="0.25">
      <c r="A954" s="532" t="str">
        <f>IF(ISNUMBER(VALUE(SUBSTITUTE('Quantities Report_Secondary'!$A954,"+",""))), VALUE(SUBSTITUTE('Quantities Report_Secondary'!$A954,"+","")),IF('Quantities Report_Secondary'!$A954="Totals:","End of Project",$A953))</f>
        <v>Station</v>
      </c>
      <c r="B954" s="473" t="str">
        <f>IF(ISNUMBER('Quantities Report_Secondary'!$A954), "",TRIM('Quantities Report_Secondary'!$A954))</f>
        <v/>
      </c>
      <c r="C954" s="475">
        <f>'Quantities Report_Secondary'!D954</f>
        <v>0</v>
      </c>
    </row>
    <row r="955" spans="1:3" x14ac:dyDescent="0.25">
      <c r="A955" s="532" t="str">
        <f>IF(ISNUMBER(VALUE(SUBSTITUTE('Quantities Report_Secondary'!$A955,"+",""))), VALUE(SUBSTITUTE('Quantities Report_Secondary'!$A955,"+","")),IF('Quantities Report_Secondary'!$A955="Totals:","End of Project",$A954))</f>
        <v>Station</v>
      </c>
      <c r="B955" s="473" t="str">
        <f>IF(ISNUMBER('Quantities Report_Secondary'!$A955), "",TRIM('Quantities Report_Secondary'!$A955))</f>
        <v/>
      </c>
      <c r="C955" s="475">
        <f>'Quantities Report_Secondary'!D955</f>
        <v>0</v>
      </c>
    </row>
    <row r="956" spans="1:3" x14ac:dyDescent="0.25">
      <c r="A956" s="532" t="str">
        <f>IF(ISNUMBER(VALUE(SUBSTITUTE('Quantities Report_Secondary'!$A956,"+",""))), VALUE(SUBSTITUTE('Quantities Report_Secondary'!$A956,"+","")),IF('Quantities Report_Secondary'!$A956="Totals:","End of Project",$A955))</f>
        <v>Station</v>
      </c>
      <c r="B956" s="473" t="str">
        <f>IF(ISNUMBER('Quantities Report_Secondary'!$A956), "",TRIM('Quantities Report_Secondary'!$A956))</f>
        <v/>
      </c>
      <c r="C956" s="475">
        <f>'Quantities Report_Secondary'!D956</f>
        <v>0</v>
      </c>
    </row>
    <row r="957" spans="1:3" x14ac:dyDescent="0.25">
      <c r="A957" s="532" t="str">
        <f>IF(ISNUMBER(VALUE(SUBSTITUTE('Quantities Report_Secondary'!$A957,"+",""))), VALUE(SUBSTITUTE('Quantities Report_Secondary'!$A957,"+","")),IF('Quantities Report_Secondary'!$A957="Totals:","End of Project",$A956))</f>
        <v>Station</v>
      </c>
      <c r="B957" s="473" t="str">
        <f>IF(ISNUMBER('Quantities Report_Secondary'!$A957), "",TRIM('Quantities Report_Secondary'!$A957))</f>
        <v/>
      </c>
      <c r="C957" s="475">
        <f>'Quantities Report_Secondary'!D957</f>
        <v>0</v>
      </c>
    </row>
    <row r="958" spans="1:3" x14ac:dyDescent="0.25">
      <c r="A958" s="532" t="str">
        <f>IF(ISNUMBER(VALUE(SUBSTITUTE('Quantities Report_Secondary'!$A958,"+",""))), VALUE(SUBSTITUTE('Quantities Report_Secondary'!$A958,"+","")),IF('Quantities Report_Secondary'!$A958="Totals:","End of Project",$A957))</f>
        <v>Station</v>
      </c>
      <c r="B958" s="473" t="str">
        <f>IF(ISNUMBER('Quantities Report_Secondary'!$A958), "",TRIM('Quantities Report_Secondary'!$A958))</f>
        <v/>
      </c>
      <c r="C958" s="475">
        <f>'Quantities Report_Secondary'!D958</f>
        <v>0</v>
      </c>
    </row>
    <row r="959" spans="1:3" x14ac:dyDescent="0.25">
      <c r="A959" s="532" t="str">
        <f>IF(ISNUMBER(VALUE(SUBSTITUTE('Quantities Report_Secondary'!$A959,"+",""))), VALUE(SUBSTITUTE('Quantities Report_Secondary'!$A959,"+","")),IF('Quantities Report_Secondary'!$A959="Totals:","End of Project",$A958))</f>
        <v>Station</v>
      </c>
      <c r="B959" s="473" t="str">
        <f>IF(ISNUMBER('Quantities Report_Secondary'!$A959), "",TRIM('Quantities Report_Secondary'!$A959))</f>
        <v/>
      </c>
      <c r="C959" s="475">
        <f>'Quantities Report_Secondary'!D959</f>
        <v>0</v>
      </c>
    </row>
    <row r="960" spans="1:3" x14ac:dyDescent="0.25">
      <c r="A960" s="532" t="str">
        <f>IF(ISNUMBER(VALUE(SUBSTITUTE('Quantities Report_Secondary'!$A960,"+",""))), VALUE(SUBSTITUTE('Quantities Report_Secondary'!$A960,"+","")),IF('Quantities Report_Secondary'!$A960="Totals:","End of Project",$A959))</f>
        <v>Station</v>
      </c>
      <c r="B960" s="473" t="str">
        <f>IF(ISNUMBER('Quantities Report_Secondary'!$A960), "",TRIM('Quantities Report_Secondary'!$A960))</f>
        <v/>
      </c>
      <c r="C960" s="475">
        <f>'Quantities Report_Secondary'!D960</f>
        <v>0</v>
      </c>
    </row>
    <row r="961" spans="1:3" x14ac:dyDescent="0.25">
      <c r="A961" s="532" t="str">
        <f>IF(ISNUMBER(VALUE(SUBSTITUTE('Quantities Report_Secondary'!$A961,"+",""))), VALUE(SUBSTITUTE('Quantities Report_Secondary'!$A961,"+","")),IF('Quantities Report_Secondary'!$A961="Totals:","End of Project",$A960))</f>
        <v>Station</v>
      </c>
      <c r="B961" s="473" t="str">
        <f>IF(ISNUMBER('Quantities Report_Secondary'!$A961), "",TRIM('Quantities Report_Secondary'!$A961))</f>
        <v/>
      </c>
      <c r="C961" s="475">
        <f>'Quantities Report_Secondary'!D961</f>
        <v>0</v>
      </c>
    </row>
    <row r="962" spans="1:3" x14ac:dyDescent="0.25">
      <c r="A962" s="532" t="str">
        <f>IF(ISNUMBER(VALUE(SUBSTITUTE('Quantities Report_Secondary'!$A962,"+",""))), VALUE(SUBSTITUTE('Quantities Report_Secondary'!$A962,"+","")),IF('Quantities Report_Secondary'!$A962="Totals:","End of Project",$A961))</f>
        <v>Station</v>
      </c>
      <c r="B962" s="473" t="str">
        <f>IF(ISNUMBER('Quantities Report_Secondary'!$A962), "",TRIM('Quantities Report_Secondary'!$A962))</f>
        <v/>
      </c>
      <c r="C962" s="475">
        <f>'Quantities Report_Secondary'!D962</f>
        <v>0</v>
      </c>
    </row>
    <row r="963" spans="1:3" x14ac:dyDescent="0.25">
      <c r="A963" s="532" t="str">
        <f>IF(ISNUMBER(VALUE(SUBSTITUTE('Quantities Report_Secondary'!$A963,"+",""))), VALUE(SUBSTITUTE('Quantities Report_Secondary'!$A963,"+","")),IF('Quantities Report_Secondary'!$A963="Totals:","End of Project",$A962))</f>
        <v>Station</v>
      </c>
      <c r="B963" s="473" t="str">
        <f>IF(ISNUMBER('Quantities Report_Secondary'!$A963), "",TRIM('Quantities Report_Secondary'!$A963))</f>
        <v/>
      </c>
      <c r="C963" s="475">
        <f>'Quantities Report_Secondary'!D963</f>
        <v>0</v>
      </c>
    </row>
    <row r="964" spans="1:3" x14ac:dyDescent="0.25">
      <c r="A964" s="532" t="str">
        <f>IF(ISNUMBER(VALUE(SUBSTITUTE('Quantities Report_Secondary'!$A964,"+",""))), VALUE(SUBSTITUTE('Quantities Report_Secondary'!$A964,"+","")),IF('Quantities Report_Secondary'!$A964="Totals:","End of Project",$A963))</f>
        <v>Station</v>
      </c>
      <c r="B964" s="473" t="str">
        <f>IF(ISNUMBER('Quantities Report_Secondary'!$A964), "",TRIM('Quantities Report_Secondary'!$A964))</f>
        <v/>
      </c>
      <c r="C964" s="475">
        <f>'Quantities Report_Secondary'!D964</f>
        <v>0</v>
      </c>
    </row>
    <row r="965" spans="1:3" x14ac:dyDescent="0.25">
      <c r="A965" s="532" t="str">
        <f>IF(ISNUMBER(VALUE(SUBSTITUTE('Quantities Report_Secondary'!$A965,"+",""))), VALUE(SUBSTITUTE('Quantities Report_Secondary'!$A965,"+","")),IF('Quantities Report_Secondary'!$A965="Totals:","End of Project",$A964))</f>
        <v>Station</v>
      </c>
      <c r="B965" s="473" t="str">
        <f>IF(ISNUMBER('Quantities Report_Secondary'!$A965), "",TRIM('Quantities Report_Secondary'!$A965))</f>
        <v/>
      </c>
      <c r="C965" s="475">
        <f>'Quantities Report_Secondary'!D965</f>
        <v>0</v>
      </c>
    </row>
    <row r="966" spans="1:3" x14ac:dyDescent="0.25">
      <c r="A966" s="532" t="str">
        <f>IF(ISNUMBER(VALUE(SUBSTITUTE('Quantities Report_Secondary'!$A966,"+",""))), VALUE(SUBSTITUTE('Quantities Report_Secondary'!$A966,"+","")),IF('Quantities Report_Secondary'!$A966="Totals:","End of Project",$A965))</f>
        <v>Station</v>
      </c>
      <c r="B966" s="473" t="str">
        <f>IF(ISNUMBER('Quantities Report_Secondary'!$A966), "",TRIM('Quantities Report_Secondary'!$A966))</f>
        <v/>
      </c>
      <c r="C966" s="475">
        <f>'Quantities Report_Secondary'!D966</f>
        <v>0</v>
      </c>
    </row>
    <row r="967" spans="1:3" x14ac:dyDescent="0.25">
      <c r="A967" s="532" t="str">
        <f>IF(ISNUMBER(VALUE(SUBSTITUTE('Quantities Report_Secondary'!$A967,"+",""))), VALUE(SUBSTITUTE('Quantities Report_Secondary'!$A967,"+","")),IF('Quantities Report_Secondary'!$A967="Totals:","End of Project",$A966))</f>
        <v>Station</v>
      </c>
      <c r="B967" s="473" t="str">
        <f>IF(ISNUMBER('Quantities Report_Secondary'!$A967), "",TRIM('Quantities Report_Secondary'!$A967))</f>
        <v/>
      </c>
      <c r="C967" s="475">
        <f>'Quantities Report_Secondary'!D967</f>
        <v>0</v>
      </c>
    </row>
    <row r="968" spans="1:3" x14ac:dyDescent="0.25">
      <c r="A968" s="532" t="str">
        <f>IF(ISNUMBER(VALUE(SUBSTITUTE('Quantities Report_Secondary'!$A968,"+",""))), VALUE(SUBSTITUTE('Quantities Report_Secondary'!$A968,"+","")),IF('Quantities Report_Secondary'!$A968="Totals:","End of Project",$A967))</f>
        <v>Station</v>
      </c>
      <c r="B968" s="473" t="str">
        <f>IF(ISNUMBER('Quantities Report_Secondary'!$A968), "",TRIM('Quantities Report_Secondary'!$A968))</f>
        <v/>
      </c>
      <c r="C968" s="475">
        <f>'Quantities Report_Secondary'!D968</f>
        <v>0</v>
      </c>
    </row>
    <row r="969" spans="1:3" x14ac:dyDescent="0.25">
      <c r="A969" s="532" t="str">
        <f>IF(ISNUMBER(VALUE(SUBSTITUTE('Quantities Report_Secondary'!$A969,"+",""))), VALUE(SUBSTITUTE('Quantities Report_Secondary'!$A969,"+","")),IF('Quantities Report_Secondary'!$A969="Totals:","End of Project",$A968))</f>
        <v>Station</v>
      </c>
      <c r="B969" s="473" t="str">
        <f>IF(ISNUMBER('Quantities Report_Secondary'!$A969), "",TRIM('Quantities Report_Secondary'!$A969))</f>
        <v/>
      </c>
      <c r="C969" s="475">
        <f>'Quantities Report_Secondary'!D969</f>
        <v>0</v>
      </c>
    </row>
    <row r="970" spans="1:3" x14ac:dyDescent="0.25">
      <c r="A970" s="532" t="str">
        <f>IF(ISNUMBER(VALUE(SUBSTITUTE('Quantities Report_Secondary'!$A970,"+",""))), VALUE(SUBSTITUTE('Quantities Report_Secondary'!$A970,"+","")),IF('Quantities Report_Secondary'!$A970="Totals:","End of Project",$A969))</f>
        <v>Station</v>
      </c>
      <c r="B970" s="473" t="str">
        <f>IF(ISNUMBER('Quantities Report_Secondary'!$A970), "",TRIM('Quantities Report_Secondary'!$A970))</f>
        <v/>
      </c>
      <c r="C970" s="475">
        <f>'Quantities Report_Secondary'!D970</f>
        <v>0</v>
      </c>
    </row>
    <row r="971" spans="1:3" x14ac:dyDescent="0.25">
      <c r="A971" s="532" t="str">
        <f>IF(ISNUMBER(VALUE(SUBSTITUTE('Quantities Report_Secondary'!$A971,"+",""))), VALUE(SUBSTITUTE('Quantities Report_Secondary'!$A971,"+","")),IF('Quantities Report_Secondary'!$A971="Totals:","End of Project",$A970))</f>
        <v>Station</v>
      </c>
      <c r="B971" s="473" t="str">
        <f>IF(ISNUMBER('Quantities Report_Secondary'!$A971), "",TRIM('Quantities Report_Secondary'!$A971))</f>
        <v/>
      </c>
      <c r="C971" s="475">
        <f>'Quantities Report_Secondary'!D971</f>
        <v>0</v>
      </c>
    </row>
    <row r="972" spans="1:3" x14ac:dyDescent="0.25">
      <c r="A972" s="532" t="str">
        <f>IF(ISNUMBER(VALUE(SUBSTITUTE('Quantities Report_Secondary'!$A972,"+",""))), VALUE(SUBSTITUTE('Quantities Report_Secondary'!$A972,"+","")),IF('Quantities Report_Secondary'!$A972="Totals:","End of Project",$A971))</f>
        <v>Station</v>
      </c>
      <c r="B972" s="473" t="str">
        <f>IF(ISNUMBER('Quantities Report_Secondary'!$A972), "",TRIM('Quantities Report_Secondary'!$A972))</f>
        <v/>
      </c>
      <c r="C972" s="475">
        <f>'Quantities Report_Secondary'!D972</f>
        <v>0</v>
      </c>
    </row>
    <row r="973" spans="1:3" x14ac:dyDescent="0.25">
      <c r="A973" s="532" t="str">
        <f>IF(ISNUMBER(VALUE(SUBSTITUTE('Quantities Report_Secondary'!$A973,"+",""))), VALUE(SUBSTITUTE('Quantities Report_Secondary'!$A973,"+","")),IF('Quantities Report_Secondary'!$A973="Totals:","End of Project",$A972))</f>
        <v>Station</v>
      </c>
      <c r="B973" s="473" t="str">
        <f>IF(ISNUMBER('Quantities Report_Secondary'!$A973), "",TRIM('Quantities Report_Secondary'!$A973))</f>
        <v/>
      </c>
      <c r="C973" s="475">
        <f>'Quantities Report_Secondary'!D973</f>
        <v>0</v>
      </c>
    </row>
    <row r="974" spans="1:3" x14ac:dyDescent="0.25">
      <c r="A974" s="532" t="str">
        <f>IF(ISNUMBER(VALUE(SUBSTITUTE('Quantities Report_Secondary'!$A974,"+",""))), VALUE(SUBSTITUTE('Quantities Report_Secondary'!$A974,"+","")),IF('Quantities Report_Secondary'!$A974="Totals:","End of Project",$A973))</f>
        <v>Station</v>
      </c>
      <c r="B974" s="473" t="str">
        <f>IF(ISNUMBER('Quantities Report_Secondary'!$A974), "",TRIM('Quantities Report_Secondary'!$A974))</f>
        <v/>
      </c>
      <c r="C974" s="475">
        <f>'Quantities Report_Secondary'!D974</f>
        <v>0</v>
      </c>
    </row>
    <row r="975" spans="1:3" x14ac:dyDescent="0.25">
      <c r="A975" s="532" t="str">
        <f>IF(ISNUMBER(VALUE(SUBSTITUTE('Quantities Report_Secondary'!$A975,"+",""))), VALUE(SUBSTITUTE('Quantities Report_Secondary'!$A975,"+","")),IF('Quantities Report_Secondary'!$A975="Totals:","End of Project",$A974))</f>
        <v>Station</v>
      </c>
      <c r="B975" s="473" t="str">
        <f>IF(ISNUMBER('Quantities Report_Secondary'!$A975), "",TRIM('Quantities Report_Secondary'!$A975))</f>
        <v/>
      </c>
      <c r="C975" s="475">
        <f>'Quantities Report_Secondary'!D975</f>
        <v>0</v>
      </c>
    </row>
    <row r="976" spans="1:3" x14ac:dyDescent="0.25">
      <c r="A976" s="532" t="str">
        <f>IF(ISNUMBER(VALUE(SUBSTITUTE('Quantities Report_Secondary'!$A976,"+",""))), VALUE(SUBSTITUTE('Quantities Report_Secondary'!$A976,"+","")),IF('Quantities Report_Secondary'!$A976="Totals:","End of Project",$A975))</f>
        <v>Station</v>
      </c>
      <c r="B976" s="473" t="str">
        <f>IF(ISNUMBER('Quantities Report_Secondary'!$A976), "",TRIM('Quantities Report_Secondary'!$A976))</f>
        <v/>
      </c>
      <c r="C976" s="475">
        <f>'Quantities Report_Secondary'!D976</f>
        <v>0</v>
      </c>
    </row>
    <row r="977" spans="1:3" x14ac:dyDescent="0.25">
      <c r="A977" s="532" t="str">
        <f>IF(ISNUMBER(VALUE(SUBSTITUTE('Quantities Report_Secondary'!$A977,"+",""))), VALUE(SUBSTITUTE('Quantities Report_Secondary'!$A977,"+","")),IF('Quantities Report_Secondary'!$A977="Totals:","End of Project",$A976))</f>
        <v>Station</v>
      </c>
      <c r="B977" s="473" t="str">
        <f>IF(ISNUMBER('Quantities Report_Secondary'!$A977), "",TRIM('Quantities Report_Secondary'!$A977))</f>
        <v/>
      </c>
      <c r="C977" s="475">
        <f>'Quantities Report_Secondary'!D977</f>
        <v>0</v>
      </c>
    </row>
    <row r="978" spans="1:3" x14ac:dyDescent="0.25">
      <c r="A978" s="532" t="str">
        <f>IF(ISNUMBER(VALUE(SUBSTITUTE('Quantities Report_Secondary'!$A978,"+",""))), VALUE(SUBSTITUTE('Quantities Report_Secondary'!$A978,"+","")),IF('Quantities Report_Secondary'!$A978="Totals:","End of Project",$A977))</f>
        <v>Station</v>
      </c>
      <c r="B978" s="473" t="str">
        <f>IF(ISNUMBER('Quantities Report_Secondary'!$A978), "",TRIM('Quantities Report_Secondary'!$A978))</f>
        <v/>
      </c>
      <c r="C978" s="475">
        <f>'Quantities Report_Secondary'!D978</f>
        <v>0</v>
      </c>
    </row>
    <row r="979" spans="1:3" x14ac:dyDescent="0.25">
      <c r="A979" s="532" t="str">
        <f>IF(ISNUMBER(VALUE(SUBSTITUTE('Quantities Report_Secondary'!$A979,"+",""))), VALUE(SUBSTITUTE('Quantities Report_Secondary'!$A979,"+","")),IF('Quantities Report_Secondary'!$A979="Totals:","End of Project",$A978))</f>
        <v>Station</v>
      </c>
      <c r="B979" s="473" t="str">
        <f>IF(ISNUMBER('Quantities Report_Secondary'!$A979), "",TRIM('Quantities Report_Secondary'!$A979))</f>
        <v/>
      </c>
      <c r="C979" s="475">
        <f>'Quantities Report_Secondary'!D979</f>
        <v>0</v>
      </c>
    </row>
    <row r="980" spans="1:3" x14ac:dyDescent="0.25">
      <c r="A980" s="532" t="str">
        <f>IF(ISNUMBER(VALUE(SUBSTITUTE('Quantities Report_Secondary'!$A980,"+",""))), VALUE(SUBSTITUTE('Quantities Report_Secondary'!$A980,"+","")),IF('Quantities Report_Secondary'!$A980="Totals:","End of Project",$A979))</f>
        <v>Station</v>
      </c>
      <c r="B980" s="473" t="str">
        <f>IF(ISNUMBER('Quantities Report_Secondary'!$A980), "",TRIM('Quantities Report_Secondary'!$A980))</f>
        <v/>
      </c>
      <c r="C980" s="475">
        <f>'Quantities Report_Secondary'!D980</f>
        <v>0</v>
      </c>
    </row>
    <row r="981" spans="1:3" x14ac:dyDescent="0.25">
      <c r="A981" s="532" t="str">
        <f>IF(ISNUMBER(VALUE(SUBSTITUTE('Quantities Report_Secondary'!$A981,"+",""))), VALUE(SUBSTITUTE('Quantities Report_Secondary'!$A981,"+","")),IF('Quantities Report_Secondary'!$A981="Totals:","End of Project",$A980))</f>
        <v>Station</v>
      </c>
      <c r="B981" s="473" t="str">
        <f>IF(ISNUMBER('Quantities Report_Secondary'!$A981), "",TRIM('Quantities Report_Secondary'!$A981))</f>
        <v/>
      </c>
      <c r="C981" s="475">
        <f>'Quantities Report_Secondary'!D981</f>
        <v>0</v>
      </c>
    </row>
    <row r="982" spans="1:3" x14ac:dyDescent="0.25">
      <c r="A982" s="532" t="str">
        <f>IF(ISNUMBER(VALUE(SUBSTITUTE('Quantities Report_Secondary'!$A982,"+",""))), VALUE(SUBSTITUTE('Quantities Report_Secondary'!$A982,"+","")),IF('Quantities Report_Secondary'!$A982="Totals:","End of Project",$A981))</f>
        <v>Station</v>
      </c>
      <c r="B982" s="473" t="str">
        <f>IF(ISNUMBER('Quantities Report_Secondary'!$A982), "",TRIM('Quantities Report_Secondary'!$A982))</f>
        <v/>
      </c>
      <c r="C982" s="475">
        <f>'Quantities Report_Secondary'!D982</f>
        <v>0</v>
      </c>
    </row>
    <row r="983" spans="1:3" x14ac:dyDescent="0.25">
      <c r="A983" s="532" t="str">
        <f>IF(ISNUMBER(VALUE(SUBSTITUTE('Quantities Report_Secondary'!$A983,"+",""))), VALUE(SUBSTITUTE('Quantities Report_Secondary'!$A983,"+","")),IF('Quantities Report_Secondary'!$A983="Totals:","End of Project",$A982))</f>
        <v>Station</v>
      </c>
      <c r="B983" s="473" t="str">
        <f>IF(ISNUMBER('Quantities Report_Secondary'!$A983), "",TRIM('Quantities Report_Secondary'!$A983))</f>
        <v/>
      </c>
      <c r="C983" s="475">
        <f>'Quantities Report_Secondary'!D983</f>
        <v>0</v>
      </c>
    </row>
    <row r="984" spans="1:3" x14ac:dyDescent="0.25">
      <c r="A984" s="532" t="str">
        <f>IF(ISNUMBER(VALUE(SUBSTITUTE('Quantities Report_Secondary'!$A984,"+",""))), VALUE(SUBSTITUTE('Quantities Report_Secondary'!$A984,"+","")),IF('Quantities Report_Secondary'!$A984="Totals:","End of Project",$A983))</f>
        <v>Station</v>
      </c>
      <c r="B984" s="473" t="str">
        <f>IF(ISNUMBER('Quantities Report_Secondary'!$A984), "",TRIM('Quantities Report_Secondary'!$A984))</f>
        <v/>
      </c>
      <c r="C984" s="475">
        <f>'Quantities Report_Secondary'!D984</f>
        <v>0</v>
      </c>
    </row>
    <row r="985" spans="1:3" x14ac:dyDescent="0.25">
      <c r="A985" s="532" t="str">
        <f>IF(ISNUMBER(VALUE(SUBSTITUTE('Quantities Report_Secondary'!$A985,"+",""))), VALUE(SUBSTITUTE('Quantities Report_Secondary'!$A985,"+","")),IF('Quantities Report_Secondary'!$A985="Totals:","End of Project",$A984))</f>
        <v>Station</v>
      </c>
      <c r="B985" s="473" t="str">
        <f>IF(ISNUMBER('Quantities Report_Secondary'!$A985), "",TRIM('Quantities Report_Secondary'!$A985))</f>
        <v/>
      </c>
      <c r="C985" s="475">
        <f>'Quantities Report_Secondary'!D985</f>
        <v>0</v>
      </c>
    </row>
    <row r="986" spans="1:3" x14ac:dyDescent="0.25">
      <c r="A986" s="532" t="str">
        <f>IF(ISNUMBER(VALUE(SUBSTITUTE('Quantities Report_Secondary'!$A986,"+",""))), VALUE(SUBSTITUTE('Quantities Report_Secondary'!$A986,"+","")),IF('Quantities Report_Secondary'!$A986="Totals:","End of Project",$A985))</f>
        <v>Station</v>
      </c>
      <c r="B986" s="473" t="str">
        <f>IF(ISNUMBER('Quantities Report_Secondary'!$A986), "",TRIM('Quantities Report_Secondary'!$A986))</f>
        <v/>
      </c>
      <c r="C986" s="475">
        <f>'Quantities Report_Secondary'!D986</f>
        <v>0</v>
      </c>
    </row>
    <row r="987" spans="1:3" x14ac:dyDescent="0.25">
      <c r="A987" s="532" t="str">
        <f>IF(ISNUMBER(VALUE(SUBSTITUTE('Quantities Report_Secondary'!$A987,"+",""))), VALUE(SUBSTITUTE('Quantities Report_Secondary'!$A987,"+","")),IF('Quantities Report_Secondary'!$A987="Totals:","End of Project",$A986))</f>
        <v>Station</v>
      </c>
      <c r="B987" s="473" t="str">
        <f>IF(ISNUMBER('Quantities Report_Secondary'!$A987), "",TRIM('Quantities Report_Secondary'!$A987))</f>
        <v/>
      </c>
      <c r="C987" s="475">
        <f>'Quantities Report_Secondary'!D987</f>
        <v>0</v>
      </c>
    </row>
    <row r="988" spans="1:3" x14ac:dyDescent="0.25">
      <c r="A988" s="532" t="str">
        <f>IF(ISNUMBER(VALUE(SUBSTITUTE('Quantities Report_Secondary'!$A988,"+",""))), VALUE(SUBSTITUTE('Quantities Report_Secondary'!$A988,"+","")),IF('Quantities Report_Secondary'!$A988="Totals:","End of Project",$A987))</f>
        <v>Station</v>
      </c>
      <c r="B988" s="473" t="str">
        <f>IF(ISNUMBER('Quantities Report_Secondary'!$A988), "",TRIM('Quantities Report_Secondary'!$A988))</f>
        <v/>
      </c>
      <c r="C988" s="475">
        <f>'Quantities Report_Secondary'!D988</f>
        <v>0</v>
      </c>
    </row>
    <row r="989" spans="1:3" x14ac:dyDescent="0.25">
      <c r="A989" s="532" t="str">
        <f>IF(ISNUMBER(VALUE(SUBSTITUTE('Quantities Report_Secondary'!$A989,"+",""))), VALUE(SUBSTITUTE('Quantities Report_Secondary'!$A989,"+","")),IF('Quantities Report_Secondary'!$A989="Totals:","End of Project",$A988))</f>
        <v>Station</v>
      </c>
      <c r="B989" s="473" t="str">
        <f>IF(ISNUMBER('Quantities Report_Secondary'!$A989), "",TRIM('Quantities Report_Secondary'!$A989))</f>
        <v/>
      </c>
      <c r="C989" s="475">
        <f>'Quantities Report_Secondary'!D989</f>
        <v>0</v>
      </c>
    </row>
    <row r="990" spans="1:3" x14ac:dyDescent="0.25">
      <c r="A990" s="532" t="str">
        <f>IF(ISNUMBER(VALUE(SUBSTITUTE('Quantities Report_Secondary'!$A990,"+",""))), VALUE(SUBSTITUTE('Quantities Report_Secondary'!$A990,"+","")),IF('Quantities Report_Secondary'!$A990="Totals:","End of Project",$A989))</f>
        <v>Station</v>
      </c>
      <c r="B990" s="473" t="str">
        <f>IF(ISNUMBER('Quantities Report_Secondary'!$A990), "",TRIM('Quantities Report_Secondary'!$A990))</f>
        <v/>
      </c>
      <c r="C990" s="475">
        <f>'Quantities Report_Secondary'!D990</f>
        <v>0</v>
      </c>
    </row>
    <row r="991" spans="1:3" x14ac:dyDescent="0.25">
      <c r="A991" s="532" t="str">
        <f>IF(ISNUMBER(VALUE(SUBSTITUTE('Quantities Report_Secondary'!$A991,"+",""))), VALUE(SUBSTITUTE('Quantities Report_Secondary'!$A991,"+","")),IF('Quantities Report_Secondary'!$A991="Totals:","End of Project",$A990))</f>
        <v>Station</v>
      </c>
      <c r="B991" s="473" t="str">
        <f>IF(ISNUMBER('Quantities Report_Secondary'!$A991), "",TRIM('Quantities Report_Secondary'!$A991))</f>
        <v/>
      </c>
      <c r="C991" s="475">
        <f>'Quantities Report_Secondary'!D991</f>
        <v>0</v>
      </c>
    </row>
    <row r="992" spans="1:3" x14ac:dyDescent="0.25">
      <c r="A992" s="532" t="str">
        <f>IF(ISNUMBER(VALUE(SUBSTITUTE('Quantities Report_Secondary'!$A992,"+",""))), VALUE(SUBSTITUTE('Quantities Report_Secondary'!$A992,"+","")),IF('Quantities Report_Secondary'!$A992="Totals:","End of Project",$A991))</f>
        <v>Station</v>
      </c>
      <c r="B992" s="473" t="str">
        <f>IF(ISNUMBER('Quantities Report_Secondary'!$A992), "",TRIM('Quantities Report_Secondary'!$A992))</f>
        <v/>
      </c>
      <c r="C992" s="475">
        <f>'Quantities Report_Secondary'!D992</f>
        <v>0</v>
      </c>
    </row>
    <row r="993" spans="1:3" x14ac:dyDescent="0.25">
      <c r="A993" s="532" t="str">
        <f>IF(ISNUMBER(VALUE(SUBSTITUTE('Quantities Report_Secondary'!$A993,"+",""))), VALUE(SUBSTITUTE('Quantities Report_Secondary'!$A993,"+","")),IF('Quantities Report_Secondary'!$A993="Totals:","End of Project",$A992))</f>
        <v>Station</v>
      </c>
      <c r="B993" s="473" t="str">
        <f>IF(ISNUMBER('Quantities Report_Secondary'!$A993), "",TRIM('Quantities Report_Secondary'!$A993))</f>
        <v/>
      </c>
      <c r="C993" s="475">
        <f>'Quantities Report_Secondary'!D993</f>
        <v>0</v>
      </c>
    </row>
    <row r="994" spans="1:3" x14ac:dyDescent="0.25">
      <c r="A994" s="532" t="str">
        <f>IF(ISNUMBER(VALUE(SUBSTITUTE('Quantities Report_Secondary'!$A994,"+",""))), VALUE(SUBSTITUTE('Quantities Report_Secondary'!$A994,"+","")),IF('Quantities Report_Secondary'!$A994="Totals:","End of Project",$A993))</f>
        <v>Station</v>
      </c>
      <c r="B994" s="473" t="str">
        <f>IF(ISNUMBER('Quantities Report_Secondary'!$A994), "",TRIM('Quantities Report_Secondary'!$A994))</f>
        <v/>
      </c>
      <c r="C994" s="475">
        <f>'Quantities Report_Secondary'!D994</f>
        <v>0</v>
      </c>
    </row>
    <row r="995" spans="1:3" x14ac:dyDescent="0.25">
      <c r="A995" s="532" t="str">
        <f>IF(ISNUMBER(VALUE(SUBSTITUTE('Quantities Report_Secondary'!$A995,"+",""))), VALUE(SUBSTITUTE('Quantities Report_Secondary'!$A995,"+","")),IF('Quantities Report_Secondary'!$A995="Totals:","End of Project",$A994))</f>
        <v>Station</v>
      </c>
      <c r="B995" s="473" t="str">
        <f>IF(ISNUMBER('Quantities Report_Secondary'!$A995), "",TRIM('Quantities Report_Secondary'!$A995))</f>
        <v/>
      </c>
      <c r="C995" s="475">
        <f>'Quantities Report_Secondary'!D995</f>
        <v>0</v>
      </c>
    </row>
    <row r="996" spans="1:3" x14ac:dyDescent="0.25">
      <c r="A996" s="532" t="str">
        <f>IF(ISNUMBER(VALUE(SUBSTITUTE('Quantities Report_Secondary'!$A996,"+",""))), VALUE(SUBSTITUTE('Quantities Report_Secondary'!$A996,"+","")),IF('Quantities Report_Secondary'!$A996="Totals:","End of Project",$A995))</f>
        <v>Station</v>
      </c>
      <c r="B996" s="473" t="str">
        <f>IF(ISNUMBER('Quantities Report_Secondary'!$A996), "",TRIM('Quantities Report_Secondary'!$A996))</f>
        <v/>
      </c>
      <c r="C996" s="475">
        <f>'Quantities Report_Secondary'!D996</f>
        <v>0</v>
      </c>
    </row>
    <row r="997" spans="1:3" x14ac:dyDescent="0.25">
      <c r="A997" s="532" t="str">
        <f>IF(ISNUMBER(VALUE(SUBSTITUTE('Quantities Report_Secondary'!$A997,"+",""))), VALUE(SUBSTITUTE('Quantities Report_Secondary'!$A997,"+","")),IF('Quantities Report_Secondary'!$A997="Totals:","End of Project",$A996))</f>
        <v>Station</v>
      </c>
      <c r="B997" s="473" t="str">
        <f>IF(ISNUMBER('Quantities Report_Secondary'!$A997), "",TRIM('Quantities Report_Secondary'!$A997))</f>
        <v/>
      </c>
      <c r="C997" s="475">
        <f>'Quantities Report_Secondary'!D997</f>
        <v>0</v>
      </c>
    </row>
    <row r="998" spans="1:3" x14ac:dyDescent="0.25">
      <c r="A998" s="532" t="str">
        <f>IF(ISNUMBER(VALUE(SUBSTITUTE('Quantities Report_Secondary'!$A998,"+",""))), VALUE(SUBSTITUTE('Quantities Report_Secondary'!$A998,"+","")),IF('Quantities Report_Secondary'!$A998="Totals:","End of Project",$A997))</f>
        <v>Station</v>
      </c>
      <c r="B998" s="473" t="str">
        <f>IF(ISNUMBER('Quantities Report_Secondary'!$A998), "",TRIM('Quantities Report_Secondary'!$A998))</f>
        <v/>
      </c>
      <c r="C998" s="475">
        <f>'Quantities Report_Secondary'!D998</f>
        <v>0</v>
      </c>
    </row>
    <row r="999" spans="1:3" x14ac:dyDescent="0.25">
      <c r="A999" s="532" t="str">
        <f>IF(ISNUMBER(VALUE(SUBSTITUTE('Quantities Report_Secondary'!$A999,"+",""))), VALUE(SUBSTITUTE('Quantities Report_Secondary'!$A999,"+","")),IF('Quantities Report_Secondary'!$A999="Totals:","End of Project",$A998))</f>
        <v>Station</v>
      </c>
      <c r="B999" s="473" t="str">
        <f>IF(ISNUMBER('Quantities Report_Secondary'!$A999), "",TRIM('Quantities Report_Secondary'!$A999))</f>
        <v/>
      </c>
      <c r="C999" s="475">
        <f>'Quantities Report_Secondary'!D999</f>
        <v>0</v>
      </c>
    </row>
    <row r="1000" spans="1:3" x14ac:dyDescent="0.25">
      <c r="A1000" s="532" t="str">
        <f>IF(ISNUMBER(VALUE(SUBSTITUTE('Quantities Report_Secondary'!$A1000,"+",""))), VALUE(SUBSTITUTE('Quantities Report_Secondary'!$A1000,"+","")),IF('Quantities Report_Secondary'!$A1000="Totals:","End of Project",$A999))</f>
        <v>Station</v>
      </c>
      <c r="B1000" s="473" t="str">
        <f>IF(ISNUMBER('Quantities Report_Secondary'!$A1000), "",TRIM('Quantities Report_Secondary'!$A1000))</f>
        <v/>
      </c>
      <c r="C1000" s="475">
        <f>'Quantities Report_Secondary'!D1000</f>
        <v>0</v>
      </c>
    </row>
    <row r="1001" spans="1:3" x14ac:dyDescent="0.25">
      <c r="A1001" s="532" t="str">
        <f>IF(ISNUMBER(VALUE(SUBSTITUTE('Quantities Report_Secondary'!$A1001,"+",""))), VALUE(SUBSTITUTE('Quantities Report_Secondary'!$A1001,"+","")),IF('Quantities Report_Secondary'!$A1001="Totals:","End of Project",$A1000))</f>
        <v>Station</v>
      </c>
      <c r="B1001" s="473" t="str">
        <f>IF(ISNUMBER('Quantities Report_Secondary'!$A1001), "",TRIM('Quantities Report_Secondary'!$A1001))</f>
        <v/>
      </c>
      <c r="C1001" s="475">
        <f>'Quantities Report_Secondary'!D1001</f>
        <v>0</v>
      </c>
    </row>
    <row r="1002" spans="1:3" x14ac:dyDescent="0.25">
      <c r="A1002" s="532" t="str">
        <f>IF(ISNUMBER(VALUE(SUBSTITUTE('Quantities Report_Secondary'!$A1002,"+",""))), VALUE(SUBSTITUTE('Quantities Report_Secondary'!$A1002,"+","")),IF('Quantities Report_Secondary'!$A1002="Totals:","End of Project",$A1001))</f>
        <v>Station</v>
      </c>
      <c r="B1002" s="473" t="str">
        <f>IF(ISNUMBER('Quantities Report_Secondary'!$A1002), "",TRIM('Quantities Report_Secondary'!$A1002))</f>
        <v/>
      </c>
      <c r="C1002" s="475">
        <f>'Quantities Report_Secondary'!D1002</f>
        <v>0</v>
      </c>
    </row>
    <row r="1003" spans="1:3" x14ac:dyDescent="0.25">
      <c r="A1003" s="532" t="str">
        <f>IF(ISNUMBER(VALUE(SUBSTITUTE('Quantities Report_Secondary'!$A1003,"+",""))), VALUE(SUBSTITUTE('Quantities Report_Secondary'!$A1003,"+","")),IF('Quantities Report_Secondary'!$A1003="Totals:","End of Project",$A1002))</f>
        <v>Station</v>
      </c>
      <c r="B1003" s="473" t="str">
        <f>IF(ISNUMBER('Quantities Report_Secondary'!$A1003), "",TRIM('Quantities Report_Secondary'!$A1003))</f>
        <v/>
      </c>
      <c r="C1003" s="475">
        <f>'Quantities Report_Secondary'!D1003</f>
        <v>0</v>
      </c>
    </row>
    <row r="1004" spans="1:3" x14ac:dyDescent="0.25">
      <c r="A1004" s="532" t="str">
        <f>IF(ISNUMBER(VALUE(SUBSTITUTE('Quantities Report_Secondary'!$A1004,"+",""))), VALUE(SUBSTITUTE('Quantities Report_Secondary'!$A1004,"+","")),IF('Quantities Report_Secondary'!$A1004="Totals:","End of Project",$A1003))</f>
        <v>Station</v>
      </c>
      <c r="B1004" s="473" t="str">
        <f>IF(ISNUMBER('Quantities Report_Secondary'!$A1004), "",TRIM('Quantities Report_Secondary'!$A1004))</f>
        <v/>
      </c>
      <c r="C1004" s="475">
        <f>'Quantities Report_Secondary'!D1004</f>
        <v>0</v>
      </c>
    </row>
    <row r="1005" spans="1:3" x14ac:dyDescent="0.25">
      <c r="A1005" s="532" t="str">
        <f>IF(ISNUMBER(VALUE(SUBSTITUTE('Quantities Report_Secondary'!$A1005,"+",""))), VALUE(SUBSTITUTE('Quantities Report_Secondary'!$A1005,"+","")),IF('Quantities Report_Secondary'!$A1005="Totals:","End of Project",$A1004))</f>
        <v>Station</v>
      </c>
      <c r="B1005" s="473" t="str">
        <f>IF(ISNUMBER('Quantities Report_Secondary'!$A1005), "",TRIM('Quantities Report_Secondary'!$A1005))</f>
        <v/>
      </c>
      <c r="C1005" s="475">
        <f>'Quantities Report_Secondary'!D1005</f>
        <v>0</v>
      </c>
    </row>
    <row r="1006" spans="1:3" x14ac:dyDescent="0.25">
      <c r="A1006" s="532" t="str">
        <f>IF(ISNUMBER(VALUE(SUBSTITUTE('Quantities Report_Secondary'!$A1006,"+",""))), VALUE(SUBSTITUTE('Quantities Report_Secondary'!$A1006,"+","")),IF('Quantities Report_Secondary'!$A1006="Totals:","End of Project",$A1005))</f>
        <v>Station</v>
      </c>
      <c r="B1006" s="473" t="str">
        <f>IF(ISNUMBER('Quantities Report_Secondary'!$A1006), "",TRIM('Quantities Report_Secondary'!$A1006))</f>
        <v/>
      </c>
      <c r="C1006" s="475">
        <f>'Quantities Report_Secondary'!D1006</f>
        <v>0</v>
      </c>
    </row>
    <row r="1007" spans="1:3" x14ac:dyDescent="0.25">
      <c r="A1007" s="532" t="str">
        <f>IF(ISNUMBER(VALUE(SUBSTITUTE('Quantities Report_Secondary'!$A1007,"+",""))), VALUE(SUBSTITUTE('Quantities Report_Secondary'!$A1007,"+","")),IF('Quantities Report_Secondary'!$A1007="Totals:","End of Project",$A1006))</f>
        <v>Station</v>
      </c>
      <c r="B1007" s="473" t="str">
        <f>IF(ISNUMBER('Quantities Report_Secondary'!$A1007), "",TRIM('Quantities Report_Secondary'!$A1007))</f>
        <v/>
      </c>
      <c r="C1007" s="475">
        <f>'Quantities Report_Secondary'!D1007</f>
        <v>0</v>
      </c>
    </row>
    <row r="1008" spans="1:3" x14ac:dyDescent="0.25">
      <c r="A1008" s="532" t="str">
        <f>IF(ISNUMBER(VALUE(SUBSTITUTE('Quantities Report_Secondary'!$A1008,"+",""))), VALUE(SUBSTITUTE('Quantities Report_Secondary'!$A1008,"+","")),IF('Quantities Report_Secondary'!$A1008="Totals:","End of Project",$A1007))</f>
        <v>Station</v>
      </c>
      <c r="B1008" s="473" t="str">
        <f>IF(ISNUMBER('Quantities Report_Secondary'!$A1008), "",TRIM('Quantities Report_Secondary'!$A1008))</f>
        <v/>
      </c>
      <c r="C1008" s="475">
        <f>'Quantities Report_Secondary'!D1008</f>
        <v>0</v>
      </c>
    </row>
    <row r="1009" spans="1:3" x14ac:dyDescent="0.25">
      <c r="A1009" s="532" t="str">
        <f>IF(ISNUMBER(VALUE(SUBSTITUTE('Quantities Report_Secondary'!$A1009,"+",""))), VALUE(SUBSTITUTE('Quantities Report_Secondary'!$A1009,"+","")),IF('Quantities Report_Secondary'!$A1009="Totals:","End of Project",$A1008))</f>
        <v>Station</v>
      </c>
      <c r="B1009" s="473" t="str">
        <f>IF(ISNUMBER('Quantities Report_Secondary'!$A1009), "",TRIM('Quantities Report_Secondary'!$A1009))</f>
        <v/>
      </c>
      <c r="C1009" s="475">
        <f>'Quantities Report_Secondary'!D1009</f>
        <v>0</v>
      </c>
    </row>
    <row r="1010" spans="1:3" x14ac:dyDescent="0.25">
      <c r="A1010" s="532" t="str">
        <f>IF(ISNUMBER(VALUE(SUBSTITUTE('Quantities Report_Secondary'!$A1010,"+",""))), VALUE(SUBSTITUTE('Quantities Report_Secondary'!$A1010,"+","")),IF('Quantities Report_Secondary'!$A1010="Totals:","End of Project",$A1009))</f>
        <v>Station</v>
      </c>
      <c r="B1010" s="473" t="str">
        <f>IF(ISNUMBER('Quantities Report_Secondary'!$A1010), "",TRIM('Quantities Report_Secondary'!$A1010))</f>
        <v/>
      </c>
      <c r="C1010" s="475">
        <f>'Quantities Report_Secondary'!D1010</f>
        <v>0</v>
      </c>
    </row>
    <row r="1011" spans="1:3" x14ac:dyDescent="0.25">
      <c r="A1011" s="532" t="str">
        <f>IF(ISNUMBER(VALUE(SUBSTITUTE('Quantities Report_Secondary'!$A1011,"+",""))), VALUE(SUBSTITUTE('Quantities Report_Secondary'!$A1011,"+","")),IF('Quantities Report_Secondary'!$A1011="Totals:","End of Project",$A1010))</f>
        <v>Station</v>
      </c>
      <c r="B1011" s="473" t="str">
        <f>IF(ISNUMBER('Quantities Report_Secondary'!$A1011), "",TRIM('Quantities Report_Secondary'!$A1011))</f>
        <v/>
      </c>
      <c r="C1011" s="475">
        <f>'Quantities Report_Secondary'!D1011</f>
        <v>0</v>
      </c>
    </row>
    <row r="1012" spans="1:3" x14ac:dyDescent="0.25">
      <c r="A1012" s="532" t="str">
        <f>IF(ISNUMBER(VALUE(SUBSTITUTE('Quantities Report_Secondary'!$A1012,"+",""))), VALUE(SUBSTITUTE('Quantities Report_Secondary'!$A1012,"+","")),IF('Quantities Report_Secondary'!$A1012="Totals:","End of Project",$A1011))</f>
        <v>Station</v>
      </c>
      <c r="B1012" s="473" t="str">
        <f>IF(ISNUMBER('Quantities Report_Secondary'!$A1012), "",TRIM('Quantities Report_Secondary'!$A1012))</f>
        <v/>
      </c>
      <c r="C1012" s="475">
        <f>'Quantities Report_Secondary'!D1012</f>
        <v>0</v>
      </c>
    </row>
    <row r="1013" spans="1:3" x14ac:dyDescent="0.25">
      <c r="A1013" s="532" t="str">
        <f>IF(ISNUMBER(VALUE(SUBSTITUTE('Quantities Report_Secondary'!$A1013,"+",""))), VALUE(SUBSTITUTE('Quantities Report_Secondary'!$A1013,"+","")),IF('Quantities Report_Secondary'!$A1013="Totals:","End of Project",$A1012))</f>
        <v>Station</v>
      </c>
      <c r="B1013" s="473" t="str">
        <f>IF(ISNUMBER('Quantities Report_Secondary'!$A1013), "",TRIM('Quantities Report_Secondary'!$A1013))</f>
        <v/>
      </c>
      <c r="C1013" s="475">
        <f>'Quantities Report_Secondary'!D1013</f>
        <v>0</v>
      </c>
    </row>
    <row r="1014" spans="1:3" x14ac:dyDescent="0.25">
      <c r="A1014" s="532" t="str">
        <f>IF(ISNUMBER(VALUE(SUBSTITUTE('Quantities Report_Secondary'!$A1014,"+",""))), VALUE(SUBSTITUTE('Quantities Report_Secondary'!$A1014,"+","")),IF('Quantities Report_Secondary'!$A1014="Totals:","End of Project",$A1013))</f>
        <v>Station</v>
      </c>
      <c r="B1014" s="473" t="str">
        <f>IF(ISNUMBER('Quantities Report_Secondary'!$A1014), "",TRIM('Quantities Report_Secondary'!$A1014))</f>
        <v/>
      </c>
      <c r="C1014" s="475">
        <f>'Quantities Report_Secondary'!D1014</f>
        <v>0</v>
      </c>
    </row>
    <row r="1015" spans="1:3" x14ac:dyDescent="0.25">
      <c r="A1015" s="532" t="str">
        <f>IF(ISNUMBER(VALUE(SUBSTITUTE('Quantities Report_Secondary'!$A1015,"+",""))), VALUE(SUBSTITUTE('Quantities Report_Secondary'!$A1015,"+","")),IF('Quantities Report_Secondary'!$A1015="Totals:","End of Project",$A1014))</f>
        <v>Station</v>
      </c>
      <c r="B1015" s="473" t="str">
        <f>IF(ISNUMBER('Quantities Report_Secondary'!$A1015), "",TRIM('Quantities Report_Secondary'!$A1015))</f>
        <v/>
      </c>
      <c r="C1015" s="475">
        <f>'Quantities Report_Secondary'!D1015</f>
        <v>0</v>
      </c>
    </row>
    <row r="1016" spans="1:3" x14ac:dyDescent="0.25">
      <c r="A1016" s="532" t="str">
        <f>IF(ISNUMBER(VALUE(SUBSTITUTE('Quantities Report_Secondary'!$A1016,"+",""))), VALUE(SUBSTITUTE('Quantities Report_Secondary'!$A1016,"+","")),IF('Quantities Report_Secondary'!$A1016="Totals:","End of Project",$A1015))</f>
        <v>Station</v>
      </c>
      <c r="B1016" s="473" t="str">
        <f>IF(ISNUMBER('Quantities Report_Secondary'!$A1016), "",TRIM('Quantities Report_Secondary'!$A1016))</f>
        <v/>
      </c>
      <c r="C1016" s="475">
        <f>'Quantities Report_Secondary'!D1016</f>
        <v>0</v>
      </c>
    </row>
    <row r="1017" spans="1:3" x14ac:dyDescent="0.25">
      <c r="A1017" s="532" t="str">
        <f>IF(ISNUMBER(VALUE(SUBSTITUTE('Quantities Report_Secondary'!$A1017,"+",""))), VALUE(SUBSTITUTE('Quantities Report_Secondary'!$A1017,"+","")),IF('Quantities Report_Secondary'!$A1017="Totals:","End of Project",$A1016))</f>
        <v>Station</v>
      </c>
      <c r="B1017" s="473" t="str">
        <f>IF(ISNUMBER('Quantities Report_Secondary'!$A1017), "",TRIM('Quantities Report_Secondary'!$A1017))</f>
        <v/>
      </c>
      <c r="C1017" s="475">
        <f>'Quantities Report_Secondary'!D1017</f>
        <v>0</v>
      </c>
    </row>
    <row r="1018" spans="1:3" x14ac:dyDescent="0.25">
      <c r="A1018" s="532" t="str">
        <f>IF(ISNUMBER(VALUE(SUBSTITUTE('Quantities Report_Secondary'!$A1018,"+",""))), VALUE(SUBSTITUTE('Quantities Report_Secondary'!$A1018,"+","")),IF('Quantities Report_Secondary'!$A1018="Totals:","End of Project",$A1017))</f>
        <v>Station</v>
      </c>
      <c r="B1018" s="473" t="str">
        <f>IF(ISNUMBER('Quantities Report_Secondary'!$A1018), "",TRIM('Quantities Report_Secondary'!$A1018))</f>
        <v/>
      </c>
      <c r="C1018" s="475">
        <f>'Quantities Report_Secondary'!D1018</f>
        <v>0</v>
      </c>
    </row>
    <row r="1019" spans="1:3" x14ac:dyDescent="0.25">
      <c r="A1019" s="532" t="str">
        <f>IF(ISNUMBER(VALUE(SUBSTITUTE('Quantities Report_Secondary'!$A1019,"+",""))), VALUE(SUBSTITUTE('Quantities Report_Secondary'!$A1019,"+","")),IF('Quantities Report_Secondary'!$A1019="Totals:","End of Project",$A1018))</f>
        <v>Station</v>
      </c>
      <c r="B1019" s="473" t="str">
        <f>IF(ISNUMBER('Quantities Report_Secondary'!$A1019), "",TRIM('Quantities Report_Secondary'!$A1019))</f>
        <v/>
      </c>
      <c r="C1019" s="475">
        <f>'Quantities Report_Secondary'!D1019</f>
        <v>0</v>
      </c>
    </row>
    <row r="1020" spans="1:3" x14ac:dyDescent="0.25">
      <c r="A1020" s="532" t="str">
        <f>IF(ISNUMBER(VALUE(SUBSTITUTE('Quantities Report_Secondary'!$A1020,"+",""))), VALUE(SUBSTITUTE('Quantities Report_Secondary'!$A1020,"+","")),IF('Quantities Report_Secondary'!$A1020="Totals:","End of Project",$A1019))</f>
        <v>Station</v>
      </c>
      <c r="B1020" s="473" t="str">
        <f>IF(ISNUMBER('Quantities Report_Secondary'!$A1020), "",TRIM('Quantities Report_Secondary'!$A1020))</f>
        <v/>
      </c>
      <c r="C1020" s="475">
        <f>'Quantities Report_Secondary'!D1020</f>
        <v>0</v>
      </c>
    </row>
    <row r="1021" spans="1:3" x14ac:dyDescent="0.25">
      <c r="A1021" s="532" t="str">
        <f>IF(ISNUMBER(VALUE(SUBSTITUTE('Quantities Report_Secondary'!$A1021,"+",""))), VALUE(SUBSTITUTE('Quantities Report_Secondary'!$A1021,"+","")),IF('Quantities Report_Secondary'!$A1021="Totals:","End of Project",$A1020))</f>
        <v>Station</v>
      </c>
      <c r="B1021" s="473" t="str">
        <f>IF(ISNUMBER('Quantities Report_Secondary'!$A1021), "",TRIM('Quantities Report_Secondary'!$A1021))</f>
        <v/>
      </c>
      <c r="C1021" s="475">
        <f>'Quantities Report_Secondary'!D1021</f>
        <v>0</v>
      </c>
    </row>
    <row r="1022" spans="1:3" x14ac:dyDescent="0.25">
      <c r="A1022" s="532" t="str">
        <f>IF(ISNUMBER(VALUE(SUBSTITUTE('Quantities Report_Secondary'!$A1022,"+",""))), VALUE(SUBSTITUTE('Quantities Report_Secondary'!$A1022,"+","")),IF('Quantities Report_Secondary'!$A1022="Totals:","End of Project",$A1021))</f>
        <v>Station</v>
      </c>
      <c r="B1022" s="473" t="str">
        <f>IF(ISNUMBER('Quantities Report_Secondary'!$A1022), "",TRIM('Quantities Report_Secondary'!$A1022))</f>
        <v/>
      </c>
      <c r="C1022" s="475">
        <f>'Quantities Report_Secondary'!D1022</f>
        <v>0</v>
      </c>
    </row>
    <row r="1023" spans="1:3" x14ac:dyDescent="0.25">
      <c r="A1023" s="532" t="str">
        <f>IF(ISNUMBER(VALUE(SUBSTITUTE('Quantities Report_Secondary'!$A1023,"+",""))), VALUE(SUBSTITUTE('Quantities Report_Secondary'!$A1023,"+","")),IF('Quantities Report_Secondary'!$A1023="Totals:","End of Project",$A1022))</f>
        <v>Station</v>
      </c>
      <c r="B1023" s="473" t="str">
        <f>IF(ISNUMBER('Quantities Report_Secondary'!$A1023), "",TRIM('Quantities Report_Secondary'!$A1023))</f>
        <v/>
      </c>
      <c r="C1023" s="475">
        <f>'Quantities Report_Secondary'!D1023</f>
        <v>0</v>
      </c>
    </row>
    <row r="1024" spans="1:3" x14ac:dyDescent="0.25">
      <c r="A1024" s="532" t="str">
        <f>IF(ISNUMBER(VALUE(SUBSTITUTE('Quantities Report_Secondary'!$A1024,"+",""))), VALUE(SUBSTITUTE('Quantities Report_Secondary'!$A1024,"+","")),IF('Quantities Report_Secondary'!$A1024="Totals:","End of Project",$A1023))</f>
        <v>Station</v>
      </c>
      <c r="B1024" s="473" t="str">
        <f>IF(ISNUMBER('Quantities Report_Secondary'!$A1024), "",TRIM('Quantities Report_Secondary'!$A1024))</f>
        <v/>
      </c>
      <c r="C1024" s="475">
        <f>'Quantities Report_Secondary'!D1024</f>
        <v>0</v>
      </c>
    </row>
    <row r="1025" spans="1:3" x14ac:dyDescent="0.25">
      <c r="A1025" s="532" t="str">
        <f>IF(ISNUMBER(VALUE(SUBSTITUTE('Quantities Report_Secondary'!$A1025,"+",""))), VALUE(SUBSTITUTE('Quantities Report_Secondary'!$A1025,"+","")),IF('Quantities Report_Secondary'!$A1025="Totals:","End of Project",$A1024))</f>
        <v>Station</v>
      </c>
      <c r="B1025" s="473" t="str">
        <f>IF(ISNUMBER('Quantities Report_Secondary'!$A1025), "",TRIM('Quantities Report_Secondary'!$A1025))</f>
        <v/>
      </c>
      <c r="C1025" s="475">
        <f>'Quantities Report_Secondary'!D1025</f>
        <v>0</v>
      </c>
    </row>
    <row r="1026" spans="1:3" x14ac:dyDescent="0.25">
      <c r="A1026" s="532" t="str">
        <f>IF(ISNUMBER(VALUE(SUBSTITUTE('Quantities Report_Secondary'!$A1026,"+",""))), VALUE(SUBSTITUTE('Quantities Report_Secondary'!$A1026,"+","")),IF('Quantities Report_Secondary'!$A1026="Totals:","End of Project",$A1025))</f>
        <v>Station</v>
      </c>
      <c r="B1026" s="473" t="str">
        <f>IF(ISNUMBER('Quantities Report_Secondary'!$A1026), "",TRIM('Quantities Report_Secondary'!$A1026))</f>
        <v/>
      </c>
      <c r="C1026" s="475">
        <f>'Quantities Report_Secondary'!D1026</f>
        <v>0</v>
      </c>
    </row>
    <row r="1027" spans="1:3" x14ac:dyDescent="0.25">
      <c r="A1027" s="532" t="str">
        <f>IF(ISNUMBER(VALUE(SUBSTITUTE('Quantities Report_Secondary'!$A1027,"+",""))), VALUE(SUBSTITUTE('Quantities Report_Secondary'!$A1027,"+","")),IF('Quantities Report_Secondary'!$A1027="Totals:","End of Project",$A1026))</f>
        <v>Station</v>
      </c>
      <c r="B1027" s="473" t="str">
        <f>IF(ISNUMBER('Quantities Report_Secondary'!$A1027), "",TRIM('Quantities Report_Secondary'!$A1027))</f>
        <v/>
      </c>
      <c r="C1027" s="475">
        <f>'Quantities Report_Secondary'!D1027</f>
        <v>0</v>
      </c>
    </row>
    <row r="1028" spans="1:3" x14ac:dyDescent="0.25">
      <c r="A1028" s="532" t="str">
        <f>IF(ISNUMBER(VALUE(SUBSTITUTE('Quantities Report_Secondary'!$A1028,"+",""))), VALUE(SUBSTITUTE('Quantities Report_Secondary'!$A1028,"+","")),IF('Quantities Report_Secondary'!$A1028="Totals:","End of Project",$A1027))</f>
        <v>Station</v>
      </c>
      <c r="B1028" s="473" t="str">
        <f>IF(ISNUMBER('Quantities Report_Secondary'!$A1028), "",TRIM('Quantities Report_Secondary'!$A1028))</f>
        <v/>
      </c>
      <c r="C1028" s="475">
        <f>'Quantities Report_Secondary'!D1028</f>
        <v>0</v>
      </c>
    </row>
    <row r="1029" spans="1:3" x14ac:dyDescent="0.25">
      <c r="A1029" s="532" t="str">
        <f>IF(ISNUMBER(VALUE(SUBSTITUTE('Quantities Report_Secondary'!$A1029,"+",""))), VALUE(SUBSTITUTE('Quantities Report_Secondary'!$A1029,"+","")),IF('Quantities Report_Secondary'!$A1029="Totals:","End of Project",$A1028))</f>
        <v>Station</v>
      </c>
      <c r="B1029" s="473" t="str">
        <f>IF(ISNUMBER('Quantities Report_Secondary'!$A1029), "",TRIM('Quantities Report_Secondary'!$A1029))</f>
        <v/>
      </c>
      <c r="C1029" s="475">
        <f>'Quantities Report_Secondary'!D1029</f>
        <v>0</v>
      </c>
    </row>
    <row r="1030" spans="1:3" x14ac:dyDescent="0.25">
      <c r="A1030" s="532" t="str">
        <f>IF(ISNUMBER(VALUE(SUBSTITUTE('Quantities Report_Secondary'!$A1030,"+",""))), VALUE(SUBSTITUTE('Quantities Report_Secondary'!$A1030,"+","")),IF('Quantities Report_Secondary'!$A1030="Totals:","End of Project",$A1029))</f>
        <v>Station</v>
      </c>
      <c r="B1030" s="473" t="str">
        <f>IF(ISNUMBER('Quantities Report_Secondary'!$A1030), "",TRIM('Quantities Report_Secondary'!$A1030))</f>
        <v/>
      </c>
      <c r="C1030" s="475">
        <f>'Quantities Report_Secondary'!D1030</f>
        <v>0</v>
      </c>
    </row>
    <row r="1031" spans="1:3" x14ac:dyDescent="0.25">
      <c r="A1031" s="532" t="str">
        <f>IF(ISNUMBER(VALUE(SUBSTITUTE('Quantities Report_Secondary'!$A1031,"+",""))), VALUE(SUBSTITUTE('Quantities Report_Secondary'!$A1031,"+","")),IF('Quantities Report_Secondary'!$A1031="Totals:","End of Project",$A1030))</f>
        <v>Station</v>
      </c>
      <c r="B1031" s="473" t="str">
        <f>IF(ISNUMBER('Quantities Report_Secondary'!$A1031), "",TRIM('Quantities Report_Secondary'!$A1031))</f>
        <v/>
      </c>
      <c r="C1031" s="475">
        <f>'Quantities Report_Secondary'!D1031</f>
        <v>0</v>
      </c>
    </row>
    <row r="1032" spans="1:3" x14ac:dyDescent="0.25">
      <c r="A1032" s="532" t="str">
        <f>IF(ISNUMBER(VALUE(SUBSTITUTE('Quantities Report_Secondary'!$A1032,"+",""))), VALUE(SUBSTITUTE('Quantities Report_Secondary'!$A1032,"+","")),IF('Quantities Report_Secondary'!$A1032="Totals:","End of Project",$A1031))</f>
        <v>Station</v>
      </c>
      <c r="B1032" s="473" t="str">
        <f>IF(ISNUMBER('Quantities Report_Secondary'!$A1032), "",TRIM('Quantities Report_Secondary'!$A1032))</f>
        <v/>
      </c>
      <c r="C1032" s="475">
        <f>'Quantities Report_Secondary'!D1032</f>
        <v>0</v>
      </c>
    </row>
    <row r="1033" spans="1:3" x14ac:dyDescent="0.25">
      <c r="A1033" s="532" t="str">
        <f>IF(ISNUMBER(VALUE(SUBSTITUTE('Quantities Report_Secondary'!$A1033,"+",""))), VALUE(SUBSTITUTE('Quantities Report_Secondary'!$A1033,"+","")),IF('Quantities Report_Secondary'!$A1033="Totals:","End of Project",$A1032))</f>
        <v>Station</v>
      </c>
      <c r="B1033" s="473" t="str">
        <f>IF(ISNUMBER('Quantities Report_Secondary'!$A1033), "",TRIM('Quantities Report_Secondary'!$A1033))</f>
        <v/>
      </c>
      <c r="C1033" s="475">
        <f>'Quantities Report_Secondary'!D1033</f>
        <v>0</v>
      </c>
    </row>
    <row r="1034" spans="1:3" x14ac:dyDescent="0.25">
      <c r="A1034" s="532" t="str">
        <f>IF(ISNUMBER(VALUE(SUBSTITUTE('Quantities Report_Secondary'!$A1034,"+",""))), VALUE(SUBSTITUTE('Quantities Report_Secondary'!$A1034,"+","")),IF('Quantities Report_Secondary'!$A1034="Totals:","End of Project",$A1033))</f>
        <v>Station</v>
      </c>
      <c r="B1034" s="473" t="str">
        <f>IF(ISNUMBER('Quantities Report_Secondary'!$A1034), "",TRIM('Quantities Report_Secondary'!$A1034))</f>
        <v/>
      </c>
      <c r="C1034" s="475">
        <f>'Quantities Report_Secondary'!D1034</f>
        <v>0</v>
      </c>
    </row>
    <row r="1035" spans="1:3" x14ac:dyDescent="0.25">
      <c r="A1035" s="532" t="str">
        <f>IF(ISNUMBER(VALUE(SUBSTITUTE('Quantities Report_Secondary'!$A1035,"+",""))), VALUE(SUBSTITUTE('Quantities Report_Secondary'!$A1035,"+","")),IF('Quantities Report_Secondary'!$A1035="Totals:","End of Project",$A1034))</f>
        <v>Station</v>
      </c>
      <c r="B1035" s="473" t="str">
        <f>IF(ISNUMBER('Quantities Report_Secondary'!$A1035), "",TRIM('Quantities Report_Secondary'!$A1035))</f>
        <v/>
      </c>
      <c r="C1035" s="475">
        <f>'Quantities Report_Secondary'!D1035</f>
        <v>0</v>
      </c>
    </row>
    <row r="1036" spans="1:3" x14ac:dyDescent="0.25">
      <c r="A1036" s="532" t="str">
        <f>IF(ISNUMBER(VALUE(SUBSTITUTE('Quantities Report_Secondary'!$A1036,"+",""))), VALUE(SUBSTITUTE('Quantities Report_Secondary'!$A1036,"+","")),IF('Quantities Report_Secondary'!$A1036="Totals:","End of Project",$A1035))</f>
        <v>Station</v>
      </c>
      <c r="B1036" s="473" t="str">
        <f>IF(ISNUMBER('Quantities Report_Secondary'!$A1036), "",TRIM('Quantities Report_Secondary'!$A1036))</f>
        <v/>
      </c>
      <c r="C1036" s="475">
        <f>'Quantities Report_Secondary'!D1036</f>
        <v>0</v>
      </c>
    </row>
    <row r="1037" spans="1:3" x14ac:dyDescent="0.25">
      <c r="A1037" s="532" t="str">
        <f>IF(ISNUMBER(VALUE(SUBSTITUTE('Quantities Report_Secondary'!$A1037,"+",""))), VALUE(SUBSTITUTE('Quantities Report_Secondary'!$A1037,"+","")),IF('Quantities Report_Secondary'!$A1037="Totals:","End of Project",$A1036))</f>
        <v>Station</v>
      </c>
      <c r="B1037" s="473" t="str">
        <f>IF(ISNUMBER('Quantities Report_Secondary'!$A1037), "",TRIM('Quantities Report_Secondary'!$A1037))</f>
        <v/>
      </c>
      <c r="C1037" s="475">
        <f>'Quantities Report_Secondary'!D1037</f>
        <v>0</v>
      </c>
    </row>
    <row r="1038" spans="1:3" x14ac:dyDescent="0.25">
      <c r="A1038" s="532" t="str">
        <f>IF(ISNUMBER(VALUE(SUBSTITUTE('Quantities Report_Secondary'!$A1038,"+",""))), VALUE(SUBSTITUTE('Quantities Report_Secondary'!$A1038,"+","")),IF('Quantities Report_Secondary'!$A1038="Totals:","End of Project",$A1037))</f>
        <v>Station</v>
      </c>
      <c r="B1038" s="473" t="str">
        <f>IF(ISNUMBER('Quantities Report_Secondary'!$A1038), "",TRIM('Quantities Report_Secondary'!$A1038))</f>
        <v/>
      </c>
      <c r="C1038" s="475">
        <f>'Quantities Report_Secondary'!D1038</f>
        <v>0</v>
      </c>
    </row>
    <row r="1039" spans="1:3" x14ac:dyDescent="0.25">
      <c r="A1039" s="532" t="str">
        <f>IF(ISNUMBER(VALUE(SUBSTITUTE('Quantities Report_Secondary'!$A1039,"+",""))), VALUE(SUBSTITUTE('Quantities Report_Secondary'!$A1039,"+","")),IF('Quantities Report_Secondary'!$A1039="Totals:","End of Project",$A1038))</f>
        <v>Station</v>
      </c>
      <c r="B1039" s="473" t="str">
        <f>IF(ISNUMBER('Quantities Report_Secondary'!$A1039), "",TRIM('Quantities Report_Secondary'!$A1039))</f>
        <v/>
      </c>
      <c r="C1039" s="475">
        <f>'Quantities Report_Secondary'!D1039</f>
        <v>0</v>
      </c>
    </row>
    <row r="1040" spans="1:3" x14ac:dyDescent="0.25">
      <c r="A1040" s="532" t="str">
        <f>IF(ISNUMBER(VALUE(SUBSTITUTE('Quantities Report_Secondary'!$A1040,"+",""))), VALUE(SUBSTITUTE('Quantities Report_Secondary'!$A1040,"+","")),IF('Quantities Report_Secondary'!$A1040="Totals:","End of Project",$A1039))</f>
        <v>Station</v>
      </c>
      <c r="B1040" s="473" t="str">
        <f>IF(ISNUMBER('Quantities Report_Secondary'!$A1040), "",TRIM('Quantities Report_Secondary'!$A1040))</f>
        <v/>
      </c>
      <c r="C1040" s="475">
        <f>'Quantities Report_Secondary'!D1040</f>
        <v>0</v>
      </c>
    </row>
    <row r="1041" spans="1:3" x14ac:dyDescent="0.25">
      <c r="A1041" s="532" t="str">
        <f>IF(ISNUMBER(VALUE(SUBSTITUTE('Quantities Report_Secondary'!$A1041,"+",""))), VALUE(SUBSTITUTE('Quantities Report_Secondary'!$A1041,"+","")),IF('Quantities Report_Secondary'!$A1041="Totals:","End of Project",$A1040))</f>
        <v>Station</v>
      </c>
      <c r="B1041" s="473" t="str">
        <f>IF(ISNUMBER('Quantities Report_Secondary'!$A1041), "",TRIM('Quantities Report_Secondary'!$A1041))</f>
        <v/>
      </c>
      <c r="C1041" s="475">
        <f>'Quantities Report_Secondary'!D1041</f>
        <v>0</v>
      </c>
    </row>
    <row r="1042" spans="1:3" x14ac:dyDescent="0.25">
      <c r="A1042" s="532" t="str">
        <f>IF(ISNUMBER(VALUE(SUBSTITUTE('Quantities Report_Secondary'!$A1042,"+",""))), VALUE(SUBSTITUTE('Quantities Report_Secondary'!$A1042,"+","")),IF('Quantities Report_Secondary'!$A1042="Totals:","End of Project",$A1041))</f>
        <v>Station</v>
      </c>
      <c r="B1042" s="473" t="str">
        <f>IF(ISNUMBER('Quantities Report_Secondary'!$A1042), "",TRIM('Quantities Report_Secondary'!$A1042))</f>
        <v/>
      </c>
      <c r="C1042" s="475">
        <f>'Quantities Report_Secondary'!D1042</f>
        <v>0</v>
      </c>
    </row>
    <row r="1043" spans="1:3" x14ac:dyDescent="0.25">
      <c r="A1043" s="532" t="str">
        <f>IF(ISNUMBER(VALUE(SUBSTITUTE('Quantities Report_Secondary'!$A1043,"+",""))), VALUE(SUBSTITUTE('Quantities Report_Secondary'!$A1043,"+","")),IF('Quantities Report_Secondary'!$A1043="Totals:","End of Project",$A1042))</f>
        <v>Station</v>
      </c>
      <c r="B1043" s="473" t="str">
        <f>IF(ISNUMBER('Quantities Report_Secondary'!$A1043), "",TRIM('Quantities Report_Secondary'!$A1043))</f>
        <v/>
      </c>
      <c r="C1043" s="475">
        <f>'Quantities Report_Secondary'!D1043</f>
        <v>0</v>
      </c>
    </row>
    <row r="1044" spans="1:3" x14ac:dyDescent="0.25">
      <c r="A1044" s="532" t="str">
        <f>IF(ISNUMBER(VALUE(SUBSTITUTE('Quantities Report_Secondary'!$A1044,"+",""))), VALUE(SUBSTITUTE('Quantities Report_Secondary'!$A1044,"+","")),IF('Quantities Report_Secondary'!$A1044="Totals:","End of Project",$A1043))</f>
        <v>Station</v>
      </c>
      <c r="B1044" s="473" t="str">
        <f>IF(ISNUMBER('Quantities Report_Secondary'!$A1044), "",TRIM('Quantities Report_Secondary'!$A1044))</f>
        <v/>
      </c>
      <c r="C1044" s="475">
        <f>'Quantities Report_Secondary'!D1044</f>
        <v>0</v>
      </c>
    </row>
    <row r="1045" spans="1:3" x14ac:dyDescent="0.25">
      <c r="A1045" s="532" t="str">
        <f>IF(ISNUMBER(VALUE(SUBSTITUTE('Quantities Report_Secondary'!$A1045,"+",""))), VALUE(SUBSTITUTE('Quantities Report_Secondary'!$A1045,"+","")),IF('Quantities Report_Secondary'!$A1045="Totals:","End of Project",$A1044))</f>
        <v>Station</v>
      </c>
      <c r="B1045" s="473" t="str">
        <f>IF(ISNUMBER('Quantities Report_Secondary'!$A1045), "",TRIM('Quantities Report_Secondary'!$A1045))</f>
        <v/>
      </c>
      <c r="C1045" s="475">
        <f>'Quantities Report_Secondary'!D1045</f>
        <v>0</v>
      </c>
    </row>
    <row r="1046" spans="1:3" x14ac:dyDescent="0.25">
      <c r="A1046" s="532" t="str">
        <f>IF(ISNUMBER(VALUE(SUBSTITUTE('Quantities Report_Secondary'!$A1046,"+",""))), VALUE(SUBSTITUTE('Quantities Report_Secondary'!$A1046,"+","")),IF('Quantities Report_Secondary'!$A1046="Totals:","End of Project",$A1045))</f>
        <v>Station</v>
      </c>
      <c r="B1046" s="473" t="str">
        <f>IF(ISNUMBER('Quantities Report_Secondary'!$A1046), "",TRIM('Quantities Report_Secondary'!$A1046))</f>
        <v/>
      </c>
      <c r="C1046" s="475">
        <f>'Quantities Report_Secondary'!D1046</f>
        <v>0</v>
      </c>
    </row>
    <row r="1047" spans="1:3" x14ac:dyDescent="0.25">
      <c r="A1047" s="532" t="str">
        <f>IF(ISNUMBER(VALUE(SUBSTITUTE('Quantities Report_Secondary'!$A1047,"+",""))), VALUE(SUBSTITUTE('Quantities Report_Secondary'!$A1047,"+","")),IF('Quantities Report_Secondary'!$A1047="Totals:","End of Project",$A1046))</f>
        <v>Station</v>
      </c>
      <c r="B1047" s="473" t="str">
        <f>IF(ISNUMBER('Quantities Report_Secondary'!$A1047), "",TRIM('Quantities Report_Secondary'!$A1047))</f>
        <v/>
      </c>
      <c r="C1047" s="475">
        <f>'Quantities Report_Secondary'!D1047</f>
        <v>0</v>
      </c>
    </row>
    <row r="1048" spans="1:3" x14ac:dyDescent="0.25">
      <c r="A1048" s="532" t="str">
        <f>IF(ISNUMBER(VALUE(SUBSTITUTE('Quantities Report_Secondary'!$A1048,"+",""))), VALUE(SUBSTITUTE('Quantities Report_Secondary'!$A1048,"+","")),IF('Quantities Report_Secondary'!$A1048="Totals:","End of Project",$A1047))</f>
        <v>Station</v>
      </c>
      <c r="B1048" s="473" t="str">
        <f>IF(ISNUMBER('Quantities Report_Secondary'!$A1048), "",TRIM('Quantities Report_Secondary'!$A1048))</f>
        <v/>
      </c>
      <c r="C1048" s="475">
        <f>'Quantities Report_Secondary'!D1048</f>
        <v>0</v>
      </c>
    </row>
    <row r="1049" spans="1:3" x14ac:dyDescent="0.25">
      <c r="A1049" s="532" t="str">
        <f>IF(ISNUMBER(VALUE(SUBSTITUTE('Quantities Report_Secondary'!$A1049,"+",""))), VALUE(SUBSTITUTE('Quantities Report_Secondary'!$A1049,"+","")),IF('Quantities Report_Secondary'!$A1049="Totals:","End of Project",$A1048))</f>
        <v>Station</v>
      </c>
      <c r="B1049" s="473" t="str">
        <f>IF(ISNUMBER('Quantities Report_Secondary'!$A1049), "",TRIM('Quantities Report_Secondary'!$A1049))</f>
        <v/>
      </c>
      <c r="C1049" s="475">
        <f>'Quantities Report_Secondary'!D1049</f>
        <v>0</v>
      </c>
    </row>
    <row r="1050" spans="1:3" x14ac:dyDescent="0.25">
      <c r="A1050" s="532" t="str">
        <f>IF(ISNUMBER(VALUE(SUBSTITUTE('Quantities Report_Secondary'!$A1050,"+",""))), VALUE(SUBSTITUTE('Quantities Report_Secondary'!$A1050,"+","")),IF('Quantities Report_Secondary'!$A1050="Totals:","End of Project",$A1049))</f>
        <v>Station</v>
      </c>
      <c r="B1050" s="473" t="str">
        <f>IF(ISNUMBER('Quantities Report_Secondary'!$A1050), "",TRIM('Quantities Report_Secondary'!$A1050))</f>
        <v/>
      </c>
      <c r="C1050" s="475">
        <f>'Quantities Report_Secondary'!D1050</f>
        <v>0</v>
      </c>
    </row>
    <row r="1051" spans="1:3" x14ac:dyDescent="0.25">
      <c r="A1051" s="532" t="str">
        <f>IF(ISNUMBER(VALUE(SUBSTITUTE('Quantities Report_Secondary'!$A1051,"+",""))), VALUE(SUBSTITUTE('Quantities Report_Secondary'!$A1051,"+","")),IF('Quantities Report_Secondary'!$A1051="Totals:","End of Project",$A1050))</f>
        <v>Station</v>
      </c>
      <c r="B1051" s="473" t="str">
        <f>IF(ISNUMBER('Quantities Report_Secondary'!$A1051), "",TRIM('Quantities Report_Secondary'!$A1051))</f>
        <v/>
      </c>
      <c r="C1051" s="475">
        <f>'Quantities Report_Secondary'!D1051</f>
        <v>0</v>
      </c>
    </row>
    <row r="1052" spans="1:3" x14ac:dyDescent="0.25">
      <c r="A1052" s="532" t="str">
        <f>IF(ISNUMBER(VALUE(SUBSTITUTE('Quantities Report_Secondary'!$A1052,"+",""))), VALUE(SUBSTITUTE('Quantities Report_Secondary'!$A1052,"+","")),IF('Quantities Report_Secondary'!$A1052="Totals:","End of Project",$A1051))</f>
        <v>Station</v>
      </c>
      <c r="B1052" s="473" t="str">
        <f>IF(ISNUMBER('Quantities Report_Secondary'!$A1052), "",TRIM('Quantities Report_Secondary'!$A1052))</f>
        <v/>
      </c>
      <c r="C1052" s="475">
        <f>'Quantities Report_Secondary'!D1052</f>
        <v>0</v>
      </c>
    </row>
    <row r="1053" spans="1:3" x14ac:dyDescent="0.25">
      <c r="A1053" s="532" t="str">
        <f>IF(ISNUMBER(VALUE(SUBSTITUTE('Quantities Report_Secondary'!$A1053,"+",""))), VALUE(SUBSTITUTE('Quantities Report_Secondary'!$A1053,"+","")),IF('Quantities Report_Secondary'!$A1053="Totals:","End of Project",$A1052))</f>
        <v>Station</v>
      </c>
      <c r="B1053" s="473" t="str">
        <f>IF(ISNUMBER('Quantities Report_Secondary'!$A1053), "",TRIM('Quantities Report_Secondary'!$A1053))</f>
        <v/>
      </c>
      <c r="C1053" s="475">
        <f>'Quantities Report_Secondary'!D1053</f>
        <v>0</v>
      </c>
    </row>
    <row r="1054" spans="1:3" x14ac:dyDescent="0.25">
      <c r="A1054" s="532" t="str">
        <f>IF(ISNUMBER(VALUE(SUBSTITUTE('Quantities Report_Secondary'!$A1054,"+",""))), VALUE(SUBSTITUTE('Quantities Report_Secondary'!$A1054,"+","")),IF('Quantities Report_Secondary'!$A1054="Totals:","End of Project",$A1053))</f>
        <v>Station</v>
      </c>
      <c r="B1054" s="473" t="str">
        <f>IF(ISNUMBER('Quantities Report_Secondary'!$A1054), "",TRIM('Quantities Report_Secondary'!$A1054))</f>
        <v/>
      </c>
      <c r="C1054" s="475">
        <f>'Quantities Report_Secondary'!D1054</f>
        <v>0</v>
      </c>
    </row>
    <row r="1055" spans="1:3" x14ac:dyDescent="0.25">
      <c r="A1055" s="532" t="str">
        <f>IF(ISNUMBER(VALUE(SUBSTITUTE('Quantities Report_Secondary'!$A1055,"+",""))), VALUE(SUBSTITUTE('Quantities Report_Secondary'!$A1055,"+","")),IF('Quantities Report_Secondary'!$A1055="Totals:","End of Project",$A1054))</f>
        <v>Station</v>
      </c>
      <c r="B1055" s="473" t="str">
        <f>IF(ISNUMBER('Quantities Report_Secondary'!$A1055), "",TRIM('Quantities Report_Secondary'!$A1055))</f>
        <v/>
      </c>
      <c r="C1055" s="475">
        <f>'Quantities Report_Secondary'!D1055</f>
        <v>0</v>
      </c>
    </row>
    <row r="1056" spans="1:3" x14ac:dyDescent="0.25">
      <c r="A1056" s="532" t="str">
        <f>IF(ISNUMBER(VALUE(SUBSTITUTE('Quantities Report_Secondary'!$A1056,"+",""))), VALUE(SUBSTITUTE('Quantities Report_Secondary'!$A1056,"+","")),IF('Quantities Report_Secondary'!$A1056="Totals:","End of Project",$A1055))</f>
        <v>Station</v>
      </c>
      <c r="B1056" s="473" t="str">
        <f>IF(ISNUMBER('Quantities Report_Secondary'!$A1056), "",TRIM('Quantities Report_Secondary'!$A1056))</f>
        <v/>
      </c>
      <c r="C1056" s="475">
        <f>'Quantities Report_Secondary'!D1056</f>
        <v>0</v>
      </c>
    </row>
    <row r="1057" spans="1:3" x14ac:dyDescent="0.25">
      <c r="A1057" s="532" t="str">
        <f>IF(ISNUMBER(VALUE(SUBSTITUTE('Quantities Report_Secondary'!$A1057,"+",""))), VALUE(SUBSTITUTE('Quantities Report_Secondary'!$A1057,"+","")),IF('Quantities Report_Secondary'!$A1057="Totals:","End of Project",$A1056))</f>
        <v>Station</v>
      </c>
      <c r="B1057" s="473" t="str">
        <f>IF(ISNUMBER('Quantities Report_Secondary'!$A1057), "",TRIM('Quantities Report_Secondary'!$A1057))</f>
        <v/>
      </c>
      <c r="C1057" s="475">
        <f>'Quantities Report_Secondary'!D1057</f>
        <v>0</v>
      </c>
    </row>
    <row r="1058" spans="1:3" x14ac:dyDescent="0.25">
      <c r="A1058" s="532" t="str">
        <f>IF(ISNUMBER(VALUE(SUBSTITUTE('Quantities Report_Secondary'!$A1058,"+",""))), VALUE(SUBSTITUTE('Quantities Report_Secondary'!$A1058,"+","")),IF('Quantities Report_Secondary'!$A1058="Totals:","End of Project",$A1057))</f>
        <v>Station</v>
      </c>
      <c r="B1058" s="473" t="str">
        <f>IF(ISNUMBER('Quantities Report_Secondary'!$A1058), "",TRIM('Quantities Report_Secondary'!$A1058))</f>
        <v/>
      </c>
      <c r="C1058" s="475">
        <f>'Quantities Report_Secondary'!D1058</f>
        <v>0</v>
      </c>
    </row>
    <row r="1059" spans="1:3" x14ac:dyDescent="0.25">
      <c r="A1059" s="532" t="str">
        <f>IF(ISNUMBER(VALUE(SUBSTITUTE('Quantities Report_Secondary'!$A1059,"+",""))), VALUE(SUBSTITUTE('Quantities Report_Secondary'!$A1059,"+","")),IF('Quantities Report_Secondary'!$A1059="Totals:","End of Project",$A1058))</f>
        <v>Station</v>
      </c>
      <c r="B1059" s="473" t="str">
        <f>IF(ISNUMBER('Quantities Report_Secondary'!$A1059), "",TRIM('Quantities Report_Secondary'!$A1059))</f>
        <v/>
      </c>
      <c r="C1059" s="475">
        <f>'Quantities Report_Secondary'!D1059</f>
        <v>0</v>
      </c>
    </row>
    <row r="1060" spans="1:3" x14ac:dyDescent="0.25">
      <c r="A1060" s="532" t="str">
        <f>IF(ISNUMBER(VALUE(SUBSTITUTE('Quantities Report_Secondary'!$A1060,"+",""))), VALUE(SUBSTITUTE('Quantities Report_Secondary'!$A1060,"+","")),IF('Quantities Report_Secondary'!$A1060="Totals:","End of Project",$A1059))</f>
        <v>Station</v>
      </c>
      <c r="B1060" s="473" t="str">
        <f>IF(ISNUMBER('Quantities Report_Secondary'!$A1060), "",TRIM('Quantities Report_Secondary'!$A1060))</f>
        <v/>
      </c>
      <c r="C1060" s="475">
        <f>'Quantities Report_Secondary'!D1060</f>
        <v>0</v>
      </c>
    </row>
    <row r="1061" spans="1:3" x14ac:dyDescent="0.25">
      <c r="A1061" s="532" t="str">
        <f>IF(ISNUMBER(VALUE(SUBSTITUTE('Quantities Report_Secondary'!$A1061,"+",""))), VALUE(SUBSTITUTE('Quantities Report_Secondary'!$A1061,"+","")),IF('Quantities Report_Secondary'!$A1061="Totals:","End of Project",$A1060))</f>
        <v>Station</v>
      </c>
      <c r="B1061" s="473" t="str">
        <f>IF(ISNUMBER('Quantities Report_Secondary'!$A1061), "",TRIM('Quantities Report_Secondary'!$A1061))</f>
        <v/>
      </c>
      <c r="C1061" s="475">
        <f>'Quantities Report_Secondary'!D1061</f>
        <v>0</v>
      </c>
    </row>
    <row r="1062" spans="1:3" x14ac:dyDescent="0.25">
      <c r="A1062" s="532" t="str">
        <f>IF(ISNUMBER(VALUE(SUBSTITUTE('Quantities Report_Secondary'!$A1062,"+",""))), VALUE(SUBSTITUTE('Quantities Report_Secondary'!$A1062,"+","")),IF('Quantities Report_Secondary'!$A1062="Totals:","End of Project",$A1061))</f>
        <v>Station</v>
      </c>
      <c r="B1062" s="473" t="str">
        <f>IF(ISNUMBER('Quantities Report_Secondary'!$A1062), "",TRIM('Quantities Report_Secondary'!$A1062))</f>
        <v/>
      </c>
      <c r="C1062" s="475">
        <f>'Quantities Report_Secondary'!D1062</f>
        <v>0</v>
      </c>
    </row>
    <row r="1063" spans="1:3" x14ac:dyDescent="0.25">
      <c r="A1063" s="532" t="str">
        <f>IF(ISNUMBER(VALUE(SUBSTITUTE('Quantities Report_Secondary'!$A1063,"+",""))), VALUE(SUBSTITUTE('Quantities Report_Secondary'!$A1063,"+","")),IF('Quantities Report_Secondary'!$A1063="Totals:","End of Project",$A1062))</f>
        <v>Station</v>
      </c>
      <c r="B1063" s="473" t="str">
        <f>IF(ISNUMBER('Quantities Report_Secondary'!$A1063), "",TRIM('Quantities Report_Secondary'!$A1063))</f>
        <v/>
      </c>
      <c r="C1063" s="475">
        <f>'Quantities Report_Secondary'!D1063</f>
        <v>0</v>
      </c>
    </row>
    <row r="1064" spans="1:3" x14ac:dyDescent="0.25">
      <c r="A1064" s="532" t="str">
        <f>IF(ISNUMBER(VALUE(SUBSTITUTE('Quantities Report_Secondary'!$A1064,"+",""))), VALUE(SUBSTITUTE('Quantities Report_Secondary'!$A1064,"+","")),IF('Quantities Report_Secondary'!$A1064="Totals:","End of Project",$A1063))</f>
        <v>Station</v>
      </c>
      <c r="B1064" s="473" t="str">
        <f>IF(ISNUMBER('Quantities Report_Secondary'!$A1064), "",TRIM('Quantities Report_Secondary'!$A1064))</f>
        <v/>
      </c>
      <c r="C1064" s="475">
        <f>'Quantities Report_Secondary'!D1064</f>
        <v>0</v>
      </c>
    </row>
    <row r="1065" spans="1:3" x14ac:dyDescent="0.25">
      <c r="A1065" s="532" t="str">
        <f>IF(ISNUMBER(VALUE(SUBSTITUTE('Quantities Report_Secondary'!$A1065,"+",""))), VALUE(SUBSTITUTE('Quantities Report_Secondary'!$A1065,"+","")),IF('Quantities Report_Secondary'!$A1065="Totals:","End of Project",$A1064))</f>
        <v>Station</v>
      </c>
      <c r="B1065" s="473" t="str">
        <f>IF(ISNUMBER('Quantities Report_Secondary'!$A1065), "",TRIM('Quantities Report_Secondary'!$A1065))</f>
        <v/>
      </c>
      <c r="C1065" s="475">
        <f>'Quantities Report_Secondary'!D1065</f>
        <v>0</v>
      </c>
    </row>
    <row r="1066" spans="1:3" x14ac:dyDescent="0.25">
      <c r="A1066" s="532" t="str">
        <f>IF(ISNUMBER(VALUE(SUBSTITUTE('Quantities Report_Secondary'!$A1066,"+",""))), VALUE(SUBSTITUTE('Quantities Report_Secondary'!$A1066,"+","")),IF('Quantities Report_Secondary'!$A1066="Totals:","End of Project",$A1065))</f>
        <v>Station</v>
      </c>
      <c r="B1066" s="473" t="str">
        <f>IF(ISNUMBER('Quantities Report_Secondary'!$A1066), "",TRIM('Quantities Report_Secondary'!$A1066))</f>
        <v/>
      </c>
      <c r="C1066" s="475">
        <f>'Quantities Report_Secondary'!D1066</f>
        <v>0</v>
      </c>
    </row>
    <row r="1067" spans="1:3" x14ac:dyDescent="0.25">
      <c r="A1067" s="532" t="str">
        <f>IF(ISNUMBER(VALUE(SUBSTITUTE('Quantities Report_Secondary'!$A1067,"+",""))), VALUE(SUBSTITUTE('Quantities Report_Secondary'!$A1067,"+","")),IF('Quantities Report_Secondary'!$A1067="Totals:","End of Project",$A1066))</f>
        <v>Station</v>
      </c>
      <c r="B1067" s="473" t="str">
        <f>IF(ISNUMBER('Quantities Report_Secondary'!$A1067), "",TRIM('Quantities Report_Secondary'!$A1067))</f>
        <v/>
      </c>
      <c r="C1067" s="475">
        <f>'Quantities Report_Secondary'!D1067</f>
        <v>0</v>
      </c>
    </row>
    <row r="1068" spans="1:3" x14ac:dyDescent="0.25">
      <c r="A1068" s="532" t="str">
        <f>IF(ISNUMBER(VALUE(SUBSTITUTE('Quantities Report_Secondary'!$A1068,"+",""))), VALUE(SUBSTITUTE('Quantities Report_Secondary'!$A1068,"+","")),IF('Quantities Report_Secondary'!$A1068="Totals:","End of Project",$A1067))</f>
        <v>Station</v>
      </c>
      <c r="B1068" s="473" t="str">
        <f>IF(ISNUMBER('Quantities Report_Secondary'!$A1068), "",TRIM('Quantities Report_Secondary'!$A1068))</f>
        <v/>
      </c>
      <c r="C1068" s="475">
        <f>'Quantities Report_Secondary'!D1068</f>
        <v>0</v>
      </c>
    </row>
    <row r="1069" spans="1:3" x14ac:dyDescent="0.25">
      <c r="A1069" s="532" t="str">
        <f>IF(ISNUMBER(VALUE(SUBSTITUTE('Quantities Report_Secondary'!$A1069,"+",""))), VALUE(SUBSTITUTE('Quantities Report_Secondary'!$A1069,"+","")),IF('Quantities Report_Secondary'!$A1069="Totals:","End of Project",$A1068))</f>
        <v>Station</v>
      </c>
      <c r="B1069" s="473" t="str">
        <f>IF(ISNUMBER('Quantities Report_Secondary'!$A1069), "",TRIM('Quantities Report_Secondary'!$A1069))</f>
        <v/>
      </c>
      <c r="C1069" s="475">
        <f>'Quantities Report_Secondary'!D1069</f>
        <v>0</v>
      </c>
    </row>
    <row r="1070" spans="1:3" x14ac:dyDescent="0.25">
      <c r="A1070" s="532" t="str">
        <f>IF(ISNUMBER(VALUE(SUBSTITUTE('Quantities Report_Secondary'!$A1070,"+",""))), VALUE(SUBSTITUTE('Quantities Report_Secondary'!$A1070,"+","")),IF('Quantities Report_Secondary'!$A1070="Totals:","End of Project",$A1069))</f>
        <v>Station</v>
      </c>
      <c r="B1070" s="473" t="str">
        <f>IF(ISNUMBER('Quantities Report_Secondary'!$A1070), "",TRIM('Quantities Report_Secondary'!$A1070))</f>
        <v/>
      </c>
      <c r="C1070" s="475">
        <f>'Quantities Report_Secondary'!D1070</f>
        <v>0</v>
      </c>
    </row>
    <row r="1071" spans="1:3" x14ac:dyDescent="0.25">
      <c r="A1071" s="532" t="str">
        <f>IF(ISNUMBER(VALUE(SUBSTITUTE('Quantities Report_Secondary'!$A1071,"+",""))), VALUE(SUBSTITUTE('Quantities Report_Secondary'!$A1071,"+","")),IF('Quantities Report_Secondary'!$A1071="Totals:","End of Project",$A1070))</f>
        <v>Station</v>
      </c>
      <c r="B1071" s="473" t="str">
        <f>IF(ISNUMBER('Quantities Report_Secondary'!$A1071), "",TRIM('Quantities Report_Secondary'!$A1071))</f>
        <v/>
      </c>
      <c r="C1071" s="475">
        <f>'Quantities Report_Secondary'!D1071</f>
        <v>0</v>
      </c>
    </row>
    <row r="1072" spans="1:3" x14ac:dyDescent="0.25">
      <c r="A1072" s="532" t="str">
        <f>IF(ISNUMBER(VALUE(SUBSTITUTE('Quantities Report_Secondary'!$A1072,"+",""))), VALUE(SUBSTITUTE('Quantities Report_Secondary'!$A1072,"+","")),IF('Quantities Report_Secondary'!$A1072="Totals:","End of Project",$A1071))</f>
        <v>Station</v>
      </c>
      <c r="B1072" s="473" t="str">
        <f>IF(ISNUMBER('Quantities Report_Secondary'!$A1072), "",TRIM('Quantities Report_Secondary'!$A1072))</f>
        <v/>
      </c>
      <c r="C1072" s="475">
        <f>'Quantities Report_Secondary'!D1072</f>
        <v>0</v>
      </c>
    </row>
    <row r="1073" spans="1:3" x14ac:dyDescent="0.25">
      <c r="A1073" s="532" t="str">
        <f>IF(ISNUMBER(VALUE(SUBSTITUTE('Quantities Report_Secondary'!$A1073,"+",""))), VALUE(SUBSTITUTE('Quantities Report_Secondary'!$A1073,"+","")),IF('Quantities Report_Secondary'!$A1073="Totals:","End of Project",$A1072))</f>
        <v>Station</v>
      </c>
      <c r="B1073" s="473" t="str">
        <f>IF(ISNUMBER('Quantities Report_Secondary'!$A1073), "",TRIM('Quantities Report_Secondary'!$A1073))</f>
        <v/>
      </c>
      <c r="C1073" s="475">
        <f>'Quantities Report_Secondary'!D1073</f>
        <v>0</v>
      </c>
    </row>
    <row r="1074" spans="1:3" x14ac:dyDescent="0.25">
      <c r="A1074" s="532" t="str">
        <f>IF(ISNUMBER(VALUE(SUBSTITUTE('Quantities Report_Secondary'!$A1074,"+",""))), VALUE(SUBSTITUTE('Quantities Report_Secondary'!$A1074,"+","")),IF('Quantities Report_Secondary'!$A1074="Totals:","End of Project",$A1073))</f>
        <v>Station</v>
      </c>
      <c r="B1074" s="473" t="str">
        <f>IF(ISNUMBER('Quantities Report_Secondary'!$A1074), "",TRIM('Quantities Report_Secondary'!$A1074))</f>
        <v/>
      </c>
      <c r="C1074" s="475">
        <f>'Quantities Report_Secondary'!D1074</f>
        <v>0</v>
      </c>
    </row>
    <row r="1075" spans="1:3" x14ac:dyDescent="0.25">
      <c r="A1075" s="532" t="str">
        <f>IF(ISNUMBER(VALUE(SUBSTITUTE('Quantities Report_Secondary'!$A1075,"+",""))), VALUE(SUBSTITUTE('Quantities Report_Secondary'!$A1075,"+","")),IF('Quantities Report_Secondary'!$A1075="Totals:","End of Project",$A1074))</f>
        <v>Station</v>
      </c>
      <c r="B1075" s="473" t="str">
        <f>IF(ISNUMBER('Quantities Report_Secondary'!$A1075), "",TRIM('Quantities Report_Secondary'!$A1075))</f>
        <v/>
      </c>
      <c r="C1075" s="475">
        <f>'Quantities Report_Secondary'!D1075</f>
        <v>0</v>
      </c>
    </row>
    <row r="1076" spans="1:3" x14ac:dyDescent="0.25">
      <c r="A1076" s="532" t="str">
        <f>IF(ISNUMBER(VALUE(SUBSTITUTE('Quantities Report_Secondary'!$A1076,"+",""))), VALUE(SUBSTITUTE('Quantities Report_Secondary'!$A1076,"+","")),IF('Quantities Report_Secondary'!$A1076="Totals:","End of Project",$A1075))</f>
        <v>Station</v>
      </c>
      <c r="B1076" s="473" t="str">
        <f>IF(ISNUMBER('Quantities Report_Secondary'!$A1076), "",TRIM('Quantities Report_Secondary'!$A1076))</f>
        <v/>
      </c>
      <c r="C1076" s="475">
        <f>'Quantities Report_Secondary'!D1076</f>
        <v>0</v>
      </c>
    </row>
    <row r="1077" spans="1:3" x14ac:dyDescent="0.25">
      <c r="A1077" s="532" t="str">
        <f>IF(ISNUMBER(VALUE(SUBSTITUTE('Quantities Report_Secondary'!$A1077,"+",""))), VALUE(SUBSTITUTE('Quantities Report_Secondary'!$A1077,"+","")),IF('Quantities Report_Secondary'!$A1077="Totals:","End of Project",$A1076))</f>
        <v>Station</v>
      </c>
      <c r="B1077" s="473" t="str">
        <f>IF(ISNUMBER('Quantities Report_Secondary'!$A1077), "",TRIM('Quantities Report_Secondary'!$A1077))</f>
        <v/>
      </c>
      <c r="C1077" s="475">
        <f>'Quantities Report_Secondary'!D1077</f>
        <v>0</v>
      </c>
    </row>
    <row r="1078" spans="1:3" x14ac:dyDescent="0.25">
      <c r="A1078" s="532" t="str">
        <f>IF(ISNUMBER(VALUE(SUBSTITUTE('Quantities Report_Secondary'!$A1078,"+",""))), VALUE(SUBSTITUTE('Quantities Report_Secondary'!$A1078,"+","")),IF('Quantities Report_Secondary'!$A1078="Totals:","End of Project",$A1077))</f>
        <v>Station</v>
      </c>
      <c r="B1078" s="473" t="str">
        <f>IF(ISNUMBER('Quantities Report_Secondary'!$A1078), "",TRIM('Quantities Report_Secondary'!$A1078))</f>
        <v/>
      </c>
      <c r="C1078" s="475">
        <f>'Quantities Report_Secondary'!D1078</f>
        <v>0</v>
      </c>
    </row>
    <row r="1079" spans="1:3" x14ac:dyDescent="0.25">
      <c r="A1079" s="532" t="str">
        <f>IF(ISNUMBER(VALUE(SUBSTITUTE('Quantities Report_Secondary'!$A1079,"+",""))), VALUE(SUBSTITUTE('Quantities Report_Secondary'!$A1079,"+","")),IF('Quantities Report_Secondary'!$A1079="Totals:","End of Project",$A1078))</f>
        <v>Station</v>
      </c>
      <c r="B1079" s="473" t="str">
        <f>IF(ISNUMBER('Quantities Report_Secondary'!$A1079), "",TRIM('Quantities Report_Secondary'!$A1079))</f>
        <v/>
      </c>
      <c r="C1079" s="475">
        <f>'Quantities Report_Secondary'!D1079</f>
        <v>0</v>
      </c>
    </row>
    <row r="1080" spans="1:3" x14ac:dyDescent="0.25">
      <c r="A1080" s="532" t="str">
        <f>IF(ISNUMBER(VALUE(SUBSTITUTE('Quantities Report_Secondary'!$A1080,"+",""))), VALUE(SUBSTITUTE('Quantities Report_Secondary'!$A1080,"+","")),IF('Quantities Report_Secondary'!$A1080="Totals:","End of Project",$A1079))</f>
        <v>Station</v>
      </c>
      <c r="B1080" s="473" t="str">
        <f>IF(ISNUMBER('Quantities Report_Secondary'!$A1080), "",TRIM('Quantities Report_Secondary'!$A1080))</f>
        <v/>
      </c>
      <c r="C1080" s="475">
        <f>'Quantities Report_Secondary'!D1080</f>
        <v>0</v>
      </c>
    </row>
    <row r="1081" spans="1:3" x14ac:dyDescent="0.25">
      <c r="A1081" s="532" t="str">
        <f>IF(ISNUMBER(VALUE(SUBSTITUTE('Quantities Report_Secondary'!$A1081,"+",""))), VALUE(SUBSTITUTE('Quantities Report_Secondary'!$A1081,"+","")),IF('Quantities Report_Secondary'!$A1081="Totals:","End of Project",$A1080))</f>
        <v>Station</v>
      </c>
      <c r="B1081" s="473" t="str">
        <f>IF(ISNUMBER('Quantities Report_Secondary'!$A1081), "",TRIM('Quantities Report_Secondary'!$A1081))</f>
        <v/>
      </c>
      <c r="C1081" s="475">
        <f>'Quantities Report_Secondary'!D1081</f>
        <v>0</v>
      </c>
    </row>
    <row r="1082" spans="1:3" x14ac:dyDescent="0.25">
      <c r="A1082" s="532" t="str">
        <f>IF(ISNUMBER(VALUE(SUBSTITUTE('Quantities Report_Secondary'!$A1082,"+",""))), VALUE(SUBSTITUTE('Quantities Report_Secondary'!$A1082,"+","")),IF('Quantities Report_Secondary'!$A1082="Totals:","End of Project",$A1081))</f>
        <v>Station</v>
      </c>
      <c r="B1082" s="473" t="str">
        <f>IF(ISNUMBER('Quantities Report_Secondary'!$A1082), "",TRIM('Quantities Report_Secondary'!$A1082))</f>
        <v/>
      </c>
      <c r="C1082" s="475">
        <f>'Quantities Report_Secondary'!D1082</f>
        <v>0</v>
      </c>
    </row>
    <row r="1083" spans="1:3" x14ac:dyDescent="0.25">
      <c r="A1083" s="532" t="str">
        <f>IF(ISNUMBER(VALUE(SUBSTITUTE('Quantities Report_Secondary'!$A1083,"+",""))), VALUE(SUBSTITUTE('Quantities Report_Secondary'!$A1083,"+","")),IF('Quantities Report_Secondary'!$A1083="Totals:","End of Project",$A1082))</f>
        <v>Station</v>
      </c>
      <c r="B1083" s="473" t="str">
        <f>IF(ISNUMBER('Quantities Report_Secondary'!$A1083), "",TRIM('Quantities Report_Secondary'!$A1083))</f>
        <v/>
      </c>
      <c r="C1083" s="475">
        <f>'Quantities Report_Secondary'!D1083</f>
        <v>0</v>
      </c>
    </row>
    <row r="1084" spans="1:3" x14ac:dyDescent="0.25">
      <c r="A1084" s="532" t="str">
        <f>IF(ISNUMBER(VALUE(SUBSTITUTE('Quantities Report_Secondary'!$A1084,"+",""))), VALUE(SUBSTITUTE('Quantities Report_Secondary'!$A1084,"+","")),IF('Quantities Report_Secondary'!$A1084="Totals:","End of Project",$A1083))</f>
        <v>Station</v>
      </c>
      <c r="B1084" s="473" t="str">
        <f>IF(ISNUMBER('Quantities Report_Secondary'!$A1084), "",TRIM('Quantities Report_Secondary'!$A1084))</f>
        <v/>
      </c>
      <c r="C1084" s="475">
        <f>'Quantities Report_Secondary'!D1084</f>
        <v>0</v>
      </c>
    </row>
    <row r="1085" spans="1:3" x14ac:dyDescent="0.25">
      <c r="A1085" s="532" t="str">
        <f>IF(ISNUMBER(VALUE(SUBSTITUTE('Quantities Report_Secondary'!$A1085,"+",""))), VALUE(SUBSTITUTE('Quantities Report_Secondary'!$A1085,"+","")),IF('Quantities Report_Secondary'!$A1085="Totals:","End of Project",$A1084))</f>
        <v>Station</v>
      </c>
      <c r="B1085" s="473" t="str">
        <f>IF(ISNUMBER('Quantities Report_Secondary'!$A1085), "",TRIM('Quantities Report_Secondary'!$A1085))</f>
        <v/>
      </c>
      <c r="C1085" s="475">
        <f>'Quantities Report_Secondary'!D1085</f>
        <v>0</v>
      </c>
    </row>
    <row r="1086" spans="1:3" x14ac:dyDescent="0.25">
      <c r="A1086" s="532" t="str">
        <f>IF(ISNUMBER(VALUE(SUBSTITUTE('Quantities Report_Secondary'!$A1086,"+",""))), VALUE(SUBSTITUTE('Quantities Report_Secondary'!$A1086,"+","")),IF('Quantities Report_Secondary'!$A1086="Totals:","End of Project",$A1085))</f>
        <v>Station</v>
      </c>
      <c r="B1086" s="473" t="str">
        <f>IF(ISNUMBER('Quantities Report_Secondary'!$A1086), "",TRIM('Quantities Report_Secondary'!$A1086))</f>
        <v/>
      </c>
      <c r="C1086" s="475">
        <f>'Quantities Report_Secondary'!D1086</f>
        <v>0</v>
      </c>
    </row>
    <row r="1087" spans="1:3" x14ac:dyDescent="0.25">
      <c r="A1087" s="532" t="str">
        <f>IF(ISNUMBER(VALUE(SUBSTITUTE('Quantities Report_Secondary'!$A1087,"+",""))), VALUE(SUBSTITUTE('Quantities Report_Secondary'!$A1087,"+","")),IF('Quantities Report_Secondary'!$A1087="Totals:","End of Project",$A1086))</f>
        <v>Station</v>
      </c>
      <c r="B1087" s="473" t="str">
        <f>IF(ISNUMBER('Quantities Report_Secondary'!$A1087), "",TRIM('Quantities Report_Secondary'!$A1087))</f>
        <v/>
      </c>
      <c r="C1087" s="475">
        <f>'Quantities Report_Secondary'!D1087</f>
        <v>0</v>
      </c>
    </row>
    <row r="1088" spans="1:3" x14ac:dyDescent="0.25">
      <c r="A1088" s="532" t="str">
        <f>IF(ISNUMBER(VALUE(SUBSTITUTE('Quantities Report_Secondary'!$A1088,"+",""))), VALUE(SUBSTITUTE('Quantities Report_Secondary'!$A1088,"+","")),IF('Quantities Report_Secondary'!$A1088="Totals:","End of Project",$A1087))</f>
        <v>Station</v>
      </c>
      <c r="B1088" s="473" t="str">
        <f>IF(ISNUMBER('Quantities Report_Secondary'!$A1088), "",TRIM('Quantities Report_Secondary'!$A1088))</f>
        <v/>
      </c>
      <c r="C1088" s="475">
        <f>'Quantities Report_Secondary'!D1088</f>
        <v>0</v>
      </c>
    </row>
    <row r="1089" spans="1:3" x14ac:dyDescent="0.25">
      <c r="A1089" s="532" t="str">
        <f>IF(ISNUMBER(VALUE(SUBSTITUTE('Quantities Report_Secondary'!$A1089,"+",""))), VALUE(SUBSTITUTE('Quantities Report_Secondary'!$A1089,"+","")),IF('Quantities Report_Secondary'!$A1089="Totals:","End of Project",$A1088))</f>
        <v>Station</v>
      </c>
      <c r="B1089" s="473" t="str">
        <f>IF(ISNUMBER('Quantities Report_Secondary'!$A1089), "",TRIM('Quantities Report_Secondary'!$A1089))</f>
        <v/>
      </c>
      <c r="C1089" s="475">
        <f>'Quantities Report_Secondary'!D1089</f>
        <v>0</v>
      </c>
    </row>
    <row r="1090" spans="1:3" x14ac:dyDescent="0.25">
      <c r="A1090" s="532" t="str">
        <f>IF(ISNUMBER(VALUE(SUBSTITUTE('Quantities Report_Secondary'!$A1090,"+",""))), VALUE(SUBSTITUTE('Quantities Report_Secondary'!$A1090,"+","")),IF('Quantities Report_Secondary'!$A1090="Totals:","End of Project",$A1089))</f>
        <v>Station</v>
      </c>
      <c r="B1090" s="473" t="str">
        <f>IF(ISNUMBER('Quantities Report_Secondary'!$A1090), "",TRIM('Quantities Report_Secondary'!$A1090))</f>
        <v/>
      </c>
      <c r="C1090" s="475">
        <f>'Quantities Report_Secondary'!D1090</f>
        <v>0</v>
      </c>
    </row>
    <row r="1091" spans="1:3" x14ac:dyDescent="0.25">
      <c r="A1091" s="532" t="str">
        <f>IF(ISNUMBER(VALUE(SUBSTITUTE('Quantities Report_Secondary'!$A1091,"+",""))), VALUE(SUBSTITUTE('Quantities Report_Secondary'!$A1091,"+","")),IF('Quantities Report_Secondary'!$A1091="Totals:","End of Project",$A1090))</f>
        <v>Station</v>
      </c>
      <c r="B1091" s="473" t="str">
        <f>IF(ISNUMBER('Quantities Report_Secondary'!$A1091), "",TRIM('Quantities Report_Secondary'!$A1091))</f>
        <v/>
      </c>
      <c r="C1091" s="475">
        <f>'Quantities Report_Secondary'!D1091</f>
        <v>0</v>
      </c>
    </row>
    <row r="1092" spans="1:3" x14ac:dyDescent="0.25">
      <c r="A1092" s="532" t="str">
        <f>IF(ISNUMBER(VALUE(SUBSTITUTE('Quantities Report_Secondary'!$A1092,"+",""))), VALUE(SUBSTITUTE('Quantities Report_Secondary'!$A1092,"+","")),IF('Quantities Report_Secondary'!$A1092="Totals:","End of Project",$A1091))</f>
        <v>Station</v>
      </c>
      <c r="B1092" s="473" t="str">
        <f>IF(ISNUMBER('Quantities Report_Secondary'!$A1092), "",TRIM('Quantities Report_Secondary'!$A1092))</f>
        <v/>
      </c>
      <c r="C1092" s="475">
        <f>'Quantities Report_Secondary'!D1092</f>
        <v>0</v>
      </c>
    </row>
    <row r="1093" spans="1:3" x14ac:dyDescent="0.25">
      <c r="A1093" s="532" t="str">
        <f>IF(ISNUMBER(VALUE(SUBSTITUTE('Quantities Report_Secondary'!$A1093,"+",""))), VALUE(SUBSTITUTE('Quantities Report_Secondary'!$A1093,"+","")),IF('Quantities Report_Secondary'!$A1093="Totals:","End of Project",$A1092))</f>
        <v>Station</v>
      </c>
      <c r="B1093" s="473" t="str">
        <f>IF(ISNUMBER('Quantities Report_Secondary'!$A1093), "",TRIM('Quantities Report_Secondary'!$A1093))</f>
        <v/>
      </c>
      <c r="C1093" s="475">
        <f>'Quantities Report_Secondary'!D1093</f>
        <v>0</v>
      </c>
    </row>
    <row r="1094" spans="1:3" x14ac:dyDescent="0.25">
      <c r="A1094" s="532" t="str">
        <f>IF(ISNUMBER(VALUE(SUBSTITUTE('Quantities Report_Secondary'!$A1094,"+",""))), VALUE(SUBSTITUTE('Quantities Report_Secondary'!$A1094,"+","")),IF('Quantities Report_Secondary'!$A1094="Totals:","End of Project",$A1093))</f>
        <v>Station</v>
      </c>
      <c r="B1094" s="473" t="str">
        <f>IF(ISNUMBER('Quantities Report_Secondary'!$A1094), "",TRIM('Quantities Report_Secondary'!$A1094))</f>
        <v/>
      </c>
      <c r="C1094" s="475">
        <f>'Quantities Report_Secondary'!D1094</f>
        <v>0</v>
      </c>
    </row>
    <row r="1095" spans="1:3" x14ac:dyDescent="0.25">
      <c r="A1095" s="532" t="str">
        <f>IF(ISNUMBER(VALUE(SUBSTITUTE('Quantities Report_Secondary'!$A1095,"+",""))), VALUE(SUBSTITUTE('Quantities Report_Secondary'!$A1095,"+","")),IF('Quantities Report_Secondary'!$A1095="Totals:","End of Project",$A1094))</f>
        <v>Station</v>
      </c>
      <c r="B1095" s="473" t="str">
        <f>IF(ISNUMBER('Quantities Report_Secondary'!$A1095), "",TRIM('Quantities Report_Secondary'!$A1095))</f>
        <v/>
      </c>
      <c r="C1095" s="475">
        <f>'Quantities Report_Secondary'!D1095</f>
        <v>0</v>
      </c>
    </row>
    <row r="1096" spans="1:3" x14ac:dyDescent="0.25">
      <c r="A1096" s="532" t="str">
        <f>IF(ISNUMBER(VALUE(SUBSTITUTE('Quantities Report_Secondary'!$A1096,"+",""))), VALUE(SUBSTITUTE('Quantities Report_Secondary'!$A1096,"+","")),IF('Quantities Report_Secondary'!$A1096="Totals:","End of Project",$A1095))</f>
        <v>Station</v>
      </c>
      <c r="B1096" s="473" t="str">
        <f>IF(ISNUMBER('Quantities Report_Secondary'!$A1096), "",TRIM('Quantities Report_Secondary'!$A1096))</f>
        <v/>
      </c>
      <c r="C1096" s="475">
        <f>'Quantities Report_Secondary'!D1096</f>
        <v>0</v>
      </c>
    </row>
    <row r="1097" spans="1:3" x14ac:dyDescent="0.25">
      <c r="A1097" s="532" t="str">
        <f>IF(ISNUMBER(VALUE(SUBSTITUTE('Quantities Report_Secondary'!$A1097,"+",""))), VALUE(SUBSTITUTE('Quantities Report_Secondary'!$A1097,"+","")),IF('Quantities Report_Secondary'!$A1097="Totals:","End of Project",$A1096))</f>
        <v>Station</v>
      </c>
      <c r="B1097" s="473" t="str">
        <f>IF(ISNUMBER('Quantities Report_Secondary'!$A1097), "",TRIM('Quantities Report_Secondary'!$A1097))</f>
        <v/>
      </c>
      <c r="C1097" s="475">
        <f>'Quantities Report_Secondary'!D1097</f>
        <v>0</v>
      </c>
    </row>
    <row r="1098" spans="1:3" x14ac:dyDescent="0.25">
      <c r="A1098" s="532" t="str">
        <f>IF(ISNUMBER(VALUE(SUBSTITUTE('Quantities Report_Secondary'!$A1098,"+",""))), VALUE(SUBSTITUTE('Quantities Report_Secondary'!$A1098,"+","")),IF('Quantities Report_Secondary'!$A1098="Totals:","End of Project",$A1097))</f>
        <v>Station</v>
      </c>
      <c r="B1098" s="473" t="str">
        <f>IF(ISNUMBER('Quantities Report_Secondary'!$A1098), "",TRIM('Quantities Report_Secondary'!$A1098))</f>
        <v/>
      </c>
      <c r="C1098" s="475">
        <f>'Quantities Report_Secondary'!D1098</f>
        <v>0</v>
      </c>
    </row>
    <row r="1099" spans="1:3" x14ac:dyDescent="0.25">
      <c r="A1099" s="532" t="str">
        <f>IF(ISNUMBER(VALUE(SUBSTITUTE('Quantities Report_Secondary'!$A1099,"+",""))), VALUE(SUBSTITUTE('Quantities Report_Secondary'!$A1099,"+","")),IF('Quantities Report_Secondary'!$A1099="Totals:","End of Project",$A1098))</f>
        <v>Station</v>
      </c>
      <c r="B1099" s="473" t="str">
        <f>IF(ISNUMBER('Quantities Report_Secondary'!$A1099), "",TRIM('Quantities Report_Secondary'!$A1099))</f>
        <v/>
      </c>
      <c r="C1099" s="475">
        <f>'Quantities Report_Secondary'!D1099</f>
        <v>0</v>
      </c>
    </row>
    <row r="1100" spans="1:3" x14ac:dyDescent="0.25">
      <c r="A1100" s="532" t="str">
        <f>IF(ISNUMBER(VALUE(SUBSTITUTE('Quantities Report_Secondary'!$A1100,"+",""))), VALUE(SUBSTITUTE('Quantities Report_Secondary'!$A1100,"+","")),IF('Quantities Report_Secondary'!$A1100="Totals:","End of Project",$A1099))</f>
        <v>Station</v>
      </c>
      <c r="B1100" s="473" t="str">
        <f>IF(ISNUMBER('Quantities Report_Secondary'!$A1100), "",TRIM('Quantities Report_Secondary'!$A1100))</f>
        <v/>
      </c>
      <c r="C1100" s="475">
        <f>'Quantities Report_Secondary'!D1100</f>
        <v>0</v>
      </c>
    </row>
    <row r="1101" spans="1:3" x14ac:dyDescent="0.25">
      <c r="A1101" s="532" t="str">
        <f>IF(ISNUMBER(VALUE(SUBSTITUTE('Quantities Report_Secondary'!$A1101,"+",""))), VALUE(SUBSTITUTE('Quantities Report_Secondary'!$A1101,"+","")),IF('Quantities Report_Secondary'!$A1101="Totals:","End of Project",$A1100))</f>
        <v>Station</v>
      </c>
      <c r="B1101" s="473" t="str">
        <f>IF(ISNUMBER('Quantities Report_Secondary'!$A1101), "",TRIM('Quantities Report_Secondary'!$A1101))</f>
        <v/>
      </c>
      <c r="C1101" s="475">
        <f>'Quantities Report_Secondary'!D1101</f>
        <v>0</v>
      </c>
    </row>
    <row r="1102" spans="1:3" x14ac:dyDescent="0.25">
      <c r="A1102" s="532" t="str">
        <f>IF(ISNUMBER(VALUE(SUBSTITUTE('Quantities Report_Secondary'!$A1102,"+",""))), VALUE(SUBSTITUTE('Quantities Report_Secondary'!$A1102,"+","")),IF('Quantities Report_Secondary'!$A1102="Totals:","End of Project",$A1101))</f>
        <v>Station</v>
      </c>
      <c r="B1102" s="473" t="str">
        <f>IF(ISNUMBER('Quantities Report_Secondary'!$A1102), "",TRIM('Quantities Report_Secondary'!$A1102))</f>
        <v/>
      </c>
      <c r="C1102" s="475">
        <f>'Quantities Report_Secondary'!D1102</f>
        <v>0</v>
      </c>
    </row>
    <row r="1103" spans="1:3" x14ac:dyDescent="0.25">
      <c r="A1103" s="532" t="str">
        <f>IF(ISNUMBER(VALUE(SUBSTITUTE('Quantities Report_Secondary'!$A1103,"+",""))), VALUE(SUBSTITUTE('Quantities Report_Secondary'!$A1103,"+","")),IF('Quantities Report_Secondary'!$A1103="Totals:","End of Project",$A1102))</f>
        <v>Station</v>
      </c>
      <c r="B1103" s="473" t="str">
        <f>IF(ISNUMBER('Quantities Report_Secondary'!$A1103), "",TRIM('Quantities Report_Secondary'!$A1103))</f>
        <v/>
      </c>
      <c r="C1103" s="475">
        <f>'Quantities Report_Secondary'!D1103</f>
        <v>0</v>
      </c>
    </row>
    <row r="1104" spans="1:3" x14ac:dyDescent="0.25">
      <c r="A1104" s="532" t="str">
        <f>IF(ISNUMBER(VALUE(SUBSTITUTE('Quantities Report_Secondary'!$A1104,"+",""))), VALUE(SUBSTITUTE('Quantities Report_Secondary'!$A1104,"+","")),IF('Quantities Report_Secondary'!$A1104="Totals:","End of Project",$A1103))</f>
        <v>Station</v>
      </c>
      <c r="B1104" s="473" t="str">
        <f>IF(ISNUMBER('Quantities Report_Secondary'!$A1104), "",TRIM('Quantities Report_Secondary'!$A1104))</f>
        <v/>
      </c>
      <c r="C1104" s="475">
        <f>'Quantities Report_Secondary'!D1104</f>
        <v>0</v>
      </c>
    </row>
    <row r="1105" spans="1:3" x14ac:dyDescent="0.25">
      <c r="A1105" s="532" t="str">
        <f>IF(ISNUMBER(VALUE(SUBSTITUTE('Quantities Report_Secondary'!$A1105,"+",""))), VALUE(SUBSTITUTE('Quantities Report_Secondary'!$A1105,"+","")),IF('Quantities Report_Secondary'!$A1105="Totals:","End of Project",$A1104))</f>
        <v>Station</v>
      </c>
      <c r="B1105" s="473" t="str">
        <f>IF(ISNUMBER('Quantities Report_Secondary'!$A1105), "",TRIM('Quantities Report_Secondary'!$A1105))</f>
        <v/>
      </c>
      <c r="C1105" s="475">
        <f>'Quantities Report_Secondary'!D1105</f>
        <v>0</v>
      </c>
    </row>
    <row r="1106" spans="1:3" x14ac:dyDescent="0.25">
      <c r="A1106" s="532" t="str">
        <f>IF(ISNUMBER(VALUE(SUBSTITUTE('Quantities Report_Secondary'!$A1106,"+",""))), VALUE(SUBSTITUTE('Quantities Report_Secondary'!$A1106,"+","")),IF('Quantities Report_Secondary'!$A1106="Totals:","End of Project",$A1105))</f>
        <v>Station</v>
      </c>
      <c r="B1106" s="473" t="str">
        <f>IF(ISNUMBER('Quantities Report_Secondary'!$A1106), "",TRIM('Quantities Report_Secondary'!$A1106))</f>
        <v/>
      </c>
      <c r="C1106" s="475">
        <f>'Quantities Report_Secondary'!D1106</f>
        <v>0</v>
      </c>
    </row>
    <row r="1107" spans="1:3" x14ac:dyDescent="0.25">
      <c r="A1107" s="532" t="str">
        <f>IF(ISNUMBER(VALUE(SUBSTITUTE('Quantities Report_Secondary'!$A1107,"+",""))), VALUE(SUBSTITUTE('Quantities Report_Secondary'!$A1107,"+","")),IF('Quantities Report_Secondary'!$A1107="Totals:","End of Project",$A1106))</f>
        <v>Station</v>
      </c>
      <c r="B1107" s="473" t="str">
        <f>IF(ISNUMBER('Quantities Report_Secondary'!$A1107), "",TRIM('Quantities Report_Secondary'!$A1107))</f>
        <v/>
      </c>
      <c r="C1107" s="475">
        <f>'Quantities Report_Secondary'!D1107</f>
        <v>0</v>
      </c>
    </row>
    <row r="1108" spans="1:3" x14ac:dyDescent="0.25">
      <c r="A1108" s="532" t="str">
        <f>IF(ISNUMBER(VALUE(SUBSTITUTE('Quantities Report_Secondary'!$A1108,"+",""))), VALUE(SUBSTITUTE('Quantities Report_Secondary'!$A1108,"+","")),IF('Quantities Report_Secondary'!$A1108="Totals:","End of Project",$A1107))</f>
        <v>Station</v>
      </c>
      <c r="B1108" s="473" t="str">
        <f>IF(ISNUMBER('Quantities Report_Secondary'!$A1108), "",TRIM('Quantities Report_Secondary'!$A1108))</f>
        <v/>
      </c>
      <c r="C1108" s="475">
        <f>'Quantities Report_Secondary'!D1108</f>
        <v>0</v>
      </c>
    </row>
    <row r="1109" spans="1:3" x14ac:dyDescent="0.25">
      <c r="A1109" s="532" t="str">
        <f>IF(ISNUMBER(VALUE(SUBSTITUTE('Quantities Report_Secondary'!$A1109,"+",""))), VALUE(SUBSTITUTE('Quantities Report_Secondary'!$A1109,"+","")),IF('Quantities Report_Secondary'!$A1109="Totals:","End of Project",$A1108))</f>
        <v>Station</v>
      </c>
      <c r="B1109" s="473" t="str">
        <f>IF(ISNUMBER('Quantities Report_Secondary'!$A1109), "",TRIM('Quantities Report_Secondary'!$A1109))</f>
        <v/>
      </c>
      <c r="C1109" s="475">
        <f>'Quantities Report_Secondary'!D1109</f>
        <v>0</v>
      </c>
    </row>
    <row r="1110" spans="1:3" x14ac:dyDescent="0.25">
      <c r="A1110" s="532" t="str">
        <f>IF(ISNUMBER(VALUE(SUBSTITUTE('Quantities Report_Secondary'!$A1110,"+",""))), VALUE(SUBSTITUTE('Quantities Report_Secondary'!$A1110,"+","")),IF('Quantities Report_Secondary'!$A1110="Totals:","End of Project",$A1109))</f>
        <v>Station</v>
      </c>
      <c r="B1110" s="473" t="str">
        <f>IF(ISNUMBER('Quantities Report_Secondary'!$A1110), "",TRIM('Quantities Report_Secondary'!$A1110))</f>
        <v/>
      </c>
      <c r="C1110" s="475">
        <f>'Quantities Report_Secondary'!D1110</f>
        <v>0</v>
      </c>
    </row>
    <row r="1111" spans="1:3" x14ac:dyDescent="0.25">
      <c r="A1111" s="532" t="str">
        <f>IF(ISNUMBER(VALUE(SUBSTITUTE('Quantities Report_Secondary'!$A1111,"+",""))), VALUE(SUBSTITUTE('Quantities Report_Secondary'!$A1111,"+","")),IF('Quantities Report_Secondary'!$A1111="Totals:","End of Project",$A1110))</f>
        <v>Station</v>
      </c>
      <c r="B1111" s="473" t="str">
        <f>IF(ISNUMBER('Quantities Report_Secondary'!$A1111), "",TRIM('Quantities Report_Secondary'!$A1111))</f>
        <v/>
      </c>
      <c r="C1111" s="475">
        <f>'Quantities Report_Secondary'!D1111</f>
        <v>0</v>
      </c>
    </row>
    <row r="1112" spans="1:3" x14ac:dyDescent="0.25">
      <c r="A1112" s="532" t="str">
        <f>IF(ISNUMBER(VALUE(SUBSTITUTE('Quantities Report_Secondary'!$A1112,"+",""))), VALUE(SUBSTITUTE('Quantities Report_Secondary'!$A1112,"+","")),IF('Quantities Report_Secondary'!$A1112="Totals:","End of Project",$A1111))</f>
        <v>Station</v>
      </c>
      <c r="B1112" s="473" t="str">
        <f>IF(ISNUMBER('Quantities Report_Secondary'!$A1112), "",TRIM('Quantities Report_Secondary'!$A1112))</f>
        <v/>
      </c>
      <c r="C1112" s="475">
        <f>'Quantities Report_Secondary'!D1112</f>
        <v>0</v>
      </c>
    </row>
    <row r="1113" spans="1:3" x14ac:dyDescent="0.25">
      <c r="A1113" s="532" t="str">
        <f>IF(ISNUMBER(VALUE(SUBSTITUTE('Quantities Report_Secondary'!$A1113,"+",""))), VALUE(SUBSTITUTE('Quantities Report_Secondary'!$A1113,"+","")),IF('Quantities Report_Secondary'!$A1113="Totals:","End of Project",$A1112))</f>
        <v>Station</v>
      </c>
      <c r="B1113" s="473" t="str">
        <f>IF(ISNUMBER('Quantities Report_Secondary'!$A1113), "",TRIM('Quantities Report_Secondary'!$A1113))</f>
        <v/>
      </c>
      <c r="C1113" s="475">
        <f>'Quantities Report_Secondary'!D1113</f>
        <v>0</v>
      </c>
    </row>
    <row r="1114" spans="1:3" x14ac:dyDescent="0.25">
      <c r="A1114" s="532" t="str">
        <f>IF(ISNUMBER(VALUE(SUBSTITUTE('Quantities Report_Secondary'!$A1114,"+",""))), VALUE(SUBSTITUTE('Quantities Report_Secondary'!$A1114,"+","")),IF('Quantities Report_Secondary'!$A1114="Totals:","End of Project",$A1113))</f>
        <v>Station</v>
      </c>
      <c r="B1114" s="473" t="str">
        <f>IF(ISNUMBER('Quantities Report_Secondary'!$A1114), "",TRIM('Quantities Report_Secondary'!$A1114))</f>
        <v/>
      </c>
      <c r="C1114" s="475">
        <f>'Quantities Report_Secondary'!D1114</f>
        <v>0</v>
      </c>
    </row>
    <row r="1115" spans="1:3" x14ac:dyDescent="0.25">
      <c r="A1115" s="532" t="str">
        <f>IF(ISNUMBER(VALUE(SUBSTITUTE('Quantities Report_Secondary'!$A1115,"+",""))), VALUE(SUBSTITUTE('Quantities Report_Secondary'!$A1115,"+","")),IF('Quantities Report_Secondary'!$A1115="Totals:","End of Project",$A1114))</f>
        <v>Station</v>
      </c>
      <c r="B1115" s="473" t="str">
        <f>IF(ISNUMBER('Quantities Report_Secondary'!$A1115), "",TRIM('Quantities Report_Secondary'!$A1115))</f>
        <v/>
      </c>
      <c r="C1115" s="475">
        <f>'Quantities Report_Secondary'!D1115</f>
        <v>0</v>
      </c>
    </row>
    <row r="1116" spans="1:3" x14ac:dyDescent="0.25">
      <c r="A1116" s="532" t="str">
        <f>IF(ISNUMBER(VALUE(SUBSTITUTE('Quantities Report_Secondary'!$A1116,"+",""))), VALUE(SUBSTITUTE('Quantities Report_Secondary'!$A1116,"+","")),IF('Quantities Report_Secondary'!$A1116="Totals:","End of Project",$A1115))</f>
        <v>Station</v>
      </c>
      <c r="B1116" s="473" t="str">
        <f>IF(ISNUMBER('Quantities Report_Secondary'!$A1116), "",TRIM('Quantities Report_Secondary'!$A1116))</f>
        <v/>
      </c>
      <c r="C1116" s="475">
        <f>'Quantities Report_Secondary'!D1116</f>
        <v>0</v>
      </c>
    </row>
    <row r="1117" spans="1:3" x14ac:dyDescent="0.25">
      <c r="A1117" s="532" t="str">
        <f>IF(ISNUMBER(VALUE(SUBSTITUTE('Quantities Report_Secondary'!$A1117,"+",""))), VALUE(SUBSTITUTE('Quantities Report_Secondary'!$A1117,"+","")),IF('Quantities Report_Secondary'!$A1117="Totals:","End of Project",$A1116))</f>
        <v>Station</v>
      </c>
      <c r="B1117" s="473" t="str">
        <f>IF(ISNUMBER('Quantities Report_Secondary'!$A1117), "",TRIM('Quantities Report_Secondary'!$A1117))</f>
        <v/>
      </c>
      <c r="C1117" s="475">
        <f>'Quantities Report_Secondary'!D1117</f>
        <v>0</v>
      </c>
    </row>
    <row r="1118" spans="1:3" x14ac:dyDescent="0.25">
      <c r="A1118" s="532" t="str">
        <f>IF(ISNUMBER(VALUE(SUBSTITUTE('Quantities Report_Secondary'!$A1118,"+",""))), VALUE(SUBSTITUTE('Quantities Report_Secondary'!$A1118,"+","")),IF('Quantities Report_Secondary'!$A1118="Totals:","End of Project",$A1117))</f>
        <v>Station</v>
      </c>
      <c r="B1118" s="473" t="str">
        <f>IF(ISNUMBER('Quantities Report_Secondary'!$A1118), "",TRIM('Quantities Report_Secondary'!$A1118))</f>
        <v/>
      </c>
      <c r="C1118" s="475">
        <f>'Quantities Report_Secondary'!D1118</f>
        <v>0</v>
      </c>
    </row>
    <row r="1119" spans="1:3" x14ac:dyDescent="0.25">
      <c r="A1119" s="532" t="str">
        <f>IF(ISNUMBER(VALUE(SUBSTITUTE('Quantities Report_Secondary'!$A1119,"+",""))), VALUE(SUBSTITUTE('Quantities Report_Secondary'!$A1119,"+","")),IF('Quantities Report_Secondary'!$A1119="Totals:","End of Project",$A1118))</f>
        <v>Station</v>
      </c>
      <c r="B1119" s="473" t="str">
        <f>IF(ISNUMBER('Quantities Report_Secondary'!$A1119), "",TRIM('Quantities Report_Secondary'!$A1119))</f>
        <v/>
      </c>
      <c r="C1119" s="475">
        <f>'Quantities Report_Secondary'!D1119</f>
        <v>0</v>
      </c>
    </row>
    <row r="1120" spans="1:3" x14ac:dyDescent="0.25">
      <c r="A1120" s="532" t="str">
        <f>IF(ISNUMBER(VALUE(SUBSTITUTE('Quantities Report_Secondary'!$A1120,"+",""))), VALUE(SUBSTITUTE('Quantities Report_Secondary'!$A1120,"+","")),IF('Quantities Report_Secondary'!$A1120="Totals:","End of Project",$A1119))</f>
        <v>Station</v>
      </c>
      <c r="B1120" s="473" t="str">
        <f>IF(ISNUMBER('Quantities Report_Secondary'!$A1120), "",TRIM('Quantities Report_Secondary'!$A1120))</f>
        <v/>
      </c>
      <c r="C1120" s="475">
        <f>'Quantities Report_Secondary'!D1120</f>
        <v>0</v>
      </c>
    </row>
    <row r="1121" spans="1:3" x14ac:dyDescent="0.25">
      <c r="A1121" s="532" t="str">
        <f>IF(ISNUMBER(VALUE(SUBSTITUTE('Quantities Report_Secondary'!$A1121,"+",""))), VALUE(SUBSTITUTE('Quantities Report_Secondary'!$A1121,"+","")),IF('Quantities Report_Secondary'!$A1121="Totals:","End of Project",$A1120))</f>
        <v>Station</v>
      </c>
      <c r="B1121" s="473" t="str">
        <f>IF(ISNUMBER('Quantities Report_Secondary'!$A1121), "",TRIM('Quantities Report_Secondary'!$A1121))</f>
        <v/>
      </c>
      <c r="C1121" s="475">
        <f>'Quantities Report_Secondary'!D1121</f>
        <v>0</v>
      </c>
    </row>
    <row r="1122" spans="1:3" x14ac:dyDescent="0.25">
      <c r="A1122" s="532" t="str">
        <f>IF(ISNUMBER(VALUE(SUBSTITUTE('Quantities Report_Secondary'!$A1122,"+",""))), VALUE(SUBSTITUTE('Quantities Report_Secondary'!$A1122,"+","")),IF('Quantities Report_Secondary'!$A1122="Totals:","End of Project",$A1121))</f>
        <v>Station</v>
      </c>
      <c r="B1122" s="473" t="str">
        <f>IF(ISNUMBER('Quantities Report_Secondary'!$A1122), "",TRIM('Quantities Report_Secondary'!$A1122))</f>
        <v/>
      </c>
      <c r="C1122" s="475">
        <f>'Quantities Report_Secondary'!D1122</f>
        <v>0</v>
      </c>
    </row>
    <row r="1123" spans="1:3" x14ac:dyDescent="0.25">
      <c r="A1123" s="532" t="str">
        <f>IF(ISNUMBER(VALUE(SUBSTITUTE('Quantities Report_Secondary'!$A1123,"+",""))), VALUE(SUBSTITUTE('Quantities Report_Secondary'!$A1123,"+","")),IF('Quantities Report_Secondary'!$A1123="Totals:","End of Project",$A1122))</f>
        <v>Station</v>
      </c>
      <c r="B1123" s="473" t="str">
        <f>IF(ISNUMBER('Quantities Report_Secondary'!$A1123), "",TRIM('Quantities Report_Secondary'!$A1123))</f>
        <v/>
      </c>
      <c r="C1123" s="475">
        <f>'Quantities Report_Secondary'!D1123</f>
        <v>0</v>
      </c>
    </row>
    <row r="1124" spans="1:3" x14ac:dyDescent="0.25">
      <c r="A1124" s="532" t="str">
        <f>IF(ISNUMBER(VALUE(SUBSTITUTE('Quantities Report_Secondary'!$A1124,"+",""))), VALUE(SUBSTITUTE('Quantities Report_Secondary'!$A1124,"+","")),IF('Quantities Report_Secondary'!$A1124="Totals:","End of Project",$A1123))</f>
        <v>Station</v>
      </c>
      <c r="B1124" s="473" t="str">
        <f>IF(ISNUMBER('Quantities Report_Secondary'!$A1124), "",TRIM('Quantities Report_Secondary'!$A1124))</f>
        <v/>
      </c>
      <c r="C1124" s="475">
        <f>'Quantities Report_Secondary'!D1124</f>
        <v>0</v>
      </c>
    </row>
    <row r="1125" spans="1:3" x14ac:dyDescent="0.25">
      <c r="A1125" s="532" t="str">
        <f>IF(ISNUMBER(VALUE(SUBSTITUTE('Quantities Report_Secondary'!$A1125,"+",""))), VALUE(SUBSTITUTE('Quantities Report_Secondary'!$A1125,"+","")),IF('Quantities Report_Secondary'!$A1125="Totals:","End of Project",$A1124))</f>
        <v>Station</v>
      </c>
      <c r="B1125" s="473" t="str">
        <f>IF(ISNUMBER('Quantities Report_Secondary'!$A1125), "",TRIM('Quantities Report_Secondary'!$A1125))</f>
        <v/>
      </c>
      <c r="C1125" s="475">
        <f>'Quantities Report_Secondary'!D1125</f>
        <v>0</v>
      </c>
    </row>
    <row r="1126" spans="1:3" x14ac:dyDescent="0.25">
      <c r="A1126" s="532" t="str">
        <f>IF(ISNUMBER(VALUE(SUBSTITUTE('Quantities Report_Secondary'!$A1126,"+",""))), VALUE(SUBSTITUTE('Quantities Report_Secondary'!$A1126,"+","")),IF('Quantities Report_Secondary'!$A1126="Totals:","End of Project",$A1125))</f>
        <v>Station</v>
      </c>
      <c r="B1126" s="473" t="str">
        <f>IF(ISNUMBER('Quantities Report_Secondary'!$A1126), "",TRIM('Quantities Report_Secondary'!$A1126))</f>
        <v/>
      </c>
      <c r="C1126" s="475">
        <f>'Quantities Report_Secondary'!D1126</f>
        <v>0</v>
      </c>
    </row>
    <row r="1127" spans="1:3" x14ac:dyDescent="0.25">
      <c r="A1127" s="532" t="str">
        <f>IF(ISNUMBER(VALUE(SUBSTITUTE('Quantities Report_Secondary'!$A1127,"+",""))), VALUE(SUBSTITUTE('Quantities Report_Secondary'!$A1127,"+","")),IF('Quantities Report_Secondary'!$A1127="Totals:","End of Project",$A1126))</f>
        <v>Station</v>
      </c>
      <c r="B1127" s="473" t="str">
        <f>IF(ISNUMBER('Quantities Report_Secondary'!$A1127), "",TRIM('Quantities Report_Secondary'!$A1127))</f>
        <v/>
      </c>
      <c r="C1127" s="475">
        <f>'Quantities Report_Secondary'!D1127</f>
        <v>0</v>
      </c>
    </row>
    <row r="1128" spans="1:3" x14ac:dyDescent="0.25">
      <c r="A1128" s="532" t="str">
        <f>IF(ISNUMBER(VALUE(SUBSTITUTE('Quantities Report_Secondary'!$A1128,"+",""))), VALUE(SUBSTITUTE('Quantities Report_Secondary'!$A1128,"+","")),IF('Quantities Report_Secondary'!$A1128="Totals:","End of Project",$A1127))</f>
        <v>Station</v>
      </c>
      <c r="B1128" s="473" t="str">
        <f>IF(ISNUMBER('Quantities Report_Secondary'!$A1128), "",TRIM('Quantities Report_Secondary'!$A1128))</f>
        <v/>
      </c>
      <c r="C1128" s="475">
        <f>'Quantities Report_Secondary'!D1128</f>
        <v>0</v>
      </c>
    </row>
    <row r="1129" spans="1:3" x14ac:dyDescent="0.25">
      <c r="A1129" s="532" t="str">
        <f>IF(ISNUMBER(VALUE(SUBSTITUTE('Quantities Report_Secondary'!$A1129,"+",""))), VALUE(SUBSTITUTE('Quantities Report_Secondary'!$A1129,"+","")),IF('Quantities Report_Secondary'!$A1129="Totals:","End of Project",$A1128))</f>
        <v>Station</v>
      </c>
      <c r="B1129" s="473" t="str">
        <f>IF(ISNUMBER('Quantities Report_Secondary'!$A1129), "",TRIM('Quantities Report_Secondary'!$A1129))</f>
        <v/>
      </c>
      <c r="C1129" s="475">
        <f>'Quantities Report_Secondary'!D1129</f>
        <v>0</v>
      </c>
    </row>
    <row r="1130" spans="1:3" x14ac:dyDescent="0.25">
      <c r="A1130" s="532" t="str">
        <f>IF(ISNUMBER(VALUE(SUBSTITUTE('Quantities Report_Secondary'!$A1130,"+",""))), VALUE(SUBSTITUTE('Quantities Report_Secondary'!$A1130,"+","")),IF('Quantities Report_Secondary'!$A1130="Totals:","End of Project",$A1129))</f>
        <v>Station</v>
      </c>
      <c r="B1130" s="473" t="str">
        <f>IF(ISNUMBER('Quantities Report_Secondary'!$A1130), "",TRIM('Quantities Report_Secondary'!$A1130))</f>
        <v/>
      </c>
      <c r="C1130" s="475">
        <f>'Quantities Report_Secondary'!D1130</f>
        <v>0</v>
      </c>
    </row>
    <row r="1131" spans="1:3" x14ac:dyDescent="0.25">
      <c r="A1131" s="532" t="str">
        <f>IF(ISNUMBER(VALUE(SUBSTITUTE('Quantities Report_Secondary'!$A1131,"+",""))), VALUE(SUBSTITUTE('Quantities Report_Secondary'!$A1131,"+","")),IF('Quantities Report_Secondary'!$A1131="Totals:","End of Project",$A1130))</f>
        <v>Station</v>
      </c>
      <c r="B1131" s="473" t="str">
        <f>IF(ISNUMBER('Quantities Report_Secondary'!$A1131), "",TRIM('Quantities Report_Secondary'!$A1131))</f>
        <v/>
      </c>
      <c r="C1131" s="475">
        <f>'Quantities Report_Secondary'!D1131</f>
        <v>0</v>
      </c>
    </row>
    <row r="1132" spans="1:3" x14ac:dyDescent="0.25">
      <c r="A1132" s="532" t="str">
        <f>IF(ISNUMBER(VALUE(SUBSTITUTE('Quantities Report_Secondary'!$A1132,"+",""))), VALUE(SUBSTITUTE('Quantities Report_Secondary'!$A1132,"+","")),IF('Quantities Report_Secondary'!$A1132="Totals:","End of Project",$A1131))</f>
        <v>Station</v>
      </c>
      <c r="B1132" s="473" t="str">
        <f>IF(ISNUMBER('Quantities Report_Secondary'!$A1132), "",TRIM('Quantities Report_Secondary'!$A1132))</f>
        <v/>
      </c>
      <c r="C1132" s="475">
        <f>'Quantities Report_Secondary'!D1132</f>
        <v>0</v>
      </c>
    </row>
    <row r="1133" spans="1:3" x14ac:dyDescent="0.25">
      <c r="A1133" s="532" t="str">
        <f>IF(ISNUMBER(VALUE(SUBSTITUTE('Quantities Report_Secondary'!$A1133,"+",""))), VALUE(SUBSTITUTE('Quantities Report_Secondary'!$A1133,"+","")),IF('Quantities Report_Secondary'!$A1133="Totals:","End of Project",$A1132))</f>
        <v>Station</v>
      </c>
      <c r="B1133" s="473" t="str">
        <f>IF(ISNUMBER('Quantities Report_Secondary'!$A1133), "",TRIM('Quantities Report_Secondary'!$A1133))</f>
        <v/>
      </c>
      <c r="C1133" s="475">
        <f>'Quantities Report_Secondary'!D1133</f>
        <v>0</v>
      </c>
    </row>
    <row r="1134" spans="1:3" x14ac:dyDescent="0.25">
      <c r="A1134" s="532" t="str">
        <f>IF(ISNUMBER(VALUE(SUBSTITUTE('Quantities Report_Secondary'!$A1134,"+",""))), VALUE(SUBSTITUTE('Quantities Report_Secondary'!$A1134,"+","")),IF('Quantities Report_Secondary'!$A1134="Totals:","End of Project",$A1133))</f>
        <v>Station</v>
      </c>
      <c r="B1134" s="473" t="str">
        <f>IF(ISNUMBER('Quantities Report_Secondary'!$A1134), "",TRIM('Quantities Report_Secondary'!$A1134))</f>
        <v/>
      </c>
      <c r="C1134" s="475">
        <f>'Quantities Report_Secondary'!D1134</f>
        <v>0</v>
      </c>
    </row>
    <row r="1135" spans="1:3" x14ac:dyDescent="0.25">
      <c r="A1135" s="532" t="str">
        <f>IF(ISNUMBER(VALUE(SUBSTITUTE('Quantities Report_Secondary'!$A1135,"+",""))), VALUE(SUBSTITUTE('Quantities Report_Secondary'!$A1135,"+","")),IF('Quantities Report_Secondary'!$A1135="Totals:","End of Project",$A1134))</f>
        <v>Station</v>
      </c>
      <c r="B1135" s="473" t="str">
        <f>IF(ISNUMBER('Quantities Report_Secondary'!$A1135), "",TRIM('Quantities Report_Secondary'!$A1135))</f>
        <v/>
      </c>
      <c r="C1135" s="475">
        <f>'Quantities Report_Secondary'!D1135</f>
        <v>0</v>
      </c>
    </row>
    <row r="1136" spans="1:3" x14ac:dyDescent="0.25">
      <c r="A1136" s="532" t="str">
        <f>IF(ISNUMBER(VALUE(SUBSTITUTE('Quantities Report_Secondary'!$A1136,"+",""))), VALUE(SUBSTITUTE('Quantities Report_Secondary'!$A1136,"+","")),IF('Quantities Report_Secondary'!$A1136="Totals:","End of Project",$A1135))</f>
        <v>Station</v>
      </c>
      <c r="B1136" s="473" t="str">
        <f>IF(ISNUMBER('Quantities Report_Secondary'!$A1136), "",TRIM('Quantities Report_Secondary'!$A1136))</f>
        <v/>
      </c>
      <c r="C1136" s="475">
        <f>'Quantities Report_Secondary'!D1136</f>
        <v>0</v>
      </c>
    </row>
    <row r="1137" spans="1:3" x14ac:dyDescent="0.25">
      <c r="A1137" s="532" t="str">
        <f>IF(ISNUMBER(VALUE(SUBSTITUTE('Quantities Report_Secondary'!$A1137,"+",""))), VALUE(SUBSTITUTE('Quantities Report_Secondary'!$A1137,"+","")),IF('Quantities Report_Secondary'!$A1137="Totals:","End of Project",$A1136))</f>
        <v>Station</v>
      </c>
      <c r="B1137" s="473" t="str">
        <f>IF(ISNUMBER('Quantities Report_Secondary'!$A1137), "",TRIM('Quantities Report_Secondary'!$A1137))</f>
        <v/>
      </c>
      <c r="C1137" s="475">
        <f>'Quantities Report_Secondary'!D1137</f>
        <v>0</v>
      </c>
    </row>
    <row r="1138" spans="1:3" x14ac:dyDescent="0.25">
      <c r="A1138" s="532" t="str">
        <f>IF(ISNUMBER(VALUE(SUBSTITUTE('Quantities Report_Secondary'!$A1138,"+",""))), VALUE(SUBSTITUTE('Quantities Report_Secondary'!$A1138,"+","")),IF('Quantities Report_Secondary'!$A1138="Totals:","End of Project",$A1137))</f>
        <v>Station</v>
      </c>
      <c r="B1138" s="473" t="str">
        <f>IF(ISNUMBER('Quantities Report_Secondary'!$A1138), "",TRIM('Quantities Report_Secondary'!$A1138))</f>
        <v/>
      </c>
      <c r="C1138" s="475">
        <f>'Quantities Report_Secondary'!D1138</f>
        <v>0</v>
      </c>
    </row>
    <row r="1139" spans="1:3" x14ac:dyDescent="0.25">
      <c r="A1139" s="532" t="str">
        <f>IF(ISNUMBER(VALUE(SUBSTITUTE('Quantities Report_Secondary'!$A1139,"+",""))), VALUE(SUBSTITUTE('Quantities Report_Secondary'!$A1139,"+","")),IF('Quantities Report_Secondary'!$A1139="Totals:","End of Project",$A1138))</f>
        <v>Station</v>
      </c>
      <c r="B1139" s="473" t="str">
        <f>IF(ISNUMBER('Quantities Report_Secondary'!$A1139), "",TRIM('Quantities Report_Secondary'!$A1139))</f>
        <v/>
      </c>
      <c r="C1139" s="475">
        <f>'Quantities Report_Secondary'!D1139</f>
        <v>0</v>
      </c>
    </row>
    <row r="1140" spans="1:3" x14ac:dyDescent="0.25">
      <c r="A1140" s="532" t="str">
        <f>IF(ISNUMBER(VALUE(SUBSTITUTE('Quantities Report_Secondary'!$A1140,"+",""))), VALUE(SUBSTITUTE('Quantities Report_Secondary'!$A1140,"+","")),IF('Quantities Report_Secondary'!$A1140="Totals:","End of Project",$A1139))</f>
        <v>Station</v>
      </c>
      <c r="B1140" s="473" t="str">
        <f>IF(ISNUMBER('Quantities Report_Secondary'!$A1140), "",TRIM('Quantities Report_Secondary'!$A1140))</f>
        <v/>
      </c>
      <c r="C1140" s="475">
        <f>'Quantities Report_Secondary'!D1140</f>
        <v>0</v>
      </c>
    </row>
    <row r="1141" spans="1:3" x14ac:dyDescent="0.25">
      <c r="A1141" s="532" t="str">
        <f>IF(ISNUMBER(VALUE(SUBSTITUTE('Quantities Report_Secondary'!$A1141,"+",""))), VALUE(SUBSTITUTE('Quantities Report_Secondary'!$A1141,"+","")),IF('Quantities Report_Secondary'!$A1141="Totals:","End of Project",$A1140))</f>
        <v>Station</v>
      </c>
      <c r="B1141" s="473" t="str">
        <f>IF(ISNUMBER('Quantities Report_Secondary'!$A1141), "",TRIM('Quantities Report_Secondary'!$A1141))</f>
        <v/>
      </c>
      <c r="C1141" s="475">
        <f>'Quantities Report_Secondary'!D1141</f>
        <v>0</v>
      </c>
    </row>
    <row r="1142" spans="1:3" x14ac:dyDescent="0.25">
      <c r="A1142" s="532" t="str">
        <f>IF(ISNUMBER(VALUE(SUBSTITUTE('Quantities Report_Secondary'!$A1142,"+",""))), VALUE(SUBSTITUTE('Quantities Report_Secondary'!$A1142,"+","")),IF('Quantities Report_Secondary'!$A1142="Totals:","End of Project",$A1141))</f>
        <v>Station</v>
      </c>
      <c r="B1142" s="473" t="str">
        <f>IF(ISNUMBER('Quantities Report_Secondary'!$A1142), "",TRIM('Quantities Report_Secondary'!$A1142))</f>
        <v/>
      </c>
      <c r="C1142" s="475">
        <f>'Quantities Report_Secondary'!D1142</f>
        <v>0</v>
      </c>
    </row>
    <row r="1143" spans="1:3" x14ac:dyDescent="0.25">
      <c r="A1143" s="532" t="str">
        <f>IF(ISNUMBER(VALUE(SUBSTITUTE('Quantities Report_Secondary'!$A1143,"+",""))), VALUE(SUBSTITUTE('Quantities Report_Secondary'!$A1143,"+","")),IF('Quantities Report_Secondary'!$A1143="Totals:","End of Project",$A1142))</f>
        <v>Station</v>
      </c>
      <c r="B1143" s="473" t="str">
        <f>IF(ISNUMBER('Quantities Report_Secondary'!$A1143), "",TRIM('Quantities Report_Secondary'!$A1143))</f>
        <v/>
      </c>
      <c r="C1143" s="475">
        <f>'Quantities Report_Secondary'!D1143</f>
        <v>0</v>
      </c>
    </row>
    <row r="1144" spans="1:3" x14ac:dyDescent="0.25">
      <c r="A1144" s="532" t="str">
        <f>IF(ISNUMBER(VALUE(SUBSTITUTE('Quantities Report_Secondary'!$A1144,"+",""))), VALUE(SUBSTITUTE('Quantities Report_Secondary'!$A1144,"+","")),IF('Quantities Report_Secondary'!$A1144="Totals:","End of Project",$A1143))</f>
        <v>Station</v>
      </c>
      <c r="B1144" s="473" t="str">
        <f>IF(ISNUMBER('Quantities Report_Secondary'!$A1144), "",TRIM('Quantities Report_Secondary'!$A1144))</f>
        <v/>
      </c>
      <c r="C1144" s="475">
        <f>'Quantities Report_Secondary'!D1144</f>
        <v>0</v>
      </c>
    </row>
    <row r="1145" spans="1:3" x14ac:dyDescent="0.25">
      <c r="A1145" s="532" t="str">
        <f>IF(ISNUMBER(VALUE(SUBSTITUTE('Quantities Report_Secondary'!$A1145,"+",""))), VALUE(SUBSTITUTE('Quantities Report_Secondary'!$A1145,"+","")),IF('Quantities Report_Secondary'!$A1145="Totals:","End of Project",$A1144))</f>
        <v>Station</v>
      </c>
      <c r="B1145" s="473" t="str">
        <f>IF(ISNUMBER('Quantities Report_Secondary'!$A1145), "",TRIM('Quantities Report_Secondary'!$A1145))</f>
        <v/>
      </c>
      <c r="C1145" s="475">
        <f>'Quantities Report_Secondary'!D1145</f>
        <v>0</v>
      </c>
    </row>
    <row r="1146" spans="1:3" x14ac:dyDescent="0.25">
      <c r="A1146" s="532" t="str">
        <f>IF(ISNUMBER(VALUE(SUBSTITUTE('Quantities Report_Secondary'!$A1146,"+",""))), VALUE(SUBSTITUTE('Quantities Report_Secondary'!$A1146,"+","")),IF('Quantities Report_Secondary'!$A1146="Totals:","End of Project",$A1145))</f>
        <v>Station</v>
      </c>
      <c r="B1146" s="473" t="str">
        <f>IF(ISNUMBER('Quantities Report_Secondary'!$A1146), "",TRIM('Quantities Report_Secondary'!$A1146))</f>
        <v/>
      </c>
      <c r="C1146" s="475">
        <f>'Quantities Report_Secondary'!D1146</f>
        <v>0</v>
      </c>
    </row>
    <row r="1147" spans="1:3" x14ac:dyDescent="0.25">
      <c r="A1147" s="532" t="str">
        <f>IF(ISNUMBER(VALUE(SUBSTITUTE('Quantities Report_Secondary'!$A1147,"+",""))), VALUE(SUBSTITUTE('Quantities Report_Secondary'!$A1147,"+","")),IF('Quantities Report_Secondary'!$A1147="Totals:","End of Project",$A1146))</f>
        <v>Station</v>
      </c>
      <c r="B1147" s="473" t="str">
        <f>IF(ISNUMBER('Quantities Report_Secondary'!$A1147), "",TRIM('Quantities Report_Secondary'!$A1147))</f>
        <v/>
      </c>
      <c r="C1147" s="475">
        <f>'Quantities Report_Secondary'!D1147</f>
        <v>0</v>
      </c>
    </row>
    <row r="1148" spans="1:3" x14ac:dyDescent="0.25">
      <c r="A1148" s="532" t="str">
        <f>IF(ISNUMBER(VALUE(SUBSTITUTE('Quantities Report_Secondary'!$A1148,"+",""))), VALUE(SUBSTITUTE('Quantities Report_Secondary'!$A1148,"+","")),IF('Quantities Report_Secondary'!$A1148="Totals:","End of Project",$A1147))</f>
        <v>Station</v>
      </c>
      <c r="B1148" s="473" t="str">
        <f>IF(ISNUMBER('Quantities Report_Secondary'!$A1148), "",TRIM('Quantities Report_Secondary'!$A1148))</f>
        <v/>
      </c>
      <c r="C1148" s="475">
        <f>'Quantities Report_Secondary'!D1148</f>
        <v>0</v>
      </c>
    </row>
    <row r="1149" spans="1:3" x14ac:dyDescent="0.25">
      <c r="A1149" s="532" t="str">
        <f>IF(ISNUMBER(VALUE(SUBSTITUTE('Quantities Report_Secondary'!$A1149,"+",""))), VALUE(SUBSTITUTE('Quantities Report_Secondary'!$A1149,"+","")),IF('Quantities Report_Secondary'!$A1149="Totals:","End of Project",$A1148))</f>
        <v>Station</v>
      </c>
      <c r="B1149" s="473" t="str">
        <f>IF(ISNUMBER('Quantities Report_Secondary'!$A1149), "",TRIM('Quantities Report_Secondary'!$A1149))</f>
        <v/>
      </c>
      <c r="C1149" s="475">
        <f>'Quantities Report_Secondary'!D1149</f>
        <v>0</v>
      </c>
    </row>
    <row r="1150" spans="1:3" x14ac:dyDescent="0.25">
      <c r="A1150" s="532" t="str">
        <f>IF(ISNUMBER(VALUE(SUBSTITUTE('Quantities Report_Secondary'!$A1150,"+",""))), VALUE(SUBSTITUTE('Quantities Report_Secondary'!$A1150,"+","")),IF('Quantities Report_Secondary'!$A1150="Totals:","End of Project",$A1149))</f>
        <v>Station</v>
      </c>
      <c r="B1150" s="473" t="str">
        <f>IF(ISNUMBER('Quantities Report_Secondary'!$A1150), "",TRIM('Quantities Report_Secondary'!$A1150))</f>
        <v/>
      </c>
      <c r="C1150" s="475">
        <f>'Quantities Report_Secondary'!D1150</f>
        <v>0</v>
      </c>
    </row>
    <row r="1151" spans="1:3" x14ac:dyDescent="0.25">
      <c r="A1151" s="532" t="str">
        <f>IF(ISNUMBER(VALUE(SUBSTITUTE('Quantities Report_Secondary'!$A1151,"+",""))), VALUE(SUBSTITUTE('Quantities Report_Secondary'!$A1151,"+","")),IF('Quantities Report_Secondary'!$A1151="Totals:","End of Project",$A1150))</f>
        <v>Station</v>
      </c>
      <c r="B1151" s="473" t="str">
        <f>IF(ISNUMBER('Quantities Report_Secondary'!$A1151), "",TRIM('Quantities Report_Secondary'!$A1151))</f>
        <v/>
      </c>
      <c r="C1151" s="475">
        <f>'Quantities Report_Secondary'!D1151</f>
        <v>0</v>
      </c>
    </row>
    <row r="1152" spans="1:3" x14ac:dyDescent="0.25">
      <c r="A1152" s="532" t="str">
        <f>IF(ISNUMBER(VALUE(SUBSTITUTE('Quantities Report_Secondary'!$A1152,"+",""))), VALUE(SUBSTITUTE('Quantities Report_Secondary'!$A1152,"+","")),IF('Quantities Report_Secondary'!$A1152="Totals:","End of Project",$A1151))</f>
        <v>Station</v>
      </c>
      <c r="B1152" s="473" t="str">
        <f>IF(ISNUMBER('Quantities Report_Secondary'!$A1152), "",TRIM('Quantities Report_Secondary'!$A1152))</f>
        <v/>
      </c>
      <c r="C1152" s="475">
        <f>'Quantities Report_Secondary'!D1152</f>
        <v>0</v>
      </c>
    </row>
    <row r="1153" spans="1:3" x14ac:dyDescent="0.25">
      <c r="A1153" s="532" t="str">
        <f>IF(ISNUMBER(VALUE(SUBSTITUTE('Quantities Report_Secondary'!$A1153,"+",""))), VALUE(SUBSTITUTE('Quantities Report_Secondary'!$A1153,"+","")),IF('Quantities Report_Secondary'!$A1153="Totals:","End of Project",$A1152))</f>
        <v>Station</v>
      </c>
      <c r="B1153" s="473" t="str">
        <f>IF(ISNUMBER('Quantities Report_Secondary'!$A1153), "",TRIM('Quantities Report_Secondary'!$A1153))</f>
        <v/>
      </c>
      <c r="C1153" s="475">
        <f>'Quantities Report_Secondary'!D1153</f>
        <v>0</v>
      </c>
    </row>
    <row r="1154" spans="1:3" x14ac:dyDescent="0.25">
      <c r="A1154" s="532" t="str">
        <f>IF(ISNUMBER(VALUE(SUBSTITUTE('Quantities Report_Secondary'!$A1154,"+",""))), VALUE(SUBSTITUTE('Quantities Report_Secondary'!$A1154,"+","")),IF('Quantities Report_Secondary'!$A1154="Totals:","End of Project",$A1153))</f>
        <v>Station</v>
      </c>
      <c r="B1154" s="473" t="str">
        <f>IF(ISNUMBER('Quantities Report_Secondary'!$A1154), "",TRIM('Quantities Report_Secondary'!$A1154))</f>
        <v/>
      </c>
      <c r="C1154" s="475">
        <f>'Quantities Report_Secondary'!D1154</f>
        <v>0</v>
      </c>
    </row>
    <row r="1155" spans="1:3" x14ac:dyDescent="0.25">
      <c r="A1155" s="532" t="str">
        <f>IF(ISNUMBER(VALUE(SUBSTITUTE('Quantities Report_Secondary'!$A1155,"+",""))), VALUE(SUBSTITUTE('Quantities Report_Secondary'!$A1155,"+","")),IF('Quantities Report_Secondary'!$A1155="Totals:","End of Project",$A1154))</f>
        <v>Station</v>
      </c>
      <c r="B1155" s="473" t="str">
        <f>IF(ISNUMBER('Quantities Report_Secondary'!$A1155), "",TRIM('Quantities Report_Secondary'!$A1155))</f>
        <v/>
      </c>
      <c r="C1155" s="475">
        <f>'Quantities Report_Secondary'!D1155</f>
        <v>0</v>
      </c>
    </row>
    <row r="1156" spans="1:3" x14ac:dyDescent="0.25">
      <c r="A1156" s="532" t="str">
        <f>IF(ISNUMBER(VALUE(SUBSTITUTE('Quantities Report_Secondary'!$A1156,"+",""))), VALUE(SUBSTITUTE('Quantities Report_Secondary'!$A1156,"+","")),IF('Quantities Report_Secondary'!$A1156="Totals:","End of Project",$A1155))</f>
        <v>Station</v>
      </c>
      <c r="B1156" s="473" t="str">
        <f>IF(ISNUMBER('Quantities Report_Secondary'!$A1156), "",TRIM('Quantities Report_Secondary'!$A1156))</f>
        <v/>
      </c>
      <c r="C1156" s="475">
        <f>'Quantities Report_Secondary'!D1156</f>
        <v>0</v>
      </c>
    </row>
    <row r="1157" spans="1:3" x14ac:dyDescent="0.25">
      <c r="A1157" s="532" t="str">
        <f>IF(ISNUMBER(VALUE(SUBSTITUTE('Quantities Report_Secondary'!$A1157,"+",""))), VALUE(SUBSTITUTE('Quantities Report_Secondary'!$A1157,"+","")),IF('Quantities Report_Secondary'!$A1157="Totals:","End of Project",$A1156))</f>
        <v>Station</v>
      </c>
      <c r="B1157" s="473" t="str">
        <f>IF(ISNUMBER('Quantities Report_Secondary'!$A1157), "",TRIM('Quantities Report_Secondary'!$A1157))</f>
        <v/>
      </c>
      <c r="C1157" s="475">
        <f>'Quantities Report_Secondary'!D1157</f>
        <v>0</v>
      </c>
    </row>
    <row r="1158" spans="1:3" x14ac:dyDescent="0.25">
      <c r="A1158" s="532" t="str">
        <f>IF(ISNUMBER(VALUE(SUBSTITUTE('Quantities Report_Secondary'!$A1158,"+",""))), VALUE(SUBSTITUTE('Quantities Report_Secondary'!$A1158,"+","")),IF('Quantities Report_Secondary'!$A1158="Totals:","End of Project",$A1157))</f>
        <v>Station</v>
      </c>
      <c r="B1158" s="473" t="str">
        <f>IF(ISNUMBER('Quantities Report_Secondary'!$A1158), "",TRIM('Quantities Report_Secondary'!$A1158))</f>
        <v/>
      </c>
      <c r="C1158" s="475">
        <f>'Quantities Report_Secondary'!D1158</f>
        <v>0</v>
      </c>
    </row>
    <row r="1159" spans="1:3" x14ac:dyDescent="0.25">
      <c r="A1159" s="532" t="str">
        <f>IF(ISNUMBER(VALUE(SUBSTITUTE('Quantities Report_Secondary'!$A1159,"+",""))), VALUE(SUBSTITUTE('Quantities Report_Secondary'!$A1159,"+","")),IF('Quantities Report_Secondary'!$A1159="Totals:","End of Project",$A1158))</f>
        <v>Station</v>
      </c>
      <c r="B1159" s="473" t="str">
        <f>IF(ISNUMBER('Quantities Report_Secondary'!$A1159), "",TRIM('Quantities Report_Secondary'!$A1159))</f>
        <v/>
      </c>
      <c r="C1159" s="475">
        <f>'Quantities Report_Secondary'!D1159</f>
        <v>0</v>
      </c>
    </row>
    <row r="1160" spans="1:3" x14ac:dyDescent="0.25">
      <c r="A1160" s="532" t="str">
        <f>IF(ISNUMBER(VALUE(SUBSTITUTE('Quantities Report_Secondary'!$A1160,"+",""))), VALUE(SUBSTITUTE('Quantities Report_Secondary'!$A1160,"+","")),IF('Quantities Report_Secondary'!$A1160="Totals:","End of Project",$A1159))</f>
        <v>Station</v>
      </c>
      <c r="B1160" s="473" t="str">
        <f>IF(ISNUMBER('Quantities Report_Secondary'!$A1160), "",TRIM('Quantities Report_Secondary'!$A1160))</f>
        <v/>
      </c>
      <c r="C1160" s="475">
        <f>'Quantities Report_Secondary'!D1160</f>
        <v>0</v>
      </c>
    </row>
    <row r="1161" spans="1:3" x14ac:dyDescent="0.25">
      <c r="A1161" s="532" t="str">
        <f>IF(ISNUMBER(VALUE(SUBSTITUTE('Quantities Report_Secondary'!$A1161,"+",""))), VALUE(SUBSTITUTE('Quantities Report_Secondary'!$A1161,"+","")),IF('Quantities Report_Secondary'!$A1161="Totals:","End of Project",$A1160))</f>
        <v>Station</v>
      </c>
      <c r="B1161" s="473" t="str">
        <f>IF(ISNUMBER('Quantities Report_Secondary'!$A1161), "",TRIM('Quantities Report_Secondary'!$A1161))</f>
        <v/>
      </c>
      <c r="C1161" s="475">
        <f>'Quantities Report_Secondary'!D1161</f>
        <v>0</v>
      </c>
    </row>
    <row r="1162" spans="1:3" x14ac:dyDescent="0.25">
      <c r="A1162" s="532" t="str">
        <f>IF(ISNUMBER(VALUE(SUBSTITUTE('Quantities Report_Secondary'!$A1162,"+",""))), VALUE(SUBSTITUTE('Quantities Report_Secondary'!$A1162,"+","")),IF('Quantities Report_Secondary'!$A1162="Totals:","End of Project",$A1161))</f>
        <v>Station</v>
      </c>
      <c r="B1162" s="473" t="str">
        <f>IF(ISNUMBER('Quantities Report_Secondary'!$A1162), "",TRIM('Quantities Report_Secondary'!$A1162))</f>
        <v/>
      </c>
      <c r="C1162" s="475">
        <f>'Quantities Report_Secondary'!D1162</f>
        <v>0</v>
      </c>
    </row>
    <row r="1163" spans="1:3" x14ac:dyDescent="0.25">
      <c r="A1163" s="532" t="str">
        <f>IF(ISNUMBER(VALUE(SUBSTITUTE('Quantities Report_Secondary'!$A1163,"+",""))), VALUE(SUBSTITUTE('Quantities Report_Secondary'!$A1163,"+","")),IF('Quantities Report_Secondary'!$A1163="Totals:","End of Project",$A1162))</f>
        <v>Station</v>
      </c>
      <c r="B1163" s="473" t="str">
        <f>IF(ISNUMBER('Quantities Report_Secondary'!$A1163), "",TRIM('Quantities Report_Secondary'!$A1163))</f>
        <v/>
      </c>
      <c r="C1163" s="475">
        <f>'Quantities Report_Secondary'!D1163</f>
        <v>0</v>
      </c>
    </row>
    <row r="1164" spans="1:3" x14ac:dyDescent="0.25">
      <c r="A1164" s="532" t="str">
        <f>IF(ISNUMBER(VALUE(SUBSTITUTE('Quantities Report_Secondary'!$A1164,"+",""))), VALUE(SUBSTITUTE('Quantities Report_Secondary'!$A1164,"+","")),IF('Quantities Report_Secondary'!$A1164="Totals:","End of Project",$A1163))</f>
        <v>Station</v>
      </c>
      <c r="B1164" s="473" t="str">
        <f>IF(ISNUMBER('Quantities Report_Secondary'!$A1164), "",TRIM('Quantities Report_Secondary'!$A1164))</f>
        <v/>
      </c>
      <c r="C1164" s="475">
        <f>'Quantities Report_Secondary'!D1164</f>
        <v>0</v>
      </c>
    </row>
    <row r="1165" spans="1:3" x14ac:dyDescent="0.25">
      <c r="A1165" s="532" t="str">
        <f>IF(ISNUMBER(VALUE(SUBSTITUTE('Quantities Report_Secondary'!$A1165,"+",""))), VALUE(SUBSTITUTE('Quantities Report_Secondary'!$A1165,"+","")),IF('Quantities Report_Secondary'!$A1165="Totals:","End of Project",$A1164))</f>
        <v>Station</v>
      </c>
      <c r="B1165" s="473" t="str">
        <f>IF(ISNUMBER('Quantities Report_Secondary'!$A1165), "",TRIM('Quantities Report_Secondary'!$A1165))</f>
        <v/>
      </c>
      <c r="C1165" s="475">
        <f>'Quantities Report_Secondary'!D1165</f>
        <v>0</v>
      </c>
    </row>
    <row r="1166" spans="1:3" x14ac:dyDescent="0.25">
      <c r="A1166" s="532" t="str">
        <f>IF(ISNUMBER(VALUE(SUBSTITUTE('Quantities Report_Secondary'!$A1166,"+",""))), VALUE(SUBSTITUTE('Quantities Report_Secondary'!$A1166,"+","")),IF('Quantities Report_Secondary'!$A1166="Totals:","End of Project",$A1165))</f>
        <v>Station</v>
      </c>
      <c r="B1166" s="473" t="str">
        <f>IF(ISNUMBER('Quantities Report_Secondary'!$A1166), "",TRIM('Quantities Report_Secondary'!$A1166))</f>
        <v/>
      </c>
      <c r="C1166" s="475">
        <f>'Quantities Report_Secondary'!D1166</f>
        <v>0</v>
      </c>
    </row>
    <row r="1167" spans="1:3" x14ac:dyDescent="0.25">
      <c r="A1167" s="532" t="str">
        <f>IF(ISNUMBER(VALUE(SUBSTITUTE('Quantities Report_Secondary'!$A1167,"+",""))), VALUE(SUBSTITUTE('Quantities Report_Secondary'!$A1167,"+","")),IF('Quantities Report_Secondary'!$A1167="Totals:","End of Project",$A1166))</f>
        <v>Station</v>
      </c>
      <c r="B1167" s="473" t="str">
        <f>IF(ISNUMBER('Quantities Report_Secondary'!$A1167), "",TRIM('Quantities Report_Secondary'!$A1167))</f>
        <v/>
      </c>
      <c r="C1167" s="475">
        <f>'Quantities Report_Secondary'!D1167</f>
        <v>0</v>
      </c>
    </row>
    <row r="1168" spans="1:3" x14ac:dyDescent="0.25">
      <c r="A1168" s="532" t="str">
        <f>IF(ISNUMBER(VALUE(SUBSTITUTE('Quantities Report_Secondary'!$A1168,"+",""))), VALUE(SUBSTITUTE('Quantities Report_Secondary'!$A1168,"+","")),IF('Quantities Report_Secondary'!$A1168="Totals:","End of Project",$A1167))</f>
        <v>Station</v>
      </c>
      <c r="B1168" s="473" t="str">
        <f>IF(ISNUMBER('Quantities Report_Secondary'!$A1168), "",TRIM('Quantities Report_Secondary'!$A1168))</f>
        <v/>
      </c>
      <c r="C1168" s="475">
        <f>'Quantities Report_Secondary'!D1168</f>
        <v>0</v>
      </c>
    </row>
    <row r="1169" spans="1:3" x14ac:dyDescent="0.25">
      <c r="A1169" s="532" t="str">
        <f>IF(ISNUMBER(VALUE(SUBSTITUTE('Quantities Report_Secondary'!$A1169,"+",""))), VALUE(SUBSTITUTE('Quantities Report_Secondary'!$A1169,"+","")),IF('Quantities Report_Secondary'!$A1169="Totals:","End of Project",$A1168))</f>
        <v>Station</v>
      </c>
      <c r="B1169" s="473" t="str">
        <f>IF(ISNUMBER('Quantities Report_Secondary'!$A1169), "",TRIM('Quantities Report_Secondary'!$A1169))</f>
        <v/>
      </c>
      <c r="C1169" s="475">
        <f>'Quantities Report_Secondary'!D1169</f>
        <v>0</v>
      </c>
    </row>
    <row r="1170" spans="1:3" x14ac:dyDescent="0.25">
      <c r="A1170" s="532" t="str">
        <f>IF(ISNUMBER(VALUE(SUBSTITUTE('Quantities Report_Secondary'!$A1170,"+",""))), VALUE(SUBSTITUTE('Quantities Report_Secondary'!$A1170,"+","")),IF('Quantities Report_Secondary'!$A1170="Totals:","End of Project",$A1169))</f>
        <v>Station</v>
      </c>
      <c r="B1170" s="473" t="str">
        <f>IF(ISNUMBER('Quantities Report_Secondary'!$A1170), "",TRIM('Quantities Report_Secondary'!$A1170))</f>
        <v/>
      </c>
      <c r="C1170" s="475">
        <f>'Quantities Report_Secondary'!D1170</f>
        <v>0</v>
      </c>
    </row>
    <row r="1171" spans="1:3" x14ac:dyDescent="0.25">
      <c r="A1171" s="532" t="str">
        <f>IF(ISNUMBER(VALUE(SUBSTITUTE('Quantities Report_Secondary'!$A1171,"+",""))), VALUE(SUBSTITUTE('Quantities Report_Secondary'!$A1171,"+","")),IF('Quantities Report_Secondary'!$A1171="Totals:","End of Project",$A1170))</f>
        <v>Station</v>
      </c>
      <c r="B1171" s="473" t="str">
        <f>IF(ISNUMBER('Quantities Report_Secondary'!$A1171), "",TRIM('Quantities Report_Secondary'!$A1171))</f>
        <v/>
      </c>
      <c r="C1171" s="475">
        <f>'Quantities Report_Secondary'!D1171</f>
        <v>0</v>
      </c>
    </row>
    <row r="1172" spans="1:3" x14ac:dyDescent="0.25">
      <c r="A1172" s="532" t="str">
        <f>IF(ISNUMBER(VALUE(SUBSTITUTE('Quantities Report_Secondary'!$A1172,"+",""))), VALUE(SUBSTITUTE('Quantities Report_Secondary'!$A1172,"+","")),IF('Quantities Report_Secondary'!$A1172="Totals:","End of Project",$A1171))</f>
        <v>Station</v>
      </c>
      <c r="B1172" s="473" t="str">
        <f>IF(ISNUMBER('Quantities Report_Secondary'!$A1172), "",TRIM('Quantities Report_Secondary'!$A1172))</f>
        <v/>
      </c>
      <c r="C1172" s="475">
        <f>'Quantities Report_Secondary'!D1172</f>
        <v>0</v>
      </c>
    </row>
    <row r="1173" spans="1:3" x14ac:dyDescent="0.25">
      <c r="A1173" s="532" t="str">
        <f>IF(ISNUMBER(VALUE(SUBSTITUTE('Quantities Report_Secondary'!$A1173,"+",""))), VALUE(SUBSTITUTE('Quantities Report_Secondary'!$A1173,"+","")),IF('Quantities Report_Secondary'!$A1173="Totals:","End of Project",$A1172))</f>
        <v>Station</v>
      </c>
      <c r="B1173" s="473" t="str">
        <f>IF(ISNUMBER('Quantities Report_Secondary'!$A1173), "",TRIM('Quantities Report_Secondary'!$A1173))</f>
        <v/>
      </c>
      <c r="C1173" s="475">
        <f>'Quantities Report_Secondary'!D1173</f>
        <v>0</v>
      </c>
    </row>
    <row r="1174" spans="1:3" x14ac:dyDescent="0.25">
      <c r="A1174" s="532" t="str">
        <f>IF(ISNUMBER(VALUE(SUBSTITUTE('Quantities Report_Secondary'!$A1174,"+",""))), VALUE(SUBSTITUTE('Quantities Report_Secondary'!$A1174,"+","")),IF('Quantities Report_Secondary'!$A1174="Totals:","End of Project",$A1173))</f>
        <v>Station</v>
      </c>
      <c r="B1174" s="473" t="str">
        <f>IF(ISNUMBER('Quantities Report_Secondary'!$A1174), "",TRIM('Quantities Report_Secondary'!$A1174))</f>
        <v/>
      </c>
      <c r="C1174" s="475">
        <f>'Quantities Report_Secondary'!D1174</f>
        <v>0</v>
      </c>
    </row>
    <row r="1175" spans="1:3" x14ac:dyDescent="0.25">
      <c r="A1175" s="532" t="str">
        <f>IF(ISNUMBER(VALUE(SUBSTITUTE('Quantities Report_Secondary'!$A1175,"+",""))), VALUE(SUBSTITUTE('Quantities Report_Secondary'!$A1175,"+","")),IF('Quantities Report_Secondary'!$A1175="Totals:","End of Project",$A1174))</f>
        <v>Station</v>
      </c>
      <c r="B1175" s="473" t="str">
        <f>IF(ISNUMBER('Quantities Report_Secondary'!$A1175), "",TRIM('Quantities Report_Secondary'!$A1175))</f>
        <v/>
      </c>
      <c r="C1175" s="475">
        <f>'Quantities Report_Secondary'!D1175</f>
        <v>0</v>
      </c>
    </row>
    <row r="1176" spans="1:3" x14ac:dyDescent="0.25">
      <c r="A1176" s="532" t="str">
        <f>IF(ISNUMBER(VALUE(SUBSTITUTE('Quantities Report_Secondary'!$A1176,"+",""))), VALUE(SUBSTITUTE('Quantities Report_Secondary'!$A1176,"+","")),IF('Quantities Report_Secondary'!$A1176="Totals:","End of Project",$A1175))</f>
        <v>Station</v>
      </c>
      <c r="B1176" s="473" t="str">
        <f>IF(ISNUMBER('Quantities Report_Secondary'!$A1176), "",TRIM('Quantities Report_Secondary'!$A1176))</f>
        <v/>
      </c>
      <c r="C1176" s="475">
        <f>'Quantities Report_Secondary'!D1176</f>
        <v>0</v>
      </c>
    </row>
    <row r="1177" spans="1:3" x14ac:dyDescent="0.25">
      <c r="A1177" s="532" t="str">
        <f>IF(ISNUMBER(VALUE(SUBSTITUTE('Quantities Report_Secondary'!$A1177,"+",""))), VALUE(SUBSTITUTE('Quantities Report_Secondary'!$A1177,"+","")),IF('Quantities Report_Secondary'!$A1177="Totals:","End of Project",$A1176))</f>
        <v>Station</v>
      </c>
      <c r="B1177" s="473" t="str">
        <f>IF(ISNUMBER('Quantities Report_Secondary'!$A1177), "",TRIM('Quantities Report_Secondary'!$A1177))</f>
        <v/>
      </c>
      <c r="C1177" s="475">
        <f>'Quantities Report_Secondary'!D1177</f>
        <v>0</v>
      </c>
    </row>
    <row r="1178" spans="1:3" x14ac:dyDescent="0.25">
      <c r="A1178" s="532" t="str">
        <f>IF(ISNUMBER(VALUE(SUBSTITUTE('Quantities Report_Secondary'!$A1178,"+",""))), VALUE(SUBSTITUTE('Quantities Report_Secondary'!$A1178,"+","")),IF('Quantities Report_Secondary'!$A1178="Totals:","End of Project",$A1177))</f>
        <v>Station</v>
      </c>
      <c r="B1178" s="473" t="str">
        <f>IF(ISNUMBER('Quantities Report_Secondary'!$A1178), "",TRIM('Quantities Report_Secondary'!$A1178))</f>
        <v/>
      </c>
      <c r="C1178" s="475">
        <f>'Quantities Report_Secondary'!D1178</f>
        <v>0</v>
      </c>
    </row>
    <row r="1179" spans="1:3" x14ac:dyDescent="0.25">
      <c r="A1179" s="532" t="str">
        <f>IF(ISNUMBER(VALUE(SUBSTITUTE('Quantities Report_Secondary'!$A1179,"+",""))), VALUE(SUBSTITUTE('Quantities Report_Secondary'!$A1179,"+","")),IF('Quantities Report_Secondary'!$A1179="Totals:","End of Project",$A1178))</f>
        <v>Station</v>
      </c>
      <c r="B1179" s="473" t="str">
        <f>IF(ISNUMBER('Quantities Report_Secondary'!$A1179), "",TRIM('Quantities Report_Secondary'!$A1179))</f>
        <v/>
      </c>
      <c r="C1179" s="475">
        <f>'Quantities Report_Secondary'!D1179</f>
        <v>0</v>
      </c>
    </row>
    <row r="1180" spans="1:3" x14ac:dyDescent="0.25">
      <c r="A1180" s="532" t="str">
        <f>IF(ISNUMBER(VALUE(SUBSTITUTE('Quantities Report_Secondary'!$A1180,"+",""))), VALUE(SUBSTITUTE('Quantities Report_Secondary'!$A1180,"+","")),IF('Quantities Report_Secondary'!$A1180="Totals:","End of Project",$A1179))</f>
        <v>Station</v>
      </c>
      <c r="B1180" s="473" t="str">
        <f>IF(ISNUMBER('Quantities Report_Secondary'!$A1180), "",TRIM('Quantities Report_Secondary'!$A1180))</f>
        <v/>
      </c>
      <c r="C1180" s="475">
        <f>'Quantities Report_Secondary'!D1180</f>
        <v>0</v>
      </c>
    </row>
    <row r="1181" spans="1:3" x14ac:dyDescent="0.25">
      <c r="A1181" s="532" t="str">
        <f>IF(ISNUMBER(VALUE(SUBSTITUTE('Quantities Report_Secondary'!$A1181,"+",""))), VALUE(SUBSTITUTE('Quantities Report_Secondary'!$A1181,"+","")),IF('Quantities Report_Secondary'!$A1181="Totals:","End of Project",$A1180))</f>
        <v>Station</v>
      </c>
      <c r="B1181" s="473" t="str">
        <f>IF(ISNUMBER('Quantities Report_Secondary'!$A1181), "",TRIM('Quantities Report_Secondary'!$A1181))</f>
        <v/>
      </c>
      <c r="C1181" s="475">
        <f>'Quantities Report_Secondary'!D1181</f>
        <v>0</v>
      </c>
    </row>
    <row r="1182" spans="1:3" x14ac:dyDescent="0.25">
      <c r="A1182" s="532" t="str">
        <f>IF(ISNUMBER(VALUE(SUBSTITUTE('Quantities Report_Secondary'!$A1182,"+",""))), VALUE(SUBSTITUTE('Quantities Report_Secondary'!$A1182,"+","")),IF('Quantities Report_Secondary'!$A1182="Totals:","End of Project",$A1181))</f>
        <v>Station</v>
      </c>
      <c r="B1182" s="473" t="str">
        <f>IF(ISNUMBER('Quantities Report_Secondary'!$A1182), "",TRIM('Quantities Report_Secondary'!$A1182))</f>
        <v/>
      </c>
      <c r="C1182" s="475">
        <f>'Quantities Report_Secondary'!D1182</f>
        <v>0</v>
      </c>
    </row>
    <row r="1183" spans="1:3" x14ac:dyDescent="0.25">
      <c r="A1183" s="532" t="str">
        <f>IF(ISNUMBER(VALUE(SUBSTITUTE('Quantities Report_Secondary'!$A1183,"+",""))), VALUE(SUBSTITUTE('Quantities Report_Secondary'!$A1183,"+","")),IF('Quantities Report_Secondary'!$A1183="Totals:","End of Project",$A1182))</f>
        <v>Station</v>
      </c>
      <c r="B1183" s="473" t="str">
        <f>IF(ISNUMBER('Quantities Report_Secondary'!$A1183), "",TRIM('Quantities Report_Secondary'!$A1183))</f>
        <v/>
      </c>
      <c r="C1183" s="475">
        <f>'Quantities Report_Secondary'!D1183</f>
        <v>0</v>
      </c>
    </row>
    <row r="1184" spans="1:3" x14ac:dyDescent="0.25">
      <c r="A1184" s="532" t="str">
        <f>IF(ISNUMBER(VALUE(SUBSTITUTE('Quantities Report_Secondary'!$A1184,"+",""))), VALUE(SUBSTITUTE('Quantities Report_Secondary'!$A1184,"+","")),IF('Quantities Report_Secondary'!$A1184="Totals:","End of Project",$A1183))</f>
        <v>Station</v>
      </c>
      <c r="B1184" s="473" t="str">
        <f>IF(ISNUMBER('Quantities Report_Secondary'!$A1184), "",TRIM('Quantities Report_Secondary'!$A1184))</f>
        <v/>
      </c>
      <c r="C1184" s="475">
        <f>'Quantities Report_Secondary'!D1184</f>
        <v>0</v>
      </c>
    </row>
    <row r="1185" spans="1:3" x14ac:dyDescent="0.25">
      <c r="A1185" s="532" t="str">
        <f>IF(ISNUMBER(VALUE(SUBSTITUTE('Quantities Report_Secondary'!$A1185,"+",""))), VALUE(SUBSTITUTE('Quantities Report_Secondary'!$A1185,"+","")),IF('Quantities Report_Secondary'!$A1185="Totals:","End of Project",$A1184))</f>
        <v>Station</v>
      </c>
      <c r="B1185" s="473" t="str">
        <f>IF(ISNUMBER('Quantities Report_Secondary'!$A1185), "",TRIM('Quantities Report_Secondary'!$A1185))</f>
        <v/>
      </c>
      <c r="C1185" s="475">
        <f>'Quantities Report_Secondary'!D1185</f>
        <v>0</v>
      </c>
    </row>
    <row r="1186" spans="1:3" x14ac:dyDescent="0.25">
      <c r="A1186" s="532" t="str">
        <f>IF(ISNUMBER(VALUE(SUBSTITUTE('Quantities Report_Secondary'!$A1186,"+",""))), VALUE(SUBSTITUTE('Quantities Report_Secondary'!$A1186,"+","")),IF('Quantities Report_Secondary'!$A1186="Totals:","End of Project",$A1185))</f>
        <v>Station</v>
      </c>
      <c r="B1186" s="473" t="str">
        <f>IF(ISNUMBER('Quantities Report_Secondary'!$A1186), "",TRIM('Quantities Report_Secondary'!$A1186))</f>
        <v/>
      </c>
      <c r="C1186" s="475">
        <f>'Quantities Report_Secondary'!D1186</f>
        <v>0</v>
      </c>
    </row>
    <row r="1187" spans="1:3" x14ac:dyDescent="0.25">
      <c r="A1187" s="532" t="str">
        <f>IF(ISNUMBER(VALUE(SUBSTITUTE('Quantities Report_Secondary'!$A1187,"+",""))), VALUE(SUBSTITUTE('Quantities Report_Secondary'!$A1187,"+","")),IF('Quantities Report_Secondary'!$A1187="Totals:","End of Project",$A1186))</f>
        <v>Station</v>
      </c>
      <c r="B1187" s="473" t="str">
        <f>IF(ISNUMBER('Quantities Report_Secondary'!$A1187), "",TRIM('Quantities Report_Secondary'!$A1187))</f>
        <v/>
      </c>
      <c r="C1187" s="475">
        <f>'Quantities Report_Secondary'!D1187</f>
        <v>0</v>
      </c>
    </row>
    <row r="1188" spans="1:3" x14ac:dyDescent="0.25">
      <c r="A1188" s="532" t="str">
        <f>IF(ISNUMBER(VALUE(SUBSTITUTE('Quantities Report_Secondary'!$A1188,"+",""))), VALUE(SUBSTITUTE('Quantities Report_Secondary'!$A1188,"+","")),IF('Quantities Report_Secondary'!$A1188="Totals:","End of Project",$A1187))</f>
        <v>Station</v>
      </c>
      <c r="B1188" s="473" t="str">
        <f>IF(ISNUMBER('Quantities Report_Secondary'!$A1188), "",TRIM('Quantities Report_Secondary'!$A1188))</f>
        <v/>
      </c>
      <c r="C1188" s="475">
        <f>'Quantities Report_Secondary'!D1188</f>
        <v>0</v>
      </c>
    </row>
    <row r="1189" spans="1:3" x14ac:dyDescent="0.25">
      <c r="A1189" s="532" t="str">
        <f>IF(ISNUMBER(VALUE(SUBSTITUTE('Quantities Report_Secondary'!$A1189,"+",""))), VALUE(SUBSTITUTE('Quantities Report_Secondary'!$A1189,"+","")),IF('Quantities Report_Secondary'!$A1189="Totals:","End of Project",$A1188))</f>
        <v>Station</v>
      </c>
      <c r="B1189" s="473" t="str">
        <f>IF(ISNUMBER('Quantities Report_Secondary'!$A1189), "",TRIM('Quantities Report_Secondary'!$A1189))</f>
        <v/>
      </c>
      <c r="C1189" s="475">
        <f>'Quantities Report_Secondary'!D1189</f>
        <v>0</v>
      </c>
    </row>
    <row r="1190" spans="1:3" x14ac:dyDescent="0.25">
      <c r="A1190" s="532" t="str">
        <f>IF(ISNUMBER(VALUE(SUBSTITUTE('Quantities Report_Secondary'!$A1190,"+",""))), VALUE(SUBSTITUTE('Quantities Report_Secondary'!$A1190,"+","")),IF('Quantities Report_Secondary'!$A1190="Totals:","End of Project",$A1189))</f>
        <v>Station</v>
      </c>
      <c r="B1190" s="473" t="str">
        <f>IF(ISNUMBER('Quantities Report_Secondary'!$A1190), "",TRIM('Quantities Report_Secondary'!$A1190))</f>
        <v/>
      </c>
      <c r="C1190" s="475">
        <f>'Quantities Report_Secondary'!D1190</f>
        <v>0</v>
      </c>
    </row>
    <row r="1191" spans="1:3" x14ac:dyDescent="0.25">
      <c r="A1191" s="532" t="str">
        <f>IF(ISNUMBER(VALUE(SUBSTITUTE('Quantities Report_Secondary'!$A1191,"+",""))), VALUE(SUBSTITUTE('Quantities Report_Secondary'!$A1191,"+","")),IF('Quantities Report_Secondary'!$A1191="Totals:","End of Project",$A1190))</f>
        <v>Station</v>
      </c>
      <c r="B1191" s="473" t="str">
        <f>IF(ISNUMBER('Quantities Report_Secondary'!$A1191), "",TRIM('Quantities Report_Secondary'!$A1191))</f>
        <v/>
      </c>
      <c r="C1191" s="475">
        <f>'Quantities Report_Secondary'!D1191</f>
        <v>0</v>
      </c>
    </row>
    <row r="1192" spans="1:3" x14ac:dyDescent="0.25">
      <c r="A1192" s="532" t="str">
        <f>IF(ISNUMBER(VALUE(SUBSTITUTE('Quantities Report_Secondary'!$A1192,"+",""))), VALUE(SUBSTITUTE('Quantities Report_Secondary'!$A1192,"+","")),IF('Quantities Report_Secondary'!$A1192="Totals:","End of Project",$A1191))</f>
        <v>Station</v>
      </c>
      <c r="B1192" s="473" t="str">
        <f>IF(ISNUMBER('Quantities Report_Secondary'!$A1192), "",TRIM('Quantities Report_Secondary'!$A1192))</f>
        <v/>
      </c>
      <c r="C1192" s="475">
        <f>'Quantities Report_Secondary'!D1192</f>
        <v>0</v>
      </c>
    </row>
    <row r="1193" spans="1:3" x14ac:dyDescent="0.25">
      <c r="A1193" s="532" t="str">
        <f>IF(ISNUMBER(VALUE(SUBSTITUTE('Quantities Report_Secondary'!$A1193,"+",""))), VALUE(SUBSTITUTE('Quantities Report_Secondary'!$A1193,"+","")),IF('Quantities Report_Secondary'!$A1193="Totals:","End of Project",$A1192))</f>
        <v>Station</v>
      </c>
      <c r="B1193" s="473" t="str">
        <f>IF(ISNUMBER('Quantities Report_Secondary'!$A1193), "",TRIM('Quantities Report_Secondary'!$A1193))</f>
        <v/>
      </c>
      <c r="C1193" s="475">
        <f>'Quantities Report_Secondary'!D1193</f>
        <v>0</v>
      </c>
    </row>
    <row r="1194" spans="1:3" x14ac:dyDescent="0.25">
      <c r="A1194" s="532" t="str">
        <f>IF(ISNUMBER(VALUE(SUBSTITUTE('Quantities Report_Secondary'!$A1194,"+",""))), VALUE(SUBSTITUTE('Quantities Report_Secondary'!$A1194,"+","")),IF('Quantities Report_Secondary'!$A1194="Totals:","End of Project",$A1193))</f>
        <v>Station</v>
      </c>
      <c r="B1194" s="473" t="str">
        <f>IF(ISNUMBER('Quantities Report_Secondary'!$A1194), "",TRIM('Quantities Report_Secondary'!$A1194))</f>
        <v/>
      </c>
      <c r="C1194" s="475">
        <f>'Quantities Report_Secondary'!D1194</f>
        <v>0</v>
      </c>
    </row>
    <row r="1195" spans="1:3" x14ac:dyDescent="0.25">
      <c r="A1195" s="532" t="str">
        <f>IF(ISNUMBER(VALUE(SUBSTITUTE('Quantities Report_Secondary'!$A1195,"+",""))), VALUE(SUBSTITUTE('Quantities Report_Secondary'!$A1195,"+","")),IF('Quantities Report_Secondary'!$A1195="Totals:","End of Project",$A1194))</f>
        <v>Station</v>
      </c>
      <c r="B1195" s="473" t="str">
        <f>IF(ISNUMBER('Quantities Report_Secondary'!$A1195), "",TRIM('Quantities Report_Secondary'!$A1195))</f>
        <v/>
      </c>
      <c r="C1195" s="475">
        <f>'Quantities Report_Secondary'!D1195</f>
        <v>0</v>
      </c>
    </row>
    <row r="1196" spans="1:3" x14ac:dyDescent="0.25">
      <c r="A1196" s="532" t="str">
        <f>IF(ISNUMBER(VALUE(SUBSTITUTE('Quantities Report_Secondary'!$A1196,"+",""))), VALUE(SUBSTITUTE('Quantities Report_Secondary'!$A1196,"+","")),IF('Quantities Report_Secondary'!$A1196="Totals:","End of Project",$A1195))</f>
        <v>Station</v>
      </c>
      <c r="B1196" s="473" t="str">
        <f>IF(ISNUMBER('Quantities Report_Secondary'!$A1196), "",TRIM('Quantities Report_Secondary'!$A1196))</f>
        <v/>
      </c>
      <c r="C1196" s="475">
        <f>'Quantities Report_Secondary'!D1196</f>
        <v>0</v>
      </c>
    </row>
    <row r="1197" spans="1:3" x14ac:dyDescent="0.25">
      <c r="A1197" s="532" t="str">
        <f>IF(ISNUMBER(VALUE(SUBSTITUTE('Quantities Report_Secondary'!$A1197,"+",""))), VALUE(SUBSTITUTE('Quantities Report_Secondary'!$A1197,"+","")),IF('Quantities Report_Secondary'!$A1197="Totals:","End of Project",$A1196))</f>
        <v>Station</v>
      </c>
      <c r="B1197" s="473" t="str">
        <f>IF(ISNUMBER('Quantities Report_Secondary'!$A1197), "",TRIM('Quantities Report_Secondary'!$A1197))</f>
        <v/>
      </c>
      <c r="C1197" s="475">
        <f>'Quantities Report_Secondary'!D1197</f>
        <v>0</v>
      </c>
    </row>
    <row r="1198" spans="1:3" x14ac:dyDescent="0.25">
      <c r="A1198" s="532" t="str">
        <f>IF(ISNUMBER(VALUE(SUBSTITUTE('Quantities Report_Secondary'!$A1198,"+",""))), VALUE(SUBSTITUTE('Quantities Report_Secondary'!$A1198,"+","")),IF('Quantities Report_Secondary'!$A1198="Totals:","End of Project",$A1197))</f>
        <v>Station</v>
      </c>
      <c r="B1198" s="473" t="str">
        <f>IF(ISNUMBER('Quantities Report_Secondary'!$A1198), "",TRIM('Quantities Report_Secondary'!$A1198))</f>
        <v/>
      </c>
      <c r="C1198" s="475">
        <f>'Quantities Report_Secondary'!D1198</f>
        <v>0</v>
      </c>
    </row>
    <row r="1199" spans="1:3" x14ac:dyDescent="0.25">
      <c r="A1199" s="532" t="str">
        <f>IF(ISNUMBER(VALUE(SUBSTITUTE('Quantities Report_Secondary'!$A1199,"+",""))), VALUE(SUBSTITUTE('Quantities Report_Secondary'!$A1199,"+","")),IF('Quantities Report_Secondary'!$A1199="Totals:","End of Project",$A1198))</f>
        <v>Station</v>
      </c>
      <c r="B1199" s="473" t="str">
        <f>IF(ISNUMBER('Quantities Report_Secondary'!$A1199), "",TRIM('Quantities Report_Secondary'!$A1199))</f>
        <v/>
      </c>
      <c r="C1199" s="475">
        <f>'Quantities Report_Secondary'!D1199</f>
        <v>0</v>
      </c>
    </row>
    <row r="1200" spans="1:3" x14ac:dyDescent="0.25">
      <c r="A1200" s="532" t="str">
        <f>IF(ISNUMBER(VALUE(SUBSTITUTE('Quantities Report_Secondary'!$A1200,"+",""))), VALUE(SUBSTITUTE('Quantities Report_Secondary'!$A1200,"+","")),IF('Quantities Report_Secondary'!$A1200="Totals:","End of Project",$A1199))</f>
        <v>Station</v>
      </c>
      <c r="B1200" s="473" t="str">
        <f>IF(ISNUMBER('Quantities Report_Secondary'!$A1200), "",TRIM('Quantities Report_Secondary'!$A1200))</f>
        <v/>
      </c>
      <c r="C1200" s="475">
        <f>'Quantities Report_Secondary'!D1200</f>
        <v>0</v>
      </c>
    </row>
    <row r="1201" spans="1:3" x14ac:dyDescent="0.25">
      <c r="A1201" s="532" t="str">
        <f>IF(ISNUMBER(VALUE(SUBSTITUTE('Quantities Report_Secondary'!$A1201,"+",""))), VALUE(SUBSTITUTE('Quantities Report_Secondary'!$A1201,"+","")),IF('Quantities Report_Secondary'!$A1201="Totals:","End of Project",$A1200))</f>
        <v>Station</v>
      </c>
      <c r="B1201" s="473" t="str">
        <f>IF(ISNUMBER('Quantities Report_Secondary'!$A1201), "",TRIM('Quantities Report_Secondary'!$A1201))</f>
        <v/>
      </c>
      <c r="C1201" s="475">
        <f>'Quantities Report_Secondary'!D1201</f>
        <v>0</v>
      </c>
    </row>
    <row r="1202" spans="1:3" x14ac:dyDescent="0.25">
      <c r="A1202" s="532" t="str">
        <f>IF(ISNUMBER(VALUE(SUBSTITUTE('Quantities Report_Secondary'!$A1202,"+",""))), VALUE(SUBSTITUTE('Quantities Report_Secondary'!$A1202,"+","")),IF('Quantities Report_Secondary'!$A1202="Totals:","End of Project",$A1201))</f>
        <v>Station</v>
      </c>
      <c r="B1202" s="473" t="str">
        <f>IF(ISNUMBER('Quantities Report_Secondary'!$A1202), "",TRIM('Quantities Report_Secondary'!$A1202))</f>
        <v/>
      </c>
      <c r="C1202" s="475">
        <f>'Quantities Report_Secondary'!D1202</f>
        <v>0</v>
      </c>
    </row>
    <row r="1203" spans="1:3" x14ac:dyDescent="0.25">
      <c r="A1203" s="532" t="str">
        <f>IF(ISNUMBER(VALUE(SUBSTITUTE('Quantities Report_Secondary'!$A1203,"+",""))), VALUE(SUBSTITUTE('Quantities Report_Secondary'!$A1203,"+","")),IF('Quantities Report_Secondary'!$A1203="Totals:","End of Project",$A1202))</f>
        <v>Station</v>
      </c>
      <c r="B1203" s="473" t="str">
        <f>IF(ISNUMBER('Quantities Report_Secondary'!$A1203), "",TRIM('Quantities Report_Secondary'!$A1203))</f>
        <v/>
      </c>
      <c r="C1203" s="475">
        <f>'Quantities Report_Secondary'!D1203</f>
        <v>0</v>
      </c>
    </row>
    <row r="1204" spans="1:3" x14ac:dyDescent="0.25">
      <c r="A1204" s="532" t="str">
        <f>IF(ISNUMBER(VALUE(SUBSTITUTE('Quantities Report_Secondary'!$A1204,"+",""))), VALUE(SUBSTITUTE('Quantities Report_Secondary'!$A1204,"+","")),IF('Quantities Report_Secondary'!$A1204="Totals:","End of Project",$A1203))</f>
        <v>Station</v>
      </c>
      <c r="B1204" s="473" t="str">
        <f>IF(ISNUMBER('Quantities Report_Secondary'!$A1204), "",TRIM('Quantities Report_Secondary'!$A1204))</f>
        <v/>
      </c>
      <c r="C1204" s="475">
        <f>'Quantities Report_Secondary'!D1204</f>
        <v>0</v>
      </c>
    </row>
    <row r="1205" spans="1:3" x14ac:dyDescent="0.25">
      <c r="A1205" s="532" t="str">
        <f>IF(ISNUMBER(VALUE(SUBSTITUTE('Quantities Report_Secondary'!$A1205,"+",""))), VALUE(SUBSTITUTE('Quantities Report_Secondary'!$A1205,"+","")),IF('Quantities Report_Secondary'!$A1205="Totals:","End of Project",$A1204))</f>
        <v>Station</v>
      </c>
      <c r="B1205" s="473" t="str">
        <f>IF(ISNUMBER('Quantities Report_Secondary'!$A1205), "",TRIM('Quantities Report_Secondary'!$A1205))</f>
        <v/>
      </c>
      <c r="C1205" s="475">
        <f>'Quantities Report_Secondary'!D1205</f>
        <v>0</v>
      </c>
    </row>
    <row r="1206" spans="1:3" x14ac:dyDescent="0.25">
      <c r="A1206" s="532" t="str">
        <f>IF(ISNUMBER(VALUE(SUBSTITUTE('Quantities Report_Secondary'!$A1206,"+",""))), VALUE(SUBSTITUTE('Quantities Report_Secondary'!$A1206,"+","")),IF('Quantities Report_Secondary'!$A1206="Totals:","End of Project",$A1205))</f>
        <v>Station</v>
      </c>
      <c r="B1206" s="473" t="str">
        <f>IF(ISNUMBER('Quantities Report_Secondary'!$A1206), "",TRIM('Quantities Report_Secondary'!$A1206))</f>
        <v/>
      </c>
      <c r="C1206" s="475">
        <f>'Quantities Report_Secondary'!D1206</f>
        <v>0</v>
      </c>
    </row>
    <row r="1207" spans="1:3" x14ac:dyDescent="0.25">
      <c r="A1207" s="532" t="str">
        <f>IF(ISNUMBER(VALUE(SUBSTITUTE('Quantities Report_Secondary'!$A1207,"+",""))), VALUE(SUBSTITUTE('Quantities Report_Secondary'!$A1207,"+","")),IF('Quantities Report_Secondary'!$A1207="Totals:","End of Project",$A1206))</f>
        <v>Station</v>
      </c>
      <c r="B1207" s="473" t="str">
        <f>IF(ISNUMBER('Quantities Report_Secondary'!$A1207), "",TRIM('Quantities Report_Secondary'!$A1207))</f>
        <v/>
      </c>
      <c r="C1207" s="475">
        <f>'Quantities Report_Secondary'!D1207</f>
        <v>0</v>
      </c>
    </row>
    <row r="1208" spans="1:3" x14ac:dyDescent="0.25">
      <c r="A1208" s="532" t="str">
        <f>IF(ISNUMBER(VALUE(SUBSTITUTE('Quantities Report_Secondary'!$A1208,"+",""))), VALUE(SUBSTITUTE('Quantities Report_Secondary'!$A1208,"+","")),IF('Quantities Report_Secondary'!$A1208="Totals:","End of Project",$A1207))</f>
        <v>Station</v>
      </c>
      <c r="B1208" s="473" t="str">
        <f>IF(ISNUMBER('Quantities Report_Secondary'!$A1208), "",TRIM('Quantities Report_Secondary'!$A1208))</f>
        <v/>
      </c>
      <c r="C1208" s="475">
        <f>'Quantities Report_Secondary'!D1208</f>
        <v>0</v>
      </c>
    </row>
    <row r="1209" spans="1:3" x14ac:dyDescent="0.25">
      <c r="A1209" s="532" t="str">
        <f>IF(ISNUMBER(VALUE(SUBSTITUTE('Quantities Report_Secondary'!$A1209,"+",""))), VALUE(SUBSTITUTE('Quantities Report_Secondary'!$A1209,"+","")),IF('Quantities Report_Secondary'!$A1209="Totals:","End of Project",$A1208))</f>
        <v>Station</v>
      </c>
      <c r="B1209" s="473" t="str">
        <f>IF(ISNUMBER('Quantities Report_Secondary'!$A1209), "",TRIM('Quantities Report_Secondary'!$A1209))</f>
        <v/>
      </c>
      <c r="C1209" s="475">
        <f>'Quantities Report_Secondary'!D1209</f>
        <v>0</v>
      </c>
    </row>
    <row r="1210" spans="1:3" x14ac:dyDescent="0.25">
      <c r="A1210" s="532" t="str">
        <f>IF(ISNUMBER(VALUE(SUBSTITUTE('Quantities Report_Secondary'!$A1210,"+",""))), VALUE(SUBSTITUTE('Quantities Report_Secondary'!$A1210,"+","")),IF('Quantities Report_Secondary'!$A1210="Totals:","End of Project",$A1209))</f>
        <v>Station</v>
      </c>
      <c r="B1210" s="473" t="str">
        <f>IF(ISNUMBER('Quantities Report_Secondary'!$A1210), "",TRIM('Quantities Report_Secondary'!$A1210))</f>
        <v/>
      </c>
      <c r="C1210" s="475">
        <f>'Quantities Report_Secondary'!D1210</f>
        <v>0</v>
      </c>
    </row>
    <row r="1211" spans="1:3" x14ac:dyDescent="0.25">
      <c r="A1211" s="532" t="str">
        <f>IF(ISNUMBER(VALUE(SUBSTITUTE('Quantities Report_Secondary'!$A1211,"+",""))), VALUE(SUBSTITUTE('Quantities Report_Secondary'!$A1211,"+","")),IF('Quantities Report_Secondary'!$A1211="Totals:","End of Project",$A1210))</f>
        <v>Station</v>
      </c>
      <c r="B1211" s="473" t="str">
        <f>IF(ISNUMBER('Quantities Report_Secondary'!$A1211), "",TRIM('Quantities Report_Secondary'!$A1211))</f>
        <v/>
      </c>
      <c r="C1211" s="475">
        <f>'Quantities Report_Secondary'!D1211</f>
        <v>0</v>
      </c>
    </row>
    <row r="1212" spans="1:3" x14ac:dyDescent="0.25">
      <c r="A1212" s="532" t="str">
        <f>IF(ISNUMBER(VALUE(SUBSTITUTE('Quantities Report_Secondary'!$A1212,"+",""))), VALUE(SUBSTITUTE('Quantities Report_Secondary'!$A1212,"+","")),IF('Quantities Report_Secondary'!$A1212="Totals:","End of Project",$A1211))</f>
        <v>Station</v>
      </c>
      <c r="B1212" s="473" t="str">
        <f>IF(ISNUMBER('Quantities Report_Secondary'!$A1212), "",TRIM('Quantities Report_Secondary'!$A1212))</f>
        <v/>
      </c>
      <c r="C1212" s="475">
        <f>'Quantities Report_Secondary'!D1212</f>
        <v>0</v>
      </c>
    </row>
    <row r="1213" spans="1:3" x14ac:dyDescent="0.25">
      <c r="A1213" s="532" t="str">
        <f>IF(ISNUMBER(VALUE(SUBSTITUTE('Quantities Report_Secondary'!$A1213,"+",""))), VALUE(SUBSTITUTE('Quantities Report_Secondary'!$A1213,"+","")),IF('Quantities Report_Secondary'!$A1213="Totals:","End of Project",$A1212))</f>
        <v>Station</v>
      </c>
      <c r="B1213" s="473" t="str">
        <f>IF(ISNUMBER('Quantities Report_Secondary'!$A1213), "",TRIM('Quantities Report_Secondary'!$A1213))</f>
        <v/>
      </c>
      <c r="C1213" s="475">
        <f>'Quantities Report_Secondary'!D1213</f>
        <v>0</v>
      </c>
    </row>
    <row r="1214" spans="1:3" x14ac:dyDescent="0.25">
      <c r="A1214" s="532" t="str">
        <f>IF(ISNUMBER(VALUE(SUBSTITUTE('Quantities Report_Secondary'!$A1214,"+",""))), VALUE(SUBSTITUTE('Quantities Report_Secondary'!$A1214,"+","")),IF('Quantities Report_Secondary'!$A1214="Totals:","End of Project",$A1213))</f>
        <v>Station</v>
      </c>
      <c r="B1214" s="473" t="str">
        <f>IF(ISNUMBER('Quantities Report_Secondary'!$A1214), "",TRIM('Quantities Report_Secondary'!$A1214))</f>
        <v/>
      </c>
      <c r="C1214" s="475">
        <f>'Quantities Report_Secondary'!D1214</f>
        <v>0</v>
      </c>
    </row>
    <row r="1215" spans="1:3" x14ac:dyDescent="0.25">
      <c r="A1215" s="532" t="str">
        <f>IF(ISNUMBER(VALUE(SUBSTITUTE('Quantities Report_Secondary'!$A1215,"+",""))), VALUE(SUBSTITUTE('Quantities Report_Secondary'!$A1215,"+","")),IF('Quantities Report_Secondary'!$A1215="Totals:","End of Project",$A1214))</f>
        <v>Station</v>
      </c>
      <c r="B1215" s="473" t="str">
        <f>IF(ISNUMBER('Quantities Report_Secondary'!$A1215), "",TRIM('Quantities Report_Secondary'!$A1215))</f>
        <v/>
      </c>
      <c r="C1215" s="475">
        <f>'Quantities Report_Secondary'!D1215</f>
        <v>0</v>
      </c>
    </row>
    <row r="1216" spans="1:3" x14ac:dyDescent="0.25">
      <c r="A1216" s="532" t="str">
        <f>IF(ISNUMBER(VALUE(SUBSTITUTE('Quantities Report_Secondary'!$A1216,"+",""))), VALUE(SUBSTITUTE('Quantities Report_Secondary'!$A1216,"+","")),IF('Quantities Report_Secondary'!$A1216="Totals:","End of Project",$A1215))</f>
        <v>Station</v>
      </c>
      <c r="B1216" s="473" t="str">
        <f>IF(ISNUMBER('Quantities Report_Secondary'!$A1216), "",TRIM('Quantities Report_Secondary'!$A1216))</f>
        <v/>
      </c>
      <c r="C1216" s="475">
        <f>'Quantities Report_Secondary'!D1216</f>
        <v>0</v>
      </c>
    </row>
    <row r="1217" spans="1:3" x14ac:dyDescent="0.25">
      <c r="A1217" s="532" t="str">
        <f>IF(ISNUMBER(VALUE(SUBSTITUTE('Quantities Report_Secondary'!$A1217,"+",""))), VALUE(SUBSTITUTE('Quantities Report_Secondary'!$A1217,"+","")),IF('Quantities Report_Secondary'!$A1217="Totals:","End of Project",$A1216))</f>
        <v>Station</v>
      </c>
      <c r="B1217" s="473" t="str">
        <f>IF(ISNUMBER('Quantities Report_Secondary'!$A1217), "",TRIM('Quantities Report_Secondary'!$A1217))</f>
        <v/>
      </c>
      <c r="C1217" s="475">
        <f>'Quantities Report_Secondary'!D1217</f>
        <v>0</v>
      </c>
    </row>
    <row r="1218" spans="1:3" x14ac:dyDescent="0.25">
      <c r="A1218" s="532" t="str">
        <f>IF(ISNUMBER(VALUE(SUBSTITUTE('Quantities Report_Secondary'!$A1218,"+",""))), VALUE(SUBSTITUTE('Quantities Report_Secondary'!$A1218,"+","")),IF('Quantities Report_Secondary'!$A1218="Totals:","End of Project",$A1217))</f>
        <v>Station</v>
      </c>
      <c r="B1218" s="473" t="str">
        <f>IF(ISNUMBER('Quantities Report_Secondary'!$A1218), "",TRIM('Quantities Report_Secondary'!$A1218))</f>
        <v/>
      </c>
      <c r="C1218" s="475">
        <f>'Quantities Report_Secondary'!D1218</f>
        <v>0</v>
      </c>
    </row>
    <row r="1219" spans="1:3" x14ac:dyDescent="0.25">
      <c r="A1219" s="532" t="str">
        <f>IF(ISNUMBER(VALUE(SUBSTITUTE('Quantities Report_Secondary'!$A1219,"+",""))), VALUE(SUBSTITUTE('Quantities Report_Secondary'!$A1219,"+","")),IF('Quantities Report_Secondary'!$A1219="Totals:","End of Project",$A1218))</f>
        <v>Station</v>
      </c>
      <c r="B1219" s="473" t="str">
        <f>IF(ISNUMBER('Quantities Report_Secondary'!$A1219), "",TRIM('Quantities Report_Secondary'!$A1219))</f>
        <v/>
      </c>
      <c r="C1219" s="475">
        <f>'Quantities Report_Secondary'!D1219</f>
        <v>0</v>
      </c>
    </row>
    <row r="1220" spans="1:3" x14ac:dyDescent="0.25">
      <c r="A1220" s="532" t="str">
        <f>IF(ISNUMBER(VALUE(SUBSTITUTE('Quantities Report_Secondary'!$A1220,"+",""))), VALUE(SUBSTITUTE('Quantities Report_Secondary'!$A1220,"+","")),IF('Quantities Report_Secondary'!$A1220="Totals:","End of Project",$A1219))</f>
        <v>Station</v>
      </c>
      <c r="B1220" s="473" t="str">
        <f>IF(ISNUMBER('Quantities Report_Secondary'!$A1220), "",TRIM('Quantities Report_Secondary'!$A1220))</f>
        <v/>
      </c>
      <c r="C1220" s="475">
        <f>'Quantities Report_Secondary'!D1220</f>
        <v>0</v>
      </c>
    </row>
    <row r="1221" spans="1:3" x14ac:dyDescent="0.25">
      <c r="A1221" s="532" t="str">
        <f>IF(ISNUMBER(VALUE(SUBSTITUTE('Quantities Report_Secondary'!$A1221,"+",""))), VALUE(SUBSTITUTE('Quantities Report_Secondary'!$A1221,"+","")),IF('Quantities Report_Secondary'!$A1221="Totals:","End of Project",$A1220))</f>
        <v>Station</v>
      </c>
      <c r="B1221" s="473" t="str">
        <f>IF(ISNUMBER('Quantities Report_Secondary'!$A1221), "",TRIM('Quantities Report_Secondary'!$A1221))</f>
        <v/>
      </c>
      <c r="C1221" s="475">
        <f>'Quantities Report_Secondary'!D1221</f>
        <v>0</v>
      </c>
    </row>
    <row r="1222" spans="1:3" x14ac:dyDescent="0.25">
      <c r="A1222" s="532" t="str">
        <f>IF(ISNUMBER(VALUE(SUBSTITUTE('Quantities Report_Secondary'!$A1222,"+",""))), VALUE(SUBSTITUTE('Quantities Report_Secondary'!$A1222,"+","")),IF('Quantities Report_Secondary'!$A1222="Totals:","End of Project",$A1221))</f>
        <v>Station</v>
      </c>
      <c r="B1222" s="473" t="str">
        <f>IF(ISNUMBER('Quantities Report_Secondary'!$A1222), "",TRIM('Quantities Report_Secondary'!$A1222))</f>
        <v/>
      </c>
      <c r="C1222" s="475">
        <f>'Quantities Report_Secondary'!D1222</f>
        <v>0</v>
      </c>
    </row>
    <row r="1223" spans="1:3" x14ac:dyDescent="0.25">
      <c r="A1223" s="532" t="str">
        <f>IF(ISNUMBER(VALUE(SUBSTITUTE('Quantities Report_Secondary'!$A1223,"+",""))), VALUE(SUBSTITUTE('Quantities Report_Secondary'!$A1223,"+","")),IF('Quantities Report_Secondary'!$A1223="Totals:","End of Project",$A1222))</f>
        <v>Station</v>
      </c>
      <c r="B1223" s="473" t="str">
        <f>IF(ISNUMBER('Quantities Report_Secondary'!$A1223), "",TRIM('Quantities Report_Secondary'!$A1223))</f>
        <v/>
      </c>
      <c r="C1223" s="475">
        <f>'Quantities Report_Secondary'!D1223</f>
        <v>0</v>
      </c>
    </row>
    <row r="1224" spans="1:3" x14ac:dyDescent="0.25">
      <c r="A1224" s="532" t="str">
        <f>IF(ISNUMBER(VALUE(SUBSTITUTE('Quantities Report_Secondary'!$A1224,"+",""))), VALUE(SUBSTITUTE('Quantities Report_Secondary'!$A1224,"+","")),IF('Quantities Report_Secondary'!$A1224="Totals:","End of Project",$A1223))</f>
        <v>Station</v>
      </c>
      <c r="B1224" s="473" t="str">
        <f>IF(ISNUMBER('Quantities Report_Secondary'!$A1224), "",TRIM('Quantities Report_Secondary'!$A1224))</f>
        <v/>
      </c>
      <c r="C1224" s="475">
        <f>'Quantities Report_Secondary'!D1224</f>
        <v>0</v>
      </c>
    </row>
    <row r="1225" spans="1:3" x14ac:dyDescent="0.25">
      <c r="A1225" s="532" t="str">
        <f>IF(ISNUMBER(VALUE(SUBSTITUTE('Quantities Report_Secondary'!$A1225,"+",""))), VALUE(SUBSTITUTE('Quantities Report_Secondary'!$A1225,"+","")),IF('Quantities Report_Secondary'!$A1225="Totals:","End of Project",$A1224))</f>
        <v>Station</v>
      </c>
      <c r="B1225" s="473" t="str">
        <f>IF(ISNUMBER('Quantities Report_Secondary'!$A1225), "",TRIM('Quantities Report_Secondary'!$A1225))</f>
        <v/>
      </c>
      <c r="C1225" s="475">
        <f>'Quantities Report_Secondary'!D1225</f>
        <v>0</v>
      </c>
    </row>
    <row r="1226" spans="1:3" x14ac:dyDescent="0.25">
      <c r="A1226" s="532" t="str">
        <f>IF(ISNUMBER(VALUE(SUBSTITUTE('Quantities Report_Secondary'!$A1226,"+",""))), VALUE(SUBSTITUTE('Quantities Report_Secondary'!$A1226,"+","")),IF('Quantities Report_Secondary'!$A1226="Totals:","End of Project",$A1225))</f>
        <v>Station</v>
      </c>
      <c r="B1226" s="473" t="str">
        <f>IF(ISNUMBER('Quantities Report_Secondary'!$A1226), "",TRIM('Quantities Report_Secondary'!$A1226))</f>
        <v/>
      </c>
      <c r="C1226" s="475">
        <f>'Quantities Report_Secondary'!D1226</f>
        <v>0</v>
      </c>
    </row>
    <row r="1227" spans="1:3" x14ac:dyDescent="0.25">
      <c r="A1227" s="532" t="str">
        <f>IF(ISNUMBER(VALUE(SUBSTITUTE('Quantities Report_Secondary'!$A1227,"+",""))), VALUE(SUBSTITUTE('Quantities Report_Secondary'!$A1227,"+","")),IF('Quantities Report_Secondary'!$A1227="Totals:","End of Project",$A1226))</f>
        <v>Station</v>
      </c>
      <c r="B1227" s="473" t="str">
        <f>IF(ISNUMBER('Quantities Report_Secondary'!$A1227), "",TRIM('Quantities Report_Secondary'!$A1227))</f>
        <v/>
      </c>
      <c r="C1227" s="475">
        <f>'Quantities Report_Secondary'!D1227</f>
        <v>0</v>
      </c>
    </row>
    <row r="1228" spans="1:3" x14ac:dyDescent="0.25">
      <c r="A1228" s="532" t="str">
        <f>IF(ISNUMBER(VALUE(SUBSTITUTE('Quantities Report_Secondary'!$A1228,"+",""))), VALUE(SUBSTITUTE('Quantities Report_Secondary'!$A1228,"+","")),IF('Quantities Report_Secondary'!$A1228="Totals:","End of Project",$A1227))</f>
        <v>Station</v>
      </c>
      <c r="B1228" s="473" t="str">
        <f>IF(ISNUMBER('Quantities Report_Secondary'!$A1228), "",TRIM('Quantities Report_Secondary'!$A1228))</f>
        <v/>
      </c>
      <c r="C1228" s="475">
        <f>'Quantities Report_Secondary'!D1228</f>
        <v>0</v>
      </c>
    </row>
    <row r="1229" spans="1:3" x14ac:dyDescent="0.25">
      <c r="A1229" s="532" t="str">
        <f>IF(ISNUMBER(VALUE(SUBSTITUTE('Quantities Report_Secondary'!$A1229,"+",""))), VALUE(SUBSTITUTE('Quantities Report_Secondary'!$A1229,"+","")),IF('Quantities Report_Secondary'!$A1229="Totals:","End of Project",$A1228))</f>
        <v>Station</v>
      </c>
      <c r="B1229" s="473" t="str">
        <f>IF(ISNUMBER('Quantities Report_Secondary'!$A1229), "",TRIM('Quantities Report_Secondary'!$A1229))</f>
        <v/>
      </c>
      <c r="C1229" s="475">
        <f>'Quantities Report_Secondary'!D1229</f>
        <v>0</v>
      </c>
    </row>
    <row r="1230" spans="1:3" x14ac:dyDescent="0.25">
      <c r="A1230" s="532" t="str">
        <f>IF(ISNUMBER(VALUE(SUBSTITUTE('Quantities Report_Secondary'!$A1230,"+",""))), VALUE(SUBSTITUTE('Quantities Report_Secondary'!$A1230,"+","")),IF('Quantities Report_Secondary'!$A1230="Totals:","End of Project",$A1229))</f>
        <v>Station</v>
      </c>
      <c r="B1230" s="473" t="str">
        <f>IF(ISNUMBER('Quantities Report_Secondary'!$A1230), "",TRIM('Quantities Report_Secondary'!$A1230))</f>
        <v/>
      </c>
      <c r="C1230" s="475">
        <f>'Quantities Report_Secondary'!D1230</f>
        <v>0</v>
      </c>
    </row>
    <row r="1231" spans="1:3" x14ac:dyDescent="0.25">
      <c r="A1231" s="532" t="str">
        <f>IF(ISNUMBER(VALUE(SUBSTITUTE('Quantities Report_Secondary'!$A1231,"+",""))), VALUE(SUBSTITUTE('Quantities Report_Secondary'!$A1231,"+","")),IF('Quantities Report_Secondary'!$A1231="Totals:","End of Project",$A1230))</f>
        <v>Station</v>
      </c>
      <c r="B1231" s="473" t="str">
        <f>IF(ISNUMBER('Quantities Report_Secondary'!$A1231), "",TRIM('Quantities Report_Secondary'!$A1231))</f>
        <v/>
      </c>
      <c r="C1231" s="475">
        <f>'Quantities Report_Secondary'!D1231</f>
        <v>0</v>
      </c>
    </row>
    <row r="1232" spans="1:3" x14ac:dyDescent="0.25">
      <c r="A1232" s="532" t="str">
        <f>IF(ISNUMBER(VALUE(SUBSTITUTE('Quantities Report_Secondary'!$A1232,"+",""))), VALUE(SUBSTITUTE('Quantities Report_Secondary'!$A1232,"+","")),IF('Quantities Report_Secondary'!$A1232="Totals:","End of Project",$A1231))</f>
        <v>Station</v>
      </c>
      <c r="B1232" s="473" t="str">
        <f>IF(ISNUMBER('Quantities Report_Secondary'!$A1232), "",TRIM('Quantities Report_Secondary'!$A1232))</f>
        <v/>
      </c>
      <c r="C1232" s="475">
        <f>'Quantities Report_Secondary'!D1232</f>
        <v>0</v>
      </c>
    </row>
    <row r="1233" spans="1:3" x14ac:dyDescent="0.25">
      <c r="A1233" s="532" t="str">
        <f>IF(ISNUMBER(VALUE(SUBSTITUTE('Quantities Report_Secondary'!$A1233,"+",""))), VALUE(SUBSTITUTE('Quantities Report_Secondary'!$A1233,"+","")),IF('Quantities Report_Secondary'!$A1233="Totals:","End of Project",$A1232))</f>
        <v>Station</v>
      </c>
      <c r="B1233" s="473" t="str">
        <f>IF(ISNUMBER('Quantities Report_Secondary'!$A1233), "",TRIM('Quantities Report_Secondary'!$A1233))</f>
        <v/>
      </c>
      <c r="C1233" s="475">
        <f>'Quantities Report_Secondary'!D1233</f>
        <v>0</v>
      </c>
    </row>
    <row r="1234" spans="1:3" x14ac:dyDescent="0.25">
      <c r="A1234" s="532" t="str">
        <f>IF(ISNUMBER(VALUE(SUBSTITUTE('Quantities Report_Secondary'!$A1234,"+",""))), VALUE(SUBSTITUTE('Quantities Report_Secondary'!$A1234,"+","")),IF('Quantities Report_Secondary'!$A1234="Totals:","End of Project",$A1233))</f>
        <v>Station</v>
      </c>
      <c r="B1234" s="473" t="str">
        <f>IF(ISNUMBER('Quantities Report_Secondary'!$A1234), "",TRIM('Quantities Report_Secondary'!$A1234))</f>
        <v/>
      </c>
      <c r="C1234" s="475">
        <f>'Quantities Report_Secondary'!D1234</f>
        <v>0</v>
      </c>
    </row>
    <row r="1235" spans="1:3" x14ac:dyDescent="0.25">
      <c r="A1235" s="532" t="str">
        <f>IF(ISNUMBER(VALUE(SUBSTITUTE('Quantities Report_Secondary'!$A1235,"+",""))), VALUE(SUBSTITUTE('Quantities Report_Secondary'!$A1235,"+","")),IF('Quantities Report_Secondary'!$A1235="Totals:","End of Project",$A1234))</f>
        <v>Station</v>
      </c>
      <c r="B1235" s="473" t="str">
        <f>IF(ISNUMBER('Quantities Report_Secondary'!$A1235), "",TRIM('Quantities Report_Secondary'!$A1235))</f>
        <v/>
      </c>
      <c r="C1235" s="475">
        <f>'Quantities Report_Secondary'!D1235</f>
        <v>0</v>
      </c>
    </row>
    <row r="1236" spans="1:3" x14ac:dyDescent="0.25">
      <c r="A1236" s="532" t="str">
        <f>IF(ISNUMBER(VALUE(SUBSTITUTE('Quantities Report_Secondary'!$A1236,"+",""))), VALUE(SUBSTITUTE('Quantities Report_Secondary'!$A1236,"+","")),IF('Quantities Report_Secondary'!$A1236="Totals:","End of Project",$A1235))</f>
        <v>Station</v>
      </c>
      <c r="B1236" s="473" t="str">
        <f>IF(ISNUMBER('Quantities Report_Secondary'!$A1236), "",TRIM('Quantities Report_Secondary'!$A1236))</f>
        <v/>
      </c>
      <c r="C1236" s="475">
        <f>'Quantities Report_Secondary'!D1236</f>
        <v>0</v>
      </c>
    </row>
    <row r="1237" spans="1:3" x14ac:dyDescent="0.25">
      <c r="A1237" s="532" t="str">
        <f>IF(ISNUMBER(VALUE(SUBSTITUTE('Quantities Report_Secondary'!$A1237,"+",""))), VALUE(SUBSTITUTE('Quantities Report_Secondary'!$A1237,"+","")),IF('Quantities Report_Secondary'!$A1237="Totals:","End of Project",$A1236))</f>
        <v>Station</v>
      </c>
      <c r="B1237" s="473" t="str">
        <f>IF(ISNUMBER('Quantities Report_Secondary'!$A1237), "",TRIM('Quantities Report_Secondary'!$A1237))</f>
        <v/>
      </c>
      <c r="C1237" s="475">
        <f>'Quantities Report_Secondary'!D1237</f>
        <v>0</v>
      </c>
    </row>
    <row r="1238" spans="1:3" x14ac:dyDescent="0.25">
      <c r="A1238" s="532" t="str">
        <f>IF(ISNUMBER(VALUE(SUBSTITUTE('Quantities Report_Secondary'!$A1238,"+",""))), VALUE(SUBSTITUTE('Quantities Report_Secondary'!$A1238,"+","")),IF('Quantities Report_Secondary'!$A1238="Totals:","End of Project",$A1237))</f>
        <v>Station</v>
      </c>
      <c r="B1238" s="473" t="str">
        <f>IF(ISNUMBER('Quantities Report_Secondary'!$A1238), "",TRIM('Quantities Report_Secondary'!$A1238))</f>
        <v/>
      </c>
      <c r="C1238" s="475">
        <f>'Quantities Report_Secondary'!D1238</f>
        <v>0</v>
      </c>
    </row>
    <row r="1239" spans="1:3" x14ac:dyDescent="0.25">
      <c r="A1239" s="532" t="str">
        <f>IF(ISNUMBER(VALUE(SUBSTITUTE('Quantities Report_Secondary'!$A1239,"+",""))), VALUE(SUBSTITUTE('Quantities Report_Secondary'!$A1239,"+","")),IF('Quantities Report_Secondary'!$A1239="Totals:","End of Project",$A1238))</f>
        <v>Station</v>
      </c>
      <c r="B1239" s="473" t="str">
        <f>IF(ISNUMBER('Quantities Report_Secondary'!$A1239), "",TRIM('Quantities Report_Secondary'!$A1239))</f>
        <v/>
      </c>
      <c r="C1239" s="475">
        <f>'Quantities Report_Secondary'!D1239</f>
        <v>0</v>
      </c>
    </row>
    <row r="1240" spans="1:3" x14ac:dyDescent="0.25">
      <c r="A1240" s="532" t="str">
        <f>IF(ISNUMBER(VALUE(SUBSTITUTE('Quantities Report_Secondary'!$A1240,"+",""))), VALUE(SUBSTITUTE('Quantities Report_Secondary'!$A1240,"+","")),IF('Quantities Report_Secondary'!$A1240="Totals:","End of Project",$A1239))</f>
        <v>Station</v>
      </c>
      <c r="B1240" s="473" t="str">
        <f>IF(ISNUMBER('Quantities Report_Secondary'!$A1240), "",TRIM('Quantities Report_Secondary'!$A1240))</f>
        <v/>
      </c>
      <c r="C1240" s="475">
        <f>'Quantities Report_Secondary'!D1240</f>
        <v>0</v>
      </c>
    </row>
    <row r="1241" spans="1:3" x14ac:dyDescent="0.25">
      <c r="A1241" s="532" t="str">
        <f>IF(ISNUMBER(VALUE(SUBSTITUTE('Quantities Report_Secondary'!$A1241,"+",""))), VALUE(SUBSTITUTE('Quantities Report_Secondary'!$A1241,"+","")),IF('Quantities Report_Secondary'!$A1241="Totals:","End of Project",$A1240))</f>
        <v>Station</v>
      </c>
      <c r="B1241" s="473" t="str">
        <f>IF(ISNUMBER('Quantities Report_Secondary'!$A1241), "",TRIM('Quantities Report_Secondary'!$A1241))</f>
        <v/>
      </c>
      <c r="C1241" s="475">
        <f>'Quantities Report_Secondary'!D1241</f>
        <v>0</v>
      </c>
    </row>
    <row r="1242" spans="1:3" x14ac:dyDescent="0.25">
      <c r="A1242" s="532" t="str">
        <f>IF(ISNUMBER(VALUE(SUBSTITUTE('Quantities Report_Secondary'!$A1242,"+",""))), VALUE(SUBSTITUTE('Quantities Report_Secondary'!$A1242,"+","")),IF('Quantities Report_Secondary'!$A1242="Totals:","End of Project",$A1241))</f>
        <v>Station</v>
      </c>
      <c r="B1242" s="473" t="str">
        <f>IF(ISNUMBER('Quantities Report_Secondary'!$A1242), "",TRIM('Quantities Report_Secondary'!$A1242))</f>
        <v/>
      </c>
      <c r="C1242" s="475">
        <f>'Quantities Report_Secondary'!D1242</f>
        <v>0</v>
      </c>
    </row>
    <row r="1243" spans="1:3" x14ac:dyDescent="0.25">
      <c r="A1243" s="532" t="str">
        <f>IF(ISNUMBER(VALUE(SUBSTITUTE('Quantities Report_Secondary'!$A1243,"+",""))), VALUE(SUBSTITUTE('Quantities Report_Secondary'!$A1243,"+","")),IF('Quantities Report_Secondary'!$A1243="Totals:","End of Project",$A1242))</f>
        <v>Station</v>
      </c>
      <c r="B1243" s="473" t="str">
        <f>IF(ISNUMBER('Quantities Report_Secondary'!$A1243), "",TRIM('Quantities Report_Secondary'!$A1243))</f>
        <v/>
      </c>
      <c r="C1243" s="475">
        <f>'Quantities Report_Secondary'!D1243</f>
        <v>0</v>
      </c>
    </row>
    <row r="1244" spans="1:3" x14ac:dyDescent="0.25">
      <c r="A1244" s="532" t="str">
        <f>IF(ISNUMBER(VALUE(SUBSTITUTE('Quantities Report_Secondary'!$A1244,"+",""))), VALUE(SUBSTITUTE('Quantities Report_Secondary'!$A1244,"+","")),IF('Quantities Report_Secondary'!$A1244="Totals:","End of Project",$A1243))</f>
        <v>Station</v>
      </c>
      <c r="B1244" s="473" t="str">
        <f>IF(ISNUMBER('Quantities Report_Secondary'!$A1244), "",TRIM('Quantities Report_Secondary'!$A1244))</f>
        <v/>
      </c>
      <c r="C1244" s="475">
        <f>'Quantities Report_Secondary'!D1244</f>
        <v>0</v>
      </c>
    </row>
    <row r="1245" spans="1:3" x14ac:dyDescent="0.25">
      <c r="A1245" s="532" t="str">
        <f>IF(ISNUMBER(VALUE(SUBSTITUTE('Quantities Report_Secondary'!$A1245,"+",""))), VALUE(SUBSTITUTE('Quantities Report_Secondary'!$A1245,"+","")),IF('Quantities Report_Secondary'!$A1245="Totals:","End of Project",$A1244))</f>
        <v>Station</v>
      </c>
      <c r="B1245" s="473" t="str">
        <f>IF(ISNUMBER('Quantities Report_Secondary'!$A1245), "",TRIM('Quantities Report_Secondary'!$A1245))</f>
        <v/>
      </c>
      <c r="C1245" s="475">
        <f>'Quantities Report_Secondary'!D1245</f>
        <v>0</v>
      </c>
    </row>
    <row r="1246" spans="1:3" x14ac:dyDescent="0.25">
      <c r="A1246" s="532" t="str">
        <f>IF(ISNUMBER(VALUE(SUBSTITUTE('Quantities Report_Secondary'!$A1246,"+",""))), VALUE(SUBSTITUTE('Quantities Report_Secondary'!$A1246,"+","")),IF('Quantities Report_Secondary'!$A1246="Totals:","End of Project",$A1245))</f>
        <v>Station</v>
      </c>
      <c r="B1246" s="473" t="str">
        <f>IF(ISNUMBER('Quantities Report_Secondary'!$A1246), "",TRIM('Quantities Report_Secondary'!$A1246))</f>
        <v/>
      </c>
      <c r="C1246" s="475">
        <f>'Quantities Report_Secondary'!D1246</f>
        <v>0</v>
      </c>
    </row>
    <row r="1247" spans="1:3" x14ac:dyDescent="0.25">
      <c r="A1247" s="532" t="str">
        <f>IF(ISNUMBER(VALUE(SUBSTITUTE('Quantities Report_Secondary'!$A1247,"+",""))), VALUE(SUBSTITUTE('Quantities Report_Secondary'!$A1247,"+","")),IF('Quantities Report_Secondary'!$A1247="Totals:","End of Project",$A1246))</f>
        <v>Station</v>
      </c>
      <c r="B1247" s="473" t="str">
        <f>IF(ISNUMBER('Quantities Report_Secondary'!$A1247), "",TRIM('Quantities Report_Secondary'!$A1247))</f>
        <v/>
      </c>
      <c r="C1247" s="475">
        <f>'Quantities Report_Secondary'!D1247</f>
        <v>0</v>
      </c>
    </row>
    <row r="1248" spans="1:3" x14ac:dyDescent="0.25">
      <c r="A1248" s="532" t="str">
        <f>IF(ISNUMBER(VALUE(SUBSTITUTE('Quantities Report_Secondary'!$A1248,"+",""))), VALUE(SUBSTITUTE('Quantities Report_Secondary'!$A1248,"+","")),IF('Quantities Report_Secondary'!$A1248="Totals:","End of Project",$A1247))</f>
        <v>Station</v>
      </c>
      <c r="B1248" s="473" t="str">
        <f>IF(ISNUMBER('Quantities Report_Secondary'!$A1248), "",TRIM('Quantities Report_Secondary'!$A1248))</f>
        <v/>
      </c>
      <c r="C1248" s="475">
        <f>'Quantities Report_Secondary'!D1248</f>
        <v>0</v>
      </c>
    </row>
    <row r="1249" spans="1:3" x14ac:dyDescent="0.25">
      <c r="A1249" s="532" t="str">
        <f>IF(ISNUMBER(VALUE(SUBSTITUTE('Quantities Report_Secondary'!$A1249,"+",""))), VALUE(SUBSTITUTE('Quantities Report_Secondary'!$A1249,"+","")),IF('Quantities Report_Secondary'!$A1249="Totals:","End of Project",$A1248))</f>
        <v>Station</v>
      </c>
      <c r="B1249" s="473" t="str">
        <f>IF(ISNUMBER('Quantities Report_Secondary'!$A1249), "",TRIM('Quantities Report_Secondary'!$A1249))</f>
        <v/>
      </c>
      <c r="C1249" s="475">
        <f>'Quantities Report_Secondary'!D1249</f>
        <v>0</v>
      </c>
    </row>
    <row r="1250" spans="1:3" x14ac:dyDescent="0.25">
      <c r="A1250" s="532" t="str">
        <f>IF(ISNUMBER(VALUE(SUBSTITUTE('Quantities Report_Secondary'!$A1250,"+",""))), VALUE(SUBSTITUTE('Quantities Report_Secondary'!$A1250,"+","")),IF('Quantities Report_Secondary'!$A1250="Totals:","End of Project",$A1249))</f>
        <v>Station</v>
      </c>
      <c r="B1250" s="473" t="str">
        <f>IF(ISNUMBER('Quantities Report_Secondary'!$A1250), "",TRIM('Quantities Report_Secondary'!$A1250))</f>
        <v/>
      </c>
      <c r="C1250" s="475">
        <f>'Quantities Report_Secondary'!D1250</f>
        <v>0</v>
      </c>
    </row>
    <row r="1251" spans="1:3" x14ac:dyDescent="0.25">
      <c r="A1251" s="532" t="str">
        <f>IF(ISNUMBER(VALUE(SUBSTITUTE('Quantities Report_Secondary'!$A1251,"+",""))), VALUE(SUBSTITUTE('Quantities Report_Secondary'!$A1251,"+","")),IF('Quantities Report_Secondary'!$A1251="Totals:","End of Project",$A1250))</f>
        <v>Station</v>
      </c>
      <c r="B1251" s="473" t="str">
        <f>IF(ISNUMBER('Quantities Report_Secondary'!$A1251), "",TRIM('Quantities Report_Secondary'!$A1251))</f>
        <v/>
      </c>
      <c r="C1251" s="475">
        <f>'Quantities Report_Secondary'!D1251</f>
        <v>0</v>
      </c>
    </row>
    <row r="1252" spans="1:3" x14ac:dyDescent="0.25">
      <c r="A1252" s="532" t="str">
        <f>IF(ISNUMBER(VALUE(SUBSTITUTE('Quantities Report_Secondary'!$A1252,"+",""))), VALUE(SUBSTITUTE('Quantities Report_Secondary'!$A1252,"+","")),IF('Quantities Report_Secondary'!$A1252="Totals:","End of Project",$A1251))</f>
        <v>Station</v>
      </c>
      <c r="B1252" s="473" t="str">
        <f>IF(ISNUMBER('Quantities Report_Secondary'!$A1252), "",TRIM('Quantities Report_Secondary'!$A1252))</f>
        <v/>
      </c>
      <c r="C1252" s="475">
        <f>'Quantities Report_Secondary'!D1252</f>
        <v>0</v>
      </c>
    </row>
    <row r="1253" spans="1:3" x14ac:dyDescent="0.25">
      <c r="A1253" s="532" t="str">
        <f>IF(ISNUMBER(VALUE(SUBSTITUTE('Quantities Report_Secondary'!$A1253,"+",""))), VALUE(SUBSTITUTE('Quantities Report_Secondary'!$A1253,"+","")),IF('Quantities Report_Secondary'!$A1253="Totals:","End of Project",$A1252))</f>
        <v>Station</v>
      </c>
      <c r="B1253" s="473" t="str">
        <f>IF(ISNUMBER('Quantities Report_Secondary'!$A1253), "",TRIM('Quantities Report_Secondary'!$A1253))</f>
        <v/>
      </c>
      <c r="C1253" s="475">
        <f>'Quantities Report_Secondary'!D1253</f>
        <v>0</v>
      </c>
    </row>
    <row r="1254" spans="1:3" x14ac:dyDescent="0.25">
      <c r="A1254" s="532" t="str">
        <f>IF(ISNUMBER(VALUE(SUBSTITUTE('Quantities Report_Secondary'!$A1254,"+",""))), VALUE(SUBSTITUTE('Quantities Report_Secondary'!$A1254,"+","")),IF('Quantities Report_Secondary'!$A1254="Totals:","End of Project",$A1253))</f>
        <v>Station</v>
      </c>
      <c r="B1254" s="473" t="str">
        <f>IF(ISNUMBER('Quantities Report_Secondary'!$A1254), "",TRIM('Quantities Report_Secondary'!$A1254))</f>
        <v/>
      </c>
      <c r="C1254" s="475">
        <f>'Quantities Report_Secondary'!D1254</f>
        <v>0</v>
      </c>
    </row>
    <row r="1255" spans="1:3" x14ac:dyDescent="0.25">
      <c r="A1255" s="532" t="str">
        <f>IF(ISNUMBER(VALUE(SUBSTITUTE('Quantities Report_Secondary'!$A1255,"+",""))), VALUE(SUBSTITUTE('Quantities Report_Secondary'!$A1255,"+","")),IF('Quantities Report_Secondary'!$A1255="Totals:","End of Project",$A1254))</f>
        <v>Station</v>
      </c>
      <c r="B1255" s="473" t="str">
        <f>IF(ISNUMBER('Quantities Report_Secondary'!$A1255), "",TRIM('Quantities Report_Secondary'!$A1255))</f>
        <v/>
      </c>
      <c r="C1255" s="475">
        <f>'Quantities Report_Secondary'!D1255</f>
        <v>0</v>
      </c>
    </row>
    <row r="1256" spans="1:3" x14ac:dyDescent="0.25">
      <c r="A1256" s="532" t="str">
        <f>IF(ISNUMBER(VALUE(SUBSTITUTE('Quantities Report_Secondary'!$A1256,"+",""))), VALUE(SUBSTITUTE('Quantities Report_Secondary'!$A1256,"+","")),IF('Quantities Report_Secondary'!$A1256="Totals:","End of Project",$A1255))</f>
        <v>Station</v>
      </c>
      <c r="B1256" s="473" t="str">
        <f>IF(ISNUMBER('Quantities Report_Secondary'!$A1256), "",TRIM('Quantities Report_Secondary'!$A1256))</f>
        <v/>
      </c>
      <c r="C1256" s="475">
        <f>'Quantities Report_Secondary'!D1256</f>
        <v>0</v>
      </c>
    </row>
    <row r="1257" spans="1:3" x14ac:dyDescent="0.25">
      <c r="A1257" s="532" t="str">
        <f>IF(ISNUMBER(VALUE(SUBSTITUTE('Quantities Report_Secondary'!$A1257,"+",""))), VALUE(SUBSTITUTE('Quantities Report_Secondary'!$A1257,"+","")),IF('Quantities Report_Secondary'!$A1257="Totals:","End of Project",$A1256))</f>
        <v>Station</v>
      </c>
      <c r="B1257" s="473" t="str">
        <f>IF(ISNUMBER('Quantities Report_Secondary'!$A1257), "",TRIM('Quantities Report_Secondary'!$A1257))</f>
        <v/>
      </c>
      <c r="C1257" s="475">
        <f>'Quantities Report_Secondary'!D1257</f>
        <v>0</v>
      </c>
    </row>
    <row r="1258" spans="1:3" x14ac:dyDescent="0.25">
      <c r="A1258" s="532" t="str">
        <f>IF(ISNUMBER(VALUE(SUBSTITUTE('Quantities Report_Secondary'!$A1258,"+",""))), VALUE(SUBSTITUTE('Quantities Report_Secondary'!$A1258,"+","")),IF('Quantities Report_Secondary'!$A1258="Totals:","End of Project",$A1257))</f>
        <v>Station</v>
      </c>
      <c r="B1258" s="473" t="str">
        <f>IF(ISNUMBER('Quantities Report_Secondary'!$A1258), "",TRIM('Quantities Report_Secondary'!$A1258))</f>
        <v/>
      </c>
      <c r="C1258" s="475">
        <f>'Quantities Report_Secondary'!D1258</f>
        <v>0</v>
      </c>
    </row>
    <row r="1259" spans="1:3" x14ac:dyDescent="0.25">
      <c r="A1259" s="532" t="str">
        <f>IF(ISNUMBER(VALUE(SUBSTITUTE('Quantities Report_Secondary'!$A1259,"+",""))), VALUE(SUBSTITUTE('Quantities Report_Secondary'!$A1259,"+","")),IF('Quantities Report_Secondary'!$A1259="Totals:","End of Project",$A1258))</f>
        <v>Station</v>
      </c>
      <c r="B1259" s="473" t="str">
        <f>IF(ISNUMBER('Quantities Report_Secondary'!$A1259), "",TRIM('Quantities Report_Secondary'!$A1259))</f>
        <v/>
      </c>
      <c r="C1259" s="475">
        <f>'Quantities Report_Secondary'!D1259</f>
        <v>0</v>
      </c>
    </row>
    <row r="1260" spans="1:3" x14ac:dyDescent="0.25">
      <c r="A1260" s="532" t="str">
        <f>IF(ISNUMBER(VALUE(SUBSTITUTE('Quantities Report_Secondary'!$A1260,"+",""))), VALUE(SUBSTITUTE('Quantities Report_Secondary'!$A1260,"+","")),IF('Quantities Report_Secondary'!$A1260="Totals:","End of Project",$A1259))</f>
        <v>Station</v>
      </c>
      <c r="B1260" s="473" t="str">
        <f>IF(ISNUMBER('Quantities Report_Secondary'!$A1260), "",TRIM('Quantities Report_Secondary'!$A1260))</f>
        <v/>
      </c>
      <c r="C1260" s="475">
        <f>'Quantities Report_Secondary'!D1260</f>
        <v>0</v>
      </c>
    </row>
    <row r="1261" spans="1:3" x14ac:dyDescent="0.25">
      <c r="A1261" s="532" t="str">
        <f>IF(ISNUMBER(VALUE(SUBSTITUTE('Quantities Report_Secondary'!$A1261,"+",""))), VALUE(SUBSTITUTE('Quantities Report_Secondary'!$A1261,"+","")),IF('Quantities Report_Secondary'!$A1261="Totals:","End of Project",$A1260))</f>
        <v>Station</v>
      </c>
      <c r="B1261" s="473" t="str">
        <f>IF(ISNUMBER('Quantities Report_Secondary'!$A1261), "",TRIM('Quantities Report_Secondary'!$A1261))</f>
        <v/>
      </c>
      <c r="C1261" s="475">
        <f>'Quantities Report_Secondary'!D1261</f>
        <v>0</v>
      </c>
    </row>
    <row r="1262" spans="1:3" x14ac:dyDescent="0.25">
      <c r="A1262" s="532" t="str">
        <f>IF(ISNUMBER(VALUE(SUBSTITUTE('Quantities Report_Secondary'!$A1262,"+",""))), VALUE(SUBSTITUTE('Quantities Report_Secondary'!$A1262,"+","")),IF('Quantities Report_Secondary'!$A1262="Totals:","End of Project",$A1261))</f>
        <v>Station</v>
      </c>
      <c r="B1262" s="473" t="str">
        <f>IF(ISNUMBER('Quantities Report_Secondary'!$A1262), "",TRIM('Quantities Report_Secondary'!$A1262))</f>
        <v/>
      </c>
      <c r="C1262" s="475">
        <f>'Quantities Report_Secondary'!D1262</f>
        <v>0</v>
      </c>
    </row>
    <row r="1263" spans="1:3" x14ac:dyDescent="0.25">
      <c r="A1263" s="532" t="str">
        <f>IF(ISNUMBER(VALUE(SUBSTITUTE('Quantities Report_Secondary'!$A1263,"+",""))), VALUE(SUBSTITUTE('Quantities Report_Secondary'!$A1263,"+","")),IF('Quantities Report_Secondary'!$A1263="Totals:","End of Project",$A1262))</f>
        <v>Station</v>
      </c>
      <c r="B1263" s="473" t="str">
        <f>IF(ISNUMBER('Quantities Report_Secondary'!$A1263), "",TRIM('Quantities Report_Secondary'!$A1263))</f>
        <v/>
      </c>
      <c r="C1263" s="475">
        <f>'Quantities Report_Secondary'!D1263</f>
        <v>0</v>
      </c>
    </row>
    <row r="1264" spans="1:3" x14ac:dyDescent="0.25">
      <c r="A1264" s="532" t="str">
        <f>IF(ISNUMBER(VALUE(SUBSTITUTE('Quantities Report_Secondary'!$A1264,"+",""))), VALUE(SUBSTITUTE('Quantities Report_Secondary'!$A1264,"+","")),IF('Quantities Report_Secondary'!$A1264="Totals:","End of Project",$A1263))</f>
        <v>Station</v>
      </c>
      <c r="B1264" s="473" t="str">
        <f>IF(ISNUMBER('Quantities Report_Secondary'!$A1264), "",TRIM('Quantities Report_Secondary'!$A1264))</f>
        <v/>
      </c>
      <c r="C1264" s="475">
        <f>'Quantities Report_Secondary'!D1264</f>
        <v>0</v>
      </c>
    </row>
    <row r="1265" spans="1:3" x14ac:dyDescent="0.25">
      <c r="A1265" s="532" t="str">
        <f>IF(ISNUMBER(VALUE(SUBSTITUTE('Quantities Report_Secondary'!$A1265,"+",""))), VALUE(SUBSTITUTE('Quantities Report_Secondary'!$A1265,"+","")),IF('Quantities Report_Secondary'!$A1265="Totals:","End of Project",$A1264))</f>
        <v>Station</v>
      </c>
      <c r="B1265" s="473" t="str">
        <f>IF(ISNUMBER('Quantities Report_Secondary'!$A1265), "",TRIM('Quantities Report_Secondary'!$A1265))</f>
        <v/>
      </c>
      <c r="C1265" s="475">
        <f>'Quantities Report_Secondary'!D1265</f>
        <v>0</v>
      </c>
    </row>
    <row r="1266" spans="1:3" x14ac:dyDescent="0.25">
      <c r="A1266" s="532" t="str">
        <f>IF(ISNUMBER(VALUE(SUBSTITUTE('Quantities Report_Secondary'!$A1266,"+",""))), VALUE(SUBSTITUTE('Quantities Report_Secondary'!$A1266,"+","")),IF('Quantities Report_Secondary'!$A1266="Totals:","End of Project",$A1265))</f>
        <v>Station</v>
      </c>
      <c r="B1266" s="473" t="str">
        <f>IF(ISNUMBER('Quantities Report_Secondary'!$A1266), "",TRIM('Quantities Report_Secondary'!$A1266))</f>
        <v/>
      </c>
      <c r="C1266" s="475">
        <f>'Quantities Report_Secondary'!D1266</f>
        <v>0</v>
      </c>
    </row>
    <row r="1267" spans="1:3" x14ac:dyDescent="0.25">
      <c r="A1267" s="532" t="str">
        <f>IF(ISNUMBER(VALUE(SUBSTITUTE('Quantities Report_Secondary'!$A1267,"+",""))), VALUE(SUBSTITUTE('Quantities Report_Secondary'!$A1267,"+","")),IF('Quantities Report_Secondary'!$A1267="Totals:","End of Project",$A1266))</f>
        <v>Station</v>
      </c>
      <c r="B1267" s="473" t="str">
        <f>IF(ISNUMBER('Quantities Report_Secondary'!$A1267), "",TRIM('Quantities Report_Secondary'!$A1267))</f>
        <v/>
      </c>
      <c r="C1267" s="475">
        <f>'Quantities Report_Secondary'!D1267</f>
        <v>0</v>
      </c>
    </row>
    <row r="1268" spans="1:3" x14ac:dyDescent="0.25">
      <c r="A1268" s="532" t="str">
        <f>IF(ISNUMBER(VALUE(SUBSTITUTE('Quantities Report_Secondary'!$A1268,"+",""))), VALUE(SUBSTITUTE('Quantities Report_Secondary'!$A1268,"+","")),IF('Quantities Report_Secondary'!$A1268="Totals:","End of Project",$A1267))</f>
        <v>Station</v>
      </c>
      <c r="B1268" s="473" t="str">
        <f>IF(ISNUMBER('Quantities Report_Secondary'!$A1268), "",TRIM('Quantities Report_Secondary'!$A1268))</f>
        <v/>
      </c>
      <c r="C1268" s="475">
        <f>'Quantities Report_Secondary'!D1268</f>
        <v>0</v>
      </c>
    </row>
    <row r="1269" spans="1:3" x14ac:dyDescent="0.25">
      <c r="A1269" s="532" t="str">
        <f>IF(ISNUMBER(VALUE(SUBSTITUTE('Quantities Report_Secondary'!$A1269,"+",""))), VALUE(SUBSTITUTE('Quantities Report_Secondary'!$A1269,"+","")),IF('Quantities Report_Secondary'!$A1269="Totals:","End of Project",$A1268))</f>
        <v>Station</v>
      </c>
      <c r="B1269" s="473" t="str">
        <f>IF(ISNUMBER('Quantities Report_Secondary'!$A1269), "",TRIM('Quantities Report_Secondary'!$A1269))</f>
        <v/>
      </c>
      <c r="C1269" s="475">
        <f>'Quantities Report_Secondary'!D1269</f>
        <v>0</v>
      </c>
    </row>
    <row r="1270" spans="1:3" x14ac:dyDescent="0.25">
      <c r="A1270" s="532" t="str">
        <f>IF(ISNUMBER(VALUE(SUBSTITUTE('Quantities Report_Secondary'!$A1270,"+",""))), VALUE(SUBSTITUTE('Quantities Report_Secondary'!$A1270,"+","")),IF('Quantities Report_Secondary'!$A1270="Totals:","End of Project",$A1269))</f>
        <v>Station</v>
      </c>
      <c r="B1270" s="473" t="str">
        <f>IF(ISNUMBER('Quantities Report_Secondary'!$A1270), "",TRIM('Quantities Report_Secondary'!$A1270))</f>
        <v/>
      </c>
      <c r="C1270" s="475">
        <f>'Quantities Report_Secondary'!D1270</f>
        <v>0</v>
      </c>
    </row>
    <row r="1271" spans="1:3" x14ac:dyDescent="0.25">
      <c r="A1271" s="532" t="str">
        <f>IF(ISNUMBER(VALUE(SUBSTITUTE('Quantities Report_Secondary'!$A1271,"+",""))), VALUE(SUBSTITUTE('Quantities Report_Secondary'!$A1271,"+","")),IF('Quantities Report_Secondary'!$A1271="Totals:","End of Project",$A1270))</f>
        <v>Station</v>
      </c>
      <c r="B1271" s="473" t="str">
        <f>IF(ISNUMBER('Quantities Report_Secondary'!$A1271), "",TRIM('Quantities Report_Secondary'!$A1271))</f>
        <v/>
      </c>
      <c r="C1271" s="475">
        <f>'Quantities Report_Secondary'!D1271</f>
        <v>0</v>
      </c>
    </row>
    <row r="1272" spans="1:3" x14ac:dyDescent="0.25">
      <c r="A1272" s="532" t="str">
        <f>IF(ISNUMBER(VALUE(SUBSTITUTE('Quantities Report_Secondary'!$A1272,"+",""))), VALUE(SUBSTITUTE('Quantities Report_Secondary'!$A1272,"+","")),IF('Quantities Report_Secondary'!$A1272="Totals:","End of Project",$A1271))</f>
        <v>Station</v>
      </c>
      <c r="B1272" s="473" t="str">
        <f>IF(ISNUMBER('Quantities Report_Secondary'!$A1272), "",TRIM('Quantities Report_Secondary'!$A1272))</f>
        <v/>
      </c>
      <c r="C1272" s="475">
        <f>'Quantities Report_Secondary'!D1272</f>
        <v>0</v>
      </c>
    </row>
    <row r="1273" spans="1:3" x14ac:dyDescent="0.25">
      <c r="A1273" s="532" t="str">
        <f>IF(ISNUMBER(VALUE(SUBSTITUTE('Quantities Report_Secondary'!$A1273,"+",""))), VALUE(SUBSTITUTE('Quantities Report_Secondary'!$A1273,"+","")),IF('Quantities Report_Secondary'!$A1273="Totals:","End of Project",$A1272))</f>
        <v>Station</v>
      </c>
      <c r="B1273" s="473" t="str">
        <f>IF(ISNUMBER('Quantities Report_Secondary'!$A1273), "",TRIM('Quantities Report_Secondary'!$A1273))</f>
        <v/>
      </c>
      <c r="C1273" s="475">
        <f>'Quantities Report_Secondary'!D1273</f>
        <v>0</v>
      </c>
    </row>
    <row r="1274" spans="1:3" x14ac:dyDescent="0.25">
      <c r="A1274" s="532" t="str">
        <f>IF(ISNUMBER(VALUE(SUBSTITUTE('Quantities Report_Secondary'!$A1274,"+",""))), VALUE(SUBSTITUTE('Quantities Report_Secondary'!$A1274,"+","")),IF('Quantities Report_Secondary'!$A1274="Totals:","End of Project",$A1273))</f>
        <v>Station</v>
      </c>
      <c r="B1274" s="473" t="str">
        <f>IF(ISNUMBER('Quantities Report_Secondary'!$A1274), "",TRIM('Quantities Report_Secondary'!$A1274))</f>
        <v/>
      </c>
      <c r="C1274" s="475">
        <f>'Quantities Report_Secondary'!D1274</f>
        <v>0</v>
      </c>
    </row>
    <row r="1275" spans="1:3" x14ac:dyDescent="0.25">
      <c r="A1275" s="532" t="str">
        <f>IF(ISNUMBER(VALUE(SUBSTITUTE('Quantities Report_Secondary'!$A1275,"+",""))), VALUE(SUBSTITUTE('Quantities Report_Secondary'!$A1275,"+","")),IF('Quantities Report_Secondary'!$A1275="Totals:","End of Project",$A1274))</f>
        <v>Station</v>
      </c>
      <c r="B1275" s="473" t="str">
        <f>IF(ISNUMBER('Quantities Report_Secondary'!$A1275), "",TRIM('Quantities Report_Secondary'!$A1275))</f>
        <v/>
      </c>
      <c r="C1275" s="475">
        <f>'Quantities Report_Secondary'!D1275</f>
        <v>0</v>
      </c>
    </row>
    <row r="1276" spans="1:3" x14ac:dyDescent="0.25">
      <c r="A1276" s="532" t="str">
        <f>IF(ISNUMBER(VALUE(SUBSTITUTE('Quantities Report_Secondary'!$A1276,"+",""))), VALUE(SUBSTITUTE('Quantities Report_Secondary'!$A1276,"+","")),IF('Quantities Report_Secondary'!$A1276="Totals:","End of Project",$A1275))</f>
        <v>Station</v>
      </c>
      <c r="B1276" s="473" t="str">
        <f>IF(ISNUMBER('Quantities Report_Secondary'!$A1276), "",TRIM('Quantities Report_Secondary'!$A1276))</f>
        <v/>
      </c>
      <c r="C1276" s="475">
        <f>'Quantities Report_Secondary'!D1276</f>
        <v>0</v>
      </c>
    </row>
    <row r="1277" spans="1:3" x14ac:dyDescent="0.25">
      <c r="A1277" s="532" t="str">
        <f>IF(ISNUMBER(VALUE(SUBSTITUTE('Quantities Report_Secondary'!$A1277,"+",""))), VALUE(SUBSTITUTE('Quantities Report_Secondary'!$A1277,"+","")),IF('Quantities Report_Secondary'!$A1277="Totals:","End of Project",$A1276))</f>
        <v>Station</v>
      </c>
      <c r="B1277" s="473" t="str">
        <f>IF(ISNUMBER('Quantities Report_Secondary'!$A1277), "",TRIM('Quantities Report_Secondary'!$A1277))</f>
        <v/>
      </c>
      <c r="C1277" s="475">
        <f>'Quantities Report_Secondary'!D1277</f>
        <v>0</v>
      </c>
    </row>
    <row r="1278" spans="1:3" x14ac:dyDescent="0.25">
      <c r="A1278" s="532" t="str">
        <f>IF(ISNUMBER(VALUE(SUBSTITUTE('Quantities Report_Secondary'!$A1278,"+",""))), VALUE(SUBSTITUTE('Quantities Report_Secondary'!$A1278,"+","")),IF('Quantities Report_Secondary'!$A1278="Totals:","End of Project",$A1277))</f>
        <v>Station</v>
      </c>
      <c r="B1278" s="473" t="str">
        <f>IF(ISNUMBER('Quantities Report_Secondary'!$A1278), "",TRIM('Quantities Report_Secondary'!$A1278))</f>
        <v/>
      </c>
      <c r="C1278" s="475">
        <f>'Quantities Report_Secondary'!D1278</f>
        <v>0</v>
      </c>
    </row>
    <row r="1279" spans="1:3" x14ac:dyDescent="0.25">
      <c r="A1279" s="532" t="str">
        <f>IF(ISNUMBER(VALUE(SUBSTITUTE('Quantities Report_Secondary'!$A1279,"+",""))), VALUE(SUBSTITUTE('Quantities Report_Secondary'!$A1279,"+","")),IF('Quantities Report_Secondary'!$A1279="Totals:","End of Project",$A1278))</f>
        <v>Station</v>
      </c>
      <c r="B1279" s="473" t="str">
        <f>IF(ISNUMBER('Quantities Report_Secondary'!$A1279), "",TRIM('Quantities Report_Secondary'!$A1279))</f>
        <v/>
      </c>
      <c r="C1279" s="475">
        <f>'Quantities Report_Secondary'!D1279</f>
        <v>0</v>
      </c>
    </row>
    <row r="1280" spans="1:3" x14ac:dyDescent="0.25">
      <c r="A1280" s="532" t="str">
        <f>IF(ISNUMBER(VALUE(SUBSTITUTE('Quantities Report_Secondary'!$A1280,"+",""))), VALUE(SUBSTITUTE('Quantities Report_Secondary'!$A1280,"+","")),IF('Quantities Report_Secondary'!$A1280="Totals:","End of Project",$A1279))</f>
        <v>Station</v>
      </c>
      <c r="B1280" s="473" t="str">
        <f>IF(ISNUMBER('Quantities Report_Secondary'!$A1280), "",TRIM('Quantities Report_Secondary'!$A1280))</f>
        <v/>
      </c>
      <c r="C1280" s="475">
        <f>'Quantities Report_Secondary'!D1280</f>
        <v>0</v>
      </c>
    </row>
    <row r="1281" spans="1:3" x14ac:dyDescent="0.25">
      <c r="A1281" s="532" t="str">
        <f>IF(ISNUMBER(VALUE(SUBSTITUTE('Quantities Report_Secondary'!$A1281,"+",""))), VALUE(SUBSTITUTE('Quantities Report_Secondary'!$A1281,"+","")),IF('Quantities Report_Secondary'!$A1281="Totals:","End of Project",$A1280))</f>
        <v>Station</v>
      </c>
      <c r="B1281" s="473" t="str">
        <f>IF(ISNUMBER('Quantities Report_Secondary'!$A1281), "",TRIM('Quantities Report_Secondary'!$A1281))</f>
        <v/>
      </c>
      <c r="C1281" s="475">
        <f>'Quantities Report_Secondary'!D1281</f>
        <v>0</v>
      </c>
    </row>
    <row r="1282" spans="1:3" x14ac:dyDescent="0.25">
      <c r="A1282" s="532" t="str">
        <f>IF(ISNUMBER(VALUE(SUBSTITUTE('Quantities Report_Secondary'!$A1282,"+",""))), VALUE(SUBSTITUTE('Quantities Report_Secondary'!$A1282,"+","")),IF('Quantities Report_Secondary'!$A1282="Totals:","End of Project",$A1281))</f>
        <v>Station</v>
      </c>
      <c r="B1282" s="473" t="str">
        <f>IF(ISNUMBER('Quantities Report_Secondary'!$A1282), "",TRIM('Quantities Report_Secondary'!$A1282))</f>
        <v/>
      </c>
      <c r="C1282" s="475">
        <f>'Quantities Report_Secondary'!D1282</f>
        <v>0</v>
      </c>
    </row>
    <row r="1283" spans="1:3" x14ac:dyDescent="0.25">
      <c r="A1283" s="532" t="str">
        <f>IF(ISNUMBER(VALUE(SUBSTITUTE('Quantities Report_Secondary'!$A1283,"+",""))), VALUE(SUBSTITUTE('Quantities Report_Secondary'!$A1283,"+","")),IF('Quantities Report_Secondary'!$A1283="Totals:","End of Project",$A1282))</f>
        <v>Station</v>
      </c>
      <c r="B1283" s="473" t="str">
        <f>IF(ISNUMBER('Quantities Report_Secondary'!$A1283), "",TRIM('Quantities Report_Secondary'!$A1283))</f>
        <v/>
      </c>
      <c r="C1283" s="475">
        <f>'Quantities Report_Secondary'!D1283</f>
        <v>0</v>
      </c>
    </row>
    <row r="1284" spans="1:3" x14ac:dyDescent="0.25">
      <c r="A1284" s="532" t="str">
        <f>IF(ISNUMBER(VALUE(SUBSTITUTE('Quantities Report_Secondary'!$A1284,"+",""))), VALUE(SUBSTITUTE('Quantities Report_Secondary'!$A1284,"+","")),IF('Quantities Report_Secondary'!$A1284="Totals:","End of Project",$A1283))</f>
        <v>Station</v>
      </c>
      <c r="B1284" s="473" t="str">
        <f>IF(ISNUMBER('Quantities Report_Secondary'!$A1284), "",TRIM('Quantities Report_Secondary'!$A1284))</f>
        <v/>
      </c>
      <c r="C1284" s="475">
        <f>'Quantities Report_Secondary'!D1284</f>
        <v>0</v>
      </c>
    </row>
    <row r="1285" spans="1:3" x14ac:dyDescent="0.25">
      <c r="A1285" s="532" t="str">
        <f>IF(ISNUMBER(VALUE(SUBSTITUTE('Quantities Report_Secondary'!$A1285,"+",""))), VALUE(SUBSTITUTE('Quantities Report_Secondary'!$A1285,"+","")),IF('Quantities Report_Secondary'!$A1285="Totals:","End of Project",$A1284))</f>
        <v>Station</v>
      </c>
      <c r="B1285" s="473" t="str">
        <f>IF(ISNUMBER('Quantities Report_Secondary'!$A1285), "",TRIM('Quantities Report_Secondary'!$A1285))</f>
        <v/>
      </c>
      <c r="C1285" s="475">
        <f>'Quantities Report_Secondary'!D1285</f>
        <v>0</v>
      </c>
    </row>
    <row r="1286" spans="1:3" x14ac:dyDescent="0.25">
      <c r="A1286" s="532" t="str">
        <f>IF(ISNUMBER(VALUE(SUBSTITUTE('Quantities Report_Secondary'!$A1286,"+",""))), VALUE(SUBSTITUTE('Quantities Report_Secondary'!$A1286,"+","")),IF('Quantities Report_Secondary'!$A1286="Totals:","End of Project",$A1285))</f>
        <v>Station</v>
      </c>
      <c r="B1286" s="473" t="str">
        <f>IF(ISNUMBER('Quantities Report_Secondary'!$A1286), "",TRIM('Quantities Report_Secondary'!$A1286))</f>
        <v/>
      </c>
      <c r="C1286" s="475">
        <f>'Quantities Report_Secondary'!D1286</f>
        <v>0</v>
      </c>
    </row>
    <row r="1287" spans="1:3" x14ac:dyDescent="0.25">
      <c r="A1287" s="532" t="str">
        <f>IF(ISNUMBER(VALUE(SUBSTITUTE('Quantities Report_Secondary'!$A1287,"+",""))), VALUE(SUBSTITUTE('Quantities Report_Secondary'!$A1287,"+","")),IF('Quantities Report_Secondary'!$A1287="Totals:","End of Project",$A1286))</f>
        <v>Station</v>
      </c>
      <c r="B1287" s="473" t="str">
        <f>IF(ISNUMBER('Quantities Report_Secondary'!$A1287), "",TRIM('Quantities Report_Secondary'!$A1287))</f>
        <v/>
      </c>
      <c r="C1287" s="475">
        <f>'Quantities Report_Secondary'!D1287</f>
        <v>0</v>
      </c>
    </row>
    <row r="1288" spans="1:3" x14ac:dyDescent="0.25">
      <c r="A1288" s="532" t="str">
        <f>IF(ISNUMBER(VALUE(SUBSTITUTE('Quantities Report_Secondary'!$A1288,"+",""))), VALUE(SUBSTITUTE('Quantities Report_Secondary'!$A1288,"+","")),IF('Quantities Report_Secondary'!$A1288="Totals:","End of Project",$A1287))</f>
        <v>Station</v>
      </c>
      <c r="B1288" s="473" t="str">
        <f>IF(ISNUMBER('Quantities Report_Secondary'!$A1288), "",TRIM('Quantities Report_Secondary'!$A1288))</f>
        <v/>
      </c>
      <c r="C1288" s="475">
        <f>'Quantities Report_Secondary'!D1288</f>
        <v>0</v>
      </c>
    </row>
    <row r="1289" spans="1:3" x14ac:dyDescent="0.25">
      <c r="A1289" s="532" t="str">
        <f>IF(ISNUMBER(VALUE(SUBSTITUTE('Quantities Report_Secondary'!$A1289,"+",""))), VALUE(SUBSTITUTE('Quantities Report_Secondary'!$A1289,"+","")),IF('Quantities Report_Secondary'!$A1289="Totals:","End of Project",$A1288))</f>
        <v>Station</v>
      </c>
      <c r="B1289" s="473" t="str">
        <f>IF(ISNUMBER('Quantities Report_Secondary'!$A1289), "",TRIM('Quantities Report_Secondary'!$A1289))</f>
        <v/>
      </c>
      <c r="C1289" s="475">
        <f>'Quantities Report_Secondary'!D1289</f>
        <v>0</v>
      </c>
    </row>
    <row r="1290" spans="1:3" x14ac:dyDescent="0.25">
      <c r="A1290" s="532" t="str">
        <f>IF(ISNUMBER(VALUE(SUBSTITUTE('Quantities Report_Secondary'!$A1290,"+",""))), VALUE(SUBSTITUTE('Quantities Report_Secondary'!$A1290,"+","")),IF('Quantities Report_Secondary'!$A1290="Totals:","End of Project",$A1289))</f>
        <v>Station</v>
      </c>
      <c r="B1290" s="473" t="str">
        <f>IF(ISNUMBER('Quantities Report_Secondary'!$A1290), "",TRIM('Quantities Report_Secondary'!$A1290))</f>
        <v/>
      </c>
      <c r="C1290" s="475">
        <f>'Quantities Report_Secondary'!D1290</f>
        <v>0</v>
      </c>
    </row>
    <row r="1291" spans="1:3" x14ac:dyDescent="0.25">
      <c r="A1291" s="532" t="str">
        <f>IF(ISNUMBER(VALUE(SUBSTITUTE('Quantities Report_Secondary'!$A1291,"+",""))), VALUE(SUBSTITUTE('Quantities Report_Secondary'!$A1291,"+","")),IF('Quantities Report_Secondary'!$A1291="Totals:","End of Project",$A1290))</f>
        <v>Station</v>
      </c>
      <c r="B1291" s="473" t="str">
        <f>IF(ISNUMBER('Quantities Report_Secondary'!$A1291), "",TRIM('Quantities Report_Secondary'!$A1291))</f>
        <v/>
      </c>
      <c r="C1291" s="475">
        <f>'Quantities Report_Secondary'!D1291</f>
        <v>0</v>
      </c>
    </row>
    <row r="1292" spans="1:3" x14ac:dyDescent="0.25">
      <c r="A1292" s="532" t="str">
        <f>IF(ISNUMBER(VALUE(SUBSTITUTE('Quantities Report_Secondary'!$A1292,"+",""))), VALUE(SUBSTITUTE('Quantities Report_Secondary'!$A1292,"+","")),IF('Quantities Report_Secondary'!$A1292="Totals:","End of Project",$A1291))</f>
        <v>Station</v>
      </c>
      <c r="B1292" s="473" t="str">
        <f>IF(ISNUMBER('Quantities Report_Secondary'!$A1292), "",TRIM('Quantities Report_Secondary'!$A1292))</f>
        <v/>
      </c>
      <c r="C1292" s="475">
        <f>'Quantities Report_Secondary'!D1292</f>
        <v>0</v>
      </c>
    </row>
    <row r="1293" spans="1:3" x14ac:dyDescent="0.25">
      <c r="A1293" s="532" t="str">
        <f>IF(ISNUMBER(VALUE(SUBSTITUTE('Quantities Report_Secondary'!$A1293,"+",""))), VALUE(SUBSTITUTE('Quantities Report_Secondary'!$A1293,"+","")),IF('Quantities Report_Secondary'!$A1293="Totals:","End of Project",$A1292))</f>
        <v>Station</v>
      </c>
      <c r="B1293" s="473" t="str">
        <f>IF(ISNUMBER('Quantities Report_Secondary'!$A1293), "",TRIM('Quantities Report_Secondary'!$A1293))</f>
        <v/>
      </c>
      <c r="C1293" s="475">
        <f>'Quantities Report_Secondary'!D1293</f>
        <v>0</v>
      </c>
    </row>
    <row r="1294" spans="1:3" x14ac:dyDescent="0.25">
      <c r="A1294" s="532" t="str">
        <f>IF(ISNUMBER(VALUE(SUBSTITUTE('Quantities Report_Secondary'!$A1294,"+",""))), VALUE(SUBSTITUTE('Quantities Report_Secondary'!$A1294,"+","")),IF('Quantities Report_Secondary'!$A1294="Totals:","End of Project",$A1293))</f>
        <v>Station</v>
      </c>
      <c r="B1294" s="473" t="str">
        <f>IF(ISNUMBER('Quantities Report_Secondary'!$A1294), "",TRIM('Quantities Report_Secondary'!$A1294))</f>
        <v/>
      </c>
      <c r="C1294" s="475">
        <f>'Quantities Report_Secondary'!D1294</f>
        <v>0</v>
      </c>
    </row>
    <row r="1295" spans="1:3" x14ac:dyDescent="0.25">
      <c r="A1295" s="532" t="str">
        <f>IF(ISNUMBER(VALUE(SUBSTITUTE('Quantities Report_Secondary'!$A1295,"+",""))), VALUE(SUBSTITUTE('Quantities Report_Secondary'!$A1295,"+","")),IF('Quantities Report_Secondary'!$A1295="Totals:","End of Project",$A1294))</f>
        <v>Station</v>
      </c>
      <c r="B1295" s="473" t="str">
        <f>IF(ISNUMBER('Quantities Report_Secondary'!$A1295), "",TRIM('Quantities Report_Secondary'!$A1295))</f>
        <v/>
      </c>
      <c r="C1295" s="475">
        <f>'Quantities Report_Secondary'!D1295</f>
        <v>0</v>
      </c>
    </row>
    <row r="1296" spans="1:3" x14ac:dyDescent="0.25">
      <c r="A1296" s="532" t="str">
        <f>IF(ISNUMBER(VALUE(SUBSTITUTE('Quantities Report_Secondary'!$A1296,"+",""))), VALUE(SUBSTITUTE('Quantities Report_Secondary'!$A1296,"+","")),IF('Quantities Report_Secondary'!$A1296="Totals:","End of Project",$A1295))</f>
        <v>Station</v>
      </c>
      <c r="B1296" s="473" t="str">
        <f>IF(ISNUMBER('Quantities Report_Secondary'!$A1296), "",TRIM('Quantities Report_Secondary'!$A1296))</f>
        <v/>
      </c>
      <c r="C1296" s="475">
        <f>'Quantities Report_Secondary'!D1296</f>
        <v>0</v>
      </c>
    </row>
    <row r="1297" spans="1:3" x14ac:dyDescent="0.25">
      <c r="A1297" s="532" t="str">
        <f>IF(ISNUMBER(VALUE(SUBSTITUTE('Quantities Report_Secondary'!$A1297,"+",""))), VALUE(SUBSTITUTE('Quantities Report_Secondary'!$A1297,"+","")),IF('Quantities Report_Secondary'!$A1297="Totals:","End of Project",$A1296))</f>
        <v>Station</v>
      </c>
      <c r="B1297" s="473" t="str">
        <f>IF(ISNUMBER('Quantities Report_Secondary'!$A1297), "",TRIM('Quantities Report_Secondary'!$A1297))</f>
        <v/>
      </c>
      <c r="C1297" s="475">
        <f>'Quantities Report_Secondary'!D1297</f>
        <v>0</v>
      </c>
    </row>
    <row r="1298" spans="1:3" x14ac:dyDescent="0.25">
      <c r="A1298" s="532" t="str">
        <f>IF(ISNUMBER(VALUE(SUBSTITUTE('Quantities Report_Secondary'!$A1298,"+",""))), VALUE(SUBSTITUTE('Quantities Report_Secondary'!$A1298,"+","")),IF('Quantities Report_Secondary'!$A1298="Totals:","End of Project",$A1297))</f>
        <v>Station</v>
      </c>
      <c r="B1298" s="473" t="str">
        <f>IF(ISNUMBER('Quantities Report_Secondary'!$A1298), "",TRIM('Quantities Report_Secondary'!$A1298))</f>
        <v/>
      </c>
      <c r="C1298" s="475">
        <f>'Quantities Report_Secondary'!D1298</f>
        <v>0</v>
      </c>
    </row>
    <row r="1299" spans="1:3" x14ac:dyDescent="0.25">
      <c r="A1299" s="532" t="str">
        <f>IF(ISNUMBER(VALUE(SUBSTITUTE('Quantities Report_Secondary'!$A1299,"+",""))), VALUE(SUBSTITUTE('Quantities Report_Secondary'!$A1299,"+","")),IF('Quantities Report_Secondary'!$A1299="Totals:","End of Project",$A1298))</f>
        <v>Station</v>
      </c>
      <c r="B1299" s="473" t="str">
        <f>IF(ISNUMBER('Quantities Report_Secondary'!$A1299), "",TRIM('Quantities Report_Secondary'!$A1299))</f>
        <v/>
      </c>
      <c r="C1299" s="475">
        <f>'Quantities Report_Secondary'!D1299</f>
        <v>0</v>
      </c>
    </row>
    <row r="1300" spans="1:3" x14ac:dyDescent="0.25">
      <c r="A1300" s="532" t="str">
        <f>IF(ISNUMBER(VALUE(SUBSTITUTE('Quantities Report_Secondary'!$A1300,"+",""))), VALUE(SUBSTITUTE('Quantities Report_Secondary'!$A1300,"+","")),IF('Quantities Report_Secondary'!$A1300="Totals:","End of Project",$A1299))</f>
        <v>Station</v>
      </c>
      <c r="B1300" s="473" t="str">
        <f>IF(ISNUMBER('Quantities Report_Secondary'!$A1300), "",TRIM('Quantities Report_Secondary'!$A1300))</f>
        <v/>
      </c>
      <c r="C1300" s="475">
        <f>'Quantities Report_Secondary'!D1300</f>
        <v>0</v>
      </c>
    </row>
    <row r="1301" spans="1:3" x14ac:dyDescent="0.25">
      <c r="A1301" s="532" t="str">
        <f>IF(ISNUMBER(VALUE(SUBSTITUTE('Quantities Report_Secondary'!$A1301,"+",""))), VALUE(SUBSTITUTE('Quantities Report_Secondary'!$A1301,"+","")),IF('Quantities Report_Secondary'!$A1301="Totals:","End of Project",$A1300))</f>
        <v>Station</v>
      </c>
      <c r="B1301" s="473" t="str">
        <f>IF(ISNUMBER('Quantities Report_Secondary'!$A1301), "",TRIM('Quantities Report_Secondary'!$A1301))</f>
        <v/>
      </c>
      <c r="C1301" s="475">
        <f>'Quantities Report_Secondary'!D1301</f>
        <v>0</v>
      </c>
    </row>
    <row r="1302" spans="1:3" x14ac:dyDescent="0.25">
      <c r="A1302" s="532" t="str">
        <f>IF(ISNUMBER(VALUE(SUBSTITUTE('Quantities Report_Secondary'!$A1302,"+",""))), VALUE(SUBSTITUTE('Quantities Report_Secondary'!$A1302,"+","")),IF('Quantities Report_Secondary'!$A1302="Totals:","End of Project",$A1301))</f>
        <v>Station</v>
      </c>
      <c r="B1302" s="473" t="str">
        <f>IF(ISNUMBER('Quantities Report_Secondary'!$A1302), "",TRIM('Quantities Report_Secondary'!$A1302))</f>
        <v/>
      </c>
      <c r="C1302" s="475">
        <f>'Quantities Report_Secondary'!D1302</f>
        <v>0</v>
      </c>
    </row>
    <row r="1303" spans="1:3" x14ac:dyDescent="0.25">
      <c r="A1303" s="532" t="str">
        <f>IF(ISNUMBER(VALUE(SUBSTITUTE('Quantities Report_Secondary'!$A1303,"+",""))), VALUE(SUBSTITUTE('Quantities Report_Secondary'!$A1303,"+","")),IF('Quantities Report_Secondary'!$A1303="Totals:","End of Project",$A1302))</f>
        <v>Station</v>
      </c>
      <c r="B1303" s="473" t="str">
        <f>IF(ISNUMBER('Quantities Report_Secondary'!$A1303), "",TRIM('Quantities Report_Secondary'!$A1303))</f>
        <v/>
      </c>
      <c r="C1303" s="475">
        <f>'Quantities Report_Secondary'!D1303</f>
        <v>0</v>
      </c>
    </row>
    <row r="1304" spans="1:3" x14ac:dyDescent="0.25">
      <c r="A1304" s="532" t="str">
        <f>IF(ISNUMBER(VALUE(SUBSTITUTE('Quantities Report_Secondary'!$A1304,"+",""))), VALUE(SUBSTITUTE('Quantities Report_Secondary'!$A1304,"+","")),IF('Quantities Report_Secondary'!$A1304="Totals:","End of Project",$A1303))</f>
        <v>Station</v>
      </c>
      <c r="B1304" s="473" t="str">
        <f>IF(ISNUMBER('Quantities Report_Secondary'!$A1304), "",TRIM('Quantities Report_Secondary'!$A1304))</f>
        <v/>
      </c>
      <c r="C1304" s="475">
        <f>'Quantities Report_Secondary'!D1304</f>
        <v>0</v>
      </c>
    </row>
    <row r="1305" spans="1:3" x14ac:dyDescent="0.25">
      <c r="A1305" s="532" t="str">
        <f>IF(ISNUMBER(VALUE(SUBSTITUTE('Quantities Report_Secondary'!$A1305,"+",""))), VALUE(SUBSTITUTE('Quantities Report_Secondary'!$A1305,"+","")),IF('Quantities Report_Secondary'!$A1305="Totals:","End of Project",$A1304))</f>
        <v>Station</v>
      </c>
      <c r="B1305" s="473" t="str">
        <f>IF(ISNUMBER('Quantities Report_Secondary'!$A1305), "",TRIM('Quantities Report_Secondary'!$A1305))</f>
        <v/>
      </c>
      <c r="C1305" s="475">
        <f>'Quantities Report_Secondary'!D1305</f>
        <v>0</v>
      </c>
    </row>
    <row r="1306" spans="1:3" x14ac:dyDescent="0.25">
      <c r="A1306" s="532" t="str">
        <f>IF(ISNUMBER(VALUE(SUBSTITUTE('Quantities Report_Secondary'!$A1306,"+",""))), VALUE(SUBSTITUTE('Quantities Report_Secondary'!$A1306,"+","")),IF('Quantities Report_Secondary'!$A1306="Totals:","End of Project",$A1305))</f>
        <v>Station</v>
      </c>
      <c r="B1306" s="473" t="str">
        <f>IF(ISNUMBER('Quantities Report_Secondary'!$A1306), "",TRIM('Quantities Report_Secondary'!$A1306))</f>
        <v/>
      </c>
      <c r="C1306" s="475">
        <f>'Quantities Report_Secondary'!D1306</f>
        <v>0</v>
      </c>
    </row>
    <row r="1307" spans="1:3" x14ac:dyDescent="0.25">
      <c r="A1307" s="532" t="str">
        <f>IF(ISNUMBER(VALUE(SUBSTITUTE('Quantities Report_Secondary'!$A1307,"+",""))), VALUE(SUBSTITUTE('Quantities Report_Secondary'!$A1307,"+","")),IF('Quantities Report_Secondary'!$A1307="Totals:","End of Project",$A1306))</f>
        <v>Station</v>
      </c>
      <c r="B1307" s="473" t="str">
        <f>IF(ISNUMBER('Quantities Report_Secondary'!$A1307), "",TRIM('Quantities Report_Secondary'!$A1307))</f>
        <v/>
      </c>
      <c r="C1307" s="475">
        <f>'Quantities Report_Secondary'!D1307</f>
        <v>0</v>
      </c>
    </row>
    <row r="1308" spans="1:3" x14ac:dyDescent="0.25">
      <c r="A1308" s="532" t="str">
        <f>IF(ISNUMBER(VALUE(SUBSTITUTE('Quantities Report_Secondary'!$A1308,"+",""))), VALUE(SUBSTITUTE('Quantities Report_Secondary'!$A1308,"+","")),IF('Quantities Report_Secondary'!$A1308="Totals:","End of Project",$A1307))</f>
        <v>Station</v>
      </c>
      <c r="B1308" s="473" t="str">
        <f>IF(ISNUMBER('Quantities Report_Secondary'!$A1308), "",TRIM('Quantities Report_Secondary'!$A1308))</f>
        <v/>
      </c>
      <c r="C1308" s="475">
        <f>'Quantities Report_Secondary'!D1308</f>
        <v>0</v>
      </c>
    </row>
    <row r="1309" spans="1:3" x14ac:dyDescent="0.25">
      <c r="A1309" s="532" t="str">
        <f>IF(ISNUMBER(VALUE(SUBSTITUTE('Quantities Report_Secondary'!$A1309,"+",""))), VALUE(SUBSTITUTE('Quantities Report_Secondary'!$A1309,"+","")),IF('Quantities Report_Secondary'!$A1309="Totals:","End of Project",$A1308))</f>
        <v>Station</v>
      </c>
      <c r="B1309" s="473" t="str">
        <f>IF(ISNUMBER('Quantities Report_Secondary'!$A1309), "",TRIM('Quantities Report_Secondary'!$A1309))</f>
        <v/>
      </c>
      <c r="C1309" s="475">
        <f>'Quantities Report_Secondary'!D1309</f>
        <v>0</v>
      </c>
    </row>
    <row r="1310" spans="1:3" x14ac:dyDescent="0.25">
      <c r="A1310" s="532" t="str">
        <f>IF(ISNUMBER(VALUE(SUBSTITUTE('Quantities Report_Secondary'!$A1310,"+",""))), VALUE(SUBSTITUTE('Quantities Report_Secondary'!$A1310,"+","")),IF('Quantities Report_Secondary'!$A1310="Totals:","End of Project",$A1309))</f>
        <v>Station</v>
      </c>
      <c r="B1310" s="473" t="str">
        <f>IF(ISNUMBER('Quantities Report_Secondary'!$A1310), "",TRIM('Quantities Report_Secondary'!$A1310))</f>
        <v/>
      </c>
      <c r="C1310" s="475">
        <f>'Quantities Report_Secondary'!D1310</f>
        <v>0</v>
      </c>
    </row>
    <row r="1311" spans="1:3" x14ac:dyDescent="0.25">
      <c r="A1311" s="532" t="str">
        <f>IF(ISNUMBER(VALUE(SUBSTITUTE('Quantities Report_Secondary'!$A1311,"+",""))), VALUE(SUBSTITUTE('Quantities Report_Secondary'!$A1311,"+","")),IF('Quantities Report_Secondary'!$A1311="Totals:","End of Project",$A1310))</f>
        <v>Station</v>
      </c>
      <c r="B1311" s="473" t="str">
        <f>IF(ISNUMBER('Quantities Report_Secondary'!$A1311), "",TRIM('Quantities Report_Secondary'!$A1311))</f>
        <v/>
      </c>
      <c r="C1311" s="475">
        <f>'Quantities Report_Secondary'!D1311</f>
        <v>0</v>
      </c>
    </row>
    <row r="1312" spans="1:3" x14ac:dyDescent="0.25">
      <c r="A1312" s="532" t="str">
        <f>IF(ISNUMBER(VALUE(SUBSTITUTE('Quantities Report_Secondary'!$A1312,"+",""))), VALUE(SUBSTITUTE('Quantities Report_Secondary'!$A1312,"+","")),IF('Quantities Report_Secondary'!$A1312="Totals:","End of Project",$A1311))</f>
        <v>Station</v>
      </c>
      <c r="B1312" s="473" t="str">
        <f>IF(ISNUMBER('Quantities Report_Secondary'!$A1312), "",TRIM('Quantities Report_Secondary'!$A1312))</f>
        <v/>
      </c>
      <c r="C1312" s="475">
        <f>'Quantities Report_Secondary'!D1312</f>
        <v>0</v>
      </c>
    </row>
    <row r="1313" spans="1:3" x14ac:dyDescent="0.25">
      <c r="A1313" s="532" t="str">
        <f>IF(ISNUMBER(VALUE(SUBSTITUTE('Quantities Report_Secondary'!$A1313,"+",""))), VALUE(SUBSTITUTE('Quantities Report_Secondary'!$A1313,"+","")),IF('Quantities Report_Secondary'!$A1313="Totals:","End of Project",$A1312))</f>
        <v>Station</v>
      </c>
      <c r="B1313" s="473" t="str">
        <f>IF(ISNUMBER('Quantities Report_Secondary'!$A1313), "",TRIM('Quantities Report_Secondary'!$A1313))</f>
        <v/>
      </c>
      <c r="C1313" s="475">
        <f>'Quantities Report_Secondary'!D1313</f>
        <v>0</v>
      </c>
    </row>
    <row r="1314" spans="1:3" x14ac:dyDescent="0.25">
      <c r="A1314" s="532" t="str">
        <f>IF(ISNUMBER(VALUE(SUBSTITUTE('Quantities Report_Secondary'!$A1314,"+",""))), VALUE(SUBSTITUTE('Quantities Report_Secondary'!$A1314,"+","")),IF('Quantities Report_Secondary'!$A1314="Totals:","End of Project",$A1313))</f>
        <v>Station</v>
      </c>
      <c r="B1314" s="473" t="str">
        <f>IF(ISNUMBER('Quantities Report_Secondary'!$A1314), "",TRIM('Quantities Report_Secondary'!$A1314))</f>
        <v/>
      </c>
      <c r="C1314" s="475">
        <f>'Quantities Report_Secondary'!D1314</f>
        <v>0</v>
      </c>
    </row>
    <row r="1315" spans="1:3" x14ac:dyDescent="0.25">
      <c r="A1315" s="532" t="str">
        <f>IF(ISNUMBER(VALUE(SUBSTITUTE('Quantities Report_Secondary'!$A1315,"+",""))), VALUE(SUBSTITUTE('Quantities Report_Secondary'!$A1315,"+","")),IF('Quantities Report_Secondary'!$A1315="Totals:","End of Project",$A1314))</f>
        <v>Station</v>
      </c>
      <c r="B1315" s="473" t="str">
        <f>IF(ISNUMBER('Quantities Report_Secondary'!$A1315), "",TRIM('Quantities Report_Secondary'!$A1315))</f>
        <v/>
      </c>
      <c r="C1315" s="475">
        <f>'Quantities Report_Secondary'!D1315</f>
        <v>0</v>
      </c>
    </row>
    <row r="1316" spans="1:3" x14ac:dyDescent="0.25">
      <c r="A1316" s="532" t="str">
        <f>IF(ISNUMBER(VALUE(SUBSTITUTE('Quantities Report_Secondary'!$A1316,"+",""))), VALUE(SUBSTITUTE('Quantities Report_Secondary'!$A1316,"+","")),IF('Quantities Report_Secondary'!$A1316="Totals:","End of Project",$A1315))</f>
        <v>Station</v>
      </c>
      <c r="B1316" s="473" t="str">
        <f>IF(ISNUMBER('Quantities Report_Secondary'!$A1316), "",TRIM('Quantities Report_Secondary'!$A1316))</f>
        <v/>
      </c>
      <c r="C1316" s="475">
        <f>'Quantities Report_Secondary'!D1316</f>
        <v>0</v>
      </c>
    </row>
    <row r="1317" spans="1:3" x14ac:dyDescent="0.25">
      <c r="A1317" s="532" t="str">
        <f>IF(ISNUMBER(VALUE(SUBSTITUTE('Quantities Report_Secondary'!$A1317,"+",""))), VALUE(SUBSTITUTE('Quantities Report_Secondary'!$A1317,"+","")),IF('Quantities Report_Secondary'!$A1317="Totals:","End of Project",$A1316))</f>
        <v>Station</v>
      </c>
      <c r="B1317" s="473" t="str">
        <f>IF(ISNUMBER('Quantities Report_Secondary'!$A1317), "",TRIM('Quantities Report_Secondary'!$A1317))</f>
        <v/>
      </c>
      <c r="C1317" s="475">
        <f>'Quantities Report_Secondary'!D1317</f>
        <v>0</v>
      </c>
    </row>
    <row r="1318" spans="1:3" x14ac:dyDescent="0.25">
      <c r="A1318" s="532" t="str">
        <f>IF(ISNUMBER(VALUE(SUBSTITUTE('Quantities Report_Secondary'!$A1318,"+",""))), VALUE(SUBSTITUTE('Quantities Report_Secondary'!$A1318,"+","")),IF('Quantities Report_Secondary'!$A1318="Totals:","End of Project",$A1317))</f>
        <v>Station</v>
      </c>
      <c r="B1318" s="473" t="str">
        <f>IF(ISNUMBER('Quantities Report_Secondary'!$A1318), "",TRIM('Quantities Report_Secondary'!$A1318))</f>
        <v/>
      </c>
      <c r="C1318" s="475">
        <f>'Quantities Report_Secondary'!D1318</f>
        <v>0</v>
      </c>
    </row>
    <row r="1319" spans="1:3" x14ac:dyDescent="0.25">
      <c r="A1319" s="532" t="str">
        <f>IF(ISNUMBER(VALUE(SUBSTITUTE('Quantities Report_Secondary'!$A1319,"+",""))), VALUE(SUBSTITUTE('Quantities Report_Secondary'!$A1319,"+","")),IF('Quantities Report_Secondary'!$A1319="Totals:","End of Project",$A1318))</f>
        <v>Station</v>
      </c>
      <c r="B1319" s="473" t="str">
        <f>IF(ISNUMBER('Quantities Report_Secondary'!$A1319), "",TRIM('Quantities Report_Secondary'!$A1319))</f>
        <v/>
      </c>
      <c r="C1319" s="475">
        <f>'Quantities Report_Secondary'!D1319</f>
        <v>0</v>
      </c>
    </row>
    <row r="1320" spans="1:3" x14ac:dyDescent="0.25">
      <c r="A1320" s="532" t="str">
        <f>IF(ISNUMBER(VALUE(SUBSTITUTE('Quantities Report_Secondary'!$A1320,"+",""))), VALUE(SUBSTITUTE('Quantities Report_Secondary'!$A1320,"+","")),IF('Quantities Report_Secondary'!$A1320="Totals:","End of Project",$A1319))</f>
        <v>Station</v>
      </c>
      <c r="B1320" s="473" t="str">
        <f>IF(ISNUMBER('Quantities Report_Secondary'!$A1320), "",TRIM('Quantities Report_Secondary'!$A1320))</f>
        <v/>
      </c>
      <c r="C1320" s="475">
        <f>'Quantities Report_Secondary'!D1320</f>
        <v>0</v>
      </c>
    </row>
    <row r="1321" spans="1:3" x14ac:dyDescent="0.25">
      <c r="A1321" s="532" t="str">
        <f>IF(ISNUMBER(VALUE(SUBSTITUTE('Quantities Report_Secondary'!$A1321,"+",""))), VALUE(SUBSTITUTE('Quantities Report_Secondary'!$A1321,"+","")),IF('Quantities Report_Secondary'!$A1321="Totals:","End of Project",$A1320))</f>
        <v>Station</v>
      </c>
      <c r="B1321" s="473" t="str">
        <f>IF(ISNUMBER('Quantities Report_Secondary'!$A1321), "",TRIM('Quantities Report_Secondary'!$A1321))</f>
        <v/>
      </c>
      <c r="C1321" s="475">
        <f>'Quantities Report_Secondary'!D1321</f>
        <v>0</v>
      </c>
    </row>
    <row r="1322" spans="1:3" x14ac:dyDescent="0.25">
      <c r="A1322" s="532" t="str">
        <f>IF(ISNUMBER(VALUE(SUBSTITUTE('Quantities Report_Secondary'!$A1322,"+",""))), VALUE(SUBSTITUTE('Quantities Report_Secondary'!$A1322,"+","")),IF('Quantities Report_Secondary'!$A1322="Totals:","End of Project",$A1321))</f>
        <v>Station</v>
      </c>
      <c r="B1322" s="473" t="str">
        <f>IF(ISNUMBER('Quantities Report_Secondary'!$A1322), "",TRIM('Quantities Report_Secondary'!$A1322))</f>
        <v/>
      </c>
      <c r="C1322" s="475">
        <f>'Quantities Report_Secondary'!D1322</f>
        <v>0</v>
      </c>
    </row>
    <row r="1323" spans="1:3" x14ac:dyDescent="0.25">
      <c r="A1323" s="532" t="str">
        <f>IF(ISNUMBER(VALUE(SUBSTITUTE('Quantities Report_Secondary'!$A1323,"+",""))), VALUE(SUBSTITUTE('Quantities Report_Secondary'!$A1323,"+","")),IF('Quantities Report_Secondary'!$A1323="Totals:","End of Project",$A1322))</f>
        <v>Station</v>
      </c>
      <c r="B1323" s="473" t="str">
        <f>IF(ISNUMBER('Quantities Report_Secondary'!$A1323), "",TRIM('Quantities Report_Secondary'!$A1323))</f>
        <v/>
      </c>
      <c r="C1323" s="475">
        <f>'Quantities Report_Secondary'!D1323</f>
        <v>0</v>
      </c>
    </row>
    <row r="1324" spans="1:3" x14ac:dyDescent="0.25">
      <c r="A1324" s="532" t="str">
        <f>IF(ISNUMBER(VALUE(SUBSTITUTE('Quantities Report_Secondary'!$A1324,"+",""))), VALUE(SUBSTITUTE('Quantities Report_Secondary'!$A1324,"+","")),IF('Quantities Report_Secondary'!$A1324="Totals:","End of Project",$A1323))</f>
        <v>Station</v>
      </c>
      <c r="B1324" s="473" t="str">
        <f>IF(ISNUMBER('Quantities Report_Secondary'!$A1324), "",TRIM('Quantities Report_Secondary'!$A1324))</f>
        <v/>
      </c>
      <c r="C1324" s="475">
        <f>'Quantities Report_Secondary'!D1324</f>
        <v>0</v>
      </c>
    </row>
    <row r="1325" spans="1:3" x14ac:dyDescent="0.25">
      <c r="A1325" s="532" t="str">
        <f>IF(ISNUMBER(VALUE(SUBSTITUTE('Quantities Report_Secondary'!$A1325,"+",""))), VALUE(SUBSTITUTE('Quantities Report_Secondary'!$A1325,"+","")),IF('Quantities Report_Secondary'!$A1325="Totals:","End of Project",$A1324))</f>
        <v>Station</v>
      </c>
      <c r="B1325" s="473" t="str">
        <f>IF(ISNUMBER('Quantities Report_Secondary'!$A1325), "",TRIM('Quantities Report_Secondary'!$A1325))</f>
        <v/>
      </c>
      <c r="C1325" s="475">
        <f>'Quantities Report_Secondary'!D1325</f>
        <v>0</v>
      </c>
    </row>
    <row r="1326" spans="1:3" x14ac:dyDescent="0.25">
      <c r="A1326" s="532" t="str">
        <f>IF(ISNUMBER(VALUE(SUBSTITUTE('Quantities Report_Secondary'!$A1326,"+",""))), VALUE(SUBSTITUTE('Quantities Report_Secondary'!$A1326,"+","")),IF('Quantities Report_Secondary'!$A1326="Totals:","End of Project",$A1325))</f>
        <v>Station</v>
      </c>
      <c r="B1326" s="473" t="str">
        <f>IF(ISNUMBER('Quantities Report_Secondary'!$A1326), "",TRIM('Quantities Report_Secondary'!$A1326))</f>
        <v/>
      </c>
      <c r="C1326" s="475">
        <f>'Quantities Report_Secondary'!D1326</f>
        <v>0</v>
      </c>
    </row>
    <row r="1327" spans="1:3" x14ac:dyDescent="0.25">
      <c r="A1327" s="532" t="str">
        <f>IF(ISNUMBER(VALUE(SUBSTITUTE('Quantities Report_Secondary'!$A1327,"+",""))), VALUE(SUBSTITUTE('Quantities Report_Secondary'!$A1327,"+","")),IF('Quantities Report_Secondary'!$A1327="Totals:","End of Project",$A1326))</f>
        <v>Station</v>
      </c>
      <c r="B1327" s="473" t="str">
        <f>IF(ISNUMBER('Quantities Report_Secondary'!$A1327), "",TRIM('Quantities Report_Secondary'!$A1327))</f>
        <v/>
      </c>
      <c r="C1327" s="475">
        <f>'Quantities Report_Secondary'!D1327</f>
        <v>0</v>
      </c>
    </row>
    <row r="1328" spans="1:3" x14ac:dyDescent="0.25">
      <c r="A1328" s="532" t="str">
        <f>IF(ISNUMBER(VALUE(SUBSTITUTE('Quantities Report_Secondary'!$A1328,"+",""))), VALUE(SUBSTITUTE('Quantities Report_Secondary'!$A1328,"+","")),IF('Quantities Report_Secondary'!$A1328="Totals:","End of Project",$A1327))</f>
        <v>Station</v>
      </c>
      <c r="B1328" s="473" t="str">
        <f>IF(ISNUMBER('Quantities Report_Secondary'!$A1328), "",TRIM('Quantities Report_Secondary'!$A1328))</f>
        <v/>
      </c>
      <c r="C1328" s="475">
        <f>'Quantities Report_Secondary'!D1328</f>
        <v>0</v>
      </c>
    </row>
    <row r="1329" spans="1:3" x14ac:dyDescent="0.25">
      <c r="A1329" s="532" t="str">
        <f>IF(ISNUMBER(VALUE(SUBSTITUTE('Quantities Report_Secondary'!$A1329,"+",""))), VALUE(SUBSTITUTE('Quantities Report_Secondary'!$A1329,"+","")),IF('Quantities Report_Secondary'!$A1329="Totals:","End of Project",$A1328))</f>
        <v>Station</v>
      </c>
      <c r="B1329" s="473" t="str">
        <f>IF(ISNUMBER('Quantities Report_Secondary'!$A1329), "",TRIM('Quantities Report_Secondary'!$A1329))</f>
        <v/>
      </c>
      <c r="C1329" s="475">
        <f>'Quantities Report_Secondary'!D1329</f>
        <v>0</v>
      </c>
    </row>
    <row r="1330" spans="1:3" x14ac:dyDescent="0.25">
      <c r="A1330" s="532" t="str">
        <f>IF(ISNUMBER(VALUE(SUBSTITUTE('Quantities Report_Secondary'!$A1330,"+",""))), VALUE(SUBSTITUTE('Quantities Report_Secondary'!$A1330,"+","")),IF('Quantities Report_Secondary'!$A1330="Totals:","End of Project",$A1329))</f>
        <v>Station</v>
      </c>
      <c r="B1330" s="473" t="str">
        <f>IF(ISNUMBER('Quantities Report_Secondary'!$A1330), "",TRIM('Quantities Report_Secondary'!$A1330))</f>
        <v/>
      </c>
      <c r="C1330" s="475">
        <f>'Quantities Report_Secondary'!D1330</f>
        <v>0</v>
      </c>
    </row>
    <row r="1331" spans="1:3" x14ac:dyDescent="0.25">
      <c r="A1331" s="532" t="str">
        <f>IF(ISNUMBER(VALUE(SUBSTITUTE('Quantities Report_Secondary'!$A1331,"+",""))), VALUE(SUBSTITUTE('Quantities Report_Secondary'!$A1331,"+","")),IF('Quantities Report_Secondary'!$A1331="Totals:","End of Project",$A1330))</f>
        <v>Station</v>
      </c>
      <c r="B1331" s="473" t="str">
        <f>IF(ISNUMBER('Quantities Report_Secondary'!$A1331), "",TRIM('Quantities Report_Secondary'!$A1331))</f>
        <v/>
      </c>
      <c r="C1331" s="475">
        <f>'Quantities Report_Secondary'!D1331</f>
        <v>0</v>
      </c>
    </row>
    <row r="1332" spans="1:3" x14ac:dyDescent="0.25">
      <c r="A1332" s="532" t="str">
        <f>IF(ISNUMBER(VALUE(SUBSTITUTE('Quantities Report_Secondary'!$A1332,"+",""))), VALUE(SUBSTITUTE('Quantities Report_Secondary'!$A1332,"+","")),IF('Quantities Report_Secondary'!$A1332="Totals:","End of Project",$A1331))</f>
        <v>Station</v>
      </c>
      <c r="B1332" s="473" t="str">
        <f>IF(ISNUMBER('Quantities Report_Secondary'!$A1332), "",TRIM('Quantities Report_Secondary'!$A1332))</f>
        <v/>
      </c>
      <c r="C1332" s="475">
        <f>'Quantities Report_Secondary'!D1332</f>
        <v>0</v>
      </c>
    </row>
    <row r="1333" spans="1:3" x14ac:dyDescent="0.25">
      <c r="A1333" s="532" t="str">
        <f>IF(ISNUMBER(VALUE(SUBSTITUTE('Quantities Report_Secondary'!$A1333,"+",""))), VALUE(SUBSTITUTE('Quantities Report_Secondary'!$A1333,"+","")),IF('Quantities Report_Secondary'!$A1333="Totals:","End of Project",$A1332))</f>
        <v>Station</v>
      </c>
      <c r="B1333" s="473" t="str">
        <f>IF(ISNUMBER('Quantities Report_Secondary'!$A1333), "",TRIM('Quantities Report_Secondary'!$A1333))</f>
        <v/>
      </c>
      <c r="C1333" s="475">
        <f>'Quantities Report_Secondary'!D1333</f>
        <v>0</v>
      </c>
    </row>
    <row r="1334" spans="1:3" x14ac:dyDescent="0.25">
      <c r="A1334" s="532" t="str">
        <f>IF(ISNUMBER(VALUE(SUBSTITUTE('Quantities Report_Secondary'!$A1334,"+",""))), VALUE(SUBSTITUTE('Quantities Report_Secondary'!$A1334,"+","")),IF('Quantities Report_Secondary'!$A1334="Totals:","End of Project",$A1333))</f>
        <v>Station</v>
      </c>
      <c r="B1334" s="473" t="str">
        <f>IF(ISNUMBER('Quantities Report_Secondary'!$A1334), "",TRIM('Quantities Report_Secondary'!$A1334))</f>
        <v/>
      </c>
      <c r="C1334" s="475">
        <f>'Quantities Report_Secondary'!D1334</f>
        <v>0</v>
      </c>
    </row>
    <row r="1335" spans="1:3" x14ac:dyDescent="0.25">
      <c r="A1335" s="532" t="str">
        <f>IF(ISNUMBER(VALUE(SUBSTITUTE('Quantities Report_Secondary'!$A1335,"+",""))), VALUE(SUBSTITUTE('Quantities Report_Secondary'!$A1335,"+","")),IF('Quantities Report_Secondary'!$A1335="Totals:","End of Project",$A1334))</f>
        <v>Station</v>
      </c>
      <c r="B1335" s="473" t="str">
        <f>IF(ISNUMBER('Quantities Report_Secondary'!$A1335), "",TRIM('Quantities Report_Secondary'!$A1335))</f>
        <v/>
      </c>
      <c r="C1335" s="475">
        <f>'Quantities Report_Secondary'!D1335</f>
        <v>0</v>
      </c>
    </row>
    <row r="1336" spans="1:3" x14ac:dyDescent="0.25">
      <c r="A1336" s="532" t="str">
        <f>IF(ISNUMBER(VALUE(SUBSTITUTE('Quantities Report_Secondary'!$A1336,"+",""))), VALUE(SUBSTITUTE('Quantities Report_Secondary'!$A1336,"+","")),IF('Quantities Report_Secondary'!$A1336="Totals:","End of Project",$A1335))</f>
        <v>Station</v>
      </c>
      <c r="B1336" s="473" t="str">
        <f>IF(ISNUMBER('Quantities Report_Secondary'!$A1336), "",TRIM('Quantities Report_Secondary'!$A1336))</f>
        <v/>
      </c>
      <c r="C1336" s="475">
        <f>'Quantities Report_Secondary'!D1336</f>
        <v>0</v>
      </c>
    </row>
    <row r="1337" spans="1:3" x14ac:dyDescent="0.25">
      <c r="A1337" s="532" t="str">
        <f>IF(ISNUMBER(VALUE(SUBSTITUTE('Quantities Report_Secondary'!$A1337,"+",""))), VALUE(SUBSTITUTE('Quantities Report_Secondary'!$A1337,"+","")),IF('Quantities Report_Secondary'!$A1337="Totals:","End of Project",$A1336))</f>
        <v>Station</v>
      </c>
      <c r="B1337" s="473" t="str">
        <f>IF(ISNUMBER('Quantities Report_Secondary'!$A1337), "",TRIM('Quantities Report_Secondary'!$A1337))</f>
        <v/>
      </c>
      <c r="C1337" s="475">
        <f>'Quantities Report_Secondary'!D1337</f>
        <v>0</v>
      </c>
    </row>
    <row r="1338" spans="1:3" x14ac:dyDescent="0.25">
      <c r="A1338" s="532" t="str">
        <f>IF(ISNUMBER(VALUE(SUBSTITUTE('Quantities Report_Secondary'!$A1338,"+",""))), VALUE(SUBSTITUTE('Quantities Report_Secondary'!$A1338,"+","")),IF('Quantities Report_Secondary'!$A1338="Totals:","End of Project",$A1337))</f>
        <v>Station</v>
      </c>
      <c r="B1338" s="473" t="str">
        <f>IF(ISNUMBER('Quantities Report_Secondary'!$A1338), "",TRIM('Quantities Report_Secondary'!$A1338))</f>
        <v/>
      </c>
      <c r="C1338" s="475">
        <f>'Quantities Report_Secondary'!D1338</f>
        <v>0</v>
      </c>
    </row>
    <row r="1339" spans="1:3" x14ac:dyDescent="0.25">
      <c r="A1339" s="532" t="str">
        <f>IF(ISNUMBER(VALUE(SUBSTITUTE('Quantities Report_Secondary'!$A1339,"+",""))), VALUE(SUBSTITUTE('Quantities Report_Secondary'!$A1339,"+","")),IF('Quantities Report_Secondary'!$A1339="Totals:","End of Project",$A1338))</f>
        <v>Station</v>
      </c>
      <c r="B1339" s="473" t="str">
        <f>IF(ISNUMBER('Quantities Report_Secondary'!$A1339), "",TRIM('Quantities Report_Secondary'!$A1339))</f>
        <v/>
      </c>
      <c r="C1339" s="475">
        <f>'Quantities Report_Secondary'!D1339</f>
        <v>0</v>
      </c>
    </row>
    <row r="1340" spans="1:3" x14ac:dyDescent="0.25">
      <c r="A1340" s="532" t="str">
        <f>IF(ISNUMBER(VALUE(SUBSTITUTE('Quantities Report_Secondary'!$A1340,"+",""))), VALUE(SUBSTITUTE('Quantities Report_Secondary'!$A1340,"+","")),IF('Quantities Report_Secondary'!$A1340="Totals:","End of Project",$A1339))</f>
        <v>Station</v>
      </c>
      <c r="B1340" s="473" t="str">
        <f>IF(ISNUMBER('Quantities Report_Secondary'!$A1340), "",TRIM('Quantities Report_Secondary'!$A1340))</f>
        <v/>
      </c>
      <c r="C1340" s="475">
        <f>'Quantities Report_Secondary'!D1340</f>
        <v>0</v>
      </c>
    </row>
    <row r="1341" spans="1:3" x14ac:dyDescent="0.25">
      <c r="A1341" s="532" t="str">
        <f>IF(ISNUMBER(VALUE(SUBSTITUTE('Quantities Report_Secondary'!$A1341,"+",""))), VALUE(SUBSTITUTE('Quantities Report_Secondary'!$A1341,"+","")),IF('Quantities Report_Secondary'!$A1341="Totals:","End of Project",$A1340))</f>
        <v>Station</v>
      </c>
      <c r="B1341" s="473" t="str">
        <f>IF(ISNUMBER('Quantities Report_Secondary'!$A1341), "",TRIM('Quantities Report_Secondary'!$A1341))</f>
        <v/>
      </c>
      <c r="C1341" s="475">
        <f>'Quantities Report_Secondary'!D1341</f>
        <v>0</v>
      </c>
    </row>
    <row r="1342" spans="1:3" x14ac:dyDescent="0.25">
      <c r="A1342" s="532" t="str">
        <f>IF(ISNUMBER(VALUE(SUBSTITUTE('Quantities Report_Secondary'!$A1342,"+",""))), VALUE(SUBSTITUTE('Quantities Report_Secondary'!$A1342,"+","")),IF('Quantities Report_Secondary'!$A1342="Totals:","End of Project",$A1341))</f>
        <v>Station</v>
      </c>
      <c r="B1342" s="473" t="str">
        <f>IF(ISNUMBER('Quantities Report_Secondary'!$A1342), "",TRIM('Quantities Report_Secondary'!$A1342))</f>
        <v/>
      </c>
      <c r="C1342" s="475">
        <f>'Quantities Report_Secondary'!D1342</f>
        <v>0</v>
      </c>
    </row>
    <row r="1343" spans="1:3" x14ac:dyDescent="0.25">
      <c r="A1343" s="532" t="str">
        <f>IF(ISNUMBER(VALUE(SUBSTITUTE('Quantities Report_Secondary'!$A1343,"+",""))), VALUE(SUBSTITUTE('Quantities Report_Secondary'!$A1343,"+","")),IF('Quantities Report_Secondary'!$A1343="Totals:","End of Project",$A1342))</f>
        <v>Station</v>
      </c>
      <c r="B1343" s="473" t="str">
        <f>IF(ISNUMBER('Quantities Report_Secondary'!$A1343), "",TRIM('Quantities Report_Secondary'!$A1343))</f>
        <v/>
      </c>
      <c r="C1343" s="475">
        <f>'Quantities Report_Secondary'!D1343</f>
        <v>0</v>
      </c>
    </row>
    <row r="1344" spans="1:3" x14ac:dyDescent="0.25">
      <c r="A1344" s="532" t="str">
        <f>IF(ISNUMBER(VALUE(SUBSTITUTE('Quantities Report_Secondary'!$A1344,"+",""))), VALUE(SUBSTITUTE('Quantities Report_Secondary'!$A1344,"+","")),IF('Quantities Report_Secondary'!$A1344="Totals:","End of Project",$A1343))</f>
        <v>Station</v>
      </c>
      <c r="B1344" s="473" t="str">
        <f>IF(ISNUMBER('Quantities Report_Secondary'!$A1344), "",TRIM('Quantities Report_Secondary'!$A1344))</f>
        <v/>
      </c>
      <c r="C1344" s="475">
        <f>'Quantities Report_Secondary'!D1344</f>
        <v>0</v>
      </c>
    </row>
    <row r="1345" spans="1:3" x14ac:dyDescent="0.25">
      <c r="A1345" s="532" t="str">
        <f>IF(ISNUMBER(VALUE(SUBSTITUTE('Quantities Report_Secondary'!$A1345,"+",""))), VALUE(SUBSTITUTE('Quantities Report_Secondary'!$A1345,"+","")),IF('Quantities Report_Secondary'!$A1345="Totals:","End of Project",$A1344))</f>
        <v>Station</v>
      </c>
      <c r="B1345" s="473" t="str">
        <f>IF(ISNUMBER('Quantities Report_Secondary'!$A1345), "",TRIM('Quantities Report_Secondary'!$A1345))</f>
        <v/>
      </c>
      <c r="C1345" s="475">
        <f>'Quantities Report_Secondary'!D1345</f>
        <v>0</v>
      </c>
    </row>
    <row r="1346" spans="1:3" x14ac:dyDescent="0.25">
      <c r="A1346" s="532" t="str">
        <f>IF(ISNUMBER(VALUE(SUBSTITUTE('Quantities Report_Secondary'!$A1346,"+",""))), VALUE(SUBSTITUTE('Quantities Report_Secondary'!$A1346,"+","")),IF('Quantities Report_Secondary'!$A1346="Totals:","End of Project",$A1345))</f>
        <v>Station</v>
      </c>
      <c r="B1346" s="473" t="str">
        <f>IF(ISNUMBER('Quantities Report_Secondary'!$A1346), "",TRIM('Quantities Report_Secondary'!$A1346))</f>
        <v/>
      </c>
      <c r="C1346" s="475">
        <f>'Quantities Report_Secondary'!D1346</f>
        <v>0</v>
      </c>
    </row>
    <row r="1347" spans="1:3" x14ac:dyDescent="0.25">
      <c r="A1347" s="532" t="str">
        <f>IF(ISNUMBER(VALUE(SUBSTITUTE('Quantities Report_Secondary'!$A1347,"+",""))), VALUE(SUBSTITUTE('Quantities Report_Secondary'!$A1347,"+","")),IF('Quantities Report_Secondary'!$A1347="Totals:","End of Project",$A1346))</f>
        <v>Station</v>
      </c>
      <c r="B1347" s="473" t="str">
        <f>IF(ISNUMBER('Quantities Report_Secondary'!$A1347), "",TRIM('Quantities Report_Secondary'!$A1347))</f>
        <v/>
      </c>
      <c r="C1347" s="475">
        <f>'Quantities Report_Secondary'!D1347</f>
        <v>0</v>
      </c>
    </row>
    <row r="1348" spans="1:3" x14ac:dyDescent="0.25">
      <c r="A1348" s="532" t="str">
        <f>IF(ISNUMBER(VALUE(SUBSTITUTE('Quantities Report_Secondary'!$A1348,"+",""))), VALUE(SUBSTITUTE('Quantities Report_Secondary'!$A1348,"+","")),IF('Quantities Report_Secondary'!$A1348="Totals:","End of Project",$A1347))</f>
        <v>Station</v>
      </c>
      <c r="B1348" s="473" t="str">
        <f>IF(ISNUMBER('Quantities Report_Secondary'!$A1348), "",TRIM('Quantities Report_Secondary'!$A1348))</f>
        <v/>
      </c>
      <c r="C1348" s="475">
        <f>'Quantities Report_Secondary'!D1348</f>
        <v>0</v>
      </c>
    </row>
    <row r="1349" spans="1:3" x14ac:dyDescent="0.25">
      <c r="A1349" s="532" t="str">
        <f>IF(ISNUMBER(VALUE(SUBSTITUTE('Quantities Report_Secondary'!$A1349,"+",""))), VALUE(SUBSTITUTE('Quantities Report_Secondary'!$A1349,"+","")),IF('Quantities Report_Secondary'!$A1349="Totals:","End of Project",$A1348))</f>
        <v>Station</v>
      </c>
      <c r="B1349" s="473" t="str">
        <f>IF(ISNUMBER('Quantities Report_Secondary'!$A1349), "",TRIM('Quantities Report_Secondary'!$A1349))</f>
        <v/>
      </c>
      <c r="C1349" s="475">
        <f>'Quantities Report_Secondary'!D1349</f>
        <v>0</v>
      </c>
    </row>
    <row r="1350" spans="1:3" x14ac:dyDescent="0.25">
      <c r="A1350" s="532" t="str">
        <f>IF(ISNUMBER(VALUE(SUBSTITUTE('Quantities Report_Secondary'!$A1350,"+",""))), VALUE(SUBSTITUTE('Quantities Report_Secondary'!$A1350,"+","")),IF('Quantities Report_Secondary'!$A1350="Totals:","End of Project",$A1349))</f>
        <v>Station</v>
      </c>
      <c r="B1350" s="473" t="str">
        <f>IF(ISNUMBER('Quantities Report_Secondary'!$A1350), "",TRIM('Quantities Report_Secondary'!$A1350))</f>
        <v/>
      </c>
      <c r="C1350" s="475">
        <f>'Quantities Report_Secondary'!D1350</f>
        <v>0</v>
      </c>
    </row>
    <row r="1351" spans="1:3" x14ac:dyDescent="0.25">
      <c r="A1351" s="532" t="str">
        <f>IF(ISNUMBER(VALUE(SUBSTITUTE('Quantities Report_Secondary'!$A1351,"+",""))), VALUE(SUBSTITUTE('Quantities Report_Secondary'!$A1351,"+","")),IF('Quantities Report_Secondary'!$A1351="Totals:","End of Project",$A1350))</f>
        <v>Station</v>
      </c>
      <c r="B1351" s="473" t="str">
        <f>IF(ISNUMBER('Quantities Report_Secondary'!$A1351), "",TRIM('Quantities Report_Secondary'!$A1351))</f>
        <v/>
      </c>
      <c r="C1351" s="475">
        <f>'Quantities Report_Secondary'!D1351</f>
        <v>0</v>
      </c>
    </row>
    <row r="1352" spans="1:3" x14ac:dyDescent="0.25">
      <c r="A1352" s="532" t="str">
        <f>IF(ISNUMBER(VALUE(SUBSTITUTE('Quantities Report_Secondary'!$A1352,"+",""))), VALUE(SUBSTITUTE('Quantities Report_Secondary'!$A1352,"+","")),IF('Quantities Report_Secondary'!$A1352="Totals:","End of Project",$A1351))</f>
        <v>Station</v>
      </c>
      <c r="B1352" s="473" t="str">
        <f>IF(ISNUMBER('Quantities Report_Secondary'!$A1352), "",TRIM('Quantities Report_Secondary'!$A1352))</f>
        <v/>
      </c>
      <c r="C1352" s="475">
        <f>'Quantities Report_Secondary'!D1352</f>
        <v>0</v>
      </c>
    </row>
    <row r="1353" spans="1:3" x14ac:dyDescent="0.25">
      <c r="A1353" s="532" t="str">
        <f>IF(ISNUMBER(VALUE(SUBSTITUTE('Quantities Report_Secondary'!$A1353,"+",""))), VALUE(SUBSTITUTE('Quantities Report_Secondary'!$A1353,"+","")),IF('Quantities Report_Secondary'!$A1353="Totals:","End of Project",$A1352))</f>
        <v>Station</v>
      </c>
      <c r="B1353" s="473" t="str">
        <f>IF(ISNUMBER('Quantities Report_Secondary'!$A1353), "",TRIM('Quantities Report_Secondary'!$A1353))</f>
        <v/>
      </c>
      <c r="C1353" s="475">
        <f>'Quantities Report_Secondary'!D1353</f>
        <v>0</v>
      </c>
    </row>
    <row r="1354" spans="1:3" x14ac:dyDescent="0.25">
      <c r="A1354" s="532" t="str">
        <f>IF(ISNUMBER(VALUE(SUBSTITUTE('Quantities Report_Secondary'!$A1354,"+",""))), VALUE(SUBSTITUTE('Quantities Report_Secondary'!$A1354,"+","")),IF('Quantities Report_Secondary'!$A1354="Totals:","End of Project",$A1353))</f>
        <v>Station</v>
      </c>
      <c r="B1354" s="473" t="str">
        <f>IF(ISNUMBER('Quantities Report_Secondary'!$A1354), "",TRIM('Quantities Report_Secondary'!$A1354))</f>
        <v/>
      </c>
      <c r="C1354" s="475">
        <f>'Quantities Report_Secondary'!D1354</f>
        <v>0</v>
      </c>
    </row>
    <row r="1355" spans="1:3" x14ac:dyDescent="0.25">
      <c r="A1355" s="532" t="str">
        <f>IF(ISNUMBER(VALUE(SUBSTITUTE('Quantities Report_Secondary'!$A1355,"+",""))), VALUE(SUBSTITUTE('Quantities Report_Secondary'!$A1355,"+","")),IF('Quantities Report_Secondary'!$A1355="Totals:","End of Project",$A1354))</f>
        <v>Station</v>
      </c>
      <c r="B1355" s="473" t="str">
        <f>IF(ISNUMBER('Quantities Report_Secondary'!$A1355), "",TRIM('Quantities Report_Secondary'!$A1355))</f>
        <v/>
      </c>
      <c r="C1355" s="475">
        <f>'Quantities Report_Secondary'!D1355</f>
        <v>0</v>
      </c>
    </row>
    <row r="1356" spans="1:3" x14ac:dyDescent="0.25">
      <c r="A1356" s="532" t="str">
        <f>IF(ISNUMBER(VALUE(SUBSTITUTE('Quantities Report_Secondary'!$A1356,"+",""))), VALUE(SUBSTITUTE('Quantities Report_Secondary'!$A1356,"+","")),IF('Quantities Report_Secondary'!$A1356="Totals:","End of Project",$A1355))</f>
        <v>Station</v>
      </c>
      <c r="B1356" s="473" t="str">
        <f>IF(ISNUMBER('Quantities Report_Secondary'!$A1356), "",TRIM('Quantities Report_Secondary'!$A1356))</f>
        <v/>
      </c>
      <c r="C1356" s="475">
        <f>'Quantities Report_Secondary'!D1356</f>
        <v>0</v>
      </c>
    </row>
    <row r="1357" spans="1:3" x14ac:dyDescent="0.25">
      <c r="A1357" s="532" t="str">
        <f>IF(ISNUMBER(VALUE(SUBSTITUTE('Quantities Report_Secondary'!$A1357,"+",""))), VALUE(SUBSTITUTE('Quantities Report_Secondary'!$A1357,"+","")),IF('Quantities Report_Secondary'!$A1357="Totals:","End of Project",$A1356))</f>
        <v>Station</v>
      </c>
      <c r="B1357" s="473" t="str">
        <f>IF(ISNUMBER('Quantities Report_Secondary'!$A1357), "",TRIM('Quantities Report_Secondary'!$A1357))</f>
        <v/>
      </c>
      <c r="C1357" s="475">
        <f>'Quantities Report_Secondary'!D1357</f>
        <v>0</v>
      </c>
    </row>
    <row r="1358" spans="1:3" x14ac:dyDescent="0.25">
      <c r="A1358" s="532" t="str">
        <f>IF(ISNUMBER(VALUE(SUBSTITUTE('Quantities Report_Secondary'!$A1358,"+",""))), VALUE(SUBSTITUTE('Quantities Report_Secondary'!$A1358,"+","")),IF('Quantities Report_Secondary'!$A1358="Totals:","End of Project",$A1357))</f>
        <v>Station</v>
      </c>
      <c r="B1358" s="473" t="str">
        <f>IF(ISNUMBER('Quantities Report_Secondary'!$A1358), "",TRIM('Quantities Report_Secondary'!$A1358))</f>
        <v/>
      </c>
      <c r="C1358" s="475">
        <f>'Quantities Report_Secondary'!D1358</f>
        <v>0</v>
      </c>
    </row>
    <row r="1359" spans="1:3" x14ac:dyDescent="0.25">
      <c r="A1359" s="532" t="str">
        <f>IF(ISNUMBER(VALUE(SUBSTITUTE('Quantities Report_Secondary'!$A1359,"+",""))), VALUE(SUBSTITUTE('Quantities Report_Secondary'!$A1359,"+","")),IF('Quantities Report_Secondary'!$A1359="Totals:","End of Project",$A1358))</f>
        <v>Station</v>
      </c>
      <c r="B1359" s="473" t="str">
        <f>IF(ISNUMBER('Quantities Report_Secondary'!$A1359), "",TRIM('Quantities Report_Secondary'!$A1359))</f>
        <v/>
      </c>
      <c r="C1359" s="475">
        <f>'Quantities Report_Secondary'!D1359</f>
        <v>0</v>
      </c>
    </row>
    <row r="1360" spans="1:3" x14ac:dyDescent="0.25">
      <c r="A1360" s="532" t="str">
        <f>IF(ISNUMBER(VALUE(SUBSTITUTE('Quantities Report_Secondary'!$A1360,"+",""))), VALUE(SUBSTITUTE('Quantities Report_Secondary'!$A1360,"+","")),IF('Quantities Report_Secondary'!$A1360="Totals:","End of Project",$A1359))</f>
        <v>Station</v>
      </c>
      <c r="B1360" s="473" t="str">
        <f>IF(ISNUMBER('Quantities Report_Secondary'!$A1360), "",TRIM('Quantities Report_Secondary'!$A1360))</f>
        <v/>
      </c>
      <c r="C1360" s="475">
        <f>'Quantities Report_Secondary'!D1360</f>
        <v>0</v>
      </c>
    </row>
    <row r="1361" spans="1:3" x14ac:dyDescent="0.25">
      <c r="A1361" s="532" t="str">
        <f>IF(ISNUMBER(VALUE(SUBSTITUTE('Quantities Report_Secondary'!$A1361,"+",""))), VALUE(SUBSTITUTE('Quantities Report_Secondary'!$A1361,"+","")),IF('Quantities Report_Secondary'!$A1361="Totals:","End of Project",$A1360))</f>
        <v>Station</v>
      </c>
      <c r="B1361" s="473" t="str">
        <f>IF(ISNUMBER('Quantities Report_Secondary'!$A1361), "",TRIM('Quantities Report_Secondary'!$A1361))</f>
        <v/>
      </c>
      <c r="C1361" s="475">
        <f>'Quantities Report_Secondary'!D1361</f>
        <v>0</v>
      </c>
    </row>
    <row r="1362" spans="1:3" x14ac:dyDescent="0.25">
      <c r="A1362" s="532" t="str">
        <f>IF(ISNUMBER(VALUE(SUBSTITUTE('Quantities Report_Secondary'!$A1362,"+",""))), VALUE(SUBSTITUTE('Quantities Report_Secondary'!$A1362,"+","")),IF('Quantities Report_Secondary'!$A1362="Totals:","End of Project",$A1361))</f>
        <v>Station</v>
      </c>
      <c r="B1362" s="473" t="str">
        <f>IF(ISNUMBER('Quantities Report_Secondary'!$A1362), "",TRIM('Quantities Report_Secondary'!$A1362))</f>
        <v/>
      </c>
      <c r="C1362" s="475">
        <f>'Quantities Report_Secondary'!D1362</f>
        <v>0</v>
      </c>
    </row>
    <row r="1363" spans="1:3" x14ac:dyDescent="0.25">
      <c r="A1363" s="532" t="str">
        <f>IF(ISNUMBER(VALUE(SUBSTITUTE('Quantities Report_Secondary'!$A1363,"+",""))), VALUE(SUBSTITUTE('Quantities Report_Secondary'!$A1363,"+","")),IF('Quantities Report_Secondary'!$A1363="Totals:","End of Project",$A1362))</f>
        <v>Station</v>
      </c>
      <c r="B1363" s="473" t="str">
        <f>IF(ISNUMBER('Quantities Report_Secondary'!$A1363), "",TRIM('Quantities Report_Secondary'!$A1363))</f>
        <v/>
      </c>
      <c r="C1363" s="475">
        <f>'Quantities Report_Secondary'!D1363</f>
        <v>0</v>
      </c>
    </row>
    <row r="1364" spans="1:3" x14ac:dyDescent="0.25">
      <c r="A1364" s="532" t="str">
        <f>IF(ISNUMBER(VALUE(SUBSTITUTE('Quantities Report_Secondary'!$A1364,"+",""))), VALUE(SUBSTITUTE('Quantities Report_Secondary'!$A1364,"+","")),IF('Quantities Report_Secondary'!$A1364="Totals:","End of Project",$A1363))</f>
        <v>Station</v>
      </c>
      <c r="B1364" s="473" t="str">
        <f>IF(ISNUMBER('Quantities Report_Secondary'!$A1364), "",TRIM('Quantities Report_Secondary'!$A1364))</f>
        <v/>
      </c>
      <c r="C1364" s="475">
        <f>'Quantities Report_Secondary'!D1364</f>
        <v>0</v>
      </c>
    </row>
    <row r="1365" spans="1:3" x14ac:dyDescent="0.25">
      <c r="A1365" s="532" t="str">
        <f>IF(ISNUMBER(VALUE(SUBSTITUTE('Quantities Report_Secondary'!$A1365,"+",""))), VALUE(SUBSTITUTE('Quantities Report_Secondary'!$A1365,"+","")),IF('Quantities Report_Secondary'!$A1365="Totals:","End of Project",$A1364))</f>
        <v>Station</v>
      </c>
      <c r="B1365" s="473" t="str">
        <f>IF(ISNUMBER('Quantities Report_Secondary'!$A1365), "",TRIM('Quantities Report_Secondary'!$A1365))</f>
        <v/>
      </c>
      <c r="C1365" s="475">
        <f>'Quantities Report_Secondary'!D1365</f>
        <v>0</v>
      </c>
    </row>
    <row r="1366" spans="1:3" x14ac:dyDescent="0.25">
      <c r="A1366" s="532" t="str">
        <f>IF(ISNUMBER(VALUE(SUBSTITUTE('Quantities Report_Secondary'!$A1366,"+",""))), VALUE(SUBSTITUTE('Quantities Report_Secondary'!$A1366,"+","")),IF('Quantities Report_Secondary'!$A1366="Totals:","End of Project",$A1365))</f>
        <v>Station</v>
      </c>
      <c r="B1366" s="473" t="str">
        <f>IF(ISNUMBER('Quantities Report_Secondary'!$A1366), "",TRIM('Quantities Report_Secondary'!$A1366))</f>
        <v/>
      </c>
      <c r="C1366" s="475">
        <f>'Quantities Report_Secondary'!D1366</f>
        <v>0</v>
      </c>
    </row>
    <row r="1367" spans="1:3" x14ac:dyDescent="0.25">
      <c r="A1367" s="532" t="str">
        <f>IF(ISNUMBER(VALUE(SUBSTITUTE('Quantities Report_Secondary'!$A1367,"+",""))), VALUE(SUBSTITUTE('Quantities Report_Secondary'!$A1367,"+","")),IF('Quantities Report_Secondary'!$A1367="Totals:","End of Project",$A1366))</f>
        <v>Station</v>
      </c>
      <c r="B1367" s="473" t="str">
        <f>IF(ISNUMBER('Quantities Report_Secondary'!$A1367), "",TRIM('Quantities Report_Secondary'!$A1367))</f>
        <v/>
      </c>
      <c r="C1367" s="475">
        <f>'Quantities Report_Secondary'!D1367</f>
        <v>0</v>
      </c>
    </row>
    <row r="1368" spans="1:3" x14ac:dyDescent="0.25">
      <c r="A1368" s="532" t="str">
        <f>IF(ISNUMBER(VALUE(SUBSTITUTE('Quantities Report_Secondary'!$A1368,"+",""))), VALUE(SUBSTITUTE('Quantities Report_Secondary'!$A1368,"+","")),IF('Quantities Report_Secondary'!$A1368="Totals:","End of Project",$A1367))</f>
        <v>Station</v>
      </c>
      <c r="B1368" s="473" t="str">
        <f>IF(ISNUMBER('Quantities Report_Secondary'!$A1368), "",TRIM('Quantities Report_Secondary'!$A1368))</f>
        <v/>
      </c>
      <c r="C1368" s="475">
        <f>'Quantities Report_Secondary'!D1368</f>
        <v>0</v>
      </c>
    </row>
    <row r="1369" spans="1:3" x14ac:dyDescent="0.25">
      <c r="A1369" s="532" t="str">
        <f>IF(ISNUMBER(VALUE(SUBSTITUTE('Quantities Report_Secondary'!$A1369,"+",""))), VALUE(SUBSTITUTE('Quantities Report_Secondary'!$A1369,"+","")),IF('Quantities Report_Secondary'!$A1369="Totals:","End of Project",$A1368))</f>
        <v>Station</v>
      </c>
      <c r="B1369" s="473" t="str">
        <f>IF(ISNUMBER('Quantities Report_Secondary'!$A1369), "",TRIM('Quantities Report_Secondary'!$A1369))</f>
        <v/>
      </c>
      <c r="C1369" s="475">
        <f>'Quantities Report_Secondary'!D1369</f>
        <v>0</v>
      </c>
    </row>
    <row r="1370" spans="1:3" x14ac:dyDescent="0.25">
      <c r="A1370" s="532" t="str">
        <f>IF(ISNUMBER(VALUE(SUBSTITUTE('Quantities Report_Secondary'!$A1370,"+",""))), VALUE(SUBSTITUTE('Quantities Report_Secondary'!$A1370,"+","")),IF('Quantities Report_Secondary'!$A1370="Totals:","End of Project",$A1369))</f>
        <v>Station</v>
      </c>
      <c r="B1370" s="473" t="str">
        <f>IF(ISNUMBER('Quantities Report_Secondary'!$A1370), "",TRIM('Quantities Report_Secondary'!$A1370))</f>
        <v/>
      </c>
      <c r="C1370" s="475">
        <f>'Quantities Report_Secondary'!D1370</f>
        <v>0</v>
      </c>
    </row>
    <row r="1371" spans="1:3" x14ac:dyDescent="0.25">
      <c r="A1371" s="532" t="str">
        <f>IF(ISNUMBER(VALUE(SUBSTITUTE('Quantities Report_Secondary'!$A1371,"+",""))), VALUE(SUBSTITUTE('Quantities Report_Secondary'!$A1371,"+","")),IF('Quantities Report_Secondary'!$A1371="Totals:","End of Project",$A1370))</f>
        <v>Station</v>
      </c>
      <c r="B1371" s="473" t="str">
        <f>IF(ISNUMBER('Quantities Report_Secondary'!$A1371), "",TRIM('Quantities Report_Secondary'!$A1371))</f>
        <v/>
      </c>
      <c r="C1371" s="475">
        <f>'Quantities Report_Secondary'!D1371</f>
        <v>0</v>
      </c>
    </row>
    <row r="1372" spans="1:3" x14ac:dyDescent="0.25">
      <c r="A1372" s="532" t="str">
        <f>IF(ISNUMBER(VALUE(SUBSTITUTE('Quantities Report_Secondary'!$A1372,"+",""))), VALUE(SUBSTITUTE('Quantities Report_Secondary'!$A1372,"+","")),IF('Quantities Report_Secondary'!$A1372="Totals:","End of Project",$A1371))</f>
        <v>Station</v>
      </c>
      <c r="B1372" s="473" t="str">
        <f>IF(ISNUMBER('Quantities Report_Secondary'!$A1372), "",TRIM('Quantities Report_Secondary'!$A1372))</f>
        <v/>
      </c>
      <c r="C1372" s="475">
        <f>'Quantities Report_Secondary'!D1372</f>
        <v>0</v>
      </c>
    </row>
    <row r="1373" spans="1:3" x14ac:dyDescent="0.25">
      <c r="A1373" s="532" t="str">
        <f>IF(ISNUMBER(VALUE(SUBSTITUTE('Quantities Report_Secondary'!$A1373,"+",""))), VALUE(SUBSTITUTE('Quantities Report_Secondary'!$A1373,"+","")),IF('Quantities Report_Secondary'!$A1373="Totals:","End of Project",$A1372))</f>
        <v>Station</v>
      </c>
      <c r="B1373" s="473" t="str">
        <f>IF(ISNUMBER('Quantities Report_Secondary'!$A1373), "",TRIM('Quantities Report_Secondary'!$A1373))</f>
        <v/>
      </c>
      <c r="C1373" s="475">
        <f>'Quantities Report_Secondary'!D1373</f>
        <v>0</v>
      </c>
    </row>
    <row r="1374" spans="1:3" x14ac:dyDescent="0.25">
      <c r="A1374" s="532" t="str">
        <f>IF(ISNUMBER(VALUE(SUBSTITUTE('Quantities Report_Secondary'!$A1374,"+",""))), VALUE(SUBSTITUTE('Quantities Report_Secondary'!$A1374,"+","")),IF('Quantities Report_Secondary'!$A1374="Totals:","End of Project",$A1373))</f>
        <v>Station</v>
      </c>
      <c r="B1374" s="473" t="str">
        <f>IF(ISNUMBER('Quantities Report_Secondary'!$A1374), "",TRIM('Quantities Report_Secondary'!$A1374))</f>
        <v/>
      </c>
      <c r="C1374" s="475">
        <f>'Quantities Report_Secondary'!D1374</f>
        <v>0</v>
      </c>
    </row>
    <row r="1375" spans="1:3" x14ac:dyDescent="0.25">
      <c r="A1375" s="532" t="str">
        <f>IF(ISNUMBER(VALUE(SUBSTITUTE('Quantities Report_Secondary'!$A1375,"+",""))), VALUE(SUBSTITUTE('Quantities Report_Secondary'!$A1375,"+","")),IF('Quantities Report_Secondary'!$A1375="Totals:","End of Project",$A1374))</f>
        <v>Station</v>
      </c>
      <c r="B1375" s="473" t="str">
        <f>IF(ISNUMBER('Quantities Report_Secondary'!$A1375), "",TRIM('Quantities Report_Secondary'!$A1375))</f>
        <v/>
      </c>
      <c r="C1375" s="475">
        <f>'Quantities Report_Secondary'!D1375</f>
        <v>0</v>
      </c>
    </row>
    <row r="1376" spans="1:3" x14ac:dyDescent="0.25">
      <c r="A1376" s="532" t="str">
        <f>IF(ISNUMBER(VALUE(SUBSTITUTE('Quantities Report_Secondary'!$A1376,"+",""))), VALUE(SUBSTITUTE('Quantities Report_Secondary'!$A1376,"+","")),IF('Quantities Report_Secondary'!$A1376="Totals:","End of Project",$A1375))</f>
        <v>Station</v>
      </c>
      <c r="B1376" s="473" t="str">
        <f>IF(ISNUMBER('Quantities Report_Secondary'!$A1376), "",TRIM('Quantities Report_Secondary'!$A1376))</f>
        <v/>
      </c>
      <c r="C1376" s="475">
        <f>'Quantities Report_Secondary'!D1376</f>
        <v>0</v>
      </c>
    </row>
    <row r="1377" spans="1:3" x14ac:dyDescent="0.25">
      <c r="A1377" s="532" t="str">
        <f>IF(ISNUMBER(VALUE(SUBSTITUTE('Quantities Report_Secondary'!$A1377,"+",""))), VALUE(SUBSTITUTE('Quantities Report_Secondary'!$A1377,"+","")),IF('Quantities Report_Secondary'!$A1377="Totals:","End of Project",$A1376))</f>
        <v>Station</v>
      </c>
      <c r="B1377" s="473" t="str">
        <f>IF(ISNUMBER('Quantities Report_Secondary'!$A1377), "",TRIM('Quantities Report_Secondary'!$A1377))</f>
        <v/>
      </c>
      <c r="C1377" s="475">
        <f>'Quantities Report_Secondary'!D1377</f>
        <v>0</v>
      </c>
    </row>
    <row r="1378" spans="1:3" x14ac:dyDescent="0.25">
      <c r="A1378" s="532" t="str">
        <f>IF(ISNUMBER(VALUE(SUBSTITUTE('Quantities Report_Secondary'!$A1378,"+",""))), VALUE(SUBSTITUTE('Quantities Report_Secondary'!$A1378,"+","")),IF('Quantities Report_Secondary'!$A1378="Totals:","End of Project",$A1377))</f>
        <v>Station</v>
      </c>
      <c r="B1378" s="473" t="str">
        <f>IF(ISNUMBER('Quantities Report_Secondary'!$A1378), "",TRIM('Quantities Report_Secondary'!$A1378))</f>
        <v/>
      </c>
      <c r="C1378" s="475">
        <f>'Quantities Report_Secondary'!D1378</f>
        <v>0</v>
      </c>
    </row>
    <row r="1379" spans="1:3" x14ac:dyDescent="0.25">
      <c r="A1379" s="532" t="str">
        <f>IF(ISNUMBER(VALUE(SUBSTITUTE('Quantities Report_Secondary'!$A1379,"+",""))), VALUE(SUBSTITUTE('Quantities Report_Secondary'!$A1379,"+","")),IF('Quantities Report_Secondary'!$A1379="Totals:","End of Project",$A1378))</f>
        <v>Station</v>
      </c>
      <c r="B1379" s="473" t="str">
        <f>IF(ISNUMBER('Quantities Report_Secondary'!$A1379), "",TRIM('Quantities Report_Secondary'!$A1379))</f>
        <v/>
      </c>
      <c r="C1379" s="475">
        <f>'Quantities Report_Secondary'!D1379</f>
        <v>0</v>
      </c>
    </row>
    <row r="1380" spans="1:3" x14ac:dyDescent="0.25">
      <c r="A1380" s="532" t="str">
        <f>IF(ISNUMBER(VALUE(SUBSTITUTE('Quantities Report_Secondary'!$A1380,"+",""))), VALUE(SUBSTITUTE('Quantities Report_Secondary'!$A1380,"+","")),IF('Quantities Report_Secondary'!$A1380="Totals:","End of Project",$A1379))</f>
        <v>Station</v>
      </c>
      <c r="B1380" s="473" t="str">
        <f>IF(ISNUMBER('Quantities Report_Secondary'!$A1380), "",TRIM('Quantities Report_Secondary'!$A1380))</f>
        <v/>
      </c>
      <c r="C1380" s="475">
        <f>'Quantities Report_Secondary'!D1380</f>
        <v>0</v>
      </c>
    </row>
    <row r="1381" spans="1:3" x14ac:dyDescent="0.25">
      <c r="A1381" s="532" t="str">
        <f>IF(ISNUMBER(VALUE(SUBSTITUTE('Quantities Report_Secondary'!$A1381,"+",""))), VALUE(SUBSTITUTE('Quantities Report_Secondary'!$A1381,"+","")),IF('Quantities Report_Secondary'!$A1381="Totals:","End of Project",$A1380))</f>
        <v>Station</v>
      </c>
      <c r="B1381" s="473" t="str">
        <f>IF(ISNUMBER('Quantities Report_Secondary'!$A1381), "",TRIM('Quantities Report_Secondary'!$A1381))</f>
        <v/>
      </c>
      <c r="C1381" s="475">
        <f>'Quantities Report_Secondary'!D1381</f>
        <v>0</v>
      </c>
    </row>
    <row r="1382" spans="1:3" x14ac:dyDescent="0.25">
      <c r="A1382" s="532" t="str">
        <f>IF(ISNUMBER(VALUE(SUBSTITUTE('Quantities Report_Secondary'!$A1382,"+",""))), VALUE(SUBSTITUTE('Quantities Report_Secondary'!$A1382,"+","")),IF('Quantities Report_Secondary'!$A1382="Totals:","End of Project",$A1381))</f>
        <v>Station</v>
      </c>
      <c r="B1382" s="473" t="str">
        <f>IF(ISNUMBER('Quantities Report_Secondary'!$A1382), "",TRIM('Quantities Report_Secondary'!$A1382))</f>
        <v/>
      </c>
      <c r="C1382" s="475">
        <f>'Quantities Report_Secondary'!D1382</f>
        <v>0</v>
      </c>
    </row>
    <row r="1383" spans="1:3" x14ac:dyDescent="0.25">
      <c r="A1383" s="532" t="str">
        <f>IF(ISNUMBER(VALUE(SUBSTITUTE('Quantities Report_Secondary'!$A1383,"+",""))), VALUE(SUBSTITUTE('Quantities Report_Secondary'!$A1383,"+","")),IF('Quantities Report_Secondary'!$A1383="Totals:","End of Project",$A1382))</f>
        <v>Station</v>
      </c>
      <c r="B1383" s="473" t="str">
        <f>IF(ISNUMBER('Quantities Report_Secondary'!$A1383), "",TRIM('Quantities Report_Secondary'!$A1383))</f>
        <v/>
      </c>
      <c r="C1383" s="475">
        <f>'Quantities Report_Secondary'!D1383</f>
        <v>0</v>
      </c>
    </row>
    <row r="1384" spans="1:3" x14ac:dyDescent="0.25">
      <c r="A1384" s="532" t="str">
        <f>IF(ISNUMBER(VALUE(SUBSTITUTE('Quantities Report_Secondary'!$A1384,"+",""))), VALUE(SUBSTITUTE('Quantities Report_Secondary'!$A1384,"+","")),IF('Quantities Report_Secondary'!$A1384="Totals:","End of Project",$A1383))</f>
        <v>Station</v>
      </c>
      <c r="B1384" s="473" t="str">
        <f>IF(ISNUMBER('Quantities Report_Secondary'!$A1384), "",TRIM('Quantities Report_Secondary'!$A1384))</f>
        <v/>
      </c>
      <c r="C1384" s="475">
        <f>'Quantities Report_Secondary'!D1384</f>
        <v>0</v>
      </c>
    </row>
    <row r="1385" spans="1:3" x14ac:dyDescent="0.25">
      <c r="A1385" s="532" t="str">
        <f>IF(ISNUMBER(VALUE(SUBSTITUTE('Quantities Report_Secondary'!$A1385,"+",""))), VALUE(SUBSTITUTE('Quantities Report_Secondary'!$A1385,"+","")),IF('Quantities Report_Secondary'!$A1385="Totals:","End of Project",$A1384))</f>
        <v>Station</v>
      </c>
      <c r="B1385" s="473" t="str">
        <f>IF(ISNUMBER('Quantities Report_Secondary'!$A1385), "",TRIM('Quantities Report_Secondary'!$A1385))</f>
        <v/>
      </c>
      <c r="C1385" s="475">
        <f>'Quantities Report_Secondary'!D1385</f>
        <v>0</v>
      </c>
    </row>
    <row r="1386" spans="1:3" x14ac:dyDescent="0.25">
      <c r="A1386" s="532" t="str">
        <f>IF(ISNUMBER(VALUE(SUBSTITUTE('Quantities Report_Secondary'!$A1386,"+",""))), VALUE(SUBSTITUTE('Quantities Report_Secondary'!$A1386,"+","")),IF('Quantities Report_Secondary'!$A1386="Totals:","End of Project",$A1385))</f>
        <v>Station</v>
      </c>
      <c r="B1386" s="473" t="str">
        <f>IF(ISNUMBER('Quantities Report_Secondary'!$A1386), "",TRIM('Quantities Report_Secondary'!$A1386))</f>
        <v/>
      </c>
      <c r="C1386" s="475">
        <f>'Quantities Report_Secondary'!D1386</f>
        <v>0</v>
      </c>
    </row>
    <row r="1387" spans="1:3" x14ac:dyDescent="0.25">
      <c r="A1387" s="532" t="str">
        <f>IF(ISNUMBER(VALUE(SUBSTITUTE('Quantities Report_Secondary'!$A1387,"+",""))), VALUE(SUBSTITUTE('Quantities Report_Secondary'!$A1387,"+","")),IF('Quantities Report_Secondary'!$A1387="Totals:","End of Project",$A1386))</f>
        <v>Station</v>
      </c>
      <c r="B1387" s="473" t="str">
        <f>IF(ISNUMBER('Quantities Report_Secondary'!$A1387), "",TRIM('Quantities Report_Secondary'!$A1387))</f>
        <v/>
      </c>
      <c r="C1387" s="475">
        <f>'Quantities Report_Secondary'!D1387</f>
        <v>0</v>
      </c>
    </row>
    <row r="1388" spans="1:3" x14ac:dyDescent="0.25">
      <c r="A1388" s="532" t="str">
        <f>IF(ISNUMBER(VALUE(SUBSTITUTE('Quantities Report_Secondary'!$A1388,"+",""))), VALUE(SUBSTITUTE('Quantities Report_Secondary'!$A1388,"+","")),IF('Quantities Report_Secondary'!$A1388="Totals:","End of Project",$A1387))</f>
        <v>Station</v>
      </c>
      <c r="B1388" s="473" t="str">
        <f>IF(ISNUMBER('Quantities Report_Secondary'!$A1388), "",TRIM('Quantities Report_Secondary'!$A1388))</f>
        <v/>
      </c>
      <c r="C1388" s="475">
        <f>'Quantities Report_Secondary'!D1388</f>
        <v>0</v>
      </c>
    </row>
    <row r="1389" spans="1:3" x14ac:dyDescent="0.25">
      <c r="A1389" s="532" t="str">
        <f>IF(ISNUMBER(VALUE(SUBSTITUTE('Quantities Report_Secondary'!$A1389,"+",""))), VALUE(SUBSTITUTE('Quantities Report_Secondary'!$A1389,"+","")),IF('Quantities Report_Secondary'!$A1389="Totals:","End of Project",$A1388))</f>
        <v>Station</v>
      </c>
      <c r="B1389" s="473" t="str">
        <f>IF(ISNUMBER('Quantities Report_Secondary'!$A1389), "",TRIM('Quantities Report_Secondary'!$A1389))</f>
        <v/>
      </c>
      <c r="C1389" s="475">
        <f>'Quantities Report_Secondary'!D1389</f>
        <v>0</v>
      </c>
    </row>
    <row r="1390" spans="1:3" x14ac:dyDescent="0.25">
      <c r="A1390" s="532" t="str">
        <f>IF(ISNUMBER(VALUE(SUBSTITUTE('Quantities Report_Secondary'!$A1390,"+",""))), VALUE(SUBSTITUTE('Quantities Report_Secondary'!$A1390,"+","")),IF('Quantities Report_Secondary'!$A1390="Totals:","End of Project",$A1389))</f>
        <v>Station</v>
      </c>
      <c r="B1390" s="473" t="str">
        <f>IF(ISNUMBER('Quantities Report_Secondary'!$A1390), "",TRIM('Quantities Report_Secondary'!$A1390))</f>
        <v/>
      </c>
      <c r="C1390" s="475">
        <f>'Quantities Report_Secondary'!D1390</f>
        <v>0</v>
      </c>
    </row>
    <row r="1391" spans="1:3" x14ac:dyDescent="0.25">
      <c r="A1391" s="532" t="str">
        <f>IF(ISNUMBER(VALUE(SUBSTITUTE('Quantities Report_Secondary'!$A1391,"+",""))), VALUE(SUBSTITUTE('Quantities Report_Secondary'!$A1391,"+","")),IF('Quantities Report_Secondary'!$A1391="Totals:","End of Project",$A1390))</f>
        <v>Station</v>
      </c>
      <c r="B1391" s="473" t="str">
        <f>IF(ISNUMBER('Quantities Report_Secondary'!$A1391), "",TRIM('Quantities Report_Secondary'!$A1391))</f>
        <v/>
      </c>
      <c r="C1391" s="475">
        <f>'Quantities Report_Secondary'!D1391</f>
        <v>0</v>
      </c>
    </row>
    <row r="1392" spans="1:3" x14ac:dyDescent="0.25">
      <c r="A1392" s="532" t="str">
        <f>IF(ISNUMBER(VALUE(SUBSTITUTE('Quantities Report_Secondary'!$A1392,"+",""))), VALUE(SUBSTITUTE('Quantities Report_Secondary'!$A1392,"+","")),IF('Quantities Report_Secondary'!$A1392="Totals:","End of Project",$A1391))</f>
        <v>Station</v>
      </c>
      <c r="B1392" s="473" t="str">
        <f>IF(ISNUMBER('Quantities Report_Secondary'!$A1392), "",TRIM('Quantities Report_Secondary'!$A1392))</f>
        <v/>
      </c>
      <c r="C1392" s="475">
        <f>'Quantities Report_Secondary'!D1392</f>
        <v>0</v>
      </c>
    </row>
    <row r="1393" spans="1:3" x14ac:dyDescent="0.25">
      <c r="A1393" s="532" t="str">
        <f>IF(ISNUMBER(VALUE(SUBSTITUTE('Quantities Report_Secondary'!$A1393,"+",""))), VALUE(SUBSTITUTE('Quantities Report_Secondary'!$A1393,"+","")),IF('Quantities Report_Secondary'!$A1393="Totals:","End of Project",$A1392))</f>
        <v>Station</v>
      </c>
      <c r="B1393" s="473" t="str">
        <f>IF(ISNUMBER('Quantities Report_Secondary'!$A1393), "",TRIM('Quantities Report_Secondary'!$A1393))</f>
        <v/>
      </c>
      <c r="C1393" s="475">
        <f>'Quantities Report_Secondary'!D1393</f>
        <v>0</v>
      </c>
    </row>
    <row r="1394" spans="1:3" x14ac:dyDescent="0.25">
      <c r="A1394" s="532" t="str">
        <f>IF(ISNUMBER(VALUE(SUBSTITUTE('Quantities Report_Secondary'!$A1394,"+",""))), VALUE(SUBSTITUTE('Quantities Report_Secondary'!$A1394,"+","")),IF('Quantities Report_Secondary'!$A1394="Totals:","End of Project",$A1393))</f>
        <v>Station</v>
      </c>
      <c r="B1394" s="473" t="str">
        <f>IF(ISNUMBER('Quantities Report_Secondary'!$A1394), "",TRIM('Quantities Report_Secondary'!$A1394))</f>
        <v/>
      </c>
      <c r="C1394" s="475">
        <f>'Quantities Report_Secondary'!D1394</f>
        <v>0</v>
      </c>
    </row>
    <row r="1395" spans="1:3" x14ac:dyDescent="0.25">
      <c r="A1395" s="532" t="str">
        <f>IF(ISNUMBER(VALUE(SUBSTITUTE('Quantities Report_Secondary'!$A1395,"+",""))), VALUE(SUBSTITUTE('Quantities Report_Secondary'!$A1395,"+","")),IF('Quantities Report_Secondary'!$A1395="Totals:","End of Project",$A1394))</f>
        <v>Station</v>
      </c>
      <c r="B1395" s="473" t="str">
        <f>IF(ISNUMBER('Quantities Report_Secondary'!$A1395), "",TRIM('Quantities Report_Secondary'!$A1395))</f>
        <v/>
      </c>
      <c r="C1395" s="475">
        <f>'Quantities Report_Secondary'!D1395</f>
        <v>0</v>
      </c>
    </row>
    <row r="1396" spans="1:3" x14ac:dyDescent="0.25">
      <c r="A1396" s="532" t="str">
        <f>IF(ISNUMBER(VALUE(SUBSTITUTE('Quantities Report_Secondary'!$A1396,"+",""))), VALUE(SUBSTITUTE('Quantities Report_Secondary'!$A1396,"+","")),IF('Quantities Report_Secondary'!$A1396="Totals:","End of Project",$A1395))</f>
        <v>Station</v>
      </c>
      <c r="B1396" s="473" t="str">
        <f>IF(ISNUMBER('Quantities Report_Secondary'!$A1396), "",TRIM('Quantities Report_Secondary'!$A1396))</f>
        <v/>
      </c>
      <c r="C1396" s="475">
        <f>'Quantities Report_Secondary'!D1396</f>
        <v>0</v>
      </c>
    </row>
    <row r="1397" spans="1:3" x14ac:dyDescent="0.25">
      <c r="A1397" s="532" t="str">
        <f>IF(ISNUMBER(VALUE(SUBSTITUTE('Quantities Report_Secondary'!$A1397,"+",""))), VALUE(SUBSTITUTE('Quantities Report_Secondary'!$A1397,"+","")),IF('Quantities Report_Secondary'!$A1397="Totals:","End of Project",$A1396))</f>
        <v>Station</v>
      </c>
      <c r="B1397" s="473" t="str">
        <f>IF(ISNUMBER('Quantities Report_Secondary'!$A1397), "",TRIM('Quantities Report_Secondary'!$A1397))</f>
        <v/>
      </c>
      <c r="C1397" s="475">
        <f>'Quantities Report_Secondary'!D1397</f>
        <v>0</v>
      </c>
    </row>
    <row r="1398" spans="1:3" x14ac:dyDescent="0.25">
      <c r="A1398" s="532" t="str">
        <f>IF(ISNUMBER(VALUE(SUBSTITUTE('Quantities Report_Secondary'!$A1398,"+",""))), VALUE(SUBSTITUTE('Quantities Report_Secondary'!$A1398,"+","")),IF('Quantities Report_Secondary'!$A1398="Totals:","End of Project",$A1397))</f>
        <v>Station</v>
      </c>
      <c r="B1398" s="473" t="str">
        <f>IF(ISNUMBER('Quantities Report_Secondary'!$A1398), "",TRIM('Quantities Report_Secondary'!$A1398))</f>
        <v/>
      </c>
      <c r="C1398" s="475">
        <f>'Quantities Report_Secondary'!D1398</f>
        <v>0</v>
      </c>
    </row>
    <row r="1399" spans="1:3" x14ac:dyDescent="0.25">
      <c r="A1399" s="532" t="str">
        <f>IF(ISNUMBER(VALUE(SUBSTITUTE('Quantities Report_Secondary'!$A1399,"+",""))), VALUE(SUBSTITUTE('Quantities Report_Secondary'!$A1399,"+","")),IF('Quantities Report_Secondary'!$A1399="Totals:","End of Project",$A1398))</f>
        <v>Station</v>
      </c>
      <c r="B1399" s="473" t="str">
        <f>IF(ISNUMBER('Quantities Report_Secondary'!$A1399), "",TRIM('Quantities Report_Secondary'!$A1399))</f>
        <v/>
      </c>
      <c r="C1399" s="475">
        <f>'Quantities Report_Secondary'!D1399</f>
        <v>0</v>
      </c>
    </row>
    <row r="1400" spans="1:3" x14ac:dyDescent="0.25">
      <c r="A1400" s="532" t="str">
        <f>IF(ISNUMBER(VALUE(SUBSTITUTE('Quantities Report_Secondary'!$A1400,"+",""))), VALUE(SUBSTITUTE('Quantities Report_Secondary'!$A1400,"+","")),IF('Quantities Report_Secondary'!$A1400="Totals:","End of Project",$A1399))</f>
        <v>Station</v>
      </c>
      <c r="B1400" s="473" t="str">
        <f>IF(ISNUMBER('Quantities Report_Secondary'!$A1400), "",TRIM('Quantities Report_Secondary'!$A1400))</f>
        <v/>
      </c>
      <c r="C1400" s="475">
        <f>'Quantities Report_Secondary'!D1400</f>
        <v>0</v>
      </c>
    </row>
    <row r="1401" spans="1:3" x14ac:dyDescent="0.25">
      <c r="A1401" s="532" t="str">
        <f>IF(ISNUMBER(VALUE(SUBSTITUTE('Quantities Report_Secondary'!$A1401,"+",""))), VALUE(SUBSTITUTE('Quantities Report_Secondary'!$A1401,"+","")),IF('Quantities Report_Secondary'!$A1401="Totals:","End of Project",$A1400))</f>
        <v>Station</v>
      </c>
      <c r="B1401" s="473" t="str">
        <f>IF(ISNUMBER('Quantities Report_Secondary'!$A1401), "",TRIM('Quantities Report_Secondary'!$A1401))</f>
        <v/>
      </c>
      <c r="C1401" s="475">
        <f>'Quantities Report_Secondary'!D1401</f>
        <v>0</v>
      </c>
    </row>
    <row r="1402" spans="1:3" x14ac:dyDescent="0.25">
      <c r="A1402" s="532" t="str">
        <f>IF(ISNUMBER(VALUE(SUBSTITUTE('Quantities Report_Secondary'!$A1402,"+",""))), VALUE(SUBSTITUTE('Quantities Report_Secondary'!$A1402,"+","")),IF('Quantities Report_Secondary'!$A1402="Totals:","End of Project",$A1401))</f>
        <v>Station</v>
      </c>
      <c r="B1402" s="473" t="str">
        <f>IF(ISNUMBER('Quantities Report_Secondary'!$A1402), "",TRIM('Quantities Report_Secondary'!$A1402))</f>
        <v/>
      </c>
      <c r="C1402" s="475">
        <f>'Quantities Report_Secondary'!D1402</f>
        <v>0</v>
      </c>
    </row>
    <row r="1403" spans="1:3" x14ac:dyDescent="0.25">
      <c r="A1403" s="532" t="str">
        <f>IF(ISNUMBER(VALUE(SUBSTITUTE('Quantities Report_Secondary'!$A1403,"+",""))), VALUE(SUBSTITUTE('Quantities Report_Secondary'!$A1403,"+","")),IF('Quantities Report_Secondary'!$A1403="Totals:","End of Project",$A1402))</f>
        <v>Station</v>
      </c>
      <c r="B1403" s="473" t="str">
        <f>IF(ISNUMBER('Quantities Report_Secondary'!$A1403), "",TRIM('Quantities Report_Secondary'!$A1403))</f>
        <v/>
      </c>
      <c r="C1403" s="475">
        <f>'Quantities Report_Secondary'!D1403</f>
        <v>0</v>
      </c>
    </row>
    <row r="1404" spans="1:3" x14ac:dyDescent="0.25">
      <c r="A1404" s="532" t="str">
        <f>IF(ISNUMBER(VALUE(SUBSTITUTE('Quantities Report_Secondary'!$A1404,"+",""))), VALUE(SUBSTITUTE('Quantities Report_Secondary'!$A1404,"+","")),IF('Quantities Report_Secondary'!$A1404="Totals:","End of Project",$A1403))</f>
        <v>Station</v>
      </c>
      <c r="B1404" s="473" t="str">
        <f>IF(ISNUMBER('Quantities Report_Secondary'!$A1404), "",TRIM('Quantities Report_Secondary'!$A1404))</f>
        <v/>
      </c>
      <c r="C1404" s="475">
        <f>'Quantities Report_Secondary'!D1404</f>
        <v>0</v>
      </c>
    </row>
    <row r="1405" spans="1:3" x14ac:dyDescent="0.25">
      <c r="A1405" s="532" t="str">
        <f>IF(ISNUMBER(VALUE(SUBSTITUTE('Quantities Report_Secondary'!$A1405,"+",""))), VALUE(SUBSTITUTE('Quantities Report_Secondary'!$A1405,"+","")),IF('Quantities Report_Secondary'!$A1405="Totals:","End of Project",$A1404))</f>
        <v>Station</v>
      </c>
      <c r="B1405" s="473" t="str">
        <f>IF(ISNUMBER('Quantities Report_Secondary'!$A1405), "",TRIM('Quantities Report_Secondary'!$A1405))</f>
        <v/>
      </c>
      <c r="C1405" s="475">
        <f>'Quantities Report_Secondary'!D1405</f>
        <v>0</v>
      </c>
    </row>
    <row r="1406" spans="1:3" x14ac:dyDescent="0.25">
      <c r="A1406" s="532" t="str">
        <f>IF(ISNUMBER(VALUE(SUBSTITUTE('Quantities Report_Secondary'!$A1406,"+",""))), VALUE(SUBSTITUTE('Quantities Report_Secondary'!$A1406,"+","")),IF('Quantities Report_Secondary'!$A1406="Totals:","End of Project",$A1405))</f>
        <v>Station</v>
      </c>
      <c r="B1406" s="473" t="str">
        <f>IF(ISNUMBER('Quantities Report_Secondary'!$A1406), "",TRIM('Quantities Report_Secondary'!$A1406))</f>
        <v/>
      </c>
      <c r="C1406" s="475">
        <f>'Quantities Report_Secondary'!D1406</f>
        <v>0</v>
      </c>
    </row>
    <row r="1407" spans="1:3" x14ac:dyDescent="0.25">
      <c r="A1407" s="532" t="str">
        <f>IF(ISNUMBER(VALUE(SUBSTITUTE('Quantities Report_Secondary'!$A1407,"+",""))), VALUE(SUBSTITUTE('Quantities Report_Secondary'!$A1407,"+","")),IF('Quantities Report_Secondary'!$A1407="Totals:","End of Project",$A1406))</f>
        <v>Station</v>
      </c>
      <c r="B1407" s="473" t="str">
        <f>IF(ISNUMBER('Quantities Report_Secondary'!$A1407), "",TRIM('Quantities Report_Secondary'!$A1407))</f>
        <v/>
      </c>
      <c r="C1407" s="475">
        <f>'Quantities Report_Secondary'!D1407</f>
        <v>0</v>
      </c>
    </row>
    <row r="1408" spans="1:3" x14ac:dyDescent="0.25">
      <c r="A1408" s="532" t="str">
        <f>IF(ISNUMBER(VALUE(SUBSTITUTE('Quantities Report_Secondary'!$A1408,"+",""))), VALUE(SUBSTITUTE('Quantities Report_Secondary'!$A1408,"+","")),IF('Quantities Report_Secondary'!$A1408="Totals:","End of Project",$A1407))</f>
        <v>Station</v>
      </c>
      <c r="B1408" s="473" t="str">
        <f>IF(ISNUMBER('Quantities Report_Secondary'!$A1408), "",TRIM('Quantities Report_Secondary'!$A1408))</f>
        <v/>
      </c>
      <c r="C1408" s="475">
        <f>'Quantities Report_Secondary'!D1408</f>
        <v>0</v>
      </c>
    </row>
    <row r="1409" spans="1:3" x14ac:dyDescent="0.25">
      <c r="A1409" s="532" t="str">
        <f>IF(ISNUMBER(VALUE(SUBSTITUTE('Quantities Report_Secondary'!$A1409,"+",""))), VALUE(SUBSTITUTE('Quantities Report_Secondary'!$A1409,"+","")),IF('Quantities Report_Secondary'!$A1409="Totals:","End of Project",$A1408))</f>
        <v>Station</v>
      </c>
      <c r="B1409" s="473" t="str">
        <f>IF(ISNUMBER('Quantities Report_Secondary'!$A1409), "",TRIM('Quantities Report_Secondary'!$A1409))</f>
        <v/>
      </c>
      <c r="C1409" s="475">
        <f>'Quantities Report_Secondary'!D1409</f>
        <v>0</v>
      </c>
    </row>
    <row r="1410" spans="1:3" x14ac:dyDescent="0.25">
      <c r="A1410" s="532" t="str">
        <f>IF(ISNUMBER(VALUE(SUBSTITUTE('Quantities Report_Secondary'!$A1410,"+",""))), VALUE(SUBSTITUTE('Quantities Report_Secondary'!$A1410,"+","")),IF('Quantities Report_Secondary'!$A1410="Totals:","End of Project",$A1409))</f>
        <v>Station</v>
      </c>
      <c r="B1410" s="473" t="str">
        <f>IF(ISNUMBER('Quantities Report_Secondary'!$A1410), "",TRIM('Quantities Report_Secondary'!$A1410))</f>
        <v/>
      </c>
      <c r="C1410" s="475">
        <f>'Quantities Report_Secondary'!D1410</f>
        <v>0</v>
      </c>
    </row>
    <row r="1411" spans="1:3" x14ac:dyDescent="0.25">
      <c r="A1411" s="532" t="str">
        <f>IF(ISNUMBER(VALUE(SUBSTITUTE('Quantities Report_Secondary'!$A1411,"+",""))), VALUE(SUBSTITUTE('Quantities Report_Secondary'!$A1411,"+","")),IF('Quantities Report_Secondary'!$A1411="Totals:","End of Project",$A1410))</f>
        <v>Station</v>
      </c>
      <c r="B1411" s="473" t="str">
        <f>IF(ISNUMBER('Quantities Report_Secondary'!$A1411), "",TRIM('Quantities Report_Secondary'!$A1411))</f>
        <v/>
      </c>
      <c r="C1411" s="475">
        <f>'Quantities Report_Secondary'!D1411</f>
        <v>0</v>
      </c>
    </row>
    <row r="1412" spans="1:3" x14ac:dyDescent="0.25">
      <c r="A1412" s="532" t="str">
        <f>IF(ISNUMBER(VALUE(SUBSTITUTE('Quantities Report_Secondary'!$A1412,"+",""))), VALUE(SUBSTITUTE('Quantities Report_Secondary'!$A1412,"+","")),IF('Quantities Report_Secondary'!$A1412="Totals:","End of Project",$A1411))</f>
        <v>Station</v>
      </c>
      <c r="B1412" s="473" t="str">
        <f>IF(ISNUMBER('Quantities Report_Secondary'!$A1412), "",TRIM('Quantities Report_Secondary'!$A1412))</f>
        <v/>
      </c>
      <c r="C1412" s="475">
        <f>'Quantities Report_Secondary'!D1412</f>
        <v>0</v>
      </c>
    </row>
    <row r="1413" spans="1:3" x14ac:dyDescent="0.25">
      <c r="A1413" s="532" t="str">
        <f>IF(ISNUMBER(VALUE(SUBSTITUTE('Quantities Report_Secondary'!$A1413,"+",""))), VALUE(SUBSTITUTE('Quantities Report_Secondary'!$A1413,"+","")),IF('Quantities Report_Secondary'!$A1413="Totals:","End of Project",$A1412))</f>
        <v>Station</v>
      </c>
      <c r="B1413" s="473" t="str">
        <f>IF(ISNUMBER('Quantities Report_Secondary'!$A1413), "",TRIM('Quantities Report_Secondary'!$A1413))</f>
        <v/>
      </c>
      <c r="C1413" s="475">
        <f>'Quantities Report_Secondary'!D1413</f>
        <v>0</v>
      </c>
    </row>
    <row r="1414" spans="1:3" x14ac:dyDescent="0.25">
      <c r="A1414" s="532" t="str">
        <f>IF(ISNUMBER(VALUE(SUBSTITUTE('Quantities Report_Secondary'!$A1414,"+",""))), VALUE(SUBSTITUTE('Quantities Report_Secondary'!$A1414,"+","")),IF('Quantities Report_Secondary'!$A1414="Totals:","End of Project",$A1413))</f>
        <v>Station</v>
      </c>
      <c r="B1414" s="473" t="str">
        <f>IF(ISNUMBER('Quantities Report_Secondary'!$A1414), "",TRIM('Quantities Report_Secondary'!$A1414))</f>
        <v/>
      </c>
      <c r="C1414" s="475">
        <f>'Quantities Report_Secondary'!D1414</f>
        <v>0</v>
      </c>
    </row>
    <row r="1415" spans="1:3" x14ac:dyDescent="0.25">
      <c r="A1415" s="532" t="str">
        <f>IF(ISNUMBER(VALUE(SUBSTITUTE('Quantities Report_Secondary'!$A1415,"+",""))), VALUE(SUBSTITUTE('Quantities Report_Secondary'!$A1415,"+","")),IF('Quantities Report_Secondary'!$A1415="Totals:","End of Project",$A1414))</f>
        <v>Station</v>
      </c>
      <c r="B1415" s="473" t="str">
        <f>IF(ISNUMBER('Quantities Report_Secondary'!$A1415), "",TRIM('Quantities Report_Secondary'!$A1415))</f>
        <v/>
      </c>
      <c r="C1415" s="475">
        <f>'Quantities Report_Secondary'!D1415</f>
        <v>0</v>
      </c>
    </row>
    <row r="1416" spans="1:3" x14ac:dyDescent="0.25">
      <c r="A1416" s="532" t="str">
        <f>IF(ISNUMBER(VALUE(SUBSTITUTE('Quantities Report_Secondary'!$A1416,"+",""))), VALUE(SUBSTITUTE('Quantities Report_Secondary'!$A1416,"+","")),IF('Quantities Report_Secondary'!$A1416="Totals:","End of Project",$A1415))</f>
        <v>Station</v>
      </c>
      <c r="B1416" s="473" t="str">
        <f>IF(ISNUMBER('Quantities Report_Secondary'!$A1416), "",TRIM('Quantities Report_Secondary'!$A1416))</f>
        <v/>
      </c>
      <c r="C1416" s="475">
        <f>'Quantities Report_Secondary'!D1416</f>
        <v>0</v>
      </c>
    </row>
    <row r="1417" spans="1:3" x14ac:dyDescent="0.25">
      <c r="A1417" s="532" t="str">
        <f>IF(ISNUMBER(VALUE(SUBSTITUTE('Quantities Report_Secondary'!$A1417,"+",""))), VALUE(SUBSTITUTE('Quantities Report_Secondary'!$A1417,"+","")),IF('Quantities Report_Secondary'!$A1417="Totals:","End of Project",$A1416))</f>
        <v>Station</v>
      </c>
      <c r="B1417" s="473" t="str">
        <f>IF(ISNUMBER('Quantities Report_Secondary'!$A1417), "",TRIM('Quantities Report_Secondary'!$A1417))</f>
        <v/>
      </c>
      <c r="C1417" s="475">
        <f>'Quantities Report_Secondary'!D1417</f>
        <v>0</v>
      </c>
    </row>
    <row r="1418" spans="1:3" x14ac:dyDescent="0.25">
      <c r="A1418" s="532" t="str">
        <f>IF(ISNUMBER(VALUE(SUBSTITUTE('Quantities Report_Secondary'!$A1418,"+",""))), VALUE(SUBSTITUTE('Quantities Report_Secondary'!$A1418,"+","")),IF('Quantities Report_Secondary'!$A1418="Totals:","End of Project",$A1417))</f>
        <v>Station</v>
      </c>
      <c r="B1418" s="473" t="str">
        <f>IF(ISNUMBER('Quantities Report_Secondary'!$A1418), "",TRIM('Quantities Report_Secondary'!$A1418))</f>
        <v/>
      </c>
      <c r="C1418" s="475">
        <f>'Quantities Report_Secondary'!D1418</f>
        <v>0</v>
      </c>
    </row>
    <row r="1419" spans="1:3" x14ac:dyDescent="0.25">
      <c r="A1419" s="532" t="str">
        <f>IF(ISNUMBER(VALUE(SUBSTITUTE('Quantities Report_Secondary'!$A1419,"+",""))), VALUE(SUBSTITUTE('Quantities Report_Secondary'!$A1419,"+","")),IF('Quantities Report_Secondary'!$A1419="Totals:","End of Project",$A1418))</f>
        <v>Station</v>
      </c>
      <c r="B1419" s="473" t="str">
        <f>IF(ISNUMBER('Quantities Report_Secondary'!$A1419), "",TRIM('Quantities Report_Secondary'!$A1419))</f>
        <v/>
      </c>
      <c r="C1419" s="475">
        <f>'Quantities Report_Secondary'!D1419</f>
        <v>0</v>
      </c>
    </row>
    <row r="1420" spans="1:3" x14ac:dyDescent="0.25">
      <c r="A1420" s="532" t="str">
        <f>IF(ISNUMBER(VALUE(SUBSTITUTE('Quantities Report_Secondary'!$A1420,"+",""))), VALUE(SUBSTITUTE('Quantities Report_Secondary'!$A1420,"+","")),IF('Quantities Report_Secondary'!$A1420="Totals:","End of Project",$A1419))</f>
        <v>Station</v>
      </c>
      <c r="B1420" s="473" t="str">
        <f>IF(ISNUMBER('Quantities Report_Secondary'!$A1420), "",TRIM('Quantities Report_Secondary'!$A1420))</f>
        <v/>
      </c>
      <c r="C1420" s="475">
        <f>'Quantities Report_Secondary'!D1420</f>
        <v>0</v>
      </c>
    </row>
    <row r="1421" spans="1:3" x14ac:dyDescent="0.25">
      <c r="A1421" s="532" t="str">
        <f>IF(ISNUMBER(VALUE(SUBSTITUTE('Quantities Report_Secondary'!$A1421,"+",""))), VALUE(SUBSTITUTE('Quantities Report_Secondary'!$A1421,"+","")),IF('Quantities Report_Secondary'!$A1421="Totals:","End of Project",$A1420))</f>
        <v>Station</v>
      </c>
      <c r="B1421" s="473" t="str">
        <f>IF(ISNUMBER('Quantities Report_Secondary'!$A1421), "",TRIM('Quantities Report_Secondary'!$A1421))</f>
        <v/>
      </c>
      <c r="C1421" s="475">
        <f>'Quantities Report_Secondary'!D1421</f>
        <v>0</v>
      </c>
    </row>
    <row r="1422" spans="1:3" x14ac:dyDescent="0.25">
      <c r="A1422" s="532" t="str">
        <f>IF(ISNUMBER(VALUE(SUBSTITUTE('Quantities Report_Secondary'!$A1422,"+",""))), VALUE(SUBSTITUTE('Quantities Report_Secondary'!$A1422,"+","")),IF('Quantities Report_Secondary'!$A1422="Totals:","End of Project",$A1421))</f>
        <v>Station</v>
      </c>
      <c r="B1422" s="473" t="str">
        <f>IF(ISNUMBER('Quantities Report_Secondary'!$A1422), "",TRIM('Quantities Report_Secondary'!$A1422))</f>
        <v/>
      </c>
      <c r="C1422" s="475">
        <f>'Quantities Report_Secondary'!D1422</f>
        <v>0</v>
      </c>
    </row>
    <row r="1423" spans="1:3" x14ac:dyDescent="0.25">
      <c r="A1423" s="532" t="str">
        <f>IF(ISNUMBER(VALUE(SUBSTITUTE('Quantities Report_Secondary'!$A1423,"+",""))), VALUE(SUBSTITUTE('Quantities Report_Secondary'!$A1423,"+","")),IF('Quantities Report_Secondary'!$A1423="Totals:","End of Project",$A1422))</f>
        <v>Station</v>
      </c>
      <c r="B1423" s="473" t="str">
        <f>IF(ISNUMBER('Quantities Report_Secondary'!$A1423), "",TRIM('Quantities Report_Secondary'!$A1423))</f>
        <v/>
      </c>
      <c r="C1423" s="475">
        <f>'Quantities Report_Secondary'!D1423</f>
        <v>0</v>
      </c>
    </row>
    <row r="1424" spans="1:3" x14ac:dyDescent="0.25">
      <c r="A1424" s="532" t="str">
        <f>IF(ISNUMBER(VALUE(SUBSTITUTE('Quantities Report_Secondary'!$A1424,"+",""))), VALUE(SUBSTITUTE('Quantities Report_Secondary'!$A1424,"+","")),IF('Quantities Report_Secondary'!$A1424="Totals:","End of Project",$A1423))</f>
        <v>Station</v>
      </c>
      <c r="B1424" s="473" t="str">
        <f>IF(ISNUMBER('Quantities Report_Secondary'!$A1424), "",TRIM('Quantities Report_Secondary'!$A1424))</f>
        <v/>
      </c>
      <c r="C1424" s="475">
        <f>'Quantities Report_Secondary'!D1424</f>
        <v>0</v>
      </c>
    </row>
    <row r="1425" spans="1:3" x14ac:dyDescent="0.25">
      <c r="A1425" s="532" t="str">
        <f>IF(ISNUMBER(VALUE(SUBSTITUTE('Quantities Report_Secondary'!$A1425,"+",""))), VALUE(SUBSTITUTE('Quantities Report_Secondary'!$A1425,"+","")),IF('Quantities Report_Secondary'!$A1425="Totals:","End of Project",$A1424))</f>
        <v>Station</v>
      </c>
      <c r="B1425" s="473" t="str">
        <f>IF(ISNUMBER('Quantities Report_Secondary'!$A1425), "",TRIM('Quantities Report_Secondary'!$A1425))</f>
        <v/>
      </c>
      <c r="C1425" s="475">
        <f>'Quantities Report_Secondary'!D1425</f>
        <v>0</v>
      </c>
    </row>
    <row r="1426" spans="1:3" x14ac:dyDescent="0.25">
      <c r="A1426" s="532" t="str">
        <f>IF(ISNUMBER(VALUE(SUBSTITUTE('Quantities Report_Secondary'!$A1426,"+",""))), VALUE(SUBSTITUTE('Quantities Report_Secondary'!$A1426,"+","")),IF('Quantities Report_Secondary'!$A1426="Totals:","End of Project",$A1425))</f>
        <v>Station</v>
      </c>
      <c r="B1426" s="473" t="str">
        <f>IF(ISNUMBER('Quantities Report_Secondary'!$A1426), "",TRIM('Quantities Report_Secondary'!$A1426))</f>
        <v/>
      </c>
      <c r="C1426" s="475">
        <f>'Quantities Report_Secondary'!D1426</f>
        <v>0</v>
      </c>
    </row>
    <row r="1427" spans="1:3" x14ac:dyDescent="0.25">
      <c r="A1427" s="532" t="str">
        <f>IF(ISNUMBER(VALUE(SUBSTITUTE('Quantities Report_Secondary'!$A1427,"+",""))), VALUE(SUBSTITUTE('Quantities Report_Secondary'!$A1427,"+","")),IF('Quantities Report_Secondary'!$A1427="Totals:","End of Project",$A1426))</f>
        <v>Station</v>
      </c>
      <c r="B1427" s="473" t="str">
        <f>IF(ISNUMBER('Quantities Report_Secondary'!$A1427), "",TRIM('Quantities Report_Secondary'!$A1427))</f>
        <v/>
      </c>
      <c r="C1427" s="475">
        <f>'Quantities Report_Secondary'!D1427</f>
        <v>0</v>
      </c>
    </row>
    <row r="1428" spans="1:3" x14ac:dyDescent="0.25">
      <c r="A1428" s="532" t="str">
        <f>IF(ISNUMBER(VALUE(SUBSTITUTE('Quantities Report_Secondary'!$A1428,"+",""))), VALUE(SUBSTITUTE('Quantities Report_Secondary'!$A1428,"+","")),IF('Quantities Report_Secondary'!$A1428="Totals:","End of Project",$A1427))</f>
        <v>Station</v>
      </c>
      <c r="B1428" s="473" t="str">
        <f>IF(ISNUMBER('Quantities Report_Secondary'!$A1428), "",TRIM('Quantities Report_Secondary'!$A1428))</f>
        <v/>
      </c>
      <c r="C1428" s="475">
        <f>'Quantities Report_Secondary'!D1428</f>
        <v>0</v>
      </c>
    </row>
    <row r="1429" spans="1:3" x14ac:dyDescent="0.25">
      <c r="A1429" s="532" t="str">
        <f>IF(ISNUMBER(VALUE(SUBSTITUTE('Quantities Report_Secondary'!$A1429,"+",""))), VALUE(SUBSTITUTE('Quantities Report_Secondary'!$A1429,"+","")),IF('Quantities Report_Secondary'!$A1429="Totals:","End of Project",$A1428))</f>
        <v>Station</v>
      </c>
      <c r="B1429" s="473" t="str">
        <f>IF(ISNUMBER('Quantities Report_Secondary'!$A1429), "",TRIM('Quantities Report_Secondary'!$A1429))</f>
        <v/>
      </c>
      <c r="C1429" s="475">
        <f>'Quantities Report_Secondary'!D1429</f>
        <v>0</v>
      </c>
    </row>
    <row r="1430" spans="1:3" x14ac:dyDescent="0.25">
      <c r="A1430" s="532" t="str">
        <f>IF(ISNUMBER(VALUE(SUBSTITUTE('Quantities Report_Secondary'!$A1430,"+",""))), VALUE(SUBSTITUTE('Quantities Report_Secondary'!$A1430,"+","")),IF('Quantities Report_Secondary'!$A1430="Totals:","End of Project",$A1429))</f>
        <v>Station</v>
      </c>
      <c r="B1430" s="473" t="str">
        <f>IF(ISNUMBER('Quantities Report_Secondary'!$A1430), "",TRIM('Quantities Report_Secondary'!$A1430))</f>
        <v/>
      </c>
      <c r="C1430" s="475">
        <f>'Quantities Report_Secondary'!D1430</f>
        <v>0</v>
      </c>
    </row>
    <row r="1431" spans="1:3" x14ac:dyDescent="0.25">
      <c r="A1431" s="532" t="str">
        <f>IF(ISNUMBER(VALUE(SUBSTITUTE('Quantities Report_Secondary'!$A1431,"+",""))), VALUE(SUBSTITUTE('Quantities Report_Secondary'!$A1431,"+","")),IF('Quantities Report_Secondary'!$A1431="Totals:","End of Project",$A1430))</f>
        <v>Station</v>
      </c>
      <c r="B1431" s="473" t="str">
        <f>IF(ISNUMBER('Quantities Report_Secondary'!$A1431), "",TRIM('Quantities Report_Secondary'!$A1431))</f>
        <v/>
      </c>
      <c r="C1431" s="475">
        <f>'Quantities Report_Secondary'!D1431</f>
        <v>0</v>
      </c>
    </row>
    <row r="1432" spans="1:3" x14ac:dyDescent="0.25">
      <c r="A1432" s="532" t="str">
        <f>IF(ISNUMBER(VALUE(SUBSTITUTE('Quantities Report_Secondary'!$A1432,"+",""))), VALUE(SUBSTITUTE('Quantities Report_Secondary'!$A1432,"+","")),IF('Quantities Report_Secondary'!$A1432="Totals:","End of Project",$A1431))</f>
        <v>Station</v>
      </c>
      <c r="B1432" s="473" t="str">
        <f>IF(ISNUMBER('Quantities Report_Secondary'!$A1432), "",TRIM('Quantities Report_Secondary'!$A1432))</f>
        <v/>
      </c>
      <c r="C1432" s="475">
        <f>'Quantities Report_Secondary'!D1432</f>
        <v>0</v>
      </c>
    </row>
    <row r="1433" spans="1:3" x14ac:dyDescent="0.25">
      <c r="A1433" s="532" t="str">
        <f>IF(ISNUMBER(VALUE(SUBSTITUTE('Quantities Report_Secondary'!$A1433,"+",""))), VALUE(SUBSTITUTE('Quantities Report_Secondary'!$A1433,"+","")),IF('Quantities Report_Secondary'!$A1433="Totals:","End of Project",$A1432))</f>
        <v>Station</v>
      </c>
      <c r="B1433" s="473" t="str">
        <f>IF(ISNUMBER('Quantities Report_Secondary'!$A1433), "",TRIM('Quantities Report_Secondary'!$A1433))</f>
        <v/>
      </c>
      <c r="C1433" s="475">
        <f>'Quantities Report_Secondary'!D1433</f>
        <v>0</v>
      </c>
    </row>
    <row r="1434" spans="1:3" x14ac:dyDescent="0.25">
      <c r="A1434" s="532" t="str">
        <f>IF(ISNUMBER(VALUE(SUBSTITUTE('Quantities Report_Secondary'!$A1434,"+",""))), VALUE(SUBSTITUTE('Quantities Report_Secondary'!$A1434,"+","")),IF('Quantities Report_Secondary'!$A1434="Totals:","End of Project",$A1433))</f>
        <v>Station</v>
      </c>
      <c r="B1434" s="473" t="str">
        <f>IF(ISNUMBER('Quantities Report_Secondary'!$A1434), "",TRIM('Quantities Report_Secondary'!$A1434))</f>
        <v/>
      </c>
      <c r="C1434" s="475">
        <f>'Quantities Report_Secondary'!D1434</f>
        <v>0</v>
      </c>
    </row>
    <row r="1435" spans="1:3" x14ac:dyDescent="0.25">
      <c r="A1435" s="532" t="str">
        <f>IF(ISNUMBER(VALUE(SUBSTITUTE('Quantities Report_Secondary'!$A1435,"+",""))), VALUE(SUBSTITUTE('Quantities Report_Secondary'!$A1435,"+","")),IF('Quantities Report_Secondary'!$A1435="Totals:","End of Project",$A1434))</f>
        <v>Station</v>
      </c>
      <c r="B1435" s="473" t="str">
        <f>IF(ISNUMBER('Quantities Report_Secondary'!$A1435), "",TRIM('Quantities Report_Secondary'!$A1435))</f>
        <v/>
      </c>
      <c r="C1435" s="475">
        <f>'Quantities Report_Secondary'!D1435</f>
        <v>0</v>
      </c>
    </row>
    <row r="1436" spans="1:3" x14ac:dyDescent="0.25">
      <c r="A1436" s="532" t="str">
        <f>IF(ISNUMBER(VALUE(SUBSTITUTE('Quantities Report_Secondary'!$A1436,"+",""))), VALUE(SUBSTITUTE('Quantities Report_Secondary'!$A1436,"+","")),IF('Quantities Report_Secondary'!$A1436="Totals:","End of Project",$A1435))</f>
        <v>Station</v>
      </c>
      <c r="B1436" s="473" t="str">
        <f>IF(ISNUMBER('Quantities Report_Secondary'!$A1436), "",TRIM('Quantities Report_Secondary'!$A1436))</f>
        <v/>
      </c>
      <c r="C1436" s="475">
        <f>'Quantities Report_Secondary'!D1436</f>
        <v>0</v>
      </c>
    </row>
    <row r="1437" spans="1:3" x14ac:dyDescent="0.25">
      <c r="A1437" s="532" t="str">
        <f>IF(ISNUMBER(VALUE(SUBSTITUTE('Quantities Report_Secondary'!$A1437,"+",""))), VALUE(SUBSTITUTE('Quantities Report_Secondary'!$A1437,"+","")),IF('Quantities Report_Secondary'!$A1437="Totals:","End of Project",$A1436))</f>
        <v>Station</v>
      </c>
      <c r="B1437" s="473" t="str">
        <f>IF(ISNUMBER('Quantities Report_Secondary'!$A1437), "",TRIM('Quantities Report_Secondary'!$A1437))</f>
        <v/>
      </c>
      <c r="C1437" s="475">
        <f>'Quantities Report_Secondary'!D1437</f>
        <v>0</v>
      </c>
    </row>
    <row r="1438" spans="1:3" x14ac:dyDescent="0.25">
      <c r="A1438" s="532" t="str">
        <f>IF(ISNUMBER(VALUE(SUBSTITUTE('Quantities Report_Secondary'!$A1438,"+",""))), VALUE(SUBSTITUTE('Quantities Report_Secondary'!$A1438,"+","")),IF('Quantities Report_Secondary'!$A1438="Totals:","End of Project",$A1437))</f>
        <v>Station</v>
      </c>
      <c r="B1438" s="473" t="str">
        <f>IF(ISNUMBER('Quantities Report_Secondary'!$A1438), "",TRIM('Quantities Report_Secondary'!$A1438))</f>
        <v/>
      </c>
      <c r="C1438" s="475">
        <f>'Quantities Report_Secondary'!D1438</f>
        <v>0</v>
      </c>
    </row>
    <row r="1439" spans="1:3" x14ac:dyDescent="0.25">
      <c r="A1439" s="532" t="str">
        <f>IF(ISNUMBER(VALUE(SUBSTITUTE('Quantities Report_Secondary'!$A1439,"+",""))), VALUE(SUBSTITUTE('Quantities Report_Secondary'!$A1439,"+","")),IF('Quantities Report_Secondary'!$A1439="Totals:","End of Project",$A1438))</f>
        <v>Station</v>
      </c>
      <c r="B1439" s="473" t="str">
        <f>IF(ISNUMBER('Quantities Report_Secondary'!$A1439), "",TRIM('Quantities Report_Secondary'!$A1439))</f>
        <v/>
      </c>
      <c r="C1439" s="475">
        <f>'Quantities Report_Secondary'!D1439</f>
        <v>0</v>
      </c>
    </row>
    <row r="1440" spans="1:3" x14ac:dyDescent="0.25">
      <c r="A1440" s="532" t="str">
        <f>IF(ISNUMBER(VALUE(SUBSTITUTE('Quantities Report_Secondary'!$A1440,"+",""))), VALUE(SUBSTITUTE('Quantities Report_Secondary'!$A1440,"+","")),IF('Quantities Report_Secondary'!$A1440="Totals:","End of Project",$A1439))</f>
        <v>Station</v>
      </c>
      <c r="B1440" s="473" t="str">
        <f>IF(ISNUMBER('Quantities Report_Secondary'!$A1440), "",TRIM('Quantities Report_Secondary'!$A1440))</f>
        <v/>
      </c>
      <c r="C1440" s="475">
        <f>'Quantities Report_Secondary'!D1440</f>
        <v>0</v>
      </c>
    </row>
    <row r="1441" spans="1:3" x14ac:dyDescent="0.25">
      <c r="A1441" s="532" t="str">
        <f>IF(ISNUMBER(VALUE(SUBSTITUTE('Quantities Report_Secondary'!$A1441,"+",""))), VALUE(SUBSTITUTE('Quantities Report_Secondary'!$A1441,"+","")),IF('Quantities Report_Secondary'!$A1441="Totals:","End of Project",$A1440))</f>
        <v>Station</v>
      </c>
      <c r="B1441" s="473" t="str">
        <f>IF(ISNUMBER('Quantities Report_Secondary'!$A1441), "",TRIM('Quantities Report_Secondary'!$A1441))</f>
        <v/>
      </c>
      <c r="C1441" s="475">
        <f>'Quantities Report_Secondary'!D1441</f>
        <v>0</v>
      </c>
    </row>
    <row r="1442" spans="1:3" x14ac:dyDescent="0.25">
      <c r="A1442" s="532" t="str">
        <f>IF(ISNUMBER(VALUE(SUBSTITUTE('Quantities Report_Secondary'!$A1442,"+",""))), VALUE(SUBSTITUTE('Quantities Report_Secondary'!$A1442,"+","")),IF('Quantities Report_Secondary'!$A1442="Totals:","End of Project",$A1441))</f>
        <v>Station</v>
      </c>
      <c r="B1442" s="473" t="str">
        <f>IF(ISNUMBER('Quantities Report_Secondary'!$A1442), "",TRIM('Quantities Report_Secondary'!$A1442))</f>
        <v/>
      </c>
      <c r="C1442" s="475">
        <f>'Quantities Report_Secondary'!D1442</f>
        <v>0</v>
      </c>
    </row>
    <row r="1443" spans="1:3" x14ac:dyDescent="0.25">
      <c r="A1443" s="532" t="str">
        <f>IF(ISNUMBER(VALUE(SUBSTITUTE('Quantities Report_Secondary'!$A1443,"+",""))), VALUE(SUBSTITUTE('Quantities Report_Secondary'!$A1443,"+","")),IF('Quantities Report_Secondary'!$A1443="Totals:","End of Project",$A1442))</f>
        <v>Station</v>
      </c>
      <c r="B1443" s="473" t="str">
        <f>IF(ISNUMBER('Quantities Report_Secondary'!$A1443), "",TRIM('Quantities Report_Secondary'!$A1443))</f>
        <v/>
      </c>
      <c r="C1443" s="475">
        <f>'Quantities Report_Secondary'!D1443</f>
        <v>0</v>
      </c>
    </row>
    <row r="1444" spans="1:3" x14ac:dyDescent="0.25">
      <c r="A1444" s="532" t="str">
        <f>IF(ISNUMBER(VALUE(SUBSTITUTE('Quantities Report_Secondary'!$A1444,"+",""))), VALUE(SUBSTITUTE('Quantities Report_Secondary'!$A1444,"+","")),IF('Quantities Report_Secondary'!$A1444="Totals:","End of Project",$A1443))</f>
        <v>Station</v>
      </c>
      <c r="B1444" s="473" t="str">
        <f>IF(ISNUMBER('Quantities Report_Secondary'!$A1444), "",TRIM('Quantities Report_Secondary'!$A1444))</f>
        <v/>
      </c>
      <c r="C1444" s="475">
        <f>'Quantities Report_Secondary'!D1444</f>
        <v>0</v>
      </c>
    </row>
    <row r="1445" spans="1:3" x14ac:dyDescent="0.25">
      <c r="A1445" s="532" t="str">
        <f>IF(ISNUMBER(VALUE(SUBSTITUTE('Quantities Report_Secondary'!$A1445,"+",""))), VALUE(SUBSTITUTE('Quantities Report_Secondary'!$A1445,"+","")),IF('Quantities Report_Secondary'!$A1445="Totals:","End of Project",$A1444))</f>
        <v>Station</v>
      </c>
      <c r="B1445" s="473" t="str">
        <f>IF(ISNUMBER('Quantities Report_Secondary'!$A1445), "",TRIM('Quantities Report_Secondary'!$A1445))</f>
        <v/>
      </c>
      <c r="C1445" s="475">
        <f>'Quantities Report_Secondary'!D1445</f>
        <v>0</v>
      </c>
    </row>
    <row r="1446" spans="1:3" x14ac:dyDescent="0.25">
      <c r="A1446" s="532" t="str">
        <f>IF(ISNUMBER(VALUE(SUBSTITUTE('Quantities Report_Secondary'!$A1446,"+",""))), VALUE(SUBSTITUTE('Quantities Report_Secondary'!$A1446,"+","")),IF('Quantities Report_Secondary'!$A1446="Totals:","End of Project",$A1445))</f>
        <v>Station</v>
      </c>
      <c r="B1446" s="473" t="str">
        <f>IF(ISNUMBER('Quantities Report_Secondary'!$A1446), "",TRIM('Quantities Report_Secondary'!$A1446))</f>
        <v/>
      </c>
      <c r="C1446" s="475">
        <f>'Quantities Report_Secondary'!D1446</f>
        <v>0</v>
      </c>
    </row>
    <row r="1447" spans="1:3" x14ac:dyDescent="0.25">
      <c r="A1447" s="532" t="str">
        <f>IF(ISNUMBER(VALUE(SUBSTITUTE('Quantities Report_Secondary'!$A1447,"+",""))), VALUE(SUBSTITUTE('Quantities Report_Secondary'!$A1447,"+","")),IF('Quantities Report_Secondary'!$A1447="Totals:","End of Project",$A1446))</f>
        <v>Station</v>
      </c>
      <c r="B1447" s="473" t="str">
        <f>IF(ISNUMBER('Quantities Report_Secondary'!$A1447), "",TRIM('Quantities Report_Secondary'!$A1447))</f>
        <v/>
      </c>
      <c r="C1447" s="475">
        <f>'Quantities Report_Secondary'!D1447</f>
        <v>0</v>
      </c>
    </row>
    <row r="1448" spans="1:3" x14ac:dyDescent="0.25">
      <c r="A1448" s="532" t="str">
        <f>IF(ISNUMBER(VALUE(SUBSTITUTE('Quantities Report_Secondary'!$A1448,"+",""))), VALUE(SUBSTITUTE('Quantities Report_Secondary'!$A1448,"+","")),IF('Quantities Report_Secondary'!$A1448="Totals:","End of Project",$A1447))</f>
        <v>Station</v>
      </c>
      <c r="B1448" s="473" t="str">
        <f>IF(ISNUMBER('Quantities Report_Secondary'!$A1448), "",TRIM('Quantities Report_Secondary'!$A1448))</f>
        <v/>
      </c>
      <c r="C1448" s="475">
        <f>'Quantities Report_Secondary'!D1448</f>
        <v>0</v>
      </c>
    </row>
    <row r="1449" spans="1:3" x14ac:dyDescent="0.25">
      <c r="A1449" s="532" t="str">
        <f>IF(ISNUMBER(VALUE(SUBSTITUTE('Quantities Report_Secondary'!$A1449,"+",""))), VALUE(SUBSTITUTE('Quantities Report_Secondary'!$A1449,"+","")),IF('Quantities Report_Secondary'!$A1449="Totals:","End of Project",$A1448))</f>
        <v>Station</v>
      </c>
      <c r="B1449" s="473" t="str">
        <f>IF(ISNUMBER('Quantities Report_Secondary'!$A1449), "",TRIM('Quantities Report_Secondary'!$A1449))</f>
        <v/>
      </c>
      <c r="C1449" s="475">
        <f>'Quantities Report_Secondary'!D1449</f>
        <v>0</v>
      </c>
    </row>
    <row r="1450" spans="1:3" x14ac:dyDescent="0.25">
      <c r="A1450" s="532" t="str">
        <f>IF(ISNUMBER(VALUE(SUBSTITUTE('Quantities Report_Secondary'!$A1450,"+",""))), VALUE(SUBSTITUTE('Quantities Report_Secondary'!$A1450,"+","")),IF('Quantities Report_Secondary'!$A1450="Totals:","End of Project",$A1449))</f>
        <v>Station</v>
      </c>
      <c r="B1450" s="473" t="str">
        <f>IF(ISNUMBER('Quantities Report_Secondary'!$A1450), "",TRIM('Quantities Report_Secondary'!$A1450))</f>
        <v/>
      </c>
      <c r="C1450" s="475">
        <f>'Quantities Report_Secondary'!D1450</f>
        <v>0</v>
      </c>
    </row>
    <row r="1451" spans="1:3" x14ac:dyDescent="0.25">
      <c r="A1451" s="532" t="str">
        <f>IF(ISNUMBER(VALUE(SUBSTITUTE('Quantities Report_Secondary'!$A1451,"+",""))), VALUE(SUBSTITUTE('Quantities Report_Secondary'!$A1451,"+","")),IF('Quantities Report_Secondary'!$A1451="Totals:","End of Project",$A1450))</f>
        <v>Station</v>
      </c>
      <c r="B1451" s="473" t="str">
        <f>IF(ISNUMBER('Quantities Report_Secondary'!$A1451), "",TRIM('Quantities Report_Secondary'!$A1451))</f>
        <v/>
      </c>
      <c r="C1451" s="475">
        <f>'Quantities Report_Secondary'!D1451</f>
        <v>0</v>
      </c>
    </row>
    <row r="1452" spans="1:3" x14ac:dyDescent="0.25">
      <c r="A1452" s="532" t="str">
        <f>IF(ISNUMBER(VALUE(SUBSTITUTE('Quantities Report_Secondary'!$A1452,"+",""))), VALUE(SUBSTITUTE('Quantities Report_Secondary'!$A1452,"+","")),IF('Quantities Report_Secondary'!$A1452="Totals:","End of Project",$A1451))</f>
        <v>Station</v>
      </c>
      <c r="B1452" s="473" t="str">
        <f>IF(ISNUMBER('Quantities Report_Secondary'!$A1452), "",TRIM('Quantities Report_Secondary'!$A1452))</f>
        <v/>
      </c>
      <c r="C1452" s="475">
        <f>'Quantities Report_Secondary'!D1452</f>
        <v>0</v>
      </c>
    </row>
    <row r="1453" spans="1:3" x14ac:dyDescent="0.25">
      <c r="A1453" s="532" t="str">
        <f>IF(ISNUMBER(VALUE(SUBSTITUTE('Quantities Report_Secondary'!$A1453,"+",""))), VALUE(SUBSTITUTE('Quantities Report_Secondary'!$A1453,"+","")),IF('Quantities Report_Secondary'!$A1453="Totals:","End of Project",$A1452))</f>
        <v>Station</v>
      </c>
      <c r="B1453" s="473" t="str">
        <f>IF(ISNUMBER('Quantities Report_Secondary'!$A1453), "",TRIM('Quantities Report_Secondary'!$A1453))</f>
        <v/>
      </c>
      <c r="C1453" s="475">
        <f>'Quantities Report_Secondary'!D1453</f>
        <v>0</v>
      </c>
    </row>
    <row r="1454" spans="1:3" x14ac:dyDescent="0.25">
      <c r="A1454" s="532" t="str">
        <f>IF(ISNUMBER(VALUE(SUBSTITUTE('Quantities Report_Secondary'!$A1454,"+",""))), VALUE(SUBSTITUTE('Quantities Report_Secondary'!$A1454,"+","")),IF('Quantities Report_Secondary'!$A1454="Totals:","End of Project",$A1453))</f>
        <v>Station</v>
      </c>
      <c r="B1454" s="473" t="str">
        <f>IF(ISNUMBER('Quantities Report_Secondary'!$A1454), "",TRIM('Quantities Report_Secondary'!$A1454))</f>
        <v/>
      </c>
      <c r="C1454" s="475">
        <f>'Quantities Report_Secondary'!D1454</f>
        <v>0</v>
      </c>
    </row>
    <row r="1455" spans="1:3" x14ac:dyDescent="0.25">
      <c r="A1455" s="532" t="str">
        <f>IF(ISNUMBER(VALUE(SUBSTITUTE('Quantities Report_Secondary'!$A1455,"+",""))), VALUE(SUBSTITUTE('Quantities Report_Secondary'!$A1455,"+","")),IF('Quantities Report_Secondary'!$A1455="Totals:","End of Project",$A1454))</f>
        <v>Station</v>
      </c>
      <c r="B1455" s="473" t="str">
        <f>IF(ISNUMBER('Quantities Report_Secondary'!$A1455), "",TRIM('Quantities Report_Secondary'!$A1455))</f>
        <v/>
      </c>
      <c r="C1455" s="475">
        <f>'Quantities Report_Secondary'!D1455</f>
        <v>0</v>
      </c>
    </row>
    <row r="1456" spans="1:3" x14ac:dyDescent="0.25">
      <c r="A1456" s="532" t="str">
        <f>IF(ISNUMBER(VALUE(SUBSTITUTE('Quantities Report_Secondary'!$A1456,"+",""))), VALUE(SUBSTITUTE('Quantities Report_Secondary'!$A1456,"+","")),IF('Quantities Report_Secondary'!$A1456="Totals:","End of Project",$A1455))</f>
        <v>Station</v>
      </c>
      <c r="B1456" s="473" t="str">
        <f>IF(ISNUMBER('Quantities Report_Secondary'!$A1456), "",TRIM('Quantities Report_Secondary'!$A1456))</f>
        <v/>
      </c>
      <c r="C1456" s="475">
        <f>'Quantities Report_Secondary'!D1456</f>
        <v>0</v>
      </c>
    </row>
    <row r="1457" spans="1:3" x14ac:dyDescent="0.25">
      <c r="A1457" s="532" t="str">
        <f>IF(ISNUMBER(VALUE(SUBSTITUTE('Quantities Report_Secondary'!$A1457,"+",""))), VALUE(SUBSTITUTE('Quantities Report_Secondary'!$A1457,"+","")),IF('Quantities Report_Secondary'!$A1457="Totals:","End of Project",$A1456))</f>
        <v>Station</v>
      </c>
      <c r="B1457" s="473" t="str">
        <f>IF(ISNUMBER('Quantities Report_Secondary'!$A1457), "",TRIM('Quantities Report_Secondary'!$A1457))</f>
        <v/>
      </c>
      <c r="C1457" s="475">
        <f>'Quantities Report_Secondary'!D1457</f>
        <v>0</v>
      </c>
    </row>
    <row r="1458" spans="1:3" x14ac:dyDescent="0.25">
      <c r="A1458" s="532" t="str">
        <f>IF(ISNUMBER(VALUE(SUBSTITUTE('Quantities Report_Secondary'!$A1458,"+",""))), VALUE(SUBSTITUTE('Quantities Report_Secondary'!$A1458,"+","")),IF('Quantities Report_Secondary'!$A1458="Totals:","End of Project",$A1457))</f>
        <v>Station</v>
      </c>
      <c r="B1458" s="473" t="str">
        <f>IF(ISNUMBER('Quantities Report_Secondary'!$A1458), "",TRIM('Quantities Report_Secondary'!$A1458))</f>
        <v/>
      </c>
      <c r="C1458" s="475">
        <f>'Quantities Report_Secondary'!D1458</f>
        <v>0</v>
      </c>
    </row>
    <row r="1459" spans="1:3" x14ac:dyDescent="0.25">
      <c r="A1459" s="532" t="str">
        <f>IF(ISNUMBER(VALUE(SUBSTITUTE('Quantities Report_Secondary'!$A1459,"+",""))), VALUE(SUBSTITUTE('Quantities Report_Secondary'!$A1459,"+","")),IF('Quantities Report_Secondary'!$A1459="Totals:","End of Project",$A1458))</f>
        <v>Station</v>
      </c>
      <c r="B1459" s="473" t="str">
        <f>IF(ISNUMBER('Quantities Report_Secondary'!$A1459), "",TRIM('Quantities Report_Secondary'!$A1459))</f>
        <v/>
      </c>
      <c r="C1459" s="475">
        <f>'Quantities Report_Secondary'!D1459</f>
        <v>0</v>
      </c>
    </row>
    <row r="1460" spans="1:3" x14ac:dyDescent="0.25">
      <c r="A1460" s="532" t="str">
        <f>IF(ISNUMBER(VALUE(SUBSTITUTE('Quantities Report_Secondary'!$A1460,"+",""))), VALUE(SUBSTITUTE('Quantities Report_Secondary'!$A1460,"+","")),IF('Quantities Report_Secondary'!$A1460="Totals:","End of Project",$A1459))</f>
        <v>Station</v>
      </c>
      <c r="B1460" s="473" t="str">
        <f>IF(ISNUMBER('Quantities Report_Secondary'!$A1460), "",TRIM('Quantities Report_Secondary'!$A1460))</f>
        <v/>
      </c>
      <c r="C1460" s="475">
        <f>'Quantities Report_Secondary'!D1460</f>
        <v>0</v>
      </c>
    </row>
    <row r="1461" spans="1:3" x14ac:dyDescent="0.25">
      <c r="A1461" s="532" t="str">
        <f>IF(ISNUMBER(VALUE(SUBSTITUTE('Quantities Report_Secondary'!$A1461,"+",""))), VALUE(SUBSTITUTE('Quantities Report_Secondary'!$A1461,"+","")),IF('Quantities Report_Secondary'!$A1461="Totals:","End of Project",$A1460))</f>
        <v>Station</v>
      </c>
      <c r="B1461" s="473" t="str">
        <f>IF(ISNUMBER('Quantities Report_Secondary'!$A1461), "",TRIM('Quantities Report_Secondary'!$A1461))</f>
        <v/>
      </c>
      <c r="C1461" s="475">
        <f>'Quantities Report_Secondary'!D1461</f>
        <v>0</v>
      </c>
    </row>
    <row r="1462" spans="1:3" x14ac:dyDescent="0.25">
      <c r="A1462" s="532" t="str">
        <f>IF(ISNUMBER(VALUE(SUBSTITUTE('Quantities Report_Secondary'!$A1462,"+",""))), VALUE(SUBSTITUTE('Quantities Report_Secondary'!$A1462,"+","")),IF('Quantities Report_Secondary'!$A1462="Totals:","End of Project",$A1461))</f>
        <v>Station</v>
      </c>
      <c r="B1462" s="473" t="str">
        <f>IF(ISNUMBER('Quantities Report_Secondary'!$A1462), "",TRIM('Quantities Report_Secondary'!$A1462))</f>
        <v/>
      </c>
      <c r="C1462" s="475">
        <f>'Quantities Report_Secondary'!D1462</f>
        <v>0</v>
      </c>
    </row>
    <row r="1463" spans="1:3" x14ac:dyDescent="0.25">
      <c r="A1463" s="532" t="str">
        <f>IF(ISNUMBER(VALUE(SUBSTITUTE('Quantities Report_Secondary'!$A1463,"+",""))), VALUE(SUBSTITUTE('Quantities Report_Secondary'!$A1463,"+","")),IF('Quantities Report_Secondary'!$A1463="Totals:","End of Project",$A1462))</f>
        <v>Station</v>
      </c>
      <c r="B1463" s="473" t="str">
        <f>IF(ISNUMBER('Quantities Report_Secondary'!$A1463), "",TRIM('Quantities Report_Secondary'!$A1463))</f>
        <v/>
      </c>
      <c r="C1463" s="475">
        <f>'Quantities Report_Secondary'!D1463</f>
        <v>0</v>
      </c>
    </row>
    <row r="1464" spans="1:3" x14ac:dyDescent="0.25">
      <c r="A1464" s="532" t="str">
        <f>IF(ISNUMBER(VALUE(SUBSTITUTE('Quantities Report_Secondary'!$A1464,"+",""))), VALUE(SUBSTITUTE('Quantities Report_Secondary'!$A1464,"+","")),IF('Quantities Report_Secondary'!$A1464="Totals:","End of Project",$A1463))</f>
        <v>Station</v>
      </c>
      <c r="B1464" s="473" t="str">
        <f>IF(ISNUMBER('Quantities Report_Secondary'!$A1464), "",TRIM('Quantities Report_Secondary'!$A1464))</f>
        <v/>
      </c>
      <c r="C1464" s="475">
        <f>'Quantities Report_Secondary'!D1464</f>
        <v>0</v>
      </c>
    </row>
    <row r="1465" spans="1:3" x14ac:dyDescent="0.25">
      <c r="A1465" s="532" t="str">
        <f>IF(ISNUMBER(VALUE(SUBSTITUTE('Quantities Report_Secondary'!$A1465,"+",""))), VALUE(SUBSTITUTE('Quantities Report_Secondary'!$A1465,"+","")),IF('Quantities Report_Secondary'!$A1465="Totals:","End of Project",$A1464))</f>
        <v>Station</v>
      </c>
      <c r="B1465" s="473" t="str">
        <f>IF(ISNUMBER('Quantities Report_Secondary'!$A1465), "",TRIM('Quantities Report_Secondary'!$A1465))</f>
        <v/>
      </c>
      <c r="C1465" s="475">
        <f>'Quantities Report_Secondary'!D1465</f>
        <v>0</v>
      </c>
    </row>
    <row r="1466" spans="1:3" x14ac:dyDescent="0.25">
      <c r="A1466" s="532" t="str">
        <f>IF(ISNUMBER(VALUE(SUBSTITUTE('Quantities Report_Secondary'!$A1466,"+",""))), VALUE(SUBSTITUTE('Quantities Report_Secondary'!$A1466,"+","")),IF('Quantities Report_Secondary'!$A1466="Totals:","End of Project",$A1465))</f>
        <v>Station</v>
      </c>
      <c r="B1466" s="473" t="str">
        <f>IF(ISNUMBER('Quantities Report_Secondary'!$A1466), "",TRIM('Quantities Report_Secondary'!$A1466))</f>
        <v/>
      </c>
      <c r="C1466" s="475">
        <f>'Quantities Report_Secondary'!D1466</f>
        <v>0</v>
      </c>
    </row>
    <row r="1467" spans="1:3" x14ac:dyDescent="0.25">
      <c r="A1467" s="532" t="str">
        <f>IF(ISNUMBER(VALUE(SUBSTITUTE('Quantities Report_Secondary'!$A1467,"+",""))), VALUE(SUBSTITUTE('Quantities Report_Secondary'!$A1467,"+","")),IF('Quantities Report_Secondary'!$A1467="Totals:","End of Project",$A1466))</f>
        <v>Station</v>
      </c>
      <c r="B1467" s="473" t="str">
        <f>IF(ISNUMBER('Quantities Report_Secondary'!$A1467), "",TRIM('Quantities Report_Secondary'!$A1467))</f>
        <v/>
      </c>
      <c r="C1467" s="475">
        <f>'Quantities Report_Secondary'!D1467</f>
        <v>0</v>
      </c>
    </row>
    <row r="1468" spans="1:3" x14ac:dyDescent="0.25">
      <c r="A1468" s="532" t="str">
        <f>IF(ISNUMBER(VALUE(SUBSTITUTE('Quantities Report_Secondary'!$A1468,"+",""))), VALUE(SUBSTITUTE('Quantities Report_Secondary'!$A1468,"+","")),IF('Quantities Report_Secondary'!$A1468="Totals:","End of Project",$A1467))</f>
        <v>Station</v>
      </c>
      <c r="B1468" s="473" t="str">
        <f>IF(ISNUMBER('Quantities Report_Secondary'!$A1468), "",TRIM('Quantities Report_Secondary'!$A1468))</f>
        <v/>
      </c>
      <c r="C1468" s="475">
        <f>'Quantities Report_Secondary'!D1468</f>
        <v>0</v>
      </c>
    </row>
    <row r="1469" spans="1:3" x14ac:dyDescent="0.25">
      <c r="A1469" s="532" t="str">
        <f>IF(ISNUMBER(VALUE(SUBSTITUTE('Quantities Report_Secondary'!$A1469,"+",""))), VALUE(SUBSTITUTE('Quantities Report_Secondary'!$A1469,"+","")),IF('Quantities Report_Secondary'!$A1469="Totals:","End of Project",$A1468))</f>
        <v>Station</v>
      </c>
      <c r="B1469" s="473" t="str">
        <f>IF(ISNUMBER('Quantities Report_Secondary'!$A1469), "",TRIM('Quantities Report_Secondary'!$A1469))</f>
        <v/>
      </c>
      <c r="C1469" s="475">
        <f>'Quantities Report_Secondary'!D1469</f>
        <v>0</v>
      </c>
    </row>
    <row r="1470" spans="1:3" x14ac:dyDescent="0.25">
      <c r="A1470" s="532" t="str">
        <f>IF(ISNUMBER(VALUE(SUBSTITUTE('Quantities Report_Secondary'!$A1470,"+",""))), VALUE(SUBSTITUTE('Quantities Report_Secondary'!$A1470,"+","")),IF('Quantities Report_Secondary'!$A1470="Totals:","End of Project",$A1469))</f>
        <v>Station</v>
      </c>
      <c r="B1470" s="473" t="str">
        <f>IF(ISNUMBER('Quantities Report_Secondary'!$A1470), "",TRIM('Quantities Report_Secondary'!$A1470))</f>
        <v/>
      </c>
      <c r="C1470" s="475">
        <f>'Quantities Report_Secondary'!D1470</f>
        <v>0</v>
      </c>
    </row>
    <row r="1471" spans="1:3" x14ac:dyDescent="0.25">
      <c r="A1471" s="532" t="str">
        <f>IF(ISNUMBER(VALUE(SUBSTITUTE('Quantities Report_Secondary'!$A1471,"+",""))), VALUE(SUBSTITUTE('Quantities Report_Secondary'!$A1471,"+","")),IF('Quantities Report_Secondary'!$A1471="Totals:","End of Project",$A1470))</f>
        <v>Station</v>
      </c>
      <c r="B1471" s="473" t="str">
        <f>IF(ISNUMBER('Quantities Report_Secondary'!$A1471), "",TRIM('Quantities Report_Secondary'!$A1471))</f>
        <v/>
      </c>
      <c r="C1471" s="475">
        <f>'Quantities Report_Secondary'!D1471</f>
        <v>0</v>
      </c>
    </row>
    <row r="1472" spans="1:3" x14ac:dyDescent="0.25">
      <c r="A1472" s="532" t="str">
        <f>IF(ISNUMBER(VALUE(SUBSTITUTE('Quantities Report_Secondary'!$A1472,"+",""))), VALUE(SUBSTITUTE('Quantities Report_Secondary'!$A1472,"+","")),IF('Quantities Report_Secondary'!$A1472="Totals:","End of Project",$A1471))</f>
        <v>Station</v>
      </c>
      <c r="B1472" s="473" t="str">
        <f>IF(ISNUMBER('Quantities Report_Secondary'!$A1472), "",TRIM('Quantities Report_Secondary'!$A1472))</f>
        <v/>
      </c>
      <c r="C1472" s="475">
        <f>'Quantities Report_Secondary'!D1472</f>
        <v>0</v>
      </c>
    </row>
    <row r="1473" spans="1:3" x14ac:dyDescent="0.25">
      <c r="A1473" s="532" t="str">
        <f>IF(ISNUMBER(VALUE(SUBSTITUTE('Quantities Report_Secondary'!$A1473,"+",""))), VALUE(SUBSTITUTE('Quantities Report_Secondary'!$A1473,"+","")),IF('Quantities Report_Secondary'!$A1473="Totals:","End of Project",$A1472))</f>
        <v>Station</v>
      </c>
      <c r="B1473" s="473" t="str">
        <f>IF(ISNUMBER('Quantities Report_Secondary'!$A1473), "",TRIM('Quantities Report_Secondary'!$A1473))</f>
        <v/>
      </c>
      <c r="C1473" s="475">
        <f>'Quantities Report_Secondary'!D1473</f>
        <v>0</v>
      </c>
    </row>
    <row r="1474" spans="1:3" x14ac:dyDescent="0.25">
      <c r="A1474" s="532" t="str">
        <f>IF(ISNUMBER(VALUE(SUBSTITUTE('Quantities Report_Secondary'!$A1474,"+",""))), VALUE(SUBSTITUTE('Quantities Report_Secondary'!$A1474,"+","")),IF('Quantities Report_Secondary'!$A1474="Totals:","End of Project",$A1473))</f>
        <v>Station</v>
      </c>
      <c r="B1474" s="473" t="str">
        <f>IF(ISNUMBER('Quantities Report_Secondary'!$A1474), "",TRIM('Quantities Report_Secondary'!$A1474))</f>
        <v/>
      </c>
      <c r="C1474" s="475">
        <f>'Quantities Report_Secondary'!D1474</f>
        <v>0</v>
      </c>
    </row>
    <row r="1475" spans="1:3" x14ac:dyDescent="0.25">
      <c r="A1475" s="532" t="str">
        <f>IF(ISNUMBER(VALUE(SUBSTITUTE('Quantities Report_Secondary'!$A1475,"+",""))), VALUE(SUBSTITUTE('Quantities Report_Secondary'!$A1475,"+","")),IF('Quantities Report_Secondary'!$A1475="Totals:","End of Project",$A1474))</f>
        <v>Station</v>
      </c>
      <c r="B1475" s="473" t="str">
        <f>IF(ISNUMBER('Quantities Report_Secondary'!$A1475), "",TRIM('Quantities Report_Secondary'!$A1475))</f>
        <v/>
      </c>
      <c r="C1475" s="475">
        <f>'Quantities Report_Secondary'!D1475</f>
        <v>0</v>
      </c>
    </row>
    <row r="1476" spans="1:3" x14ac:dyDescent="0.25">
      <c r="A1476" s="532" t="str">
        <f>IF(ISNUMBER(VALUE(SUBSTITUTE('Quantities Report_Secondary'!$A1476,"+",""))), VALUE(SUBSTITUTE('Quantities Report_Secondary'!$A1476,"+","")),IF('Quantities Report_Secondary'!$A1476="Totals:","End of Project",$A1475))</f>
        <v>Station</v>
      </c>
      <c r="B1476" s="473" t="str">
        <f>IF(ISNUMBER('Quantities Report_Secondary'!$A1476), "",TRIM('Quantities Report_Secondary'!$A1476))</f>
        <v/>
      </c>
      <c r="C1476" s="475">
        <f>'Quantities Report_Secondary'!D1476</f>
        <v>0</v>
      </c>
    </row>
    <row r="1477" spans="1:3" x14ac:dyDescent="0.25">
      <c r="A1477" s="532" t="str">
        <f>IF(ISNUMBER(VALUE(SUBSTITUTE('Quantities Report_Secondary'!$A1477,"+",""))), VALUE(SUBSTITUTE('Quantities Report_Secondary'!$A1477,"+","")),IF('Quantities Report_Secondary'!$A1477="Totals:","End of Project",$A1476))</f>
        <v>Station</v>
      </c>
      <c r="B1477" s="473" t="str">
        <f>IF(ISNUMBER('Quantities Report_Secondary'!$A1477), "",TRIM('Quantities Report_Secondary'!$A1477))</f>
        <v/>
      </c>
      <c r="C1477" s="475">
        <f>'Quantities Report_Secondary'!D1477</f>
        <v>0</v>
      </c>
    </row>
    <row r="1478" spans="1:3" x14ac:dyDescent="0.25">
      <c r="A1478" s="532" t="str">
        <f>IF(ISNUMBER(VALUE(SUBSTITUTE('Quantities Report_Secondary'!$A1478,"+",""))), VALUE(SUBSTITUTE('Quantities Report_Secondary'!$A1478,"+","")),IF('Quantities Report_Secondary'!$A1478="Totals:","End of Project",$A1477))</f>
        <v>Station</v>
      </c>
      <c r="B1478" s="473" t="str">
        <f>IF(ISNUMBER('Quantities Report_Secondary'!$A1478), "",TRIM('Quantities Report_Secondary'!$A1478))</f>
        <v/>
      </c>
      <c r="C1478" s="475">
        <f>'Quantities Report_Secondary'!D1478</f>
        <v>0</v>
      </c>
    </row>
    <row r="1479" spans="1:3" x14ac:dyDescent="0.25">
      <c r="A1479" s="532" t="str">
        <f>IF(ISNUMBER(VALUE(SUBSTITUTE('Quantities Report_Secondary'!$A1479,"+",""))), VALUE(SUBSTITUTE('Quantities Report_Secondary'!$A1479,"+","")),IF('Quantities Report_Secondary'!$A1479="Totals:","End of Project",$A1478))</f>
        <v>Station</v>
      </c>
      <c r="B1479" s="473" t="str">
        <f>IF(ISNUMBER('Quantities Report_Secondary'!$A1479), "",TRIM('Quantities Report_Secondary'!$A1479))</f>
        <v/>
      </c>
      <c r="C1479" s="475">
        <f>'Quantities Report_Secondary'!D1479</f>
        <v>0</v>
      </c>
    </row>
    <row r="1480" spans="1:3" x14ac:dyDescent="0.25">
      <c r="A1480" s="532" t="str">
        <f>IF(ISNUMBER(VALUE(SUBSTITUTE('Quantities Report_Secondary'!$A1480,"+",""))), VALUE(SUBSTITUTE('Quantities Report_Secondary'!$A1480,"+","")),IF('Quantities Report_Secondary'!$A1480="Totals:","End of Project",$A1479))</f>
        <v>Station</v>
      </c>
      <c r="B1480" s="473" t="str">
        <f>IF(ISNUMBER('Quantities Report_Secondary'!$A1480), "",TRIM('Quantities Report_Secondary'!$A1480))</f>
        <v/>
      </c>
      <c r="C1480" s="475">
        <f>'Quantities Report_Secondary'!D1480</f>
        <v>0</v>
      </c>
    </row>
    <row r="1481" spans="1:3" x14ac:dyDescent="0.25">
      <c r="A1481" s="532" t="str">
        <f>IF(ISNUMBER(VALUE(SUBSTITUTE('Quantities Report_Secondary'!$A1481,"+",""))), VALUE(SUBSTITUTE('Quantities Report_Secondary'!$A1481,"+","")),IF('Quantities Report_Secondary'!$A1481="Totals:","End of Project",$A1480))</f>
        <v>Station</v>
      </c>
      <c r="B1481" s="473" t="str">
        <f>IF(ISNUMBER('Quantities Report_Secondary'!$A1481), "",TRIM('Quantities Report_Secondary'!$A1481))</f>
        <v/>
      </c>
      <c r="C1481" s="475">
        <f>'Quantities Report_Secondary'!D1481</f>
        <v>0</v>
      </c>
    </row>
    <row r="1482" spans="1:3" x14ac:dyDescent="0.25">
      <c r="A1482" s="532" t="str">
        <f>IF(ISNUMBER(VALUE(SUBSTITUTE('Quantities Report_Secondary'!$A1482,"+",""))), VALUE(SUBSTITUTE('Quantities Report_Secondary'!$A1482,"+","")),IF('Quantities Report_Secondary'!$A1482="Totals:","End of Project",$A1481))</f>
        <v>Station</v>
      </c>
      <c r="B1482" s="473" t="str">
        <f>IF(ISNUMBER('Quantities Report_Secondary'!$A1482), "",TRIM('Quantities Report_Secondary'!$A1482))</f>
        <v/>
      </c>
      <c r="C1482" s="475">
        <f>'Quantities Report_Secondary'!D1482</f>
        <v>0</v>
      </c>
    </row>
    <row r="1483" spans="1:3" x14ac:dyDescent="0.25">
      <c r="A1483" s="532" t="str">
        <f>IF(ISNUMBER(VALUE(SUBSTITUTE('Quantities Report_Secondary'!$A1483,"+",""))), VALUE(SUBSTITUTE('Quantities Report_Secondary'!$A1483,"+","")),IF('Quantities Report_Secondary'!$A1483="Totals:","End of Project",$A1482))</f>
        <v>Station</v>
      </c>
      <c r="B1483" s="473" t="str">
        <f>IF(ISNUMBER('Quantities Report_Secondary'!$A1483), "",TRIM('Quantities Report_Secondary'!$A1483))</f>
        <v/>
      </c>
      <c r="C1483" s="475">
        <f>'Quantities Report_Secondary'!D1483</f>
        <v>0</v>
      </c>
    </row>
    <row r="1484" spans="1:3" x14ac:dyDescent="0.25">
      <c r="A1484" s="532" t="str">
        <f>IF(ISNUMBER(VALUE(SUBSTITUTE('Quantities Report_Secondary'!$A1484,"+",""))), VALUE(SUBSTITUTE('Quantities Report_Secondary'!$A1484,"+","")),IF('Quantities Report_Secondary'!$A1484="Totals:","End of Project",$A1483))</f>
        <v>Station</v>
      </c>
      <c r="B1484" s="473" t="str">
        <f>IF(ISNUMBER('Quantities Report_Secondary'!$A1484), "",TRIM('Quantities Report_Secondary'!$A1484))</f>
        <v/>
      </c>
      <c r="C1484" s="475">
        <f>'Quantities Report_Secondary'!D1484</f>
        <v>0</v>
      </c>
    </row>
    <row r="1485" spans="1:3" x14ac:dyDescent="0.25">
      <c r="A1485" s="532" t="str">
        <f>IF(ISNUMBER(VALUE(SUBSTITUTE('Quantities Report_Secondary'!$A1485,"+",""))), VALUE(SUBSTITUTE('Quantities Report_Secondary'!$A1485,"+","")),IF('Quantities Report_Secondary'!$A1485="Totals:","End of Project",$A1484))</f>
        <v>Station</v>
      </c>
      <c r="B1485" s="473" t="str">
        <f>IF(ISNUMBER('Quantities Report_Secondary'!$A1485), "",TRIM('Quantities Report_Secondary'!$A1485))</f>
        <v/>
      </c>
      <c r="C1485" s="475">
        <f>'Quantities Report_Secondary'!D1485</f>
        <v>0</v>
      </c>
    </row>
    <row r="1486" spans="1:3" x14ac:dyDescent="0.25">
      <c r="A1486" s="532" t="str">
        <f>IF(ISNUMBER(VALUE(SUBSTITUTE('Quantities Report_Secondary'!$A1486,"+",""))), VALUE(SUBSTITUTE('Quantities Report_Secondary'!$A1486,"+","")),IF('Quantities Report_Secondary'!$A1486="Totals:","End of Project",$A1485))</f>
        <v>Station</v>
      </c>
      <c r="B1486" s="473" t="str">
        <f>IF(ISNUMBER('Quantities Report_Secondary'!$A1486), "",TRIM('Quantities Report_Secondary'!$A1486))</f>
        <v/>
      </c>
      <c r="C1486" s="475">
        <f>'Quantities Report_Secondary'!D1486</f>
        <v>0</v>
      </c>
    </row>
    <row r="1487" spans="1:3" x14ac:dyDescent="0.25">
      <c r="A1487" s="532" t="str">
        <f>IF(ISNUMBER(VALUE(SUBSTITUTE('Quantities Report_Secondary'!$A1487,"+",""))), VALUE(SUBSTITUTE('Quantities Report_Secondary'!$A1487,"+","")),IF('Quantities Report_Secondary'!$A1487="Totals:","End of Project",$A1486))</f>
        <v>Station</v>
      </c>
      <c r="B1487" s="473" t="str">
        <f>IF(ISNUMBER('Quantities Report_Secondary'!$A1487), "",TRIM('Quantities Report_Secondary'!$A1487))</f>
        <v/>
      </c>
      <c r="C1487" s="475">
        <f>'Quantities Report_Secondary'!D1487</f>
        <v>0</v>
      </c>
    </row>
    <row r="1488" spans="1:3" x14ac:dyDescent="0.25">
      <c r="A1488" s="532" t="str">
        <f>IF(ISNUMBER(VALUE(SUBSTITUTE('Quantities Report_Secondary'!$A1488,"+",""))), VALUE(SUBSTITUTE('Quantities Report_Secondary'!$A1488,"+","")),IF('Quantities Report_Secondary'!$A1488="Totals:","End of Project",$A1487))</f>
        <v>Station</v>
      </c>
      <c r="B1488" s="473" t="str">
        <f>IF(ISNUMBER('Quantities Report_Secondary'!$A1488), "",TRIM('Quantities Report_Secondary'!$A1488))</f>
        <v/>
      </c>
      <c r="C1488" s="475">
        <f>'Quantities Report_Secondary'!D1488</f>
        <v>0</v>
      </c>
    </row>
    <row r="1489" spans="1:3" x14ac:dyDescent="0.25">
      <c r="A1489" s="532" t="str">
        <f>IF(ISNUMBER(VALUE(SUBSTITUTE('Quantities Report_Secondary'!$A1489,"+",""))), VALUE(SUBSTITUTE('Quantities Report_Secondary'!$A1489,"+","")),IF('Quantities Report_Secondary'!$A1489="Totals:","End of Project",$A1488))</f>
        <v>Station</v>
      </c>
      <c r="B1489" s="473" t="str">
        <f>IF(ISNUMBER('Quantities Report_Secondary'!$A1489), "",TRIM('Quantities Report_Secondary'!$A1489))</f>
        <v/>
      </c>
      <c r="C1489" s="475">
        <f>'Quantities Report_Secondary'!D1489</f>
        <v>0</v>
      </c>
    </row>
    <row r="1490" spans="1:3" x14ac:dyDescent="0.25">
      <c r="A1490" s="532" t="str">
        <f>IF(ISNUMBER(VALUE(SUBSTITUTE('Quantities Report_Secondary'!$A1490,"+",""))), VALUE(SUBSTITUTE('Quantities Report_Secondary'!$A1490,"+","")),IF('Quantities Report_Secondary'!$A1490="Totals:","End of Project",$A1489))</f>
        <v>Station</v>
      </c>
      <c r="B1490" s="473" t="str">
        <f>IF(ISNUMBER('Quantities Report_Secondary'!$A1490), "",TRIM('Quantities Report_Secondary'!$A1490))</f>
        <v/>
      </c>
      <c r="C1490" s="475">
        <f>'Quantities Report_Secondary'!D1490</f>
        <v>0</v>
      </c>
    </row>
    <row r="1491" spans="1:3" x14ac:dyDescent="0.25">
      <c r="A1491" s="532" t="str">
        <f>IF(ISNUMBER(VALUE(SUBSTITUTE('Quantities Report_Secondary'!$A1491,"+",""))), VALUE(SUBSTITUTE('Quantities Report_Secondary'!$A1491,"+","")),IF('Quantities Report_Secondary'!$A1491="Totals:","End of Project",$A1490))</f>
        <v>Station</v>
      </c>
      <c r="B1491" s="473" t="str">
        <f>IF(ISNUMBER('Quantities Report_Secondary'!$A1491), "",TRIM('Quantities Report_Secondary'!$A1491))</f>
        <v/>
      </c>
      <c r="C1491" s="475">
        <f>'Quantities Report_Secondary'!D1491</f>
        <v>0</v>
      </c>
    </row>
    <row r="1492" spans="1:3" x14ac:dyDescent="0.25">
      <c r="A1492" s="532" t="str">
        <f>IF(ISNUMBER(VALUE(SUBSTITUTE('Quantities Report_Secondary'!$A1492,"+",""))), VALUE(SUBSTITUTE('Quantities Report_Secondary'!$A1492,"+","")),IF('Quantities Report_Secondary'!$A1492="Totals:","End of Project",$A1491))</f>
        <v>Station</v>
      </c>
      <c r="B1492" s="473" t="str">
        <f>IF(ISNUMBER('Quantities Report_Secondary'!$A1492), "",TRIM('Quantities Report_Secondary'!$A1492))</f>
        <v/>
      </c>
      <c r="C1492" s="475">
        <f>'Quantities Report_Secondary'!D1492</f>
        <v>0</v>
      </c>
    </row>
    <row r="1493" spans="1:3" x14ac:dyDescent="0.25">
      <c r="A1493" s="532" t="str">
        <f>IF(ISNUMBER(VALUE(SUBSTITUTE('Quantities Report_Secondary'!$A1493,"+",""))), VALUE(SUBSTITUTE('Quantities Report_Secondary'!$A1493,"+","")),IF('Quantities Report_Secondary'!$A1493="Totals:","End of Project",$A1492))</f>
        <v>Station</v>
      </c>
      <c r="B1493" s="473" t="str">
        <f>IF(ISNUMBER('Quantities Report_Secondary'!$A1493), "",TRIM('Quantities Report_Secondary'!$A1493))</f>
        <v/>
      </c>
      <c r="C1493" s="475">
        <f>'Quantities Report_Secondary'!D1493</f>
        <v>0</v>
      </c>
    </row>
    <row r="1494" spans="1:3" x14ac:dyDescent="0.25">
      <c r="A1494" s="532" t="str">
        <f>IF(ISNUMBER(VALUE(SUBSTITUTE('Quantities Report_Secondary'!$A1494,"+",""))), VALUE(SUBSTITUTE('Quantities Report_Secondary'!$A1494,"+","")),IF('Quantities Report_Secondary'!$A1494="Totals:","End of Project",$A1493))</f>
        <v>Station</v>
      </c>
      <c r="B1494" s="473" t="str">
        <f>IF(ISNUMBER('Quantities Report_Secondary'!$A1494), "",TRIM('Quantities Report_Secondary'!$A1494))</f>
        <v/>
      </c>
      <c r="C1494" s="475">
        <f>'Quantities Report_Secondary'!D1494</f>
        <v>0</v>
      </c>
    </row>
    <row r="1495" spans="1:3" x14ac:dyDescent="0.25">
      <c r="A1495" s="532" t="str">
        <f>IF(ISNUMBER(VALUE(SUBSTITUTE('Quantities Report_Secondary'!$A1495,"+",""))), VALUE(SUBSTITUTE('Quantities Report_Secondary'!$A1495,"+","")),IF('Quantities Report_Secondary'!$A1495="Totals:","End of Project",$A1494))</f>
        <v>Station</v>
      </c>
      <c r="B1495" s="473" t="str">
        <f>IF(ISNUMBER('Quantities Report_Secondary'!$A1495), "",TRIM('Quantities Report_Secondary'!$A1495))</f>
        <v/>
      </c>
      <c r="C1495" s="475">
        <f>'Quantities Report_Secondary'!D1495</f>
        <v>0</v>
      </c>
    </row>
    <row r="1496" spans="1:3" x14ac:dyDescent="0.25">
      <c r="A1496" s="532" t="str">
        <f>IF(ISNUMBER(VALUE(SUBSTITUTE('Quantities Report_Secondary'!$A1496,"+",""))), VALUE(SUBSTITUTE('Quantities Report_Secondary'!$A1496,"+","")),IF('Quantities Report_Secondary'!$A1496="Totals:","End of Project",$A1495))</f>
        <v>Station</v>
      </c>
      <c r="B1496" s="473" t="str">
        <f>IF(ISNUMBER('Quantities Report_Secondary'!$A1496), "",TRIM('Quantities Report_Secondary'!$A1496))</f>
        <v/>
      </c>
      <c r="C1496" s="475">
        <f>'Quantities Report_Secondary'!D1496</f>
        <v>0</v>
      </c>
    </row>
    <row r="1497" spans="1:3" x14ac:dyDescent="0.25">
      <c r="A1497" s="532" t="str">
        <f>IF(ISNUMBER(VALUE(SUBSTITUTE('Quantities Report_Secondary'!$A1497,"+",""))), VALUE(SUBSTITUTE('Quantities Report_Secondary'!$A1497,"+","")),IF('Quantities Report_Secondary'!$A1497="Totals:","End of Project",$A1496))</f>
        <v>Station</v>
      </c>
      <c r="B1497" s="473" t="str">
        <f>IF(ISNUMBER('Quantities Report_Secondary'!$A1497), "",TRIM('Quantities Report_Secondary'!$A1497))</f>
        <v/>
      </c>
      <c r="C1497" s="475">
        <f>'Quantities Report_Secondary'!D1497</f>
        <v>0</v>
      </c>
    </row>
    <row r="1498" spans="1:3" x14ac:dyDescent="0.25">
      <c r="A1498" s="532" t="str">
        <f>IF(ISNUMBER(VALUE(SUBSTITUTE('Quantities Report_Secondary'!$A1498,"+",""))), VALUE(SUBSTITUTE('Quantities Report_Secondary'!$A1498,"+","")),IF('Quantities Report_Secondary'!$A1498="Totals:","End of Project",$A1497))</f>
        <v>Station</v>
      </c>
      <c r="B1498" s="473" t="str">
        <f>IF(ISNUMBER('Quantities Report_Secondary'!$A1498), "",TRIM('Quantities Report_Secondary'!$A1498))</f>
        <v/>
      </c>
      <c r="C1498" s="475">
        <f>'Quantities Report_Secondary'!D1498</f>
        <v>0</v>
      </c>
    </row>
    <row r="1499" spans="1:3" x14ac:dyDescent="0.25">
      <c r="A1499" s="532" t="str">
        <f>IF(ISNUMBER(VALUE(SUBSTITUTE('Quantities Report_Secondary'!$A1499,"+",""))), VALUE(SUBSTITUTE('Quantities Report_Secondary'!$A1499,"+","")),IF('Quantities Report_Secondary'!$A1499="Totals:","End of Project",$A1498))</f>
        <v>Station</v>
      </c>
      <c r="B1499" s="473" t="str">
        <f>IF(ISNUMBER('Quantities Report_Secondary'!$A1499), "",TRIM('Quantities Report_Secondary'!$A1499))</f>
        <v/>
      </c>
      <c r="C1499" s="475">
        <f>'Quantities Report_Secondary'!D1499</f>
        <v>0</v>
      </c>
    </row>
    <row r="1500" spans="1:3" x14ac:dyDescent="0.25">
      <c r="A1500" s="532" t="str">
        <f>IF(ISNUMBER(VALUE(SUBSTITUTE('Quantities Report_Secondary'!$A1500,"+",""))), VALUE(SUBSTITUTE('Quantities Report_Secondary'!$A1500,"+","")),IF('Quantities Report_Secondary'!$A1500="Totals:","End of Project",$A1499))</f>
        <v>Station</v>
      </c>
      <c r="B1500" s="473" t="str">
        <f>IF(ISNUMBER('Quantities Report_Secondary'!$A1500), "",TRIM('Quantities Report_Secondary'!$A1500))</f>
        <v/>
      </c>
      <c r="C1500" s="475">
        <f>'Quantities Report_Secondary'!D1500</f>
        <v>0</v>
      </c>
    </row>
    <row r="1501" spans="1:3" x14ac:dyDescent="0.25">
      <c r="A1501" s="532" t="str">
        <f>IF(ISNUMBER(VALUE(SUBSTITUTE('Quantities Report_Secondary'!$A1501,"+",""))), VALUE(SUBSTITUTE('Quantities Report_Secondary'!$A1501,"+","")),IF('Quantities Report_Secondary'!$A1501="Totals:","End of Project",$A1500))</f>
        <v>Station</v>
      </c>
      <c r="B1501" s="473" t="str">
        <f>IF(ISNUMBER('Quantities Report_Secondary'!$A1501), "",TRIM('Quantities Report_Secondary'!$A1501))</f>
        <v/>
      </c>
      <c r="C1501" s="475">
        <f>'Quantities Report_Secondary'!D1501</f>
        <v>0</v>
      </c>
    </row>
    <row r="1502" spans="1:3" x14ac:dyDescent="0.25">
      <c r="A1502" s="532" t="str">
        <f>IF(ISNUMBER(VALUE(SUBSTITUTE('Quantities Report_Secondary'!$A1502,"+",""))), VALUE(SUBSTITUTE('Quantities Report_Secondary'!$A1502,"+","")),IF('Quantities Report_Secondary'!$A1502="Totals:","End of Project",$A1501))</f>
        <v>Station</v>
      </c>
      <c r="B1502" s="473" t="str">
        <f>IF(ISNUMBER('Quantities Report_Secondary'!$A1502), "",TRIM('Quantities Report_Secondary'!$A1502))</f>
        <v/>
      </c>
      <c r="C1502" s="475">
        <f>'Quantities Report_Secondary'!D1502</f>
        <v>0</v>
      </c>
    </row>
    <row r="1503" spans="1:3" x14ac:dyDescent="0.25">
      <c r="A1503" s="532" t="str">
        <f>IF(ISNUMBER(VALUE(SUBSTITUTE('Quantities Report_Secondary'!$A1503,"+",""))), VALUE(SUBSTITUTE('Quantities Report_Secondary'!$A1503,"+","")),IF('Quantities Report_Secondary'!$A1503="Totals:","End of Project",$A1502))</f>
        <v>Station</v>
      </c>
      <c r="B1503" s="473" t="str">
        <f>IF(ISNUMBER('Quantities Report_Secondary'!$A1503), "",TRIM('Quantities Report_Secondary'!$A1503))</f>
        <v/>
      </c>
      <c r="C1503" s="475">
        <f>'Quantities Report_Secondary'!D1503</f>
        <v>0</v>
      </c>
    </row>
    <row r="1504" spans="1:3" x14ac:dyDescent="0.25">
      <c r="A1504" s="532" t="str">
        <f>IF(ISNUMBER(VALUE(SUBSTITUTE('Quantities Report_Secondary'!$A1504,"+",""))), VALUE(SUBSTITUTE('Quantities Report_Secondary'!$A1504,"+","")),IF('Quantities Report_Secondary'!$A1504="Totals:","End of Project",$A1503))</f>
        <v>Station</v>
      </c>
      <c r="B1504" s="473" t="str">
        <f>IF(ISNUMBER('Quantities Report_Secondary'!$A1504), "",TRIM('Quantities Report_Secondary'!$A1504))</f>
        <v/>
      </c>
      <c r="C1504" s="475">
        <f>'Quantities Report_Secondary'!D1504</f>
        <v>0</v>
      </c>
    </row>
    <row r="1505" spans="1:3" x14ac:dyDescent="0.25">
      <c r="A1505" s="532" t="str">
        <f>IF(ISNUMBER(VALUE(SUBSTITUTE('Quantities Report_Secondary'!$A1505,"+",""))), VALUE(SUBSTITUTE('Quantities Report_Secondary'!$A1505,"+","")),IF('Quantities Report_Secondary'!$A1505="Totals:","End of Project",$A1504))</f>
        <v>Station</v>
      </c>
      <c r="B1505" s="473" t="str">
        <f>IF(ISNUMBER('Quantities Report_Secondary'!$A1505), "",TRIM('Quantities Report_Secondary'!$A1505))</f>
        <v/>
      </c>
      <c r="C1505" s="475">
        <f>'Quantities Report_Secondary'!D1505</f>
        <v>0</v>
      </c>
    </row>
    <row r="1506" spans="1:3" x14ac:dyDescent="0.25">
      <c r="A1506" s="532" t="str">
        <f>IF(ISNUMBER(VALUE(SUBSTITUTE('Quantities Report_Secondary'!$A1506,"+",""))), VALUE(SUBSTITUTE('Quantities Report_Secondary'!$A1506,"+","")),IF('Quantities Report_Secondary'!$A1506="Totals:","End of Project",$A1505))</f>
        <v>Station</v>
      </c>
      <c r="B1506" s="473" t="str">
        <f>IF(ISNUMBER('Quantities Report_Secondary'!$A1506), "",TRIM('Quantities Report_Secondary'!$A1506))</f>
        <v/>
      </c>
      <c r="C1506" s="475">
        <f>'Quantities Report_Secondary'!D1506</f>
        <v>0</v>
      </c>
    </row>
    <row r="1507" spans="1:3" x14ac:dyDescent="0.25">
      <c r="A1507" s="532" t="str">
        <f>IF(ISNUMBER(VALUE(SUBSTITUTE('Quantities Report_Secondary'!$A1507,"+",""))), VALUE(SUBSTITUTE('Quantities Report_Secondary'!$A1507,"+","")),IF('Quantities Report_Secondary'!$A1507="Totals:","End of Project",$A1506))</f>
        <v>Station</v>
      </c>
      <c r="B1507" s="473" t="str">
        <f>IF(ISNUMBER('Quantities Report_Secondary'!$A1507), "",TRIM('Quantities Report_Secondary'!$A1507))</f>
        <v/>
      </c>
      <c r="C1507" s="475">
        <f>'Quantities Report_Secondary'!D1507</f>
        <v>0</v>
      </c>
    </row>
    <row r="1508" spans="1:3" x14ac:dyDescent="0.25">
      <c r="A1508" s="532" t="str">
        <f>IF(ISNUMBER(VALUE(SUBSTITUTE('Quantities Report_Secondary'!$A1508,"+",""))), VALUE(SUBSTITUTE('Quantities Report_Secondary'!$A1508,"+","")),IF('Quantities Report_Secondary'!$A1508="Totals:","End of Project",$A1507))</f>
        <v>Station</v>
      </c>
      <c r="B1508" s="473" t="str">
        <f>IF(ISNUMBER('Quantities Report_Secondary'!$A1508), "",TRIM('Quantities Report_Secondary'!$A1508))</f>
        <v/>
      </c>
      <c r="C1508" s="475">
        <f>'Quantities Report_Secondary'!D1508</f>
        <v>0</v>
      </c>
    </row>
    <row r="1509" spans="1:3" x14ac:dyDescent="0.25">
      <c r="A1509" s="532" t="str">
        <f>IF(ISNUMBER(VALUE(SUBSTITUTE('Quantities Report_Secondary'!$A1509,"+",""))), VALUE(SUBSTITUTE('Quantities Report_Secondary'!$A1509,"+","")),IF('Quantities Report_Secondary'!$A1509="Totals:","End of Project",$A1508))</f>
        <v>Station</v>
      </c>
      <c r="B1509" s="473" t="str">
        <f>IF(ISNUMBER('Quantities Report_Secondary'!$A1509), "",TRIM('Quantities Report_Secondary'!$A1509))</f>
        <v/>
      </c>
      <c r="C1509" s="475">
        <f>'Quantities Report_Secondary'!D1509</f>
        <v>0</v>
      </c>
    </row>
    <row r="1510" spans="1:3" x14ac:dyDescent="0.25">
      <c r="A1510" s="532" t="str">
        <f>IF(ISNUMBER(VALUE(SUBSTITUTE('Quantities Report_Secondary'!$A1510,"+",""))), VALUE(SUBSTITUTE('Quantities Report_Secondary'!$A1510,"+","")),IF('Quantities Report_Secondary'!$A1510="Totals:","End of Project",$A1509))</f>
        <v>Station</v>
      </c>
      <c r="B1510" s="473" t="str">
        <f>IF(ISNUMBER('Quantities Report_Secondary'!$A1510), "",TRIM('Quantities Report_Secondary'!$A1510))</f>
        <v/>
      </c>
      <c r="C1510" s="475">
        <f>'Quantities Report_Secondary'!D1510</f>
        <v>0</v>
      </c>
    </row>
    <row r="1511" spans="1:3" x14ac:dyDescent="0.25">
      <c r="A1511" s="532" t="str">
        <f>IF(ISNUMBER(VALUE(SUBSTITUTE('Quantities Report_Secondary'!$A1511,"+",""))), VALUE(SUBSTITUTE('Quantities Report_Secondary'!$A1511,"+","")),IF('Quantities Report_Secondary'!$A1511="Totals:","End of Project",$A1510))</f>
        <v>Station</v>
      </c>
      <c r="B1511" s="473" t="str">
        <f>IF(ISNUMBER('Quantities Report_Secondary'!$A1511), "",TRIM('Quantities Report_Secondary'!$A1511))</f>
        <v/>
      </c>
      <c r="C1511" s="475">
        <f>'Quantities Report_Secondary'!D1511</f>
        <v>0</v>
      </c>
    </row>
    <row r="1512" spans="1:3" x14ac:dyDescent="0.25">
      <c r="A1512" s="532" t="str">
        <f>IF(ISNUMBER(VALUE(SUBSTITUTE('Quantities Report_Secondary'!$A1512,"+",""))), VALUE(SUBSTITUTE('Quantities Report_Secondary'!$A1512,"+","")),IF('Quantities Report_Secondary'!$A1512="Totals:","End of Project",$A1511))</f>
        <v>Station</v>
      </c>
      <c r="B1512" s="473" t="str">
        <f>IF(ISNUMBER('Quantities Report_Secondary'!$A1512), "",TRIM('Quantities Report_Secondary'!$A1512))</f>
        <v/>
      </c>
      <c r="C1512" s="475">
        <f>'Quantities Report_Secondary'!D1512</f>
        <v>0</v>
      </c>
    </row>
    <row r="1513" spans="1:3" x14ac:dyDescent="0.25">
      <c r="A1513" s="532" t="str">
        <f>IF(ISNUMBER(VALUE(SUBSTITUTE('Quantities Report_Secondary'!$A1513,"+",""))), VALUE(SUBSTITUTE('Quantities Report_Secondary'!$A1513,"+","")),IF('Quantities Report_Secondary'!$A1513="Totals:","End of Project",$A1512))</f>
        <v>Station</v>
      </c>
      <c r="B1513" s="473" t="str">
        <f>IF(ISNUMBER('Quantities Report_Secondary'!$A1513), "",TRIM('Quantities Report_Secondary'!$A1513))</f>
        <v/>
      </c>
      <c r="C1513" s="475">
        <f>'Quantities Report_Secondary'!D1513</f>
        <v>0</v>
      </c>
    </row>
    <row r="1514" spans="1:3" x14ac:dyDescent="0.25">
      <c r="A1514" s="532" t="str">
        <f>IF(ISNUMBER(VALUE(SUBSTITUTE('Quantities Report_Secondary'!$A1514,"+",""))), VALUE(SUBSTITUTE('Quantities Report_Secondary'!$A1514,"+","")),IF('Quantities Report_Secondary'!$A1514="Totals:","End of Project",$A1513))</f>
        <v>Station</v>
      </c>
      <c r="B1514" s="473" t="str">
        <f>IF(ISNUMBER('Quantities Report_Secondary'!$A1514), "",TRIM('Quantities Report_Secondary'!$A1514))</f>
        <v/>
      </c>
      <c r="C1514" s="475">
        <f>'Quantities Report_Secondary'!D1514</f>
        <v>0</v>
      </c>
    </row>
    <row r="1515" spans="1:3" x14ac:dyDescent="0.25">
      <c r="A1515" s="532" t="str">
        <f>IF(ISNUMBER(VALUE(SUBSTITUTE('Quantities Report_Secondary'!$A1515,"+",""))), VALUE(SUBSTITUTE('Quantities Report_Secondary'!$A1515,"+","")),IF('Quantities Report_Secondary'!$A1515="Totals:","End of Project",$A1514))</f>
        <v>Station</v>
      </c>
      <c r="B1515" s="473" t="str">
        <f>IF(ISNUMBER('Quantities Report_Secondary'!$A1515), "",TRIM('Quantities Report_Secondary'!$A1515))</f>
        <v/>
      </c>
      <c r="C1515" s="475">
        <f>'Quantities Report_Secondary'!D1515</f>
        <v>0</v>
      </c>
    </row>
    <row r="1516" spans="1:3" x14ac:dyDescent="0.25">
      <c r="A1516" s="532" t="str">
        <f>IF(ISNUMBER(VALUE(SUBSTITUTE('Quantities Report_Secondary'!$A1516,"+",""))), VALUE(SUBSTITUTE('Quantities Report_Secondary'!$A1516,"+","")),IF('Quantities Report_Secondary'!$A1516="Totals:","End of Project",$A1515))</f>
        <v>Station</v>
      </c>
      <c r="B1516" s="473" t="str">
        <f>IF(ISNUMBER('Quantities Report_Secondary'!$A1516), "",TRIM('Quantities Report_Secondary'!$A1516))</f>
        <v/>
      </c>
      <c r="C1516" s="475">
        <f>'Quantities Report_Secondary'!D1516</f>
        <v>0</v>
      </c>
    </row>
    <row r="1517" spans="1:3" x14ac:dyDescent="0.25">
      <c r="A1517" s="532" t="str">
        <f>IF(ISNUMBER(VALUE(SUBSTITUTE('Quantities Report_Secondary'!$A1517,"+",""))), VALUE(SUBSTITUTE('Quantities Report_Secondary'!$A1517,"+","")),IF('Quantities Report_Secondary'!$A1517="Totals:","End of Project",$A1516))</f>
        <v>Station</v>
      </c>
      <c r="B1517" s="473" t="str">
        <f>IF(ISNUMBER('Quantities Report_Secondary'!$A1517), "",TRIM('Quantities Report_Secondary'!$A1517))</f>
        <v/>
      </c>
      <c r="C1517" s="475">
        <f>'Quantities Report_Secondary'!D1517</f>
        <v>0</v>
      </c>
    </row>
    <row r="1518" spans="1:3" x14ac:dyDescent="0.25">
      <c r="A1518" s="532" t="str">
        <f>IF(ISNUMBER(VALUE(SUBSTITUTE('Quantities Report_Secondary'!$A1518,"+",""))), VALUE(SUBSTITUTE('Quantities Report_Secondary'!$A1518,"+","")),IF('Quantities Report_Secondary'!$A1518="Totals:","End of Project",$A1517))</f>
        <v>Station</v>
      </c>
      <c r="B1518" s="473" t="str">
        <f>IF(ISNUMBER('Quantities Report_Secondary'!$A1518), "",TRIM('Quantities Report_Secondary'!$A1518))</f>
        <v/>
      </c>
      <c r="C1518" s="475">
        <f>'Quantities Report_Secondary'!D1518</f>
        <v>0</v>
      </c>
    </row>
    <row r="1519" spans="1:3" x14ac:dyDescent="0.25">
      <c r="A1519" s="532" t="str">
        <f>IF(ISNUMBER(VALUE(SUBSTITUTE('Quantities Report_Secondary'!$A1519,"+",""))), VALUE(SUBSTITUTE('Quantities Report_Secondary'!$A1519,"+","")),IF('Quantities Report_Secondary'!$A1519="Totals:","End of Project",$A1518))</f>
        <v>Station</v>
      </c>
      <c r="B1519" s="473" t="str">
        <f>IF(ISNUMBER('Quantities Report_Secondary'!$A1519), "",TRIM('Quantities Report_Secondary'!$A1519))</f>
        <v/>
      </c>
      <c r="C1519" s="475">
        <f>'Quantities Report_Secondary'!D1519</f>
        <v>0</v>
      </c>
    </row>
    <row r="1520" spans="1:3" x14ac:dyDescent="0.25">
      <c r="A1520" s="532" t="str">
        <f>IF(ISNUMBER(VALUE(SUBSTITUTE('Quantities Report_Secondary'!$A1520,"+",""))), VALUE(SUBSTITUTE('Quantities Report_Secondary'!$A1520,"+","")),IF('Quantities Report_Secondary'!$A1520="Totals:","End of Project",$A1519))</f>
        <v>Station</v>
      </c>
      <c r="B1520" s="473" t="str">
        <f>IF(ISNUMBER('Quantities Report_Secondary'!$A1520), "",TRIM('Quantities Report_Secondary'!$A1520))</f>
        <v/>
      </c>
      <c r="C1520" s="475">
        <f>'Quantities Report_Secondary'!D1520</f>
        <v>0</v>
      </c>
    </row>
    <row r="1521" spans="1:3" x14ac:dyDescent="0.25">
      <c r="A1521" s="532" t="str">
        <f>IF(ISNUMBER(VALUE(SUBSTITUTE('Quantities Report_Secondary'!$A1521,"+",""))), VALUE(SUBSTITUTE('Quantities Report_Secondary'!$A1521,"+","")),IF('Quantities Report_Secondary'!$A1521="Totals:","End of Project",$A1520))</f>
        <v>Station</v>
      </c>
      <c r="B1521" s="473" t="str">
        <f>IF(ISNUMBER('Quantities Report_Secondary'!$A1521), "",TRIM('Quantities Report_Secondary'!$A1521))</f>
        <v/>
      </c>
      <c r="C1521" s="475">
        <f>'Quantities Report_Secondary'!D1521</f>
        <v>0</v>
      </c>
    </row>
    <row r="1522" spans="1:3" x14ac:dyDescent="0.25">
      <c r="A1522" s="532" t="str">
        <f>IF(ISNUMBER(VALUE(SUBSTITUTE('Quantities Report_Secondary'!$A1522,"+",""))), VALUE(SUBSTITUTE('Quantities Report_Secondary'!$A1522,"+","")),IF('Quantities Report_Secondary'!$A1522="Totals:","End of Project",$A1521))</f>
        <v>Station</v>
      </c>
      <c r="B1522" s="473" t="str">
        <f>IF(ISNUMBER('Quantities Report_Secondary'!$A1522), "",TRIM('Quantities Report_Secondary'!$A1522))</f>
        <v/>
      </c>
      <c r="C1522" s="475">
        <f>'Quantities Report_Secondary'!D1522</f>
        <v>0</v>
      </c>
    </row>
    <row r="1523" spans="1:3" x14ac:dyDescent="0.25">
      <c r="A1523" s="532" t="str">
        <f>IF(ISNUMBER(VALUE(SUBSTITUTE('Quantities Report_Secondary'!$A1523,"+",""))), VALUE(SUBSTITUTE('Quantities Report_Secondary'!$A1523,"+","")),IF('Quantities Report_Secondary'!$A1523="Totals:","End of Project",$A1522))</f>
        <v>Station</v>
      </c>
      <c r="B1523" s="473" t="str">
        <f>IF(ISNUMBER('Quantities Report_Secondary'!$A1523), "",TRIM('Quantities Report_Secondary'!$A1523))</f>
        <v/>
      </c>
      <c r="C1523" s="475">
        <f>'Quantities Report_Secondary'!D1523</f>
        <v>0</v>
      </c>
    </row>
    <row r="1524" spans="1:3" x14ac:dyDescent="0.25">
      <c r="A1524" s="532" t="str">
        <f>IF(ISNUMBER(VALUE(SUBSTITUTE('Quantities Report_Secondary'!$A1524,"+",""))), VALUE(SUBSTITUTE('Quantities Report_Secondary'!$A1524,"+","")),IF('Quantities Report_Secondary'!$A1524="Totals:","End of Project",$A1523))</f>
        <v>Station</v>
      </c>
      <c r="B1524" s="473" t="str">
        <f>IF(ISNUMBER('Quantities Report_Secondary'!$A1524), "",TRIM('Quantities Report_Secondary'!$A1524))</f>
        <v/>
      </c>
      <c r="C1524" s="475">
        <f>'Quantities Report_Secondary'!D1524</f>
        <v>0</v>
      </c>
    </row>
    <row r="1525" spans="1:3" x14ac:dyDescent="0.25">
      <c r="A1525" s="532" t="str">
        <f>IF(ISNUMBER(VALUE(SUBSTITUTE('Quantities Report_Secondary'!$A1525,"+",""))), VALUE(SUBSTITUTE('Quantities Report_Secondary'!$A1525,"+","")),IF('Quantities Report_Secondary'!$A1525="Totals:","End of Project",$A1524))</f>
        <v>Station</v>
      </c>
      <c r="B1525" s="473" t="str">
        <f>IF(ISNUMBER('Quantities Report_Secondary'!$A1525), "",TRIM('Quantities Report_Secondary'!$A1525))</f>
        <v/>
      </c>
      <c r="C1525" s="475">
        <f>'Quantities Report_Secondary'!D1525</f>
        <v>0</v>
      </c>
    </row>
    <row r="1526" spans="1:3" x14ac:dyDescent="0.25">
      <c r="A1526" s="532" t="str">
        <f>IF(ISNUMBER(VALUE(SUBSTITUTE('Quantities Report_Secondary'!$A1526,"+",""))), VALUE(SUBSTITUTE('Quantities Report_Secondary'!$A1526,"+","")),IF('Quantities Report_Secondary'!$A1526="Totals:","End of Project",$A1525))</f>
        <v>Station</v>
      </c>
      <c r="B1526" s="473" t="str">
        <f>IF(ISNUMBER('Quantities Report_Secondary'!$A1526), "",TRIM('Quantities Report_Secondary'!$A1526))</f>
        <v/>
      </c>
      <c r="C1526" s="475">
        <f>'Quantities Report_Secondary'!D1526</f>
        <v>0</v>
      </c>
    </row>
    <row r="1527" spans="1:3" x14ac:dyDescent="0.25">
      <c r="A1527" s="532" t="str">
        <f>IF(ISNUMBER(VALUE(SUBSTITUTE('Quantities Report_Secondary'!$A1527,"+",""))), VALUE(SUBSTITUTE('Quantities Report_Secondary'!$A1527,"+","")),IF('Quantities Report_Secondary'!$A1527="Totals:","End of Project",$A1526))</f>
        <v>Station</v>
      </c>
      <c r="B1527" s="473" t="str">
        <f>IF(ISNUMBER('Quantities Report_Secondary'!$A1527), "",TRIM('Quantities Report_Secondary'!$A1527))</f>
        <v/>
      </c>
      <c r="C1527" s="475">
        <f>'Quantities Report_Secondary'!D1527</f>
        <v>0</v>
      </c>
    </row>
    <row r="1528" spans="1:3" x14ac:dyDescent="0.25">
      <c r="A1528" s="532" t="str">
        <f>IF(ISNUMBER(VALUE(SUBSTITUTE('Quantities Report_Secondary'!$A1528,"+",""))), VALUE(SUBSTITUTE('Quantities Report_Secondary'!$A1528,"+","")),IF('Quantities Report_Secondary'!$A1528="Totals:","End of Project",$A1527))</f>
        <v>Station</v>
      </c>
      <c r="B1528" s="473" t="str">
        <f>IF(ISNUMBER('Quantities Report_Secondary'!$A1528), "",TRIM('Quantities Report_Secondary'!$A1528))</f>
        <v/>
      </c>
      <c r="C1528" s="475">
        <f>'Quantities Report_Secondary'!D1528</f>
        <v>0</v>
      </c>
    </row>
    <row r="1529" spans="1:3" x14ac:dyDescent="0.25">
      <c r="A1529" s="532" t="str">
        <f>IF(ISNUMBER(VALUE(SUBSTITUTE('Quantities Report_Secondary'!$A1529,"+",""))), VALUE(SUBSTITUTE('Quantities Report_Secondary'!$A1529,"+","")),IF('Quantities Report_Secondary'!$A1529="Totals:","End of Project",$A1528))</f>
        <v>Station</v>
      </c>
      <c r="B1529" s="473" t="str">
        <f>IF(ISNUMBER('Quantities Report_Secondary'!$A1529), "",TRIM('Quantities Report_Secondary'!$A1529))</f>
        <v/>
      </c>
      <c r="C1529" s="475">
        <f>'Quantities Report_Secondary'!D1529</f>
        <v>0</v>
      </c>
    </row>
    <row r="1530" spans="1:3" x14ac:dyDescent="0.25">
      <c r="A1530" s="532" t="str">
        <f>IF(ISNUMBER(VALUE(SUBSTITUTE('Quantities Report_Secondary'!$A1530,"+",""))), VALUE(SUBSTITUTE('Quantities Report_Secondary'!$A1530,"+","")),IF('Quantities Report_Secondary'!$A1530="Totals:","End of Project",$A1529))</f>
        <v>Station</v>
      </c>
      <c r="B1530" s="473" t="str">
        <f>IF(ISNUMBER('Quantities Report_Secondary'!$A1530), "",TRIM('Quantities Report_Secondary'!$A1530))</f>
        <v/>
      </c>
      <c r="C1530" s="475">
        <f>'Quantities Report_Secondary'!D1530</f>
        <v>0</v>
      </c>
    </row>
    <row r="1531" spans="1:3" x14ac:dyDescent="0.25">
      <c r="A1531" s="532" t="str">
        <f>IF(ISNUMBER(VALUE(SUBSTITUTE('Quantities Report_Secondary'!$A1531,"+",""))), VALUE(SUBSTITUTE('Quantities Report_Secondary'!$A1531,"+","")),IF('Quantities Report_Secondary'!$A1531="Totals:","End of Project",$A1530))</f>
        <v>Station</v>
      </c>
      <c r="B1531" s="473" t="str">
        <f>IF(ISNUMBER('Quantities Report_Secondary'!$A1531), "",TRIM('Quantities Report_Secondary'!$A1531))</f>
        <v/>
      </c>
      <c r="C1531" s="475">
        <f>'Quantities Report_Secondary'!D1531</f>
        <v>0</v>
      </c>
    </row>
    <row r="1532" spans="1:3" x14ac:dyDescent="0.25">
      <c r="A1532" s="532" t="str">
        <f>IF(ISNUMBER(VALUE(SUBSTITUTE('Quantities Report_Secondary'!$A1532,"+",""))), VALUE(SUBSTITUTE('Quantities Report_Secondary'!$A1532,"+","")),IF('Quantities Report_Secondary'!$A1532="Totals:","End of Project",$A1531))</f>
        <v>Station</v>
      </c>
      <c r="B1532" s="473" t="str">
        <f>IF(ISNUMBER('Quantities Report_Secondary'!$A1532), "",TRIM('Quantities Report_Secondary'!$A1532))</f>
        <v/>
      </c>
      <c r="C1532" s="475">
        <f>'Quantities Report_Secondary'!D1532</f>
        <v>0</v>
      </c>
    </row>
    <row r="1533" spans="1:3" x14ac:dyDescent="0.25">
      <c r="A1533" s="532" t="str">
        <f>IF(ISNUMBER(VALUE(SUBSTITUTE('Quantities Report_Secondary'!$A1533,"+",""))), VALUE(SUBSTITUTE('Quantities Report_Secondary'!$A1533,"+","")),IF('Quantities Report_Secondary'!$A1533="Totals:","End of Project",$A1532))</f>
        <v>Station</v>
      </c>
      <c r="B1533" s="473" t="str">
        <f>IF(ISNUMBER('Quantities Report_Secondary'!$A1533), "",TRIM('Quantities Report_Secondary'!$A1533))</f>
        <v/>
      </c>
      <c r="C1533" s="475">
        <f>'Quantities Report_Secondary'!D1533</f>
        <v>0</v>
      </c>
    </row>
    <row r="1534" spans="1:3" x14ac:dyDescent="0.25">
      <c r="A1534" s="532" t="str">
        <f>IF(ISNUMBER(VALUE(SUBSTITUTE('Quantities Report_Secondary'!$A1534,"+",""))), VALUE(SUBSTITUTE('Quantities Report_Secondary'!$A1534,"+","")),IF('Quantities Report_Secondary'!$A1534="Totals:","End of Project",$A1533))</f>
        <v>Station</v>
      </c>
      <c r="B1534" s="473" t="str">
        <f>IF(ISNUMBER('Quantities Report_Secondary'!$A1534), "",TRIM('Quantities Report_Secondary'!$A1534))</f>
        <v/>
      </c>
      <c r="C1534" s="475">
        <f>'Quantities Report_Secondary'!D1534</f>
        <v>0</v>
      </c>
    </row>
    <row r="1535" spans="1:3" x14ac:dyDescent="0.25">
      <c r="A1535" s="532" t="str">
        <f>IF(ISNUMBER(VALUE(SUBSTITUTE('Quantities Report_Secondary'!$A1535,"+",""))), VALUE(SUBSTITUTE('Quantities Report_Secondary'!$A1535,"+","")),IF('Quantities Report_Secondary'!$A1535="Totals:","End of Project",$A1534))</f>
        <v>Station</v>
      </c>
      <c r="B1535" s="473" t="str">
        <f>IF(ISNUMBER('Quantities Report_Secondary'!$A1535), "",TRIM('Quantities Report_Secondary'!$A1535))</f>
        <v/>
      </c>
      <c r="C1535" s="475">
        <f>'Quantities Report_Secondary'!D1535</f>
        <v>0</v>
      </c>
    </row>
    <row r="1536" spans="1:3" x14ac:dyDescent="0.25">
      <c r="A1536" s="532" t="str">
        <f>IF(ISNUMBER(VALUE(SUBSTITUTE('Quantities Report_Secondary'!$A1536,"+",""))), VALUE(SUBSTITUTE('Quantities Report_Secondary'!$A1536,"+","")),IF('Quantities Report_Secondary'!$A1536="Totals:","End of Project",$A1535))</f>
        <v>Station</v>
      </c>
      <c r="B1536" s="473" t="str">
        <f>IF(ISNUMBER('Quantities Report_Secondary'!$A1536), "",TRIM('Quantities Report_Secondary'!$A1536))</f>
        <v/>
      </c>
      <c r="C1536" s="475">
        <f>'Quantities Report_Secondary'!D1536</f>
        <v>0</v>
      </c>
    </row>
    <row r="1537" spans="1:3" x14ac:dyDescent="0.25">
      <c r="A1537" s="532" t="str">
        <f>IF(ISNUMBER(VALUE(SUBSTITUTE('Quantities Report_Secondary'!$A1537,"+",""))), VALUE(SUBSTITUTE('Quantities Report_Secondary'!$A1537,"+","")),IF('Quantities Report_Secondary'!$A1537="Totals:","End of Project",$A1536))</f>
        <v>Station</v>
      </c>
      <c r="B1537" s="473" t="str">
        <f>IF(ISNUMBER('Quantities Report_Secondary'!$A1537), "",TRIM('Quantities Report_Secondary'!$A1537))</f>
        <v/>
      </c>
      <c r="C1537" s="475">
        <f>'Quantities Report_Secondary'!D1537</f>
        <v>0</v>
      </c>
    </row>
    <row r="1538" spans="1:3" x14ac:dyDescent="0.25">
      <c r="A1538" s="532" t="str">
        <f>IF(ISNUMBER(VALUE(SUBSTITUTE('Quantities Report_Secondary'!$A1538,"+",""))), VALUE(SUBSTITUTE('Quantities Report_Secondary'!$A1538,"+","")),IF('Quantities Report_Secondary'!$A1538="Totals:","End of Project",$A1537))</f>
        <v>Station</v>
      </c>
      <c r="B1538" s="473" t="str">
        <f>IF(ISNUMBER('Quantities Report_Secondary'!$A1538), "",TRIM('Quantities Report_Secondary'!$A1538))</f>
        <v/>
      </c>
      <c r="C1538" s="475">
        <f>'Quantities Report_Secondary'!D1538</f>
        <v>0</v>
      </c>
    </row>
    <row r="1539" spans="1:3" x14ac:dyDescent="0.25">
      <c r="A1539" s="532" t="str">
        <f>IF(ISNUMBER(VALUE(SUBSTITUTE('Quantities Report_Secondary'!$A1539,"+",""))), VALUE(SUBSTITUTE('Quantities Report_Secondary'!$A1539,"+","")),IF('Quantities Report_Secondary'!$A1539="Totals:","End of Project",$A1538))</f>
        <v>Station</v>
      </c>
      <c r="B1539" s="473" t="str">
        <f>IF(ISNUMBER('Quantities Report_Secondary'!$A1539), "",TRIM('Quantities Report_Secondary'!$A1539))</f>
        <v/>
      </c>
      <c r="C1539" s="475">
        <f>'Quantities Report_Secondary'!D1539</f>
        <v>0</v>
      </c>
    </row>
    <row r="1540" spans="1:3" x14ac:dyDescent="0.25">
      <c r="A1540" s="532" t="str">
        <f>IF(ISNUMBER(VALUE(SUBSTITUTE('Quantities Report_Secondary'!$A1540,"+",""))), VALUE(SUBSTITUTE('Quantities Report_Secondary'!$A1540,"+","")),IF('Quantities Report_Secondary'!$A1540="Totals:","End of Project",$A1539))</f>
        <v>Station</v>
      </c>
      <c r="B1540" s="473" t="str">
        <f>IF(ISNUMBER('Quantities Report_Secondary'!$A1540), "",TRIM('Quantities Report_Secondary'!$A1540))</f>
        <v/>
      </c>
      <c r="C1540" s="475">
        <f>'Quantities Report_Secondary'!D1540</f>
        <v>0</v>
      </c>
    </row>
    <row r="1541" spans="1:3" x14ac:dyDescent="0.25">
      <c r="A1541" s="532" t="str">
        <f>IF(ISNUMBER(VALUE(SUBSTITUTE('Quantities Report_Secondary'!$A1541,"+",""))), VALUE(SUBSTITUTE('Quantities Report_Secondary'!$A1541,"+","")),IF('Quantities Report_Secondary'!$A1541="Totals:","End of Project",$A1540))</f>
        <v>Station</v>
      </c>
      <c r="B1541" s="473" t="str">
        <f>IF(ISNUMBER('Quantities Report_Secondary'!$A1541), "",TRIM('Quantities Report_Secondary'!$A1541))</f>
        <v/>
      </c>
      <c r="C1541" s="475">
        <f>'Quantities Report_Secondary'!D1541</f>
        <v>0</v>
      </c>
    </row>
    <row r="1542" spans="1:3" x14ac:dyDescent="0.25">
      <c r="A1542" s="532" t="str">
        <f>IF(ISNUMBER(VALUE(SUBSTITUTE('Quantities Report_Secondary'!$A1542,"+",""))), VALUE(SUBSTITUTE('Quantities Report_Secondary'!$A1542,"+","")),IF('Quantities Report_Secondary'!$A1542="Totals:","End of Project",$A1541))</f>
        <v>Station</v>
      </c>
      <c r="B1542" s="473" t="str">
        <f>IF(ISNUMBER('Quantities Report_Secondary'!$A1542), "",TRIM('Quantities Report_Secondary'!$A1542))</f>
        <v/>
      </c>
      <c r="C1542" s="475">
        <f>'Quantities Report_Secondary'!D1542</f>
        <v>0</v>
      </c>
    </row>
    <row r="1543" spans="1:3" x14ac:dyDescent="0.25">
      <c r="A1543" s="532" t="str">
        <f>IF(ISNUMBER(VALUE(SUBSTITUTE('Quantities Report_Secondary'!$A1543,"+",""))), VALUE(SUBSTITUTE('Quantities Report_Secondary'!$A1543,"+","")),IF('Quantities Report_Secondary'!$A1543="Totals:","End of Project",$A1542))</f>
        <v>Station</v>
      </c>
      <c r="B1543" s="473" t="str">
        <f>IF(ISNUMBER('Quantities Report_Secondary'!$A1543), "",TRIM('Quantities Report_Secondary'!$A1543))</f>
        <v/>
      </c>
      <c r="C1543" s="475">
        <f>'Quantities Report_Secondary'!D1543</f>
        <v>0</v>
      </c>
    </row>
    <row r="1544" spans="1:3" x14ac:dyDescent="0.25">
      <c r="A1544" s="532" t="str">
        <f>IF(ISNUMBER(VALUE(SUBSTITUTE('Quantities Report_Secondary'!$A1544,"+",""))), VALUE(SUBSTITUTE('Quantities Report_Secondary'!$A1544,"+","")),IF('Quantities Report_Secondary'!$A1544="Totals:","End of Project",$A1543))</f>
        <v>Station</v>
      </c>
      <c r="B1544" s="473" t="str">
        <f>IF(ISNUMBER('Quantities Report_Secondary'!$A1544), "",TRIM('Quantities Report_Secondary'!$A1544))</f>
        <v/>
      </c>
      <c r="C1544" s="475">
        <f>'Quantities Report_Secondary'!D1544</f>
        <v>0</v>
      </c>
    </row>
    <row r="1545" spans="1:3" x14ac:dyDescent="0.25">
      <c r="A1545" s="532" t="str">
        <f>IF(ISNUMBER(VALUE(SUBSTITUTE('Quantities Report_Secondary'!$A1545,"+",""))), VALUE(SUBSTITUTE('Quantities Report_Secondary'!$A1545,"+","")),IF('Quantities Report_Secondary'!$A1545="Totals:","End of Project",$A1544))</f>
        <v>Station</v>
      </c>
      <c r="B1545" s="473" t="str">
        <f>IF(ISNUMBER('Quantities Report_Secondary'!$A1545), "",TRIM('Quantities Report_Secondary'!$A1545))</f>
        <v/>
      </c>
      <c r="C1545" s="475">
        <f>'Quantities Report_Secondary'!D1545</f>
        <v>0</v>
      </c>
    </row>
    <row r="1546" spans="1:3" x14ac:dyDescent="0.25">
      <c r="A1546" s="532" t="str">
        <f>IF(ISNUMBER(VALUE(SUBSTITUTE('Quantities Report_Secondary'!$A1546,"+",""))), VALUE(SUBSTITUTE('Quantities Report_Secondary'!$A1546,"+","")),IF('Quantities Report_Secondary'!$A1546="Totals:","End of Project",$A1545))</f>
        <v>Station</v>
      </c>
      <c r="B1546" s="473" t="str">
        <f>IF(ISNUMBER('Quantities Report_Secondary'!$A1546), "",TRIM('Quantities Report_Secondary'!$A1546))</f>
        <v/>
      </c>
      <c r="C1546" s="475">
        <f>'Quantities Report_Secondary'!D1546</f>
        <v>0</v>
      </c>
    </row>
    <row r="1547" spans="1:3" x14ac:dyDescent="0.25">
      <c r="A1547" s="532" t="str">
        <f>IF(ISNUMBER(VALUE(SUBSTITUTE('Quantities Report_Secondary'!$A1547,"+",""))), VALUE(SUBSTITUTE('Quantities Report_Secondary'!$A1547,"+","")),IF('Quantities Report_Secondary'!$A1547="Totals:","End of Project",$A1546))</f>
        <v>Station</v>
      </c>
      <c r="B1547" s="473" t="str">
        <f>IF(ISNUMBER('Quantities Report_Secondary'!$A1547), "",TRIM('Quantities Report_Secondary'!$A1547))</f>
        <v/>
      </c>
      <c r="C1547" s="475">
        <f>'Quantities Report_Secondary'!D1547</f>
        <v>0</v>
      </c>
    </row>
    <row r="1548" spans="1:3" x14ac:dyDescent="0.25">
      <c r="A1548" s="532" t="str">
        <f>IF(ISNUMBER(VALUE(SUBSTITUTE('Quantities Report_Secondary'!$A1548,"+",""))), VALUE(SUBSTITUTE('Quantities Report_Secondary'!$A1548,"+","")),IF('Quantities Report_Secondary'!$A1548="Totals:","End of Project",$A1547))</f>
        <v>Station</v>
      </c>
      <c r="B1548" s="473" t="str">
        <f>IF(ISNUMBER('Quantities Report_Secondary'!$A1548), "",TRIM('Quantities Report_Secondary'!$A1548))</f>
        <v/>
      </c>
      <c r="C1548" s="475">
        <f>'Quantities Report_Secondary'!D1548</f>
        <v>0</v>
      </c>
    </row>
    <row r="1549" spans="1:3" x14ac:dyDescent="0.25">
      <c r="A1549" s="532" t="str">
        <f>IF(ISNUMBER(VALUE(SUBSTITUTE('Quantities Report_Secondary'!$A1549,"+",""))), VALUE(SUBSTITUTE('Quantities Report_Secondary'!$A1549,"+","")),IF('Quantities Report_Secondary'!$A1549="Totals:","End of Project",$A1548))</f>
        <v>Station</v>
      </c>
      <c r="B1549" s="473" t="str">
        <f>IF(ISNUMBER('Quantities Report_Secondary'!$A1549), "",TRIM('Quantities Report_Secondary'!$A1549))</f>
        <v/>
      </c>
      <c r="C1549" s="475">
        <f>'Quantities Report_Secondary'!D1549</f>
        <v>0</v>
      </c>
    </row>
    <row r="1550" spans="1:3" x14ac:dyDescent="0.25">
      <c r="A1550" s="532" t="str">
        <f>IF(ISNUMBER(VALUE(SUBSTITUTE('Quantities Report_Secondary'!$A1550,"+",""))), VALUE(SUBSTITUTE('Quantities Report_Secondary'!$A1550,"+","")),IF('Quantities Report_Secondary'!$A1550="Totals:","End of Project",$A1549))</f>
        <v>Station</v>
      </c>
      <c r="B1550" s="473" t="str">
        <f>IF(ISNUMBER('Quantities Report_Secondary'!$A1550), "",TRIM('Quantities Report_Secondary'!$A1550))</f>
        <v/>
      </c>
      <c r="C1550" s="475">
        <f>'Quantities Report_Secondary'!D1550</f>
        <v>0</v>
      </c>
    </row>
    <row r="1551" spans="1:3" x14ac:dyDescent="0.25">
      <c r="A1551" s="532" t="str">
        <f>IF(ISNUMBER(VALUE(SUBSTITUTE('Quantities Report_Secondary'!$A1551,"+",""))), VALUE(SUBSTITUTE('Quantities Report_Secondary'!$A1551,"+","")),IF('Quantities Report_Secondary'!$A1551="Totals:","End of Project",$A1550))</f>
        <v>Station</v>
      </c>
      <c r="B1551" s="473" t="str">
        <f>IF(ISNUMBER('Quantities Report_Secondary'!$A1551), "",TRIM('Quantities Report_Secondary'!$A1551))</f>
        <v/>
      </c>
      <c r="C1551" s="475">
        <f>'Quantities Report_Secondary'!D1551</f>
        <v>0</v>
      </c>
    </row>
    <row r="1552" spans="1:3" x14ac:dyDescent="0.25">
      <c r="A1552" s="532" t="str">
        <f>IF(ISNUMBER(VALUE(SUBSTITUTE('Quantities Report_Secondary'!$A1552,"+",""))), VALUE(SUBSTITUTE('Quantities Report_Secondary'!$A1552,"+","")),IF('Quantities Report_Secondary'!$A1552="Totals:","End of Project",$A1551))</f>
        <v>Station</v>
      </c>
      <c r="B1552" s="473" t="str">
        <f>IF(ISNUMBER('Quantities Report_Secondary'!$A1552), "",TRIM('Quantities Report_Secondary'!$A1552))</f>
        <v/>
      </c>
      <c r="C1552" s="475">
        <f>'Quantities Report_Secondary'!D1552</f>
        <v>0</v>
      </c>
    </row>
    <row r="1553" spans="1:3" x14ac:dyDescent="0.25">
      <c r="A1553" s="532" t="str">
        <f>IF(ISNUMBER(VALUE(SUBSTITUTE('Quantities Report_Secondary'!$A1553,"+",""))), VALUE(SUBSTITUTE('Quantities Report_Secondary'!$A1553,"+","")),IF('Quantities Report_Secondary'!$A1553="Totals:","End of Project",$A1552))</f>
        <v>Station</v>
      </c>
      <c r="B1553" s="473" t="str">
        <f>IF(ISNUMBER('Quantities Report_Secondary'!$A1553), "",TRIM('Quantities Report_Secondary'!$A1553))</f>
        <v/>
      </c>
      <c r="C1553" s="475">
        <f>'Quantities Report_Secondary'!D1553</f>
        <v>0</v>
      </c>
    </row>
    <row r="1554" spans="1:3" x14ac:dyDescent="0.25">
      <c r="A1554" s="532" t="str">
        <f>IF(ISNUMBER(VALUE(SUBSTITUTE('Quantities Report_Secondary'!$A1554,"+",""))), VALUE(SUBSTITUTE('Quantities Report_Secondary'!$A1554,"+","")),IF('Quantities Report_Secondary'!$A1554="Totals:","End of Project",$A1553))</f>
        <v>Station</v>
      </c>
      <c r="B1554" s="473" t="str">
        <f>IF(ISNUMBER('Quantities Report_Secondary'!$A1554), "",TRIM('Quantities Report_Secondary'!$A1554))</f>
        <v/>
      </c>
      <c r="C1554" s="475">
        <f>'Quantities Report_Secondary'!D1554</f>
        <v>0</v>
      </c>
    </row>
    <row r="1555" spans="1:3" x14ac:dyDescent="0.25">
      <c r="A1555" s="532" t="str">
        <f>IF(ISNUMBER(VALUE(SUBSTITUTE('Quantities Report_Secondary'!$A1555,"+",""))), VALUE(SUBSTITUTE('Quantities Report_Secondary'!$A1555,"+","")),IF('Quantities Report_Secondary'!$A1555="Totals:","End of Project",$A1554))</f>
        <v>Station</v>
      </c>
      <c r="B1555" s="473" t="str">
        <f>IF(ISNUMBER('Quantities Report_Secondary'!$A1555), "",TRIM('Quantities Report_Secondary'!$A1555))</f>
        <v/>
      </c>
      <c r="C1555" s="475">
        <f>'Quantities Report_Secondary'!D1555</f>
        <v>0</v>
      </c>
    </row>
    <row r="1556" spans="1:3" x14ac:dyDescent="0.25">
      <c r="A1556" s="532" t="str">
        <f>IF(ISNUMBER(VALUE(SUBSTITUTE('Quantities Report_Secondary'!$A1556,"+",""))), VALUE(SUBSTITUTE('Quantities Report_Secondary'!$A1556,"+","")),IF('Quantities Report_Secondary'!$A1556="Totals:","End of Project",$A1555))</f>
        <v>Station</v>
      </c>
      <c r="B1556" s="473" t="str">
        <f>IF(ISNUMBER('Quantities Report_Secondary'!$A1556), "",TRIM('Quantities Report_Secondary'!$A1556))</f>
        <v/>
      </c>
      <c r="C1556" s="475">
        <f>'Quantities Report_Secondary'!D1556</f>
        <v>0</v>
      </c>
    </row>
    <row r="1557" spans="1:3" x14ac:dyDescent="0.25">
      <c r="A1557" s="532" t="str">
        <f>IF(ISNUMBER(VALUE(SUBSTITUTE('Quantities Report_Secondary'!$A1557,"+",""))), VALUE(SUBSTITUTE('Quantities Report_Secondary'!$A1557,"+","")),IF('Quantities Report_Secondary'!$A1557="Totals:","End of Project",$A1556))</f>
        <v>Station</v>
      </c>
      <c r="B1557" s="473" t="str">
        <f>IF(ISNUMBER('Quantities Report_Secondary'!$A1557), "",TRIM('Quantities Report_Secondary'!$A1557))</f>
        <v/>
      </c>
      <c r="C1557" s="475">
        <f>'Quantities Report_Secondary'!D1557</f>
        <v>0</v>
      </c>
    </row>
    <row r="1558" spans="1:3" x14ac:dyDescent="0.25">
      <c r="A1558" s="532" t="str">
        <f>IF(ISNUMBER(VALUE(SUBSTITUTE('Quantities Report_Secondary'!$A1558,"+",""))), VALUE(SUBSTITUTE('Quantities Report_Secondary'!$A1558,"+","")),IF('Quantities Report_Secondary'!$A1558="Totals:","End of Project",$A1557))</f>
        <v>Station</v>
      </c>
      <c r="B1558" s="473" t="str">
        <f>IF(ISNUMBER('Quantities Report_Secondary'!$A1558), "",TRIM('Quantities Report_Secondary'!$A1558))</f>
        <v/>
      </c>
      <c r="C1558" s="475">
        <f>'Quantities Report_Secondary'!D1558</f>
        <v>0</v>
      </c>
    </row>
    <row r="1559" spans="1:3" x14ac:dyDescent="0.25">
      <c r="A1559" s="532" t="str">
        <f>IF(ISNUMBER(VALUE(SUBSTITUTE('Quantities Report_Secondary'!$A1559,"+",""))), VALUE(SUBSTITUTE('Quantities Report_Secondary'!$A1559,"+","")),IF('Quantities Report_Secondary'!$A1559="Totals:","End of Project",$A1558))</f>
        <v>Station</v>
      </c>
      <c r="B1559" s="473" t="str">
        <f>IF(ISNUMBER('Quantities Report_Secondary'!$A1559), "",TRIM('Quantities Report_Secondary'!$A1559))</f>
        <v/>
      </c>
      <c r="C1559" s="475">
        <f>'Quantities Report_Secondary'!D1559</f>
        <v>0</v>
      </c>
    </row>
    <row r="1560" spans="1:3" x14ac:dyDescent="0.25">
      <c r="A1560" s="532" t="str">
        <f>IF(ISNUMBER(VALUE(SUBSTITUTE('Quantities Report_Secondary'!$A1560,"+",""))), VALUE(SUBSTITUTE('Quantities Report_Secondary'!$A1560,"+","")),IF('Quantities Report_Secondary'!$A1560="Totals:","End of Project",$A1559))</f>
        <v>Station</v>
      </c>
      <c r="B1560" s="473" t="str">
        <f>IF(ISNUMBER('Quantities Report_Secondary'!$A1560), "",TRIM('Quantities Report_Secondary'!$A1560))</f>
        <v/>
      </c>
      <c r="C1560" s="475">
        <f>'Quantities Report_Secondary'!D1560</f>
        <v>0</v>
      </c>
    </row>
    <row r="1561" spans="1:3" x14ac:dyDescent="0.25">
      <c r="A1561" s="532" t="str">
        <f>IF(ISNUMBER(VALUE(SUBSTITUTE('Quantities Report_Secondary'!$A1561,"+",""))), VALUE(SUBSTITUTE('Quantities Report_Secondary'!$A1561,"+","")),IF('Quantities Report_Secondary'!$A1561="Totals:","End of Project",$A1560))</f>
        <v>Station</v>
      </c>
      <c r="B1561" s="473" t="str">
        <f>IF(ISNUMBER('Quantities Report_Secondary'!$A1561), "",TRIM('Quantities Report_Secondary'!$A1561))</f>
        <v/>
      </c>
      <c r="C1561" s="475">
        <f>'Quantities Report_Secondary'!D1561</f>
        <v>0</v>
      </c>
    </row>
    <row r="1562" spans="1:3" x14ac:dyDescent="0.25">
      <c r="A1562" s="532" t="str">
        <f>IF(ISNUMBER(VALUE(SUBSTITUTE('Quantities Report_Secondary'!$A1562,"+",""))), VALUE(SUBSTITUTE('Quantities Report_Secondary'!$A1562,"+","")),IF('Quantities Report_Secondary'!$A1562="Totals:","End of Project",$A1561))</f>
        <v>Station</v>
      </c>
      <c r="B1562" s="473" t="str">
        <f>IF(ISNUMBER('Quantities Report_Secondary'!$A1562), "",TRIM('Quantities Report_Secondary'!$A1562))</f>
        <v/>
      </c>
      <c r="C1562" s="475">
        <f>'Quantities Report_Secondary'!D1562</f>
        <v>0</v>
      </c>
    </row>
    <row r="1563" spans="1:3" x14ac:dyDescent="0.25">
      <c r="A1563" s="532" t="str">
        <f>IF(ISNUMBER(VALUE(SUBSTITUTE('Quantities Report_Secondary'!$A1563,"+",""))), VALUE(SUBSTITUTE('Quantities Report_Secondary'!$A1563,"+","")),IF('Quantities Report_Secondary'!$A1563="Totals:","End of Project",$A1562))</f>
        <v>Station</v>
      </c>
      <c r="B1563" s="473" t="str">
        <f>IF(ISNUMBER('Quantities Report_Secondary'!$A1563), "",TRIM('Quantities Report_Secondary'!$A1563))</f>
        <v/>
      </c>
      <c r="C1563" s="475">
        <f>'Quantities Report_Secondary'!D1563</f>
        <v>0</v>
      </c>
    </row>
    <row r="1564" spans="1:3" x14ac:dyDescent="0.25">
      <c r="A1564" s="532" t="str">
        <f>IF(ISNUMBER(VALUE(SUBSTITUTE('Quantities Report_Secondary'!$A1564,"+",""))), VALUE(SUBSTITUTE('Quantities Report_Secondary'!$A1564,"+","")),IF('Quantities Report_Secondary'!$A1564="Totals:","End of Project",$A1563))</f>
        <v>Station</v>
      </c>
      <c r="B1564" s="473" t="str">
        <f>IF(ISNUMBER('Quantities Report_Secondary'!$A1564), "",TRIM('Quantities Report_Secondary'!$A1564))</f>
        <v/>
      </c>
      <c r="C1564" s="475">
        <f>'Quantities Report_Secondary'!D1564</f>
        <v>0</v>
      </c>
    </row>
    <row r="1565" spans="1:3" x14ac:dyDescent="0.25">
      <c r="A1565" s="532" t="str">
        <f>IF(ISNUMBER(VALUE(SUBSTITUTE('Quantities Report_Secondary'!$A1565,"+",""))), VALUE(SUBSTITUTE('Quantities Report_Secondary'!$A1565,"+","")),IF('Quantities Report_Secondary'!$A1565="Totals:","End of Project",$A1564))</f>
        <v>Station</v>
      </c>
      <c r="B1565" s="473" t="str">
        <f>IF(ISNUMBER('Quantities Report_Secondary'!$A1565), "",TRIM('Quantities Report_Secondary'!$A1565))</f>
        <v/>
      </c>
      <c r="C1565" s="475">
        <f>'Quantities Report_Secondary'!D1565</f>
        <v>0</v>
      </c>
    </row>
    <row r="1566" spans="1:3" x14ac:dyDescent="0.25">
      <c r="A1566" s="532" t="str">
        <f>IF(ISNUMBER(VALUE(SUBSTITUTE('Quantities Report_Secondary'!$A1566,"+",""))), VALUE(SUBSTITUTE('Quantities Report_Secondary'!$A1566,"+","")),IF('Quantities Report_Secondary'!$A1566="Totals:","End of Project",$A1565))</f>
        <v>Station</v>
      </c>
      <c r="B1566" s="473" t="str">
        <f>IF(ISNUMBER('Quantities Report_Secondary'!$A1566), "",TRIM('Quantities Report_Secondary'!$A1566))</f>
        <v/>
      </c>
      <c r="C1566" s="475">
        <f>'Quantities Report_Secondary'!D1566</f>
        <v>0</v>
      </c>
    </row>
    <row r="1567" spans="1:3" x14ac:dyDescent="0.25">
      <c r="A1567" s="532" t="str">
        <f>IF(ISNUMBER(VALUE(SUBSTITUTE('Quantities Report_Secondary'!$A1567,"+",""))), VALUE(SUBSTITUTE('Quantities Report_Secondary'!$A1567,"+","")),IF('Quantities Report_Secondary'!$A1567="Totals:","End of Project",$A1566))</f>
        <v>Station</v>
      </c>
      <c r="B1567" s="473" t="str">
        <f>IF(ISNUMBER('Quantities Report_Secondary'!$A1567), "",TRIM('Quantities Report_Secondary'!$A1567))</f>
        <v/>
      </c>
      <c r="C1567" s="475">
        <f>'Quantities Report_Secondary'!D1567</f>
        <v>0</v>
      </c>
    </row>
    <row r="1568" spans="1:3" x14ac:dyDescent="0.25">
      <c r="A1568" s="532" t="str">
        <f>IF(ISNUMBER(VALUE(SUBSTITUTE('Quantities Report_Secondary'!$A1568,"+",""))), VALUE(SUBSTITUTE('Quantities Report_Secondary'!$A1568,"+","")),IF('Quantities Report_Secondary'!$A1568="Totals:","End of Project",$A1567))</f>
        <v>Station</v>
      </c>
      <c r="B1568" s="473" t="str">
        <f>IF(ISNUMBER('Quantities Report_Secondary'!$A1568), "",TRIM('Quantities Report_Secondary'!$A1568))</f>
        <v/>
      </c>
      <c r="C1568" s="475">
        <f>'Quantities Report_Secondary'!D1568</f>
        <v>0</v>
      </c>
    </row>
    <row r="1569" spans="1:3" x14ac:dyDescent="0.25">
      <c r="A1569" s="532" t="str">
        <f>IF(ISNUMBER(VALUE(SUBSTITUTE('Quantities Report_Secondary'!$A1569,"+",""))), VALUE(SUBSTITUTE('Quantities Report_Secondary'!$A1569,"+","")),IF('Quantities Report_Secondary'!$A1569="Totals:","End of Project",$A1568))</f>
        <v>Station</v>
      </c>
      <c r="B1569" s="473" t="str">
        <f>IF(ISNUMBER('Quantities Report_Secondary'!$A1569), "",TRIM('Quantities Report_Secondary'!$A1569))</f>
        <v/>
      </c>
      <c r="C1569" s="475">
        <f>'Quantities Report_Secondary'!D1569</f>
        <v>0</v>
      </c>
    </row>
    <row r="1570" spans="1:3" x14ac:dyDescent="0.25">
      <c r="A1570" s="532" t="str">
        <f>IF(ISNUMBER(VALUE(SUBSTITUTE('Quantities Report_Secondary'!$A1570,"+",""))), VALUE(SUBSTITUTE('Quantities Report_Secondary'!$A1570,"+","")),IF('Quantities Report_Secondary'!$A1570="Totals:","End of Project",$A1569))</f>
        <v>Station</v>
      </c>
      <c r="B1570" s="473" t="str">
        <f>IF(ISNUMBER('Quantities Report_Secondary'!$A1570), "",TRIM('Quantities Report_Secondary'!$A1570))</f>
        <v/>
      </c>
      <c r="C1570" s="475">
        <f>'Quantities Report_Secondary'!D1570</f>
        <v>0</v>
      </c>
    </row>
    <row r="1571" spans="1:3" x14ac:dyDescent="0.25">
      <c r="A1571" s="532" t="str">
        <f>IF(ISNUMBER(VALUE(SUBSTITUTE('Quantities Report_Secondary'!$A1571,"+",""))), VALUE(SUBSTITUTE('Quantities Report_Secondary'!$A1571,"+","")),IF('Quantities Report_Secondary'!$A1571="Totals:","End of Project",$A1570))</f>
        <v>Station</v>
      </c>
      <c r="B1571" s="473" t="str">
        <f>IF(ISNUMBER('Quantities Report_Secondary'!$A1571), "",TRIM('Quantities Report_Secondary'!$A1571))</f>
        <v/>
      </c>
      <c r="C1571" s="475">
        <f>'Quantities Report_Secondary'!D1571</f>
        <v>0</v>
      </c>
    </row>
    <row r="1572" spans="1:3" x14ac:dyDescent="0.25">
      <c r="A1572" s="532" t="str">
        <f>IF(ISNUMBER(VALUE(SUBSTITUTE('Quantities Report_Secondary'!$A1572,"+",""))), VALUE(SUBSTITUTE('Quantities Report_Secondary'!$A1572,"+","")),IF('Quantities Report_Secondary'!$A1572="Totals:","End of Project",$A1571))</f>
        <v>Station</v>
      </c>
      <c r="B1572" s="473" t="str">
        <f>IF(ISNUMBER('Quantities Report_Secondary'!$A1572), "",TRIM('Quantities Report_Secondary'!$A1572))</f>
        <v/>
      </c>
      <c r="C1572" s="475">
        <f>'Quantities Report_Secondary'!D1572</f>
        <v>0</v>
      </c>
    </row>
    <row r="1573" spans="1:3" x14ac:dyDescent="0.25">
      <c r="A1573" s="532" t="str">
        <f>IF(ISNUMBER(VALUE(SUBSTITUTE('Quantities Report_Secondary'!$A1573,"+",""))), VALUE(SUBSTITUTE('Quantities Report_Secondary'!$A1573,"+","")),IF('Quantities Report_Secondary'!$A1573="Totals:","End of Project",$A1572))</f>
        <v>Station</v>
      </c>
      <c r="B1573" s="473" t="str">
        <f>IF(ISNUMBER('Quantities Report_Secondary'!$A1573), "",TRIM('Quantities Report_Secondary'!$A1573))</f>
        <v/>
      </c>
      <c r="C1573" s="475">
        <f>'Quantities Report_Secondary'!D1573</f>
        <v>0</v>
      </c>
    </row>
    <row r="1574" spans="1:3" x14ac:dyDescent="0.25">
      <c r="A1574" s="532" t="str">
        <f>IF(ISNUMBER(VALUE(SUBSTITUTE('Quantities Report_Secondary'!$A1574,"+",""))), VALUE(SUBSTITUTE('Quantities Report_Secondary'!$A1574,"+","")),IF('Quantities Report_Secondary'!$A1574="Totals:","End of Project",$A1573))</f>
        <v>Station</v>
      </c>
      <c r="B1574" s="473" t="str">
        <f>IF(ISNUMBER('Quantities Report_Secondary'!$A1574), "",TRIM('Quantities Report_Secondary'!$A1574))</f>
        <v/>
      </c>
      <c r="C1574" s="475">
        <f>'Quantities Report_Secondary'!D1574</f>
        <v>0</v>
      </c>
    </row>
    <row r="1575" spans="1:3" x14ac:dyDescent="0.25">
      <c r="A1575" s="532" t="str">
        <f>IF(ISNUMBER(VALUE(SUBSTITUTE('Quantities Report_Secondary'!$A1575,"+",""))), VALUE(SUBSTITUTE('Quantities Report_Secondary'!$A1575,"+","")),IF('Quantities Report_Secondary'!$A1575="Totals:","End of Project",$A1574))</f>
        <v>Station</v>
      </c>
      <c r="B1575" s="473" t="str">
        <f>IF(ISNUMBER('Quantities Report_Secondary'!$A1575), "",TRIM('Quantities Report_Secondary'!$A1575))</f>
        <v/>
      </c>
      <c r="C1575" s="475">
        <f>'Quantities Report_Secondary'!D1575</f>
        <v>0</v>
      </c>
    </row>
    <row r="1576" spans="1:3" x14ac:dyDescent="0.25">
      <c r="A1576" s="532" t="str">
        <f>IF(ISNUMBER(VALUE(SUBSTITUTE('Quantities Report_Secondary'!$A1576,"+",""))), VALUE(SUBSTITUTE('Quantities Report_Secondary'!$A1576,"+","")),IF('Quantities Report_Secondary'!$A1576="Totals:","End of Project",$A1575))</f>
        <v>Station</v>
      </c>
      <c r="B1576" s="473" t="str">
        <f>IF(ISNUMBER('Quantities Report_Secondary'!$A1576), "",TRIM('Quantities Report_Secondary'!$A1576))</f>
        <v/>
      </c>
      <c r="C1576" s="475">
        <f>'Quantities Report_Secondary'!D1576</f>
        <v>0</v>
      </c>
    </row>
    <row r="1577" spans="1:3" x14ac:dyDescent="0.25">
      <c r="A1577" s="532" t="str">
        <f>IF(ISNUMBER(VALUE(SUBSTITUTE('Quantities Report_Secondary'!$A1577,"+",""))), VALUE(SUBSTITUTE('Quantities Report_Secondary'!$A1577,"+","")),IF('Quantities Report_Secondary'!$A1577="Totals:","End of Project",$A1576))</f>
        <v>Station</v>
      </c>
      <c r="B1577" s="473" t="str">
        <f>IF(ISNUMBER('Quantities Report_Secondary'!$A1577), "",TRIM('Quantities Report_Secondary'!$A1577))</f>
        <v/>
      </c>
      <c r="C1577" s="475">
        <f>'Quantities Report_Secondary'!D1577</f>
        <v>0</v>
      </c>
    </row>
    <row r="1578" spans="1:3" x14ac:dyDescent="0.25">
      <c r="A1578" s="532" t="str">
        <f>IF(ISNUMBER(VALUE(SUBSTITUTE('Quantities Report_Secondary'!$A1578,"+",""))), VALUE(SUBSTITUTE('Quantities Report_Secondary'!$A1578,"+","")),IF('Quantities Report_Secondary'!$A1578="Totals:","End of Project",$A1577))</f>
        <v>Station</v>
      </c>
      <c r="B1578" s="473" t="str">
        <f>IF(ISNUMBER('Quantities Report_Secondary'!$A1578), "",TRIM('Quantities Report_Secondary'!$A1578))</f>
        <v/>
      </c>
      <c r="C1578" s="475">
        <f>'Quantities Report_Secondary'!D1578</f>
        <v>0</v>
      </c>
    </row>
    <row r="1579" spans="1:3" x14ac:dyDescent="0.25">
      <c r="A1579" s="532" t="str">
        <f>IF(ISNUMBER(VALUE(SUBSTITUTE('Quantities Report_Secondary'!$A1579,"+",""))), VALUE(SUBSTITUTE('Quantities Report_Secondary'!$A1579,"+","")),IF('Quantities Report_Secondary'!$A1579="Totals:","End of Project",$A1578))</f>
        <v>Station</v>
      </c>
      <c r="B1579" s="473" t="str">
        <f>IF(ISNUMBER('Quantities Report_Secondary'!$A1579), "",TRIM('Quantities Report_Secondary'!$A1579))</f>
        <v/>
      </c>
      <c r="C1579" s="475">
        <f>'Quantities Report_Secondary'!D1579</f>
        <v>0</v>
      </c>
    </row>
    <row r="1580" spans="1:3" x14ac:dyDescent="0.25">
      <c r="A1580" s="532" t="str">
        <f>IF(ISNUMBER(VALUE(SUBSTITUTE('Quantities Report_Secondary'!$A1580,"+",""))), VALUE(SUBSTITUTE('Quantities Report_Secondary'!$A1580,"+","")),IF('Quantities Report_Secondary'!$A1580="Totals:","End of Project",$A1579))</f>
        <v>Station</v>
      </c>
      <c r="B1580" s="473" t="str">
        <f>IF(ISNUMBER('Quantities Report_Secondary'!$A1580), "",TRIM('Quantities Report_Secondary'!$A1580))</f>
        <v/>
      </c>
      <c r="C1580" s="475">
        <f>'Quantities Report_Secondary'!D1580</f>
        <v>0</v>
      </c>
    </row>
    <row r="1581" spans="1:3" x14ac:dyDescent="0.25">
      <c r="A1581" s="532" t="str">
        <f>IF(ISNUMBER(VALUE(SUBSTITUTE('Quantities Report_Secondary'!$A1581,"+",""))), VALUE(SUBSTITUTE('Quantities Report_Secondary'!$A1581,"+","")),IF('Quantities Report_Secondary'!$A1581="Totals:","End of Project",$A1580))</f>
        <v>Station</v>
      </c>
      <c r="B1581" s="473" t="str">
        <f>IF(ISNUMBER('Quantities Report_Secondary'!$A1581), "",TRIM('Quantities Report_Secondary'!$A1581))</f>
        <v/>
      </c>
      <c r="C1581" s="475">
        <f>'Quantities Report_Secondary'!D1581</f>
        <v>0</v>
      </c>
    </row>
    <row r="1582" spans="1:3" x14ac:dyDescent="0.25">
      <c r="A1582" s="532" t="str">
        <f>IF(ISNUMBER(VALUE(SUBSTITUTE('Quantities Report_Secondary'!$A1582,"+",""))), VALUE(SUBSTITUTE('Quantities Report_Secondary'!$A1582,"+","")),IF('Quantities Report_Secondary'!$A1582="Totals:","End of Project",$A1581))</f>
        <v>Station</v>
      </c>
      <c r="B1582" s="473" t="str">
        <f>IF(ISNUMBER('Quantities Report_Secondary'!$A1582), "",TRIM('Quantities Report_Secondary'!$A1582))</f>
        <v/>
      </c>
      <c r="C1582" s="475">
        <f>'Quantities Report_Secondary'!D1582</f>
        <v>0</v>
      </c>
    </row>
    <row r="1583" spans="1:3" x14ac:dyDescent="0.25">
      <c r="A1583" s="532" t="str">
        <f>IF(ISNUMBER(VALUE(SUBSTITUTE('Quantities Report_Secondary'!$A1583,"+",""))), VALUE(SUBSTITUTE('Quantities Report_Secondary'!$A1583,"+","")),IF('Quantities Report_Secondary'!$A1583="Totals:","End of Project",$A1582))</f>
        <v>Station</v>
      </c>
      <c r="B1583" s="473" t="str">
        <f>IF(ISNUMBER('Quantities Report_Secondary'!$A1583), "",TRIM('Quantities Report_Secondary'!$A1583))</f>
        <v/>
      </c>
      <c r="C1583" s="475">
        <f>'Quantities Report_Secondary'!D1583</f>
        <v>0</v>
      </c>
    </row>
    <row r="1584" spans="1:3" x14ac:dyDescent="0.25">
      <c r="A1584" s="532" t="str">
        <f>IF(ISNUMBER(VALUE(SUBSTITUTE('Quantities Report_Secondary'!$A1584,"+",""))), VALUE(SUBSTITUTE('Quantities Report_Secondary'!$A1584,"+","")),IF('Quantities Report_Secondary'!$A1584="Totals:","End of Project",$A1583))</f>
        <v>Station</v>
      </c>
      <c r="B1584" s="473" t="str">
        <f>IF(ISNUMBER('Quantities Report_Secondary'!$A1584), "",TRIM('Quantities Report_Secondary'!$A1584))</f>
        <v/>
      </c>
      <c r="C1584" s="475">
        <f>'Quantities Report_Secondary'!D1584</f>
        <v>0</v>
      </c>
    </row>
    <row r="1585" spans="1:3" x14ac:dyDescent="0.25">
      <c r="A1585" s="532" t="str">
        <f>IF(ISNUMBER(VALUE(SUBSTITUTE('Quantities Report_Secondary'!$A1585,"+",""))), VALUE(SUBSTITUTE('Quantities Report_Secondary'!$A1585,"+","")),IF('Quantities Report_Secondary'!$A1585="Totals:","End of Project",$A1584))</f>
        <v>Station</v>
      </c>
      <c r="B1585" s="473" t="str">
        <f>IF(ISNUMBER('Quantities Report_Secondary'!$A1585), "",TRIM('Quantities Report_Secondary'!$A1585))</f>
        <v/>
      </c>
      <c r="C1585" s="475">
        <f>'Quantities Report_Secondary'!D1585</f>
        <v>0</v>
      </c>
    </row>
    <row r="1586" spans="1:3" x14ac:dyDescent="0.25">
      <c r="A1586" s="532" t="str">
        <f>IF(ISNUMBER(VALUE(SUBSTITUTE('Quantities Report_Secondary'!$A1586,"+",""))), VALUE(SUBSTITUTE('Quantities Report_Secondary'!$A1586,"+","")),IF('Quantities Report_Secondary'!$A1586="Totals:","End of Project",$A1585))</f>
        <v>Station</v>
      </c>
      <c r="B1586" s="473" t="str">
        <f>IF(ISNUMBER('Quantities Report_Secondary'!$A1586), "",TRIM('Quantities Report_Secondary'!$A1586))</f>
        <v/>
      </c>
      <c r="C1586" s="475">
        <f>'Quantities Report_Secondary'!D1586</f>
        <v>0</v>
      </c>
    </row>
    <row r="1587" spans="1:3" x14ac:dyDescent="0.25">
      <c r="A1587" s="532" t="str">
        <f>IF(ISNUMBER(VALUE(SUBSTITUTE('Quantities Report_Secondary'!$A1587,"+",""))), VALUE(SUBSTITUTE('Quantities Report_Secondary'!$A1587,"+","")),IF('Quantities Report_Secondary'!$A1587="Totals:","End of Project",$A1586))</f>
        <v>Station</v>
      </c>
      <c r="B1587" s="473" t="str">
        <f>IF(ISNUMBER('Quantities Report_Secondary'!$A1587), "",TRIM('Quantities Report_Secondary'!$A1587))</f>
        <v/>
      </c>
      <c r="C1587" s="475">
        <f>'Quantities Report_Secondary'!D1587</f>
        <v>0</v>
      </c>
    </row>
    <row r="1588" spans="1:3" x14ac:dyDescent="0.25">
      <c r="A1588" s="532" t="str">
        <f>IF(ISNUMBER(VALUE(SUBSTITUTE('Quantities Report_Secondary'!$A1588,"+",""))), VALUE(SUBSTITUTE('Quantities Report_Secondary'!$A1588,"+","")),IF('Quantities Report_Secondary'!$A1588="Totals:","End of Project",$A1587))</f>
        <v>Station</v>
      </c>
      <c r="B1588" s="473" t="str">
        <f>IF(ISNUMBER('Quantities Report_Secondary'!$A1588), "",TRIM('Quantities Report_Secondary'!$A1588))</f>
        <v/>
      </c>
      <c r="C1588" s="475">
        <f>'Quantities Report_Secondary'!D1588</f>
        <v>0</v>
      </c>
    </row>
    <row r="1589" spans="1:3" x14ac:dyDescent="0.25">
      <c r="A1589" s="532" t="str">
        <f>IF(ISNUMBER(VALUE(SUBSTITUTE('Quantities Report_Secondary'!$A1589,"+",""))), VALUE(SUBSTITUTE('Quantities Report_Secondary'!$A1589,"+","")),IF('Quantities Report_Secondary'!$A1589="Totals:","End of Project",$A1588))</f>
        <v>Station</v>
      </c>
      <c r="B1589" s="473" t="str">
        <f>IF(ISNUMBER('Quantities Report_Secondary'!$A1589), "",TRIM('Quantities Report_Secondary'!$A1589))</f>
        <v/>
      </c>
      <c r="C1589" s="475">
        <f>'Quantities Report_Secondary'!D1589</f>
        <v>0</v>
      </c>
    </row>
    <row r="1590" spans="1:3" x14ac:dyDescent="0.25">
      <c r="A1590" s="532" t="str">
        <f>IF(ISNUMBER(VALUE(SUBSTITUTE('Quantities Report_Secondary'!$A1590,"+",""))), VALUE(SUBSTITUTE('Quantities Report_Secondary'!$A1590,"+","")),IF('Quantities Report_Secondary'!$A1590="Totals:","End of Project",$A1589))</f>
        <v>Station</v>
      </c>
      <c r="B1590" s="473" t="str">
        <f>IF(ISNUMBER('Quantities Report_Secondary'!$A1590), "",TRIM('Quantities Report_Secondary'!$A1590))</f>
        <v/>
      </c>
      <c r="C1590" s="475">
        <f>'Quantities Report_Secondary'!D1590</f>
        <v>0</v>
      </c>
    </row>
    <row r="1591" spans="1:3" x14ac:dyDescent="0.25">
      <c r="A1591" s="532" t="str">
        <f>IF(ISNUMBER(VALUE(SUBSTITUTE('Quantities Report_Secondary'!$A1591,"+",""))), VALUE(SUBSTITUTE('Quantities Report_Secondary'!$A1591,"+","")),IF('Quantities Report_Secondary'!$A1591="Totals:","End of Project",$A1590))</f>
        <v>Station</v>
      </c>
      <c r="B1591" s="473" t="str">
        <f>IF(ISNUMBER('Quantities Report_Secondary'!$A1591), "",TRIM('Quantities Report_Secondary'!$A1591))</f>
        <v/>
      </c>
      <c r="C1591" s="475">
        <f>'Quantities Report_Secondary'!D1591</f>
        <v>0</v>
      </c>
    </row>
    <row r="1592" spans="1:3" x14ac:dyDescent="0.25">
      <c r="A1592" s="532" t="str">
        <f>IF(ISNUMBER(VALUE(SUBSTITUTE('Quantities Report_Secondary'!$A1592,"+",""))), VALUE(SUBSTITUTE('Quantities Report_Secondary'!$A1592,"+","")),IF('Quantities Report_Secondary'!$A1592="Totals:","End of Project",$A1591))</f>
        <v>Station</v>
      </c>
      <c r="B1592" s="473" t="str">
        <f>IF(ISNUMBER('Quantities Report_Secondary'!$A1592), "",TRIM('Quantities Report_Secondary'!$A1592))</f>
        <v/>
      </c>
      <c r="C1592" s="475">
        <f>'Quantities Report_Secondary'!D1592</f>
        <v>0</v>
      </c>
    </row>
    <row r="1593" spans="1:3" x14ac:dyDescent="0.25">
      <c r="A1593" s="532" t="str">
        <f>IF(ISNUMBER(VALUE(SUBSTITUTE('Quantities Report_Secondary'!$A1593,"+",""))), VALUE(SUBSTITUTE('Quantities Report_Secondary'!$A1593,"+","")),IF('Quantities Report_Secondary'!$A1593="Totals:","End of Project",$A1592))</f>
        <v>Station</v>
      </c>
      <c r="B1593" s="473" t="str">
        <f>IF(ISNUMBER('Quantities Report_Secondary'!$A1593), "",TRIM('Quantities Report_Secondary'!$A1593))</f>
        <v/>
      </c>
      <c r="C1593" s="475">
        <f>'Quantities Report_Secondary'!D1593</f>
        <v>0</v>
      </c>
    </row>
    <row r="1594" spans="1:3" x14ac:dyDescent="0.25">
      <c r="A1594" s="532" t="str">
        <f>IF(ISNUMBER(VALUE(SUBSTITUTE('Quantities Report_Secondary'!$A1594,"+",""))), VALUE(SUBSTITUTE('Quantities Report_Secondary'!$A1594,"+","")),IF('Quantities Report_Secondary'!$A1594="Totals:","End of Project",$A1593))</f>
        <v>Station</v>
      </c>
      <c r="B1594" s="473" t="str">
        <f>IF(ISNUMBER('Quantities Report_Secondary'!$A1594), "",TRIM('Quantities Report_Secondary'!$A1594))</f>
        <v/>
      </c>
      <c r="C1594" s="475">
        <f>'Quantities Report_Secondary'!D1594</f>
        <v>0</v>
      </c>
    </row>
    <row r="1595" spans="1:3" x14ac:dyDescent="0.25">
      <c r="A1595" s="532" t="str">
        <f>IF(ISNUMBER(VALUE(SUBSTITUTE('Quantities Report_Secondary'!$A1595,"+",""))), VALUE(SUBSTITUTE('Quantities Report_Secondary'!$A1595,"+","")),IF('Quantities Report_Secondary'!$A1595="Totals:","End of Project",$A1594))</f>
        <v>Station</v>
      </c>
      <c r="B1595" s="473" t="str">
        <f>IF(ISNUMBER('Quantities Report_Secondary'!$A1595), "",TRIM('Quantities Report_Secondary'!$A1595))</f>
        <v/>
      </c>
      <c r="C1595" s="475">
        <f>'Quantities Report_Secondary'!D1595</f>
        <v>0</v>
      </c>
    </row>
    <row r="1596" spans="1:3" x14ac:dyDescent="0.25">
      <c r="A1596" s="532" t="str">
        <f>IF(ISNUMBER(VALUE(SUBSTITUTE('Quantities Report_Secondary'!$A1596,"+",""))), VALUE(SUBSTITUTE('Quantities Report_Secondary'!$A1596,"+","")),IF('Quantities Report_Secondary'!$A1596="Totals:","End of Project",$A1595))</f>
        <v>Station</v>
      </c>
      <c r="B1596" s="473" t="str">
        <f>IF(ISNUMBER('Quantities Report_Secondary'!$A1596), "",TRIM('Quantities Report_Secondary'!$A1596))</f>
        <v/>
      </c>
      <c r="C1596" s="475">
        <f>'Quantities Report_Secondary'!D1596</f>
        <v>0</v>
      </c>
    </row>
    <row r="1597" spans="1:3" x14ac:dyDescent="0.25">
      <c r="A1597" s="532" t="str">
        <f>IF(ISNUMBER(VALUE(SUBSTITUTE('Quantities Report_Secondary'!$A1597,"+",""))), VALUE(SUBSTITUTE('Quantities Report_Secondary'!$A1597,"+","")),IF('Quantities Report_Secondary'!$A1597="Totals:","End of Project",$A1596))</f>
        <v>Station</v>
      </c>
      <c r="B1597" s="473" t="str">
        <f>IF(ISNUMBER('Quantities Report_Secondary'!$A1597), "",TRIM('Quantities Report_Secondary'!$A1597))</f>
        <v/>
      </c>
      <c r="C1597" s="475">
        <f>'Quantities Report_Secondary'!D1597</f>
        <v>0</v>
      </c>
    </row>
    <row r="1598" spans="1:3" x14ac:dyDescent="0.25">
      <c r="A1598" s="532" t="str">
        <f>IF(ISNUMBER(VALUE(SUBSTITUTE('Quantities Report_Secondary'!$A1598,"+",""))), VALUE(SUBSTITUTE('Quantities Report_Secondary'!$A1598,"+","")),IF('Quantities Report_Secondary'!$A1598="Totals:","End of Project",$A1597))</f>
        <v>Station</v>
      </c>
      <c r="B1598" s="473" t="str">
        <f>IF(ISNUMBER('Quantities Report_Secondary'!$A1598), "",TRIM('Quantities Report_Secondary'!$A1598))</f>
        <v/>
      </c>
      <c r="C1598" s="475">
        <f>'Quantities Report_Secondary'!D1598</f>
        <v>0</v>
      </c>
    </row>
    <row r="1599" spans="1:3" x14ac:dyDescent="0.25">
      <c r="A1599" s="532" t="str">
        <f>IF(ISNUMBER(VALUE(SUBSTITUTE('Quantities Report_Secondary'!$A1599,"+",""))), VALUE(SUBSTITUTE('Quantities Report_Secondary'!$A1599,"+","")),IF('Quantities Report_Secondary'!$A1599="Totals:","End of Project",$A1598))</f>
        <v>Station</v>
      </c>
      <c r="B1599" s="473" t="str">
        <f>IF(ISNUMBER('Quantities Report_Secondary'!$A1599), "",TRIM('Quantities Report_Secondary'!$A1599))</f>
        <v/>
      </c>
      <c r="C1599" s="475">
        <f>'Quantities Report_Secondary'!D1599</f>
        <v>0</v>
      </c>
    </row>
    <row r="1600" spans="1:3" x14ac:dyDescent="0.25">
      <c r="A1600" s="532" t="str">
        <f>IF(ISNUMBER(VALUE(SUBSTITUTE('Quantities Report_Secondary'!$A1600,"+",""))), VALUE(SUBSTITUTE('Quantities Report_Secondary'!$A1600,"+","")),IF('Quantities Report_Secondary'!$A1600="Totals:","End of Project",$A1599))</f>
        <v>Station</v>
      </c>
      <c r="B1600" s="473" t="str">
        <f>IF(ISNUMBER('Quantities Report_Secondary'!$A1600), "",TRIM('Quantities Report_Secondary'!$A1600))</f>
        <v/>
      </c>
      <c r="C1600" s="475">
        <f>'Quantities Report_Secondary'!D1600</f>
        <v>0</v>
      </c>
    </row>
    <row r="1601" spans="1:3" x14ac:dyDescent="0.25">
      <c r="A1601" s="532" t="str">
        <f>IF(ISNUMBER(VALUE(SUBSTITUTE('Quantities Report_Secondary'!$A1601,"+",""))), VALUE(SUBSTITUTE('Quantities Report_Secondary'!$A1601,"+","")),IF('Quantities Report_Secondary'!$A1601="Totals:","End of Project",$A1600))</f>
        <v>Station</v>
      </c>
      <c r="B1601" s="473" t="str">
        <f>IF(ISNUMBER('Quantities Report_Secondary'!$A1601), "",TRIM('Quantities Report_Secondary'!$A1601))</f>
        <v/>
      </c>
      <c r="C1601" s="475">
        <f>'Quantities Report_Secondary'!D1601</f>
        <v>0</v>
      </c>
    </row>
    <row r="1602" spans="1:3" x14ac:dyDescent="0.25">
      <c r="A1602" s="532" t="str">
        <f>IF(ISNUMBER(VALUE(SUBSTITUTE('Quantities Report_Secondary'!$A1602,"+",""))), VALUE(SUBSTITUTE('Quantities Report_Secondary'!$A1602,"+","")),IF('Quantities Report_Secondary'!$A1602="Totals:","End of Project",$A1601))</f>
        <v>Station</v>
      </c>
      <c r="B1602" s="473" t="str">
        <f>IF(ISNUMBER('Quantities Report_Secondary'!$A1602), "",TRIM('Quantities Report_Secondary'!$A1602))</f>
        <v/>
      </c>
      <c r="C1602" s="475">
        <f>'Quantities Report_Secondary'!D1602</f>
        <v>0</v>
      </c>
    </row>
    <row r="1603" spans="1:3" x14ac:dyDescent="0.25">
      <c r="A1603" s="532" t="str">
        <f>IF(ISNUMBER(VALUE(SUBSTITUTE('Quantities Report_Secondary'!$A1603,"+",""))), VALUE(SUBSTITUTE('Quantities Report_Secondary'!$A1603,"+","")),IF('Quantities Report_Secondary'!$A1603="Totals:","End of Project",$A1602))</f>
        <v>Station</v>
      </c>
      <c r="B1603" s="473" t="str">
        <f>IF(ISNUMBER('Quantities Report_Secondary'!$A1603), "",TRIM('Quantities Report_Secondary'!$A1603))</f>
        <v/>
      </c>
      <c r="C1603" s="475">
        <f>'Quantities Report_Secondary'!D1603</f>
        <v>0</v>
      </c>
    </row>
    <row r="1604" spans="1:3" x14ac:dyDescent="0.25">
      <c r="A1604" s="532" t="str">
        <f>IF(ISNUMBER(VALUE(SUBSTITUTE('Quantities Report_Secondary'!$A1604,"+",""))), VALUE(SUBSTITUTE('Quantities Report_Secondary'!$A1604,"+","")),IF('Quantities Report_Secondary'!$A1604="Totals:","End of Project",$A1603))</f>
        <v>Station</v>
      </c>
      <c r="B1604" s="473" t="str">
        <f>IF(ISNUMBER('Quantities Report_Secondary'!$A1604), "",TRIM('Quantities Report_Secondary'!$A1604))</f>
        <v/>
      </c>
      <c r="C1604" s="475">
        <f>'Quantities Report_Secondary'!D1604</f>
        <v>0</v>
      </c>
    </row>
    <row r="1605" spans="1:3" x14ac:dyDescent="0.25">
      <c r="A1605" s="532" t="str">
        <f>IF(ISNUMBER(VALUE(SUBSTITUTE('Quantities Report_Secondary'!$A1605,"+",""))), VALUE(SUBSTITUTE('Quantities Report_Secondary'!$A1605,"+","")),IF('Quantities Report_Secondary'!$A1605="Totals:","End of Project",$A1604))</f>
        <v>Station</v>
      </c>
      <c r="B1605" s="473" t="str">
        <f>IF(ISNUMBER('Quantities Report_Secondary'!$A1605), "",TRIM('Quantities Report_Secondary'!$A1605))</f>
        <v/>
      </c>
      <c r="C1605" s="475">
        <f>'Quantities Report_Secondary'!D1605</f>
        <v>0</v>
      </c>
    </row>
    <row r="1606" spans="1:3" x14ac:dyDescent="0.25">
      <c r="A1606" s="532" t="str">
        <f>IF(ISNUMBER(VALUE(SUBSTITUTE('Quantities Report_Secondary'!$A1606,"+",""))), VALUE(SUBSTITUTE('Quantities Report_Secondary'!$A1606,"+","")),IF('Quantities Report_Secondary'!$A1606="Totals:","End of Project",$A1605))</f>
        <v>Station</v>
      </c>
      <c r="B1606" s="473" t="str">
        <f>IF(ISNUMBER('Quantities Report_Secondary'!$A1606), "",TRIM('Quantities Report_Secondary'!$A1606))</f>
        <v/>
      </c>
      <c r="C1606" s="475">
        <f>'Quantities Report_Secondary'!D1606</f>
        <v>0</v>
      </c>
    </row>
    <row r="1607" spans="1:3" x14ac:dyDescent="0.25">
      <c r="A1607" s="532" t="str">
        <f>IF(ISNUMBER(VALUE(SUBSTITUTE('Quantities Report_Secondary'!$A1607,"+",""))), VALUE(SUBSTITUTE('Quantities Report_Secondary'!$A1607,"+","")),IF('Quantities Report_Secondary'!$A1607="Totals:","End of Project",$A1606))</f>
        <v>Station</v>
      </c>
      <c r="B1607" s="473" t="str">
        <f>IF(ISNUMBER('Quantities Report_Secondary'!$A1607), "",TRIM('Quantities Report_Secondary'!$A1607))</f>
        <v/>
      </c>
      <c r="C1607" s="475">
        <f>'Quantities Report_Secondary'!D1607</f>
        <v>0</v>
      </c>
    </row>
    <row r="1608" spans="1:3" x14ac:dyDescent="0.25">
      <c r="A1608" s="532" t="str">
        <f>IF(ISNUMBER(VALUE(SUBSTITUTE('Quantities Report_Secondary'!$A1608,"+",""))), VALUE(SUBSTITUTE('Quantities Report_Secondary'!$A1608,"+","")),IF('Quantities Report_Secondary'!$A1608="Totals:","End of Project",$A1607))</f>
        <v>Station</v>
      </c>
      <c r="B1608" s="473" t="str">
        <f>IF(ISNUMBER('Quantities Report_Secondary'!$A1608), "",TRIM('Quantities Report_Secondary'!$A1608))</f>
        <v/>
      </c>
      <c r="C1608" s="475">
        <f>'Quantities Report_Secondary'!D1608</f>
        <v>0</v>
      </c>
    </row>
    <row r="1609" spans="1:3" x14ac:dyDescent="0.25">
      <c r="A1609" s="532" t="str">
        <f>IF(ISNUMBER(VALUE(SUBSTITUTE('Quantities Report_Secondary'!$A1609,"+",""))), VALUE(SUBSTITUTE('Quantities Report_Secondary'!$A1609,"+","")),IF('Quantities Report_Secondary'!$A1609="Totals:","End of Project",$A1608))</f>
        <v>Station</v>
      </c>
      <c r="B1609" s="473" t="str">
        <f>IF(ISNUMBER('Quantities Report_Secondary'!$A1609), "",TRIM('Quantities Report_Secondary'!$A1609))</f>
        <v/>
      </c>
      <c r="C1609" s="475">
        <f>'Quantities Report_Secondary'!D1609</f>
        <v>0</v>
      </c>
    </row>
    <row r="1610" spans="1:3" x14ac:dyDescent="0.25">
      <c r="A1610" s="532" t="str">
        <f>IF(ISNUMBER(VALUE(SUBSTITUTE('Quantities Report_Secondary'!$A1610,"+",""))), VALUE(SUBSTITUTE('Quantities Report_Secondary'!$A1610,"+","")),IF('Quantities Report_Secondary'!$A1610="Totals:","End of Project",$A1609))</f>
        <v>Station</v>
      </c>
      <c r="B1610" s="473" t="str">
        <f>IF(ISNUMBER('Quantities Report_Secondary'!$A1610), "",TRIM('Quantities Report_Secondary'!$A1610))</f>
        <v/>
      </c>
      <c r="C1610" s="475">
        <f>'Quantities Report_Secondary'!D1610</f>
        <v>0</v>
      </c>
    </row>
    <row r="1611" spans="1:3" x14ac:dyDescent="0.25">
      <c r="A1611" s="532" t="str">
        <f>IF(ISNUMBER(VALUE(SUBSTITUTE('Quantities Report_Secondary'!$A1611,"+",""))), VALUE(SUBSTITUTE('Quantities Report_Secondary'!$A1611,"+","")),IF('Quantities Report_Secondary'!$A1611="Totals:","End of Project",$A1610))</f>
        <v>Station</v>
      </c>
      <c r="B1611" s="473" t="str">
        <f>IF(ISNUMBER('Quantities Report_Secondary'!$A1611), "",TRIM('Quantities Report_Secondary'!$A1611))</f>
        <v/>
      </c>
      <c r="C1611" s="475">
        <f>'Quantities Report_Secondary'!D1611</f>
        <v>0</v>
      </c>
    </row>
    <row r="1612" spans="1:3" x14ac:dyDescent="0.25">
      <c r="A1612" s="532" t="str">
        <f>IF(ISNUMBER(VALUE(SUBSTITUTE('Quantities Report_Secondary'!$A1612,"+",""))), VALUE(SUBSTITUTE('Quantities Report_Secondary'!$A1612,"+","")),IF('Quantities Report_Secondary'!$A1612="Totals:","End of Project",$A1611))</f>
        <v>Station</v>
      </c>
      <c r="B1612" s="473" t="str">
        <f>IF(ISNUMBER('Quantities Report_Secondary'!$A1612), "",TRIM('Quantities Report_Secondary'!$A1612))</f>
        <v/>
      </c>
      <c r="C1612" s="475">
        <f>'Quantities Report_Secondary'!D1612</f>
        <v>0</v>
      </c>
    </row>
    <row r="1613" spans="1:3" x14ac:dyDescent="0.25">
      <c r="A1613" s="532" t="str">
        <f>IF(ISNUMBER(VALUE(SUBSTITUTE('Quantities Report_Secondary'!$A1613,"+",""))), VALUE(SUBSTITUTE('Quantities Report_Secondary'!$A1613,"+","")),IF('Quantities Report_Secondary'!$A1613="Totals:","End of Project",$A1612))</f>
        <v>Station</v>
      </c>
      <c r="B1613" s="473" t="str">
        <f>IF(ISNUMBER('Quantities Report_Secondary'!$A1613), "",TRIM('Quantities Report_Secondary'!$A1613))</f>
        <v/>
      </c>
      <c r="C1613" s="475">
        <f>'Quantities Report_Secondary'!D1613</f>
        <v>0</v>
      </c>
    </row>
    <row r="1614" spans="1:3" x14ac:dyDescent="0.25">
      <c r="A1614" s="532" t="str">
        <f>IF(ISNUMBER(VALUE(SUBSTITUTE('Quantities Report_Secondary'!$A1614,"+",""))), VALUE(SUBSTITUTE('Quantities Report_Secondary'!$A1614,"+","")),IF('Quantities Report_Secondary'!$A1614="Totals:","End of Project",$A1613))</f>
        <v>Station</v>
      </c>
      <c r="B1614" s="473" t="str">
        <f>IF(ISNUMBER('Quantities Report_Secondary'!$A1614), "",TRIM('Quantities Report_Secondary'!$A1614))</f>
        <v/>
      </c>
      <c r="C1614" s="475">
        <f>'Quantities Report_Secondary'!D1614</f>
        <v>0</v>
      </c>
    </row>
    <row r="1615" spans="1:3" x14ac:dyDescent="0.25">
      <c r="A1615" s="532" t="str">
        <f>IF(ISNUMBER(VALUE(SUBSTITUTE('Quantities Report_Secondary'!$A1615,"+",""))), VALUE(SUBSTITUTE('Quantities Report_Secondary'!$A1615,"+","")),IF('Quantities Report_Secondary'!$A1615="Totals:","End of Project",$A1614))</f>
        <v>Station</v>
      </c>
      <c r="B1615" s="473" t="str">
        <f>IF(ISNUMBER('Quantities Report_Secondary'!$A1615), "",TRIM('Quantities Report_Secondary'!$A1615))</f>
        <v/>
      </c>
      <c r="C1615" s="475">
        <f>'Quantities Report_Secondary'!D1615</f>
        <v>0</v>
      </c>
    </row>
    <row r="1616" spans="1:3" x14ac:dyDescent="0.25">
      <c r="A1616" s="532" t="str">
        <f>IF(ISNUMBER(VALUE(SUBSTITUTE('Quantities Report_Secondary'!$A1616,"+",""))), VALUE(SUBSTITUTE('Quantities Report_Secondary'!$A1616,"+","")),IF('Quantities Report_Secondary'!$A1616="Totals:","End of Project",$A1615))</f>
        <v>Station</v>
      </c>
      <c r="B1616" s="473" t="str">
        <f>IF(ISNUMBER('Quantities Report_Secondary'!$A1616), "",TRIM('Quantities Report_Secondary'!$A1616))</f>
        <v/>
      </c>
      <c r="C1616" s="475">
        <f>'Quantities Report_Secondary'!D1616</f>
        <v>0</v>
      </c>
    </row>
    <row r="1617" spans="1:3" x14ac:dyDescent="0.25">
      <c r="A1617" s="532" t="str">
        <f>IF(ISNUMBER(VALUE(SUBSTITUTE('Quantities Report_Secondary'!$A1617,"+",""))), VALUE(SUBSTITUTE('Quantities Report_Secondary'!$A1617,"+","")),IF('Quantities Report_Secondary'!$A1617="Totals:","End of Project",$A1616))</f>
        <v>Station</v>
      </c>
      <c r="B1617" s="473" t="str">
        <f>IF(ISNUMBER('Quantities Report_Secondary'!$A1617), "",TRIM('Quantities Report_Secondary'!$A1617))</f>
        <v/>
      </c>
      <c r="C1617" s="475">
        <f>'Quantities Report_Secondary'!D1617</f>
        <v>0</v>
      </c>
    </row>
    <row r="1618" spans="1:3" x14ac:dyDescent="0.25">
      <c r="A1618" s="532" t="str">
        <f>IF(ISNUMBER(VALUE(SUBSTITUTE('Quantities Report_Secondary'!$A1618,"+",""))), VALUE(SUBSTITUTE('Quantities Report_Secondary'!$A1618,"+","")),IF('Quantities Report_Secondary'!$A1618="Totals:","End of Project",$A1617))</f>
        <v>Station</v>
      </c>
      <c r="B1618" s="473" t="str">
        <f>IF(ISNUMBER('Quantities Report_Secondary'!$A1618), "",TRIM('Quantities Report_Secondary'!$A1618))</f>
        <v/>
      </c>
      <c r="C1618" s="475">
        <f>'Quantities Report_Secondary'!D1618</f>
        <v>0</v>
      </c>
    </row>
    <row r="1619" spans="1:3" x14ac:dyDescent="0.25">
      <c r="A1619" s="532" t="str">
        <f>IF(ISNUMBER(VALUE(SUBSTITUTE('Quantities Report_Secondary'!$A1619,"+",""))), VALUE(SUBSTITUTE('Quantities Report_Secondary'!$A1619,"+","")),IF('Quantities Report_Secondary'!$A1619="Totals:","End of Project",$A1618))</f>
        <v>Station</v>
      </c>
      <c r="B1619" s="473" t="str">
        <f>IF(ISNUMBER('Quantities Report_Secondary'!$A1619), "",TRIM('Quantities Report_Secondary'!$A1619))</f>
        <v/>
      </c>
      <c r="C1619" s="475">
        <f>'Quantities Report_Secondary'!D1619</f>
        <v>0</v>
      </c>
    </row>
    <row r="1620" spans="1:3" x14ac:dyDescent="0.25">
      <c r="A1620" s="532" t="str">
        <f>IF(ISNUMBER(VALUE(SUBSTITUTE('Quantities Report_Secondary'!$A1620,"+",""))), VALUE(SUBSTITUTE('Quantities Report_Secondary'!$A1620,"+","")),IF('Quantities Report_Secondary'!$A1620="Totals:","End of Project",$A1619))</f>
        <v>Station</v>
      </c>
      <c r="B1620" s="473" t="str">
        <f>IF(ISNUMBER('Quantities Report_Secondary'!$A1620), "",TRIM('Quantities Report_Secondary'!$A1620))</f>
        <v/>
      </c>
      <c r="C1620" s="475">
        <f>'Quantities Report_Secondary'!D1620</f>
        <v>0</v>
      </c>
    </row>
    <row r="1621" spans="1:3" x14ac:dyDescent="0.25">
      <c r="A1621" s="532" t="str">
        <f>IF(ISNUMBER(VALUE(SUBSTITUTE('Quantities Report_Secondary'!$A1621,"+",""))), VALUE(SUBSTITUTE('Quantities Report_Secondary'!$A1621,"+","")),IF('Quantities Report_Secondary'!$A1621="Totals:","End of Project",$A1620))</f>
        <v>Station</v>
      </c>
      <c r="B1621" s="473" t="str">
        <f>IF(ISNUMBER('Quantities Report_Secondary'!$A1621), "",TRIM('Quantities Report_Secondary'!$A1621))</f>
        <v/>
      </c>
      <c r="C1621" s="475">
        <f>'Quantities Report_Secondary'!D1621</f>
        <v>0</v>
      </c>
    </row>
    <row r="1622" spans="1:3" x14ac:dyDescent="0.25">
      <c r="A1622" s="532" t="str">
        <f>IF(ISNUMBER(VALUE(SUBSTITUTE('Quantities Report_Secondary'!$A1622,"+",""))), VALUE(SUBSTITUTE('Quantities Report_Secondary'!$A1622,"+","")),IF('Quantities Report_Secondary'!$A1622="Totals:","End of Project",$A1621))</f>
        <v>Station</v>
      </c>
      <c r="B1622" s="473" t="str">
        <f>IF(ISNUMBER('Quantities Report_Secondary'!$A1622), "",TRIM('Quantities Report_Secondary'!$A1622))</f>
        <v/>
      </c>
      <c r="C1622" s="475">
        <f>'Quantities Report_Secondary'!D1622</f>
        <v>0</v>
      </c>
    </row>
    <row r="1623" spans="1:3" x14ac:dyDescent="0.25">
      <c r="A1623" s="532" t="str">
        <f>IF(ISNUMBER(VALUE(SUBSTITUTE('Quantities Report_Secondary'!$A1623,"+",""))), VALUE(SUBSTITUTE('Quantities Report_Secondary'!$A1623,"+","")),IF('Quantities Report_Secondary'!$A1623="Totals:","End of Project",$A1622))</f>
        <v>Station</v>
      </c>
      <c r="B1623" s="473" t="str">
        <f>IF(ISNUMBER('Quantities Report_Secondary'!$A1623), "",TRIM('Quantities Report_Secondary'!$A1623))</f>
        <v/>
      </c>
      <c r="C1623" s="475">
        <f>'Quantities Report_Secondary'!D1623</f>
        <v>0</v>
      </c>
    </row>
    <row r="1624" spans="1:3" x14ac:dyDescent="0.25">
      <c r="A1624" s="532" t="str">
        <f>IF(ISNUMBER(VALUE(SUBSTITUTE('Quantities Report_Secondary'!$A1624,"+",""))), VALUE(SUBSTITUTE('Quantities Report_Secondary'!$A1624,"+","")),IF('Quantities Report_Secondary'!$A1624="Totals:","End of Project",$A1623))</f>
        <v>Station</v>
      </c>
      <c r="B1624" s="473" t="str">
        <f>IF(ISNUMBER('Quantities Report_Secondary'!$A1624), "",TRIM('Quantities Report_Secondary'!$A1624))</f>
        <v/>
      </c>
      <c r="C1624" s="475">
        <f>'Quantities Report_Secondary'!D1624</f>
        <v>0</v>
      </c>
    </row>
    <row r="1625" spans="1:3" x14ac:dyDescent="0.25">
      <c r="A1625" s="532" t="str">
        <f>IF(ISNUMBER(VALUE(SUBSTITUTE('Quantities Report_Secondary'!$A1625,"+",""))), VALUE(SUBSTITUTE('Quantities Report_Secondary'!$A1625,"+","")),IF('Quantities Report_Secondary'!$A1625="Totals:","End of Project",$A1624))</f>
        <v>Station</v>
      </c>
      <c r="B1625" s="473" t="str">
        <f>IF(ISNUMBER('Quantities Report_Secondary'!$A1625), "",TRIM('Quantities Report_Secondary'!$A1625))</f>
        <v/>
      </c>
      <c r="C1625" s="475">
        <f>'Quantities Report_Secondary'!D1625</f>
        <v>0</v>
      </c>
    </row>
    <row r="1626" spans="1:3" x14ac:dyDescent="0.25">
      <c r="A1626" s="532" t="str">
        <f>IF(ISNUMBER(VALUE(SUBSTITUTE('Quantities Report_Secondary'!$A1626,"+",""))), VALUE(SUBSTITUTE('Quantities Report_Secondary'!$A1626,"+","")),IF('Quantities Report_Secondary'!$A1626="Totals:","End of Project",$A1625))</f>
        <v>Station</v>
      </c>
      <c r="B1626" s="473" t="str">
        <f>IF(ISNUMBER('Quantities Report_Secondary'!$A1626), "",TRIM('Quantities Report_Secondary'!$A1626))</f>
        <v/>
      </c>
      <c r="C1626" s="475">
        <f>'Quantities Report_Secondary'!D1626</f>
        <v>0</v>
      </c>
    </row>
    <row r="1627" spans="1:3" x14ac:dyDescent="0.25">
      <c r="A1627" s="532" t="str">
        <f>IF(ISNUMBER(VALUE(SUBSTITUTE('Quantities Report_Secondary'!$A1627,"+",""))), VALUE(SUBSTITUTE('Quantities Report_Secondary'!$A1627,"+","")),IF('Quantities Report_Secondary'!$A1627="Totals:","End of Project",$A1626))</f>
        <v>Station</v>
      </c>
      <c r="B1627" s="473" t="str">
        <f>IF(ISNUMBER('Quantities Report_Secondary'!$A1627), "",TRIM('Quantities Report_Secondary'!$A1627))</f>
        <v/>
      </c>
      <c r="C1627" s="475">
        <f>'Quantities Report_Secondary'!D1627</f>
        <v>0</v>
      </c>
    </row>
    <row r="1628" spans="1:3" x14ac:dyDescent="0.25">
      <c r="A1628" s="532" t="str">
        <f>IF(ISNUMBER(VALUE(SUBSTITUTE('Quantities Report_Secondary'!$A1628,"+",""))), VALUE(SUBSTITUTE('Quantities Report_Secondary'!$A1628,"+","")),IF('Quantities Report_Secondary'!$A1628="Totals:","End of Project",$A1627))</f>
        <v>Station</v>
      </c>
      <c r="B1628" s="473" t="str">
        <f>IF(ISNUMBER('Quantities Report_Secondary'!$A1628), "",TRIM('Quantities Report_Secondary'!$A1628))</f>
        <v/>
      </c>
      <c r="C1628" s="475">
        <f>'Quantities Report_Secondary'!D1628</f>
        <v>0</v>
      </c>
    </row>
    <row r="1629" spans="1:3" x14ac:dyDescent="0.25">
      <c r="A1629" s="532" t="str">
        <f>IF(ISNUMBER(VALUE(SUBSTITUTE('Quantities Report_Secondary'!$A1629,"+",""))), VALUE(SUBSTITUTE('Quantities Report_Secondary'!$A1629,"+","")),IF('Quantities Report_Secondary'!$A1629="Totals:","End of Project",$A1628))</f>
        <v>Station</v>
      </c>
      <c r="B1629" s="473" t="str">
        <f>IF(ISNUMBER('Quantities Report_Secondary'!$A1629), "",TRIM('Quantities Report_Secondary'!$A1629))</f>
        <v/>
      </c>
      <c r="C1629" s="475">
        <f>'Quantities Report_Secondary'!D1629</f>
        <v>0</v>
      </c>
    </row>
    <row r="1630" spans="1:3" x14ac:dyDescent="0.25">
      <c r="A1630" s="532" t="str">
        <f>IF(ISNUMBER(VALUE(SUBSTITUTE('Quantities Report_Secondary'!$A1630,"+",""))), VALUE(SUBSTITUTE('Quantities Report_Secondary'!$A1630,"+","")),IF('Quantities Report_Secondary'!$A1630="Totals:","End of Project",$A1629))</f>
        <v>Station</v>
      </c>
      <c r="B1630" s="473" t="str">
        <f>IF(ISNUMBER('Quantities Report_Secondary'!$A1630), "",TRIM('Quantities Report_Secondary'!$A1630))</f>
        <v/>
      </c>
      <c r="C1630" s="475">
        <f>'Quantities Report_Secondary'!D1630</f>
        <v>0</v>
      </c>
    </row>
    <row r="1631" spans="1:3" x14ac:dyDescent="0.25">
      <c r="A1631" s="532" t="str">
        <f>IF(ISNUMBER(VALUE(SUBSTITUTE('Quantities Report_Secondary'!$A1631,"+",""))), VALUE(SUBSTITUTE('Quantities Report_Secondary'!$A1631,"+","")),IF('Quantities Report_Secondary'!$A1631="Totals:","End of Project",$A1630))</f>
        <v>Station</v>
      </c>
      <c r="B1631" s="473" t="str">
        <f>IF(ISNUMBER('Quantities Report_Secondary'!$A1631), "",TRIM('Quantities Report_Secondary'!$A1631))</f>
        <v/>
      </c>
      <c r="C1631" s="475">
        <f>'Quantities Report_Secondary'!D1631</f>
        <v>0</v>
      </c>
    </row>
    <row r="1632" spans="1:3" x14ac:dyDescent="0.25">
      <c r="A1632" s="532" t="str">
        <f>IF(ISNUMBER(VALUE(SUBSTITUTE('Quantities Report_Secondary'!$A1632,"+",""))), VALUE(SUBSTITUTE('Quantities Report_Secondary'!$A1632,"+","")),IF('Quantities Report_Secondary'!$A1632="Totals:","End of Project",$A1631))</f>
        <v>Station</v>
      </c>
      <c r="B1632" s="473" t="str">
        <f>IF(ISNUMBER('Quantities Report_Secondary'!$A1632), "",TRIM('Quantities Report_Secondary'!$A1632))</f>
        <v/>
      </c>
      <c r="C1632" s="475">
        <f>'Quantities Report_Secondary'!D1632</f>
        <v>0</v>
      </c>
    </row>
    <row r="1633" spans="1:3" x14ac:dyDescent="0.25">
      <c r="A1633" s="532" t="str">
        <f>IF(ISNUMBER(VALUE(SUBSTITUTE('Quantities Report_Secondary'!$A1633,"+",""))), VALUE(SUBSTITUTE('Quantities Report_Secondary'!$A1633,"+","")),IF('Quantities Report_Secondary'!$A1633="Totals:","End of Project",$A1632))</f>
        <v>Station</v>
      </c>
      <c r="B1633" s="473" t="str">
        <f>IF(ISNUMBER('Quantities Report_Secondary'!$A1633), "",TRIM('Quantities Report_Secondary'!$A1633))</f>
        <v/>
      </c>
      <c r="C1633" s="475">
        <f>'Quantities Report_Secondary'!D1633</f>
        <v>0</v>
      </c>
    </row>
    <row r="1634" spans="1:3" x14ac:dyDescent="0.25">
      <c r="A1634" s="532" t="str">
        <f>IF(ISNUMBER(VALUE(SUBSTITUTE('Quantities Report_Secondary'!$A1634,"+",""))), VALUE(SUBSTITUTE('Quantities Report_Secondary'!$A1634,"+","")),IF('Quantities Report_Secondary'!$A1634="Totals:","End of Project",$A1633))</f>
        <v>Station</v>
      </c>
      <c r="B1634" s="473" t="str">
        <f>IF(ISNUMBER('Quantities Report_Secondary'!$A1634), "",TRIM('Quantities Report_Secondary'!$A1634))</f>
        <v/>
      </c>
      <c r="C1634" s="475">
        <f>'Quantities Report_Secondary'!D1634</f>
        <v>0</v>
      </c>
    </row>
    <row r="1635" spans="1:3" x14ac:dyDescent="0.25">
      <c r="A1635" s="532" t="str">
        <f>IF(ISNUMBER(VALUE(SUBSTITUTE('Quantities Report_Secondary'!$A1635,"+",""))), VALUE(SUBSTITUTE('Quantities Report_Secondary'!$A1635,"+","")),IF('Quantities Report_Secondary'!$A1635="Totals:","End of Project",$A1634))</f>
        <v>Station</v>
      </c>
      <c r="B1635" s="473" t="str">
        <f>IF(ISNUMBER('Quantities Report_Secondary'!$A1635), "",TRIM('Quantities Report_Secondary'!$A1635))</f>
        <v/>
      </c>
      <c r="C1635" s="475">
        <f>'Quantities Report_Secondary'!D1635</f>
        <v>0</v>
      </c>
    </row>
    <row r="1636" spans="1:3" x14ac:dyDescent="0.25">
      <c r="A1636" s="532" t="str">
        <f>IF(ISNUMBER(VALUE(SUBSTITUTE('Quantities Report_Secondary'!$A1636,"+",""))), VALUE(SUBSTITUTE('Quantities Report_Secondary'!$A1636,"+","")),IF('Quantities Report_Secondary'!$A1636="Totals:","End of Project",$A1635))</f>
        <v>Station</v>
      </c>
      <c r="B1636" s="473" t="str">
        <f>IF(ISNUMBER('Quantities Report_Secondary'!$A1636), "",TRIM('Quantities Report_Secondary'!$A1636))</f>
        <v/>
      </c>
      <c r="C1636" s="475">
        <f>'Quantities Report_Secondary'!D1636</f>
        <v>0</v>
      </c>
    </row>
    <row r="1637" spans="1:3" x14ac:dyDescent="0.25">
      <c r="A1637" s="532" t="str">
        <f>IF(ISNUMBER(VALUE(SUBSTITUTE('Quantities Report_Secondary'!$A1637,"+",""))), VALUE(SUBSTITUTE('Quantities Report_Secondary'!$A1637,"+","")),IF('Quantities Report_Secondary'!$A1637="Totals:","End of Project",$A1636))</f>
        <v>Station</v>
      </c>
      <c r="B1637" s="473" t="str">
        <f>IF(ISNUMBER('Quantities Report_Secondary'!$A1637), "",TRIM('Quantities Report_Secondary'!$A1637))</f>
        <v/>
      </c>
      <c r="C1637" s="475">
        <f>'Quantities Report_Secondary'!D1637</f>
        <v>0</v>
      </c>
    </row>
    <row r="1638" spans="1:3" x14ac:dyDescent="0.25">
      <c r="A1638" s="532" t="str">
        <f>IF(ISNUMBER(VALUE(SUBSTITUTE('Quantities Report_Secondary'!$A1638,"+",""))), VALUE(SUBSTITUTE('Quantities Report_Secondary'!$A1638,"+","")),IF('Quantities Report_Secondary'!$A1638="Totals:","End of Project",$A1637))</f>
        <v>Station</v>
      </c>
      <c r="B1638" s="473" t="str">
        <f>IF(ISNUMBER('Quantities Report_Secondary'!$A1638), "",TRIM('Quantities Report_Secondary'!$A1638))</f>
        <v/>
      </c>
      <c r="C1638" s="475">
        <f>'Quantities Report_Secondary'!D1638</f>
        <v>0</v>
      </c>
    </row>
    <row r="1639" spans="1:3" x14ac:dyDescent="0.25">
      <c r="A1639" s="532" t="str">
        <f>IF(ISNUMBER(VALUE(SUBSTITUTE('Quantities Report_Secondary'!$A1639,"+",""))), VALUE(SUBSTITUTE('Quantities Report_Secondary'!$A1639,"+","")),IF('Quantities Report_Secondary'!$A1639="Totals:","End of Project",$A1638))</f>
        <v>Station</v>
      </c>
      <c r="B1639" s="473" t="str">
        <f>IF(ISNUMBER('Quantities Report_Secondary'!$A1639), "",TRIM('Quantities Report_Secondary'!$A1639))</f>
        <v/>
      </c>
      <c r="C1639" s="475">
        <f>'Quantities Report_Secondary'!D1639</f>
        <v>0</v>
      </c>
    </row>
    <row r="1640" spans="1:3" x14ac:dyDescent="0.25">
      <c r="A1640" s="532" t="str">
        <f>IF(ISNUMBER(VALUE(SUBSTITUTE('Quantities Report_Secondary'!$A1640,"+",""))), VALUE(SUBSTITUTE('Quantities Report_Secondary'!$A1640,"+","")),IF('Quantities Report_Secondary'!$A1640="Totals:","End of Project",$A1639))</f>
        <v>Station</v>
      </c>
      <c r="B1640" s="473" t="str">
        <f>IF(ISNUMBER('Quantities Report_Secondary'!$A1640), "",TRIM('Quantities Report_Secondary'!$A1640))</f>
        <v/>
      </c>
      <c r="C1640" s="475">
        <f>'Quantities Report_Secondary'!D1640</f>
        <v>0</v>
      </c>
    </row>
    <row r="1641" spans="1:3" x14ac:dyDescent="0.25">
      <c r="A1641" s="532" t="str">
        <f>IF(ISNUMBER(VALUE(SUBSTITUTE('Quantities Report_Secondary'!$A1641,"+",""))), VALUE(SUBSTITUTE('Quantities Report_Secondary'!$A1641,"+","")),IF('Quantities Report_Secondary'!$A1641="Totals:","End of Project",$A1640))</f>
        <v>Station</v>
      </c>
      <c r="B1641" s="473" t="str">
        <f>IF(ISNUMBER('Quantities Report_Secondary'!$A1641), "",TRIM('Quantities Report_Secondary'!$A1641))</f>
        <v/>
      </c>
      <c r="C1641" s="475">
        <f>'Quantities Report_Secondary'!D1641</f>
        <v>0</v>
      </c>
    </row>
    <row r="1642" spans="1:3" x14ac:dyDescent="0.25">
      <c r="A1642" s="532" t="str">
        <f>IF(ISNUMBER(VALUE(SUBSTITUTE('Quantities Report_Secondary'!$A1642,"+",""))), VALUE(SUBSTITUTE('Quantities Report_Secondary'!$A1642,"+","")),IF('Quantities Report_Secondary'!$A1642="Totals:","End of Project",$A1641))</f>
        <v>Station</v>
      </c>
      <c r="B1642" s="473" t="str">
        <f>IF(ISNUMBER('Quantities Report_Secondary'!$A1642), "",TRIM('Quantities Report_Secondary'!$A1642))</f>
        <v/>
      </c>
      <c r="C1642" s="475">
        <f>'Quantities Report_Secondary'!D1642</f>
        <v>0</v>
      </c>
    </row>
    <row r="1643" spans="1:3" x14ac:dyDescent="0.25">
      <c r="A1643" s="532" t="str">
        <f>IF(ISNUMBER(VALUE(SUBSTITUTE('Quantities Report_Secondary'!$A1643,"+",""))), VALUE(SUBSTITUTE('Quantities Report_Secondary'!$A1643,"+","")),IF('Quantities Report_Secondary'!$A1643="Totals:","End of Project",$A1642))</f>
        <v>Station</v>
      </c>
      <c r="B1643" s="473" t="str">
        <f>IF(ISNUMBER('Quantities Report_Secondary'!$A1643), "",TRIM('Quantities Report_Secondary'!$A1643))</f>
        <v/>
      </c>
      <c r="C1643" s="475">
        <f>'Quantities Report_Secondary'!D1643</f>
        <v>0</v>
      </c>
    </row>
    <row r="1644" spans="1:3" x14ac:dyDescent="0.25">
      <c r="A1644" s="532" t="str">
        <f>IF(ISNUMBER(VALUE(SUBSTITUTE('Quantities Report_Secondary'!$A1644,"+",""))), VALUE(SUBSTITUTE('Quantities Report_Secondary'!$A1644,"+","")),IF('Quantities Report_Secondary'!$A1644="Totals:","End of Project",$A1643))</f>
        <v>Station</v>
      </c>
      <c r="B1644" s="473" t="str">
        <f>IF(ISNUMBER('Quantities Report_Secondary'!$A1644), "",TRIM('Quantities Report_Secondary'!$A1644))</f>
        <v/>
      </c>
      <c r="C1644" s="475">
        <f>'Quantities Report_Secondary'!D1644</f>
        <v>0</v>
      </c>
    </row>
    <row r="1645" spans="1:3" x14ac:dyDescent="0.25">
      <c r="A1645" s="532" t="str">
        <f>IF(ISNUMBER(VALUE(SUBSTITUTE('Quantities Report_Secondary'!$A1645,"+",""))), VALUE(SUBSTITUTE('Quantities Report_Secondary'!$A1645,"+","")),IF('Quantities Report_Secondary'!$A1645="Totals:","End of Project",$A1644))</f>
        <v>Station</v>
      </c>
      <c r="B1645" s="473" t="str">
        <f>IF(ISNUMBER('Quantities Report_Secondary'!$A1645), "",TRIM('Quantities Report_Secondary'!$A1645))</f>
        <v/>
      </c>
      <c r="C1645" s="475">
        <f>'Quantities Report_Secondary'!D1645</f>
        <v>0</v>
      </c>
    </row>
    <row r="1646" spans="1:3" x14ac:dyDescent="0.25">
      <c r="A1646" s="532" t="str">
        <f>IF(ISNUMBER(VALUE(SUBSTITUTE('Quantities Report_Secondary'!$A1646,"+",""))), VALUE(SUBSTITUTE('Quantities Report_Secondary'!$A1646,"+","")),IF('Quantities Report_Secondary'!$A1646="Totals:","End of Project",$A1645))</f>
        <v>Station</v>
      </c>
      <c r="B1646" s="473" t="str">
        <f>IF(ISNUMBER('Quantities Report_Secondary'!$A1646), "",TRIM('Quantities Report_Secondary'!$A1646))</f>
        <v/>
      </c>
      <c r="C1646" s="475">
        <f>'Quantities Report_Secondary'!D1646</f>
        <v>0</v>
      </c>
    </row>
    <row r="1647" spans="1:3" x14ac:dyDescent="0.25">
      <c r="A1647" s="532" t="str">
        <f>IF(ISNUMBER(VALUE(SUBSTITUTE('Quantities Report_Secondary'!$A1647,"+",""))), VALUE(SUBSTITUTE('Quantities Report_Secondary'!$A1647,"+","")),IF('Quantities Report_Secondary'!$A1647="Totals:","End of Project",$A1646))</f>
        <v>Station</v>
      </c>
      <c r="B1647" s="473" t="str">
        <f>IF(ISNUMBER('Quantities Report_Secondary'!$A1647), "",TRIM('Quantities Report_Secondary'!$A1647))</f>
        <v/>
      </c>
      <c r="C1647" s="475">
        <f>'Quantities Report_Secondary'!D1647</f>
        <v>0</v>
      </c>
    </row>
    <row r="1648" spans="1:3" x14ac:dyDescent="0.25">
      <c r="A1648" s="532" t="str">
        <f>IF(ISNUMBER(VALUE(SUBSTITUTE('Quantities Report_Secondary'!$A1648,"+",""))), VALUE(SUBSTITUTE('Quantities Report_Secondary'!$A1648,"+","")),IF('Quantities Report_Secondary'!$A1648="Totals:","End of Project",$A1647))</f>
        <v>Station</v>
      </c>
      <c r="B1648" s="473" t="str">
        <f>IF(ISNUMBER('Quantities Report_Secondary'!$A1648), "",TRIM('Quantities Report_Secondary'!$A1648))</f>
        <v/>
      </c>
      <c r="C1648" s="475">
        <f>'Quantities Report_Secondary'!D1648</f>
        <v>0</v>
      </c>
    </row>
    <row r="1649" spans="1:3" x14ac:dyDescent="0.25">
      <c r="A1649" s="532" t="str">
        <f>IF(ISNUMBER(VALUE(SUBSTITUTE('Quantities Report_Secondary'!$A1649,"+",""))), VALUE(SUBSTITUTE('Quantities Report_Secondary'!$A1649,"+","")),IF('Quantities Report_Secondary'!$A1649="Totals:","End of Project",$A1648))</f>
        <v>Station</v>
      </c>
      <c r="B1649" s="473" t="str">
        <f>IF(ISNUMBER('Quantities Report_Secondary'!$A1649), "",TRIM('Quantities Report_Secondary'!$A1649))</f>
        <v/>
      </c>
      <c r="C1649" s="475">
        <f>'Quantities Report_Secondary'!D1649</f>
        <v>0</v>
      </c>
    </row>
    <row r="1650" spans="1:3" x14ac:dyDescent="0.25">
      <c r="A1650" s="532" t="str">
        <f>IF(ISNUMBER(VALUE(SUBSTITUTE('Quantities Report_Secondary'!$A1650,"+",""))), VALUE(SUBSTITUTE('Quantities Report_Secondary'!$A1650,"+","")),IF('Quantities Report_Secondary'!$A1650="Totals:","End of Project",$A1649))</f>
        <v>Station</v>
      </c>
      <c r="B1650" s="473" t="str">
        <f>IF(ISNUMBER('Quantities Report_Secondary'!$A1650), "",TRIM('Quantities Report_Secondary'!$A1650))</f>
        <v/>
      </c>
      <c r="C1650" s="475">
        <f>'Quantities Report_Secondary'!D1650</f>
        <v>0</v>
      </c>
    </row>
    <row r="1651" spans="1:3" x14ac:dyDescent="0.25">
      <c r="A1651" s="532" t="str">
        <f>IF(ISNUMBER(VALUE(SUBSTITUTE('Quantities Report_Secondary'!$A1651,"+",""))), VALUE(SUBSTITUTE('Quantities Report_Secondary'!$A1651,"+","")),IF('Quantities Report_Secondary'!$A1651="Totals:","End of Project",$A1650))</f>
        <v>Station</v>
      </c>
      <c r="B1651" s="473" t="str">
        <f>IF(ISNUMBER('Quantities Report_Secondary'!$A1651), "",TRIM('Quantities Report_Secondary'!$A1651))</f>
        <v/>
      </c>
      <c r="C1651" s="475">
        <f>'Quantities Report_Secondary'!D1651</f>
        <v>0</v>
      </c>
    </row>
    <row r="1652" spans="1:3" x14ac:dyDescent="0.25">
      <c r="A1652" s="532" t="str">
        <f>IF(ISNUMBER(VALUE(SUBSTITUTE('Quantities Report_Secondary'!$A1652,"+",""))), VALUE(SUBSTITUTE('Quantities Report_Secondary'!$A1652,"+","")),IF('Quantities Report_Secondary'!$A1652="Totals:","End of Project",$A1651))</f>
        <v>Station</v>
      </c>
      <c r="B1652" s="473" t="str">
        <f>IF(ISNUMBER('Quantities Report_Secondary'!$A1652), "",TRIM('Quantities Report_Secondary'!$A1652))</f>
        <v/>
      </c>
      <c r="C1652" s="475">
        <f>'Quantities Report_Secondary'!D1652</f>
        <v>0</v>
      </c>
    </row>
    <row r="1653" spans="1:3" x14ac:dyDescent="0.25">
      <c r="A1653" s="532" t="str">
        <f>IF(ISNUMBER(VALUE(SUBSTITUTE('Quantities Report_Secondary'!$A1653,"+",""))), VALUE(SUBSTITUTE('Quantities Report_Secondary'!$A1653,"+","")),IF('Quantities Report_Secondary'!$A1653="Totals:","End of Project",$A1652))</f>
        <v>Station</v>
      </c>
      <c r="B1653" s="473" t="str">
        <f>IF(ISNUMBER('Quantities Report_Secondary'!$A1653), "",TRIM('Quantities Report_Secondary'!$A1653))</f>
        <v/>
      </c>
      <c r="C1653" s="475">
        <f>'Quantities Report_Secondary'!D1653</f>
        <v>0</v>
      </c>
    </row>
    <row r="1654" spans="1:3" x14ac:dyDescent="0.25">
      <c r="A1654" s="532" t="str">
        <f>IF(ISNUMBER(VALUE(SUBSTITUTE('Quantities Report_Secondary'!$A1654,"+",""))), VALUE(SUBSTITUTE('Quantities Report_Secondary'!$A1654,"+","")),IF('Quantities Report_Secondary'!$A1654="Totals:","End of Project",$A1653))</f>
        <v>Station</v>
      </c>
      <c r="B1654" s="473" t="str">
        <f>IF(ISNUMBER('Quantities Report_Secondary'!$A1654), "",TRIM('Quantities Report_Secondary'!$A1654))</f>
        <v/>
      </c>
      <c r="C1654" s="475">
        <f>'Quantities Report_Secondary'!D1654</f>
        <v>0</v>
      </c>
    </row>
    <row r="1655" spans="1:3" x14ac:dyDescent="0.25">
      <c r="A1655" s="532" t="str">
        <f>IF(ISNUMBER(VALUE(SUBSTITUTE('Quantities Report_Secondary'!$A1655,"+",""))), VALUE(SUBSTITUTE('Quantities Report_Secondary'!$A1655,"+","")),IF('Quantities Report_Secondary'!$A1655="Totals:","End of Project",$A1654))</f>
        <v>Station</v>
      </c>
      <c r="B1655" s="473" t="str">
        <f>IF(ISNUMBER('Quantities Report_Secondary'!$A1655), "",TRIM('Quantities Report_Secondary'!$A1655))</f>
        <v/>
      </c>
      <c r="C1655" s="475">
        <f>'Quantities Report_Secondary'!D1655</f>
        <v>0</v>
      </c>
    </row>
    <row r="1656" spans="1:3" x14ac:dyDescent="0.25">
      <c r="A1656" s="532" t="str">
        <f>IF(ISNUMBER(VALUE(SUBSTITUTE('Quantities Report_Secondary'!$A1656,"+",""))), VALUE(SUBSTITUTE('Quantities Report_Secondary'!$A1656,"+","")),IF('Quantities Report_Secondary'!$A1656="Totals:","End of Project",$A1655))</f>
        <v>Station</v>
      </c>
      <c r="B1656" s="473" t="str">
        <f>IF(ISNUMBER('Quantities Report_Secondary'!$A1656), "",TRIM('Quantities Report_Secondary'!$A1656))</f>
        <v/>
      </c>
      <c r="C1656" s="475">
        <f>'Quantities Report_Secondary'!D1656</f>
        <v>0</v>
      </c>
    </row>
    <row r="1657" spans="1:3" x14ac:dyDescent="0.25">
      <c r="A1657" s="532" t="str">
        <f>IF(ISNUMBER(VALUE(SUBSTITUTE('Quantities Report_Secondary'!$A1657,"+",""))), VALUE(SUBSTITUTE('Quantities Report_Secondary'!$A1657,"+","")),IF('Quantities Report_Secondary'!$A1657="Totals:","End of Project",$A1656))</f>
        <v>Station</v>
      </c>
      <c r="B1657" s="473" t="str">
        <f>IF(ISNUMBER('Quantities Report_Secondary'!$A1657), "",TRIM('Quantities Report_Secondary'!$A1657))</f>
        <v/>
      </c>
      <c r="C1657" s="475">
        <f>'Quantities Report_Secondary'!D1657</f>
        <v>0</v>
      </c>
    </row>
    <row r="1658" spans="1:3" x14ac:dyDescent="0.25">
      <c r="A1658" s="532" t="str">
        <f>IF(ISNUMBER(VALUE(SUBSTITUTE('Quantities Report_Secondary'!$A1658,"+",""))), VALUE(SUBSTITUTE('Quantities Report_Secondary'!$A1658,"+","")),IF('Quantities Report_Secondary'!$A1658="Totals:","End of Project",$A1657))</f>
        <v>Station</v>
      </c>
      <c r="B1658" s="473" t="str">
        <f>IF(ISNUMBER('Quantities Report_Secondary'!$A1658), "",TRIM('Quantities Report_Secondary'!$A1658))</f>
        <v/>
      </c>
      <c r="C1658" s="475">
        <f>'Quantities Report_Secondary'!D1658</f>
        <v>0</v>
      </c>
    </row>
    <row r="1659" spans="1:3" x14ac:dyDescent="0.25">
      <c r="A1659" s="532" t="str">
        <f>IF(ISNUMBER(VALUE(SUBSTITUTE('Quantities Report_Secondary'!$A1659,"+",""))), VALUE(SUBSTITUTE('Quantities Report_Secondary'!$A1659,"+","")),IF('Quantities Report_Secondary'!$A1659="Totals:","End of Project",$A1658))</f>
        <v>Station</v>
      </c>
      <c r="B1659" s="473" t="str">
        <f>IF(ISNUMBER('Quantities Report_Secondary'!$A1659), "",TRIM('Quantities Report_Secondary'!$A1659))</f>
        <v/>
      </c>
      <c r="C1659" s="475">
        <f>'Quantities Report_Secondary'!D1659</f>
        <v>0</v>
      </c>
    </row>
    <row r="1660" spans="1:3" x14ac:dyDescent="0.25">
      <c r="A1660" s="532" t="str">
        <f>IF(ISNUMBER(VALUE(SUBSTITUTE('Quantities Report_Secondary'!$A1660,"+",""))), VALUE(SUBSTITUTE('Quantities Report_Secondary'!$A1660,"+","")),IF('Quantities Report_Secondary'!$A1660="Totals:","End of Project",$A1659))</f>
        <v>Station</v>
      </c>
      <c r="B1660" s="473" t="str">
        <f>IF(ISNUMBER('Quantities Report_Secondary'!$A1660), "",TRIM('Quantities Report_Secondary'!$A1660))</f>
        <v/>
      </c>
      <c r="C1660" s="475">
        <f>'Quantities Report_Secondary'!D1660</f>
        <v>0</v>
      </c>
    </row>
    <row r="1661" spans="1:3" x14ac:dyDescent="0.25">
      <c r="A1661" s="532" t="str">
        <f>IF(ISNUMBER(VALUE(SUBSTITUTE('Quantities Report_Secondary'!$A1661,"+",""))), VALUE(SUBSTITUTE('Quantities Report_Secondary'!$A1661,"+","")),IF('Quantities Report_Secondary'!$A1661="Totals:","End of Project",$A1660))</f>
        <v>Station</v>
      </c>
      <c r="B1661" s="473" t="str">
        <f>IF(ISNUMBER('Quantities Report_Secondary'!$A1661), "",TRIM('Quantities Report_Secondary'!$A1661))</f>
        <v/>
      </c>
      <c r="C1661" s="475">
        <f>'Quantities Report_Secondary'!D1661</f>
        <v>0</v>
      </c>
    </row>
    <row r="1662" spans="1:3" x14ac:dyDescent="0.25">
      <c r="A1662" s="532" t="str">
        <f>IF(ISNUMBER(VALUE(SUBSTITUTE('Quantities Report_Secondary'!$A1662,"+",""))), VALUE(SUBSTITUTE('Quantities Report_Secondary'!$A1662,"+","")),IF('Quantities Report_Secondary'!$A1662="Totals:","End of Project",$A1661))</f>
        <v>Station</v>
      </c>
      <c r="B1662" s="473" t="str">
        <f>IF(ISNUMBER('Quantities Report_Secondary'!$A1662), "",TRIM('Quantities Report_Secondary'!$A1662))</f>
        <v/>
      </c>
      <c r="C1662" s="475">
        <f>'Quantities Report_Secondary'!D1662</f>
        <v>0</v>
      </c>
    </row>
    <row r="1663" spans="1:3" x14ac:dyDescent="0.25">
      <c r="A1663" s="532" t="str">
        <f>IF(ISNUMBER(VALUE(SUBSTITUTE('Quantities Report_Secondary'!$A1663,"+",""))), VALUE(SUBSTITUTE('Quantities Report_Secondary'!$A1663,"+","")),IF('Quantities Report_Secondary'!$A1663="Totals:","End of Project",$A1662))</f>
        <v>Station</v>
      </c>
      <c r="B1663" s="473" t="str">
        <f>IF(ISNUMBER('Quantities Report_Secondary'!$A1663), "",TRIM('Quantities Report_Secondary'!$A1663))</f>
        <v/>
      </c>
      <c r="C1663" s="475">
        <f>'Quantities Report_Secondary'!D1663</f>
        <v>0</v>
      </c>
    </row>
    <row r="1664" spans="1:3" x14ac:dyDescent="0.25">
      <c r="A1664" s="532" t="str">
        <f>IF(ISNUMBER(VALUE(SUBSTITUTE('Quantities Report_Secondary'!$A1664,"+",""))), VALUE(SUBSTITUTE('Quantities Report_Secondary'!$A1664,"+","")),IF('Quantities Report_Secondary'!$A1664="Totals:","End of Project",$A1663))</f>
        <v>Station</v>
      </c>
      <c r="B1664" s="473" t="str">
        <f>IF(ISNUMBER('Quantities Report_Secondary'!$A1664), "",TRIM('Quantities Report_Secondary'!$A1664))</f>
        <v/>
      </c>
      <c r="C1664" s="475">
        <f>'Quantities Report_Secondary'!D1664</f>
        <v>0</v>
      </c>
    </row>
    <row r="1665" spans="1:3" x14ac:dyDescent="0.25">
      <c r="A1665" s="532" t="str">
        <f>IF(ISNUMBER(VALUE(SUBSTITUTE('Quantities Report_Secondary'!$A1665,"+",""))), VALUE(SUBSTITUTE('Quantities Report_Secondary'!$A1665,"+","")),IF('Quantities Report_Secondary'!$A1665="Totals:","End of Project",$A1664))</f>
        <v>Station</v>
      </c>
      <c r="B1665" s="473" t="str">
        <f>IF(ISNUMBER('Quantities Report_Secondary'!$A1665), "",TRIM('Quantities Report_Secondary'!$A1665))</f>
        <v/>
      </c>
      <c r="C1665" s="475">
        <f>'Quantities Report_Secondary'!D1665</f>
        <v>0</v>
      </c>
    </row>
    <row r="1666" spans="1:3" x14ac:dyDescent="0.25">
      <c r="A1666" s="532" t="str">
        <f>IF(ISNUMBER(VALUE(SUBSTITUTE('Quantities Report_Secondary'!$A1666,"+",""))), VALUE(SUBSTITUTE('Quantities Report_Secondary'!$A1666,"+","")),IF('Quantities Report_Secondary'!$A1666="Totals:","End of Project",$A1665))</f>
        <v>Station</v>
      </c>
      <c r="B1666" s="473" t="str">
        <f>IF(ISNUMBER('Quantities Report_Secondary'!$A1666), "",TRIM('Quantities Report_Secondary'!$A1666))</f>
        <v/>
      </c>
      <c r="C1666" s="475">
        <f>'Quantities Report_Secondary'!D1666</f>
        <v>0</v>
      </c>
    </row>
    <row r="1667" spans="1:3" x14ac:dyDescent="0.25">
      <c r="A1667" s="532" t="str">
        <f>IF(ISNUMBER(VALUE(SUBSTITUTE('Quantities Report_Secondary'!$A1667,"+",""))), VALUE(SUBSTITUTE('Quantities Report_Secondary'!$A1667,"+","")),IF('Quantities Report_Secondary'!$A1667="Totals:","End of Project",$A1666))</f>
        <v>Station</v>
      </c>
      <c r="B1667" s="473" t="str">
        <f>IF(ISNUMBER('Quantities Report_Secondary'!$A1667), "",TRIM('Quantities Report_Secondary'!$A1667))</f>
        <v/>
      </c>
      <c r="C1667" s="475">
        <f>'Quantities Report_Secondary'!D1667</f>
        <v>0</v>
      </c>
    </row>
    <row r="1668" spans="1:3" x14ac:dyDescent="0.25">
      <c r="A1668" s="532" t="str">
        <f>IF(ISNUMBER(VALUE(SUBSTITUTE('Quantities Report_Secondary'!$A1668,"+",""))), VALUE(SUBSTITUTE('Quantities Report_Secondary'!$A1668,"+","")),IF('Quantities Report_Secondary'!$A1668="Totals:","End of Project",$A1667))</f>
        <v>Station</v>
      </c>
      <c r="B1668" s="473" t="str">
        <f>IF(ISNUMBER('Quantities Report_Secondary'!$A1668), "",TRIM('Quantities Report_Secondary'!$A1668))</f>
        <v/>
      </c>
      <c r="C1668" s="475">
        <f>'Quantities Report_Secondary'!D1668</f>
        <v>0</v>
      </c>
    </row>
    <row r="1669" spans="1:3" x14ac:dyDescent="0.25">
      <c r="A1669" s="532" t="str">
        <f>IF(ISNUMBER(VALUE(SUBSTITUTE('Quantities Report_Secondary'!$A1669,"+",""))), VALUE(SUBSTITUTE('Quantities Report_Secondary'!$A1669,"+","")),IF('Quantities Report_Secondary'!$A1669="Totals:","End of Project",$A1668))</f>
        <v>Station</v>
      </c>
      <c r="B1669" s="473" t="str">
        <f>IF(ISNUMBER('Quantities Report_Secondary'!$A1669), "",TRIM('Quantities Report_Secondary'!$A1669))</f>
        <v/>
      </c>
      <c r="C1669" s="475">
        <f>'Quantities Report_Secondary'!D1669</f>
        <v>0</v>
      </c>
    </row>
    <row r="1670" spans="1:3" x14ac:dyDescent="0.25">
      <c r="A1670" s="532" t="str">
        <f>IF(ISNUMBER(VALUE(SUBSTITUTE('Quantities Report_Secondary'!$A1670,"+",""))), VALUE(SUBSTITUTE('Quantities Report_Secondary'!$A1670,"+","")),IF('Quantities Report_Secondary'!$A1670="Totals:","End of Project",$A1669))</f>
        <v>Station</v>
      </c>
      <c r="B1670" s="473" t="str">
        <f>IF(ISNUMBER('Quantities Report_Secondary'!$A1670), "",TRIM('Quantities Report_Secondary'!$A1670))</f>
        <v/>
      </c>
      <c r="C1670" s="475">
        <f>'Quantities Report_Secondary'!D1670</f>
        <v>0</v>
      </c>
    </row>
    <row r="1671" spans="1:3" x14ac:dyDescent="0.25">
      <c r="A1671" s="532" t="str">
        <f>IF(ISNUMBER(VALUE(SUBSTITUTE('Quantities Report_Secondary'!$A1671,"+",""))), VALUE(SUBSTITUTE('Quantities Report_Secondary'!$A1671,"+","")),IF('Quantities Report_Secondary'!$A1671="Totals:","End of Project",$A1670))</f>
        <v>Station</v>
      </c>
      <c r="B1671" s="473" t="str">
        <f>IF(ISNUMBER('Quantities Report_Secondary'!$A1671), "",TRIM('Quantities Report_Secondary'!$A1671))</f>
        <v/>
      </c>
      <c r="C1671" s="475">
        <f>'Quantities Report_Secondary'!D1671</f>
        <v>0</v>
      </c>
    </row>
    <row r="1672" spans="1:3" x14ac:dyDescent="0.25">
      <c r="A1672" s="532" t="str">
        <f>IF(ISNUMBER(VALUE(SUBSTITUTE('Quantities Report_Secondary'!$A1672,"+",""))), VALUE(SUBSTITUTE('Quantities Report_Secondary'!$A1672,"+","")),IF('Quantities Report_Secondary'!$A1672="Totals:","End of Project",$A1671))</f>
        <v>Station</v>
      </c>
      <c r="B1672" s="473" t="str">
        <f>IF(ISNUMBER('Quantities Report_Secondary'!$A1672), "",TRIM('Quantities Report_Secondary'!$A1672))</f>
        <v/>
      </c>
      <c r="C1672" s="475">
        <f>'Quantities Report_Secondary'!D1672</f>
        <v>0</v>
      </c>
    </row>
    <row r="1673" spans="1:3" x14ac:dyDescent="0.25">
      <c r="A1673" s="532" t="str">
        <f>IF(ISNUMBER(VALUE(SUBSTITUTE('Quantities Report_Secondary'!$A1673,"+",""))), VALUE(SUBSTITUTE('Quantities Report_Secondary'!$A1673,"+","")),IF('Quantities Report_Secondary'!$A1673="Totals:","End of Project",$A1672))</f>
        <v>Station</v>
      </c>
      <c r="B1673" s="473" t="str">
        <f>IF(ISNUMBER('Quantities Report_Secondary'!$A1673), "",TRIM('Quantities Report_Secondary'!$A1673))</f>
        <v/>
      </c>
      <c r="C1673" s="475">
        <f>'Quantities Report_Secondary'!D1673</f>
        <v>0</v>
      </c>
    </row>
    <row r="1674" spans="1:3" x14ac:dyDescent="0.25">
      <c r="A1674" s="532" t="str">
        <f>IF(ISNUMBER(VALUE(SUBSTITUTE('Quantities Report_Secondary'!$A1674,"+",""))), VALUE(SUBSTITUTE('Quantities Report_Secondary'!$A1674,"+","")),IF('Quantities Report_Secondary'!$A1674="Totals:","End of Project",$A1673))</f>
        <v>Station</v>
      </c>
      <c r="B1674" s="473" t="str">
        <f>IF(ISNUMBER('Quantities Report_Secondary'!$A1674), "",TRIM('Quantities Report_Secondary'!$A1674))</f>
        <v/>
      </c>
      <c r="C1674" s="475">
        <f>'Quantities Report_Secondary'!D1674</f>
        <v>0</v>
      </c>
    </row>
    <row r="1675" spans="1:3" x14ac:dyDescent="0.25">
      <c r="A1675" s="532" t="str">
        <f>IF(ISNUMBER(VALUE(SUBSTITUTE('Quantities Report_Secondary'!$A1675,"+",""))), VALUE(SUBSTITUTE('Quantities Report_Secondary'!$A1675,"+","")),IF('Quantities Report_Secondary'!$A1675="Totals:","End of Project",$A1674))</f>
        <v>Station</v>
      </c>
      <c r="B1675" s="473" t="str">
        <f>IF(ISNUMBER('Quantities Report_Secondary'!$A1675), "",TRIM('Quantities Report_Secondary'!$A1675))</f>
        <v/>
      </c>
      <c r="C1675" s="475">
        <f>'Quantities Report_Secondary'!D1675</f>
        <v>0</v>
      </c>
    </row>
    <row r="1676" spans="1:3" x14ac:dyDescent="0.25">
      <c r="A1676" s="532" t="str">
        <f>IF(ISNUMBER(VALUE(SUBSTITUTE('Quantities Report_Secondary'!$A1676,"+",""))), VALUE(SUBSTITUTE('Quantities Report_Secondary'!$A1676,"+","")),IF('Quantities Report_Secondary'!$A1676="Totals:","End of Project",$A1675))</f>
        <v>Station</v>
      </c>
      <c r="B1676" s="473" t="str">
        <f>IF(ISNUMBER('Quantities Report_Secondary'!$A1676), "",TRIM('Quantities Report_Secondary'!$A1676))</f>
        <v/>
      </c>
      <c r="C1676" s="475">
        <f>'Quantities Report_Secondary'!D1676</f>
        <v>0</v>
      </c>
    </row>
    <row r="1677" spans="1:3" x14ac:dyDescent="0.25">
      <c r="A1677" s="532" t="str">
        <f>IF(ISNUMBER(VALUE(SUBSTITUTE('Quantities Report_Secondary'!$A1677,"+",""))), VALUE(SUBSTITUTE('Quantities Report_Secondary'!$A1677,"+","")),IF('Quantities Report_Secondary'!$A1677="Totals:","End of Project",$A1676))</f>
        <v>Station</v>
      </c>
      <c r="B1677" s="473" t="str">
        <f>IF(ISNUMBER('Quantities Report_Secondary'!$A1677), "",TRIM('Quantities Report_Secondary'!$A1677))</f>
        <v/>
      </c>
      <c r="C1677" s="475">
        <f>'Quantities Report_Secondary'!D1677</f>
        <v>0</v>
      </c>
    </row>
    <row r="1678" spans="1:3" x14ac:dyDescent="0.25">
      <c r="A1678" s="532" t="str">
        <f>IF(ISNUMBER(VALUE(SUBSTITUTE('Quantities Report_Secondary'!$A1678,"+",""))), VALUE(SUBSTITUTE('Quantities Report_Secondary'!$A1678,"+","")),IF('Quantities Report_Secondary'!$A1678="Totals:","End of Project",$A1677))</f>
        <v>Station</v>
      </c>
      <c r="B1678" s="473" t="str">
        <f>IF(ISNUMBER('Quantities Report_Secondary'!$A1678), "",TRIM('Quantities Report_Secondary'!$A1678))</f>
        <v/>
      </c>
      <c r="C1678" s="475">
        <f>'Quantities Report_Secondary'!D1678</f>
        <v>0</v>
      </c>
    </row>
    <row r="1679" spans="1:3" x14ac:dyDescent="0.25">
      <c r="A1679" s="532" t="str">
        <f>IF(ISNUMBER(VALUE(SUBSTITUTE('Quantities Report_Secondary'!$A1679,"+",""))), VALUE(SUBSTITUTE('Quantities Report_Secondary'!$A1679,"+","")),IF('Quantities Report_Secondary'!$A1679="Totals:","End of Project",$A1678))</f>
        <v>Station</v>
      </c>
      <c r="B1679" s="473" t="str">
        <f>IF(ISNUMBER('Quantities Report_Secondary'!$A1679), "",TRIM('Quantities Report_Secondary'!$A1679))</f>
        <v/>
      </c>
      <c r="C1679" s="475">
        <f>'Quantities Report_Secondary'!D1679</f>
        <v>0</v>
      </c>
    </row>
    <row r="1680" spans="1:3" x14ac:dyDescent="0.25">
      <c r="A1680" s="532" t="str">
        <f>IF(ISNUMBER(VALUE(SUBSTITUTE('Quantities Report_Secondary'!$A1680,"+",""))), VALUE(SUBSTITUTE('Quantities Report_Secondary'!$A1680,"+","")),IF('Quantities Report_Secondary'!$A1680="Totals:","End of Project",$A1679))</f>
        <v>Station</v>
      </c>
      <c r="B1680" s="473" t="str">
        <f>IF(ISNUMBER('Quantities Report_Secondary'!$A1680), "",TRIM('Quantities Report_Secondary'!$A1680))</f>
        <v/>
      </c>
      <c r="C1680" s="475">
        <f>'Quantities Report_Secondary'!D1680</f>
        <v>0</v>
      </c>
    </row>
    <row r="1681" spans="1:3" x14ac:dyDescent="0.25">
      <c r="A1681" s="532" t="str">
        <f>IF(ISNUMBER(VALUE(SUBSTITUTE('Quantities Report_Secondary'!$A1681,"+",""))), VALUE(SUBSTITUTE('Quantities Report_Secondary'!$A1681,"+","")),IF('Quantities Report_Secondary'!$A1681="Totals:","End of Project",$A1680))</f>
        <v>Station</v>
      </c>
      <c r="B1681" s="473" t="str">
        <f>IF(ISNUMBER('Quantities Report_Secondary'!$A1681), "",TRIM('Quantities Report_Secondary'!$A1681))</f>
        <v/>
      </c>
      <c r="C1681" s="475">
        <f>'Quantities Report_Secondary'!D1681</f>
        <v>0</v>
      </c>
    </row>
    <row r="1682" spans="1:3" x14ac:dyDescent="0.25">
      <c r="A1682" s="532" t="str">
        <f>IF(ISNUMBER(VALUE(SUBSTITUTE('Quantities Report_Secondary'!$A1682,"+",""))), VALUE(SUBSTITUTE('Quantities Report_Secondary'!$A1682,"+","")),IF('Quantities Report_Secondary'!$A1682="Totals:","End of Project",$A1681))</f>
        <v>Station</v>
      </c>
      <c r="B1682" s="473" t="str">
        <f>IF(ISNUMBER('Quantities Report_Secondary'!$A1682), "",TRIM('Quantities Report_Secondary'!$A1682))</f>
        <v/>
      </c>
      <c r="C1682" s="475">
        <f>'Quantities Report_Secondary'!D1682</f>
        <v>0</v>
      </c>
    </row>
    <row r="1683" spans="1:3" x14ac:dyDescent="0.25">
      <c r="A1683" s="532" t="str">
        <f>IF(ISNUMBER(VALUE(SUBSTITUTE('Quantities Report_Secondary'!$A1683,"+",""))), VALUE(SUBSTITUTE('Quantities Report_Secondary'!$A1683,"+","")),IF('Quantities Report_Secondary'!$A1683="Totals:","End of Project",$A1682))</f>
        <v>Station</v>
      </c>
      <c r="B1683" s="473" t="str">
        <f>IF(ISNUMBER('Quantities Report_Secondary'!$A1683), "",TRIM('Quantities Report_Secondary'!$A1683))</f>
        <v/>
      </c>
      <c r="C1683" s="475">
        <f>'Quantities Report_Secondary'!D1683</f>
        <v>0</v>
      </c>
    </row>
    <row r="1684" spans="1:3" x14ac:dyDescent="0.25">
      <c r="A1684" s="532" t="str">
        <f>IF(ISNUMBER(VALUE(SUBSTITUTE('Quantities Report_Secondary'!$A1684,"+",""))), VALUE(SUBSTITUTE('Quantities Report_Secondary'!$A1684,"+","")),IF('Quantities Report_Secondary'!$A1684="Totals:","End of Project",$A1683))</f>
        <v>Station</v>
      </c>
      <c r="B1684" s="473" t="str">
        <f>IF(ISNUMBER('Quantities Report_Secondary'!$A1684), "",TRIM('Quantities Report_Secondary'!$A1684))</f>
        <v/>
      </c>
      <c r="C1684" s="475">
        <f>'Quantities Report_Secondary'!D1684</f>
        <v>0</v>
      </c>
    </row>
    <row r="1685" spans="1:3" x14ac:dyDescent="0.25">
      <c r="A1685" s="532" t="str">
        <f>IF(ISNUMBER(VALUE(SUBSTITUTE('Quantities Report_Secondary'!$A1685,"+",""))), VALUE(SUBSTITUTE('Quantities Report_Secondary'!$A1685,"+","")),IF('Quantities Report_Secondary'!$A1685="Totals:","End of Project",$A1684))</f>
        <v>Station</v>
      </c>
      <c r="B1685" s="473" t="str">
        <f>IF(ISNUMBER('Quantities Report_Secondary'!$A1685), "",TRIM('Quantities Report_Secondary'!$A1685))</f>
        <v/>
      </c>
      <c r="C1685" s="475">
        <f>'Quantities Report_Secondary'!D1685</f>
        <v>0</v>
      </c>
    </row>
    <row r="1686" spans="1:3" x14ac:dyDescent="0.25">
      <c r="A1686" s="532" t="str">
        <f>IF(ISNUMBER(VALUE(SUBSTITUTE('Quantities Report_Secondary'!$A1686,"+",""))), VALUE(SUBSTITUTE('Quantities Report_Secondary'!$A1686,"+","")),IF('Quantities Report_Secondary'!$A1686="Totals:","End of Project",$A1685))</f>
        <v>Station</v>
      </c>
      <c r="B1686" s="473" t="str">
        <f>IF(ISNUMBER('Quantities Report_Secondary'!$A1686), "",TRIM('Quantities Report_Secondary'!$A1686))</f>
        <v/>
      </c>
      <c r="C1686" s="475">
        <f>'Quantities Report_Secondary'!D1686</f>
        <v>0</v>
      </c>
    </row>
    <row r="1687" spans="1:3" x14ac:dyDescent="0.25">
      <c r="A1687" s="532" t="str">
        <f>IF(ISNUMBER(VALUE(SUBSTITUTE('Quantities Report_Secondary'!$A1687,"+",""))), VALUE(SUBSTITUTE('Quantities Report_Secondary'!$A1687,"+","")),IF('Quantities Report_Secondary'!$A1687="Totals:","End of Project",$A1686))</f>
        <v>Station</v>
      </c>
      <c r="B1687" s="473" t="str">
        <f>IF(ISNUMBER('Quantities Report_Secondary'!$A1687), "",TRIM('Quantities Report_Secondary'!$A1687))</f>
        <v/>
      </c>
      <c r="C1687" s="475">
        <f>'Quantities Report_Secondary'!D1687</f>
        <v>0</v>
      </c>
    </row>
    <row r="1688" spans="1:3" x14ac:dyDescent="0.25">
      <c r="A1688" s="532" t="str">
        <f>IF(ISNUMBER(VALUE(SUBSTITUTE('Quantities Report_Secondary'!$A1688,"+",""))), VALUE(SUBSTITUTE('Quantities Report_Secondary'!$A1688,"+","")),IF('Quantities Report_Secondary'!$A1688="Totals:","End of Project",$A1687))</f>
        <v>Station</v>
      </c>
      <c r="B1688" s="473" t="str">
        <f>IF(ISNUMBER('Quantities Report_Secondary'!$A1688), "",TRIM('Quantities Report_Secondary'!$A1688))</f>
        <v/>
      </c>
      <c r="C1688" s="475">
        <f>'Quantities Report_Secondary'!D1688</f>
        <v>0</v>
      </c>
    </row>
    <row r="1689" spans="1:3" x14ac:dyDescent="0.25">
      <c r="A1689" s="532" t="str">
        <f>IF(ISNUMBER(VALUE(SUBSTITUTE('Quantities Report_Secondary'!$A1689,"+",""))), VALUE(SUBSTITUTE('Quantities Report_Secondary'!$A1689,"+","")),IF('Quantities Report_Secondary'!$A1689="Totals:","End of Project",$A1688))</f>
        <v>Station</v>
      </c>
      <c r="B1689" s="473" t="str">
        <f>IF(ISNUMBER('Quantities Report_Secondary'!$A1689), "",TRIM('Quantities Report_Secondary'!$A1689))</f>
        <v/>
      </c>
      <c r="C1689" s="475">
        <f>'Quantities Report_Secondary'!D1689</f>
        <v>0</v>
      </c>
    </row>
    <row r="1690" spans="1:3" x14ac:dyDescent="0.25">
      <c r="A1690" s="532" t="str">
        <f>IF(ISNUMBER(VALUE(SUBSTITUTE('Quantities Report_Secondary'!$A1690,"+",""))), VALUE(SUBSTITUTE('Quantities Report_Secondary'!$A1690,"+","")),IF('Quantities Report_Secondary'!$A1690="Totals:","End of Project",$A1689))</f>
        <v>Station</v>
      </c>
      <c r="B1690" s="473" t="str">
        <f>IF(ISNUMBER('Quantities Report_Secondary'!$A1690), "",TRIM('Quantities Report_Secondary'!$A1690))</f>
        <v/>
      </c>
      <c r="C1690" s="475">
        <f>'Quantities Report_Secondary'!D1690</f>
        <v>0</v>
      </c>
    </row>
    <row r="1691" spans="1:3" x14ac:dyDescent="0.25">
      <c r="A1691" s="532" t="str">
        <f>IF(ISNUMBER(VALUE(SUBSTITUTE('Quantities Report_Secondary'!$A1691,"+",""))), VALUE(SUBSTITUTE('Quantities Report_Secondary'!$A1691,"+","")),IF('Quantities Report_Secondary'!$A1691="Totals:","End of Project",$A1690))</f>
        <v>Station</v>
      </c>
      <c r="B1691" s="473" t="str">
        <f>IF(ISNUMBER('Quantities Report_Secondary'!$A1691), "",TRIM('Quantities Report_Secondary'!$A1691))</f>
        <v/>
      </c>
      <c r="C1691" s="475">
        <f>'Quantities Report_Secondary'!D1691</f>
        <v>0</v>
      </c>
    </row>
    <row r="1692" spans="1:3" x14ac:dyDescent="0.25">
      <c r="A1692" s="532" t="str">
        <f>IF(ISNUMBER(VALUE(SUBSTITUTE('Quantities Report_Secondary'!$A1692,"+",""))), VALUE(SUBSTITUTE('Quantities Report_Secondary'!$A1692,"+","")),IF('Quantities Report_Secondary'!$A1692="Totals:","End of Project",$A1691))</f>
        <v>Station</v>
      </c>
      <c r="B1692" s="473" t="str">
        <f>IF(ISNUMBER('Quantities Report_Secondary'!$A1692), "",TRIM('Quantities Report_Secondary'!$A1692))</f>
        <v/>
      </c>
      <c r="C1692" s="475">
        <f>'Quantities Report_Secondary'!D1692</f>
        <v>0</v>
      </c>
    </row>
    <row r="1693" spans="1:3" x14ac:dyDescent="0.25">
      <c r="A1693" s="532" t="str">
        <f>IF(ISNUMBER(VALUE(SUBSTITUTE('Quantities Report_Secondary'!$A1693,"+",""))), VALUE(SUBSTITUTE('Quantities Report_Secondary'!$A1693,"+","")),IF('Quantities Report_Secondary'!$A1693="Totals:","End of Project",$A1692))</f>
        <v>Station</v>
      </c>
      <c r="B1693" s="473" t="str">
        <f>IF(ISNUMBER('Quantities Report_Secondary'!$A1693), "",TRIM('Quantities Report_Secondary'!$A1693))</f>
        <v/>
      </c>
      <c r="C1693" s="475">
        <f>'Quantities Report_Secondary'!D1693</f>
        <v>0</v>
      </c>
    </row>
    <row r="1694" spans="1:3" x14ac:dyDescent="0.25">
      <c r="A1694" s="532" t="str">
        <f>IF(ISNUMBER(VALUE(SUBSTITUTE('Quantities Report_Secondary'!$A1694,"+",""))), VALUE(SUBSTITUTE('Quantities Report_Secondary'!$A1694,"+","")),IF('Quantities Report_Secondary'!$A1694="Totals:","End of Project",$A1693))</f>
        <v>Station</v>
      </c>
      <c r="B1694" s="473" t="str">
        <f>IF(ISNUMBER('Quantities Report_Secondary'!$A1694), "",TRIM('Quantities Report_Secondary'!$A1694))</f>
        <v/>
      </c>
      <c r="C1694" s="475">
        <f>'Quantities Report_Secondary'!D1694</f>
        <v>0</v>
      </c>
    </row>
    <row r="1695" spans="1:3" x14ac:dyDescent="0.25">
      <c r="A1695" s="532" t="str">
        <f>IF(ISNUMBER(VALUE(SUBSTITUTE('Quantities Report_Secondary'!$A1695,"+",""))), VALUE(SUBSTITUTE('Quantities Report_Secondary'!$A1695,"+","")),IF('Quantities Report_Secondary'!$A1695="Totals:","End of Project",$A1694))</f>
        <v>Station</v>
      </c>
      <c r="B1695" s="473" t="str">
        <f>IF(ISNUMBER('Quantities Report_Secondary'!$A1695), "",TRIM('Quantities Report_Secondary'!$A1695))</f>
        <v/>
      </c>
      <c r="C1695" s="475">
        <f>'Quantities Report_Secondary'!D1695</f>
        <v>0</v>
      </c>
    </row>
    <row r="1696" spans="1:3" x14ac:dyDescent="0.25">
      <c r="A1696" s="532" t="str">
        <f>IF(ISNUMBER(VALUE(SUBSTITUTE('Quantities Report_Secondary'!$A1696,"+",""))), VALUE(SUBSTITUTE('Quantities Report_Secondary'!$A1696,"+","")),IF('Quantities Report_Secondary'!$A1696="Totals:","End of Project",$A1695))</f>
        <v>Station</v>
      </c>
      <c r="B1696" s="473" t="str">
        <f>IF(ISNUMBER('Quantities Report_Secondary'!$A1696), "",TRIM('Quantities Report_Secondary'!$A1696))</f>
        <v/>
      </c>
      <c r="C1696" s="475">
        <f>'Quantities Report_Secondary'!D1696</f>
        <v>0</v>
      </c>
    </row>
    <row r="1697" spans="1:3" x14ac:dyDescent="0.25">
      <c r="A1697" s="532" t="str">
        <f>IF(ISNUMBER(VALUE(SUBSTITUTE('Quantities Report_Secondary'!$A1697,"+",""))), VALUE(SUBSTITUTE('Quantities Report_Secondary'!$A1697,"+","")),IF('Quantities Report_Secondary'!$A1697="Totals:","End of Project",$A1696))</f>
        <v>Station</v>
      </c>
      <c r="B1697" s="473" t="str">
        <f>IF(ISNUMBER('Quantities Report_Secondary'!$A1697), "",TRIM('Quantities Report_Secondary'!$A1697))</f>
        <v/>
      </c>
      <c r="C1697" s="475">
        <f>'Quantities Report_Secondary'!D1697</f>
        <v>0</v>
      </c>
    </row>
    <row r="1698" spans="1:3" x14ac:dyDescent="0.25">
      <c r="A1698" s="532" t="str">
        <f>IF(ISNUMBER(VALUE(SUBSTITUTE('Quantities Report_Secondary'!$A1698,"+",""))), VALUE(SUBSTITUTE('Quantities Report_Secondary'!$A1698,"+","")),IF('Quantities Report_Secondary'!$A1698="Totals:","End of Project",$A1697))</f>
        <v>Station</v>
      </c>
      <c r="B1698" s="473" t="str">
        <f>IF(ISNUMBER('Quantities Report_Secondary'!$A1698), "",TRIM('Quantities Report_Secondary'!$A1698))</f>
        <v/>
      </c>
      <c r="C1698" s="475">
        <f>'Quantities Report_Secondary'!D1698</f>
        <v>0</v>
      </c>
    </row>
    <row r="1699" spans="1:3" x14ac:dyDescent="0.25">
      <c r="A1699" s="532" t="str">
        <f>IF(ISNUMBER(VALUE(SUBSTITUTE('Quantities Report_Secondary'!$A1699,"+",""))), VALUE(SUBSTITUTE('Quantities Report_Secondary'!$A1699,"+","")),IF('Quantities Report_Secondary'!$A1699="Totals:","End of Project",$A1698))</f>
        <v>Station</v>
      </c>
      <c r="B1699" s="473" t="str">
        <f>IF(ISNUMBER('Quantities Report_Secondary'!$A1699), "",TRIM('Quantities Report_Secondary'!$A1699))</f>
        <v/>
      </c>
      <c r="C1699" s="475">
        <f>'Quantities Report_Secondary'!D1699</f>
        <v>0</v>
      </c>
    </row>
    <row r="1700" spans="1:3" x14ac:dyDescent="0.25">
      <c r="A1700" s="532" t="str">
        <f>IF(ISNUMBER(VALUE(SUBSTITUTE('Quantities Report_Secondary'!$A1700,"+",""))), VALUE(SUBSTITUTE('Quantities Report_Secondary'!$A1700,"+","")),IF('Quantities Report_Secondary'!$A1700="Totals:","End of Project",$A1699))</f>
        <v>Station</v>
      </c>
      <c r="B1700" s="473" t="str">
        <f>IF(ISNUMBER('Quantities Report_Secondary'!$A1700), "",TRIM('Quantities Report_Secondary'!$A1700))</f>
        <v/>
      </c>
      <c r="C1700" s="475">
        <f>'Quantities Report_Secondary'!D1700</f>
        <v>0</v>
      </c>
    </row>
    <row r="1701" spans="1:3" x14ac:dyDescent="0.25">
      <c r="A1701" s="532" t="str">
        <f>IF(ISNUMBER(VALUE(SUBSTITUTE('Quantities Report_Secondary'!$A1701,"+",""))), VALUE(SUBSTITUTE('Quantities Report_Secondary'!$A1701,"+","")),IF('Quantities Report_Secondary'!$A1701="Totals:","End of Project",$A1700))</f>
        <v>Station</v>
      </c>
      <c r="B1701" s="473" t="str">
        <f>IF(ISNUMBER('Quantities Report_Secondary'!$A1701), "",TRIM('Quantities Report_Secondary'!$A1701))</f>
        <v/>
      </c>
      <c r="C1701" s="475">
        <f>'Quantities Report_Secondary'!D1701</f>
        <v>0</v>
      </c>
    </row>
    <row r="1702" spans="1:3" x14ac:dyDescent="0.25">
      <c r="A1702" s="532" t="str">
        <f>IF(ISNUMBER(VALUE(SUBSTITUTE('Quantities Report_Secondary'!$A1702,"+",""))), VALUE(SUBSTITUTE('Quantities Report_Secondary'!$A1702,"+","")),IF('Quantities Report_Secondary'!$A1702="Totals:","End of Project",$A1701))</f>
        <v>Station</v>
      </c>
      <c r="B1702" s="473" t="str">
        <f>IF(ISNUMBER('Quantities Report_Secondary'!$A1702), "",TRIM('Quantities Report_Secondary'!$A1702))</f>
        <v/>
      </c>
      <c r="C1702" s="475">
        <f>'Quantities Report_Secondary'!D1702</f>
        <v>0</v>
      </c>
    </row>
    <row r="1703" spans="1:3" x14ac:dyDescent="0.25">
      <c r="A1703" s="532" t="str">
        <f>IF(ISNUMBER(VALUE(SUBSTITUTE('Quantities Report_Secondary'!$A1703,"+",""))), VALUE(SUBSTITUTE('Quantities Report_Secondary'!$A1703,"+","")),IF('Quantities Report_Secondary'!$A1703="Totals:","End of Project",$A1702))</f>
        <v>Station</v>
      </c>
      <c r="B1703" s="473" t="str">
        <f>IF(ISNUMBER('Quantities Report_Secondary'!$A1703), "",TRIM('Quantities Report_Secondary'!$A1703))</f>
        <v/>
      </c>
      <c r="C1703" s="475">
        <f>'Quantities Report_Secondary'!D1703</f>
        <v>0</v>
      </c>
    </row>
    <row r="1704" spans="1:3" x14ac:dyDescent="0.25">
      <c r="A1704" s="532" t="str">
        <f>IF(ISNUMBER(VALUE(SUBSTITUTE('Quantities Report_Secondary'!$A1704,"+",""))), VALUE(SUBSTITUTE('Quantities Report_Secondary'!$A1704,"+","")),IF('Quantities Report_Secondary'!$A1704="Totals:","End of Project",$A1703))</f>
        <v>Station</v>
      </c>
      <c r="B1704" s="473" t="str">
        <f>IF(ISNUMBER('Quantities Report_Secondary'!$A1704), "",TRIM('Quantities Report_Secondary'!$A1704))</f>
        <v/>
      </c>
      <c r="C1704" s="475">
        <f>'Quantities Report_Secondary'!D1704</f>
        <v>0</v>
      </c>
    </row>
    <row r="1705" spans="1:3" x14ac:dyDescent="0.25">
      <c r="A1705" s="532" t="str">
        <f>IF(ISNUMBER(VALUE(SUBSTITUTE('Quantities Report_Secondary'!$A1705,"+",""))), VALUE(SUBSTITUTE('Quantities Report_Secondary'!$A1705,"+","")),IF('Quantities Report_Secondary'!$A1705="Totals:","End of Project",$A1704))</f>
        <v>Station</v>
      </c>
      <c r="B1705" s="473" t="str">
        <f>IF(ISNUMBER('Quantities Report_Secondary'!$A1705), "",TRIM('Quantities Report_Secondary'!$A1705))</f>
        <v/>
      </c>
      <c r="C1705" s="475">
        <f>'Quantities Report_Secondary'!D1705</f>
        <v>0</v>
      </c>
    </row>
    <row r="1706" spans="1:3" x14ac:dyDescent="0.25">
      <c r="A1706" s="532" t="str">
        <f>IF(ISNUMBER(VALUE(SUBSTITUTE('Quantities Report_Secondary'!$A1706,"+",""))), VALUE(SUBSTITUTE('Quantities Report_Secondary'!$A1706,"+","")),IF('Quantities Report_Secondary'!$A1706="Totals:","End of Project",$A1705))</f>
        <v>Station</v>
      </c>
      <c r="B1706" s="473" t="str">
        <f>IF(ISNUMBER('Quantities Report_Secondary'!$A1706), "",TRIM('Quantities Report_Secondary'!$A1706))</f>
        <v/>
      </c>
      <c r="C1706" s="475">
        <f>'Quantities Report_Secondary'!D1706</f>
        <v>0</v>
      </c>
    </row>
    <row r="1707" spans="1:3" x14ac:dyDescent="0.25">
      <c r="A1707" s="532" t="str">
        <f>IF(ISNUMBER(VALUE(SUBSTITUTE('Quantities Report_Secondary'!$A1707,"+",""))), VALUE(SUBSTITUTE('Quantities Report_Secondary'!$A1707,"+","")),IF('Quantities Report_Secondary'!$A1707="Totals:","End of Project",$A1706))</f>
        <v>Station</v>
      </c>
      <c r="B1707" s="473" t="str">
        <f>IF(ISNUMBER('Quantities Report_Secondary'!$A1707), "",TRIM('Quantities Report_Secondary'!$A1707))</f>
        <v/>
      </c>
      <c r="C1707" s="475">
        <f>'Quantities Report_Secondary'!D1707</f>
        <v>0</v>
      </c>
    </row>
    <row r="1708" spans="1:3" x14ac:dyDescent="0.25">
      <c r="A1708" s="532" t="str">
        <f>IF(ISNUMBER(VALUE(SUBSTITUTE('Quantities Report_Secondary'!$A1708,"+",""))), VALUE(SUBSTITUTE('Quantities Report_Secondary'!$A1708,"+","")),IF('Quantities Report_Secondary'!$A1708="Totals:","End of Project",$A1707))</f>
        <v>Station</v>
      </c>
      <c r="B1708" s="473" t="str">
        <f>IF(ISNUMBER('Quantities Report_Secondary'!$A1708), "",TRIM('Quantities Report_Secondary'!$A1708))</f>
        <v/>
      </c>
      <c r="C1708" s="475">
        <f>'Quantities Report_Secondary'!D1708</f>
        <v>0</v>
      </c>
    </row>
    <row r="1709" spans="1:3" x14ac:dyDescent="0.25">
      <c r="A1709" s="532" t="str">
        <f>IF(ISNUMBER(VALUE(SUBSTITUTE('Quantities Report_Secondary'!$A1709,"+",""))), VALUE(SUBSTITUTE('Quantities Report_Secondary'!$A1709,"+","")),IF('Quantities Report_Secondary'!$A1709="Totals:","End of Project",$A1708))</f>
        <v>Station</v>
      </c>
      <c r="B1709" s="473" t="str">
        <f>IF(ISNUMBER('Quantities Report_Secondary'!$A1709), "",TRIM('Quantities Report_Secondary'!$A1709))</f>
        <v/>
      </c>
      <c r="C1709" s="475">
        <f>'Quantities Report_Secondary'!D1709</f>
        <v>0</v>
      </c>
    </row>
    <row r="1710" spans="1:3" x14ac:dyDescent="0.25">
      <c r="A1710" s="532" t="str">
        <f>IF(ISNUMBER(VALUE(SUBSTITUTE('Quantities Report_Secondary'!$A1710,"+",""))), VALUE(SUBSTITUTE('Quantities Report_Secondary'!$A1710,"+","")),IF('Quantities Report_Secondary'!$A1710="Totals:","End of Project",$A1709))</f>
        <v>Station</v>
      </c>
      <c r="B1710" s="473" t="str">
        <f>IF(ISNUMBER('Quantities Report_Secondary'!$A1710), "",TRIM('Quantities Report_Secondary'!$A1710))</f>
        <v/>
      </c>
      <c r="C1710" s="475">
        <f>'Quantities Report_Secondary'!D1710</f>
        <v>0</v>
      </c>
    </row>
    <row r="1711" spans="1:3" x14ac:dyDescent="0.25">
      <c r="A1711" s="532" t="str">
        <f>IF(ISNUMBER(VALUE(SUBSTITUTE('Quantities Report_Secondary'!$A1711,"+",""))), VALUE(SUBSTITUTE('Quantities Report_Secondary'!$A1711,"+","")),IF('Quantities Report_Secondary'!$A1711="Totals:","End of Project",$A1710))</f>
        <v>Station</v>
      </c>
      <c r="B1711" s="473" t="str">
        <f>IF(ISNUMBER('Quantities Report_Secondary'!$A1711), "",TRIM('Quantities Report_Secondary'!$A1711))</f>
        <v/>
      </c>
      <c r="C1711" s="475">
        <f>'Quantities Report_Secondary'!D1711</f>
        <v>0</v>
      </c>
    </row>
    <row r="1712" spans="1:3" x14ac:dyDescent="0.25">
      <c r="A1712" s="532" t="str">
        <f>IF(ISNUMBER(VALUE(SUBSTITUTE('Quantities Report_Secondary'!$A1712,"+",""))), VALUE(SUBSTITUTE('Quantities Report_Secondary'!$A1712,"+","")),IF('Quantities Report_Secondary'!$A1712="Totals:","End of Project",$A1711))</f>
        <v>Station</v>
      </c>
      <c r="B1712" s="473" t="str">
        <f>IF(ISNUMBER('Quantities Report_Secondary'!$A1712), "",TRIM('Quantities Report_Secondary'!$A1712))</f>
        <v/>
      </c>
      <c r="C1712" s="475">
        <f>'Quantities Report_Secondary'!D1712</f>
        <v>0</v>
      </c>
    </row>
    <row r="1713" spans="1:3" x14ac:dyDescent="0.25">
      <c r="A1713" s="532" t="str">
        <f>IF(ISNUMBER(VALUE(SUBSTITUTE('Quantities Report_Secondary'!$A1713,"+",""))), VALUE(SUBSTITUTE('Quantities Report_Secondary'!$A1713,"+","")),IF('Quantities Report_Secondary'!$A1713="Totals:","End of Project",$A1712))</f>
        <v>Station</v>
      </c>
      <c r="B1713" s="473" t="str">
        <f>IF(ISNUMBER('Quantities Report_Secondary'!$A1713), "",TRIM('Quantities Report_Secondary'!$A1713))</f>
        <v/>
      </c>
      <c r="C1713" s="475">
        <f>'Quantities Report_Secondary'!D1713</f>
        <v>0</v>
      </c>
    </row>
    <row r="1714" spans="1:3" x14ac:dyDescent="0.25">
      <c r="A1714" s="532" t="str">
        <f>IF(ISNUMBER(VALUE(SUBSTITUTE('Quantities Report_Secondary'!$A1714,"+",""))), VALUE(SUBSTITUTE('Quantities Report_Secondary'!$A1714,"+","")),IF('Quantities Report_Secondary'!$A1714="Totals:","End of Project",$A1713))</f>
        <v>Station</v>
      </c>
      <c r="B1714" s="473" t="str">
        <f>IF(ISNUMBER('Quantities Report_Secondary'!$A1714), "",TRIM('Quantities Report_Secondary'!$A1714))</f>
        <v/>
      </c>
      <c r="C1714" s="475">
        <f>'Quantities Report_Secondary'!D1714</f>
        <v>0</v>
      </c>
    </row>
    <row r="1715" spans="1:3" x14ac:dyDescent="0.25">
      <c r="A1715" s="532" t="str">
        <f>IF(ISNUMBER(VALUE(SUBSTITUTE('Quantities Report_Secondary'!$A1715,"+",""))), VALUE(SUBSTITUTE('Quantities Report_Secondary'!$A1715,"+","")),IF('Quantities Report_Secondary'!$A1715="Totals:","End of Project",$A1714))</f>
        <v>Station</v>
      </c>
      <c r="B1715" s="473" t="str">
        <f>IF(ISNUMBER('Quantities Report_Secondary'!$A1715), "",TRIM('Quantities Report_Secondary'!$A1715))</f>
        <v/>
      </c>
      <c r="C1715" s="475">
        <f>'Quantities Report_Secondary'!D1715</f>
        <v>0</v>
      </c>
    </row>
    <row r="1716" spans="1:3" x14ac:dyDescent="0.25">
      <c r="A1716" s="532" t="str">
        <f>IF(ISNUMBER(VALUE(SUBSTITUTE('Quantities Report_Secondary'!$A1716,"+",""))), VALUE(SUBSTITUTE('Quantities Report_Secondary'!$A1716,"+","")),IF('Quantities Report_Secondary'!$A1716="Totals:","End of Project",$A1715))</f>
        <v>Station</v>
      </c>
      <c r="B1716" s="473" t="str">
        <f>IF(ISNUMBER('Quantities Report_Secondary'!$A1716), "",TRIM('Quantities Report_Secondary'!$A1716))</f>
        <v/>
      </c>
      <c r="C1716" s="475">
        <f>'Quantities Report_Secondary'!D1716</f>
        <v>0</v>
      </c>
    </row>
    <row r="1717" spans="1:3" x14ac:dyDescent="0.25">
      <c r="A1717" s="532" t="str">
        <f>IF(ISNUMBER(VALUE(SUBSTITUTE('Quantities Report_Secondary'!$A1717,"+",""))), VALUE(SUBSTITUTE('Quantities Report_Secondary'!$A1717,"+","")),IF('Quantities Report_Secondary'!$A1717="Totals:","End of Project",$A1716))</f>
        <v>Station</v>
      </c>
      <c r="B1717" s="473" t="str">
        <f>IF(ISNUMBER('Quantities Report_Secondary'!$A1717), "",TRIM('Quantities Report_Secondary'!$A1717))</f>
        <v/>
      </c>
      <c r="C1717" s="475">
        <f>'Quantities Report_Secondary'!D1717</f>
        <v>0</v>
      </c>
    </row>
    <row r="1718" spans="1:3" x14ac:dyDescent="0.25">
      <c r="A1718" s="532" t="str">
        <f>IF(ISNUMBER(VALUE(SUBSTITUTE('Quantities Report_Secondary'!$A1718,"+",""))), VALUE(SUBSTITUTE('Quantities Report_Secondary'!$A1718,"+","")),IF('Quantities Report_Secondary'!$A1718="Totals:","End of Project",$A1717))</f>
        <v>Station</v>
      </c>
      <c r="B1718" s="473" t="str">
        <f>IF(ISNUMBER('Quantities Report_Secondary'!$A1718), "",TRIM('Quantities Report_Secondary'!$A1718))</f>
        <v/>
      </c>
      <c r="C1718" s="475">
        <f>'Quantities Report_Secondary'!D1718</f>
        <v>0</v>
      </c>
    </row>
    <row r="1719" spans="1:3" x14ac:dyDescent="0.25">
      <c r="A1719" s="532" t="str">
        <f>IF(ISNUMBER(VALUE(SUBSTITUTE('Quantities Report_Secondary'!$A1719,"+",""))), VALUE(SUBSTITUTE('Quantities Report_Secondary'!$A1719,"+","")),IF('Quantities Report_Secondary'!$A1719="Totals:","End of Project",$A1718))</f>
        <v>Station</v>
      </c>
      <c r="B1719" s="473" t="str">
        <f>IF(ISNUMBER('Quantities Report_Secondary'!$A1719), "",TRIM('Quantities Report_Secondary'!$A1719))</f>
        <v/>
      </c>
      <c r="C1719" s="475">
        <f>'Quantities Report_Secondary'!D1719</f>
        <v>0</v>
      </c>
    </row>
    <row r="1720" spans="1:3" x14ac:dyDescent="0.25">
      <c r="A1720" s="532" t="str">
        <f>IF(ISNUMBER(VALUE(SUBSTITUTE('Quantities Report_Secondary'!$A1720,"+",""))), VALUE(SUBSTITUTE('Quantities Report_Secondary'!$A1720,"+","")),IF('Quantities Report_Secondary'!$A1720="Totals:","End of Project",$A1719))</f>
        <v>Station</v>
      </c>
      <c r="B1720" s="473" t="str">
        <f>IF(ISNUMBER('Quantities Report_Secondary'!$A1720), "",TRIM('Quantities Report_Secondary'!$A1720))</f>
        <v/>
      </c>
      <c r="C1720" s="475">
        <f>'Quantities Report_Secondary'!D1720</f>
        <v>0</v>
      </c>
    </row>
    <row r="1721" spans="1:3" x14ac:dyDescent="0.25">
      <c r="A1721" s="532" t="str">
        <f>IF(ISNUMBER(VALUE(SUBSTITUTE('Quantities Report_Secondary'!$A1721,"+",""))), VALUE(SUBSTITUTE('Quantities Report_Secondary'!$A1721,"+","")),IF('Quantities Report_Secondary'!$A1721="Totals:","End of Project",$A1720))</f>
        <v>Station</v>
      </c>
      <c r="B1721" s="473" t="str">
        <f>IF(ISNUMBER('Quantities Report_Secondary'!$A1721), "",TRIM('Quantities Report_Secondary'!$A1721))</f>
        <v/>
      </c>
      <c r="C1721" s="475">
        <f>'Quantities Report_Secondary'!D1721</f>
        <v>0</v>
      </c>
    </row>
    <row r="1722" spans="1:3" x14ac:dyDescent="0.25">
      <c r="A1722" s="532" t="str">
        <f>IF(ISNUMBER(VALUE(SUBSTITUTE('Quantities Report_Secondary'!$A1722,"+",""))), VALUE(SUBSTITUTE('Quantities Report_Secondary'!$A1722,"+","")),IF('Quantities Report_Secondary'!$A1722="Totals:","End of Project",$A1721))</f>
        <v>Station</v>
      </c>
      <c r="B1722" s="473" t="str">
        <f>IF(ISNUMBER('Quantities Report_Secondary'!$A1722), "",TRIM('Quantities Report_Secondary'!$A1722))</f>
        <v/>
      </c>
      <c r="C1722" s="475">
        <f>'Quantities Report_Secondary'!D1722</f>
        <v>0</v>
      </c>
    </row>
    <row r="1723" spans="1:3" x14ac:dyDescent="0.25">
      <c r="A1723" s="532" t="str">
        <f>IF(ISNUMBER(VALUE(SUBSTITUTE('Quantities Report_Secondary'!$A1723,"+",""))), VALUE(SUBSTITUTE('Quantities Report_Secondary'!$A1723,"+","")),IF('Quantities Report_Secondary'!$A1723="Totals:","End of Project",$A1722))</f>
        <v>Station</v>
      </c>
      <c r="B1723" s="473" t="str">
        <f>IF(ISNUMBER('Quantities Report_Secondary'!$A1723), "",TRIM('Quantities Report_Secondary'!$A1723))</f>
        <v/>
      </c>
      <c r="C1723" s="475">
        <f>'Quantities Report_Secondary'!D1723</f>
        <v>0</v>
      </c>
    </row>
    <row r="1724" spans="1:3" x14ac:dyDescent="0.25">
      <c r="A1724" s="532" t="str">
        <f>IF(ISNUMBER(VALUE(SUBSTITUTE('Quantities Report_Secondary'!$A1724,"+",""))), VALUE(SUBSTITUTE('Quantities Report_Secondary'!$A1724,"+","")),IF('Quantities Report_Secondary'!$A1724="Totals:","End of Project",$A1723))</f>
        <v>Station</v>
      </c>
      <c r="B1724" s="473" t="str">
        <f>IF(ISNUMBER('Quantities Report_Secondary'!$A1724), "",TRIM('Quantities Report_Secondary'!$A1724))</f>
        <v/>
      </c>
      <c r="C1724" s="475">
        <f>'Quantities Report_Secondary'!D1724</f>
        <v>0</v>
      </c>
    </row>
    <row r="1725" spans="1:3" x14ac:dyDescent="0.25">
      <c r="A1725" s="532" t="str">
        <f>IF(ISNUMBER(VALUE(SUBSTITUTE('Quantities Report_Secondary'!$A1725,"+",""))), VALUE(SUBSTITUTE('Quantities Report_Secondary'!$A1725,"+","")),IF('Quantities Report_Secondary'!$A1725="Totals:","End of Project",$A1724))</f>
        <v>Station</v>
      </c>
      <c r="B1725" s="473" t="str">
        <f>IF(ISNUMBER('Quantities Report_Secondary'!$A1725), "",TRIM('Quantities Report_Secondary'!$A1725))</f>
        <v/>
      </c>
      <c r="C1725" s="475">
        <f>'Quantities Report_Secondary'!D1725</f>
        <v>0</v>
      </c>
    </row>
    <row r="1726" spans="1:3" x14ac:dyDescent="0.25">
      <c r="A1726" s="532" t="str">
        <f>IF(ISNUMBER(VALUE(SUBSTITUTE('Quantities Report_Secondary'!$A1726,"+",""))), VALUE(SUBSTITUTE('Quantities Report_Secondary'!$A1726,"+","")),IF('Quantities Report_Secondary'!$A1726="Totals:","End of Project",$A1725))</f>
        <v>Station</v>
      </c>
      <c r="B1726" s="473" t="str">
        <f>IF(ISNUMBER('Quantities Report_Secondary'!$A1726), "",TRIM('Quantities Report_Secondary'!$A1726))</f>
        <v/>
      </c>
      <c r="C1726" s="475">
        <f>'Quantities Report_Secondary'!D1726</f>
        <v>0</v>
      </c>
    </row>
    <row r="1727" spans="1:3" x14ac:dyDescent="0.25">
      <c r="A1727" s="532" t="str">
        <f>IF(ISNUMBER(VALUE(SUBSTITUTE('Quantities Report_Secondary'!$A1727,"+",""))), VALUE(SUBSTITUTE('Quantities Report_Secondary'!$A1727,"+","")),IF('Quantities Report_Secondary'!$A1727="Totals:","End of Project",$A1726))</f>
        <v>Station</v>
      </c>
      <c r="B1727" s="473" t="str">
        <f>IF(ISNUMBER('Quantities Report_Secondary'!$A1727), "",TRIM('Quantities Report_Secondary'!$A1727))</f>
        <v/>
      </c>
      <c r="C1727" s="475">
        <f>'Quantities Report_Secondary'!D1727</f>
        <v>0</v>
      </c>
    </row>
    <row r="1728" spans="1:3" x14ac:dyDescent="0.25">
      <c r="A1728" s="532" t="str">
        <f>IF(ISNUMBER(VALUE(SUBSTITUTE('Quantities Report_Secondary'!$A1728,"+",""))), VALUE(SUBSTITUTE('Quantities Report_Secondary'!$A1728,"+","")),IF('Quantities Report_Secondary'!$A1728="Totals:","End of Project",$A1727))</f>
        <v>Station</v>
      </c>
      <c r="B1728" s="473" t="str">
        <f>IF(ISNUMBER('Quantities Report_Secondary'!$A1728), "",TRIM('Quantities Report_Secondary'!$A1728))</f>
        <v/>
      </c>
      <c r="C1728" s="475">
        <f>'Quantities Report_Secondary'!D1728</f>
        <v>0</v>
      </c>
    </row>
    <row r="1729" spans="1:3" x14ac:dyDescent="0.25">
      <c r="A1729" s="532" t="str">
        <f>IF(ISNUMBER(VALUE(SUBSTITUTE('Quantities Report_Secondary'!$A1729,"+",""))), VALUE(SUBSTITUTE('Quantities Report_Secondary'!$A1729,"+","")),IF('Quantities Report_Secondary'!$A1729="Totals:","End of Project",$A1728))</f>
        <v>Station</v>
      </c>
      <c r="B1729" s="473" t="str">
        <f>IF(ISNUMBER('Quantities Report_Secondary'!$A1729), "",TRIM('Quantities Report_Secondary'!$A1729))</f>
        <v/>
      </c>
      <c r="C1729" s="475">
        <f>'Quantities Report_Secondary'!D1729</f>
        <v>0</v>
      </c>
    </row>
    <row r="1730" spans="1:3" x14ac:dyDescent="0.25">
      <c r="A1730" s="532" t="str">
        <f>IF(ISNUMBER(VALUE(SUBSTITUTE('Quantities Report_Secondary'!$A1730,"+",""))), VALUE(SUBSTITUTE('Quantities Report_Secondary'!$A1730,"+","")),IF('Quantities Report_Secondary'!$A1730="Totals:","End of Project",$A1729))</f>
        <v>Station</v>
      </c>
      <c r="B1730" s="473" t="str">
        <f>IF(ISNUMBER('Quantities Report_Secondary'!$A1730), "",TRIM('Quantities Report_Secondary'!$A1730))</f>
        <v/>
      </c>
      <c r="C1730" s="475">
        <f>'Quantities Report_Secondary'!D1730</f>
        <v>0</v>
      </c>
    </row>
    <row r="1731" spans="1:3" x14ac:dyDescent="0.25">
      <c r="A1731" s="532" t="str">
        <f>IF(ISNUMBER(VALUE(SUBSTITUTE('Quantities Report_Secondary'!$A1731,"+",""))), VALUE(SUBSTITUTE('Quantities Report_Secondary'!$A1731,"+","")),IF('Quantities Report_Secondary'!$A1731="Totals:","End of Project",$A1730))</f>
        <v>Station</v>
      </c>
      <c r="B1731" s="473" t="str">
        <f>IF(ISNUMBER('Quantities Report_Secondary'!$A1731), "",TRIM('Quantities Report_Secondary'!$A1731))</f>
        <v/>
      </c>
      <c r="C1731" s="475">
        <f>'Quantities Report_Secondary'!D1731</f>
        <v>0</v>
      </c>
    </row>
    <row r="1732" spans="1:3" x14ac:dyDescent="0.25">
      <c r="A1732" s="532" t="str">
        <f>IF(ISNUMBER(VALUE(SUBSTITUTE('Quantities Report_Secondary'!$A1732,"+",""))), VALUE(SUBSTITUTE('Quantities Report_Secondary'!$A1732,"+","")),IF('Quantities Report_Secondary'!$A1732="Totals:","End of Project",$A1731))</f>
        <v>Station</v>
      </c>
      <c r="B1732" s="473" t="str">
        <f>IF(ISNUMBER('Quantities Report_Secondary'!$A1732), "",TRIM('Quantities Report_Secondary'!$A1732))</f>
        <v/>
      </c>
      <c r="C1732" s="475">
        <f>'Quantities Report_Secondary'!D1732</f>
        <v>0</v>
      </c>
    </row>
    <row r="1733" spans="1:3" x14ac:dyDescent="0.25">
      <c r="A1733" s="532" t="str">
        <f>IF(ISNUMBER(VALUE(SUBSTITUTE('Quantities Report_Secondary'!$A1733,"+",""))), VALUE(SUBSTITUTE('Quantities Report_Secondary'!$A1733,"+","")),IF('Quantities Report_Secondary'!$A1733="Totals:","End of Project",$A1732))</f>
        <v>Station</v>
      </c>
      <c r="B1733" s="473" t="str">
        <f>IF(ISNUMBER('Quantities Report_Secondary'!$A1733), "",TRIM('Quantities Report_Secondary'!$A1733))</f>
        <v/>
      </c>
      <c r="C1733" s="475">
        <f>'Quantities Report_Secondary'!D1733</f>
        <v>0</v>
      </c>
    </row>
    <row r="1734" spans="1:3" x14ac:dyDescent="0.25">
      <c r="A1734" s="532" t="str">
        <f>IF(ISNUMBER(VALUE(SUBSTITUTE('Quantities Report_Secondary'!$A1734,"+",""))), VALUE(SUBSTITUTE('Quantities Report_Secondary'!$A1734,"+","")),IF('Quantities Report_Secondary'!$A1734="Totals:","End of Project",$A1733))</f>
        <v>Station</v>
      </c>
      <c r="B1734" s="473" t="str">
        <f>IF(ISNUMBER('Quantities Report_Secondary'!$A1734), "",TRIM('Quantities Report_Secondary'!$A1734))</f>
        <v/>
      </c>
      <c r="C1734" s="475">
        <f>'Quantities Report_Secondary'!D1734</f>
        <v>0</v>
      </c>
    </row>
    <row r="1735" spans="1:3" x14ac:dyDescent="0.25">
      <c r="A1735" s="532" t="str">
        <f>IF(ISNUMBER(VALUE(SUBSTITUTE('Quantities Report_Secondary'!$A1735,"+",""))), VALUE(SUBSTITUTE('Quantities Report_Secondary'!$A1735,"+","")),IF('Quantities Report_Secondary'!$A1735="Totals:","End of Project",$A1734))</f>
        <v>Station</v>
      </c>
      <c r="B1735" s="473" t="str">
        <f>IF(ISNUMBER('Quantities Report_Secondary'!$A1735), "",TRIM('Quantities Report_Secondary'!$A1735))</f>
        <v/>
      </c>
      <c r="C1735" s="475">
        <f>'Quantities Report_Secondary'!D1735</f>
        <v>0</v>
      </c>
    </row>
    <row r="1736" spans="1:3" x14ac:dyDescent="0.25">
      <c r="A1736" s="532" t="str">
        <f>IF(ISNUMBER(VALUE(SUBSTITUTE('Quantities Report_Secondary'!$A1736,"+",""))), VALUE(SUBSTITUTE('Quantities Report_Secondary'!$A1736,"+","")),IF('Quantities Report_Secondary'!$A1736="Totals:","End of Project",$A1735))</f>
        <v>Station</v>
      </c>
      <c r="B1736" s="473" t="str">
        <f>IF(ISNUMBER('Quantities Report_Secondary'!$A1736), "",TRIM('Quantities Report_Secondary'!$A1736))</f>
        <v/>
      </c>
      <c r="C1736" s="475">
        <f>'Quantities Report_Secondary'!D1736</f>
        <v>0</v>
      </c>
    </row>
    <row r="1737" spans="1:3" x14ac:dyDescent="0.25">
      <c r="A1737" s="532" t="str">
        <f>IF(ISNUMBER(VALUE(SUBSTITUTE('Quantities Report_Secondary'!$A1737,"+",""))), VALUE(SUBSTITUTE('Quantities Report_Secondary'!$A1737,"+","")),IF('Quantities Report_Secondary'!$A1737="Totals:","End of Project",$A1736))</f>
        <v>Station</v>
      </c>
      <c r="B1737" s="473" t="str">
        <f>IF(ISNUMBER('Quantities Report_Secondary'!$A1737), "",TRIM('Quantities Report_Secondary'!$A1737))</f>
        <v/>
      </c>
      <c r="C1737" s="475">
        <f>'Quantities Report_Secondary'!D1737</f>
        <v>0</v>
      </c>
    </row>
    <row r="1738" spans="1:3" x14ac:dyDescent="0.25">
      <c r="A1738" s="532" t="str">
        <f>IF(ISNUMBER(VALUE(SUBSTITUTE('Quantities Report_Secondary'!$A1738,"+",""))), VALUE(SUBSTITUTE('Quantities Report_Secondary'!$A1738,"+","")),IF('Quantities Report_Secondary'!$A1738="Totals:","End of Project",$A1737))</f>
        <v>Station</v>
      </c>
      <c r="B1738" s="473" t="str">
        <f>IF(ISNUMBER('Quantities Report_Secondary'!$A1738), "",TRIM('Quantities Report_Secondary'!$A1738))</f>
        <v/>
      </c>
      <c r="C1738" s="475">
        <f>'Quantities Report_Secondary'!D1738</f>
        <v>0</v>
      </c>
    </row>
    <row r="1739" spans="1:3" x14ac:dyDescent="0.25">
      <c r="A1739" s="532" t="str">
        <f>IF(ISNUMBER(VALUE(SUBSTITUTE('Quantities Report_Secondary'!$A1739,"+",""))), VALUE(SUBSTITUTE('Quantities Report_Secondary'!$A1739,"+","")),IF('Quantities Report_Secondary'!$A1739="Totals:","End of Project",$A1738))</f>
        <v>Station</v>
      </c>
      <c r="B1739" s="473" t="str">
        <f>IF(ISNUMBER('Quantities Report_Secondary'!$A1739), "",TRIM('Quantities Report_Secondary'!$A1739))</f>
        <v/>
      </c>
      <c r="C1739" s="475">
        <f>'Quantities Report_Secondary'!D1739</f>
        <v>0</v>
      </c>
    </row>
    <row r="1740" spans="1:3" x14ac:dyDescent="0.25">
      <c r="A1740" s="532" t="str">
        <f>IF(ISNUMBER(VALUE(SUBSTITUTE('Quantities Report_Secondary'!$A1740,"+",""))), VALUE(SUBSTITUTE('Quantities Report_Secondary'!$A1740,"+","")),IF('Quantities Report_Secondary'!$A1740="Totals:","End of Project",$A1739))</f>
        <v>Station</v>
      </c>
      <c r="B1740" s="473" t="str">
        <f>IF(ISNUMBER('Quantities Report_Secondary'!$A1740), "",TRIM('Quantities Report_Secondary'!$A1740))</f>
        <v/>
      </c>
      <c r="C1740" s="475">
        <f>'Quantities Report_Secondary'!D1740</f>
        <v>0</v>
      </c>
    </row>
    <row r="1741" spans="1:3" x14ac:dyDescent="0.25">
      <c r="A1741" s="532" t="str">
        <f>IF(ISNUMBER(VALUE(SUBSTITUTE('Quantities Report_Secondary'!$A1741,"+",""))), VALUE(SUBSTITUTE('Quantities Report_Secondary'!$A1741,"+","")),IF('Quantities Report_Secondary'!$A1741="Totals:","End of Project",$A1740))</f>
        <v>Station</v>
      </c>
      <c r="B1741" s="473" t="str">
        <f>IF(ISNUMBER('Quantities Report_Secondary'!$A1741), "",TRIM('Quantities Report_Secondary'!$A1741))</f>
        <v/>
      </c>
      <c r="C1741" s="475">
        <f>'Quantities Report_Secondary'!D1741</f>
        <v>0</v>
      </c>
    </row>
    <row r="1742" spans="1:3" x14ac:dyDescent="0.25">
      <c r="A1742" s="532" t="str">
        <f>IF(ISNUMBER(VALUE(SUBSTITUTE('Quantities Report_Secondary'!$A1742,"+",""))), VALUE(SUBSTITUTE('Quantities Report_Secondary'!$A1742,"+","")),IF('Quantities Report_Secondary'!$A1742="Totals:","End of Project",$A1741))</f>
        <v>Station</v>
      </c>
      <c r="B1742" s="473" t="str">
        <f>IF(ISNUMBER('Quantities Report_Secondary'!$A1742), "",TRIM('Quantities Report_Secondary'!$A1742))</f>
        <v/>
      </c>
      <c r="C1742" s="475">
        <f>'Quantities Report_Secondary'!D1742</f>
        <v>0</v>
      </c>
    </row>
    <row r="1743" spans="1:3" x14ac:dyDescent="0.25">
      <c r="A1743" s="532" t="str">
        <f>IF(ISNUMBER(VALUE(SUBSTITUTE('Quantities Report_Secondary'!$A1743,"+",""))), VALUE(SUBSTITUTE('Quantities Report_Secondary'!$A1743,"+","")),IF('Quantities Report_Secondary'!$A1743="Totals:","End of Project",$A1742))</f>
        <v>Station</v>
      </c>
      <c r="B1743" s="473" t="str">
        <f>IF(ISNUMBER('Quantities Report_Secondary'!$A1743), "",TRIM('Quantities Report_Secondary'!$A1743))</f>
        <v/>
      </c>
      <c r="C1743" s="475">
        <f>'Quantities Report_Secondary'!D1743</f>
        <v>0</v>
      </c>
    </row>
    <row r="1744" spans="1:3" x14ac:dyDescent="0.25">
      <c r="A1744" s="532" t="str">
        <f>IF(ISNUMBER(VALUE(SUBSTITUTE('Quantities Report_Secondary'!$A1744,"+",""))), VALUE(SUBSTITUTE('Quantities Report_Secondary'!$A1744,"+","")),IF('Quantities Report_Secondary'!$A1744="Totals:","End of Project",$A1743))</f>
        <v>Station</v>
      </c>
      <c r="B1744" s="473" t="str">
        <f>IF(ISNUMBER('Quantities Report_Secondary'!$A1744), "",TRIM('Quantities Report_Secondary'!$A1744))</f>
        <v/>
      </c>
      <c r="C1744" s="475">
        <f>'Quantities Report_Secondary'!D1744</f>
        <v>0</v>
      </c>
    </row>
    <row r="1745" spans="1:3" x14ac:dyDescent="0.25">
      <c r="A1745" s="532" t="str">
        <f>IF(ISNUMBER(VALUE(SUBSTITUTE('Quantities Report_Secondary'!$A1745,"+",""))), VALUE(SUBSTITUTE('Quantities Report_Secondary'!$A1745,"+","")),IF('Quantities Report_Secondary'!$A1745="Totals:","End of Project",$A1744))</f>
        <v>Station</v>
      </c>
      <c r="B1745" s="473" t="str">
        <f>IF(ISNUMBER('Quantities Report_Secondary'!$A1745), "",TRIM('Quantities Report_Secondary'!$A1745))</f>
        <v/>
      </c>
      <c r="C1745" s="475">
        <f>'Quantities Report_Secondary'!D1745</f>
        <v>0</v>
      </c>
    </row>
    <row r="1746" spans="1:3" x14ac:dyDescent="0.25">
      <c r="A1746" s="532" t="str">
        <f>IF(ISNUMBER(VALUE(SUBSTITUTE('Quantities Report_Secondary'!$A1746,"+",""))), VALUE(SUBSTITUTE('Quantities Report_Secondary'!$A1746,"+","")),IF('Quantities Report_Secondary'!$A1746="Totals:","End of Project",$A1745))</f>
        <v>Station</v>
      </c>
      <c r="B1746" s="473" t="str">
        <f>IF(ISNUMBER('Quantities Report_Secondary'!$A1746), "",TRIM('Quantities Report_Secondary'!$A1746))</f>
        <v/>
      </c>
      <c r="C1746" s="475">
        <f>'Quantities Report_Secondary'!D1746</f>
        <v>0</v>
      </c>
    </row>
    <row r="1747" spans="1:3" x14ac:dyDescent="0.25">
      <c r="A1747" s="532" t="str">
        <f>IF(ISNUMBER(VALUE(SUBSTITUTE('Quantities Report_Secondary'!$A1747,"+",""))), VALUE(SUBSTITUTE('Quantities Report_Secondary'!$A1747,"+","")),IF('Quantities Report_Secondary'!$A1747="Totals:","End of Project",$A1746))</f>
        <v>Station</v>
      </c>
      <c r="B1747" s="473" t="str">
        <f>IF(ISNUMBER('Quantities Report_Secondary'!$A1747), "",TRIM('Quantities Report_Secondary'!$A1747))</f>
        <v/>
      </c>
      <c r="C1747" s="475">
        <f>'Quantities Report_Secondary'!D1747</f>
        <v>0</v>
      </c>
    </row>
    <row r="1748" spans="1:3" x14ac:dyDescent="0.25">
      <c r="A1748" s="532" t="str">
        <f>IF(ISNUMBER(VALUE(SUBSTITUTE('Quantities Report_Secondary'!$A1748,"+",""))), VALUE(SUBSTITUTE('Quantities Report_Secondary'!$A1748,"+","")),IF('Quantities Report_Secondary'!$A1748="Totals:","End of Project",$A1747))</f>
        <v>Station</v>
      </c>
      <c r="B1748" s="473" t="str">
        <f>IF(ISNUMBER('Quantities Report_Secondary'!$A1748), "",TRIM('Quantities Report_Secondary'!$A1748))</f>
        <v/>
      </c>
      <c r="C1748" s="475">
        <f>'Quantities Report_Secondary'!D1748</f>
        <v>0</v>
      </c>
    </row>
    <row r="1749" spans="1:3" x14ac:dyDescent="0.25">
      <c r="A1749" s="532" t="str">
        <f>IF(ISNUMBER(VALUE(SUBSTITUTE('Quantities Report_Secondary'!$A1749,"+",""))), VALUE(SUBSTITUTE('Quantities Report_Secondary'!$A1749,"+","")),IF('Quantities Report_Secondary'!$A1749="Totals:","End of Project",$A1748))</f>
        <v>Station</v>
      </c>
      <c r="B1749" s="473" t="str">
        <f>IF(ISNUMBER('Quantities Report_Secondary'!$A1749), "",TRIM('Quantities Report_Secondary'!$A1749))</f>
        <v/>
      </c>
      <c r="C1749" s="475">
        <f>'Quantities Report_Secondary'!D1749</f>
        <v>0</v>
      </c>
    </row>
    <row r="1750" spans="1:3" x14ac:dyDescent="0.25">
      <c r="A1750" s="532" t="str">
        <f>IF(ISNUMBER(VALUE(SUBSTITUTE('Quantities Report_Secondary'!$A1750,"+",""))), VALUE(SUBSTITUTE('Quantities Report_Secondary'!$A1750,"+","")),IF('Quantities Report_Secondary'!$A1750="Totals:","End of Project",$A1749))</f>
        <v>Station</v>
      </c>
      <c r="B1750" s="473" t="str">
        <f>IF(ISNUMBER('Quantities Report_Secondary'!$A1750), "",TRIM('Quantities Report_Secondary'!$A1750))</f>
        <v/>
      </c>
      <c r="C1750" s="475">
        <f>'Quantities Report_Secondary'!D1750</f>
        <v>0</v>
      </c>
    </row>
    <row r="1751" spans="1:3" x14ac:dyDescent="0.25">
      <c r="A1751" s="532" t="str">
        <f>IF(ISNUMBER(VALUE(SUBSTITUTE('Quantities Report_Secondary'!$A1751,"+",""))), VALUE(SUBSTITUTE('Quantities Report_Secondary'!$A1751,"+","")),IF('Quantities Report_Secondary'!$A1751="Totals:","End of Project",$A1750))</f>
        <v>Station</v>
      </c>
      <c r="B1751" s="473" t="str">
        <f>IF(ISNUMBER('Quantities Report_Secondary'!$A1751), "",TRIM('Quantities Report_Secondary'!$A1751))</f>
        <v/>
      </c>
      <c r="C1751" s="475">
        <f>'Quantities Report_Secondary'!D1751</f>
        <v>0</v>
      </c>
    </row>
    <row r="1752" spans="1:3" x14ac:dyDescent="0.25">
      <c r="A1752" s="532" t="str">
        <f>IF(ISNUMBER(VALUE(SUBSTITUTE('Quantities Report_Secondary'!$A1752,"+",""))), VALUE(SUBSTITUTE('Quantities Report_Secondary'!$A1752,"+","")),IF('Quantities Report_Secondary'!$A1752="Totals:","End of Project",$A1751))</f>
        <v>Station</v>
      </c>
      <c r="B1752" s="473" t="str">
        <f>IF(ISNUMBER('Quantities Report_Secondary'!$A1752), "",TRIM('Quantities Report_Secondary'!$A1752))</f>
        <v/>
      </c>
      <c r="C1752" s="475">
        <f>'Quantities Report_Secondary'!D1752</f>
        <v>0</v>
      </c>
    </row>
    <row r="1753" spans="1:3" x14ac:dyDescent="0.25">
      <c r="A1753" s="532" t="str">
        <f>IF(ISNUMBER(VALUE(SUBSTITUTE('Quantities Report_Secondary'!$A1753,"+",""))), VALUE(SUBSTITUTE('Quantities Report_Secondary'!$A1753,"+","")),IF('Quantities Report_Secondary'!$A1753="Totals:","End of Project",$A1752))</f>
        <v>Station</v>
      </c>
      <c r="B1753" s="473" t="str">
        <f>IF(ISNUMBER('Quantities Report_Secondary'!$A1753), "",TRIM('Quantities Report_Secondary'!$A1753))</f>
        <v/>
      </c>
      <c r="C1753" s="475">
        <f>'Quantities Report_Secondary'!D1753</f>
        <v>0</v>
      </c>
    </row>
    <row r="1754" spans="1:3" x14ac:dyDescent="0.25">
      <c r="A1754" s="532" t="str">
        <f>IF(ISNUMBER(VALUE(SUBSTITUTE('Quantities Report_Secondary'!$A1754,"+",""))), VALUE(SUBSTITUTE('Quantities Report_Secondary'!$A1754,"+","")),IF('Quantities Report_Secondary'!$A1754="Totals:","End of Project",$A1753))</f>
        <v>Station</v>
      </c>
      <c r="B1754" s="473" t="str">
        <f>IF(ISNUMBER('Quantities Report_Secondary'!$A1754), "",TRIM('Quantities Report_Secondary'!$A1754))</f>
        <v/>
      </c>
      <c r="C1754" s="475">
        <f>'Quantities Report_Secondary'!D1754</f>
        <v>0</v>
      </c>
    </row>
    <row r="1755" spans="1:3" x14ac:dyDescent="0.25">
      <c r="A1755" s="532" t="str">
        <f>IF(ISNUMBER(VALUE(SUBSTITUTE('Quantities Report_Secondary'!$A1755,"+",""))), VALUE(SUBSTITUTE('Quantities Report_Secondary'!$A1755,"+","")),IF('Quantities Report_Secondary'!$A1755="Totals:","End of Project",$A1754))</f>
        <v>Station</v>
      </c>
      <c r="B1755" s="473" t="str">
        <f>IF(ISNUMBER('Quantities Report_Secondary'!$A1755), "",TRIM('Quantities Report_Secondary'!$A1755))</f>
        <v/>
      </c>
      <c r="C1755" s="475">
        <f>'Quantities Report_Secondary'!D1755</f>
        <v>0</v>
      </c>
    </row>
    <row r="1756" spans="1:3" x14ac:dyDescent="0.25">
      <c r="A1756" s="532" t="str">
        <f>IF(ISNUMBER(VALUE(SUBSTITUTE('Quantities Report_Secondary'!$A1756,"+",""))), VALUE(SUBSTITUTE('Quantities Report_Secondary'!$A1756,"+","")),IF('Quantities Report_Secondary'!$A1756="Totals:","End of Project",$A1755))</f>
        <v>Station</v>
      </c>
      <c r="B1756" s="473" t="str">
        <f>IF(ISNUMBER('Quantities Report_Secondary'!$A1756), "",TRIM('Quantities Report_Secondary'!$A1756))</f>
        <v/>
      </c>
      <c r="C1756" s="475">
        <f>'Quantities Report_Secondary'!D1756</f>
        <v>0</v>
      </c>
    </row>
    <row r="1757" spans="1:3" x14ac:dyDescent="0.25">
      <c r="A1757" s="532" t="str">
        <f>IF(ISNUMBER(VALUE(SUBSTITUTE('Quantities Report_Secondary'!$A1757,"+",""))), VALUE(SUBSTITUTE('Quantities Report_Secondary'!$A1757,"+","")),IF('Quantities Report_Secondary'!$A1757="Totals:","End of Project",$A1756))</f>
        <v>Station</v>
      </c>
      <c r="B1757" s="473" t="str">
        <f>IF(ISNUMBER('Quantities Report_Secondary'!$A1757), "",TRIM('Quantities Report_Secondary'!$A1757))</f>
        <v/>
      </c>
      <c r="C1757" s="475">
        <f>'Quantities Report_Secondary'!D1757</f>
        <v>0</v>
      </c>
    </row>
    <row r="1758" spans="1:3" x14ac:dyDescent="0.25">
      <c r="A1758" s="532" t="str">
        <f>IF(ISNUMBER(VALUE(SUBSTITUTE('Quantities Report_Secondary'!$A1758,"+",""))), VALUE(SUBSTITUTE('Quantities Report_Secondary'!$A1758,"+","")),IF('Quantities Report_Secondary'!$A1758="Totals:","End of Project",$A1757))</f>
        <v>Station</v>
      </c>
      <c r="B1758" s="473" t="str">
        <f>IF(ISNUMBER('Quantities Report_Secondary'!$A1758), "",TRIM('Quantities Report_Secondary'!$A1758))</f>
        <v/>
      </c>
      <c r="C1758" s="475">
        <f>'Quantities Report_Secondary'!D1758</f>
        <v>0</v>
      </c>
    </row>
    <row r="1759" spans="1:3" x14ac:dyDescent="0.25">
      <c r="A1759" s="532" t="str">
        <f>IF(ISNUMBER(VALUE(SUBSTITUTE('Quantities Report_Secondary'!$A1759,"+",""))), VALUE(SUBSTITUTE('Quantities Report_Secondary'!$A1759,"+","")),IF('Quantities Report_Secondary'!$A1759="Totals:","End of Project",$A1758))</f>
        <v>Station</v>
      </c>
      <c r="B1759" s="473" t="str">
        <f>IF(ISNUMBER('Quantities Report_Secondary'!$A1759), "",TRIM('Quantities Report_Secondary'!$A1759))</f>
        <v/>
      </c>
      <c r="C1759" s="475">
        <f>'Quantities Report_Secondary'!D1759</f>
        <v>0</v>
      </c>
    </row>
    <row r="1760" spans="1:3" x14ac:dyDescent="0.25">
      <c r="A1760" s="532" t="str">
        <f>IF(ISNUMBER(VALUE(SUBSTITUTE('Quantities Report_Secondary'!$A1760,"+",""))), VALUE(SUBSTITUTE('Quantities Report_Secondary'!$A1760,"+","")),IF('Quantities Report_Secondary'!$A1760="Totals:","End of Project",$A1759))</f>
        <v>Station</v>
      </c>
      <c r="B1760" s="473" t="str">
        <f>IF(ISNUMBER('Quantities Report_Secondary'!$A1760), "",TRIM('Quantities Report_Secondary'!$A1760))</f>
        <v/>
      </c>
      <c r="C1760" s="475">
        <f>'Quantities Report_Secondary'!D1760</f>
        <v>0</v>
      </c>
    </row>
    <row r="1761" spans="1:3" x14ac:dyDescent="0.25">
      <c r="A1761" s="532" t="str">
        <f>IF(ISNUMBER(VALUE(SUBSTITUTE('Quantities Report_Secondary'!$A1761,"+",""))), VALUE(SUBSTITUTE('Quantities Report_Secondary'!$A1761,"+","")),IF('Quantities Report_Secondary'!$A1761="Totals:","End of Project",$A1760))</f>
        <v>Station</v>
      </c>
      <c r="B1761" s="473" t="str">
        <f>IF(ISNUMBER('Quantities Report_Secondary'!$A1761), "",TRIM('Quantities Report_Secondary'!$A1761))</f>
        <v/>
      </c>
      <c r="C1761" s="475">
        <f>'Quantities Report_Secondary'!D1761</f>
        <v>0</v>
      </c>
    </row>
    <row r="1762" spans="1:3" x14ac:dyDescent="0.25">
      <c r="A1762" s="532" t="str">
        <f>IF(ISNUMBER(VALUE(SUBSTITUTE('Quantities Report_Secondary'!$A1762,"+",""))), VALUE(SUBSTITUTE('Quantities Report_Secondary'!$A1762,"+","")),IF('Quantities Report_Secondary'!$A1762="Totals:","End of Project",$A1761))</f>
        <v>Station</v>
      </c>
      <c r="B1762" s="473" t="str">
        <f>IF(ISNUMBER('Quantities Report_Secondary'!$A1762), "",TRIM('Quantities Report_Secondary'!$A1762))</f>
        <v/>
      </c>
      <c r="C1762" s="475">
        <f>'Quantities Report_Secondary'!D1762</f>
        <v>0</v>
      </c>
    </row>
    <row r="1763" spans="1:3" x14ac:dyDescent="0.25">
      <c r="A1763" s="532" t="str">
        <f>IF(ISNUMBER(VALUE(SUBSTITUTE('Quantities Report_Secondary'!$A1763,"+",""))), VALUE(SUBSTITUTE('Quantities Report_Secondary'!$A1763,"+","")),IF('Quantities Report_Secondary'!$A1763="Totals:","End of Project",$A1762))</f>
        <v>Station</v>
      </c>
      <c r="B1763" s="473" t="str">
        <f>IF(ISNUMBER('Quantities Report_Secondary'!$A1763), "",TRIM('Quantities Report_Secondary'!$A1763))</f>
        <v/>
      </c>
      <c r="C1763" s="475">
        <f>'Quantities Report_Secondary'!D1763</f>
        <v>0</v>
      </c>
    </row>
    <row r="1764" spans="1:3" x14ac:dyDescent="0.25">
      <c r="A1764" s="532" t="str">
        <f>IF(ISNUMBER(VALUE(SUBSTITUTE('Quantities Report_Secondary'!$A1764,"+",""))), VALUE(SUBSTITUTE('Quantities Report_Secondary'!$A1764,"+","")),IF('Quantities Report_Secondary'!$A1764="Totals:","End of Project",$A1763))</f>
        <v>Station</v>
      </c>
      <c r="B1764" s="473" t="str">
        <f>IF(ISNUMBER('Quantities Report_Secondary'!$A1764), "",TRIM('Quantities Report_Secondary'!$A1764))</f>
        <v/>
      </c>
      <c r="C1764" s="475">
        <f>'Quantities Report_Secondary'!D1764</f>
        <v>0</v>
      </c>
    </row>
    <row r="1765" spans="1:3" x14ac:dyDescent="0.25">
      <c r="A1765" s="532" t="str">
        <f>IF(ISNUMBER(VALUE(SUBSTITUTE('Quantities Report_Secondary'!$A1765,"+",""))), VALUE(SUBSTITUTE('Quantities Report_Secondary'!$A1765,"+","")),IF('Quantities Report_Secondary'!$A1765="Totals:","End of Project",$A1764))</f>
        <v>Station</v>
      </c>
      <c r="B1765" s="473" t="str">
        <f>IF(ISNUMBER('Quantities Report_Secondary'!$A1765), "",TRIM('Quantities Report_Secondary'!$A1765))</f>
        <v/>
      </c>
      <c r="C1765" s="475">
        <f>'Quantities Report_Secondary'!D1765</f>
        <v>0</v>
      </c>
    </row>
    <row r="1766" spans="1:3" x14ac:dyDescent="0.25">
      <c r="A1766" s="532" t="str">
        <f>IF(ISNUMBER(VALUE(SUBSTITUTE('Quantities Report_Secondary'!$A1766,"+",""))), VALUE(SUBSTITUTE('Quantities Report_Secondary'!$A1766,"+","")),IF('Quantities Report_Secondary'!$A1766="Totals:","End of Project",$A1765))</f>
        <v>Station</v>
      </c>
      <c r="B1766" s="473" t="str">
        <f>IF(ISNUMBER('Quantities Report_Secondary'!$A1766), "",TRIM('Quantities Report_Secondary'!$A1766))</f>
        <v/>
      </c>
      <c r="C1766" s="475">
        <f>'Quantities Report_Secondary'!D1766</f>
        <v>0</v>
      </c>
    </row>
    <row r="1767" spans="1:3" x14ac:dyDescent="0.25">
      <c r="A1767" s="532" t="str">
        <f>IF(ISNUMBER(VALUE(SUBSTITUTE('Quantities Report_Secondary'!$A1767,"+",""))), VALUE(SUBSTITUTE('Quantities Report_Secondary'!$A1767,"+","")),IF('Quantities Report_Secondary'!$A1767="Totals:","End of Project",$A1766))</f>
        <v>Station</v>
      </c>
      <c r="B1767" s="473" t="str">
        <f>IF(ISNUMBER('Quantities Report_Secondary'!$A1767), "",TRIM('Quantities Report_Secondary'!$A1767))</f>
        <v/>
      </c>
      <c r="C1767" s="475">
        <f>'Quantities Report_Secondary'!D1767</f>
        <v>0</v>
      </c>
    </row>
    <row r="1768" spans="1:3" x14ac:dyDescent="0.25">
      <c r="A1768" s="532" t="str">
        <f>IF(ISNUMBER(VALUE(SUBSTITUTE('Quantities Report_Secondary'!$A1768,"+",""))), VALUE(SUBSTITUTE('Quantities Report_Secondary'!$A1768,"+","")),IF('Quantities Report_Secondary'!$A1768="Totals:","End of Project",$A1767))</f>
        <v>Station</v>
      </c>
      <c r="B1768" s="473" t="str">
        <f>IF(ISNUMBER('Quantities Report_Secondary'!$A1768), "",TRIM('Quantities Report_Secondary'!$A1768))</f>
        <v/>
      </c>
      <c r="C1768" s="475">
        <f>'Quantities Report_Secondary'!D1768</f>
        <v>0</v>
      </c>
    </row>
    <row r="1769" spans="1:3" x14ac:dyDescent="0.25">
      <c r="A1769" s="532" t="str">
        <f>IF(ISNUMBER(VALUE(SUBSTITUTE('Quantities Report_Secondary'!$A1769,"+",""))), VALUE(SUBSTITUTE('Quantities Report_Secondary'!$A1769,"+","")),IF('Quantities Report_Secondary'!$A1769="Totals:","End of Project",$A1768))</f>
        <v>Station</v>
      </c>
      <c r="B1769" s="473" t="str">
        <f>IF(ISNUMBER('Quantities Report_Secondary'!$A1769), "",TRIM('Quantities Report_Secondary'!$A1769))</f>
        <v/>
      </c>
      <c r="C1769" s="475">
        <f>'Quantities Report_Secondary'!D1769</f>
        <v>0</v>
      </c>
    </row>
    <row r="1770" spans="1:3" x14ac:dyDescent="0.25">
      <c r="A1770" s="532" t="str">
        <f>IF(ISNUMBER(VALUE(SUBSTITUTE('Quantities Report_Secondary'!$A1770,"+",""))), VALUE(SUBSTITUTE('Quantities Report_Secondary'!$A1770,"+","")),IF('Quantities Report_Secondary'!$A1770="Totals:","End of Project",$A1769))</f>
        <v>Station</v>
      </c>
      <c r="B1770" s="473" t="str">
        <f>IF(ISNUMBER('Quantities Report_Secondary'!$A1770), "",TRIM('Quantities Report_Secondary'!$A1770))</f>
        <v/>
      </c>
      <c r="C1770" s="475">
        <f>'Quantities Report_Secondary'!D1770</f>
        <v>0</v>
      </c>
    </row>
    <row r="1771" spans="1:3" x14ac:dyDescent="0.25">
      <c r="A1771" s="532" t="str">
        <f>IF(ISNUMBER(VALUE(SUBSTITUTE('Quantities Report_Secondary'!$A1771,"+",""))), VALUE(SUBSTITUTE('Quantities Report_Secondary'!$A1771,"+","")),IF('Quantities Report_Secondary'!$A1771="Totals:","End of Project",$A1770))</f>
        <v>Station</v>
      </c>
      <c r="B1771" s="473" t="str">
        <f>IF(ISNUMBER('Quantities Report_Secondary'!$A1771), "",TRIM('Quantities Report_Secondary'!$A1771))</f>
        <v/>
      </c>
      <c r="C1771" s="475">
        <f>'Quantities Report_Secondary'!D1771</f>
        <v>0</v>
      </c>
    </row>
    <row r="1772" spans="1:3" x14ac:dyDescent="0.25">
      <c r="A1772" s="532" t="str">
        <f>IF(ISNUMBER(VALUE(SUBSTITUTE('Quantities Report_Secondary'!$A1772,"+",""))), VALUE(SUBSTITUTE('Quantities Report_Secondary'!$A1772,"+","")),IF('Quantities Report_Secondary'!$A1772="Totals:","End of Project",$A1771))</f>
        <v>Station</v>
      </c>
      <c r="B1772" s="473" t="str">
        <f>IF(ISNUMBER('Quantities Report_Secondary'!$A1772), "",TRIM('Quantities Report_Secondary'!$A1772))</f>
        <v/>
      </c>
      <c r="C1772" s="475">
        <f>'Quantities Report_Secondary'!D1772</f>
        <v>0</v>
      </c>
    </row>
    <row r="1773" spans="1:3" x14ac:dyDescent="0.25">
      <c r="A1773" s="532" t="str">
        <f>IF(ISNUMBER(VALUE(SUBSTITUTE('Quantities Report_Secondary'!$A1773,"+",""))), VALUE(SUBSTITUTE('Quantities Report_Secondary'!$A1773,"+","")),IF('Quantities Report_Secondary'!$A1773="Totals:","End of Project",$A1772))</f>
        <v>Station</v>
      </c>
      <c r="B1773" s="473" t="str">
        <f>IF(ISNUMBER('Quantities Report_Secondary'!$A1773), "",TRIM('Quantities Report_Secondary'!$A1773))</f>
        <v/>
      </c>
      <c r="C1773" s="475">
        <f>'Quantities Report_Secondary'!D1773</f>
        <v>0</v>
      </c>
    </row>
    <row r="1774" spans="1:3" x14ac:dyDescent="0.25">
      <c r="A1774" s="532" t="str">
        <f>IF(ISNUMBER(VALUE(SUBSTITUTE('Quantities Report_Secondary'!$A1774,"+",""))), VALUE(SUBSTITUTE('Quantities Report_Secondary'!$A1774,"+","")),IF('Quantities Report_Secondary'!$A1774="Totals:","End of Project",$A1773))</f>
        <v>Station</v>
      </c>
      <c r="B1774" s="473" t="str">
        <f>IF(ISNUMBER('Quantities Report_Secondary'!$A1774), "",TRIM('Quantities Report_Secondary'!$A1774))</f>
        <v/>
      </c>
      <c r="C1774" s="475">
        <f>'Quantities Report_Secondary'!D1774</f>
        <v>0</v>
      </c>
    </row>
    <row r="1775" spans="1:3" x14ac:dyDescent="0.25">
      <c r="A1775" s="532" t="str">
        <f>IF(ISNUMBER(VALUE(SUBSTITUTE('Quantities Report_Secondary'!$A1775,"+",""))), VALUE(SUBSTITUTE('Quantities Report_Secondary'!$A1775,"+","")),IF('Quantities Report_Secondary'!$A1775="Totals:","End of Project",$A1774))</f>
        <v>Station</v>
      </c>
      <c r="B1775" s="473" t="str">
        <f>IF(ISNUMBER('Quantities Report_Secondary'!$A1775), "",TRIM('Quantities Report_Secondary'!$A1775))</f>
        <v/>
      </c>
      <c r="C1775" s="475">
        <f>'Quantities Report_Secondary'!D1775</f>
        <v>0</v>
      </c>
    </row>
    <row r="1776" spans="1:3" x14ac:dyDescent="0.25">
      <c r="A1776" s="532" t="str">
        <f>IF(ISNUMBER(VALUE(SUBSTITUTE('Quantities Report_Secondary'!$A1776,"+",""))), VALUE(SUBSTITUTE('Quantities Report_Secondary'!$A1776,"+","")),IF('Quantities Report_Secondary'!$A1776="Totals:","End of Project",$A1775))</f>
        <v>Station</v>
      </c>
      <c r="B1776" s="473" t="str">
        <f>IF(ISNUMBER('Quantities Report_Secondary'!$A1776), "",TRIM('Quantities Report_Secondary'!$A1776))</f>
        <v/>
      </c>
      <c r="C1776" s="475">
        <f>'Quantities Report_Secondary'!D1776</f>
        <v>0</v>
      </c>
    </row>
    <row r="1777" spans="1:3" x14ac:dyDescent="0.25">
      <c r="A1777" s="532" t="str">
        <f>IF(ISNUMBER(VALUE(SUBSTITUTE('Quantities Report_Secondary'!$A1777,"+",""))), VALUE(SUBSTITUTE('Quantities Report_Secondary'!$A1777,"+","")),IF('Quantities Report_Secondary'!$A1777="Totals:","End of Project",$A1776))</f>
        <v>Station</v>
      </c>
      <c r="B1777" s="473" t="str">
        <f>IF(ISNUMBER('Quantities Report_Secondary'!$A1777), "",TRIM('Quantities Report_Secondary'!$A1777))</f>
        <v/>
      </c>
      <c r="C1777" s="475">
        <f>'Quantities Report_Secondary'!D1777</f>
        <v>0</v>
      </c>
    </row>
    <row r="1778" spans="1:3" x14ac:dyDescent="0.25">
      <c r="A1778" s="532" t="str">
        <f>IF(ISNUMBER(VALUE(SUBSTITUTE('Quantities Report_Secondary'!$A1778,"+",""))), VALUE(SUBSTITUTE('Quantities Report_Secondary'!$A1778,"+","")),IF('Quantities Report_Secondary'!$A1778="Totals:","End of Project",$A1777))</f>
        <v>Station</v>
      </c>
      <c r="B1778" s="473" t="str">
        <f>IF(ISNUMBER('Quantities Report_Secondary'!$A1778), "",TRIM('Quantities Report_Secondary'!$A1778))</f>
        <v/>
      </c>
      <c r="C1778" s="475">
        <f>'Quantities Report_Secondary'!D1778</f>
        <v>0</v>
      </c>
    </row>
    <row r="1779" spans="1:3" x14ac:dyDescent="0.25">
      <c r="A1779" s="532" t="str">
        <f>IF(ISNUMBER(VALUE(SUBSTITUTE('Quantities Report_Secondary'!$A1779,"+",""))), VALUE(SUBSTITUTE('Quantities Report_Secondary'!$A1779,"+","")),IF('Quantities Report_Secondary'!$A1779="Totals:","End of Project",$A1778))</f>
        <v>Station</v>
      </c>
      <c r="B1779" s="473" t="str">
        <f>IF(ISNUMBER('Quantities Report_Secondary'!$A1779), "",TRIM('Quantities Report_Secondary'!$A1779))</f>
        <v/>
      </c>
      <c r="C1779" s="475">
        <f>'Quantities Report_Secondary'!D1779</f>
        <v>0</v>
      </c>
    </row>
    <row r="1780" spans="1:3" x14ac:dyDescent="0.25">
      <c r="A1780" s="532" t="str">
        <f>IF(ISNUMBER(VALUE(SUBSTITUTE('Quantities Report_Secondary'!$A1780,"+",""))), VALUE(SUBSTITUTE('Quantities Report_Secondary'!$A1780,"+","")),IF('Quantities Report_Secondary'!$A1780="Totals:","End of Project",$A1779))</f>
        <v>Station</v>
      </c>
      <c r="B1780" s="473" t="str">
        <f>IF(ISNUMBER('Quantities Report_Secondary'!$A1780), "",TRIM('Quantities Report_Secondary'!$A1780))</f>
        <v/>
      </c>
      <c r="C1780" s="475">
        <f>'Quantities Report_Secondary'!D1780</f>
        <v>0</v>
      </c>
    </row>
    <row r="1781" spans="1:3" x14ac:dyDescent="0.25">
      <c r="A1781" s="532" t="str">
        <f>IF(ISNUMBER(VALUE(SUBSTITUTE('Quantities Report_Secondary'!$A1781,"+",""))), VALUE(SUBSTITUTE('Quantities Report_Secondary'!$A1781,"+","")),IF('Quantities Report_Secondary'!$A1781="Totals:","End of Project",$A1780))</f>
        <v>Station</v>
      </c>
      <c r="B1781" s="473" t="str">
        <f>IF(ISNUMBER('Quantities Report_Secondary'!$A1781), "",TRIM('Quantities Report_Secondary'!$A1781))</f>
        <v/>
      </c>
      <c r="C1781" s="475">
        <f>'Quantities Report_Secondary'!D1781</f>
        <v>0</v>
      </c>
    </row>
    <row r="1782" spans="1:3" x14ac:dyDescent="0.25">
      <c r="A1782" s="532" t="str">
        <f>IF(ISNUMBER(VALUE(SUBSTITUTE('Quantities Report_Secondary'!$A1782,"+",""))), VALUE(SUBSTITUTE('Quantities Report_Secondary'!$A1782,"+","")),IF('Quantities Report_Secondary'!$A1782="Totals:","End of Project",$A1781))</f>
        <v>Station</v>
      </c>
      <c r="B1782" s="473" t="str">
        <f>IF(ISNUMBER('Quantities Report_Secondary'!$A1782), "",TRIM('Quantities Report_Secondary'!$A1782))</f>
        <v/>
      </c>
      <c r="C1782" s="475">
        <f>'Quantities Report_Secondary'!D1782</f>
        <v>0</v>
      </c>
    </row>
    <row r="1783" spans="1:3" x14ac:dyDescent="0.25">
      <c r="A1783" s="532" t="str">
        <f>IF(ISNUMBER(VALUE(SUBSTITUTE('Quantities Report_Secondary'!$A1783,"+",""))), VALUE(SUBSTITUTE('Quantities Report_Secondary'!$A1783,"+","")),IF('Quantities Report_Secondary'!$A1783="Totals:","End of Project",$A1782))</f>
        <v>Station</v>
      </c>
      <c r="B1783" s="473" t="str">
        <f>IF(ISNUMBER('Quantities Report_Secondary'!$A1783), "",TRIM('Quantities Report_Secondary'!$A1783))</f>
        <v/>
      </c>
      <c r="C1783" s="475">
        <f>'Quantities Report_Secondary'!D1783</f>
        <v>0</v>
      </c>
    </row>
    <row r="1784" spans="1:3" x14ac:dyDescent="0.25">
      <c r="A1784" s="532" t="str">
        <f>IF(ISNUMBER(VALUE(SUBSTITUTE('Quantities Report_Secondary'!$A1784,"+",""))), VALUE(SUBSTITUTE('Quantities Report_Secondary'!$A1784,"+","")),IF('Quantities Report_Secondary'!$A1784="Totals:","End of Project",$A1783))</f>
        <v>Station</v>
      </c>
      <c r="B1784" s="473" t="str">
        <f>IF(ISNUMBER('Quantities Report_Secondary'!$A1784), "",TRIM('Quantities Report_Secondary'!$A1784))</f>
        <v/>
      </c>
      <c r="C1784" s="475">
        <f>'Quantities Report_Secondary'!D1784</f>
        <v>0</v>
      </c>
    </row>
    <row r="1785" spans="1:3" x14ac:dyDescent="0.25">
      <c r="A1785" s="532" t="str">
        <f>IF(ISNUMBER(VALUE(SUBSTITUTE('Quantities Report_Secondary'!$A1785,"+",""))), VALUE(SUBSTITUTE('Quantities Report_Secondary'!$A1785,"+","")),IF('Quantities Report_Secondary'!$A1785="Totals:","End of Project",$A1784))</f>
        <v>Station</v>
      </c>
      <c r="B1785" s="473" t="str">
        <f>IF(ISNUMBER('Quantities Report_Secondary'!$A1785), "",TRIM('Quantities Report_Secondary'!$A1785))</f>
        <v/>
      </c>
      <c r="C1785" s="475">
        <f>'Quantities Report_Secondary'!D1785</f>
        <v>0</v>
      </c>
    </row>
    <row r="1786" spans="1:3" x14ac:dyDescent="0.25">
      <c r="A1786" s="532" t="str">
        <f>IF(ISNUMBER(VALUE(SUBSTITUTE('Quantities Report_Secondary'!$A1786,"+",""))), VALUE(SUBSTITUTE('Quantities Report_Secondary'!$A1786,"+","")),IF('Quantities Report_Secondary'!$A1786="Totals:","End of Project",$A1785))</f>
        <v>Station</v>
      </c>
      <c r="B1786" s="473" t="str">
        <f>IF(ISNUMBER('Quantities Report_Secondary'!$A1786), "",TRIM('Quantities Report_Secondary'!$A1786))</f>
        <v/>
      </c>
      <c r="C1786" s="475">
        <f>'Quantities Report_Secondary'!D1786</f>
        <v>0</v>
      </c>
    </row>
    <row r="1787" spans="1:3" x14ac:dyDescent="0.25">
      <c r="A1787" s="532" t="str">
        <f>IF(ISNUMBER(VALUE(SUBSTITUTE('Quantities Report_Secondary'!$A1787,"+",""))), VALUE(SUBSTITUTE('Quantities Report_Secondary'!$A1787,"+","")),IF('Quantities Report_Secondary'!$A1787="Totals:","End of Project",$A1786))</f>
        <v>Station</v>
      </c>
      <c r="B1787" s="473" t="str">
        <f>IF(ISNUMBER('Quantities Report_Secondary'!$A1787), "",TRIM('Quantities Report_Secondary'!$A1787))</f>
        <v/>
      </c>
      <c r="C1787" s="475">
        <f>'Quantities Report_Secondary'!D1787</f>
        <v>0</v>
      </c>
    </row>
    <row r="1788" spans="1:3" x14ac:dyDescent="0.25">
      <c r="A1788" s="532" t="str">
        <f>IF(ISNUMBER(VALUE(SUBSTITUTE('Quantities Report_Secondary'!$A1788,"+",""))), VALUE(SUBSTITUTE('Quantities Report_Secondary'!$A1788,"+","")),IF('Quantities Report_Secondary'!$A1788="Totals:","End of Project",$A1787))</f>
        <v>Station</v>
      </c>
      <c r="B1788" s="473" t="str">
        <f>IF(ISNUMBER('Quantities Report_Secondary'!$A1788), "",TRIM('Quantities Report_Secondary'!$A1788))</f>
        <v/>
      </c>
      <c r="C1788" s="475">
        <f>'Quantities Report_Secondary'!D1788</f>
        <v>0</v>
      </c>
    </row>
    <row r="1789" spans="1:3" x14ac:dyDescent="0.25">
      <c r="A1789" s="532" t="str">
        <f>IF(ISNUMBER(VALUE(SUBSTITUTE('Quantities Report_Secondary'!$A1789,"+",""))), VALUE(SUBSTITUTE('Quantities Report_Secondary'!$A1789,"+","")),IF('Quantities Report_Secondary'!$A1789="Totals:","End of Project",$A1788))</f>
        <v>Station</v>
      </c>
      <c r="B1789" s="473" t="str">
        <f>IF(ISNUMBER('Quantities Report_Secondary'!$A1789), "",TRIM('Quantities Report_Secondary'!$A1789))</f>
        <v/>
      </c>
      <c r="C1789" s="475">
        <f>'Quantities Report_Secondary'!D1789</f>
        <v>0</v>
      </c>
    </row>
    <row r="1790" spans="1:3" x14ac:dyDescent="0.25">
      <c r="A1790" s="532" t="str">
        <f>IF(ISNUMBER(VALUE(SUBSTITUTE('Quantities Report_Secondary'!$A1790,"+",""))), VALUE(SUBSTITUTE('Quantities Report_Secondary'!$A1790,"+","")),IF('Quantities Report_Secondary'!$A1790="Totals:","End of Project",$A1789))</f>
        <v>Station</v>
      </c>
      <c r="B1790" s="473" t="str">
        <f>IF(ISNUMBER('Quantities Report_Secondary'!$A1790), "",TRIM('Quantities Report_Secondary'!$A1790))</f>
        <v/>
      </c>
      <c r="C1790" s="475">
        <f>'Quantities Report_Secondary'!D1790</f>
        <v>0</v>
      </c>
    </row>
    <row r="1791" spans="1:3" x14ac:dyDescent="0.25">
      <c r="A1791" s="532" t="str">
        <f>IF(ISNUMBER(VALUE(SUBSTITUTE('Quantities Report_Secondary'!$A1791,"+",""))), VALUE(SUBSTITUTE('Quantities Report_Secondary'!$A1791,"+","")),IF('Quantities Report_Secondary'!$A1791="Totals:","End of Project",$A1790))</f>
        <v>Station</v>
      </c>
      <c r="B1791" s="473" t="str">
        <f>IF(ISNUMBER('Quantities Report_Secondary'!$A1791), "",TRIM('Quantities Report_Secondary'!$A1791))</f>
        <v/>
      </c>
      <c r="C1791" s="475">
        <f>'Quantities Report_Secondary'!D1791</f>
        <v>0</v>
      </c>
    </row>
    <row r="1792" spans="1:3" x14ac:dyDescent="0.25">
      <c r="A1792" s="532" t="str">
        <f>IF(ISNUMBER(VALUE(SUBSTITUTE('Quantities Report_Secondary'!$A1792,"+",""))), VALUE(SUBSTITUTE('Quantities Report_Secondary'!$A1792,"+","")),IF('Quantities Report_Secondary'!$A1792="Totals:","End of Project",$A1791))</f>
        <v>Station</v>
      </c>
      <c r="B1792" s="473" t="str">
        <f>IF(ISNUMBER('Quantities Report_Secondary'!$A1792), "",TRIM('Quantities Report_Secondary'!$A1792))</f>
        <v/>
      </c>
      <c r="C1792" s="475">
        <f>'Quantities Report_Secondary'!D1792</f>
        <v>0</v>
      </c>
    </row>
    <row r="1793" spans="1:3" x14ac:dyDescent="0.25">
      <c r="A1793" s="532" t="str">
        <f>IF(ISNUMBER(VALUE(SUBSTITUTE('Quantities Report_Secondary'!$A1793,"+",""))), VALUE(SUBSTITUTE('Quantities Report_Secondary'!$A1793,"+","")),IF('Quantities Report_Secondary'!$A1793="Totals:","End of Project",$A1792))</f>
        <v>Station</v>
      </c>
      <c r="B1793" s="473" t="str">
        <f>IF(ISNUMBER('Quantities Report_Secondary'!$A1793), "",TRIM('Quantities Report_Secondary'!$A1793))</f>
        <v/>
      </c>
      <c r="C1793" s="475">
        <f>'Quantities Report_Secondary'!D1793</f>
        <v>0</v>
      </c>
    </row>
    <row r="1794" spans="1:3" x14ac:dyDescent="0.25">
      <c r="A1794" s="532" t="str">
        <f>IF(ISNUMBER(VALUE(SUBSTITUTE('Quantities Report_Secondary'!$A1794,"+",""))), VALUE(SUBSTITUTE('Quantities Report_Secondary'!$A1794,"+","")),IF('Quantities Report_Secondary'!$A1794="Totals:","End of Project",$A1793))</f>
        <v>Station</v>
      </c>
      <c r="B1794" s="473" t="str">
        <f>IF(ISNUMBER('Quantities Report_Secondary'!$A1794), "",TRIM('Quantities Report_Secondary'!$A1794))</f>
        <v/>
      </c>
      <c r="C1794" s="475">
        <f>'Quantities Report_Secondary'!D1794</f>
        <v>0</v>
      </c>
    </row>
    <row r="1795" spans="1:3" x14ac:dyDescent="0.25">
      <c r="A1795" s="532" t="str">
        <f>IF(ISNUMBER(VALUE(SUBSTITUTE('Quantities Report_Secondary'!$A1795,"+",""))), VALUE(SUBSTITUTE('Quantities Report_Secondary'!$A1795,"+","")),IF('Quantities Report_Secondary'!$A1795="Totals:","End of Project",$A1794))</f>
        <v>Station</v>
      </c>
      <c r="B1795" s="473" t="str">
        <f>IF(ISNUMBER('Quantities Report_Secondary'!$A1795), "",TRIM('Quantities Report_Secondary'!$A1795))</f>
        <v/>
      </c>
      <c r="C1795" s="475">
        <f>'Quantities Report_Secondary'!D1795</f>
        <v>0</v>
      </c>
    </row>
    <row r="1796" spans="1:3" x14ac:dyDescent="0.25">
      <c r="A1796" s="532" t="str">
        <f>IF(ISNUMBER(VALUE(SUBSTITUTE('Quantities Report_Secondary'!$A1796,"+",""))), VALUE(SUBSTITUTE('Quantities Report_Secondary'!$A1796,"+","")),IF('Quantities Report_Secondary'!$A1796="Totals:","End of Project",$A1795))</f>
        <v>Station</v>
      </c>
      <c r="B1796" s="473" t="str">
        <f>IF(ISNUMBER('Quantities Report_Secondary'!$A1796), "",TRIM('Quantities Report_Secondary'!$A1796))</f>
        <v/>
      </c>
      <c r="C1796" s="475">
        <f>'Quantities Report_Secondary'!D1796</f>
        <v>0</v>
      </c>
    </row>
    <row r="1797" spans="1:3" x14ac:dyDescent="0.25">
      <c r="A1797" s="532" t="str">
        <f>IF(ISNUMBER(VALUE(SUBSTITUTE('Quantities Report_Secondary'!$A1797,"+",""))), VALUE(SUBSTITUTE('Quantities Report_Secondary'!$A1797,"+","")),IF('Quantities Report_Secondary'!$A1797="Totals:","End of Project",$A1796))</f>
        <v>Station</v>
      </c>
      <c r="B1797" s="473" t="str">
        <f>IF(ISNUMBER('Quantities Report_Secondary'!$A1797), "",TRIM('Quantities Report_Secondary'!$A1797))</f>
        <v/>
      </c>
      <c r="C1797" s="475">
        <f>'Quantities Report_Secondary'!D1797</f>
        <v>0</v>
      </c>
    </row>
    <row r="1798" spans="1:3" x14ac:dyDescent="0.25">
      <c r="A1798" s="532" t="str">
        <f>IF(ISNUMBER(VALUE(SUBSTITUTE('Quantities Report_Secondary'!$A1798,"+",""))), VALUE(SUBSTITUTE('Quantities Report_Secondary'!$A1798,"+","")),IF('Quantities Report_Secondary'!$A1798="Totals:","End of Project",$A1797))</f>
        <v>Station</v>
      </c>
      <c r="B1798" s="473" t="str">
        <f>IF(ISNUMBER('Quantities Report_Secondary'!$A1798), "",TRIM('Quantities Report_Secondary'!$A1798))</f>
        <v/>
      </c>
      <c r="C1798" s="475">
        <f>'Quantities Report_Secondary'!D1798</f>
        <v>0</v>
      </c>
    </row>
    <row r="1799" spans="1:3" x14ac:dyDescent="0.25">
      <c r="A1799" s="532" t="str">
        <f>IF(ISNUMBER(VALUE(SUBSTITUTE('Quantities Report_Secondary'!$A1799,"+",""))), VALUE(SUBSTITUTE('Quantities Report_Secondary'!$A1799,"+","")),IF('Quantities Report_Secondary'!$A1799="Totals:","End of Project",$A1798))</f>
        <v>Station</v>
      </c>
      <c r="B1799" s="473" t="str">
        <f>IF(ISNUMBER('Quantities Report_Secondary'!$A1799), "",TRIM('Quantities Report_Secondary'!$A1799))</f>
        <v/>
      </c>
      <c r="C1799" s="475">
        <f>'Quantities Report_Secondary'!D1799</f>
        <v>0</v>
      </c>
    </row>
    <row r="1800" spans="1:3" x14ac:dyDescent="0.25">
      <c r="A1800" s="532" t="str">
        <f>IF(ISNUMBER(VALUE(SUBSTITUTE('Quantities Report_Secondary'!$A1800,"+",""))), VALUE(SUBSTITUTE('Quantities Report_Secondary'!$A1800,"+","")),IF('Quantities Report_Secondary'!$A1800="Totals:","End of Project",$A1799))</f>
        <v>Station</v>
      </c>
      <c r="B1800" s="473" t="str">
        <f>IF(ISNUMBER('Quantities Report_Secondary'!$A1800), "",TRIM('Quantities Report_Secondary'!$A1800))</f>
        <v/>
      </c>
      <c r="C1800" s="475">
        <f>'Quantities Report_Secondary'!D1800</f>
        <v>0</v>
      </c>
    </row>
    <row r="1801" spans="1:3" x14ac:dyDescent="0.25">
      <c r="A1801" s="532" t="str">
        <f>IF(ISNUMBER(VALUE(SUBSTITUTE('Quantities Report_Secondary'!$A1801,"+",""))), VALUE(SUBSTITUTE('Quantities Report_Secondary'!$A1801,"+","")),IF('Quantities Report_Secondary'!$A1801="Totals:","End of Project",$A1800))</f>
        <v>Station</v>
      </c>
      <c r="B1801" s="473" t="str">
        <f>IF(ISNUMBER('Quantities Report_Secondary'!$A1801), "",TRIM('Quantities Report_Secondary'!$A1801))</f>
        <v/>
      </c>
      <c r="C1801" s="475">
        <f>'Quantities Report_Secondary'!D1801</f>
        <v>0</v>
      </c>
    </row>
    <row r="1802" spans="1:3" x14ac:dyDescent="0.25">
      <c r="A1802" s="532" t="str">
        <f>IF(ISNUMBER(VALUE(SUBSTITUTE('Quantities Report_Secondary'!$A1802,"+",""))), VALUE(SUBSTITUTE('Quantities Report_Secondary'!$A1802,"+","")),IF('Quantities Report_Secondary'!$A1802="Totals:","End of Project",$A1801))</f>
        <v>Station</v>
      </c>
      <c r="B1802" s="473" t="str">
        <f>IF(ISNUMBER('Quantities Report_Secondary'!$A1802), "",TRIM('Quantities Report_Secondary'!$A1802))</f>
        <v/>
      </c>
      <c r="C1802" s="475">
        <f>'Quantities Report_Secondary'!D1802</f>
        <v>0</v>
      </c>
    </row>
    <row r="1803" spans="1:3" x14ac:dyDescent="0.25">
      <c r="A1803" s="532" t="str">
        <f>IF(ISNUMBER(VALUE(SUBSTITUTE('Quantities Report_Secondary'!$A1803,"+",""))), VALUE(SUBSTITUTE('Quantities Report_Secondary'!$A1803,"+","")),IF('Quantities Report_Secondary'!$A1803="Totals:","End of Project",$A1802))</f>
        <v>Station</v>
      </c>
      <c r="B1803" s="473" t="str">
        <f>IF(ISNUMBER('Quantities Report_Secondary'!$A1803), "",TRIM('Quantities Report_Secondary'!$A1803))</f>
        <v/>
      </c>
      <c r="C1803" s="475">
        <f>'Quantities Report_Secondary'!D1803</f>
        <v>0</v>
      </c>
    </row>
    <row r="1804" spans="1:3" x14ac:dyDescent="0.25">
      <c r="A1804" s="532" t="str">
        <f>IF(ISNUMBER(VALUE(SUBSTITUTE('Quantities Report_Secondary'!$A1804,"+",""))), VALUE(SUBSTITUTE('Quantities Report_Secondary'!$A1804,"+","")),IF('Quantities Report_Secondary'!$A1804="Totals:","End of Project",$A1803))</f>
        <v>Station</v>
      </c>
      <c r="B1804" s="473" t="str">
        <f>IF(ISNUMBER('Quantities Report_Secondary'!$A1804), "",TRIM('Quantities Report_Secondary'!$A1804))</f>
        <v/>
      </c>
      <c r="C1804" s="475">
        <f>'Quantities Report_Secondary'!D1804</f>
        <v>0</v>
      </c>
    </row>
    <row r="1805" spans="1:3" x14ac:dyDescent="0.25">
      <c r="A1805" s="532" t="str">
        <f>IF(ISNUMBER(VALUE(SUBSTITUTE('Quantities Report_Secondary'!$A1805,"+",""))), VALUE(SUBSTITUTE('Quantities Report_Secondary'!$A1805,"+","")),IF('Quantities Report_Secondary'!$A1805="Totals:","End of Project",$A1804))</f>
        <v>Station</v>
      </c>
      <c r="B1805" s="473" t="str">
        <f>IF(ISNUMBER('Quantities Report_Secondary'!$A1805), "",TRIM('Quantities Report_Secondary'!$A1805))</f>
        <v/>
      </c>
      <c r="C1805" s="475">
        <f>'Quantities Report_Secondary'!D1805</f>
        <v>0</v>
      </c>
    </row>
    <row r="1806" spans="1:3" x14ac:dyDescent="0.25">
      <c r="A1806" s="532" t="str">
        <f>IF(ISNUMBER(VALUE(SUBSTITUTE('Quantities Report_Secondary'!$A1806,"+",""))), VALUE(SUBSTITUTE('Quantities Report_Secondary'!$A1806,"+","")),IF('Quantities Report_Secondary'!$A1806="Totals:","End of Project",$A1805))</f>
        <v>Station</v>
      </c>
      <c r="B1806" s="473" t="str">
        <f>IF(ISNUMBER('Quantities Report_Secondary'!$A1806), "",TRIM('Quantities Report_Secondary'!$A1806))</f>
        <v/>
      </c>
      <c r="C1806" s="475">
        <f>'Quantities Report_Secondary'!D1806</f>
        <v>0</v>
      </c>
    </row>
    <row r="1807" spans="1:3" x14ac:dyDescent="0.25">
      <c r="A1807" s="532" t="str">
        <f>IF(ISNUMBER(VALUE(SUBSTITUTE('Quantities Report_Secondary'!$A1807,"+",""))), VALUE(SUBSTITUTE('Quantities Report_Secondary'!$A1807,"+","")),IF('Quantities Report_Secondary'!$A1807="Totals:","End of Project",$A1806))</f>
        <v>Station</v>
      </c>
      <c r="B1807" s="473" t="str">
        <f>IF(ISNUMBER('Quantities Report_Secondary'!$A1807), "",TRIM('Quantities Report_Secondary'!$A1807))</f>
        <v/>
      </c>
      <c r="C1807" s="475">
        <f>'Quantities Report_Secondary'!D1807</f>
        <v>0</v>
      </c>
    </row>
    <row r="1808" spans="1:3" x14ac:dyDescent="0.25">
      <c r="A1808" s="532" t="str">
        <f>IF(ISNUMBER(VALUE(SUBSTITUTE('Quantities Report_Secondary'!$A1808,"+",""))), VALUE(SUBSTITUTE('Quantities Report_Secondary'!$A1808,"+","")),IF('Quantities Report_Secondary'!$A1808="Totals:","End of Project",$A1807))</f>
        <v>Station</v>
      </c>
      <c r="B1808" s="473" t="str">
        <f>IF(ISNUMBER('Quantities Report_Secondary'!$A1808), "",TRIM('Quantities Report_Secondary'!$A1808))</f>
        <v/>
      </c>
      <c r="C1808" s="475">
        <f>'Quantities Report_Secondary'!D1808</f>
        <v>0</v>
      </c>
    </row>
    <row r="1809" spans="1:3" x14ac:dyDescent="0.25">
      <c r="A1809" s="532" t="str">
        <f>IF(ISNUMBER(VALUE(SUBSTITUTE('Quantities Report_Secondary'!$A1809,"+",""))), VALUE(SUBSTITUTE('Quantities Report_Secondary'!$A1809,"+","")),IF('Quantities Report_Secondary'!$A1809="Totals:","End of Project",$A1808))</f>
        <v>Station</v>
      </c>
      <c r="B1809" s="473" t="str">
        <f>IF(ISNUMBER('Quantities Report_Secondary'!$A1809), "",TRIM('Quantities Report_Secondary'!$A1809))</f>
        <v/>
      </c>
      <c r="C1809" s="475">
        <f>'Quantities Report_Secondary'!D1809</f>
        <v>0</v>
      </c>
    </row>
    <row r="1810" spans="1:3" x14ac:dyDescent="0.25">
      <c r="A1810" s="532" t="str">
        <f>IF(ISNUMBER(VALUE(SUBSTITUTE('Quantities Report_Secondary'!$A1810,"+",""))), VALUE(SUBSTITUTE('Quantities Report_Secondary'!$A1810,"+","")),IF('Quantities Report_Secondary'!$A1810="Totals:","End of Project",$A1809))</f>
        <v>Station</v>
      </c>
      <c r="B1810" s="473" t="str">
        <f>IF(ISNUMBER('Quantities Report_Secondary'!$A1810), "",TRIM('Quantities Report_Secondary'!$A1810))</f>
        <v/>
      </c>
      <c r="C1810" s="475">
        <f>'Quantities Report_Secondary'!D1810</f>
        <v>0</v>
      </c>
    </row>
    <row r="1811" spans="1:3" x14ac:dyDescent="0.25">
      <c r="A1811" s="532" t="str">
        <f>IF(ISNUMBER(VALUE(SUBSTITUTE('Quantities Report_Secondary'!$A1811,"+",""))), VALUE(SUBSTITUTE('Quantities Report_Secondary'!$A1811,"+","")),IF('Quantities Report_Secondary'!$A1811="Totals:","End of Project",$A1810))</f>
        <v>Station</v>
      </c>
      <c r="B1811" s="473" t="str">
        <f>IF(ISNUMBER('Quantities Report_Secondary'!$A1811), "",TRIM('Quantities Report_Secondary'!$A1811))</f>
        <v/>
      </c>
      <c r="C1811" s="475">
        <f>'Quantities Report_Secondary'!D1811</f>
        <v>0</v>
      </c>
    </row>
    <row r="1812" spans="1:3" x14ac:dyDescent="0.25">
      <c r="A1812" s="532" t="str">
        <f>IF(ISNUMBER(VALUE(SUBSTITUTE('Quantities Report_Secondary'!$A1812,"+",""))), VALUE(SUBSTITUTE('Quantities Report_Secondary'!$A1812,"+","")),IF('Quantities Report_Secondary'!$A1812="Totals:","End of Project",$A1811))</f>
        <v>Station</v>
      </c>
      <c r="B1812" s="473" t="str">
        <f>IF(ISNUMBER('Quantities Report_Secondary'!$A1812), "",TRIM('Quantities Report_Secondary'!$A1812))</f>
        <v/>
      </c>
      <c r="C1812" s="475">
        <f>'Quantities Report_Secondary'!D1812</f>
        <v>0</v>
      </c>
    </row>
    <row r="1813" spans="1:3" x14ac:dyDescent="0.25">
      <c r="A1813" s="532" t="str">
        <f>IF(ISNUMBER(VALUE(SUBSTITUTE('Quantities Report_Secondary'!$A1813,"+",""))), VALUE(SUBSTITUTE('Quantities Report_Secondary'!$A1813,"+","")),IF('Quantities Report_Secondary'!$A1813="Totals:","End of Project",$A1812))</f>
        <v>Station</v>
      </c>
      <c r="B1813" s="473" t="str">
        <f>IF(ISNUMBER('Quantities Report_Secondary'!$A1813), "",TRIM('Quantities Report_Secondary'!$A1813))</f>
        <v/>
      </c>
      <c r="C1813" s="475">
        <f>'Quantities Report_Secondary'!D1813</f>
        <v>0</v>
      </c>
    </row>
    <row r="1814" spans="1:3" x14ac:dyDescent="0.25">
      <c r="A1814" s="532" t="str">
        <f>IF(ISNUMBER(VALUE(SUBSTITUTE('Quantities Report_Secondary'!$A1814,"+",""))), VALUE(SUBSTITUTE('Quantities Report_Secondary'!$A1814,"+","")),IF('Quantities Report_Secondary'!$A1814="Totals:","End of Project",$A1813))</f>
        <v>Station</v>
      </c>
      <c r="B1814" s="473" t="str">
        <f>IF(ISNUMBER('Quantities Report_Secondary'!$A1814), "",TRIM('Quantities Report_Secondary'!$A1814))</f>
        <v/>
      </c>
      <c r="C1814" s="475">
        <f>'Quantities Report_Secondary'!D1814</f>
        <v>0</v>
      </c>
    </row>
    <row r="1815" spans="1:3" x14ac:dyDescent="0.25">
      <c r="A1815" s="532" t="str">
        <f>IF(ISNUMBER(VALUE(SUBSTITUTE('Quantities Report_Secondary'!$A1815,"+",""))), VALUE(SUBSTITUTE('Quantities Report_Secondary'!$A1815,"+","")),IF('Quantities Report_Secondary'!$A1815="Totals:","End of Project",$A1814))</f>
        <v>Station</v>
      </c>
      <c r="B1815" s="473" t="str">
        <f>IF(ISNUMBER('Quantities Report_Secondary'!$A1815), "",TRIM('Quantities Report_Secondary'!$A1815))</f>
        <v/>
      </c>
      <c r="C1815" s="475">
        <f>'Quantities Report_Secondary'!D1815</f>
        <v>0</v>
      </c>
    </row>
    <row r="1816" spans="1:3" x14ac:dyDescent="0.25">
      <c r="A1816" s="532" t="str">
        <f>IF(ISNUMBER(VALUE(SUBSTITUTE('Quantities Report_Secondary'!$A1816,"+",""))), VALUE(SUBSTITUTE('Quantities Report_Secondary'!$A1816,"+","")),IF('Quantities Report_Secondary'!$A1816="Totals:","End of Project",$A1815))</f>
        <v>Station</v>
      </c>
      <c r="B1816" s="473" t="str">
        <f>IF(ISNUMBER('Quantities Report_Secondary'!$A1816), "",TRIM('Quantities Report_Secondary'!$A1816))</f>
        <v/>
      </c>
      <c r="C1816" s="475">
        <f>'Quantities Report_Secondary'!D1816</f>
        <v>0</v>
      </c>
    </row>
    <row r="1817" spans="1:3" x14ac:dyDescent="0.25">
      <c r="A1817" s="532" t="str">
        <f>IF(ISNUMBER(VALUE(SUBSTITUTE('Quantities Report_Secondary'!$A1817,"+",""))), VALUE(SUBSTITUTE('Quantities Report_Secondary'!$A1817,"+","")),IF('Quantities Report_Secondary'!$A1817="Totals:","End of Project",$A1816))</f>
        <v>Station</v>
      </c>
      <c r="B1817" s="473" t="str">
        <f>IF(ISNUMBER('Quantities Report_Secondary'!$A1817), "",TRIM('Quantities Report_Secondary'!$A1817))</f>
        <v/>
      </c>
      <c r="C1817" s="475">
        <f>'Quantities Report_Secondary'!D1817</f>
        <v>0</v>
      </c>
    </row>
    <row r="1818" spans="1:3" x14ac:dyDescent="0.25">
      <c r="A1818" s="532" t="str">
        <f>IF(ISNUMBER(VALUE(SUBSTITUTE('Quantities Report_Secondary'!$A1818,"+",""))), VALUE(SUBSTITUTE('Quantities Report_Secondary'!$A1818,"+","")),IF('Quantities Report_Secondary'!$A1818="Totals:","End of Project",$A1817))</f>
        <v>Station</v>
      </c>
      <c r="B1818" s="473" t="str">
        <f>IF(ISNUMBER('Quantities Report_Secondary'!$A1818), "",TRIM('Quantities Report_Secondary'!$A1818))</f>
        <v/>
      </c>
      <c r="C1818" s="475">
        <f>'Quantities Report_Secondary'!D1818</f>
        <v>0</v>
      </c>
    </row>
    <row r="1819" spans="1:3" x14ac:dyDescent="0.25">
      <c r="A1819" s="532" t="str">
        <f>IF(ISNUMBER(VALUE(SUBSTITUTE('Quantities Report_Secondary'!$A1819,"+",""))), VALUE(SUBSTITUTE('Quantities Report_Secondary'!$A1819,"+","")),IF('Quantities Report_Secondary'!$A1819="Totals:","End of Project",$A1818))</f>
        <v>Station</v>
      </c>
      <c r="B1819" s="473" t="str">
        <f>IF(ISNUMBER('Quantities Report_Secondary'!$A1819), "",TRIM('Quantities Report_Secondary'!$A1819))</f>
        <v/>
      </c>
      <c r="C1819" s="475">
        <f>'Quantities Report_Secondary'!D1819</f>
        <v>0</v>
      </c>
    </row>
    <row r="1820" spans="1:3" x14ac:dyDescent="0.25">
      <c r="A1820" s="532" t="str">
        <f>IF(ISNUMBER(VALUE(SUBSTITUTE('Quantities Report_Secondary'!$A1820,"+",""))), VALUE(SUBSTITUTE('Quantities Report_Secondary'!$A1820,"+","")),IF('Quantities Report_Secondary'!$A1820="Totals:","End of Project",$A1819))</f>
        <v>Station</v>
      </c>
      <c r="B1820" s="473" t="str">
        <f>IF(ISNUMBER('Quantities Report_Secondary'!$A1820), "",TRIM('Quantities Report_Secondary'!$A1820))</f>
        <v/>
      </c>
      <c r="C1820" s="475">
        <f>'Quantities Report_Secondary'!D1820</f>
        <v>0</v>
      </c>
    </row>
    <row r="1821" spans="1:3" x14ac:dyDescent="0.25">
      <c r="A1821" s="532" t="str">
        <f>IF(ISNUMBER(VALUE(SUBSTITUTE('Quantities Report_Secondary'!$A1821,"+",""))), VALUE(SUBSTITUTE('Quantities Report_Secondary'!$A1821,"+","")),IF('Quantities Report_Secondary'!$A1821="Totals:","End of Project",$A1820))</f>
        <v>Station</v>
      </c>
      <c r="B1821" s="473" t="str">
        <f>IF(ISNUMBER('Quantities Report_Secondary'!$A1821), "",TRIM('Quantities Report_Secondary'!$A1821))</f>
        <v/>
      </c>
      <c r="C1821" s="475">
        <f>'Quantities Report_Secondary'!D1821</f>
        <v>0</v>
      </c>
    </row>
    <row r="1822" spans="1:3" x14ac:dyDescent="0.25">
      <c r="A1822" s="532" t="str">
        <f>IF(ISNUMBER(VALUE(SUBSTITUTE('Quantities Report_Secondary'!$A1822,"+",""))), VALUE(SUBSTITUTE('Quantities Report_Secondary'!$A1822,"+","")),IF('Quantities Report_Secondary'!$A1822="Totals:","End of Project",$A1821))</f>
        <v>Station</v>
      </c>
      <c r="B1822" s="473" t="str">
        <f>IF(ISNUMBER('Quantities Report_Secondary'!$A1822), "",TRIM('Quantities Report_Secondary'!$A1822))</f>
        <v/>
      </c>
      <c r="C1822" s="475">
        <f>'Quantities Report_Secondary'!D1822</f>
        <v>0</v>
      </c>
    </row>
    <row r="1823" spans="1:3" x14ac:dyDescent="0.25">
      <c r="A1823" s="532" t="str">
        <f>IF(ISNUMBER(VALUE(SUBSTITUTE('Quantities Report_Secondary'!$A1823,"+",""))), VALUE(SUBSTITUTE('Quantities Report_Secondary'!$A1823,"+","")),IF('Quantities Report_Secondary'!$A1823="Totals:","End of Project",$A1822))</f>
        <v>Station</v>
      </c>
      <c r="B1823" s="473" t="str">
        <f>IF(ISNUMBER('Quantities Report_Secondary'!$A1823), "",TRIM('Quantities Report_Secondary'!$A1823))</f>
        <v/>
      </c>
      <c r="C1823" s="475">
        <f>'Quantities Report_Secondary'!D1823</f>
        <v>0</v>
      </c>
    </row>
    <row r="1824" spans="1:3" x14ac:dyDescent="0.25">
      <c r="A1824" s="532" t="str">
        <f>IF(ISNUMBER(VALUE(SUBSTITUTE('Quantities Report_Secondary'!$A1824,"+",""))), VALUE(SUBSTITUTE('Quantities Report_Secondary'!$A1824,"+","")),IF('Quantities Report_Secondary'!$A1824="Totals:","End of Project",$A1823))</f>
        <v>Station</v>
      </c>
      <c r="B1824" s="473" t="str">
        <f>IF(ISNUMBER('Quantities Report_Secondary'!$A1824), "",TRIM('Quantities Report_Secondary'!$A1824))</f>
        <v/>
      </c>
      <c r="C1824" s="475">
        <f>'Quantities Report_Secondary'!D1824</f>
        <v>0</v>
      </c>
    </row>
    <row r="1825" spans="1:3" x14ac:dyDescent="0.25">
      <c r="A1825" s="532" t="str">
        <f>IF(ISNUMBER(VALUE(SUBSTITUTE('Quantities Report_Secondary'!$A1825,"+",""))), VALUE(SUBSTITUTE('Quantities Report_Secondary'!$A1825,"+","")),IF('Quantities Report_Secondary'!$A1825="Totals:","End of Project",$A1824))</f>
        <v>Station</v>
      </c>
      <c r="B1825" s="473" t="str">
        <f>IF(ISNUMBER('Quantities Report_Secondary'!$A1825), "",TRIM('Quantities Report_Secondary'!$A1825))</f>
        <v/>
      </c>
      <c r="C1825" s="475">
        <f>'Quantities Report_Secondary'!D1825</f>
        <v>0</v>
      </c>
    </row>
    <row r="1826" spans="1:3" x14ac:dyDescent="0.25">
      <c r="A1826" s="532" t="str">
        <f>IF(ISNUMBER(VALUE(SUBSTITUTE('Quantities Report_Secondary'!$A1826,"+",""))), VALUE(SUBSTITUTE('Quantities Report_Secondary'!$A1826,"+","")),IF('Quantities Report_Secondary'!$A1826="Totals:","End of Project",$A1825))</f>
        <v>Station</v>
      </c>
      <c r="B1826" s="473" t="str">
        <f>IF(ISNUMBER('Quantities Report_Secondary'!$A1826), "",TRIM('Quantities Report_Secondary'!$A1826))</f>
        <v/>
      </c>
      <c r="C1826" s="475">
        <f>'Quantities Report_Secondary'!D1826</f>
        <v>0</v>
      </c>
    </row>
    <row r="1827" spans="1:3" x14ac:dyDescent="0.25">
      <c r="A1827" s="532" t="str">
        <f>IF(ISNUMBER(VALUE(SUBSTITUTE('Quantities Report_Secondary'!$A1827,"+",""))), VALUE(SUBSTITUTE('Quantities Report_Secondary'!$A1827,"+","")),IF('Quantities Report_Secondary'!$A1827="Totals:","End of Project",$A1826))</f>
        <v>Station</v>
      </c>
      <c r="B1827" s="473" t="str">
        <f>IF(ISNUMBER('Quantities Report_Secondary'!$A1827), "",TRIM('Quantities Report_Secondary'!$A1827))</f>
        <v/>
      </c>
      <c r="C1827" s="475">
        <f>'Quantities Report_Secondary'!D1827</f>
        <v>0</v>
      </c>
    </row>
    <row r="1828" spans="1:3" x14ac:dyDescent="0.25">
      <c r="A1828" s="532" t="str">
        <f>IF(ISNUMBER(VALUE(SUBSTITUTE('Quantities Report_Secondary'!$A1828,"+",""))), VALUE(SUBSTITUTE('Quantities Report_Secondary'!$A1828,"+","")),IF('Quantities Report_Secondary'!$A1828="Totals:","End of Project",$A1827))</f>
        <v>Station</v>
      </c>
      <c r="B1828" s="473" t="str">
        <f>IF(ISNUMBER('Quantities Report_Secondary'!$A1828), "",TRIM('Quantities Report_Secondary'!$A1828))</f>
        <v/>
      </c>
      <c r="C1828" s="475">
        <f>'Quantities Report_Secondary'!D1828</f>
        <v>0</v>
      </c>
    </row>
    <row r="1829" spans="1:3" x14ac:dyDescent="0.25">
      <c r="A1829" s="532" t="str">
        <f>IF(ISNUMBER(VALUE(SUBSTITUTE('Quantities Report_Secondary'!$A1829,"+",""))), VALUE(SUBSTITUTE('Quantities Report_Secondary'!$A1829,"+","")),IF('Quantities Report_Secondary'!$A1829="Totals:","End of Project",$A1828))</f>
        <v>Station</v>
      </c>
      <c r="B1829" s="473" t="str">
        <f>IF(ISNUMBER('Quantities Report_Secondary'!$A1829), "",TRIM('Quantities Report_Secondary'!$A1829))</f>
        <v/>
      </c>
      <c r="C1829" s="475">
        <f>'Quantities Report_Secondary'!D1829</f>
        <v>0</v>
      </c>
    </row>
    <row r="1830" spans="1:3" x14ac:dyDescent="0.25">
      <c r="A1830" s="532" t="str">
        <f>IF(ISNUMBER(VALUE(SUBSTITUTE('Quantities Report_Secondary'!$A1830,"+",""))), VALUE(SUBSTITUTE('Quantities Report_Secondary'!$A1830,"+","")),IF('Quantities Report_Secondary'!$A1830="Totals:","End of Project",$A1829))</f>
        <v>Station</v>
      </c>
      <c r="B1830" s="473" t="str">
        <f>IF(ISNUMBER('Quantities Report_Secondary'!$A1830), "",TRIM('Quantities Report_Secondary'!$A1830))</f>
        <v/>
      </c>
      <c r="C1830" s="475">
        <f>'Quantities Report_Secondary'!D1830</f>
        <v>0</v>
      </c>
    </row>
    <row r="1831" spans="1:3" x14ac:dyDescent="0.25">
      <c r="A1831" s="532" t="str">
        <f>IF(ISNUMBER(VALUE(SUBSTITUTE('Quantities Report_Secondary'!$A1831,"+",""))), VALUE(SUBSTITUTE('Quantities Report_Secondary'!$A1831,"+","")),IF('Quantities Report_Secondary'!$A1831="Totals:","End of Project",$A1830))</f>
        <v>Station</v>
      </c>
      <c r="B1831" s="473" t="str">
        <f>IF(ISNUMBER('Quantities Report_Secondary'!$A1831), "",TRIM('Quantities Report_Secondary'!$A1831))</f>
        <v/>
      </c>
      <c r="C1831" s="475">
        <f>'Quantities Report_Secondary'!D1831</f>
        <v>0</v>
      </c>
    </row>
    <row r="1832" spans="1:3" x14ac:dyDescent="0.25">
      <c r="A1832" s="532" t="str">
        <f>IF(ISNUMBER(VALUE(SUBSTITUTE('Quantities Report_Secondary'!$A1832,"+",""))), VALUE(SUBSTITUTE('Quantities Report_Secondary'!$A1832,"+","")),IF('Quantities Report_Secondary'!$A1832="Totals:","End of Project",$A1831))</f>
        <v>Station</v>
      </c>
      <c r="B1832" s="473" t="str">
        <f>IF(ISNUMBER('Quantities Report_Secondary'!$A1832), "",TRIM('Quantities Report_Secondary'!$A1832))</f>
        <v/>
      </c>
      <c r="C1832" s="475">
        <f>'Quantities Report_Secondary'!D1832</f>
        <v>0</v>
      </c>
    </row>
    <row r="1833" spans="1:3" x14ac:dyDescent="0.25">
      <c r="A1833" s="532" t="str">
        <f>IF(ISNUMBER(VALUE(SUBSTITUTE('Quantities Report_Secondary'!$A1833,"+",""))), VALUE(SUBSTITUTE('Quantities Report_Secondary'!$A1833,"+","")),IF('Quantities Report_Secondary'!$A1833="Totals:","End of Project",$A1832))</f>
        <v>Station</v>
      </c>
      <c r="B1833" s="473" t="str">
        <f>IF(ISNUMBER('Quantities Report_Secondary'!$A1833), "",TRIM('Quantities Report_Secondary'!$A1833))</f>
        <v/>
      </c>
      <c r="C1833" s="475">
        <f>'Quantities Report_Secondary'!D1833</f>
        <v>0</v>
      </c>
    </row>
    <row r="1834" spans="1:3" x14ac:dyDescent="0.25">
      <c r="A1834" s="532" t="str">
        <f>IF(ISNUMBER(VALUE(SUBSTITUTE('Quantities Report_Secondary'!$A1834,"+",""))), VALUE(SUBSTITUTE('Quantities Report_Secondary'!$A1834,"+","")),IF('Quantities Report_Secondary'!$A1834="Totals:","End of Project",$A1833))</f>
        <v>Station</v>
      </c>
      <c r="B1834" s="473" t="str">
        <f>IF(ISNUMBER('Quantities Report_Secondary'!$A1834), "",TRIM('Quantities Report_Secondary'!$A1834))</f>
        <v/>
      </c>
      <c r="C1834" s="475">
        <f>'Quantities Report_Secondary'!D1834</f>
        <v>0</v>
      </c>
    </row>
    <row r="1835" spans="1:3" x14ac:dyDescent="0.25">
      <c r="A1835" s="532" t="str">
        <f>IF(ISNUMBER(VALUE(SUBSTITUTE('Quantities Report_Secondary'!$A1835,"+",""))), VALUE(SUBSTITUTE('Quantities Report_Secondary'!$A1835,"+","")),IF('Quantities Report_Secondary'!$A1835="Totals:","End of Project",$A1834))</f>
        <v>Station</v>
      </c>
      <c r="B1835" s="473" t="str">
        <f>IF(ISNUMBER('Quantities Report_Secondary'!$A1835), "",TRIM('Quantities Report_Secondary'!$A1835))</f>
        <v/>
      </c>
      <c r="C1835" s="475">
        <f>'Quantities Report_Secondary'!D1835</f>
        <v>0</v>
      </c>
    </row>
    <row r="1836" spans="1:3" x14ac:dyDescent="0.25">
      <c r="A1836" s="532" t="str">
        <f>IF(ISNUMBER(VALUE(SUBSTITUTE('Quantities Report_Secondary'!$A1836,"+",""))), VALUE(SUBSTITUTE('Quantities Report_Secondary'!$A1836,"+","")),IF('Quantities Report_Secondary'!$A1836="Totals:","End of Project",$A1835))</f>
        <v>Station</v>
      </c>
      <c r="B1836" s="473" t="str">
        <f>IF(ISNUMBER('Quantities Report_Secondary'!$A1836), "",TRIM('Quantities Report_Secondary'!$A1836))</f>
        <v/>
      </c>
      <c r="C1836" s="475">
        <f>'Quantities Report_Secondary'!D1836</f>
        <v>0</v>
      </c>
    </row>
    <row r="1837" spans="1:3" x14ac:dyDescent="0.25">
      <c r="A1837" s="532" t="str">
        <f>IF(ISNUMBER(VALUE(SUBSTITUTE('Quantities Report_Secondary'!$A1837,"+",""))), VALUE(SUBSTITUTE('Quantities Report_Secondary'!$A1837,"+","")),IF('Quantities Report_Secondary'!$A1837="Totals:","End of Project",$A1836))</f>
        <v>Station</v>
      </c>
      <c r="B1837" s="473" t="str">
        <f>IF(ISNUMBER('Quantities Report_Secondary'!$A1837), "",TRIM('Quantities Report_Secondary'!$A1837))</f>
        <v/>
      </c>
      <c r="C1837" s="475">
        <f>'Quantities Report_Secondary'!D1837</f>
        <v>0</v>
      </c>
    </row>
    <row r="1838" spans="1:3" x14ac:dyDescent="0.25">
      <c r="A1838" s="532" t="str">
        <f>IF(ISNUMBER(VALUE(SUBSTITUTE('Quantities Report_Secondary'!$A1838,"+",""))), VALUE(SUBSTITUTE('Quantities Report_Secondary'!$A1838,"+","")),IF('Quantities Report_Secondary'!$A1838="Totals:","End of Project",$A1837))</f>
        <v>Station</v>
      </c>
      <c r="B1838" s="473" t="str">
        <f>IF(ISNUMBER('Quantities Report_Secondary'!$A1838), "",TRIM('Quantities Report_Secondary'!$A1838))</f>
        <v/>
      </c>
      <c r="C1838" s="475">
        <f>'Quantities Report_Secondary'!D1838</f>
        <v>0</v>
      </c>
    </row>
    <row r="1839" spans="1:3" x14ac:dyDescent="0.25">
      <c r="A1839" s="532" t="str">
        <f>IF(ISNUMBER(VALUE(SUBSTITUTE('Quantities Report_Secondary'!$A1839,"+",""))), VALUE(SUBSTITUTE('Quantities Report_Secondary'!$A1839,"+","")),IF('Quantities Report_Secondary'!$A1839="Totals:","End of Project",$A1838))</f>
        <v>Station</v>
      </c>
      <c r="B1839" s="473" t="str">
        <f>IF(ISNUMBER('Quantities Report_Secondary'!$A1839), "",TRIM('Quantities Report_Secondary'!$A1839))</f>
        <v/>
      </c>
      <c r="C1839" s="475">
        <f>'Quantities Report_Secondary'!D1839</f>
        <v>0</v>
      </c>
    </row>
    <row r="1840" spans="1:3" x14ac:dyDescent="0.25">
      <c r="A1840" s="532" t="str">
        <f>IF(ISNUMBER(VALUE(SUBSTITUTE('Quantities Report_Secondary'!$A1840,"+",""))), VALUE(SUBSTITUTE('Quantities Report_Secondary'!$A1840,"+","")),IF('Quantities Report_Secondary'!$A1840="Totals:","End of Project",$A1839))</f>
        <v>Station</v>
      </c>
      <c r="B1840" s="473" t="str">
        <f>IF(ISNUMBER('Quantities Report_Secondary'!$A1840), "",TRIM('Quantities Report_Secondary'!$A1840))</f>
        <v/>
      </c>
      <c r="C1840" s="475">
        <f>'Quantities Report_Secondary'!D1840</f>
        <v>0</v>
      </c>
    </row>
    <row r="1841" spans="1:3" x14ac:dyDescent="0.25">
      <c r="A1841" s="532" t="str">
        <f>IF(ISNUMBER(VALUE(SUBSTITUTE('Quantities Report_Secondary'!$A1841,"+",""))), VALUE(SUBSTITUTE('Quantities Report_Secondary'!$A1841,"+","")),IF('Quantities Report_Secondary'!$A1841="Totals:","End of Project",$A1840))</f>
        <v>Station</v>
      </c>
      <c r="B1841" s="473" t="str">
        <f>IF(ISNUMBER('Quantities Report_Secondary'!$A1841), "",TRIM('Quantities Report_Secondary'!$A1841))</f>
        <v/>
      </c>
      <c r="C1841" s="475">
        <f>'Quantities Report_Secondary'!D1841</f>
        <v>0</v>
      </c>
    </row>
    <row r="1842" spans="1:3" x14ac:dyDescent="0.25">
      <c r="A1842" s="532" t="str">
        <f>IF(ISNUMBER(VALUE(SUBSTITUTE('Quantities Report_Secondary'!$A1842,"+",""))), VALUE(SUBSTITUTE('Quantities Report_Secondary'!$A1842,"+","")),IF('Quantities Report_Secondary'!$A1842="Totals:","End of Project",$A1841))</f>
        <v>Station</v>
      </c>
      <c r="B1842" s="473" t="str">
        <f>IF(ISNUMBER('Quantities Report_Secondary'!$A1842), "",TRIM('Quantities Report_Secondary'!$A1842))</f>
        <v/>
      </c>
      <c r="C1842" s="475">
        <f>'Quantities Report_Secondary'!D1842</f>
        <v>0</v>
      </c>
    </row>
    <row r="1843" spans="1:3" x14ac:dyDescent="0.25">
      <c r="A1843" s="532" t="str">
        <f>IF(ISNUMBER(VALUE(SUBSTITUTE('Quantities Report_Secondary'!$A1843,"+",""))), VALUE(SUBSTITUTE('Quantities Report_Secondary'!$A1843,"+","")),IF('Quantities Report_Secondary'!$A1843="Totals:","End of Project",$A1842))</f>
        <v>Station</v>
      </c>
      <c r="B1843" s="473" t="str">
        <f>IF(ISNUMBER('Quantities Report_Secondary'!$A1843), "",TRIM('Quantities Report_Secondary'!$A1843))</f>
        <v/>
      </c>
      <c r="C1843" s="475">
        <f>'Quantities Report_Secondary'!D1843</f>
        <v>0</v>
      </c>
    </row>
    <row r="1844" spans="1:3" x14ac:dyDescent="0.25">
      <c r="A1844" s="532" t="str">
        <f>IF(ISNUMBER(VALUE(SUBSTITUTE('Quantities Report_Secondary'!$A1844,"+",""))), VALUE(SUBSTITUTE('Quantities Report_Secondary'!$A1844,"+","")),IF('Quantities Report_Secondary'!$A1844="Totals:","End of Project",$A1843))</f>
        <v>Station</v>
      </c>
      <c r="B1844" s="473" t="str">
        <f>IF(ISNUMBER('Quantities Report_Secondary'!$A1844), "",TRIM('Quantities Report_Secondary'!$A1844))</f>
        <v/>
      </c>
      <c r="C1844" s="475">
        <f>'Quantities Report_Secondary'!D1844</f>
        <v>0</v>
      </c>
    </row>
    <row r="1845" spans="1:3" x14ac:dyDescent="0.25">
      <c r="A1845" s="532" t="str">
        <f>IF(ISNUMBER(VALUE(SUBSTITUTE('Quantities Report_Secondary'!$A1845,"+",""))), VALUE(SUBSTITUTE('Quantities Report_Secondary'!$A1845,"+","")),IF('Quantities Report_Secondary'!$A1845="Totals:","End of Project",$A1844))</f>
        <v>Station</v>
      </c>
      <c r="B1845" s="473" t="str">
        <f>IF(ISNUMBER('Quantities Report_Secondary'!$A1845), "",TRIM('Quantities Report_Secondary'!$A1845))</f>
        <v/>
      </c>
      <c r="C1845" s="475">
        <f>'Quantities Report_Secondary'!D1845</f>
        <v>0</v>
      </c>
    </row>
    <row r="1846" spans="1:3" x14ac:dyDescent="0.25">
      <c r="A1846" s="532" t="str">
        <f>IF(ISNUMBER(VALUE(SUBSTITUTE('Quantities Report_Secondary'!$A1846,"+",""))), VALUE(SUBSTITUTE('Quantities Report_Secondary'!$A1846,"+","")),IF('Quantities Report_Secondary'!$A1846="Totals:","End of Project",$A1845))</f>
        <v>Station</v>
      </c>
      <c r="B1846" s="473" t="str">
        <f>IF(ISNUMBER('Quantities Report_Secondary'!$A1846), "",TRIM('Quantities Report_Secondary'!$A1846))</f>
        <v/>
      </c>
      <c r="C1846" s="475">
        <f>'Quantities Report_Secondary'!D1846</f>
        <v>0</v>
      </c>
    </row>
    <row r="1847" spans="1:3" x14ac:dyDescent="0.25">
      <c r="A1847" s="532" t="str">
        <f>IF(ISNUMBER(VALUE(SUBSTITUTE('Quantities Report_Secondary'!$A1847,"+",""))), VALUE(SUBSTITUTE('Quantities Report_Secondary'!$A1847,"+","")),IF('Quantities Report_Secondary'!$A1847="Totals:","End of Project",$A1846))</f>
        <v>Station</v>
      </c>
      <c r="B1847" s="473" t="str">
        <f>IF(ISNUMBER('Quantities Report_Secondary'!$A1847), "",TRIM('Quantities Report_Secondary'!$A1847))</f>
        <v/>
      </c>
      <c r="C1847" s="475">
        <f>'Quantities Report_Secondary'!D1847</f>
        <v>0</v>
      </c>
    </row>
    <row r="1848" spans="1:3" x14ac:dyDescent="0.25">
      <c r="A1848" s="532" t="str">
        <f>IF(ISNUMBER(VALUE(SUBSTITUTE('Quantities Report_Secondary'!$A1848,"+",""))), VALUE(SUBSTITUTE('Quantities Report_Secondary'!$A1848,"+","")),IF('Quantities Report_Secondary'!$A1848="Totals:","End of Project",$A1847))</f>
        <v>Station</v>
      </c>
      <c r="B1848" s="473" t="str">
        <f>IF(ISNUMBER('Quantities Report_Secondary'!$A1848), "",TRIM('Quantities Report_Secondary'!$A1848))</f>
        <v/>
      </c>
      <c r="C1848" s="475">
        <f>'Quantities Report_Secondary'!D1848</f>
        <v>0</v>
      </c>
    </row>
    <row r="1849" spans="1:3" x14ac:dyDescent="0.25">
      <c r="A1849" s="532" t="str">
        <f>IF(ISNUMBER(VALUE(SUBSTITUTE('Quantities Report_Secondary'!$A1849,"+",""))), VALUE(SUBSTITUTE('Quantities Report_Secondary'!$A1849,"+","")),IF('Quantities Report_Secondary'!$A1849="Totals:","End of Project",$A1848))</f>
        <v>Station</v>
      </c>
      <c r="B1849" s="473" t="str">
        <f>IF(ISNUMBER('Quantities Report_Secondary'!$A1849), "",TRIM('Quantities Report_Secondary'!$A1849))</f>
        <v/>
      </c>
      <c r="C1849" s="475">
        <f>'Quantities Report_Secondary'!D1849</f>
        <v>0</v>
      </c>
    </row>
    <row r="1850" spans="1:3" x14ac:dyDescent="0.25">
      <c r="A1850" s="532" t="str">
        <f>IF(ISNUMBER(VALUE(SUBSTITUTE('Quantities Report_Secondary'!$A1850,"+",""))), VALUE(SUBSTITUTE('Quantities Report_Secondary'!$A1850,"+","")),IF('Quantities Report_Secondary'!$A1850="Totals:","End of Project",$A1849))</f>
        <v>Station</v>
      </c>
      <c r="B1850" s="473" t="str">
        <f>IF(ISNUMBER('Quantities Report_Secondary'!$A1850), "",TRIM('Quantities Report_Secondary'!$A1850))</f>
        <v/>
      </c>
      <c r="C1850" s="475">
        <f>'Quantities Report_Secondary'!D1850</f>
        <v>0</v>
      </c>
    </row>
    <row r="1851" spans="1:3" x14ac:dyDescent="0.25">
      <c r="A1851" s="532" t="str">
        <f>IF(ISNUMBER(VALUE(SUBSTITUTE('Quantities Report_Secondary'!$A1851,"+",""))), VALUE(SUBSTITUTE('Quantities Report_Secondary'!$A1851,"+","")),IF('Quantities Report_Secondary'!$A1851="Totals:","End of Project",$A1850))</f>
        <v>Station</v>
      </c>
      <c r="B1851" s="473" t="str">
        <f>IF(ISNUMBER('Quantities Report_Secondary'!$A1851), "",TRIM('Quantities Report_Secondary'!$A1851))</f>
        <v/>
      </c>
      <c r="C1851" s="475">
        <f>'Quantities Report_Secondary'!D1851</f>
        <v>0</v>
      </c>
    </row>
    <row r="1852" spans="1:3" x14ac:dyDescent="0.25">
      <c r="A1852" s="532" t="str">
        <f>IF(ISNUMBER(VALUE(SUBSTITUTE('Quantities Report_Secondary'!$A1852,"+",""))), VALUE(SUBSTITUTE('Quantities Report_Secondary'!$A1852,"+","")),IF('Quantities Report_Secondary'!$A1852="Totals:","End of Project",$A1851))</f>
        <v>Station</v>
      </c>
      <c r="B1852" s="473" t="str">
        <f>IF(ISNUMBER('Quantities Report_Secondary'!$A1852), "",TRIM('Quantities Report_Secondary'!$A1852))</f>
        <v/>
      </c>
      <c r="C1852" s="475">
        <f>'Quantities Report_Secondary'!D1852</f>
        <v>0</v>
      </c>
    </row>
    <row r="1853" spans="1:3" x14ac:dyDescent="0.25">
      <c r="A1853" s="532" t="str">
        <f>IF(ISNUMBER(VALUE(SUBSTITUTE('Quantities Report_Secondary'!$A1853,"+",""))), VALUE(SUBSTITUTE('Quantities Report_Secondary'!$A1853,"+","")),IF('Quantities Report_Secondary'!$A1853="Totals:","End of Project",$A1852))</f>
        <v>Station</v>
      </c>
      <c r="B1853" s="473" t="str">
        <f>IF(ISNUMBER('Quantities Report_Secondary'!$A1853), "",TRIM('Quantities Report_Secondary'!$A1853))</f>
        <v/>
      </c>
      <c r="C1853" s="475">
        <f>'Quantities Report_Secondary'!D1853</f>
        <v>0</v>
      </c>
    </row>
    <row r="1854" spans="1:3" x14ac:dyDescent="0.25">
      <c r="A1854" s="532" t="str">
        <f>IF(ISNUMBER(VALUE(SUBSTITUTE('Quantities Report_Secondary'!$A1854,"+",""))), VALUE(SUBSTITUTE('Quantities Report_Secondary'!$A1854,"+","")),IF('Quantities Report_Secondary'!$A1854="Totals:","End of Project",$A1853))</f>
        <v>Station</v>
      </c>
      <c r="B1854" s="473" t="str">
        <f>IF(ISNUMBER('Quantities Report_Secondary'!$A1854), "",TRIM('Quantities Report_Secondary'!$A1854))</f>
        <v/>
      </c>
      <c r="C1854" s="475">
        <f>'Quantities Report_Secondary'!D1854</f>
        <v>0</v>
      </c>
    </row>
    <row r="1855" spans="1:3" x14ac:dyDescent="0.25">
      <c r="A1855" s="532" t="str">
        <f>IF(ISNUMBER(VALUE(SUBSTITUTE('Quantities Report_Secondary'!$A1855,"+",""))), VALUE(SUBSTITUTE('Quantities Report_Secondary'!$A1855,"+","")),IF('Quantities Report_Secondary'!$A1855="Totals:","End of Project",$A1854))</f>
        <v>Station</v>
      </c>
      <c r="B1855" s="473" t="str">
        <f>IF(ISNUMBER('Quantities Report_Secondary'!$A1855), "",TRIM('Quantities Report_Secondary'!$A1855))</f>
        <v/>
      </c>
      <c r="C1855" s="475">
        <f>'Quantities Report_Secondary'!D1855</f>
        <v>0</v>
      </c>
    </row>
    <row r="1856" spans="1:3" x14ac:dyDescent="0.25">
      <c r="A1856" s="532" t="str">
        <f>IF(ISNUMBER(VALUE(SUBSTITUTE('Quantities Report_Secondary'!$A1856,"+",""))), VALUE(SUBSTITUTE('Quantities Report_Secondary'!$A1856,"+","")),IF('Quantities Report_Secondary'!$A1856="Totals:","End of Project",$A1855))</f>
        <v>Station</v>
      </c>
      <c r="B1856" s="473" t="str">
        <f>IF(ISNUMBER('Quantities Report_Secondary'!$A1856), "",TRIM('Quantities Report_Secondary'!$A1856))</f>
        <v/>
      </c>
      <c r="C1856" s="475">
        <f>'Quantities Report_Secondary'!D1856</f>
        <v>0</v>
      </c>
    </row>
    <row r="1857" spans="1:3" x14ac:dyDescent="0.25">
      <c r="A1857" s="532" t="str">
        <f>IF(ISNUMBER(VALUE(SUBSTITUTE('Quantities Report_Secondary'!$A1857,"+",""))), VALUE(SUBSTITUTE('Quantities Report_Secondary'!$A1857,"+","")),IF('Quantities Report_Secondary'!$A1857="Totals:","End of Project",$A1856))</f>
        <v>Station</v>
      </c>
      <c r="B1857" s="473" t="str">
        <f>IF(ISNUMBER('Quantities Report_Secondary'!$A1857), "",TRIM('Quantities Report_Secondary'!$A1857))</f>
        <v/>
      </c>
      <c r="C1857" s="475">
        <f>'Quantities Report_Secondary'!D1857</f>
        <v>0</v>
      </c>
    </row>
    <row r="1858" spans="1:3" x14ac:dyDescent="0.25">
      <c r="A1858" s="532" t="str">
        <f>IF(ISNUMBER(VALUE(SUBSTITUTE('Quantities Report_Secondary'!$A1858,"+",""))), VALUE(SUBSTITUTE('Quantities Report_Secondary'!$A1858,"+","")),IF('Quantities Report_Secondary'!$A1858="Totals:","End of Project",$A1857))</f>
        <v>Station</v>
      </c>
      <c r="B1858" s="473" t="str">
        <f>IF(ISNUMBER('Quantities Report_Secondary'!$A1858), "",TRIM('Quantities Report_Secondary'!$A1858))</f>
        <v/>
      </c>
      <c r="C1858" s="475">
        <f>'Quantities Report_Secondary'!D1858</f>
        <v>0</v>
      </c>
    </row>
    <row r="1859" spans="1:3" x14ac:dyDescent="0.25">
      <c r="A1859" s="532" t="str">
        <f>IF(ISNUMBER(VALUE(SUBSTITUTE('Quantities Report_Secondary'!$A1859,"+",""))), VALUE(SUBSTITUTE('Quantities Report_Secondary'!$A1859,"+","")),IF('Quantities Report_Secondary'!$A1859="Totals:","End of Project",$A1858))</f>
        <v>Station</v>
      </c>
      <c r="B1859" s="473" t="str">
        <f>IF(ISNUMBER('Quantities Report_Secondary'!$A1859), "",TRIM('Quantities Report_Secondary'!$A1859))</f>
        <v/>
      </c>
      <c r="C1859" s="475">
        <f>'Quantities Report_Secondary'!D1859</f>
        <v>0</v>
      </c>
    </row>
    <row r="1860" spans="1:3" x14ac:dyDescent="0.25">
      <c r="A1860" s="532" t="str">
        <f>IF(ISNUMBER(VALUE(SUBSTITUTE('Quantities Report_Secondary'!$A1860,"+",""))), VALUE(SUBSTITUTE('Quantities Report_Secondary'!$A1860,"+","")),IF('Quantities Report_Secondary'!$A1860="Totals:","End of Project",$A1859))</f>
        <v>Station</v>
      </c>
      <c r="B1860" s="473" t="str">
        <f>IF(ISNUMBER('Quantities Report_Secondary'!$A1860), "",TRIM('Quantities Report_Secondary'!$A1860))</f>
        <v/>
      </c>
      <c r="C1860" s="475">
        <f>'Quantities Report_Secondary'!D1860</f>
        <v>0</v>
      </c>
    </row>
    <row r="1861" spans="1:3" x14ac:dyDescent="0.25">
      <c r="A1861" s="532" t="str">
        <f>IF(ISNUMBER(VALUE(SUBSTITUTE('Quantities Report_Secondary'!$A1861,"+",""))), VALUE(SUBSTITUTE('Quantities Report_Secondary'!$A1861,"+","")),IF('Quantities Report_Secondary'!$A1861="Totals:","End of Project",$A1860))</f>
        <v>Station</v>
      </c>
      <c r="B1861" s="473" t="str">
        <f>IF(ISNUMBER('Quantities Report_Secondary'!$A1861), "",TRIM('Quantities Report_Secondary'!$A1861))</f>
        <v/>
      </c>
      <c r="C1861" s="475">
        <f>'Quantities Report_Secondary'!D1861</f>
        <v>0</v>
      </c>
    </row>
    <row r="1862" spans="1:3" x14ac:dyDescent="0.25">
      <c r="A1862" s="532" t="str">
        <f>IF(ISNUMBER(VALUE(SUBSTITUTE('Quantities Report_Secondary'!$A1862,"+",""))), VALUE(SUBSTITUTE('Quantities Report_Secondary'!$A1862,"+","")),IF('Quantities Report_Secondary'!$A1862="Totals:","End of Project",$A1861))</f>
        <v>Station</v>
      </c>
      <c r="B1862" s="473" t="str">
        <f>IF(ISNUMBER('Quantities Report_Secondary'!$A1862), "",TRIM('Quantities Report_Secondary'!$A1862))</f>
        <v/>
      </c>
      <c r="C1862" s="475">
        <f>'Quantities Report_Secondary'!D1862</f>
        <v>0</v>
      </c>
    </row>
    <row r="1863" spans="1:3" x14ac:dyDescent="0.25">
      <c r="A1863" s="532" t="str">
        <f>IF(ISNUMBER(VALUE(SUBSTITUTE('Quantities Report_Secondary'!$A1863,"+",""))), VALUE(SUBSTITUTE('Quantities Report_Secondary'!$A1863,"+","")),IF('Quantities Report_Secondary'!$A1863="Totals:","End of Project",$A1862))</f>
        <v>Station</v>
      </c>
      <c r="B1863" s="473" t="str">
        <f>IF(ISNUMBER('Quantities Report_Secondary'!$A1863), "",TRIM('Quantities Report_Secondary'!$A1863))</f>
        <v/>
      </c>
      <c r="C1863" s="475">
        <f>'Quantities Report_Secondary'!D1863</f>
        <v>0</v>
      </c>
    </row>
    <row r="1864" spans="1:3" x14ac:dyDescent="0.25">
      <c r="A1864" s="532" t="str">
        <f>IF(ISNUMBER(VALUE(SUBSTITUTE('Quantities Report_Secondary'!$A1864,"+",""))), VALUE(SUBSTITUTE('Quantities Report_Secondary'!$A1864,"+","")),IF('Quantities Report_Secondary'!$A1864="Totals:","End of Project",$A1863))</f>
        <v>Station</v>
      </c>
      <c r="B1864" s="473" t="str">
        <f>IF(ISNUMBER('Quantities Report_Secondary'!$A1864), "",TRIM('Quantities Report_Secondary'!$A1864))</f>
        <v/>
      </c>
      <c r="C1864" s="475">
        <f>'Quantities Report_Secondary'!D1864</f>
        <v>0</v>
      </c>
    </row>
    <row r="1865" spans="1:3" x14ac:dyDescent="0.25">
      <c r="A1865" s="532" t="str">
        <f>IF(ISNUMBER(VALUE(SUBSTITUTE('Quantities Report_Secondary'!$A1865,"+",""))), VALUE(SUBSTITUTE('Quantities Report_Secondary'!$A1865,"+","")),IF('Quantities Report_Secondary'!$A1865="Totals:","End of Project",$A1864))</f>
        <v>Station</v>
      </c>
      <c r="B1865" s="473" t="str">
        <f>IF(ISNUMBER('Quantities Report_Secondary'!$A1865), "",TRIM('Quantities Report_Secondary'!$A1865))</f>
        <v/>
      </c>
      <c r="C1865" s="475">
        <f>'Quantities Report_Secondary'!D1865</f>
        <v>0</v>
      </c>
    </row>
    <row r="1866" spans="1:3" x14ac:dyDescent="0.25">
      <c r="A1866" s="532" t="str">
        <f>IF(ISNUMBER(VALUE(SUBSTITUTE('Quantities Report_Secondary'!$A1866,"+",""))), VALUE(SUBSTITUTE('Quantities Report_Secondary'!$A1866,"+","")),IF('Quantities Report_Secondary'!$A1866="Totals:","End of Project",$A1865))</f>
        <v>Station</v>
      </c>
      <c r="B1866" s="473" t="str">
        <f>IF(ISNUMBER('Quantities Report_Secondary'!$A1866), "",TRIM('Quantities Report_Secondary'!$A1866))</f>
        <v/>
      </c>
      <c r="C1866" s="475">
        <f>'Quantities Report_Secondary'!D1866</f>
        <v>0</v>
      </c>
    </row>
    <row r="1867" spans="1:3" x14ac:dyDescent="0.25">
      <c r="A1867" s="532" t="str">
        <f>IF(ISNUMBER(VALUE(SUBSTITUTE('Quantities Report_Secondary'!$A1867,"+",""))), VALUE(SUBSTITUTE('Quantities Report_Secondary'!$A1867,"+","")),IF('Quantities Report_Secondary'!$A1867="Totals:","End of Project",$A1866))</f>
        <v>Station</v>
      </c>
      <c r="B1867" s="473" t="str">
        <f>IF(ISNUMBER('Quantities Report_Secondary'!$A1867), "",TRIM('Quantities Report_Secondary'!$A1867))</f>
        <v/>
      </c>
      <c r="C1867" s="475">
        <f>'Quantities Report_Secondary'!D1867</f>
        <v>0</v>
      </c>
    </row>
    <row r="1868" spans="1:3" x14ac:dyDescent="0.25">
      <c r="A1868" s="532" t="str">
        <f>IF(ISNUMBER(VALUE(SUBSTITUTE('Quantities Report_Secondary'!$A1868,"+",""))), VALUE(SUBSTITUTE('Quantities Report_Secondary'!$A1868,"+","")),IF('Quantities Report_Secondary'!$A1868="Totals:","End of Project",$A1867))</f>
        <v>Station</v>
      </c>
      <c r="B1868" s="473" t="str">
        <f>IF(ISNUMBER('Quantities Report_Secondary'!$A1868), "",TRIM('Quantities Report_Secondary'!$A1868))</f>
        <v/>
      </c>
      <c r="C1868" s="475">
        <f>'Quantities Report_Secondary'!D1868</f>
        <v>0</v>
      </c>
    </row>
    <row r="1869" spans="1:3" x14ac:dyDescent="0.25">
      <c r="A1869" s="532" t="str">
        <f>IF(ISNUMBER(VALUE(SUBSTITUTE('Quantities Report_Secondary'!$A1869,"+",""))), VALUE(SUBSTITUTE('Quantities Report_Secondary'!$A1869,"+","")),IF('Quantities Report_Secondary'!$A1869="Totals:","End of Project",$A1868))</f>
        <v>Station</v>
      </c>
      <c r="B1869" s="473" t="str">
        <f>IF(ISNUMBER('Quantities Report_Secondary'!$A1869), "",TRIM('Quantities Report_Secondary'!$A1869))</f>
        <v/>
      </c>
      <c r="C1869" s="475">
        <f>'Quantities Report_Secondary'!D1869</f>
        <v>0</v>
      </c>
    </row>
    <row r="1870" spans="1:3" x14ac:dyDescent="0.25">
      <c r="A1870" s="532" t="str">
        <f>IF(ISNUMBER(VALUE(SUBSTITUTE('Quantities Report_Secondary'!$A1870,"+",""))), VALUE(SUBSTITUTE('Quantities Report_Secondary'!$A1870,"+","")),IF('Quantities Report_Secondary'!$A1870="Totals:","End of Project",$A1869))</f>
        <v>Station</v>
      </c>
      <c r="B1870" s="473" t="str">
        <f>IF(ISNUMBER('Quantities Report_Secondary'!$A1870), "",TRIM('Quantities Report_Secondary'!$A1870))</f>
        <v/>
      </c>
      <c r="C1870" s="475">
        <f>'Quantities Report_Secondary'!D1870</f>
        <v>0</v>
      </c>
    </row>
    <row r="1871" spans="1:3" x14ac:dyDescent="0.25">
      <c r="A1871" s="532" t="str">
        <f>IF(ISNUMBER(VALUE(SUBSTITUTE('Quantities Report_Secondary'!$A1871,"+",""))), VALUE(SUBSTITUTE('Quantities Report_Secondary'!$A1871,"+","")),IF('Quantities Report_Secondary'!$A1871="Totals:","End of Project",$A1870))</f>
        <v>Station</v>
      </c>
      <c r="B1871" s="473" t="str">
        <f>IF(ISNUMBER('Quantities Report_Secondary'!$A1871), "",TRIM('Quantities Report_Secondary'!$A1871))</f>
        <v/>
      </c>
      <c r="C1871" s="475">
        <f>'Quantities Report_Secondary'!D1871</f>
        <v>0</v>
      </c>
    </row>
    <row r="1872" spans="1:3" x14ac:dyDescent="0.25">
      <c r="A1872" s="532" t="str">
        <f>IF(ISNUMBER(VALUE(SUBSTITUTE('Quantities Report_Secondary'!$A1872,"+",""))), VALUE(SUBSTITUTE('Quantities Report_Secondary'!$A1872,"+","")),IF('Quantities Report_Secondary'!$A1872="Totals:","End of Project",$A1871))</f>
        <v>Station</v>
      </c>
      <c r="B1872" s="473" t="str">
        <f>IF(ISNUMBER('Quantities Report_Secondary'!$A1872), "",TRIM('Quantities Report_Secondary'!$A1872))</f>
        <v/>
      </c>
      <c r="C1872" s="475">
        <f>'Quantities Report_Secondary'!D1872</f>
        <v>0</v>
      </c>
    </row>
    <row r="1873" spans="1:3" x14ac:dyDescent="0.25">
      <c r="A1873" s="532" t="str">
        <f>IF(ISNUMBER(VALUE(SUBSTITUTE('Quantities Report_Secondary'!$A1873,"+",""))), VALUE(SUBSTITUTE('Quantities Report_Secondary'!$A1873,"+","")),IF('Quantities Report_Secondary'!$A1873="Totals:","End of Project",$A1872))</f>
        <v>Station</v>
      </c>
      <c r="B1873" s="473" t="str">
        <f>IF(ISNUMBER('Quantities Report_Secondary'!$A1873), "",TRIM('Quantities Report_Secondary'!$A1873))</f>
        <v/>
      </c>
      <c r="C1873" s="475">
        <f>'Quantities Report_Secondary'!D1873</f>
        <v>0</v>
      </c>
    </row>
    <row r="1874" spans="1:3" x14ac:dyDescent="0.25">
      <c r="A1874" s="532" t="str">
        <f>IF(ISNUMBER(VALUE(SUBSTITUTE('Quantities Report_Secondary'!$A1874,"+",""))), VALUE(SUBSTITUTE('Quantities Report_Secondary'!$A1874,"+","")),IF('Quantities Report_Secondary'!$A1874="Totals:","End of Project",$A1873))</f>
        <v>Station</v>
      </c>
      <c r="B1874" s="473" t="str">
        <f>IF(ISNUMBER('Quantities Report_Secondary'!$A1874), "",TRIM('Quantities Report_Secondary'!$A1874))</f>
        <v/>
      </c>
      <c r="C1874" s="475">
        <f>'Quantities Report_Secondary'!D1874</f>
        <v>0</v>
      </c>
    </row>
    <row r="1875" spans="1:3" x14ac:dyDescent="0.25">
      <c r="A1875" s="532" t="str">
        <f>IF(ISNUMBER(VALUE(SUBSTITUTE('Quantities Report_Secondary'!$A1875,"+",""))), VALUE(SUBSTITUTE('Quantities Report_Secondary'!$A1875,"+","")),IF('Quantities Report_Secondary'!$A1875="Totals:","End of Project",$A1874))</f>
        <v>Station</v>
      </c>
      <c r="B1875" s="473" t="str">
        <f>IF(ISNUMBER('Quantities Report_Secondary'!$A1875), "",TRIM('Quantities Report_Secondary'!$A1875))</f>
        <v/>
      </c>
      <c r="C1875" s="475">
        <f>'Quantities Report_Secondary'!D1875</f>
        <v>0</v>
      </c>
    </row>
    <row r="1876" spans="1:3" x14ac:dyDescent="0.25">
      <c r="A1876" s="532" t="str">
        <f>IF(ISNUMBER(VALUE(SUBSTITUTE('Quantities Report_Secondary'!$A1876,"+",""))), VALUE(SUBSTITUTE('Quantities Report_Secondary'!$A1876,"+","")),IF('Quantities Report_Secondary'!$A1876="Totals:","End of Project",$A1875))</f>
        <v>Station</v>
      </c>
      <c r="B1876" s="473" t="str">
        <f>IF(ISNUMBER('Quantities Report_Secondary'!$A1876), "",TRIM('Quantities Report_Secondary'!$A1876))</f>
        <v/>
      </c>
      <c r="C1876" s="475">
        <f>'Quantities Report_Secondary'!D1876</f>
        <v>0</v>
      </c>
    </row>
    <row r="1877" spans="1:3" x14ac:dyDescent="0.25">
      <c r="A1877" s="532" t="str">
        <f>IF(ISNUMBER(VALUE(SUBSTITUTE('Quantities Report_Secondary'!$A1877,"+",""))), VALUE(SUBSTITUTE('Quantities Report_Secondary'!$A1877,"+","")),IF('Quantities Report_Secondary'!$A1877="Totals:","End of Project",$A1876))</f>
        <v>Station</v>
      </c>
      <c r="B1877" s="473" t="str">
        <f>IF(ISNUMBER('Quantities Report_Secondary'!$A1877), "",TRIM('Quantities Report_Secondary'!$A1877))</f>
        <v/>
      </c>
      <c r="C1877" s="475">
        <f>'Quantities Report_Secondary'!D1877</f>
        <v>0</v>
      </c>
    </row>
    <row r="1878" spans="1:3" x14ac:dyDescent="0.25">
      <c r="A1878" s="532" t="str">
        <f>IF(ISNUMBER(VALUE(SUBSTITUTE('Quantities Report_Secondary'!$A1878,"+",""))), VALUE(SUBSTITUTE('Quantities Report_Secondary'!$A1878,"+","")),IF('Quantities Report_Secondary'!$A1878="Totals:","End of Project",$A1877))</f>
        <v>Station</v>
      </c>
      <c r="B1878" s="473" t="str">
        <f>IF(ISNUMBER('Quantities Report_Secondary'!$A1878), "",TRIM('Quantities Report_Secondary'!$A1878))</f>
        <v/>
      </c>
      <c r="C1878" s="475">
        <f>'Quantities Report_Secondary'!D1878</f>
        <v>0</v>
      </c>
    </row>
    <row r="1879" spans="1:3" x14ac:dyDescent="0.25">
      <c r="A1879" s="532" t="str">
        <f>IF(ISNUMBER(VALUE(SUBSTITUTE('Quantities Report_Secondary'!$A1879,"+",""))), VALUE(SUBSTITUTE('Quantities Report_Secondary'!$A1879,"+","")),IF('Quantities Report_Secondary'!$A1879="Totals:","End of Project",$A1878))</f>
        <v>Station</v>
      </c>
      <c r="B1879" s="473" t="str">
        <f>IF(ISNUMBER('Quantities Report_Secondary'!$A1879), "",TRIM('Quantities Report_Secondary'!$A1879))</f>
        <v/>
      </c>
      <c r="C1879" s="475">
        <f>'Quantities Report_Secondary'!D1879</f>
        <v>0</v>
      </c>
    </row>
    <row r="1880" spans="1:3" x14ac:dyDescent="0.25">
      <c r="A1880" s="532" t="str">
        <f>IF(ISNUMBER(VALUE(SUBSTITUTE('Quantities Report_Secondary'!$A1880,"+",""))), VALUE(SUBSTITUTE('Quantities Report_Secondary'!$A1880,"+","")),IF('Quantities Report_Secondary'!$A1880="Totals:","End of Project",$A1879))</f>
        <v>Station</v>
      </c>
      <c r="B1880" s="473" t="str">
        <f>IF(ISNUMBER('Quantities Report_Secondary'!$A1880), "",TRIM('Quantities Report_Secondary'!$A1880))</f>
        <v/>
      </c>
      <c r="C1880" s="475">
        <f>'Quantities Report_Secondary'!D1880</f>
        <v>0</v>
      </c>
    </row>
    <row r="1881" spans="1:3" x14ac:dyDescent="0.25">
      <c r="A1881" s="532" t="str">
        <f>IF(ISNUMBER(VALUE(SUBSTITUTE('Quantities Report_Secondary'!$A1881,"+",""))), VALUE(SUBSTITUTE('Quantities Report_Secondary'!$A1881,"+","")),IF('Quantities Report_Secondary'!$A1881="Totals:","End of Project",$A1880))</f>
        <v>Station</v>
      </c>
      <c r="B1881" s="473" t="str">
        <f>IF(ISNUMBER('Quantities Report_Secondary'!$A1881), "",TRIM('Quantities Report_Secondary'!$A1881))</f>
        <v/>
      </c>
      <c r="C1881" s="475">
        <f>'Quantities Report_Secondary'!D1881</f>
        <v>0</v>
      </c>
    </row>
    <row r="1882" spans="1:3" x14ac:dyDescent="0.25">
      <c r="A1882" s="532" t="str">
        <f>IF(ISNUMBER(VALUE(SUBSTITUTE('Quantities Report_Secondary'!$A1882,"+",""))), VALUE(SUBSTITUTE('Quantities Report_Secondary'!$A1882,"+","")),IF('Quantities Report_Secondary'!$A1882="Totals:","End of Project",$A1881))</f>
        <v>Station</v>
      </c>
      <c r="B1882" s="473" t="str">
        <f>IF(ISNUMBER('Quantities Report_Secondary'!$A1882), "",TRIM('Quantities Report_Secondary'!$A1882))</f>
        <v/>
      </c>
      <c r="C1882" s="475">
        <f>'Quantities Report_Secondary'!D1882</f>
        <v>0</v>
      </c>
    </row>
    <row r="1883" spans="1:3" x14ac:dyDescent="0.25">
      <c r="A1883" s="532" t="str">
        <f>IF(ISNUMBER(VALUE(SUBSTITUTE('Quantities Report_Secondary'!$A1883,"+",""))), VALUE(SUBSTITUTE('Quantities Report_Secondary'!$A1883,"+","")),IF('Quantities Report_Secondary'!$A1883="Totals:","End of Project",$A1882))</f>
        <v>Station</v>
      </c>
      <c r="B1883" s="473" t="str">
        <f>IF(ISNUMBER('Quantities Report_Secondary'!$A1883), "",TRIM('Quantities Report_Secondary'!$A1883))</f>
        <v/>
      </c>
      <c r="C1883" s="475">
        <f>'Quantities Report_Secondary'!D1883</f>
        <v>0</v>
      </c>
    </row>
    <row r="1884" spans="1:3" x14ac:dyDescent="0.25">
      <c r="A1884" s="532" t="str">
        <f>IF(ISNUMBER(VALUE(SUBSTITUTE('Quantities Report_Secondary'!$A1884,"+",""))), VALUE(SUBSTITUTE('Quantities Report_Secondary'!$A1884,"+","")),IF('Quantities Report_Secondary'!$A1884="Totals:","End of Project",$A1883))</f>
        <v>Station</v>
      </c>
      <c r="B1884" s="473" t="str">
        <f>IF(ISNUMBER('Quantities Report_Secondary'!$A1884), "",TRIM('Quantities Report_Secondary'!$A1884))</f>
        <v/>
      </c>
      <c r="C1884" s="475">
        <f>'Quantities Report_Secondary'!D1884</f>
        <v>0</v>
      </c>
    </row>
    <row r="1885" spans="1:3" x14ac:dyDescent="0.25">
      <c r="A1885" s="532" t="str">
        <f>IF(ISNUMBER(VALUE(SUBSTITUTE('Quantities Report_Secondary'!$A1885,"+",""))), VALUE(SUBSTITUTE('Quantities Report_Secondary'!$A1885,"+","")),IF('Quantities Report_Secondary'!$A1885="Totals:","End of Project",$A1884))</f>
        <v>Station</v>
      </c>
      <c r="B1885" s="473" t="str">
        <f>IF(ISNUMBER('Quantities Report_Secondary'!$A1885), "",TRIM('Quantities Report_Secondary'!$A1885))</f>
        <v/>
      </c>
      <c r="C1885" s="475">
        <f>'Quantities Report_Secondary'!D1885</f>
        <v>0</v>
      </c>
    </row>
    <row r="1886" spans="1:3" x14ac:dyDescent="0.25">
      <c r="A1886" s="532" t="str">
        <f>IF(ISNUMBER(VALUE(SUBSTITUTE('Quantities Report_Secondary'!$A1886,"+",""))), VALUE(SUBSTITUTE('Quantities Report_Secondary'!$A1886,"+","")),IF('Quantities Report_Secondary'!$A1886="Totals:","End of Project",$A1885))</f>
        <v>Station</v>
      </c>
      <c r="B1886" s="473" t="str">
        <f>IF(ISNUMBER('Quantities Report_Secondary'!$A1886), "",TRIM('Quantities Report_Secondary'!$A1886))</f>
        <v/>
      </c>
      <c r="C1886" s="475">
        <f>'Quantities Report_Secondary'!D1886</f>
        <v>0</v>
      </c>
    </row>
    <row r="1887" spans="1:3" x14ac:dyDescent="0.25">
      <c r="A1887" s="532" t="str">
        <f>IF(ISNUMBER(VALUE(SUBSTITUTE('Quantities Report_Secondary'!$A1887,"+",""))), VALUE(SUBSTITUTE('Quantities Report_Secondary'!$A1887,"+","")),IF('Quantities Report_Secondary'!$A1887="Totals:","End of Project",$A1886))</f>
        <v>Station</v>
      </c>
      <c r="B1887" s="473" t="str">
        <f>IF(ISNUMBER('Quantities Report_Secondary'!$A1887), "",TRIM('Quantities Report_Secondary'!$A1887))</f>
        <v/>
      </c>
      <c r="C1887" s="475">
        <f>'Quantities Report_Secondary'!D1887</f>
        <v>0</v>
      </c>
    </row>
    <row r="1888" spans="1:3" x14ac:dyDescent="0.25">
      <c r="A1888" s="532" t="str">
        <f>IF(ISNUMBER(VALUE(SUBSTITUTE('Quantities Report_Secondary'!$A1888,"+",""))), VALUE(SUBSTITUTE('Quantities Report_Secondary'!$A1888,"+","")),IF('Quantities Report_Secondary'!$A1888="Totals:","End of Project",$A1887))</f>
        <v>Station</v>
      </c>
      <c r="B1888" s="473" t="str">
        <f>IF(ISNUMBER('Quantities Report_Secondary'!$A1888), "",TRIM('Quantities Report_Secondary'!$A1888))</f>
        <v/>
      </c>
      <c r="C1888" s="475">
        <f>'Quantities Report_Secondary'!D1888</f>
        <v>0</v>
      </c>
    </row>
    <row r="1889" spans="1:3" x14ac:dyDescent="0.25">
      <c r="A1889" s="532" t="str">
        <f>IF(ISNUMBER(VALUE(SUBSTITUTE('Quantities Report_Secondary'!$A1889,"+",""))), VALUE(SUBSTITUTE('Quantities Report_Secondary'!$A1889,"+","")),IF('Quantities Report_Secondary'!$A1889="Totals:","End of Project",$A1888))</f>
        <v>Station</v>
      </c>
      <c r="B1889" s="473" t="str">
        <f>IF(ISNUMBER('Quantities Report_Secondary'!$A1889), "",TRIM('Quantities Report_Secondary'!$A1889))</f>
        <v/>
      </c>
      <c r="C1889" s="475">
        <f>'Quantities Report_Secondary'!D1889</f>
        <v>0</v>
      </c>
    </row>
    <row r="1890" spans="1:3" x14ac:dyDescent="0.25">
      <c r="A1890" s="532" t="str">
        <f>IF(ISNUMBER(VALUE(SUBSTITUTE('Quantities Report_Secondary'!$A1890,"+",""))), VALUE(SUBSTITUTE('Quantities Report_Secondary'!$A1890,"+","")),IF('Quantities Report_Secondary'!$A1890="Totals:","End of Project",$A1889))</f>
        <v>Station</v>
      </c>
      <c r="B1890" s="473" t="str">
        <f>IF(ISNUMBER('Quantities Report_Secondary'!$A1890), "",TRIM('Quantities Report_Secondary'!$A1890))</f>
        <v/>
      </c>
      <c r="C1890" s="475">
        <f>'Quantities Report_Secondary'!D1890</f>
        <v>0</v>
      </c>
    </row>
    <row r="1891" spans="1:3" x14ac:dyDescent="0.25">
      <c r="A1891" s="532" t="str">
        <f>IF(ISNUMBER(VALUE(SUBSTITUTE('Quantities Report_Secondary'!$A1891,"+",""))), VALUE(SUBSTITUTE('Quantities Report_Secondary'!$A1891,"+","")),IF('Quantities Report_Secondary'!$A1891="Totals:","End of Project",$A1890))</f>
        <v>Station</v>
      </c>
      <c r="B1891" s="473" t="str">
        <f>IF(ISNUMBER('Quantities Report_Secondary'!$A1891), "",TRIM('Quantities Report_Secondary'!$A1891))</f>
        <v/>
      </c>
      <c r="C1891" s="475">
        <f>'Quantities Report_Secondary'!D1891</f>
        <v>0</v>
      </c>
    </row>
    <row r="1892" spans="1:3" x14ac:dyDescent="0.25">
      <c r="A1892" s="532" t="str">
        <f>IF(ISNUMBER(VALUE(SUBSTITUTE('Quantities Report_Secondary'!$A1892,"+",""))), VALUE(SUBSTITUTE('Quantities Report_Secondary'!$A1892,"+","")),IF('Quantities Report_Secondary'!$A1892="Totals:","End of Project",$A1891))</f>
        <v>Station</v>
      </c>
      <c r="B1892" s="473" t="str">
        <f>IF(ISNUMBER('Quantities Report_Secondary'!$A1892), "",TRIM('Quantities Report_Secondary'!$A1892))</f>
        <v/>
      </c>
      <c r="C1892" s="475">
        <f>'Quantities Report_Secondary'!D1892</f>
        <v>0</v>
      </c>
    </row>
    <row r="1893" spans="1:3" x14ac:dyDescent="0.25">
      <c r="A1893" s="532" t="str">
        <f>IF(ISNUMBER(VALUE(SUBSTITUTE('Quantities Report_Secondary'!$A1893,"+",""))), VALUE(SUBSTITUTE('Quantities Report_Secondary'!$A1893,"+","")),IF('Quantities Report_Secondary'!$A1893="Totals:","End of Project",$A1892))</f>
        <v>Station</v>
      </c>
      <c r="B1893" s="473" t="str">
        <f>IF(ISNUMBER('Quantities Report_Secondary'!$A1893), "",TRIM('Quantities Report_Secondary'!$A1893))</f>
        <v/>
      </c>
      <c r="C1893" s="475">
        <f>'Quantities Report_Secondary'!D1893</f>
        <v>0</v>
      </c>
    </row>
    <row r="1894" spans="1:3" x14ac:dyDescent="0.25">
      <c r="A1894" s="532" t="str">
        <f>IF(ISNUMBER(VALUE(SUBSTITUTE('Quantities Report_Secondary'!$A1894,"+",""))), VALUE(SUBSTITUTE('Quantities Report_Secondary'!$A1894,"+","")),IF('Quantities Report_Secondary'!$A1894="Totals:","End of Project",$A1893))</f>
        <v>Station</v>
      </c>
      <c r="B1894" s="473" t="str">
        <f>IF(ISNUMBER('Quantities Report_Secondary'!$A1894), "",TRIM('Quantities Report_Secondary'!$A1894))</f>
        <v/>
      </c>
      <c r="C1894" s="475">
        <f>'Quantities Report_Secondary'!D1894</f>
        <v>0</v>
      </c>
    </row>
    <row r="1895" spans="1:3" x14ac:dyDescent="0.25">
      <c r="A1895" s="532" t="str">
        <f>IF(ISNUMBER(VALUE(SUBSTITUTE('Quantities Report_Secondary'!$A1895,"+",""))), VALUE(SUBSTITUTE('Quantities Report_Secondary'!$A1895,"+","")),IF('Quantities Report_Secondary'!$A1895="Totals:","End of Project",$A1894))</f>
        <v>Station</v>
      </c>
      <c r="B1895" s="473" t="str">
        <f>IF(ISNUMBER('Quantities Report_Secondary'!$A1895), "",TRIM('Quantities Report_Secondary'!$A1895))</f>
        <v/>
      </c>
      <c r="C1895" s="475">
        <f>'Quantities Report_Secondary'!D1895</f>
        <v>0</v>
      </c>
    </row>
    <row r="1896" spans="1:3" x14ac:dyDescent="0.25">
      <c r="A1896" s="532" t="str">
        <f>IF(ISNUMBER(VALUE(SUBSTITUTE('Quantities Report_Secondary'!$A1896,"+",""))), VALUE(SUBSTITUTE('Quantities Report_Secondary'!$A1896,"+","")),IF('Quantities Report_Secondary'!$A1896="Totals:","End of Project",$A1895))</f>
        <v>Station</v>
      </c>
      <c r="B1896" s="473" t="str">
        <f>IF(ISNUMBER('Quantities Report_Secondary'!$A1896), "",TRIM('Quantities Report_Secondary'!$A1896))</f>
        <v/>
      </c>
      <c r="C1896" s="475">
        <f>'Quantities Report_Secondary'!D1896</f>
        <v>0</v>
      </c>
    </row>
    <row r="1897" spans="1:3" x14ac:dyDescent="0.25">
      <c r="A1897" s="532" t="str">
        <f>IF(ISNUMBER(VALUE(SUBSTITUTE('Quantities Report_Secondary'!$A1897,"+",""))), VALUE(SUBSTITUTE('Quantities Report_Secondary'!$A1897,"+","")),IF('Quantities Report_Secondary'!$A1897="Totals:","End of Project",$A1896))</f>
        <v>Station</v>
      </c>
      <c r="B1897" s="473" t="str">
        <f>IF(ISNUMBER('Quantities Report_Secondary'!$A1897), "",TRIM('Quantities Report_Secondary'!$A1897))</f>
        <v/>
      </c>
      <c r="C1897" s="475">
        <f>'Quantities Report_Secondary'!D1897</f>
        <v>0</v>
      </c>
    </row>
    <row r="1898" spans="1:3" x14ac:dyDescent="0.25">
      <c r="A1898" s="532" t="str">
        <f>IF(ISNUMBER(VALUE(SUBSTITUTE('Quantities Report_Secondary'!$A1898,"+",""))), VALUE(SUBSTITUTE('Quantities Report_Secondary'!$A1898,"+","")),IF('Quantities Report_Secondary'!$A1898="Totals:","End of Project",$A1897))</f>
        <v>Station</v>
      </c>
      <c r="B1898" s="473" t="str">
        <f>IF(ISNUMBER('Quantities Report_Secondary'!$A1898), "",TRIM('Quantities Report_Secondary'!$A1898))</f>
        <v/>
      </c>
      <c r="C1898" s="475">
        <f>'Quantities Report_Secondary'!D1898</f>
        <v>0</v>
      </c>
    </row>
    <row r="1899" spans="1:3" x14ac:dyDescent="0.25">
      <c r="A1899" s="532" t="str">
        <f>IF(ISNUMBER(VALUE(SUBSTITUTE('Quantities Report_Secondary'!$A1899,"+",""))), VALUE(SUBSTITUTE('Quantities Report_Secondary'!$A1899,"+","")),IF('Quantities Report_Secondary'!$A1899="Totals:","End of Project",$A1898))</f>
        <v>Station</v>
      </c>
      <c r="B1899" s="473" t="str">
        <f>IF(ISNUMBER('Quantities Report_Secondary'!$A1899), "",TRIM('Quantities Report_Secondary'!$A1899))</f>
        <v/>
      </c>
      <c r="C1899" s="475">
        <f>'Quantities Report_Secondary'!D1899</f>
        <v>0</v>
      </c>
    </row>
    <row r="1900" spans="1:3" x14ac:dyDescent="0.25">
      <c r="A1900" s="532" t="str">
        <f>IF(ISNUMBER(VALUE(SUBSTITUTE('Quantities Report_Secondary'!$A1900,"+",""))), VALUE(SUBSTITUTE('Quantities Report_Secondary'!$A1900,"+","")),IF('Quantities Report_Secondary'!$A1900="Totals:","End of Project",$A1899))</f>
        <v>Station</v>
      </c>
      <c r="B1900" s="473" t="str">
        <f>IF(ISNUMBER('Quantities Report_Secondary'!$A1900), "",TRIM('Quantities Report_Secondary'!$A1900))</f>
        <v/>
      </c>
      <c r="C1900" s="475">
        <f>'Quantities Report_Secondary'!D1900</f>
        <v>0</v>
      </c>
    </row>
    <row r="1901" spans="1:3" x14ac:dyDescent="0.25">
      <c r="A1901" s="532" t="str">
        <f>IF(ISNUMBER(VALUE(SUBSTITUTE('Quantities Report_Secondary'!$A1901,"+",""))), VALUE(SUBSTITUTE('Quantities Report_Secondary'!$A1901,"+","")),IF('Quantities Report_Secondary'!$A1901="Totals:","End of Project",$A1900))</f>
        <v>Station</v>
      </c>
      <c r="B1901" s="473" t="str">
        <f>IF(ISNUMBER('Quantities Report_Secondary'!$A1901), "",TRIM('Quantities Report_Secondary'!$A1901))</f>
        <v/>
      </c>
      <c r="C1901" s="475">
        <f>'Quantities Report_Secondary'!D1901</f>
        <v>0</v>
      </c>
    </row>
    <row r="1902" spans="1:3" x14ac:dyDescent="0.25">
      <c r="A1902" s="532" t="str">
        <f>IF(ISNUMBER(VALUE(SUBSTITUTE('Quantities Report_Secondary'!$A1902,"+",""))), VALUE(SUBSTITUTE('Quantities Report_Secondary'!$A1902,"+","")),IF('Quantities Report_Secondary'!$A1902="Totals:","End of Project",$A1901))</f>
        <v>Station</v>
      </c>
      <c r="B1902" s="473" t="str">
        <f>IF(ISNUMBER('Quantities Report_Secondary'!$A1902), "",TRIM('Quantities Report_Secondary'!$A1902))</f>
        <v/>
      </c>
      <c r="C1902" s="475">
        <f>'Quantities Report_Secondary'!D1902</f>
        <v>0</v>
      </c>
    </row>
    <row r="1903" spans="1:3" x14ac:dyDescent="0.25">
      <c r="A1903" s="532" t="str">
        <f>IF(ISNUMBER(VALUE(SUBSTITUTE('Quantities Report_Secondary'!$A1903,"+",""))), VALUE(SUBSTITUTE('Quantities Report_Secondary'!$A1903,"+","")),IF('Quantities Report_Secondary'!$A1903="Totals:","End of Project",$A1902))</f>
        <v>Station</v>
      </c>
      <c r="B1903" s="473" t="str">
        <f>IF(ISNUMBER('Quantities Report_Secondary'!$A1903), "",TRIM('Quantities Report_Secondary'!$A1903))</f>
        <v/>
      </c>
      <c r="C1903" s="475">
        <f>'Quantities Report_Secondary'!D1903</f>
        <v>0</v>
      </c>
    </row>
    <row r="1904" spans="1:3" x14ac:dyDescent="0.25">
      <c r="A1904" s="532" t="str">
        <f>IF(ISNUMBER(VALUE(SUBSTITUTE('Quantities Report_Secondary'!$A1904,"+",""))), VALUE(SUBSTITUTE('Quantities Report_Secondary'!$A1904,"+","")),IF('Quantities Report_Secondary'!$A1904="Totals:","End of Project",$A1903))</f>
        <v>Station</v>
      </c>
      <c r="B1904" s="473" t="str">
        <f>IF(ISNUMBER('Quantities Report_Secondary'!$A1904), "",TRIM('Quantities Report_Secondary'!$A1904))</f>
        <v/>
      </c>
      <c r="C1904" s="475">
        <f>'Quantities Report_Secondary'!D1904</f>
        <v>0</v>
      </c>
    </row>
    <row r="1905" spans="1:3" x14ac:dyDescent="0.25">
      <c r="A1905" s="532" t="str">
        <f>IF(ISNUMBER(VALUE(SUBSTITUTE('Quantities Report_Secondary'!$A1905,"+",""))), VALUE(SUBSTITUTE('Quantities Report_Secondary'!$A1905,"+","")),IF('Quantities Report_Secondary'!$A1905="Totals:","End of Project",$A1904))</f>
        <v>Station</v>
      </c>
      <c r="B1905" s="473" t="str">
        <f>IF(ISNUMBER('Quantities Report_Secondary'!$A1905), "",TRIM('Quantities Report_Secondary'!$A1905))</f>
        <v/>
      </c>
      <c r="C1905" s="475">
        <f>'Quantities Report_Secondary'!D1905</f>
        <v>0</v>
      </c>
    </row>
    <row r="1906" spans="1:3" x14ac:dyDescent="0.25">
      <c r="A1906" s="532" t="str">
        <f>IF(ISNUMBER(VALUE(SUBSTITUTE('Quantities Report_Secondary'!$A1906,"+",""))), VALUE(SUBSTITUTE('Quantities Report_Secondary'!$A1906,"+","")),IF('Quantities Report_Secondary'!$A1906="Totals:","End of Project",$A1905))</f>
        <v>Station</v>
      </c>
      <c r="B1906" s="473" t="str">
        <f>IF(ISNUMBER('Quantities Report_Secondary'!$A1906), "",TRIM('Quantities Report_Secondary'!$A1906))</f>
        <v/>
      </c>
      <c r="C1906" s="475">
        <f>'Quantities Report_Secondary'!D1906</f>
        <v>0</v>
      </c>
    </row>
    <row r="1907" spans="1:3" x14ac:dyDescent="0.25">
      <c r="A1907" s="532" t="str">
        <f>IF(ISNUMBER(VALUE(SUBSTITUTE('Quantities Report_Secondary'!$A1907,"+",""))), VALUE(SUBSTITUTE('Quantities Report_Secondary'!$A1907,"+","")),IF('Quantities Report_Secondary'!$A1907="Totals:","End of Project",$A1906))</f>
        <v>Station</v>
      </c>
      <c r="B1907" s="473" t="str">
        <f>IF(ISNUMBER('Quantities Report_Secondary'!$A1907), "",TRIM('Quantities Report_Secondary'!$A1907))</f>
        <v/>
      </c>
      <c r="C1907" s="475">
        <f>'Quantities Report_Secondary'!D1907</f>
        <v>0</v>
      </c>
    </row>
    <row r="1908" spans="1:3" x14ac:dyDescent="0.25">
      <c r="A1908" s="532" t="str">
        <f>IF(ISNUMBER(VALUE(SUBSTITUTE('Quantities Report_Secondary'!$A1908,"+",""))), VALUE(SUBSTITUTE('Quantities Report_Secondary'!$A1908,"+","")),IF('Quantities Report_Secondary'!$A1908="Totals:","End of Project",$A1907))</f>
        <v>Station</v>
      </c>
      <c r="B1908" s="473" t="str">
        <f>IF(ISNUMBER('Quantities Report_Secondary'!$A1908), "",TRIM('Quantities Report_Secondary'!$A1908))</f>
        <v/>
      </c>
      <c r="C1908" s="475">
        <f>'Quantities Report_Secondary'!D1908</f>
        <v>0</v>
      </c>
    </row>
    <row r="1909" spans="1:3" x14ac:dyDescent="0.25">
      <c r="A1909" s="532" t="str">
        <f>IF(ISNUMBER(VALUE(SUBSTITUTE('Quantities Report_Secondary'!$A1909,"+",""))), VALUE(SUBSTITUTE('Quantities Report_Secondary'!$A1909,"+","")),IF('Quantities Report_Secondary'!$A1909="Totals:","End of Project",$A1908))</f>
        <v>Station</v>
      </c>
      <c r="B1909" s="473" t="str">
        <f>IF(ISNUMBER('Quantities Report_Secondary'!$A1909), "",TRIM('Quantities Report_Secondary'!$A1909))</f>
        <v/>
      </c>
      <c r="C1909" s="475">
        <f>'Quantities Report_Secondary'!D1909</f>
        <v>0</v>
      </c>
    </row>
    <row r="1910" spans="1:3" x14ac:dyDescent="0.25">
      <c r="A1910" s="532" t="str">
        <f>IF(ISNUMBER(VALUE(SUBSTITUTE('Quantities Report_Secondary'!$A1910,"+",""))), VALUE(SUBSTITUTE('Quantities Report_Secondary'!$A1910,"+","")),IF('Quantities Report_Secondary'!$A1910="Totals:","End of Project",$A1909))</f>
        <v>Station</v>
      </c>
      <c r="B1910" s="473" t="str">
        <f>IF(ISNUMBER('Quantities Report_Secondary'!$A1910), "",TRIM('Quantities Report_Secondary'!$A1910))</f>
        <v/>
      </c>
      <c r="C1910" s="475">
        <f>'Quantities Report_Secondary'!D1910</f>
        <v>0</v>
      </c>
    </row>
    <row r="1911" spans="1:3" x14ac:dyDescent="0.25">
      <c r="A1911" s="532" t="str">
        <f>IF(ISNUMBER(VALUE(SUBSTITUTE('Quantities Report_Secondary'!$A1911,"+",""))), VALUE(SUBSTITUTE('Quantities Report_Secondary'!$A1911,"+","")),IF('Quantities Report_Secondary'!$A1911="Totals:","End of Project",$A1910))</f>
        <v>Station</v>
      </c>
      <c r="B1911" s="473" t="str">
        <f>IF(ISNUMBER('Quantities Report_Secondary'!$A1911), "",TRIM('Quantities Report_Secondary'!$A1911))</f>
        <v/>
      </c>
      <c r="C1911" s="475">
        <f>'Quantities Report_Secondary'!D1911</f>
        <v>0</v>
      </c>
    </row>
    <row r="1912" spans="1:3" x14ac:dyDescent="0.25">
      <c r="A1912" s="532" t="str">
        <f>IF(ISNUMBER(VALUE(SUBSTITUTE('Quantities Report_Secondary'!$A1912,"+",""))), VALUE(SUBSTITUTE('Quantities Report_Secondary'!$A1912,"+","")),IF('Quantities Report_Secondary'!$A1912="Totals:","End of Project",$A1911))</f>
        <v>Station</v>
      </c>
      <c r="B1912" s="473" t="str">
        <f>IF(ISNUMBER('Quantities Report_Secondary'!$A1912), "",TRIM('Quantities Report_Secondary'!$A1912))</f>
        <v/>
      </c>
      <c r="C1912" s="475">
        <f>'Quantities Report_Secondary'!D1912</f>
        <v>0</v>
      </c>
    </row>
    <row r="1913" spans="1:3" x14ac:dyDescent="0.25">
      <c r="A1913" s="532" t="str">
        <f>IF(ISNUMBER(VALUE(SUBSTITUTE('Quantities Report_Secondary'!$A1913,"+",""))), VALUE(SUBSTITUTE('Quantities Report_Secondary'!$A1913,"+","")),IF('Quantities Report_Secondary'!$A1913="Totals:","End of Project",$A1912))</f>
        <v>Station</v>
      </c>
      <c r="B1913" s="473" t="str">
        <f>IF(ISNUMBER('Quantities Report_Secondary'!$A1913), "",TRIM('Quantities Report_Secondary'!$A1913))</f>
        <v/>
      </c>
      <c r="C1913" s="475">
        <f>'Quantities Report_Secondary'!D1913</f>
        <v>0</v>
      </c>
    </row>
    <row r="1914" spans="1:3" x14ac:dyDescent="0.25">
      <c r="A1914" s="532" t="str">
        <f>IF(ISNUMBER(VALUE(SUBSTITUTE('Quantities Report_Secondary'!$A1914,"+",""))), VALUE(SUBSTITUTE('Quantities Report_Secondary'!$A1914,"+","")),IF('Quantities Report_Secondary'!$A1914="Totals:","End of Project",$A1913))</f>
        <v>Station</v>
      </c>
      <c r="B1914" s="473" t="str">
        <f>IF(ISNUMBER('Quantities Report_Secondary'!$A1914), "",TRIM('Quantities Report_Secondary'!$A1914))</f>
        <v/>
      </c>
      <c r="C1914" s="475">
        <f>'Quantities Report_Secondary'!D1914</f>
        <v>0</v>
      </c>
    </row>
    <row r="1915" spans="1:3" x14ac:dyDescent="0.25">
      <c r="A1915" s="532" t="str">
        <f>IF(ISNUMBER(VALUE(SUBSTITUTE('Quantities Report_Secondary'!$A1915,"+",""))), VALUE(SUBSTITUTE('Quantities Report_Secondary'!$A1915,"+","")),IF('Quantities Report_Secondary'!$A1915="Totals:","End of Project",$A1914))</f>
        <v>Station</v>
      </c>
      <c r="B1915" s="473" t="str">
        <f>IF(ISNUMBER('Quantities Report_Secondary'!$A1915), "",TRIM('Quantities Report_Secondary'!$A1915))</f>
        <v/>
      </c>
      <c r="C1915" s="475">
        <f>'Quantities Report_Secondary'!D1915</f>
        <v>0</v>
      </c>
    </row>
    <row r="1916" spans="1:3" x14ac:dyDescent="0.25">
      <c r="A1916" s="532" t="str">
        <f>IF(ISNUMBER(VALUE(SUBSTITUTE('Quantities Report_Secondary'!$A1916,"+",""))), VALUE(SUBSTITUTE('Quantities Report_Secondary'!$A1916,"+","")),IF('Quantities Report_Secondary'!$A1916="Totals:","End of Project",$A1915))</f>
        <v>Station</v>
      </c>
      <c r="B1916" s="473" t="str">
        <f>IF(ISNUMBER('Quantities Report_Secondary'!$A1916), "",TRIM('Quantities Report_Secondary'!$A1916))</f>
        <v/>
      </c>
      <c r="C1916" s="475">
        <f>'Quantities Report_Secondary'!D1916</f>
        <v>0</v>
      </c>
    </row>
    <row r="1917" spans="1:3" x14ac:dyDescent="0.25">
      <c r="A1917" s="532" t="str">
        <f>IF(ISNUMBER(VALUE(SUBSTITUTE('Quantities Report_Secondary'!$A1917,"+",""))), VALUE(SUBSTITUTE('Quantities Report_Secondary'!$A1917,"+","")),IF('Quantities Report_Secondary'!$A1917="Totals:","End of Project",$A1916))</f>
        <v>Station</v>
      </c>
      <c r="B1917" s="473" t="str">
        <f>IF(ISNUMBER('Quantities Report_Secondary'!$A1917), "",TRIM('Quantities Report_Secondary'!$A1917))</f>
        <v/>
      </c>
      <c r="C1917" s="475">
        <f>'Quantities Report_Secondary'!D1917</f>
        <v>0</v>
      </c>
    </row>
    <row r="1918" spans="1:3" x14ac:dyDescent="0.25">
      <c r="A1918" s="532" t="str">
        <f>IF(ISNUMBER(VALUE(SUBSTITUTE('Quantities Report_Secondary'!$A1918,"+",""))), VALUE(SUBSTITUTE('Quantities Report_Secondary'!$A1918,"+","")),IF('Quantities Report_Secondary'!$A1918="Totals:","End of Project",$A1917))</f>
        <v>Station</v>
      </c>
      <c r="B1918" s="473" t="str">
        <f>IF(ISNUMBER('Quantities Report_Secondary'!$A1918), "",TRIM('Quantities Report_Secondary'!$A1918))</f>
        <v/>
      </c>
      <c r="C1918" s="475">
        <f>'Quantities Report_Secondary'!D1918</f>
        <v>0</v>
      </c>
    </row>
    <row r="1919" spans="1:3" x14ac:dyDescent="0.25">
      <c r="A1919" s="532" t="str">
        <f>IF(ISNUMBER(VALUE(SUBSTITUTE('Quantities Report_Secondary'!$A1919,"+",""))), VALUE(SUBSTITUTE('Quantities Report_Secondary'!$A1919,"+","")),IF('Quantities Report_Secondary'!$A1919="Totals:","End of Project",$A1918))</f>
        <v>Station</v>
      </c>
      <c r="B1919" s="473" t="str">
        <f>IF(ISNUMBER('Quantities Report_Secondary'!$A1919), "",TRIM('Quantities Report_Secondary'!$A1919))</f>
        <v/>
      </c>
      <c r="C1919" s="475">
        <f>'Quantities Report_Secondary'!D1919</f>
        <v>0</v>
      </c>
    </row>
    <row r="1920" spans="1:3" x14ac:dyDescent="0.25">
      <c r="A1920" s="532" t="str">
        <f>IF(ISNUMBER(VALUE(SUBSTITUTE('Quantities Report_Secondary'!$A1920,"+",""))), VALUE(SUBSTITUTE('Quantities Report_Secondary'!$A1920,"+","")),IF('Quantities Report_Secondary'!$A1920="Totals:","End of Project",$A1919))</f>
        <v>Station</v>
      </c>
      <c r="B1920" s="473" t="str">
        <f>IF(ISNUMBER('Quantities Report_Secondary'!$A1920), "",TRIM('Quantities Report_Secondary'!$A1920))</f>
        <v/>
      </c>
      <c r="C1920" s="475">
        <f>'Quantities Report_Secondary'!D1920</f>
        <v>0</v>
      </c>
    </row>
    <row r="1921" spans="1:3" x14ac:dyDescent="0.25">
      <c r="A1921" s="532" t="str">
        <f>IF(ISNUMBER(VALUE(SUBSTITUTE('Quantities Report_Secondary'!$A1921,"+",""))), VALUE(SUBSTITUTE('Quantities Report_Secondary'!$A1921,"+","")),IF('Quantities Report_Secondary'!$A1921="Totals:","End of Project",$A1920))</f>
        <v>Station</v>
      </c>
      <c r="B1921" s="473" t="str">
        <f>IF(ISNUMBER('Quantities Report_Secondary'!$A1921), "",TRIM('Quantities Report_Secondary'!$A1921))</f>
        <v/>
      </c>
      <c r="C1921" s="475">
        <f>'Quantities Report_Secondary'!D1921</f>
        <v>0</v>
      </c>
    </row>
    <row r="1922" spans="1:3" x14ac:dyDescent="0.25">
      <c r="A1922" s="532" t="str">
        <f>IF(ISNUMBER(VALUE(SUBSTITUTE('Quantities Report_Secondary'!$A1922,"+",""))), VALUE(SUBSTITUTE('Quantities Report_Secondary'!$A1922,"+","")),IF('Quantities Report_Secondary'!$A1922="Totals:","End of Project",$A1921))</f>
        <v>Station</v>
      </c>
      <c r="B1922" s="473" t="str">
        <f>IF(ISNUMBER('Quantities Report_Secondary'!$A1922), "",TRIM('Quantities Report_Secondary'!$A1922))</f>
        <v/>
      </c>
      <c r="C1922" s="475">
        <f>'Quantities Report_Secondary'!D1922</f>
        <v>0</v>
      </c>
    </row>
    <row r="1923" spans="1:3" x14ac:dyDescent="0.25">
      <c r="A1923" s="532" t="str">
        <f>IF(ISNUMBER(VALUE(SUBSTITUTE('Quantities Report_Secondary'!$A1923,"+",""))), VALUE(SUBSTITUTE('Quantities Report_Secondary'!$A1923,"+","")),IF('Quantities Report_Secondary'!$A1923="Totals:","End of Project",$A1922))</f>
        <v>Station</v>
      </c>
      <c r="B1923" s="473" t="str">
        <f>IF(ISNUMBER('Quantities Report_Secondary'!$A1923), "",TRIM('Quantities Report_Secondary'!$A1923))</f>
        <v/>
      </c>
      <c r="C1923" s="475">
        <f>'Quantities Report_Secondary'!D1923</f>
        <v>0</v>
      </c>
    </row>
    <row r="1924" spans="1:3" x14ac:dyDescent="0.25">
      <c r="A1924" s="532" t="str">
        <f>IF(ISNUMBER(VALUE(SUBSTITUTE('Quantities Report_Secondary'!$A1924,"+",""))), VALUE(SUBSTITUTE('Quantities Report_Secondary'!$A1924,"+","")),IF('Quantities Report_Secondary'!$A1924="Totals:","End of Project",$A1923))</f>
        <v>Station</v>
      </c>
      <c r="B1924" s="473" t="str">
        <f>IF(ISNUMBER('Quantities Report_Secondary'!$A1924), "",TRIM('Quantities Report_Secondary'!$A1924))</f>
        <v/>
      </c>
      <c r="C1924" s="475">
        <f>'Quantities Report_Secondary'!D1924</f>
        <v>0</v>
      </c>
    </row>
    <row r="1925" spans="1:3" x14ac:dyDescent="0.25">
      <c r="A1925" s="532" t="str">
        <f>IF(ISNUMBER(VALUE(SUBSTITUTE('Quantities Report_Secondary'!$A1925,"+",""))), VALUE(SUBSTITUTE('Quantities Report_Secondary'!$A1925,"+","")),IF('Quantities Report_Secondary'!$A1925="Totals:","End of Project",$A1924))</f>
        <v>Station</v>
      </c>
      <c r="B1925" s="473" t="str">
        <f>IF(ISNUMBER('Quantities Report_Secondary'!$A1925), "",TRIM('Quantities Report_Secondary'!$A1925))</f>
        <v/>
      </c>
      <c r="C1925" s="475">
        <f>'Quantities Report_Secondary'!D1925</f>
        <v>0</v>
      </c>
    </row>
    <row r="1926" spans="1:3" x14ac:dyDescent="0.25">
      <c r="A1926" s="532" t="str">
        <f>IF(ISNUMBER(VALUE(SUBSTITUTE('Quantities Report_Secondary'!$A1926,"+",""))), VALUE(SUBSTITUTE('Quantities Report_Secondary'!$A1926,"+","")),IF('Quantities Report_Secondary'!$A1926="Totals:","End of Project",$A1925))</f>
        <v>Station</v>
      </c>
      <c r="B1926" s="473" t="str">
        <f>IF(ISNUMBER('Quantities Report_Secondary'!$A1926), "",TRIM('Quantities Report_Secondary'!$A1926))</f>
        <v/>
      </c>
      <c r="C1926" s="475">
        <f>'Quantities Report_Secondary'!D1926</f>
        <v>0</v>
      </c>
    </row>
    <row r="1927" spans="1:3" x14ac:dyDescent="0.25">
      <c r="A1927" s="532" t="str">
        <f>IF(ISNUMBER(VALUE(SUBSTITUTE('Quantities Report_Secondary'!$A1927,"+",""))), VALUE(SUBSTITUTE('Quantities Report_Secondary'!$A1927,"+","")),IF('Quantities Report_Secondary'!$A1927="Totals:","End of Project",$A1926))</f>
        <v>Station</v>
      </c>
      <c r="B1927" s="473" t="str">
        <f>IF(ISNUMBER('Quantities Report_Secondary'!$A1927), "",TRIM('Quantities Report_Secondary'!$A1927))</f>
        <v/>
      </c>
      <c r="C1927" s="475">
        <f>'Quantities Report_Secondary'!D1927</f>
        <v>0</v>
      </c>
    </row>
    <row r="1928" spans="1:3" x14ac:dyDescent="0.25">
      <c r="A1928" s="532" t="str">
        <f>IF(ISNUMBER(VALUE(SUBSTITUTE('Quantities Report_Secondary'!$A1928,"+",""))), VALUE(SUBSTITUTE('Quantities Report_Secondary'!$A1928,"+","")),IF('Quantities Report_Secondary'!$A1928="Totals:","End of Project",$A1927))</f>
        <v>Station</v>
      </c>
      <c r="B1928" s="473" t="str">
        <f>IF(ISNUMBER('Quantities Report_Secondary'!$A1928), "",TRIM('Quantities Report_Secondary'!$A1928))</f>
        <v/>
      </c>
      <c r="C1928" s="475">
        <f>'Quantities Report_Secondary'!D1928</f>
        <v>0</v>
      </c>
    </row>
    <row r="1929" spans="1:3" x14ac:dyDescent="0.25">
      <c r="A1929" s="532" t="str">
        <f>IF(ISNUMBER(VALUE(SUBSTITUTE('Quantities Report_Secondary'!$A1929,"+",""))), VALUE(SUBSTITUTE('Quantities Report_Secondary'!$A1929,"+","")),IF('Quantities Report_Secondary'!$A1929="Totals:","End of Project",$A1928))</f>
        <v>Station</v>
      </c>
      <c r="B1929" s="473" t="str">
        <f>IF(ISNUMBER('Quantities Report_Secondary'!$A1929), "",TRIM('Quantities Report_Secondary'!$A1929))</f>
        <v/>
      </c>
      <c r="C1929" s="475">
        <f>'Quantities Report_Secondary'!D1929</f>
        <v>0</v>
      </c>
    </row>
    <row r="1930" spans="1:3" x14ac:dyDescent="0.25">
      <c r="A1930" s="532" t="str">
        <f>IF(ISNUMBER(VALUE(SUBSTITUTE('Quantities Report_Secondary'!$A1930,"+",""))), VALUE(SUBSTITUTE('Quantities Report_Secondary'!$A1930,"+","")),IF('Quantities Report_Secondary'!$A1930="Totals:","End of Project",$A1929))</f>
        <v>Station</v>
      </c>
      <c r="B1930" s="473" t="str">
        <f>IF(ISNUMBER('Quantities Report_Secondary'!$A1930), "",TRIM('Quantities Report_Secondary'!$A1930))</f>
        <v/>
      </c>
      <c r="C1930" s="475">
        <f>'Quantities Report_Secondary'!D1930</f>
        <v>0</v>
      </c>
    </row>
    <row r="1931" spans="1:3" x14ac:dyDescent="0.25">
      <c r="A1931" s="532" t="str">
        <f>IF(ISNUMBER(VALUE(SUBSTITUTE('Quantities Report_Secondary'!$A1931,"+",""))), VALUE(SUBSTITUTE('Quantities Report_Secondary'!$A1931,"+","")),IF('Quantities Report_Secondary'!$A1931="Totals:","End of Project",$A1930))</f>
        <v>Station</v>
      </c>
      <c r="B1931" s="473" t="str">
        <f>IF(ISNUMBER('Quantities Report_Secondary'!$A1931), "",TRIM('Quantities Report_Secondary'!$A1931))</f>
        <v/>
      </c>
      <c r="C1931" s="475">
        <f>'Quantities Report_Secondary'!D1931</f>
        <v>0</v>
      </c>
    </row>
    <row r="1932" spans="1:3" x14ac:dyDescent="0.25">
      <c r="A1932" s="532" t="str">
        <f>IF(ISNUMBER(VALUE(SUBSTITUTE('Quantities Report_Secondary'!$A1932,"+",""))), VALUE(SUBSTITUTE('Quantities Report_Secondary'!$A1932,"+","")),IF('Quantities Report_Secondary'!$A1932="Totals:","End of Project",$A1931))</f>
        <v>Station</v>
      </c>
      <c r="B1932" s="473" t="str">
        <f>IF(ISNUMBER('Quantities Report_Secondary'!$A1932), "",TRIM('Quantities Report_Secondary'!$A1932))</f>
        <v/>
      </c>
      <c r="C1932" s="475">
        <f>'Quantities Report_Secondary'!D1932</f>
        <v>0</v>
      </c>
    </row>
    <row r="1933" spans="1:3" x14ac:dyDescent="0.25">
      <c r="A1933" s="532" t="str">
        <f>IF(ISNUMBER(VALUE(SUBSTITUTE('Quantities Report_Secondary'!$A1933,"+",""))), VALUE(SUBSTITUTE('Quantities Report_Secondary'!$A1933,"+","")),IF('Quantities Report_Secondary'!$A1933="Totals:","End of Project",$A1932))</f>
        <v>Station</v>
      </c>
      <c r="B1933" s="473" t="str">
        <f>IF(ISNUMBER('Quantities Report_Secondary'!$A1933), "",TRIM('Quantities Report_Secondary'!$A1933))</f>
        <v/>
      </c>
      <c r="C1933" s="475">
        <f>'Quantities Report_Secondary'!D1933</f>
        <v>0</v>
      </c>
    </row>
    <row r="1934" spans="1:3" x14ac:dyDescent="0.25">
      <c r="A1934" s="532" t="str">
        <f>IF(ISNUMBER(VALUE(SUBSTITUTE('Quantities Report_Secondary'!$A1934,"+",""))), VALUE(SUBSTITUTE('Quantities Report_Secondary'!$A1934,"+","")),IF('Quantities Report_Secondary'!$A1934="Totals:","End of Project",$A1933))</f>
        <v>Station</v>
      </c>
      <c r="B1934" s="473" t="str">
        <f>IF(ISNUMBER('Quantities Report_Secondary'!$A1934), "",TRIM('Quantities Report_Secondary'!$A1934))</f>
        <v/>
      </c>
      <c r="C1934" s="475">
        <f>'Quantities Report_Secondary'!D1934</f>
        <v>0</v>
      </c>
    </row>
    <row r="1935" spans="1:3" x14ac:dyDescent="0.25">
      <c r="A1935" s="532" t="str">
        <f>IF(ISNUMBER(VALUE(SUBSTITUTE('Quantities Report_Secondary'!$A1935,"+",""))), VALUE(SUBSTITUTE('Quantities Report_Secondary'!$A1935,"+","")),IF('Quantities Report_Secondary'!$A1935="Totals:","End of Project",$A1934))</f>
        <v>Station</v>
      </c>
      <c r="B1935" s="473" t="str">
        <f>IF(ISNUMBER('Quantities Report_Secondary'!$A1935), "",TRIM('Quantities Report_Secondary'!$A1935))</f>
        <v/>
      </c>
      <c r="C1935" s="475">
        <f>'Quantities Report_Secondary'!D1935</f>
        <v>0</v>
      </c>
    </row>
    <row r="1936" spans="1:3" x14ac:dyDescent="0.25">
      <c r="A1936" s="532" t="str">
        <f>IF(ISNUMBER(VALUE(SUBSTITUTE('Quantities Report_Secondary'!$A1936,"+",""))), VALUE(SUBSTITUTE('Quantities Report_Secondary'!$A1936,"+","")),IF('Quantities Report_Secondary'!$A1936="Totals:","End of Project",$A1935))</f>
        <v>Station</v>
      </c>
      <c r="B1936" s="473" t="str">
        <f>IF(ISNUMBER('Quantities Report_Secondary'!$A1936), "",TRIM('Quantities Report_Secondary'!$A1936))</f>
        <v/>
      </c>
      <c r="C1936" s="475">
        <f>'Quantities Report_Secondary'!D1936</f>
        <v>0</v>
      </c>
    </row>
    <row r="1937" spans="1:3" x14ac:dyDescent="0.25">
      <c r="A1937" s="532" t="str">
        <f>IF(ISNUMBER(VALUE(SUBSTITUTE('Quantities Report_Secondary'!$A1937,"+",""))), VALUE(SUBSTITUTE('Quantities Report_Secondary'!$A1937,"+","")),IF('Quantities Report_Secondary'!$A1937="Totals:","End of Project",$A1936))</f>
        <v>Station</v>
      </c>
      <c r="B1937" s="473" t="str">
        <f>IF(ISNUMBER('Quantities Report_Secondary'!$A1937), "",TRIM('Quantities Report_Secondary'!$A1937))</f>
        <v/>
      </c>
      <c r="C1937" s="475">
        <f>'Quantities Report_Secondary'!D1937</f>
        <v>0</v>
      </c>
    </row>
    <row r="1938" spans="1:3" x14ac:dyDescent="0.25">
      <c r="A1938" s="532" t="str">
        <f>IF(ISNUMBER(VALUE(SUBSTITUTE('Quantities Report_Secondary'!$A1938,"+",""))), VALUE(SUBSTITUTE('Quantities Report_Secondary'!$A1938,"+","")),IF('Quantities Report_Secondary'!$A1938="Totals:","End of Project",$A1937))</f>
        <v>Station</v>
      </c>
      <c r="B1938" s="473" t="str">
        <f>IF(ISNUMBER('Quantities Report_Secondary'!$A1938), "",TRIM('Quantities Report_Secondary'!$A1938))</f>
        <v/>
      </c>
      <c r="C1938" s="475">
        <f>'Quantities Report_Secondary'!D1938</f>
        <v>0</v>
      </c>
    </row>
    <row r="1939" spans="1:3" x14ac:dyDescent="0.25">
      <c r="A1939" s="532" t="str">
        <f>IF(ISNUMBER(VALUE(SUBSTITUTE('Quantities Report_Secondary'!$A1939,"+",""))), VALUE(SUBSTITUTE('Quantities Report_Secondary'!$A1939,"+","")),IF('Quantities Report_Secondary'!$A1939="Totals:","End of Project",$A1938))</f>
        <v>Station</v>
      </c>
      <c r="B1939" s="473" t="str">
        <f>IF(ISNUMBER('Quantities Report_Secondary'!$A1939), "",TRIM('Quantities Report_Secondary'!$A1939))</f>
        <v/>
      </c>
      <c r="C1939" s="475">
        <f>'Quantities Report_Secondary'!D1939</f>
        <v>0</v>
      </c>
    </row>
    <row r="1940" spans="1:3" x14ac:dyDescent="0.25">
      <c r="A1940" s="532" t="str">
        <f>IF(ISNUMBER(VALUE(SUBSTITUTE('Quantities Report_Secondary'!$A1940,"+",""))), VALUE(SUBSTITUTE('Quantities Report_Secondary'!$A1940,"+","")),IF('Quantities Report_Secondary'!$A1940="Totals:","End of Project",$A1939))</f>
        <v>Station</v>
      </c>
      <c r="B1940" s="473" t="str">
        <f>IF(ISNUMBER('Quantities Report_Secondary'!$A1940), "",TRIM('Quantities Report_Secondary'!$A1940))</f>
        <v/>
      </c>
      <c r="C1940" s="475">
        <f>'Quantities Report_Secondary'!D1940</f>
        <v>0</v>
      </c>
    </row>
    <row r="1941" spans="1:3" x14ac:dyDescent="0.25">
      <c r="A1941" s="532" t="str">
        <f>IF(ISNUMBER(VALUE(SUBSTITUTE('Quantities Report_Secondary'!$A1941,"+",""))), VALUE(SUBSTITUTE('Quantities Report_Secondary'!$A1941,"+","")),IF('Quantities Report_Secondary'!$A1941="Totals:","End of Project",$A1940))</f>
        <v>Station</v>
      </c>
      <c r="B1941" s="473" t="str">
        <f>IF(ISNUMBER('Quantities Report_Secondary'!$A1941), "",TRIM('Quantities Report_Secondary'!$A1941))</f>
        <v/>
      </c>
      <c r="C1941" s="475">
        <f>'Quantities Report_Secondary'!D1941</f>
        <v>0</v>
      </c>
    </row>
    <row r="1942" spans="1:3" x14ac:dyDescent="0.25">
      <c r="A1942" s="532" t="str">
        <f>IF(ISNUMBER(VALUE(SUBSTITUTE('Quantities Report_Secondary'!$A1942,"+",""))), VALUE(SUBSTITUTE('Quantities Report_Secondary'!$A1942,"+","")),IF('Quantities Report_Secondary'!$A1942="Totals:","End of Project",$A1941))</f>
        <v>Station</v>
      </c>
      <c r="B1942" s="473" t="str">
        <f>IF(ISNUMBER('Quantities Report_Secondary'!$A1942), "",TRIM('Quantities Report_Secondary'!$A1942))</f>
        <v/>
      </c>
      <c r="C1942" s="475">
        <f>'Quantities Report_Secondary'!D1942</f>
        <v>0</v>
      </c>
    </row>
    <row r="1943" spans="1:3" x14ac:dyDescent="0.25">
      <c r="A1943" s="532" t="str">
        <f>IF(ISNUMBER(VALUE(SUBSTITUTE('Quantities Report_Secondary'!$A1943,"+",""))), VALUE(SUBSTITUTE('Quantities Report_Secondary'!$A1943,"+","")),IF('Quantities Report_Secondary'!$A1943="Totals:","End of Project",$A1942))</f>
        <v>Station</v>
      </c>
      <c r="B1943" s="473" t="str">
        <f>IF(ISNUMBER('Quantities Report_Secondary'!$A1943), "",TRIM('Quantities Report_Secondary'!$A1943))</f>
        <v/>
      </c>
      <c r="C1943" s="475">
        <f>'Quantities Report_Secondary'!D1943</f>
        <v>0</v>
      </c>
    </row>
    <row r="1944" spans="1:3" x14ac:dyDescent="0.25">
      <c r="A1944" s="532" t="str">
        <f>IF(ISNUMBER(VALUE(SUBSTITUTE('Quantities Report_Secondary'!$A1944,"+",""))), VALUE(SUBSTITUTE('Quantities Report_Secondary'!$A1944,"+","")),IF('Quantities Report_Secondary'!$A1944="Totals:","End of Project",$A1943))</f>
        <v>Station</v>
      </c>
      <c r="B1944" s="473" t="str">
        <f>IF(ISNUMBER('Quantities Report_Secondary'!$A1944), "",TRIM('Quantities Report_Secondary'!$A1944))</f>
        <v/>
      </c>
      <c r="C1944" s="475">
        <f>'Quantities Report_Secondary'!D1944</f>
        <v>0</v>
      </c>
    </row>
    <row r="1945" spans="1:3" x14ac:dyDescent="0.25">
      <c r="A1945" s="532" t="str">
        <f>IF(ISNUMBER(VALUE(SUBSTITUTE('Quantities Report_Secondary'!$A1945,"+",""))), VALUE(SUBSTITUTE('Quantities Report_Secondary'!$A1945,"+","")),IF('Quantities Report_Secondary'!$A1945="Totals:","End of Project",$A1944))</f>
        <v>Station</v>
      </c>
      <c r="B1945" s="473" t="str">
        <f>IF(ISNUMBER('Quantities Report_Secondary'!$A1945), "",TRIM('Quantities Report_Secondary'!$A1945))</f>
        <v/>
      </c>
      <c r="C1945" s="475">
        <f>'Quantities Report_Secondary'!D1945</f>
        <v>0</v>
      </c>
    </row>
    <row r="1946" spans="1:3" x14ac:dyDescent="0.25">
      <c r="A1946" s="532" t="str">
        <f>IF(ISNUMBER(VALUE(SUBSTITUTE('Quantities Report_Secondary'!$A1946,"+",""))), VALUE(SUBSTITUTE('Quantities Report_Secondary'!$A1946,"+","")),IF('Quantities Report_Secondary'!$A1946="Totals:","End of Project",$A1945))</f>
        <v>Station</v>
      </c>
      <c r="B1946" s="473" t="str">
        <f>IF(ISNUMBER('Quantities Report_Secondary'!$A1946), "",TRIM('Quantities Report_Secondary'!$A1946))</f>
        <v/>
      </c>
      <c r="C1946" s="475">
        <f>'Quantities Report_Secondary'!D1946</f>
        <v>0</v>
      </c>
    </row>
    <row r="1947" spans="1:3" x14ac:dyDescent="0.25">
      <c r="A1947" s="532" t="str">
        <f>IF(ISNUMBER(VALUE(SUBSTITUTE('Quantities Report_Secondary'!$A1947,"+",""))), VALUE(SUBSTITUTE('Quantities Report_Secondary'!$A1947,"+","")),IF('Quantities Report_Secondary'!$A1947="Totals:","End of Project",$A1946))</f>
        <v>Station</v>
      </c>
      <c r="B1947" s="473" t="str">
        <f>IF(ISNUMBER('Quantities Report_Secondary'!$A1947), "",TRIM('Quantities Report_Secondary'!$A1947))</f>
        <v/>
      </c>
      <c r="C1947" s="475">
        <f>'Quantities Report_Secondary'!D1947</f>
        <v>0</v>
      </c>
    </row>
    <row r="1948" spans="1:3" x14ac:dyDescent="0.25">
      <c r="A1948" s="532" t="str">
        <f>IF(ISNUMBER(VALUE(SUBSTITUTE('Quantities Report_Secondary'!$A1948,"+",""))), VALUE(SUBSTITUTE('Quantities Report_Secondary'!$A1948,"+","")),IF('Quantities Report_Secondary'!$A1948="Totals:","End of Project",$A1947))</f>
        <v>Station</v>
      </c>
      <c r="B1948" s="473" t="str">
        <f>IF(ISNUMBER('Quantities Report_Secondary'!$A1948), "",TRIM('Quantities Report_Secondary'!$A1948))</f>
        <v/>
      </c>
      <c r="C1948" s="475">
        <f>'Quantities Report_Secondary'!D1948</f>
        <v>0</v>
      </c>
    </row>
    <row r="1949" spans="1:3" x14ac:dyDescent="0.25">
      <c r="A1949" s="532" t="str">
        <f>IF(ISNUMBER(VALUE(SUBSTITUTE('Quantities Report_Secondary'!$A1949,"+",""))), VALUE(SUBSTITUTE('Quantities Report_Secondary'!$A1949,"+","")),IF('Quantities Report_Secondary'!$A1949="Totals:","End of Project",$A1948))</f>
        <v>Station</v>
      </c>
      <c r="B1949" s="473" t="str">
        <f>IF(ISNUMBER('Quantities Report_Secondary'!$A1949), "",TRIM('Quantities Report_Secondary'!$A1949))</f>
        <v/>
      </c>
      <c r="C1949" s="475">
        <f>'Quantities Report_Secondary'!D1949</f>
        <v>0</v>
      </c>
    </row>
    <row r="1950" spans="1:3" x14ac:dyDescent="0.25">
      <c r="A1950" s="532" t="str">
        <f>IF(ISNUMBER(VALUE(SUBSTITUTE('Quantities Report_Secondary'!$A1950,"+",""))), VALUE(SUBSTITUTE('Quantities Report_Secondary'!$A1950,"+","")),IF('Quantities Report_Secondary'!$A1950="Totals:","End of Project",$A1949))</f>
        <v>Station</v>
      </c>
      <c r="B1950" s="473" t="str">
        <f>IF(ISNUMBER('Quantities Report_Secondary'!$A1950), "",TRIM('Quantities Report_Secondary'!$A1950))</f>
        <v/>
      </c>
      <c r="C1950" s="475">
        <f>'Quantities Report_Secondary'!D1950</f>
        <v>0</v>
      </c>
    </row>
    <row r="1951" spans="1:3" x14ac:dyDescent="0.25">
      <c r="A1951" s="532" t="str">
        <f>IF(ISNUMBER(VALUE(SUBSTITUTE('Quantities Report_Secondary'!$A1951,"+",""))), VALUE(SUBSTITUTE('Quantities Report_Secondary'!$A1951,"+","")),IF('Quantities Report_Secondary'!$A1951="Totals:","End of Project",$A1950))</f>
        <v>Station</v>
      </c>
      <c r="B1951" s="473" t="str">
        <f>IF(ISNUMBER('Quantities Report_Secondary'!$A1951), "",TRIM('Quantities Report_Secondary'!$A1951))</f>
        <v/>
      </c>
      <c r="C1951" s="475">
        <f>'Quantities Report_Secondary'!D1951</f>
        <v>0</v>
      </c>
    </row>
    <row r="1952" spans="1:3" x14ac:dyDescent="0.25">
      <c r="A1952" s="532" t="str">
        <f>IF(ISNUMBER(VALUE(SUBSTITUTE('Quantities Report_Secondary'!$A1952,"+",""))), VALUE(SUBSTITUTE('Quantities Report_Secondary'!$A1952,"+","")),IF('Quantities Report_Secondary'!$A1952="Totals:","End of Project",$A1951))</f>
        <v>Station</v>
      </c>
      <c r="B1952" s="473" t="str">
        <f>IF(ISNUMBER('Quantities Report_Secondary'!$A1952), "",TRIM('Quantities Report_Secondary'!$A1952))</f>
        <v/>
      </c>
      <c r="C1952" s="475">
        <f>'Quantities Report_Secondary'!D1952</f>
        <v>0</v>
      </c>
    </row>
    <row r="1953" spans="1:3" x14ac:dyDescent="0.25">
      <c r="A1953" s="532" t="str">
        <f>IF(ISNUMBER(VALUE(SUBSTITUTE('Quantities Report_Secondary'!$A1953,"+",""))), VALUE(SUBSTITUTE('Quantities Report_Secondary'!$A1953,"+","")),IF('Quantities Report_Secondary'!$A1953="Totals:","End of Project",$A1952))</f>
        <v>Station</v>
      </c>
      <c r="B1953" s="473" t="str">
        <f>IF(ISNUMBER('Quantities Report_Secondary'!$A1953), "",TRIM('Quantities Report_Secondary'!$A1953))</f>
        <v/>
      </c>
      <c r="C1953" s="475">
        <f>'Quantities Report_Secondary'!D1953</f>
        <v>0</v>
      </c>
    </row>
    <row r="1954" spans="1:3" x14ac:dyDescent="0.25">
      <c r="A1954" s="532" t="str">
        <f>IF(ISNUMBER(VALUE(SUBSTITUTE('Quantities Report_Secondary'!$A1954,"+",""))), VALUE(SUBSTITUTE('Quantities Report_Secondary'!$A1954,"+","")),IF('Quantities Report_Secondary'!$A1954="Totals:","End of Project",$A1953))</f>
        <v>Station</v>
      </c>
      <c r="B1954" s="473" t="str">
        <f>IF(ISNUMBER('Quantities Report_Secondary'!$A1954), "",TRIM('Quantities Report_Secondary'!$A1954))</f>
        <v/>
      </c>
      <c r="C1954" s="475">
        <f>'Quantities Report_Secondary'!D1954</f>
        <v>0</v>
      </c>
    </row>
    <row r="1955" spans="1:3" x14ac:dyDescent="0.25">
      <c r="A1955" s="532" t="str">
        <f>IF(ISNUMBER(VALUE(SUBSTITUTE('Quantities Report_Secondary'!$A1955,"+",""))), VALUE(SUBSTITUTE('Quantities Report_Secondary'!$A1955,"+","")),IF('Quantities Report_Secondary'!$A1955="Totals:","End of Project",$A1954))</f>
        <v>Station</v>
      </c>
      <c r="B1955" s="473" t="str">
        <f>IF(ISNUMBER('Quantities Report_Secondary'!$A1955), "",TRIM('Quantities Report_Secondary'!$A1955))</f>
        <v/>
      </c>
      <c r="C1955" s="475">
        <f>'Quantities Report_Secondary'!D1955</f>
        <v>0</v>
      </c>
    </row>
    <row r="1956" spans="1:3" x14ac:dyDescent="0.25">
      <c r="A1956" s="532" t="str">
        <f>IF(ISNUMBER(VALUE(SUBSTITUTE('Quantities Report_Secondary'!$A1956,"+",""))), VALUE(SUBSTITUTE('Quantities Report_Secondary'!$A1956,"+","")),IF('Quantities Report_Secondary'!$A1956="Totals:","End of Project",$A1955))</f>
        <v>Station</v>
      </c>
      <c r="B1956" s="473" t="str">
        <f>IF(ISNUMBER('Quantities Report_Secondary'!$A1956), "",TRIM('Quantities Report_Secondary'!$A1956))</f>
        <v/>
      </c>
      <c r="C1956" s="475">
        <f>'Quantities Report_Secondary'!D1956</f>
        <v>0</v>
      </c>
    </row>
    <row r="1957" spans="1:3" x14ac:dyDescent="0.25">
      <c r="A1957" s="532" t="str">
        <f>IF(ISNUMBER(VALUE(SUBSTITUTE('Quantities Report_Secondary'!$A1957,"+",""))), VALUE(SUBSTITUTE('Quantities Report_Secondary'!$A1957,"+","")),IF('Quantities Report_Secondary'!$A1957="Totals:","End of Project",$A1956))</f>
        <v>Station</v>
      </c>
      <c r="B1957" s="473" t="str">
        <f>IF(ISNUMBER('Quantities Report_Secondary'!$A1957), "",TRIM('Quantities Report_Secondary'!$A1957))</f>
        <v/>
      </c>
      <c r="C1957" s="475">
        <f>'Quantities Report_Secondary'!D1957</f>
        <v>0</v>
      </c>
    </row>
    <row r="1958" spans="1:3" x14ac:dyDescent="0.25">
      <c r="A1958" s="532" t="str">
        <f>IF(ISNUMBER(VALUE(SUBSTITUTE('Quantities Report_Secondary'!$A1958,"+",""))), VALUE(SUBSTITUTE('Quantities Report_Secondary'!$A1958,"+","")),IF('Quantities Report_Secondary'!$A1958="Totals:","End of Project",$A1957))</f>
        <v>Station</v>
      </c>
      <c r="B1958" s="473" t="str">
        <f>IF(ISNUMBER('Quantities Report_Secondary'!$A1958), "",TRIM('Quantities Report_Secondary'!$A1958))</f>
        <v/>
      </c>
      <c r="C1958" s="475">
        <f>'Quantities Report_Secondary'!D1958</f>
        <v>0</v>
      </c>
    </row>
    <row r="1959" spans="1:3" x14ac:dyDescent="0.25">
      <c r="A1959" s="532" t="str">
        <f>IF(ISNUMBER(VALUE(SUBSTITUTE('Quantities Report_Secondary'!$A1959,"+",""))), VALUE(SUBSTITUTE('Quantities Report_Secondary'!$A1959,"+","")),IF('Quantities Report_Secondary'!$A1959="Totals:","End of Project",$A1958))</f>
        <v>Station</v>
      </c>
      <c r="B1959" s="473" t="str">
        <f>IF(ISNUMBER('Quantities Report_Secondary'!$A1959), "",TRIM('Quantities Report_Secondary'!$A1959))</f>
        <v/>
      </c>
      <c r="C1959" s="475">
        <f>'Quantities Report_Secondary'!D1959</f>
        <v>0</v>
      </c>
    </row>
    <row r="1960" spans="1:3" x14ac:dyDescent="0.25">
      <c r="A1960" s="532" t="str">
        <f>IF(ISNUMBER(VALUE(SUBSTITUTE('Quantities Report_Secondary'!$A1960,"+",""))), VALUE(SUBSTITUTE('Quantities Report_Secondary'!$A1960,"+","")),IF('Quantities Report_Secondary'!$A1960="Totals:","End of Project",$A1959))</f>
        <v>Station</v>
      </c>
      <c r="B1960" s="473" t="str">
        <f>IF(ISNUMBER('Quantities Report_Secondary'!$A1960), "",TRIM('Quantities Report_Secondary'!$A1960))</f>
        <v/>
      </c>
      <c r="C1960" s="475">
        <f>'Quantities Report_Secondary'!D1960</f>
        <v>0</v>
      </c>
    </row>
    <row r="1961" spans="1:3" x14ac:dyDescent="0.25">
      <c r="A1961" s="532" t="str">
        <f>IF(ISNUMBER(VALUE(SUBSTITUTE('Quantities Report_Secondary'!$A1961,"+",""))), VALUE(SUBSTITUTE('Quantities Report_Secondary'!$A1961,"+","")),IF('Quantities Report_Secondary'!$A1961="Totals:","End of Project",$A1960))</f>
        <v>Station</v>
      </c>
      <c r="B1961" s="473" t="str">
        <f>IF(ISNUMBER('Quantities Report_Secondary'!$A1961), "",TRIM('Quantities Report_Secondary'!$A1961))</f>
        <v/>
      </c>
      <c r="C1961" s="475">
        <f>'Quantities Report_Secondary'!D1961</f>
        <v>0</v>
      </c>
    </row>
    <row r="1962" spans="1:3" x14ac:dyDescent="0.25">
      <c r="A1962" s="532" t="str">
        <f>IF(ISNUMBER(VALUE(SUBSTITUTE('Quantities Report_Secondary'!$A1962,"+",""))), VALUE(SUBSTITUTE('Quantities Report_Secondary'!$A1962,"+","")),IF('Quantities Report_Secondary'!$A1962="Totals:","End of Project",$A1961))</f>
        <v>Station</v>
      </c>
      <c r="B1962" s="473" t="str">
        <f>IF(ISNUMBER('Quantities Report_Secondary'!$A1962), "",TRIM('Quantities Report_Secondary'!$A1962))</f>
        <v/>
      </c>
      <c r="C1962" s="475">
        <f>'Quantities Report_Secondary'!D1962</f>
        <v>0</v>
      </c>
    </row>
    <row r="1963" spans="1:3" x14ac:dyDescent="0.25">
      <c r="A1963" s="532" t="str">
        <f>IF(ISNUMBER(VALUE(SUBSTITUTE('Quantities Report_Secondary'!$A1963,"+",""))), VALUE(SUBSTITUTE('Quantities Report_Secondary'!$A1963,"+","")),IF('Quantities Report_Secondary'!$A1963="Totals:","End of Project",$A1962))</f>
        <v>Station</v>
      </c>
      <c r="B1963" s="473" t="str">
        <f>IF(ISNUMBER('Quantities Report_Secondary'!$A1963), "",TRIM('Quantities Report_Secondary'!$A1963))</f>
        <v/>
      </c>
      <c r="C1963" s="475">
        <f>'Quantities Report_Secondary'!D1963</f>
        <v>0</v>
      </c>
    </row>
    <row r="1964" spans="1:3" x14ac:dyDescent="0.25">
      <c r="A1964" s="532" t="str">
        <f>IF(ISNUMBER(VALUE(SUBSTITUTE('Quantities Report_Secondary'!$A1964,"+",""))), VALUE(SUBSTITUTE('Quantities Report_Secondary'!$A1964,"+","")),IF('Quantities Report_Secondary'!$A1964="Totals:","End of Project",$A1963))</f>
        <v>Station</v>
      </c>
      <c r="B1964" s="473" t="str">
        <f>IF(ISNUMBER('Quantities Report_Secondary'!$A1964), "",TRIM('Quantities Report_Secondary'!$A1964))</f>
        <v/>
      </c>
      <c r="C1964" s="475">
        <f>'Quantities Report_Secondary'!D1964</f>
        <v>0</v>
      </c>
    </row>
    <row r="1965" spans="1:3" x14ac:dyDescent="0.25">
      <c r="A1965" s="532" t="str">
        <f>IF(ISNUMBER(VALUE(SUBSTITUTE('Quantities Report_Secondary'!$A1965,"+",""))), VALUE(SUBSTITUTE('Quantities Report_Secondary'!$A1965,"+","")),IF('Quantities Report_Secondary'!$A1965="Totals:","End of Project",$A1964))</f>
        <v>Station</v>
      </c>
      <c r="B1965" s="473" t="str">
        <f>IF(ISNUMBER('Quantities Report_Secondary'!$A1965), "",TRIM('Quantities Report_Secondary'!$A1965))</f>
        <v/>
      </c>
      <c r="C1965" s="475">
        <f>'Quantities Report_Secondary'!D1965</f>
        <v>0</v>
      </c>
    </row>
    <row r="1966" spans="1:3" x14ac:dyDescent="0.25">
      <c r="A1966" s="532" t="str">
        <f>IF(ISNUMBER(VALUE(SUBSTITUTE('Quantities Report_Secondary'!$A1966,"+",""))), VALUE(SUBSTITUTE('Quantities Report_Secondary'!$A1966,"+","")),IF('Quantities Report_Secondary'!$A1966="Totals:","End of Project",$A1965))</f>
        <v>Station</v>
      </c>
      <c r="B1966" s="473" t="str">
        <f>IF(ISNUMBER('Quantities Report_Secondary'!$A1966), "",TRIM('Quantities Report_Secondary'!$A1966))</f>
        <v/>
      </c>
      <c r="C1966" s="475">
        <f>'Quantities Report_Secondary'!D1966</f>
        <v>0</v>
      </c>
    </row>
    <row r="1967" spans="1:3" x14ac:dyDescent="0.25">
      <c r="A1967" s="532" t="str">
        <f>IF(ISNUMBER(VALUE(SUBSTITUTE('Quantities Report_Secondary'!$A1967,"+",""))), VALUE(SUBSTITUTE('Quantities Report_Secondary'!$A1967,"+","")),IF('Quantities Report_Secondary'!$A1967="Totals:","End of Project",$A1966))</f>
        <v>Station</v>
      </c>
      <c r="B1967" s="473" t="str">
        <f>IF(ISNUMBER('Quantities Report_Secondary'!$A1967), "",TRIM('Quantities Report_Secondary'!$A1967))</f>
        <v/>
      </c>
      <c r="C1967" s="475">
        <f>'Quantities Report_Secondary'!D1967</f>
        <v>0</v>
      </c>
    </row>
    <row r="1968" spans="1:3" x14ac:dyDescent="0.25">
      <c r="A1968" s="532" t="str">
        <f>IF(ISNUMBER(VALUE(SUBSTITUTE('Quantities Report_Secondary'!$A1968,"+",""))), VALUE(SUBSTITUTE('Quantities Report_Secondary'!$A1968,"+","")),IF('Quantities Report_Secondary'!$A1968="Totals:","End of Project",$A1967))</f>
        <v>Station</v>
      </c>
      <c r="B1968" s="473" t="str">
        <f>IF(ISNUMBER('Quantities Report_Secondary'!$A1968), "",TRIM('Quantities Report_Secondary'!$A1968))</f>
        <v/>
      </c>
      <c r="C1968" s="475">
        <f>'Quantities Report_Secondary'!D1968</f>
        <v>0</v>
      </c>
    </row>
    <row r="1969" spans="1:3" x14ac:dyDescent="0.25">
      <c r="A1969" s="532" t="str">
        <f>IF(ISNUMBER(VALUE(SUBSTITUTE('Quantities Report_Secondary'!$A1969,"+",""))), VALUE(SUBSTITUTE('Quantities Report_Secondary'!$A1969,"+","")),IF('Quantities Report_Secondary'!$A1969="Totals:","End of Project",$A1968))</f>
        <v>Station</v>
      </c>
      <c r="B1969" s="473" t="str">
        <f>IF(ISNUMBER('Quantities Report_Secondary'!$A1969), "",TRIM('Quantities Report_Secondary'!$A1969))</f>
        <v/>
      </c>
      <c r="C1969" s="475">
        <f>'Quantities Report_Secondary'!D1969</f>
        <v>0</v>
      </c>
    </row>
    <row r="1970" spans="1:3" x14ac:dyDescent="0.25">
      <c r="A1970" s="532" t="str">
        <f>IF(ISNUMBER(VALUE(SUBSTITUTE('Quantities Report_Secondary'!$A1970,"+",""))), VALUE(SUBSTITUTE('Quantities Report_Secondary'!$A1970,"+","")),IF('Quantities Report_Secondary'!$A1970="Totals:","End of Project",$A1969))</f>
        <v>Station</v>
      </c>
      <c r="B1970" s="473" t="str">
        <f>IF(ISNUMBER('Quantities Report_Secondary'!$A1970), "",TRIM('Quantities Report_Secondary'!$A1970))</f>
        <v/>
      </c>
      <c r="C1970" s="475">
        <f>'Quantities Report_Secondary'!D1970</f>
        <v>0</v>
      </c>
    </row>
    <row r="1971" spans="1:3" x14ac:dyDescent="0.25">
      <c r="A1971" s="532" t="str">
        <f>IF(ISNUMBER(VALUE(SUBSTITUTE('Quantities Report_Secondary'!$A1971,"+",""))), VALUE(SUBSTITUTE('Quantities Report_Secondary'!$A1971,"+","")),IF('Quantities Report_Secondary'!$A1971="Totals:","End of Project",$A1970))</f>
        <v>Station</v>
      </c>
      <c r="B1971" s="473" t="str">
        <f>IF(ISNUMBER('Quantities Report_Secondary'!$A1971), "",TRIM('Quantities Report_Secondary'!$A1971))</f>
        <v/>
      </c>
      <c r="C1971" s="475">
        <f>'Quantities Report_Secondary'!D1971</f>
        <v>0</v>
      </c>
    </row>
    <row r="1972" spans="1:3" x14ac:dyDescent="0.25">
      <c r="A1972" s="532" t="str">
        <f>IF(ISNUMBER(VALUE(SUBSTITUTE('Quantities Report_Secondary'!$A1972,"+",""))), VALUE(SUBSTITUTE('Quantities Report_Secondary'!$A1972,"+","")),IF('Quantities Report_Secondary'!$A1972="Totals:","End of Project",$A1971))</f>
        <v>Station</v>
      </c>
      <c r="B1972" s="473" t="str">
        <f>IF(ISNUMBER('Quantities Report_Secondary'!$A1972), "",TRIM('Quantities Report_Secondary'!$A1972))</f>
        <v/>
      </c>
      <c r="C1972" s="475">
        <f>'Quantities Report_Secondary'!D1972</f>
        <v>0</v>
      </c>
    </row>
    <row r="1973" spans="1:3" x14ac:dyDescent="0.25">
      <c r="A1973" s="532" t="str">
        <f>IF(ISNUMBER(VALUE(SUBSTITUTE('Quantities Report_Secondary'!$A1973,"+",""))), VALUE(SUBSTITUTE('Quantities Report_Secondary'!$A1973,"+","")),IF('Quantities Report_Secondary'!$A1973="Totals:","End of Project",$A1972))</f>
        <v>Station</v>
      </c>
      <c r="B1973" s="473" t="str">
        <f>IF(ISNUMBER('Quantities Report_Secondary'!$A1973), "",TRIM('Quantities Report_Secondary'!$A1973))</f>
        <v/>
      </c>
      <c r="C1973" s="475">
        <f>'Quantities Report_Secondary'!D1973</f>
        <v>0</v>
      </c>
    </row>
    <row r="1974" spans="1:3" x14ac:dyDescent="0.25">
      <c r="A1974" s="532" t="str">
        <f>IF(ISNUMBER(VALUE(SUBSTITUTE('Quantities Report_Secondary'!$A1974,"+",""))), VALUE(SUBSTITUTE('Quantities Report_Secondary'!$A1974,"+","")),IF('Quantities Report_Secondary'!$A1974="Totals:","End of Project",$A1973))</f>
        <v>Station</v>
      </c>
      <c r="B1974" s="473" t="str">
        <f>IF(ISNUMBER('Quantities Report_Secondary'!$A1974), "",TRIM('Quantities Report_Secondary'!$A1974))</f>
        <v/>
      </c>
      <c r="C1974" s="475">
        <f>'Quantities Report_Secondary'!D1974</f>
        <v>0</v>
      </c>
    </row>
    <row r="1975" spans="1:3" x14ac:dyDescent="0.25">
      <c r="A1975" s="532" t="str">
        <f>IF(ISNUMBER(VALUE(SUBSTITUTE('Quantities Report_Secondary'!$A1975,"+",""))), VALUE(SUBSTITUTE('Quantities Report_Secondary'!$A1975,"+","")),IF('Quantities Report_Secondary'!$A1975="Totals:","End of Project",$A1974))</f>
        <v>Station</v>
      </c>
      <c r="B1975" s="473" t="str">
        <f>IF(ISNUMBER('Quantities Report_Secondary'!$A1975), "",TRIM('Quantities Report_Secondary'!$A1975))</f>
        <v/>
      </c>
      <c r="C1975" s="475">
        <f>'Quantities Report_Secondary'!D1975</f>
        <v>0</v>
      </c>
    </row>
    <row r="1976" spans="1:3" x14ac:dyDescent="0.25">
      <c r="A1976" s="532" t="str">
        <f>IF(ISNUMBER(VALUE(SUBSTITUTE('Quantities Report_Secondary'!$A1976,"+",""))), VALUE(SUBSTITUTE('Quantities Report_Secondary'!$A1976,"+","")),IF('Quantities Report_Secondary'!$A1976="Totals:","End of Project",$A1975))</f>
        <v>Station</v>
      </c>
      <c r="B1976" s="473" t="str">
        <f>IF(ISNUMBER('Quantities Report_Secondary'!$A1976), "",TRIM('Quantities Report_Secondary'!$A1976))</f>
        <v/>
      </c>
      <c r="C1976" s="475">
        <f>'Quantities Report_Secondary'!D1976</f>
        <v>0</v>
      </c>
    </row>
    <row r="1977" spans="1:3" x14ac:dyDescent="0.25">
      <c r="A1977" s="532" t="str">
        <f>IF(ISNUMBER(VALUE(SUBSTITUTE('Quantities Report_Secondary'!$A1977,"+",""))), VALUE(SUBSTITUTE('Quantities Report_Secondary'!$A1977,"+","")),IF('Quantities Report_Secondary'!$A1977="Totals:","End of Project",$A1976))</f>
        <v>Station</v>
      </c>
      <c r="B1977" s="473" t="str">
        <f>IF(ISNUMBER('Quantities Report_Secondary'!$A1977), "",TRIM('Quantities Report_Secondary'!$A1977))</f>
        <v/>
      </c>
      <c r="C1977" s="475">
        <f>'Quantities Report_Secondary'!D1977</f>
        <v>0</v>
      </c>
    </row>
    <row r="1978" spans="1:3" x14ac:dyDescent="0.25">
      <c r="A1978" s="532" t="str">
        <f>IF(ISNUMBER(VALUE(SUBSTITUTE('Quantities Report_Secondary'!$A1978,"+",""))), VALUE(SUBSTITUTE('Quantities Report_Secondary'!$A1978,"+","")),IF('Quantities Report_Secondary'!$A1978="Totals:","End of Project",$A1977))</f>
        <v>Station</v>
      </c>
      <c r="B1978" s="473" t="str">
        <f>IF(ISNUMBER('Quantities Report_Secondary'!$A1978), "",TRIM('Quantities Report_Secondary'!$A1978))</f>
        <v/>
      </c>
      <c r="C1978" s="475">
        <f>'Quantities Report_Secondary'!D1978</f>
        <v>0</v>
      </c>
    </row>
    <row r="1979" spans="1:3" x14ac:dyDescent="0.25">
      <c r="A1979" s="532" t="str">
        <f>IF(ISNUMBER(VALUE(SUBSTITUTE('Quantities Report_Secondary'!$A1979,"+",""))), VALUE(SUBSTITUTE('Quantities Report_Secondary'!$A1979,"+","")),IF('Quantities Report_Secondary'!$A1979="Totals:","End of Project",$A1978))</f>
        <v>Station</v>
      </c>
      <c r="B1979" s="473" t="str">
        <f>IF(ISNUMBER('Quantities Report_Secondary'!$A1979), "",TRIM('Quantities Report_Secondary'!$A1979))</f>
        <v/>
      </c>
      <c r="C1979" s="475">
        <f>'Quantities Report_Secondary'!D1979</f>
        <v>0</v>
      </c>
    </row>
    <row r="1980" spans="1:3" x14ac:dyDescent="0.25">
      <c r="A1980" s="532" t="str">
        <f>IF(ISNUMBER(VALUE(SUBSTITUTE('Quantities Report_Secondary'!$A1980,"+",""))), VALUE(SUBSTITUTE('Quantities Report_Secondary'!$A1980,"+","")),IF('Quantities Report_Secondary'!$A1980="Totals:","End of Project",$A1979))</f>
        <v>Station</v>
      </c>
      <c r="B1980" s="473" t="str">
        <f>IF(ISNUMBER('Quantities Report_Secondary'!$A1980), "",TRIM('Quantities Report_Secondary'!$A1980))</f>
        <v/>
      </c>
      <c r="C1980" s="475">
        <f>'Quantities Report_Secondary'!D1980</f>
        <v>0</v>
      </c>
    </row>
    <row r="1981" spans="1:3" x14ac:dyDescent="0.25">
      <c r="A1981" s="532" t="str">
        <f>IF(ISNUMBER(VALUE(SUBSTITUTE('Quantities Report_Secondary'!$A1981,"+",""))), VALUE(SUBSTITUTE('Quantities Report_Secondary'!$A1981,"+","")),IF('Quantities Report_Secondary'!$A1981="Totals:","End of Project",$A1980))</f>
        <v>Station</v>
      </c>
      <c r="B1981" s="473" t="str">
        <f>IF(ISNUMBER('Quantities Report_Secondary'!$A1981), "",TRIM('Quantities Report_Secondary'!$A1981))</f>
        <v/>
      </c>
      <c r="C1981" s="475">
        <f>'Quantities Report_Secondary'!D1981</f>
        <v>0</v>
      </c>
    </row>
    <row r="1982" spans="1:3" x14ac:dyDescent="0.25">
      <c r="A1982" s="532" t="str">
        <f>IF(ISNUMBER(VALUE(SUBSTITUTE('Quantities Report_Secondary'!$A1982,"+",""))), VALUE(SUBSTITUTE('Quantities Report_Secondary'!$A1982,"+","")),IF('Quantities Report_Secondary'!$A1982="Totals:","End of Project",$A1981))</f>
        <v>Station</v>
      </c>
      <c r="B1982" s="473" t="str">
        <f>IF(ISNUMBER('Quantities Report_Secondary'!$A1982), "",TRIM('Quantities Report_Secondary'!$A1982))</f>
        <v/>
      </c>
      <c r="C1982" s="475">
        <f>'Quantities Report_Secondary'!D1982</f>
        <v>0</v>
      </c>
    </row>
    <row r="1983" spans="1:3" x14ac:dyDescent="0.25">
      <c r="A1983" s="532" t="str">
        <f>IF(ISNUMBER(VALUE(SUBSTITUTE('Quantities Report_Secondary'!$A1983,"+",""))), VALUE(SUBSTITUTE('Quantities Report_Secondary'!$A1983,"+","")),IF('Quantities Report_Secondary'!$A1983="Totals:","End of Project",$A1982))</f>
        <v>Station</v>
      </c>
      <c r="B1983" s="473" t="str">
        <f>IF(ISNUMBER('Quantities Report_Secondary'!$A1983), "",TRIM('Quantities Report_Secondary'!$A1983))</f>
        <v/>
      </c>
      <c r="C1983" s="475">
        <f>'Quantities Report_Secondary'!D1983</f>
        <v>0</v>
      </c>
    </row>
    <row r="1984" spans="1:3" x14ac:dyDescent="0.25">
      <c r="A1984" s="532" t="str">
        <f>IF(ISNUMBER(VALUE(SUBSTITUTE('Quantities Report_Secondary'!$A1984,"+",""))), VALUE(SUBSTITUTE('Quantities Report_Secondary'!$A1984,"+","")),IF('Quantities Report_Secondary'!$A1984="Totals:","End of Project",$A1983))</f>
        <v>Station</v>
      </c>
      <c r="B1984" s="473" t="str">
        <f>IF(ISNUMBER('Quantities Report_Secondary'!$A1984), "",TRIM('Quantities Report_Secondary'!$A1984))</f>
        <v/>
      </c>
      <c r="C1984" s="475">
        <f>'Quantities Report_Secondary'!D1984</f>
        <v>0</v>
      </c>
    </row>
    <row r="1985" spans="1:3" x14ac:dyDescent="0.25">
      <c r="A1985" s="532" t="str">
        <f>IF(ISNUMBER(VALUE(SUBSTITUTE('Quantities Report_Secondary'!$A1985,"+",""))), VALUE(SUBSTITUTE('Quantities Report_Secondary'!$A1985,"+","")),IF('Quantities Report_Secondary'!$A1985="Totals:","End of Project",$A1984))</f>
        <v>Station</v>
      </c>
      <c r="B1985" s="473" t="str">
        <f>IF(ISNUMBER('Quantities Report_Secondary'!$A1985), "",TRIM('Quantities Report_Secondary'!$A1985))</f>
        <v/>
      </c>
      <c r="C1985" s="475">
        <f>'Quantities Report_Secondary'!D1985</f>
        <v>0</v>
      </c>
    </row>
    <row r="1986" spans="1:3" x14ac:dyDescent="0.25">
      <c r="A1986" s="532" t="str">
        <f>IF(ISNUMBER(VALUE(SUBSTITUTE('Quantities Report_Secondary'!$A1986,"+",""))), VALUE(SUBSTITUTE('Quantities Report_Secondary'!$A1986,"+","")),IF('Quantities Report_Secondary'!$A1986="Totals:","End of Project",$A1985))</f>
        <v>Station</v>
      </c>
      <c r="B1986" s="473" t="str">
        <f>IF(ISNUMBER('Quantities Report_Secondary'!$A1986), "",TRIM('Quantities Report_Secondary'!$A1986))</f>
        <v/>
      </c>
      <c r="C1986" s="475">
        <f>'Quantities Report_Secondary'!D1986</f>
        <v>0</v>
      </c>
    </row>
    <row r="1987" spans="1:3" x14ac:dyDescent="0.25">
      <c r="A1987" s="532" t="str">
        <f>IF(ISNUMBER(VALUE(SUBSTITUTE('Quantities Report_Secondary'!$A1987,"+",""))), VALUE(SUBSTITUTE('Quantities Report_Secondary'!$A1987,"+","")),IF('Quantities Report_Secondary'!$A1987="Totals:","End of Project",$A1986))</f>
        <v>Station</v>
      </c>
      <c r="B1987" s="473" t="str">
        <f>IF(ISNUMBER('Quantities Report_Secondary'!$A1987), "",TRIM('Quantities Report_Secondary'!$A1987))</f>
        <v/>
      </c>
      <c r="C1987" s="475">
        <f>'Quantities Report_Secondary'!D1987</f>
        <v>0</v>
      </c>
    </row>
    <row r="1988" spans="1:3" x14ac:dyDescent="0.25">
      <c r="A1988" s="532" t="str">
        <f>IF(ISNUMBER(VALUE(SUBSTITUTE('Quantities Report_Secondary'!$A1988,"+",""))), VALUE(SUBSTITUTE('Quantities Report_Secondary'!$A1988,"+","")),IF('Quantities Report_Secondary'!$A1988="Totals:","End of Project",$A1987))</f>
        <v>Station</v>
      </c>
      <c r="B1988" s="473" t="str">
        <f>IF(ISNUMBER('Quantities Report_Secondary'!$A1988), "",TRIM('Quantities Report_Secondary'!$A1988))</f>
        <v/>
      </c>
      <c r="C1988" s="475">
        <f>'Quantities Report_Secondary'!D1988</f>
        <v>0</v>
      </c>
    </row>
    <row r="1989" spans="1:3" x14ac:dyDescent="0.25">
      <c r="A1989" s="532" t="str">
        <f>IF(ISNUMBER(VALUE(SUBSTITUTE('Quantities Report_Secondary'!$A1989,"+",""))), VALUE(SUBSTITUTE('Quantities Report_Secondary'!$A1989,"+","")),IF('Quantities Report_Secondary'!$A1989="Totals:","End of Project",$A1988))</f>
        <v>Station</v>
      </c>
      <c r="B1989" s="473" t="str">
        <f>IF(ISNUMBER('Quantities Report_Secondary'!$A1989), "",TRIM('Quantities Report_Secondary'!$A1989))</f>
        <v/>
      </c>
      <c r="C1989" s="475">
        <f>'Quantities Report_Secondary'!D1989</f>
        <v>0</v>
      </c>
    </row>
    <row r="1990" spans="1:3" x14ac:dyDescent="0.25">
      <c r="A1990" s="532" t="str">
        <f>IF(ISNUMBER(VALUE(SUBSTITUTE('Quantities Report_Secondary'!$A1990,"+",""))), VALUE(SUBSTITUTE('Quantities Report_Secondary'!$A1990,"+","")),IF('Quantities Report_Secondary'!$A1990="Totals:","End of Project",$A1989))</f>
        <v>Station</v>
      </c>
      <c r="B1990" s="473" t="str">
        <f>IF(ISNUMBER('Quantities Report_Secondary'!$A1990), "",TRIM('Quantities Report_Secondary'!$A1990))</f>
        <v/>
      </c>
      <c r="C1990" s="475">
        <f>'Quantities Report_Secondary'!D1990</f>
        <v>0</v>
      </c>
    </row>
    <row r="1991" spans="1:3" x14ac:dyDescent="0.25">
      <c r="A1991" s="532" t="str">
        <f>IF(ISNUMBER(VALUE(SUBSTITUTE('Quantities Report_Secondary'!$A1991,"+",""))), VALUE(SUBSTITUTE('Quantities Report_Secondary'!$A1991,"+","")),IF('Quantities Report_Secondary'!$A1991="Totals:","End of Project",$A1990))</f>
        <v>Station</v>
      </c>
      <c r="B1991" s="473" t="str">
        <f>IF(ISNUMBER('Quantities Report_Secondary'!$A1991), "",TRIM('Quantities Report_Secondary'!$A1991))</f>
        <v/>
      </c>
      <c r="C1991" s="475">
        <f>'Quantities Report_Secondary'!D1991</f>
        <v>0</v>
      </c>
    </row>
    <row r="1992" spans="1:3" x14ac:dyDescent="0.25">
      <c r="A1992" s="532" t="str">
        <f>IF(ISNUMBER(VALUE(SUBSTITUTE('Quantities Report_Secondary'!$A1992,"+",""))), VALUE(SUBSTITUTE('Quantities Report_Secondary'!$A1992,"+","")),IF('Quantities Report_Secondary'!$A1992="Totals:","End of Project",$A1991))</f>
        <v>Station</v>
      </c>
      <c r="B1992" s="473" t="str">
        <f>IF(ISNUMBER('Quantities Report_Secondary'!$A1992), "",TRIM('Quantities Report_Secondary'!$A1992))</f>
        <v/>
      </c>
      <c r="C1992" s="475">
        <f>'Quantities Report_Secondary'!D1992</f>
        <v>0</v>
      </c>
    </row>
    <row r="1993" spans="1:3" x14ac:dyDescent="0.25">
      <c r="A1993" s="532" t="str">
        <f>IF(ISNUMBER(VALUE(SUBSTITUTE('Quantities Report_Secondary'!$A1993,"+",""))), VALUE(SUBSTITUTE('Quantities Report_Secondary'!$A1993,"+","")),IF('Quantities Report_Secondary'!$A1993="Totals:","End of Project",$A1992))</f>
        <v>Station</v>
      </c>
      <c r="B1993" s="473" t="str">
        <f>IF(ISNUMBER('Quantities Report_Secondary'!$A1993), "",TRIM('Quantities Report_Secondary'!$A1993))</f>
        <v/>
      </c>
      <c r="C1993" s="475">
        <f>'Quantities Report_Secondary'!D1993</f>
        <v>0</v>
      </c>
    </row>
    <row r="1994" spans="1:3" x14ac:dyDescent="0.25">
      <c r="A1994" s="532" t="str">
        <f>IF(ISNUMBER(VALUE(SUBSTITUTE('Quantities Report_Secondary'!$A1994,"+",""))), VALUE(SUBSTITUTE('Quantities Report_Secondary'!$A1994,"+","")),IF('Quantities Report_Secondary'!$A1994="Totals:","End of Project",$A1993))</f>
        <v>Station</v>
      </c>
      <c r="B1994" s="473" t="str">
        <f>IF(ISNUMBER('Quantities Report_Secondary'!$A1994), "",TRIM('Quantities Report_Secondary'!$A1994))</f>
        <v/>
      </c>
      <c r="C1994" s="475">
        <f>'Quantities Report_Secondary'!D1994</f>
        <v>0</v>
      </c>
    </row>
    <row r="1995" spans="1:3" x14ac:dyDescent="0.25">
      <c r="A1995" s="532" t="str">
        <f>IF(ISNUMBER(VALUE(SUBSTITUTE('Quantities Report_Secondary'!$A1995,"+",""))), VALUE(SUBSTITUTE('Quantities Report_Secondary'!$A1995,"+","")),IF('Quantities Report_Secondary'!$A1995="Totals:","End of Project",$A1994))</f>
        <v>Station</v>
      </c>
      <c r="B1995" s="473" t="str">
        <f>IF(ISNUMBER('Quantities Report_Secondary'!$A1995), "",TRIM('Quantities Report_Secondary'!$A1995))</f>
        <v/>
      </c>
      <c r="C1995" s="475">
        <f>'Quantities Report_Secondary'!D1995</f>
        <v>0</v>
      </c>
    </row>
    <row r="1996" spans="1:3" x14ac:dyDescent="0.25">
      <c r="A1996" s="532" t="str">
        <f>IF(ISNUMBER(VALUE(SUBSTITUTE('Quantities Report_Secondary'!$A1996,"+",""))), VALUE(SUBSTITUTE('Quantities Report_Secondary'!$A1996,"+","")),IF('Quantities Report_Secondary'!$A1996="Totals:","End of Project",$A1995))</f>
        <v>Station</v>
      </c>
      <c r="B1996" s="473" t="str">
        <f>IF(ISNUMBER('Quantities Report_Secondary'!$A1996), "",TRIM('Quantities Report_Secondary'!$A1996))</f>
        <v/>
      </c>
      <c r="C1996" s="475">
        <f>'Quantities Report_Secondary'!D1996</f>
        <v>0</v>
      </c>
    </row>
    <row r="1997" spans="1:3" x14ac:dyDescent="0.25">
      <c r="A1997" s="532" t="str">
        <f>IF(ISNUMBER(VALUE(SUBSTITUTE('Quantities Report_Secondary'!$A1997,"+",""))), VALUE(SUBSTITUTE('Quantities Report_Secondary'!$A1997,"+","")),IF('Quantities Report_Secondary'!$A1997="Totals:","End of Project",$A1996))</f>
        <v>Station</v>
      </c>
      <c r="B1997" s="473" t="str">
        <f>IF(ISNUMBER('Quantities Report_Secondary'!$A1997), "",TRIM('Quantities Report_Secondary'!$A1997))</f>
        <v/>
      </c>
      <c r="C1997" s="475">
        <f>'Quantities Report_Secondary'!D1997</f>
        <v>0</v>
      </c>
    </row>
    <row r="1998" spans="1:3" x14ac:dyDescent="0.25">
      <c r="A1998" s="532" t="str">
        <f>IF(ISNUMBER(VALUE(SUBSTITUTE('Quantities Report_Secondary'!$A1998,"+",""))), VALUE(SUBSTITUTE('Quantities Report_Secondary'!$A1998,"+","")),IF('Quantities Report_Secondary'!$A1998="Totals:","End of Project",$A1997))</f>
        <v>Station</v>
      </c>
      <c r="B1998" s="473" t="str">
        <f>IF(ISNUMBER('Quantities Report_Secondary'!$A1998), "",TRIM('Quantities Report_Secondary'!$A1998))</f>
        <v/>
      </c>
      <c r="C1998" s="475">
        <f>'Quantities Report_Secondary'!D1998</f>
        <v>0</v>
      </c>
    </row>
    <row r="1999" spans="1:3" x14ac:dyDescent="0.25">
      <c r="A1999" s="532" t="str">
        <f>IF(ISNUMBER(VALUE(SUBSTITUTE('Quantities Report_Secondary'!$A1999,"+",""))), VALUE(SUBSTITUTE('Quantities Report_Secondary'!$A1999,"+","")),IF('Quantities Report_Secondary'!$A1999="Totals:","End of Project",$A1998))</f>
        <v>Station</v>
      </c>
      <c r="B1999" s="473" t="str">
        <f>IF(ISNUMBER('Quantities Report_Secondary'!$A1999), "",TRIM('Quantities Report_Secondary'!$A1999))</f>
        <v/>
      </c>
      <c r="C1999" s="475">
        <f>'Quantities Report_Secondary'!D1999</f>
        <v>0</v>
      </c>
    </row>
    <row r="2000" spans="1:3" x14ac:dyDescent="0.25">
      <c r="A2000" s="532" t="str">
        <f>IF(ISNUMBER(VALUE(SUBSTITUTE('Quantities Report_Secondary'!$A2000,"+",""))), VALUE(SUBSTITUTE('Quantities Report_Secondary'!$A2000,"+","")),IF('Quantities Report_Secondary'!$A2000="Totals:","End of Project",$A1999))</f>
        <v>Station</v>
      </c>
      <c r="B2000" s="473" t="str">
        <f>IF(ISNUMBER('Quantities Report_Secondary'!$A2000), "",TRIM('Quantities Report_Secondary'!$A2000))</f>
        <v/>
      </c>
      <c r="C2000" s="475">
        <f>'Quantities Report_Secondary'!D2000</f>
        <v>0</v>
      </c>
    </row>
    <row r="2001" spans="1:3" x14ac:dyDescent="0.25">
      <c r="A2001" s="532" t="str">
        <f>IF(ISNUMBER(VALUE(SUBSTITUTE('Quantities Report_Secondary'!$A2001,"+",""))), VALUE(SUBSTITUTE('Quantities Report_Secondary'!$A2001,"+","")),IF('Quantities Report_Secondary'!$A2001="Totals:","End of Project",$A2000))</f>
        <v>Station</v>
      </c>
      <c r="B2001" s="473" t="str">
        <f>IF(ISNUMBER('Quantities Report_Secondary'!$A2001), "",TRIM('Quantities Report_Secondary'!$A2001))</f>
        <v/>
      </c>
      <c r="C2001" s="475">
        <f>'Quantities Report_Secondary'!D2001</f>
        <v>0</v>
      </c>
    </row>
    <row r="2002" spans="1:3" x14ac:dyDescent="0.25">
      <c r="A2002" s="532" t="str">
        <f>IF(ISNUMBER(VALUE(SUBSTITUTE('Quantities Report_Secondary'!$A2002,"+",""))), VALUE(SUBSTITUTE('Quantities Report_Secondary'!$A2002,"+","")),IF('Quantities Report_Secondary'!$A2002="Totals:","End of Project",$A2001))</f>
        <v>Station</v>
      </c>
      <c r="B2002" s="473" t="str">
        <f>IF(ISNUMBER('Quantities Report_Secondary'!$A2002), "",TRIM('Quantities Report_Secondary'!$A2002))</f>
        <v/>
      </c>
      <c r="C2002" s="475">
        <f>'Quantities Report_Secondary'!D2002</f>
        <v>0</v>
      </c>
    </row>
    <row r="2003" spans="1:3" x14ac:dyDescent="0.25">
      <c r="A2003" s="532" t="str">
        <f>IF(ISNUMBER(VALUE(SUBSTITUTE('Quantities Report_Secondary'!$A2003,"+",""))), VALUE(SUBSTITUTE('Quantities Report_Secondary'!$A2003,"+","")),IF('Quantities Report_Secondary'!$A2003="Totals:","End of Project",$A2002))</f>
        <v>Station</v>
      </c>
      <c r="B2003" s="473" t="str">
        <f>IF(ISNUMBER('Quantities Report_Secondary'!$A2003), "",TRIM('Quantities Report_Secondary'!$A2003))</f>
        <v/>
      </c>
      <c r="C2003" s="475">
        <f>'Quantities Report_Secondary'!D2003</f>
        <v>0</v>
      </c>
    </row>
    <row r="2004" spans="1:3" x14ac:dyDescent="0.25">
      <c r="A2004" s="532" t="str">
        <f>IF(ISNUMBER(VALUE(SUBSTITUTE('Quantities Report_Secondary'!$A2004,"+",""))), VALUE(SUBSTITUTE('Quantities Report_Secondary'!$A2004,"+","")),IF('Quantities Report_Secondary'!$A2004="Totals:","End of Project",$A2003))</f>
        <v>Station</v>
      </c>
      <c r="B2004" s="473" t="str">
        <f>IF(ISNUMBER('Quantities Report_Secondary'!$A2004), "",TRIM('Quantities Report_Secondary'!$A2004))</f>
        <v/>
      </c>
      <c r="C2004" s="475">
        <f>'Quantities Report_Secondary'!D2004</f>
        <v>0</v>
      </c>
    </row>
    <row r="2005" spans="1:3" x14ac:dyDescent="0.25">
      <c r="A2005" s="532" t="str">
        <f>IF(ISNUMBER(VALUE(SUBSTITUTE('Quantities Report_Secondary'!$A2005,"+",""))), VALUE(SUBSTITUTE('Quantities Report_Secondary'!$A2005,"+","")),IF('Quantities Report_Secondary'!$A2005="Totals:","End of Project",$A2004))</f>
        <v>Station</v>
      </c>
      <c r="B2005" s="473" t="str">
        <f>IF(ISNUMBER('Quantities Report_Secondary'!$A2005), "",TRIM('Quantities Report_Secondary'!$A2005))</f>
        <v/>
      </c>
      <c r="C2005" s="475">
        <f>'Quantities Report_Secondary'!D2005</f>
        <v>0</v>
      </c>
    </row>
    <row r="2006" spans="1:3" x14ac:dyDescent="0.25">
      <c r="A2006" s="532" t="str">
        <f>IF(ISNUMBER(VALUE(SUBSTITUTE('Quantities Report_Secondary'!$A2006,"+",""))), VALUE(SUBSTITUTE('Quantities Report_Secondary'!$A2006,"+","")),IF('Quantities Report_Secondary'!$A2006="Totals:","End of Project",$A2005))</f>
        <v>Station</v>
      </c>
      <c r="B2006" s="473" t="str">
        <f>IF(ISNUMBER('Quantities Report_Secondary'!$A2006), "",TRIM('Quantities Report_Secondary'!$A2006))</f>
        <v/>
      </c>
      <c r="C2006" s="475">
        <f>'Quantities Report_Secondary'!D2006</f>
        <v>0</v>
      </c>
    </row>
    <row r="2007" spans="1:3" x14ac:dyDescent="0.25">
      <c r="A2007" s="532" t="str">
        <f>IF(ISNUMBER(VALUE(SUBSTITUTE('Quantities Report_Secondary'!$A2007,"+",""))), VALUE(SUBSTITUTE('Quantities Report_Secondary'!$A2007,"+","")),IF('Quantities Report_Secondary'!$A2007="Totals:","End of Project",$A2006))</f>
        <v>Station</v>
      </c>
      <c r="B2007" s="473" t="str">
        <f>IF(ISNUMBER('Quantities Report_Secondary'!$A2007), "",TRIM('Quantities Report_Secondary'!$A2007))</f>
        <v/>
      </c>
      <c r="C2007" s="475">
        <f>'Quantities Report_Secondary'!D2007</f>
        <v>0</v>
      </c>
    </row>
    <row r="2008" spans="1:3" x14ac:dyDescent="0.25">
      <c r="A2008" s="532" t="str">
        <f>IF(ISNUMBER(VALUE(SUBSTITUTE('Quantities Report_Secondary'!$A2008,"+",""))), VALUE(SUBSTITUTE('Quantities Report_Secondary'!$A2008,"+","")),IF('Quantities Report_Secondary'!$A2008="Totals:","End of Project",$A2007))</f>
        <v>Station</v>
      </c>
      <c r="B2008" s="473" t="str">
        <f>IF(ISNUMBER('Quantities Report_Secondary'!$A2008), "",TRIM('Quantities Report_Secondary'!$A2008))</f>
        <v/>
      </c>
      <c r="C2008" s="475">
        <f>'Quantities Report_Secondary'!D2008</f>
        <v>0</v>
      </c>
    </row>
    <row r="2009" spans="1:3" x14ac:dyDescent="0.25">
      <c r="A2009" s="532" t="str">
        <f>IF(ISNUMBER(VALUE(SUBSTITUTE('Quantities Report_Secondary'!$A2009,"+",""))), VALUE(SUBSTITUTE('Quantities Report_Secondary'!$A2009,"+","")),IF('Quantities Report_Secondary'!$A2009="Totals:","End of Project",$A2008))</f>
        <v>Station</v>
      </c>
      <c r="B2009" s="473" t="str">
        <f>IF(ISNUMBER('Quantities Report_Secondary'!$A2009), "",TRIM('Quantities Report_Secondary'!$A2009))</f>
        <v/>
      </c>
      <c r="C2009" s="475">
        <f>'Quantities Report_Secondary'!D2009</f>
        <v>0</v>
      </c>
    </row>
    <row r="2010" spans="1:3" x14ac:dyDescent="0.25">
      <c r="A2010" s="532" t="str">
        <f>IF(ISNUMBER(VALUE(SUBSTITUTE('Quantities Report_Secondary'!$A2010,"+",""))), VALUE(SUBSTITUTE('Quantities Report_Secondary'!$A2010,"+","")),IF('Quantities Report_Secondary'!$A2010="Totals:","End of Project",$A2009))</f>
        <v>Station</v>
      </c>
      <c r="B2010" s="473" t="str">
        <f>IF(ISNUMBER('Quantities Report_Secondary'!$A2010), "",TRIM('Quantities Report_Secondary'!$A2010))</f>
        <v/>
      </c>
      <c r="C2010" s="475">
        <f>'Quantities Report_Secondary'!D2010</f>
        <v>0</v>
      </c>
    </row>
    <row r="2011" spans="1:3" x14ac:dyDescent="0.25">
      <c r="A2011" s="532" t="str">
        <f>IF(ISNUMBER(VALUE(SUBSTITUTE('Quantities Report_Secondary'!$A2011,"+",""))), VALUE(SUBSTITUTE('Quantities Report_Secondary'!$A2011,"+","")),IF('Quantities Report_Secondary'!$A2011="Totals:","End of Project",$A2010))</f>
        <v>Station</v>
      </c>
      <c r="B2011" s="473" t="str">
        <f>IF(ISNUMBER('Quantities Report_Secondary'!$A2011), "",TRIM('Quantities Report_Secondary'!$A2011))</f>
        <v/>
      </c>
      <c r="C2011" s="475">
        <f>'Quantities Report_Secondary'!D2011</f>
        <v>0</v>
      </c>
    </row>
    <row r="2012" spans="1:3" x14ac:dyDescent="0.25">
      <c r="A2012" s="532" t="str">
        <f>IF(ISNUMBER(VALUE(SUBSTITUTE('Quantities Report_Secondary'!$A2012,"+",""))), VALUE(SUBSTITUTE('Quantities Report_Secondary'!$A2012,"+","")),IF('Quantities Report_Secondary'!$A2012="Totals:","End of Project",$A2011))</f>
        <v>Station</v>
      </c>
      <c r="B2012" s="473" t="str">
        <f>IF(ISNUMBER('Quantities Report_Secondary'!$A2012), "",TRIM('Quantities Report_Secondary'!$A2012))</f>
        <v/>
      </c>
      <c r="C2012" s="475">
        <f>'Quantities Report_Secondary'!D2012</f>
        <v>0</v>
      </c>
    </row>
    <row r="2013" spans="1:3" x14ac:dyDescent="0.25">
      <c r="A2013" s="532" t="str">
        <f>IF(ISNUMBER(VALUE(SUBSTITUTE('Quantities Report_Secondary'!$A2013,"+",""))), VALUE(SUBSTITUTE('Quantities Report_Secondary'!$A2013,"+","")),IF('Quantities Report_Secondary'!$A2013="Totals:","End of Project",$A2012))</f>
        <v>Station</v>
      </c>
      <c r="B2013" s="473" t="str">
        <f>IF(ISNUMBER('Quantities Report_Secondary'!$A2013), "",TRIM('Quantities Report_Secondary'!$A2013))</f>
        <v/>
      </c>
      <c r="C2013" s="475">
        <f>'Quantities Report_Secondary'!D2013</f>
        <v>0</v>
      </c>
    </row>
    <row r="2014" spans="1:3" x14ac:dyDescent="0.25">
      <c r="A2014" s="532" t="str">
        <f>IF(ISNUMBER(VALUE(SUBSTITUTE('Quantities Report_Secondary'!$A2014,"+",""))), VALUE(SUBSTITUTE('Quantities Report_Secondary'!$A2014,"+","")),IF('Quantities Report_Secondary'!$A2014="Totals:","End of Project",$A2013))</f>
        <v>Station</v>
      </c>
      <c r="B2014" s="473" t="str">
        <f>IF(ISNUMBER('Quantities Report_Secondary'!$A2014), "",TRIM('Quantities Report_Secondary'!$A2014))</f>
        <v/>
      </c>
      <c r="C2014" s="475">
        <f>'Quantities Report_Secondary'!D2014</f>
        <v>0</v>
      </c>
    </row>
    <row r="2015" spans="1:3" x14ac:dyDescent="0.25">
      <c r="A2015" s="532" t="str">
        <f>IF(ISNUMBER(VALUE(SUBSTITUTE('Quantities Report_Secondary'!$A2015,"+",""))), VALUE(SUBSTITUTE('Quantities Report_Secondary'!$A2015,"+","")),IF('Quantities Report_Secondary'!$A2015="Totals:","End of Project",$A2014))</f>
        <v>Station</v>
      </c>
      <c r="B2015" s="473" t="str">
        <f>IF(ISNUMBER('Quantities Report_Secondary'!$A2015), "",TRIM('Quantities Report_Secondary'!$A2015))</f>
        <v/>
      </c>
      <c r="C2015" s="475">
        <f>'Quantities Report_Secondary'!D2015</f>
        <v>0</v>
      </c>
    </row>
    <row r="2016" spans="1:3" x14ac:dyDescent="0.25">
      <c r="A2016" s="532" t="str">
        <f>IF(ISNUMBER(VALUE(SUBSTITUTE('Quantities Report_Secondary'!$A2016,"+",""))), VALUE(SUBSTITUTE('Quantities Report_Secondary'!$A2016,"+","")),IF('Quantities Report_Secondary'!$A2016="Totals:","End of Project",$A2015))</f>
        <v>Station</v>
      </c>
      <c r="B2016" s="473" t="str">
        <f>IF(ISNUMBER('Quantities Report_Secondary'!$A2016), "",TRIM('Quantities Report_Secondary'!$A2016))</f>
        <v/>
      </c>
      <c r="C2016" s="475">
        <f>'Quantities Report_Secondary'!D2016</f>
        <v>0</v>
      </c>
    </row>
    <row r="2017" spans="1:3" x14ac:dyDescent="0.25">
      <c r="A2017" s="532" t="str">
        <f>IF(ISNUMBER(VALUE(SUBSTITUTE('Quantities Report_Secondary'!$A2017,"+",""))), VALUE(SUBSTITUTE('Quantities Report_Secondary'!$A2017,"+","")),IF('Quantities Report_Secondary'!$A2017="Totals:","End of Project",$A2016))</f>
        <v>Station</v>
      </c>
      <c r="B2017" s="473" t="str">
        <f>IF(ISNUMBER('Quantities Report_Secondary'!$A2017), "",TRIM('Quantities Report_Secondary'!$A2017))</f>
        <v/>
      </c>
      <c r="C2017" s="475">
        <f>'Quantities Report_Secondary'!D2017</f>
        <v>0</v>
      </c>
    </row>
    <row r="2018" spans="1:3" x14ac:dyDescent="0.25">
      <c r="A2018" s="532" t="str">
        <f>IF(ISNUMBER(VALUE(SUBSTITUTE('Quantities Report_Secondary'!$A2018,"+",""))), VALUE(SUBSTITUTE('Quantities Report_Secondary'!$A2018,"+","")),IF('Quantities Report_Secondary'!$A2018="Totals:","End of Project",$A2017))</f>
        <v>Station</v>
      </c>
      <c r="B2018" s="473" t="str">
        <f>IF(ISNUMBER('Quantities Report_Secondary'!$A2018), "",TRIM('Quantities Report_Secondary'!$A2018))</f>
        <v/>
      </c>
      <c r="C2018" s="475">
        <f>'Quantities Report_Secondary'!D2018</f>
        <v>0</v>
      </c>
    </row>
    <row r="2019" spans="1:3" x14ac:dyDescent="0.25">
      <c r="A2019" s="532" t="str">
        <f>IF(ISNUMBER(VALUE(SUBSTITUTE('Quantities Report_Secondary'!$A2019,"+",""))), VALUE(SUBSTITUTE('Quantities Report_Secondary'!$A2019,"+","")),IF('Quantities Report_Secondary'!$A2019="Totals:","End of Project",$A2018))</f>
        <v>Station</v>
      </c>
      <c r="B2019" s="473" t="str">
        <f>IF(ISNUMBER('Quantities Report_Secondary'!$A2019), "",TRIM('Quantities Report_Secondary'!$A2019))</f>
        <v/>
      </c>
      <c r="C2019" s="475">
        <f>'Quantities Report_Secondary'!D2019</f>
        <v>0</v>
      </c>
    </row>
    <row r="2020" spans="1:3" x14ac:dyDescent="0.25">
      <c r="A2020" s="532" t="str">
        <f>IF(ISNUMBER(VALUE(SUBSTITUTE('Quantities Report_Secondary'!$A2020,"+",""))), VALUE(SUBSTITUTE('Quantities Report_Secondary'!$A2020,"+","")),IF('Quantities Report_Secondary'!$A2020="Totals:","End of Project",$A2019))</f>
        <v>Station</v>
      </c>
      <c r="B2020" s="473" t="str">
        <f>IF(ISNUMBER('Quantities Report_Secondary'!$A2020), "",TRIM('Quantities Report_Secondary'!$A2020))</f>
        <v/>
      </c>
      <c r="C2020" s="475">
        <f>'Quantities Report_Secondary'!D2020</f>
        <v>0</v>
      </c>
    </row>
    <row r="2021" spans="1:3" x14ac:dyDescent="0.25">
      <c r="A2021" s="532" t="str">
        <f>IF(ISNUMBER(VALUE(SUBSTITUTE('Quantities Report_Secondary'!$A2021,"+",""))), VALUE(SUBSTITUTE('Quantities Report_Secondary'!$A2021,"+","")),IF('Quantities Report_Secondary'!$A2021="Totals:","End of Project",$A2020))</f>
        <v>Station</v>
      </c>
      <c r="B2021" s="473" t="str">
        <f>IF(ISNUMBER('Quantities Report_Secondary'!$A2021), "",TRIM('Quantities Report_Secondary'!$A2021))</f>
        <v/>
      </c>
      <c r="C2021" s="475">
        <f>'Quantities Report_Secondary'!D2021</f>
        <v>0</v>
      </c>
    </row>
    <row r="2022" spans="1:3" x14ac:dyDescent="0.25">
      <c r="A2022" s="532" t="str">
        <f>IF(ISNUMBER(VALUE(SUBSTITUTE('Quantities Report_Secondary'!$A2022,"+",""))), VALUE(SUBSTITUTE('Quantities Report_Secondary'!$A2022,"+","")),IF('Quantities Report_Secondary'!$A2022="Totals:","End of Project",$A2021))</f>
        <v>Station</v>
      </c>
      <c r="B2022" s="473" t="str">
        <f>IF(ISNUMBER('Quantities Report_Secondary'!$A2022), "",TRIM('Quantities Report_Secondary'!$A2022))</f>
        <v/>
      </c>
      <c r="C2022" s="475">
        <f>'Quantities Report_Secondary'!D2022</f>
        <v>0</v>
      </c>
    </row>
    <row r="2023" spans="1:3" x14ac:dyDescent="0.25">
      <c r="A2023" s="532" t="str">
        <f>IF(ISNUMBER(VALUE(SUBSTITUTE('Quantities Report_Secondary'!$A2023,"+",""))), VALUE(SUBSTITUTE('Quantities Report_Secondary'!$A2023,"+","")),IF('Quantities Report_Secondary'!$A2023="Totals:","End of Project",$A2022))</f>
        <v>Station</v>
      </c>
      <c r="B2023" s="473" t="str">
        <f>IF(ISNUMBER('Quantities Report_Secondary'!$A2023), "",TRIM('Quantities Report_Secondary'!$A2023))</f>
        <v/>
      </c>
      <c r="C2023" s="475">
        <f>'Quantities Report_Secondary'!D2023</f>
        <v>0</v>
      </c>
    </row>
    <row r="2024" spans="1:3" x14ac:dyDescent="0.25">
      <c r="A2024" s="532" t="str">
        <f>IF(ISNUMBER(VALUE(SUBSTITUTE('Quantities Report_Secondary'!$A2024,"+",""))), VALUE(SUBSTITUTE('Quantities Report_Secondary'!$A2024,"+","")),IF('Quantities Report_Secondary'!$A2024="Totals:","End of Project",$A2023))</f>
        <v>Station</v>
      </c>
      <c r="B2024" s="473" t="str">
        <f>IF(ISNUMBER('Quantities Report_Secondary'!$A2024), "",TRIM('Quantities Report_Secondary'!$A2024))</f>
        <v/>
      </c>
      <c r="C2024" s="475">
        <f>'Quantities Report_Secondary'!D2024</f>
        <v>0</v>
      </c>
    </row>
    <row r="2025" spans="1:3" x14ac:dyDescent="0.25">
      <c r="A2025" s="532" t="str">
        <f>IF(ISNUMBER(VALUE(SUBSTITUTE('Quantities Report_Secondary'!$A2025,"+",""))), VALUE(SUBSTITUTE('Quantities Report_Secondary'!$A2025,"+","")),IF('Quantities Report_Secondary'!$A2025="Totals:","End of Project",$A2024))</f>
        <v>Station</v>
      </c>
      <c r="B2025" s="473" t="str">
        <f>IF(ISNUMBER('Quantities Report_Secondary'!$A2025), "",TRIM('Quantities Report_Secondary'!$A2025))</f>
        <v/>
      </c>
      <c r="C2025" s="475">
        <f>'Quantities Report_Secondary'!D2025</f>
        <v>0</v>
      </c>
    </row>
    <row r="2026" spans="1:3" x14ac:dyDescent="0.25">
      <c r="A2026" s="532" t="str">
        <f>IF(ISNUMBER(VALUE(SUBSTITUTE('Quantities Report_Secondary'!$A2026,"+",""))), VALUE(SUBSTITUTE('Quantities Report_Secondary'!$A2026,"+","")),IF('Quantities Report_Secondary'!$A2026="Totals:","End of Project",$A2025))</f>
        <v>Station</v>
      </c>
      <c r="B2026" s="473" t="str">
        <f>IF(ISNUMBER('Quantities Report_Secondary'!$A2026), "",TRIM('Quantities Report_Secondary'!$A2026))</f>
        <v/>
      </c>
      <c r="C2026" s="475">
        <f>'Quantities Report_Secondary'!D2026</f>
        <v>0</v>
      </c>
    </row>
    <row r="2027" spans="1:3" x14ac:dyDescent="0.25">
      <c r="A2027" s="532" t="str">
        <f>IF(ISNUMBER(VALUE(SUBSTITUTE('Quantities Report_Secondary'!$A2027,"+",""))), VALUE(SUBSTITUTE('Quantities Report_Secondary'!$A2027,"+","")),IF('Quantities Report_Secondary'!$A2027="Totals:","End of Project",$A2026))</f>
        <v>Station</v>
      </c>
      <c r="B2027" s="473" t="str">
        <f>IF(ISNUMBER('Quantities Report_Secondary'!$A2027), "",TRIM('Quantities Report_Secondary'!$A2027))</f>
        <v/>
      </c>
      <c r="C2027" s="475">
        <f>'Quantities Report_Secondary'!D2027</f>
        <v>0</v>
      </c>
    </row>
    <row r="2028" spans="1:3" x14ac:dyDescent="0.25">
      <c r="A2028" s="532" t="str">
        <f>IF(ISNUMBER(VALUE(SUBSTITUTE('Quantities Report_Secondary'!$A2028,"+",""))), VALUE(SUBSTITUTE('Quantities Report_Secondary'!$A2028,"+","")),IF('Quantities Report_Secondary'!$A2028="Totals:","End of Project",$A2027))</f>
        <v>Station</v>
      </c>
      <c r="B2028" s="473" t="str">
        <f>IF(ISNUMBER('Quantities Report_Secondary'!$A2028), "",TRIM('Quantities Report_Secondary'!$A2028))</f>
        <v/>
      </c>
      <c r="C2028" s="475">
        <f>'Quantities Report_Secondary'!D2028</f>
        <v>0</v>
      </c>
    </row>
    <row r="2029" spans="1:3" x14ac:dyDescent="0.25">
      <c r="A2029" s="532" t="str">
        <f>IF(ISNUMBER(VALUE(SUBSTITUTE('Quantities Report_Secondary'!$A2029,"+",""))), VALUE(SUBSTITUTE('Quantities Report_Secondary'!$A2029,"+","")),IF('Quantities Report_Secondary'!$A2029="Totals:","End of Project",$A2028))</f>
        <v>Station</v>
      </c>
      <c r="B2029" s="473" t="str">
        <f>IF(ISNUMBER('Quantities Report_Secondary'!$A2029), "",TRIM('Quantities Report_Secondary'!$A2029))</f>
        <v/>
      </c>
      <c r="C2029" s="475">
        <f>'Quantities Report_Secondary'!D2029</f>
        <v>0</v>
      </c>
    </row>
    <row r="2030" spans="1:3" x14ac:dyDescent="0.25">
      <c r="A2030" s="532" t="str">
        <f>IF(ISNUMBER(VALUE(SUBSTITUTE('Quantities Report_Secondary'!$A2030,"+",""))), VALUE(SUBSTITUTE('Quantities Report_Secondary'!$A2030,"+","")),IF('Quantities Report_Secondary'!$A2030="Totals:","End of Project",$A2029))</f>
        <v>Station</v>
      </c>
      <c r="B2030" s="473" t="str">
        <f>IF(ISNUMBER('Quantities Report_Secondary'!$A2030), "",TRIM('Quantities Report_Secondary'!$A2030))</f>
        <v/>
      </c>
      <c r="C2030" s="475">
        <f>'Quantities Report_Secondary'!D2030</f>
        <v>0</v>
      </c>
    </row>
    <row r="2031" spans="1:3" x14ac:dyDescent="0.25">
      <c r="A2031" s="532" t="str">
        <f>IF(ISNUMBER(VALUE(SUBSTITUTE('Quantities Report_Secondary'!$A2031,"+",""))), VALUE(SUBSTITUTE('Quantities Report_Secondary'!$A2031,"+","")),IF('Quantities Report_Secondary'!$A2031="Totals:","End of Project",$A2030))</f>
        <v>Station</v>
      </c>
      <c r="B2031" s="473" t="str">
        <f>IF(ISNUMBER('Quantities Report_Secondary'!$A2031), "",TRIM('Quantities Report_Secondary'!$A2031))</f>
        <v/>
      </c>
      <c r="C2031" s="475">
        <f>'Quantities Report_Secondary'!D2031</f>
        <v>0</v>
      </c>
    </row>
    <row r="2032" spans="1:3" x14ac:dyDescent="0.25">
      <c r="A2032" s="532" t="str">
        <f>IF(ISNUMBER(VALUE(SUBSTITUTE('Quantities Report_Secondary'!$A2032,"+",""))), VALUE(SUBSTITUTE('Quantities Report_Secondary'!$A2032,"+","")),IF('Quantities Report_Secondary'!$A2032="Totals:","End of Project",$A2031))</f>
        <v>Station</v>
      </c>
      <c r="B2032" s="473" t="str">
        <f>IF(ISNUMBER('Quantities Report_Secondary'!$A2032), "",TRIM('Quantities Report_Secondary'!$A2032))</f>
        <v/>
      </c>
      <c r="C2032" s="475">
        <f>'Quantities Report_Secondary'!D2032</f>
        <v>0</v>
      </c>
    </row>
    <row r="2033" spans="1:3" x14ac:dyDescent="0.25">
      <c r="A2033" s="532" t="str">
        <f>IF(ISNUMBER(VALUE(SUBSTITUTE('Quantities Report_Secondary'!$A2033,"+",""))), VALUE(SUBSTITUTE('Quantities Report_Secondary'!$A2033,"+","")),IF('Quantities Report_Secondary'!$A2033="Totals:","End of Project",$A2032))</f>
        <v>Station</v>
      </c>
      <c r="B2033" s="473" t="str">
        <f>IF(ISNUMBER('Quantities Report_Secondary'!$A2033), "",TRIM('Quantities Report_Secondary'!$A2033))</f>
        <v/>
      </c>
      <c r="C2033" s="475">
        <f>'Quantities Report_Secondary'!D2033</f>
        <v>0</v>
      </c>
    </row>
    <row r="2034" spans="1:3" x14ac:dyDescent="0.25">
      <c r="A2034" s="532" t="str">
        <f>IF(ISNUMBER(VALUE(SUBSTITUTE('Quantities Report_Secondary'!$A2034,"+",""))), VALUE(SUBSTITUTE('Quantities Report_Secondary'!$A2034,"+","")),IF('Quantities Report_Secondary'!$A2034="Totals:","End of Project",$A2033))</f>
        <v>Station</v>
      </c>
      <c r="B2034" s="473" t="str">
        <f>IF(ISNUMBER('Quantities Report_Secondary'!$A2034), "",TRIM('Quantities Report_Secondary'!$A2034))</f>
        <v/>
      </c>
      <c r="C2034" s="475">
        <f>'Quantities Report_Secondary'!D2034</f>
        <v>0</v>
      </c>
    </row>
    <row r="2035" spans="1:3" x14ac:dyDescent="0.25">
      <c r="A2035" s="532" t="str">
        <f>IF(ISNUMBER(VALUE(SUBSTITUTE('Quantities Report_Secondary'!$A2035,"+",""))), VALUE(SUBSTITUTE('Quantities Report_Secondary'!$A2035,"+","")),IF('Quantities Report_Secondary'!$A2035="Totals:","End of Project",$A2034))</f>
        <v>Station</v>
      </c>
      <c r="B2035" s="473" t="str">
        <f>IF(ISNUMBER('Quantities Report_Secondary'!$A2035), "",TRIM('Quantities Report_Secondary'!$A2035))</f>
        <v/>
      </c>
      <c r="C2035" s="475">
        <f>'Quantities Report_Secondary'!D2035</f>
        <v>0</v>
      </c>
    </row>
    <row r="2036" spans="1:3" x14ac:dyDescent="0.25">
      <c r="A2036" s="532" t="str">
        <f>IF(ISNUMBER(VALUE(SUBSTITUTE('Quantities Report_Secondary'!$A2036,"+",""))), VALUE(SUBSTITUTE('Quantities Report_Secondary'!$A2036,"+","")),IF('Quantities Report_Secondary'!$A2036="Totals:","End of Project",$A2035))</f>
        <v>Station</v>
      </c>
      <c r="B2036" s="473" t="str">
        <f>IF(ISNUMBER('Quantities Report_Secondary'!$A2036), "",TRIM('Quantities Report_Secondary'!$A2036))</f>
        <v/>
      </c>
      <c r="C2036" s="475">
        <f>'Quantities Report_Secondary'!D2036</f>
        <v>0</v>
      </c>
    </row>
    <row r="2037" spans="1:3" x14ac:dyDescent="0.25">
      <c r="A2037" s="532" t="str">
        <f>IF(ISNUMBER(VALUE(SUBSTITUTE('Quantities Report_Secondary'!$A2037,"+",""))), VALUE(SUBSTITUTE('Quantities Report_Secondary'!$A2037,"+","")),IF('Quantities Report_Secondary'!$A2037="Totals:","End of Project",$A2036))</f>
        <v>Station</v>
      </c>
      <c r="B2037" s="473" t="str">
        <f>IF(ISNUMBER('Quantities Report_Secondary'!$A2037), "",TRIM('Quantities Report_Secondary'!$A2037))</f>
        <v/>
      </c>
      <c r="C2037" s="475">
        <f>'Quantities Report_Secondary'!D2037</f>
        <v>0</v>
      </c>
    </row>
    <row r="2038" spans="1:3" x14ac:dyDescent="0.25">
      <c r="A2038" s="532" t="str">
        <f>IF(ISNUMBER(VALUE(SUBSTITUTE('Quantities Report_Secondary'!$A2038,"+",""))), VALUE(SUBSTITUTE('Quantities Report_Secondary'!$A2038,"+","")),IF('Quantities Report_Secondary'!$A2038="Totals:","End of Project",$A2037))</f>
        <v>Station</v>
      </c>
      <c r="B2038" s="473" t="str">
        <f>IF(ISNUMBER('Quantities Report_Secondary'!$A2038), "",TRIM('Quantities Report_Secondary'!$A2038))</f>
        <v/>
      </c>
      <c r="C2038" s="475">
        <f>'Quantities Report_Secondary'!D2038</f>
        <v>0</v>
      </c>
    </row>
    <row r="2039" spans="1:3" x14ac:dyDescent="0.25">
      <c r="A2039" s="532" t="str">
        <f>IF(ISNUMBER(VALUE(SUBSTITUTE('Quantities Report_Secondary'!$A2039,"+",""))), VALUE(SUBSTITUTE('Quantities Report_Secondary'!$A2039,"+","")),IF('Quantities Report_Secondary'!$A2039="Totals:","End of Project",$A2038))</f>
        <v>Station</v>
      </c>
      <c r="B2039" s="473" t="str">
        <f>IF(ISNUMBER('Quantities Report_Secondary'!$A2039), "",TRIM('Quantities Report_Secondary'!$A2039))</f>
        <v/>
      </c>
      <c r="C2039" s="475">
        <f>'Quantities Report_Secondary'!D2039</f>
        <v>0</v>
      </c>
    </row>
    <row r="2040" spans="1:3" x14ac:dyDescent="0.25">
      <c r="A2040" s="532" t="str">
        <f>IF(ISNUMBER(VALUE(SUBSTITUTE('Quantities Report_Secondary'!$A2040,"+",""))), VALUE(SUBSTITUTE('Quantities Report_Secondary'!$A2040,"+","")),IF('Quantities Report_Secondary'!$A2040="Totals:","End of Project",$A2039))</f>
        <v>Station</v>
      </c>
      <c r="B2040" s="473" t="str">
        <f>IF(ISNUMBER('Quantities Report_Secondary'!$A2040), "",TRIM('Quantities Report_Secondary'!$A2040))</f>
        <v/>
      </c>
      <c r="C2040" s="475">
        <f>'Quantities Report_Secondary'!D2040</f>
        <v>0</v>
      </c>
    </row>
    <row r="2041" spans="1:3" x14ac:dyDescent="0.25">
      <c r="A2041" s="532" t="str">
        <f>IF(ISNUMBER(VALUE(SUBSTITUTE('Quantities Report_Secondary'!$A2041,"+",""))), VALUE(SUBSTITUTE('Quantities Report_Secondary'!$A2041,"+","")),IF('Quantities Report_Secondary'!$A2041="Totals:","End of Project",$A2040))</f>
        <v>Station</v>
      </c>
      <c r="B2041" s="473" t="str">
        <f>IF(ISNUMBER('Quantities Report_Secondary'!$A2041), "",TRIM('Quantities Report_Secondary'!$A2041))</f>
        <v/>
      </c>
      <c r="C2041" s="475">
        <f>'Quantities Report_Secondary'!D2041</f>
        <v>0</v>
      </c>
    </row>
    <row r="2042" spans="1:3" x14ac:dyDescent="0.25">
      <c r="A2042" s="532" t="str">
        <f>IF(ISNUMBER(VALUE(SUBSTITUTE('Quantities Report_Secondary'!$A2042,"+",""))), VALUE(SUBSTITUTE('Quantities Report_Secondary'!$A2042,"+","")),IF('Quantities Report_Secondary'!$A2042="Totals:","End of Project",$A2041))</f>
        <v>Station</v>
      </c>
      <c r="B2042" s="473" t="str">
        <f>IF(ISNUMBER('Quantities Report_Secondary'!$A2042), "",TRIM('Quantities Report_Secondary'!$A2042))</f>
        <v/>
      </c>
      <c r="C2042" s="475">
        <f>'Quantities Report_Secondary'!D2042</f>
        <v>0</v>
      </c>
    </row>
    <row r="2043" spans="1:3" x14ac:dyDescent="0.25">
      <c r="A2043" s="532" t="str">
        <f>IF(ISNUMBER(VALUE(SUBSTITUTE('Quantities Report_Secondary'!$A2043,"+",""))), VALUE(SUBSTITUTE('Quantities Report_Secondary'!$A2043,"+","")),IF('Quantities Report_Secondary'!$A2043="Totals:","End of Project",$A2042))</f>
        <v>Station</v>
      </c>
      <c r="B2043" s="473" t="str">
        <f>IF(ISNUMBER('Quantities Report_Secondary'!$A2043), "",TRIM('Quantities Report_Secondary'!$A2043))</f>
        <v/>
      </c>
      <c r="C2043" s="475">
        <f>'Quantities Report_Secondary'!D2043</f>
        <v>0</v>
      </c>
    </row>
    <row r="2044" spans="1:3" x14ac:dyDescent="0.25">
      <c r="A2044" s="532" t="str">
        <f>IF(ISNUMBER(VALUE(SUBSTITUTE('Quantities Report_Secondary'!$A2044,"+",""))), VALUE(SUBSTITUTE('Quantities Report_Secondary'!$A2044,"+","")),IF('Quantities Report_Secondary'!$A2044="Totals:","End of Project",$A2043))</f>
        <v>Station</v>
      </c>
      <c r="B2044" s="473" t="str">
        <f>IF(ISNUMBER('Quantities Report_Secondary'!$A2044), "",TRIM('Quantities Report_Secondary'!$A2044))</f>
        <v/>
      </c>
      <c r="C2044" s="475">
        <f>'Quantities Report_Secondary'!D2044</f>
        <v>0</v>
      </c>
    </row>
    <row r="2045" spans="1:3" x14ac:dyDescent="0.25">
      <c r="A2045" s="532" t="str">
        <f>IF(ISNUMBER(VALUE(SUBSTITUTE('Quantities Report_Secondary'!$A2045,"+",""))), VALUE(SUBSTITUTE('Quantities Report_Secondary'!$A2045,"+","")),IF('Quantities Report_Secondary'!$A2045="Totals:","End of Project",$A2044))</f>
        <v>Station</v>
      </c>
      <c r="B2045" s="473" t="str">
        <f>IF(ISNUMBER('Quantities Report_Secondary'!$A2045), "",TRIM('Quantities Report_Secondary'!$A2045))</f>
        <v/>
      </c>
      <c r="C2045" s="475">
        <f>'Quantities Report_Secondary'!D2045</f>
        <v>0</v>
      </c>
    </row>
    <row r="2046" spans="1:3" x14ac:dyDescent="0.25">
      <c r="A2046" s="532" t="str">
        <f>IF(ISNUMBER(VALUE(SUBSTITUTE('Quantities Report_Secondary'!$A2046,"+",""))), VALUE(SUBSTITUTE('Quantities Report_Secondary'!$A2046,"+","")),IF('Quantities Report_Secondary'!$A2046="Totals:","End of Project",$A2045))</f>
        <v>Station</v>
      </c>
      <c r="B2046" s="473" t="str">
        <f>IF(ISNUMBER('Quantities Report_Secondary'!$A2046), "",TRIM('Quantities Report_Secondary'!$A2046))</f>
        <v/>
      </c>
      <c r="C2046" s="475">
        <f>'Quantities Report_Secondary'!D2046</f>
        <v>0</v>
      </c>
    </row>
    <row r="2047" spans="1:3" x14ac:dyDescent="0.25">
      <c r="A2047" s="532" t="str">
        <f>IF(ISNUMBER(VALUE(SUBSTITUTE('Quantities Report_Secondary'!$A2047,"+",""))), VALUE(SUBSTITUTE('Quantities Report_Secondary'!$A2047,"+","")),IF('Quantities Report_Secondary'!$A2047="Totals:","End of Project",$A2046))</f>
        <v>Station</v>
      </c>
      <c r="B2047" s="473" t="str">
        <f>IF(ISNUMBER('Quantities Report_Secondary'!$A2047), "",TRIM('Quantities Report_Secondary'!$A2047))</f>
        <v/>
      </c>
      <c r="C2047" s="475">
        <f>'Quantities Report_Secondary'!D2047</f>
        <v>0</v>
      </c>
    </row>
    <row r="2048" spans="1:3" x14ac:dyDescent="0.25">
      <c r="A2048" s="532" t="str">
        <f>IF(ISNUMBER(VALUE(SUBSTITUTE('Quantities Report_Secondary'!$A2048,"+",""))), VALUE(SUBSTITUTE('Quantities Report_Secondary'!$A2048,"+","")),IF('Quantities Report_Secondary'!$A2048="Totals:","End of Project",$A2047))</f>
        <v>Station</v>
      </c>
      <c r="B2048" s="473" t="str">
        <f>IF(ISNUMBER('Quantities Report_Secondary'!$A2048), "",TRIM('Quantities Report_Secondary'!$A2048))</f>
        <v/>
      </c>
      <c r="C2048" s="475">
        <f>'Quantities Report_Secondary'!D2048</f>
        <v>0</v>
      </c>
    </row>
    <row r="2049" spans="1:3" x14ac:dyDescent="0.25">
      <c r="A2049" s="532" t="str">
        <f>IF(ISNUMBER(VALUE(SUBSTITUTE('Quantities Report_Secondary'!$A2049,"+",""))), VALUE(SUBSTITUTE('Quantities Report_Secondary'!$A2049,"+","")),IF('Quantities Report_Secondary'!$A2049="Totals:","End of Project",$A2048))</f>
        <v>Station</v>
      </c>
      <c r="B2049" s="473" t="str">
        <f>IF(ISNUMBER('Quantities Report_Secondary'!$A2049), "",TRIM('Quantities Report_Secondary'!$A2049))</f>
        <v/>
      </c>
      <c r="C2049" s="475">
        <f>'Quantities Report_Secondary'!D2049</f>
        <v>0</v>
      </c>
    </row>
    <row r="2050" spans="1:3" x14ac:dyDescent="0.25">
      <c r="A2050" s="532" t="str">
        <f>IF(ISNUMBER(VALUE(SUBSTITUTE('Quantities Report_Secondary'!$A2050,"+",""))), VALUE(SUBSTITUTE('Quantities Report_Secondary'!$A2050,"+","")),IF('Quantities Report_Secondary'!$A2050="Totals:","End of Project",$A2049))</f>
        <v>Station</v>
      </c>
      <c r="B2050" s="473" t="str">
        <f>IF(ISNUMBER('Quantities Report_Secondary'!$A2050), "",TRIM('Quantities Report_Secondary'!$A2050))</f>
        <v/>
      </c>
      <c r="C2050" s="475">
        <f>'Quantities Report_Secondary'!D2050</f>
        <v>0</v>
      </c>
    </row>
    <row r="2051" spans="1:3" x14ac:dyDescent="0.25">
      <c r="A2051" s="532" t="str">
        <f>IF(ISNUMBER(VALUE(SUBSTITUTE('Quantities Report_Secondary'!$A2051,"+",""))), VALUE(SUBSTITUTE('Quantities Report_Secondary'!$A2051,"+","")),IF('Quantities Report_Secondary'!$A2051="Totals:","End of Project",$A2050))</f>
        <v>Station</v>
      </c>
      <c r="B2051" s="473" t="str">
        <f>IF(ISNUMBER('Quantities Report_Secondary'!$A2051), "",TRIM('Quantities Report_Secondary'!$A2051))</f>
        <v/>
      </c>
      <c r="C2051" s="475">
        <f>'Quantities Report_Secondary'!D2051</f>
        <v>0</v>
      </c>
    </row>
    <row r="2052" spans="1:3" x14ac:dyDescent="0.25">
      <c r="A2052" s="532" t="str">
        <f>IF(ISNUMBER(VALUE(SUBSTITUTE('Quantities Report_Secondary'!$A2052,"+",""))), VALUE(SUBSTITUTE('Quantities Report_Secondary'!$A2052,"+","")),IF('Quantities Report_Secondary'!$A2052="Totals:","End of Project",$A2051))</f>
        <v>Station</v>
      </c>
      <c r="B2052" s="473" t="str">
        <f>IF(ISNUMBER('Quantities Report_Secondary'!$A2052), "",TRIM('Quantities Report_Secondary'!$A2052))</f>
        <v/>
      </c>
      <c r="C2052" s="475">
        <f>'Quantities Report_Secondary'!D2052</f>
        <v>0</v>
      </c>
    </row>
    <row r="2053" spans="1:3" x14ac:dyDescent="0.25">
      <c r="A2053" s="532" t="str">
        <f>IF(ISNUMBER(VALUE(SUBSTITUTE('Quantities Report_Secondary'!$A2053,"+",""))), VALUE(SUBSTITUTE('Quantities Report_Secondary'!$A2053,"+","")),IF('Quantities Report_Secondary'!$A2053="Totals:","End of Project",$A2052))</f>
        <v>Station</v>
      </c>
      <c r="B2053" s="473" t="str">
        <f>IF(ISNUMBER('Quantities Report_Secondary'!$A2053), "",TRIM('Quantities Report_Secondary'!$A2053))</f>
        <v/>
      </c>
      <c r="C2053" s="475">
        <f>'Quantities Report_Secondary'!D2053</f>
        <v>0</v>
      </c>
    </row>
    <row r="2054" spans="1:3" x14ac:dyDescent="0.25">
      <c r="A2054" s="532" t="str">
        <f>IF(ISNUMBER(VALUE(SUBSTITUTE('Quantities Report_Secondary'!$A2054,"+",""))), VALUE(SUBSTITUTE('Quantities Report_Secondary'!$A2054,"+","")),IF('Quantities Report_Secondary'!$A2054="Totals:","End of Project",$A2053))</f>
        <v>Station</v>
      </c>
      <c r="B2054" s="473" t="str">
        <f>IF(ISNUMBER('Quantities Report_Secondary'!$A2054), "",TRIM('Quantities Report_Secondary'!$A2054))</f>
        <v/>
      </c>
      <c r="C2054" s="475">
        <f>'Quantities Report_Secondary'!D2054</f>
        <v>0</v>
      </c>
    </row>
    <row r="2055" spans="1:3" x14ac:dyDescent="0.25">
      <c r="A2055" s="532" t="str">
        <f>IF(ISNUMBER(VALUE(SUBSTITUTE('Quantities Report_Secondary'!$A2055,"+",""))), VALUE(SUBSTITUTE('Quantities Report_Secondary'!$A2055,"+","")),IF('Quantities Report_Secondary'!$A2055="Totals:","End of Project",$A2054))</f>
        <v>Station</v>
      </c>
      <c r="B2055" s="473" t="str">
        <f>IF(ISNUMBER('Quantities Report_Secondary'!$A2055), "",TRIM('Quantities Report_Secondary'!$A2055))</f>
        <v/>
      </c>
      <c r="C2055" s="475">
        <f>'Quantities Report_Secondary'!D2055</f>
        <v>0</v>
      </c>
    </row>
    <row r="2056" spans="1:3" x14ac:dyDescent="0.25">
      <c r="A2056" s="532" t="str">
        <f>IF(ISNUMBER(VALUE(SUBSTITUTE('Quantities Report_Secondary'!$A2056,"+",""))), VALUE(SUBSTITUTE('Quantities Report_Secondary'!$A2056,"+","")),IF('Quantities Report_Secondary'!$A2056="Totals:","End of Project",$A2055))</f>
        <v>Station</v>
      </c>
      <c r="B2056" s="473" t="str">
        <f>IF(ISNUMBER('Quantities Report_Secondary'!$A2056), "",TRIM('Quantities Report_Secondary'!$A2056))</f>
        <v/>
      </c>
      <c r="C2056" s="475">
        <f>'Quantities Report_Secondary'!D2056</f>
        <v>0</v>
      </c>
    </row>
    <row r="2057" spans="1:3" x14ac:dyDescent="0.25">
      <c r="A2057" s="532" t="str">
        <f>IF(ISNUMBER(VALUE(SUBSTITUTE('Quantities Report_Secondary'!$A2057,"+",""))), VALUE(SUBSTITUTE('Quantities Report_Secondary'!$A2057,"+","")),IF('Quantities Report_Secondary'!$A2057="Totals:","End of Project",$A2056))</f>
        <v>Station</v>
      </c>
      <c r="B2057" s="473" t="str">
        <f>IF(ISNUMBER('Quantities Report_Secondary'!$A2057), "",TRIM('Quantities Report_Secondary'!$A2057))</f>
        <v/>
      </c>
      <c r="C2057" s="475">
        <f>'Quantities Report_Secondary'!D2057</f>
        <v>0</v>
      </c>
    </row>
    <row r="2058" spans="1:3" x14ac:dyDescent="0.25">
      <c r="A2058" s="532" t="str">
        <f>IF(ISNUMBER(VALUE(SUBSTITUTE('Quantities Report_Secondary'!$A2058,"+",""))), VALUE(SUBSTITUTE('Quantities Report_Secondary'!$A2058,"+","")),IF('Quantities Report_Secondary'!$A2058="Totals:","End of Project",$A2057))</f>
        <v>Station</v>
      </c>
      <c r="B2058" s="473" t="str">
        <f>IF(ISNUMBER('Quantities Report_Secondary'!$A2058), "",TRIM('Quantities Report_Secondary'!$A2058))</f>
        <v/>
      </c>
      <c r="C2058" s="475">
        <f>'Quantities Report_Secondary'!D2058</f>
        <v>0</v>
      </c>
    </row>
    <row r="2059" spans="1:3" x14ac:dyDescent="0.25">
      <c r="A2059" s="532" t="str">
        <f>IF(ISNUMBER(VALUE(SUBSTITUTE('Quantities Report_Secondary'!$A2059,"+",""))), VALUE(SUBSTITUTE('Quantities Report_Secondary'!$A2059,"+","")),IF('Quantities Report_Secondary'!$A2059="Totals:","End of Project",$A2058))</f>
        <v>Station</v>
      </c>
      <c r="B2059" s="473" t="str">
        <f>IF(ISNUMBER('Quantities Report_Secondary'!$A2059), "",TRIM('Quantities Report_Secondary'!$A2059))</f>
        <v/>
      </c>
      <c r="C2059" s="475">
        <f>'Quantities Report_Secondary'!D2059</f>
        <v>0</v>
      </c>
    </row>
    <row r="2060" spans="1:3" x14ac:dyDescent="0.25">
      <c r="A2060" s="532" t="str">
        <f>IF(ISNUMBER(VALUE(SUBSTITUTE('Quantities Report_Secondary'!$A2060,"+",""))), VALUE(SUBSTITUTE('Quantities Report_Secondary'!$A2060,"+","")),IF('Quantities Report_Secondary'!$A2060="Totals:","End of Project",$A2059))</f>
        <v>Station</v>
      </c>
      <c r="B2060" s="473" t="str">
        <f>IF(ISNUMBER('Quantities Report_Secondary'!$A2060), "",TRIM('Quantities Report_Secondary'!$A2060))</f>
        <v/>
      </c>
      <c r="C2060" s="475">
        <f>'Quantities Report_Secondary'!D2060</f>
        <v>0</v>
      </c>
    </row>
    <row r="2061" spans="1:3" x14ac:dyDescent="0.25">
      <c r="A2061" s="532" t="str">
        <f>IF(ISNUMBER(VALUE(SUBSTITUTE('Quantities Report_Secondary'!$A2061,"+",""))), VALUE(SUBSTITUTE('Quantities Report_Secondary'!$A2061,"+","")),IF('Quantities Report_Secondary'!$A2061="Totals:","End of Project",$A2060))</f>
        <v>Station</v>
      </c>
      <c r="B2061" s="473" t="str">
        <f>IF(ISNUMBER('Quantities Report_Secondary'!$A2061), "",TRIM('Quantities Report_Secondary'!$A2061))</f>
        <v/>
      </c>
      <c r="C2061" s="475">
        <f>'Quantities Report_Secondary'!D2061</f>
        <v>0</v>
      </c>
    </row>
    <row r="2062" spans="1:3" x14ac:dyDescent="0.25">
      <c r="A2062" s="532" t="str">
        <f>IF(ISNUMBER(VALUE(SUBSTITUTE('Quantities Report_Secondary'!$A2062,"+",""))), VALUE(SUBSTITUTE('Quantities Report_Secondary'!$A2062,"+","")),IF('Quantities Report_Secondary'!$A2062="Totals:","End of Project",$A2061))</f>
        <v>Station</v>
      </c>
      <c r="B2062" s="473" t="str">
        <f>IF(ISNUMBER('Quantities Report_Secondary'!$A2062), "",TRIM('Quantities Report_Secondary'!$A2062))</f>
        <v/>
      </c>
      <c r="C2062" s="475">
        <f>'Quantities Report_Secondary'!D2062</f>
        <v>0</v>
      </c>
    </row>
    <row r="2063" spans="1:3" x14ac:dyDescent="0.25">
      <c r="A2063" s="532" t="str">
        <f>IF(ISNUMBER(VALUE(SUBSTITUTE('Quantities Report_Secondary'!$A2063,"+",""))), VALUE(SUBSTITUTE('Quantities Report_Secondary'!$A2063,"+","")),IF('Quantities Report_Secondary'!$A2063="Totals:","End of Project",$A2062))</f>
        <v>Station</v>
      </c>
      <c r="B2063" s="473" t="str">
        <f>IF(ISNUMBER('Quantities Report_Secondary'!$A2063), "",TRIM('Quantities Report_Secondary'!$A2063))</f>
        <v/>
      </c>
      <c r="C2063" s="475">
        <f>'Quantities Report_Secondary'!D2063</f>
        <v>0</v>
      </c>
    </row>
    <row r="2064" spans="1:3" x14ac:dyDescent="0.25">
      <c r="A2064" s="532" t="str">
        <f>IF(ISNUMBER(VALUE(SUBSTITUTE('Quantities Report_Secondary'!$A2064,"+",""))), VALUE(SUBSTITUTE('Quantities Report_Secondary'!$A2064,"+","")),IF('Quantities Report_Secondary'!$A2064="Totals:","End of Project",$A2063))</f>
        <v>Station</v>
      </c>
      <c r="B2064" s="473" t="str">
        <f>IF(ISNUMBER('Quantities Report_Secondary'!$A2064), "",TRIM('Quantities Report_Secondary'!$A2064))</f>
        <v/>
      </c>
      <c r="C2064" s="475">
        <f>'Quantities Report_Secondary'!D2064</f>
        <v>0</v>
      </c>
    </row>
    <row r="2065" spans="1:3" x14ac:dyDescent="0.25">
      <c r="A2065" s="532" t="str">
        <f>IF(ISNUMBER(VALUE(SUBSTITUTE('Quantities Report_Secondary'!$A2065,"+",""))), VALUE(SUBSTITUTE('Quantities Report_Secondary'!$A2065,"+","")),IF('Quantities Report_Secondary'!$A2065="Totals:","End of Project",$A2064))</f>
        <v>Station</v>
      </c>
      <c r="B2065" s="473" t="str">
        <f>IF(ISNUMBER('Quantities Report_Secondary'!$A2065), "",TRIM('Quantities Report_Secondary'!$A2065))</f>
        <v/>
      </c>
      <c r="C2065" s="475">
        <f>'Quantities Report_Secondary'!D2065</f>
        <v>0</v>
      </c>
    </row>
    <row r="2066" spans="1:3" x14ac:dyDescent="0.25">
      <c r="A2066" s="532" t="str">
        <f>IF(ISNUMBER(VALUE(SUBSTITUTE('Quantities Report_Secondary'!$A2066,"+",""))), VALUE(SUBSTITUTE('Quantities Report_Secondary'!$A2066,"+","")),IF('Quantities Report_Secondary'!$A2066="Totals:","End of Project",$A2065))</f>
        <v>Station</v>
      </c>
      <c r="B2066" s="473" t="str">
        <f>IF(ISNUMBER('Quantities Report_Secondary'!$A2066), "",TRIM('Quantities Report_Secondary'!$A2066))</f>
        <v/>
      </c>
      <c r="C2066" s="475">
        <f>'Quantities Report_Secondary'!D2066</f>
        <v>0</v>
      </c>
    </row>
    <row r="2067" spans="1:3" x14ac:dyDescent="0.25">
      <c r="A2067" s="532" t="str">
        <f>IF(ISNUMBER(VALUE(SUBSTITUTE('Quantities Report_Secondary'!$A2067,"+",""))), VALUE(SUBSTITUTE('Quantities Report_Secondary'!$A2067,"+","")),IF('Quantities Report_Secondary'!$A2067="Totals:","End of Project",$A2066))</f>
        <v>Station</v>
      </c>
      <c r="B2067" s="473" t="str">
        <f>IF(ISNUMBER('Quantities Report_Secondary'!$A2067), "",TRIM('Quantities Report_Secondary'!$A2067))</f>
        <v/>
      </c>
      <c r="C2067" s="475">
        <f>'Quantities Report_Secondary'!D2067</f>
        <v>0</v>
      </c>
    </row>
    <row r="2068" spans="1:3" x14ac:dyDescent="0.25">
      <c r="A2068" s="532" t="str">
        <f>IF(ISNUMBER(VALUE(SUBSTITUTE('Quantities Report_Secondary'!$A2068,"+",""))), VALUE(SUBSTITUTE('Quantities Report_Secondary'!$A2068,"+","")),IF('Quantities Report_Secondary'!$A2068="Totals:","End of Project",$A2067))</f>
        <v>Station</v>
      </c>
      <c r="B2068" s="473" t="str">
        <f>IF(ISNUMBER('Quantities Report_Secondary'!$A2068), "",TRIM('Quantities Report_Secondary'!$A2068))</f>
        <v/>
      </c>
      <c r="C2068" s="475">
        <f>'Quantities Report_Secondary'!D2068</f>
        <v>0</v>
      </c>
    </row>
    <row r="2069" spans="1:3" x14ac:dyDescent="0.25">
      <c r="A2069" s="532" t="str">
        <f>IF(ISNUMBER(VALUE(SUBSTITUTE('Quantities Report_Secondary'!$A2069,"+",""))), VALUE(SUBSTITUTE('Quantities Report_Secondary'!$A2069,"+","")),IF('Quantities Report_Secondary'!$A2069="Totals:","End of Project",$A2068))</f>
        <v>Station</v>
      </c>
      <c r="B2069" s="473" t="str">
        <f>IF(ISNUMBER('Quantities Report_Secondary'!$A2069), "",TRIM('Quantities Report_Secondary'!$A2069))</f>
        <v/>
      </c>
      <c r="C2069" s="475">
        <f>'Quantities Report_Secondary'!D2069</f>
        <v>0</v>
      </c>
    </row>
    <row r="2070" spans="1:3" x14ac:dyDescent="0.25">
      <c r="A2070" s="532" t="str">
        <f>IF(ISNUMBER(VALUE(SUBSTITUTE('Quantities Report_Secondary'!$A2070,"+",""))), VALUE(SUBSTITUTE('Quantities Report_Secondary'!$A2070,"+","")),IF('Quantities Report_Secondary'!$A2070="Totals:","End of Project",$A2069))</f>
        <v>Station</v>
      </c>
      <c r="B2070" s="473" t="str">
        <f>IF(ISNUMBER('Quantities Report_Secondary'!$A2070), "",TRIM('Quantities Report_Secondary'!$A2070))</f>
        <v/>
      </c>
      <c r="C2070" s="475">
        <f>'Quantities Report_Secondary'!D2070</f>
        <v>0</v>
      </c>
    </row>
    <row r="2071" spans="1:3" x14ac:dyDescent="0.25">
      <c r="A2071" s="532" t="str">
        <f>IF(ISNUMBER(VALUE(SUBSTITUTE('Quantities Report_Secondary'!$A2071,"+",""))), VALUE(SUBSTITUTE('Quantities Report_Secondary'!$A2071,"+","")),IF('Quantities Report_Secondary'!$A2071="Totals:","End of Project",$A2070))</f>
        <v>Station</v>
      </c>
      <c r="B2071" s="473" t="str">
        <f>IF(ISNUMBER('Quantities Report_Secondary'!$A2071), "",TRIM('Quantities Report_Secondary'!$A2071))</f>
        <v/>
      </c>
      <c r="C2071" s="475">
        <f>'Quantities Report_Secondary'!D2071</f>
        <v>0</v>
      </c>
    </row>
    <row r="2072" spans="1:3" x14ac:dyDescent="0.25">
      <c r="A2072" s="532" t="str">
        <f>IF(ISNUMBER(VALUE(SUBSTITUTE('Quantities Report_Secondary'!$A2072,"+",""))), VALUE(SUBSTITUTE('Quantities Report_Secondary'!$A2072,"+","")),IF('Quantities Report_Secondary'!$A2072="Totals:","End of Project",$A2071))</f>
        <v>Station</v>
      </c>
      <c r="B2072" s="473" t="str">
        <f>IF(ISNUMBER('Quantities Report_Secondary'!$A2072), "",TRIM('Quantities Report_Secondary'!$A2072))</f>
        <v/>
      </c>
      <c r="C2072" s="475">
        <f>'Quantities Report_Secondary'!D2072</f>
        <v>0</v>
      </c>
    </row>
    <row r="2073" spans="1:3" x14ac:dyDescent="0.25">
      <c r="A2073" s="532" t="str">
        <f>IF(ISNUMBER(VALUE(SUBSTITUTE('Quantities Report_Secondary'!$A2073,"+",""))), VALUE(SUBSTITUTE('Quantities Report_Secondary'!$A2073,"+","")),IF('Quantities Report_Secondary'!$A2073="Totals:","End of Project",$A2072))</f>
        <v>Station</v>
      </c>
      <c r="B2073" s="473" t="str">
        <f>IF(ISNUMBER('Quantities Report_Secondary'!$A2073), "",TRIM('Quantities Report_Secondary'!$A2073))</f>
        <v/>
      </c>
      <c r="C2073" s="475">
        <f>'Quantities Report_Secondary'!D2073</f>
        <v>0</v>
      </c>
    </row>
    <row r="2074" spans="1:3" x14ac:dyDescent="0.25">
      <c r="A2074" s="532" t="str">
        <f>IF(ISNUMBER(VALUE(SUBSTITUTE('Quantities Report_Secondary'!$A2074,"+",""))), VALUE(SUBSTITUTE('Quantities Report_Secondary'!$A2074,"+","")),IF('Quantities Report_Secondary'!$A2074="Totals:","End of Project",$A2073))</f>
        <v>Station</v>
      </c>
      <c r="B2074" s="473" t="str">
        <f>IF(ISNUMBER('Quantities Report_Secondary'!$A2074), "",TRIM('Quantities Report_Secondary'!$A2074))</f>
        <v/>
      </c>
      <c r="C2074" s="475">
        <f>'Quantities Report_Secondary'!D2074</f>
        <v>0</v>
      </c>
    </row>
    <row r="2075" spans="1:3" x14ac:dyDescent="0.25">
      <c r="A2075" s="532" t="str">
        <f>IF(ISNUMBER(VALUE(SUBSTITUTE('Quantities Report_Secondary'!$A2075,"+",""))), VALUE(SUBSTITUTE('Quantities Report_Secondary'!$A2075,"+","")),IF('Quantities Report_Secondary'!$A2075="Totals:","End of Project",$A2074))</f>
        <v>Station</v>
      </c>
      <c r="B2075" s="473" t="str">
        <f>IF(ISNUMBER('Quantities Report_Secondary'!$A2075), "",TRIM('Quantities Report_Secondary'!$A2075))</f>
        <v/>
      </c>
      <c r="C2075" s="475">
        <f>'Quantities Report_Secondary'!D2075</f>
        <v>0</v>
      </c>
    </row>
    <row r="2076" spans="1:3" x14ac:dyDescent="0.25">
      <c r="A2076" s="532" t="str">
        <f>IF(ISNUMBER(VALUE(SUBSTITUTE('Quantities Report_Secondary'!$A2076,"+",""))), VALUE(SUBSTITUTE('Quantities Report_Secondary'!$A2076,"+","")),IF('Quantities Report_Secondary'!$A2076="Totals:","End of Project",$A2075))</f>
        <v>Station</v>
      </c>
      <c r="B2076" s="473" t="str">
        <f>IF(ISNUMBER('Quantities Report_Secondary'!$A2076), "",TRIM('Quantities Report_Secondary'!$A2076))</f>
        <v/>
      </c>
      <c r="C2076" s="475">
        <f>'Quantities Report_Secondary'!D2076</f>
        <v>0</v>
      </c>
    </row>
    <row r="2077" spans="1:3" x14ac:dyDescent="0.25">
      <c r="A2077" s="532" t="str">
        <f>IF(ISNUMBER(VALUE(SUBSTITUTE('Quantities Report_Secondary'!$A2077,"+",""))), VALUE(SUBSTITUTE('Quantities Report_Secondary'!$A2077,"+","")),IF('Quantities Report_Secondary'!$A2077="Totals:","End of Project",$A2076))</f>
        <v>Station</v>
      </c>
      <c r="B2077" s="473" t="str">
        <f>IF(ISNUMBER('Quantities Report_Secondary'!$A2077), "",TRIM('Quantities Report_Secondary'!$A2077))</f>
        <v/>
      </c>
      <c r="C2077" s="475">
        <f>'Quantities Report_Secondary'!D2077</f>
        <v>0</v>
      </c>
    </row>
    <row r="2078" spans="1:3" x14ac:dyDescent="0.25">
      <c r="A2078" s="532" t="str">
        <f>IF(ISNUMBER(VALUE(SUBSTITUTE('Quantities Report_Secondary'!$A2078,"+",""))), VALUE(SUBSTITUTE('Quantities Report_Secondary'!$A2078,"+","")),IF('Quantities Report_Secondary'!$A2078="Totals:","End of Project",$A2077))</f>
        <v>Station</v>
      </c>
      <c r="B2078" s="473" t="str">
        <f>IF(ISNUMBER('Quantities Report_Secondary'!$A2078), "",TRIM('Quantities Report_Secondary'!$A2078))</f>
        <v/>
      </c>
      <c r="C2078" s="475">
        <f>'Quantities Report_Secondary'!D2078</f>
        <v>0</v>
      </c>
    </row>
    <row r="2079" spans="1:3" x14ac:dyDescent="0.25">
      <c r="A2079" s="532" t="str">
        <f>IF(ISNUMBER(VALUE(SUBSTITUTE('Quantities Report_Secondary'!$A2079,"+",""))), VALUE(SUBSTITUTE('Quantities Report_Secondary'!$A2079,"+","")),IF('Quantities Report_Secondary'!$A2079="Totals:","End of Project",$A2078))</f>
        <v>Station</v>
      </c>
      <c r="B2079" s="473" t="str">
        <f>IF(ISNUMBER('Quantities Report_Secondary'!$A2079), "",TRIM('Quantities Report_Secondary'!$A2079))</f>
        <v/>
      </c>
      <c r="C2079" s="475">
        <f>'Quantities Report_Secondary'!D2079</f>
        <v>0</v>
      </c>
    </row>
    <row r="2080" spans="1:3" x14ac:dyDescent="0.25">
      <c r="A2080" s="532" t="str">
        <f>IF(ISNUMBER(VALUE(SUBSTITUTE('Quantities Report_Secondary'!$A2080,"+",""))), VALUE(SUBSTITUTE('Quantities Report_Secondary'!$A2080,"+","")),IF('Quantities Report_Secondary'!$A2080="Totals:","End of Project",$A2079))</f>
        <v>Station</v>
      </c>
      <c r="B2080" s="473" t="str">
        <f>IF(ISNUMBER('Quantities Report_Secondary'!$A2080), "",TRIM('Quantities Report_Secondary'!$A2080))</f>
        <v/>
      </c>
      <c r="C2080" s="475">
        <f>'Quantities Report_Secondary'!D2080</f>
        <v>0</v>
      </c>
    </row>
    <row r="2081" spans="1:3" x14ac:dyDescent="0.25">
      <c r="A2081" s="532" t="str">
        <f>IF(ISNUMBER(VALUE(SUBSTITUTE('Quantities Report_Secondary'!$A2081,"+",""))), VALUE(SUBSTITUTE('Quantities Report_Secondary'!$A2081,"+","")),IF('Quantities Report_Secondary'!$A2081="Totals:","End of Project",$A2080))</f>
        <v>Station</v>
      </c>
      <c r="B2081" s="473" t="str">
        <f>IF(ISNUMBER('Quantities Report_Secondary'!$A2081), "",TRIM('Quantities Report_Secondary'!$A2081))</f>
        <v/>
      </c>
      <c r="C2081" s="475">
        <f>'Quantities Report_Secondary'!D2081</f>
        <v>0</v>
      </c>
    </row>
    <row r="2082" spans="1:3" x14ac:dyDescent="0.25">
      <c r="A2082" s="532" t="str">
        <f>IF(ISNUMBER(VALUE(SUBSTITUTE('Quantities Report_Secondary'!$A2082,"+",""))), VALUE(SUBSTITUTE('Quantities Report_Secondary'!$A2082,"+","")),IF('Quantities Report_Secondary'!$A2082="Totals:","End of Project",$A2081))</f>
        <v>Station</v>
      </c>
      <c r="B2082" s="473" t="str">
        <f>IF(ISNUMBER('Quantities Report_Secondary'!$A2082), "",TRIM('Quantities Report_Secondary'!$A2082))</f>
        <v/>
      </c>
      <c r="C2082" s="475">
        <f>'Quantities Report_Secondary'!D2082</f>
        <v>0</v>
      </c>
    </row>
    <row r="2083" spans="1:3" x14ac:dyDescent="0.25">
      <c r="A2083" s="532" t="str">
        <f>IF(ISNUMBER(VALUE(SUBSTITUTE('Quantities Report_Secondary'!$A2083,"+",""))), VALUE(SUBSTITUTE('Quantities Report_Secondary'!$A2083,"+","")),IF('Quantities Report_Secondary'!$A2083="Totals:","End of Project",$A2082))</f>
        <v>Station</v>
      </c>
      <c r="B2083" s="473" t="str">
        <f>IF(ISNUMBER('Quantities Report_Secondary'!$A2083), "",TRIM('Quantities Report_Secondary'!$A2083))</f>
        <v/>
      </c>
      <c r="C2083" s="475">
        <f>'Quantities Report_Secondary'!D2083</f>
        <v>0</v>
      </c>
    </row>
    <row r="2084" spans="1:3" x14ac:dyDescent="0.25">
      <c r="A2084" s="532" t="str">
        <f>IF(ISNUMBER(VALUE(SUBSTITUTE('Quantities Report_Secondary'!$A2084,"+",""))), VALUE(SUBSTITUTE('Quantities Report_Secondary'!$A2084,"+","")),IF('Quantities Report_Secondary'!$A2084="Totals:","End of Project",$A2083))</f>
        <v>Station</v>
      </c>
      <c r="B2084" s="473" t="str">
        <f>IF(ISNUMBER('Quantities Report_Secondary'!$A2084), "",TRIM('Quantities Report_Secondary'!$A2084))</f>
        <v/>
      </c>
      <c r="C2084" s="475">
        <f>'Quantities Report_Secondary'!D2084</f>
        <v>0</v>
      </c>
    </row>
    <row r="2085" spans="1:3" x14ac:dyDescent="0.25">
      <c r="A2085" s="532" t="str">
        <f>IF(ISNUMBER(VALUE(SUBSTITUTE('Quantities Report_Secondary'!$A2085,"+",""))), VALUE(SUBSTITUTE('Quantities Report_Secondary'!$A2085,"+","")),IF('Quantities Report_Secondary'!$A2085="Totals:","End of Project",$A2084))</f>
        <v>Station</v>
      </c>
      <c r="B2085" s="473" t="str">
        <f>IF(ISNUMBER('Quantities Report_Secondary'!$A2085), "",TRIM('Quantities Report_Secondary'!$A2085))</f>
        <v/>
      </c>
      <c r="C2085" s="475">
        <f>'Quantities Report_Secondary'!D2085</f>
        <v>0</v>
      </c>
    </row>
    <row r="2086" spans="1:3" x14ac:dyDescent="0.25">
      <c r="A2086" s="532" t="str">
        <f>IF(ISNUMBER(VALUE(SUBSTITUTE('Quantities Report_Secondary'!$A2086,"+",""))), VALUE(SUBSTITUTE('Quantities Report_Secondary'!$A2086,"+","")),IF('Quantities Report_Secondary'!$A2086="Totals:","End of Project",$A2085))</f>
        <v>Station</v>
      </c>
      <c r="B2086" s="473" t="str">
        <f>IF(ISNUMBER('Quantities Report_Secondary'!$A2086), "",TRIM('Quantities Report_Secondary'!$A2086))</f>
        <v/>
      </c>
      <c r="C2086" s="475">
        <f>'Quantities Report_Secondary'!D2086</f>
        <v>0</v>
      </c>
    </row>
    <row r="2087" spans="1:3" x14ac:dyDescent="0.25">
      <c r="A2087" s="532" t="str">
        <f>IF(ISNUMBER(VALUE(SUBSTITUTE('Quantities Report_Secondary'!$A2087,"+",""))), VALUE(SUBSTITUTE('Quantities Report_Secondary'!$A2087,"+","")),IF('Quantities Report_Secondary'!$A2087="Totals:","End of Project",$A2086))</f>
        <v>Station</v>
      </c>
      <c r="B2087" s="473" t="str">
        <f>IF(ISNUMBER('Quantities Report_Secondary'!$A2087), "",TRIM('Quantities Report_Secondary'!$A2087))</f>
        <v/>
      </c>
      <c r="C2087" s="475">
        <f>'Quantities Report_Secondary'!D2087</f>
        <v>0</v>
      </c>
    </row>
    <row r="2088" spans="1:3" x14ac:dyDescent="0.25">
      <c r="A2088" s="532" t="str">
        <f>IF(ISNUMBER(VALUE(SUBSTITUTE('Quantities Report_Secondary'!$A2088,"+",""))), VALUE(SUBSTITUTE('Quantities Report_Secondary'!$A2088,"+","")),IF('Quantities Report_Secondary'!$A2088="Totals:","End of Project",$A2087))</f>
        <v>Station</v>
      </c>
      <c r="B2088" s="473" t="str">
        <f>IF(ISNUMBER('Quantities Report_Secondary'!$A2088), "",TRIM('Quantities Report_Secondary'!$A2088))</f>
        <v/>
      </c>
      <c r="C2088" s="475">
        <f>'Quantities Report_Secondary'!D2088</f>
        <v>0</v>
      </c>
    </row>
    <row r="2089" spans="1:3" x14ac:dyDescent="0.25">
      <c r="A2089" s="532" t="str">
        <f>IF(ISNUMBER(VALUE(SUBSTITUTE('Quantities Report_Secondary'!$A2089,"+",""))), VALUE(SUBSTITUTE('Quantities Report_Secondary'!$A2089,"+","")),IF('Quantities Report_Secondary'!$A2089="Totals:","End of Project",$A2088))</f>
        <v>Station</v>
      </c>
      <c r="B2089" s="473" t="str">
        <f>IF(ISNUMBER('Quantities Report_Secondary'!$A2089), "",TRIM('Quantities Report_Secondary'!$A2089))</f>
        <v/>
      </c>
      <c r="C2089" s="475">
        <f>'Quantities Report_Secondary'!D2089</f>
        <v>0</v>
      </c>
    </row>
    <row r="2090" spans="1:3" x14ac:dyDescent="0.25">
      <c r="A2090" s="532" t="str">
        <f>IF(ISNUMBER(VALUE(SUBSTITUTE('Quantities Report_Secondary'!$A2090,"+",""))), VALUE(SUBSTITUTE('Quantities Report_Secondary'!$A2090,"+","")),IF('Quantities Report_Secondary'!$A2090="Totals:","End of Project",$A2089))</f>
        <v>Station</v>
      </c>
      <c r="B2090" s="473" t="str">
        <f>IF(ISNUMBER('Quantities Report_Secondary'!$A2090), "",TRIM('Quantities Report_Secondary'!$A2090))</f>
        <v/>
      </c>
      <c r="C2090" s="475">
        <f>'Quantities Report_Secondary'!D2090</f>
        <v>0</v>
      </c>
    </row>
    <row r="2091" spans="1:3" x14ac:dyDescent="0.25">
      <c r="A2091" s="532" t="str">
        <f>IF(ISNUMBER(VALUE(SUBSTITUTE('Quantities Report_Secondary'!$A2091,"+",""))), VALUE(SUBSTITUTE('Quantities Report_Secondary'!$A2091,"+","")),IF('Quantities Report_Secondary'!$A2091="Totals:","End of Project",$A2090))</f>
        <v>Station</v>
      </c>
      <c r="B2091" s="473" t="str">
        <f>IF(ISNUMBER('Quantities Report_Secondary'!$A2091), "",TRIM('Quantities Report_Secondary'!$A2091))</f>
        <v/>
      </c>
      <c r="C2091" s="475">
        <f>'Quantities Report_Secondary'!D2091</f>
        <v>0</v>
      </c>
    </row>
    <row r="2092" spans="1:3" x14ac:dyDescent="0.25">
      <c r="A2092" s="532" t="str">
        <f>IF(ISNUMBER(VALUE(SUBSTITUTE('Quantities Report_Secondary'!$A2092,"+",""))), VALUE(SUBSTITUTE('Quantities Report_Secondary'!$A2092,"+","")),IF('Quantities Report_Secondary'!$A2092="Totals:","End of Project",$A2091))</f>
        <v>Station</v>
      </c>
      <c r="B2092" s="473" t="str">
        <f>IF(ISNUMBER('Quantities Report_Secondary'!$A2092), "",TRIM('Quantities Report_Secondary'!$A2092))</f>
        <v/>
      </c>
      <c r="C2092" s="475">
        <f>'Quantities Report_Secondary'!D2092</f>
        <v>0</v>
      </c>
    </row>
    <row r="2093" spans="1:3" x14ac:dyDescent="0.25">
      <c r="A2093" s="532" t="str">
        <f>IF(ISNUMBER(VALUE(SUBSTITUTE('Quantities Report_Secondary'!$A2093,"+",""))), VALUE(SUBSTITUTE('Quantities Report_Secondary'!$A2093,"+","")),IF('Quantities Report_Secondary'!$A2093="Totals:","End of Project",$A2092))</f>
        <v>Station</v>
      </c>
      <c r="B2093" s="473" t="str">
        <f>IF(ISNUMBER('Quantities Report_Secondary'!$A2093), "",TRIM('Quantities Report_Secondary'!$A2093))</f>
        <v/>
      </c>
      <c r="C2093" s="475">
        <f>'Quantities Report_Secondary'!D2093</f>
        <v>0</v>
      </c>
    </row>
    <row r="2094" spans="1:3" x14ac:dyDescent="0.25">
      <c r="A2094" s="532" t="str">
        <f>IF(ISNUMBER(VALUE(SUBSTITUTE('Quantities Report_Secondary'!$A2094,"+",""))), VALUE(SUBSTITUTE('Quantities Report_Secondary'!$A2094,"+","")),IF('Quantities Report_Secondary'!$A2094="Totals:","End of Project",$A2093))</f>
        <v>Station</v>
      </c>
      <c r="B2094" s="473" t="str">
        <f>IF(ISNUMBER('Quantities Report_Secondary'!$A2094), "",TRIM('Quantities Report_Secondary'!$A2094))</f>
        <v/>
      </c>
      <c r="C2094" s="475">
        <f>'Quantities Report_Secondary'!D2094</f>
        <v>0</v>
      </c>
    </row>
    <row r="2095" spans="1:3" x14ac:dyDescent="0.25">
      <c r="A2095" s="532" t="str">
        <f>IF(ISNUMBER(VALUE(SUBSTITUTE('Quantities Report_Secondary'!$A2095,"+",""))), VALUE(SUBSTITUTE('Quantities Report_Secondary'!$A2095,"+","")),IF('Quantities Report_Secondary'!$A2095="Totals:","End of Project",$A2094))</f>
        <v>Station</v>
      </c>
      <c r="B2095" s="473" t="str">
        <f>IF(ISNUMBER('Quantities Report_Secondary'!$A2095), "",TRIM('Quantities Report_Secondary'!$A2095))</f>
        <v/>
      </c>
      <c r="C2095" s="475">
        <f>'Quantities Report_Secondary'!D2095</f>
        <v>0</v>
      </c>
    </row>
    <row r="2096" spans="1:3" x14ac:dyDescent="0.25">
      <c r="A2096" s="532" t="str">
        <f>IF(ISNUMBER(VALUE(SUBSTITUTE('Quantities Report_Secondary'!$A2096,"+",""))), VALUE(SUBSTITUTE('Quantities Report_Secondary'!$A2096,"+","")),IF('Quantities Report_Secondary'!$A2096="Totals:","End of Project",$A2095))</f>
        <v>Station</v>
      </c>
      <c r="B2096" s="473" t="str">
        <f>IF(ISNUMBER('Quantities Report_Secondary'!$A2096), "",TRIM('Quantities Report_Secondary'!$A2096))</f>
        <v/>
      </c>
      <c r="C2096" s="475">
        <f>'Quantities Report_Secondary'!D2096</f>
        <v>0</v>
      </c>
    </row>
    <row r="2097" spans="1:3" x14ac:dyDescent="0.25">
      <c r="A2097" s="532" t="str">
        <f>IF(ISNUMBER(VALUE(SUBSTITUTE('Quantities Report_Secondary'!$A2097,"+",""))), VALUE(SUBSTITUTE('Quantities Report_Secondary'!$A2097,"+","")),IF('Quantities Report_Secondary'!$A2097="Totals:","End of Project",$A2096))</f>
        <v>Station</v>
      </c>
      <c r="B2097" s="473" t="str">
        <f>IF(ISNUMBER('Quantities Report_Secondary'!$A2097), "",TRIM('Quantities Report_Secondary'!$A2097))</f>
        <v/>
      </c>
      <c r="C2097" s="475">
        <f>'Quantities Report_Secondary'!D2097</f>
        <v>0</v>
      </c>
    </row>
    <row r="2098" spans="1:3" x14ac:dyDescent="0.25">
      <c r="A2098" s="532" t="str">
        <f>IF(ISNUMBER(VALUE(SUBSTITUTE('Quantities Report_Secondary'!$A2098,"+",""))), VALUE(SUBSTITUTE('Quantities Report_Secondary'!$A2098,"+","")),IF('Quantities Report_Secondary'!$A2098="Totals:","End of Project",$A2097))</f>
        <v>Station</v>
      </c>
      <c r="B2098" s="473" t="str">
        <f>IF(ISNUMBER('Quantities Report_Secondary'!$A2098), "",TRIM('Quantities Report_Secondary'!$A2098))</f>
        <v/>
      </c>
      <c r="C2098" s="475">
        <f>'Quantities Report_Secondary'!D2098</f>
        <v>0</v>
      </c>
    </row>
    <row r="2099" spans="1:3" x14ac:dyDescent="0.25">
      <c r="A2099" s="532" t="str">
        <f>IF(ISNUMBER(VALUE(SUBSTITUTE('Quantities Report_Secondary'!$A2099,"+",""))), VALUE(SUBSTITUTE('Quantities Report_Secondary'!$A2099,"+","")),IF('Quantities Report_Secondary'!$A2099="Totals:","End of Project",$A2098))</f>
        <v>Station</v>
      </c>
      <c r="B2099" s="473" t="str">
        <f>IF(ISNUMBER('Quantities Report_Secondary'!$A2099), "",TRIM('Quantities Report_Secondary'!$A2099))</f>
        <v/>
      </c>
      <c r="C2099" s="475">
        <f>'Quantities Report_Secondary'!D2099</f>
        <v>0</v>
      </c>
    </row>
    <row r="2100" spans="1:3" x14ac:dyDescent="0.25">
      <c r="A2100" s="532" t="str">
        <f>IF(ISNUMBER(VALUE(SUBSTITUTE('Quantities Report_Secondary'!$A2100,"+",""))), VALUE(SUBSTITUTE('Quantities Report_Secondary'!$A2100,"+","")),IF('Quantities Report_Secondary'!$A2100="Totals:","End of Project",$A2099))</f>
        <v>Station</v>
      </c>
      <c r="B2100" s="473" t="str">
        <f>IF(ISNUMBER('Quantities Report_Secondary'!$A2100), "",TRIM('Quantities Report_Secondary'!$A2100))</f>
        <v/>
      </c>
      <c r="C2100" s="475">
        <f>'Quantities Report_Secondary'!D2100</f>
        <v>0</v>
      </c>
    </row>
    <row r="2101" spans="1:3" x14ac:dyDescent="0.25">
      <c r="A2101" s="532" t="str">
        <f>IF(ISNUMBER(VALUE(SUBSTITUTE('Quantities Report_Secondary'!$A2101,"+",""))), VALUE(SUBSTITUTE('Quantities Report_Secondary'!$A2101,"+","")),IF('Quantities Report_Secondary'!$A2101="Totals:","End of Project",$A2100))</f>
        <v>Station</v>
      </c>
      <c r="B2101" s="473" t="str">
        <f>IF(ISNUMBER('Quantities Report_Secondary'!$A2101), "",TRIM('Quantities Report_Secondary'!$A2101))</f>
        <v/>
      </c>
      <c r="C2101" s="475">
        <f>'Quantities Report_Secondary'!D2101</f>
        <v>0</v>
      </c>
    </row>
    <row r="2102" spans="1:3" x14ac:dyDescent="0.25">
      <c r="A2102" s="532" t="str">
        <f>IF(ISNUMBER(VALUE(SUBSTITUTE('Quantities Report_Secondary'!$A2102,"+",""))), VALUE(SUBSTITUTE('Quantities Report_Secondary'!$A2102,"+","")),IF('Quantities Report_Secondary'!$A2102="Totals:","End of Project",$A2101))</f>
        <v>Station</v>
      </c>
      <c r="B2102" s="473" t="str">
        <f>IF(ISNUMBER('Quantities Report_Secondary'!$A2102), "",TRIM('Quantities Report_Secondary'!$A2102))</f>
        <v/>
      </c>
      <c r="C2102" s="475">
        <f>'Quantities Report_Secondary'!D2102</f>
        <v>0</v>
      </c>
    </row>
    <row r="2103" spans="1:3" x14ac:dyDescent="0.25">
      <c r="A2103" s="532" t="str">
        <f>IF(ISNUMBER(VALUE(SUBSTITUTE('Quantities Report_Secondary'!$A2103,"+",""))), VALUE(SUBSTITUTE('Quantities Report_Secondary'!$A2103,"+","")),IF('Quantities Report_Secondary'!$A2103="Totals:","End of Project",$A2102))</f>
        <v>Station</v>
      </c>
      <c r="B2103" s="473" t="str">
        <f>IF(ISNUMBER('Quantities Report_Secondary'!$A2103), "",TRIM('Quantities Report_Secondary'!$A2103))</f>
        <v/>
      </c>
      <c r="C2103" s="475">
        <f>'Quantities Report_Secondary'!D2103</f>
        <v>0</v>
      </c>
    </row>
    <row r="2104" spans="1:3" x14ac:dyDescent="0.25">
      <c r="A2104" s="532" t="str">
        <f>IF(ISNUMBER(VALUE(SUBSTITUTE('Quantities Report_Secondary'!$A2104,"+",""))), VALUE(SUBSTITUTE('Quantities Report_Secondary'!$A2104,"+","")),IF('Quantities Report_Secondary'!$A2104="Totals:","End of Project",$A2103))</f>
        <v>Station</v>
      </c>
      <c r="B2104" s="473" t="str">
        <f>IF(ISNUMBER('Quantities Report_Secondary'!$A2104), "",TRIM('Quantities Report_Secondary'!$A2104))</f>
        <v/>
      </c>
      <c r="C2104" s="475">
        <f>'Quantities Report_Secondary'!D2104</f>
        <v>0</v>
      </c>
    </row>
    <row r="2105" spans="1:3" x14ac:dyDescent="0.25">
      <c r="A2105" s="532" t="str">
        <f>IF(ISNUMBER(VALUE(SUBSTITUTE('Quantities Report_Secondary'!$A2105,"+",""))), VALUE(SUBSTITUTE('Quantities Report_Secondary'!$A2105,"+","")),IF('Quantities Report_Secondary'!$A2105="Totals:","End of Project",$A2104))</f>
        <v>Station</v>
      </c>
      <c r="B2105" s="473" t="str">
        <f>IF(ISNUMBER('Quantities Report_Secondary'!$A2105), "",TRIM('Quantities Report_Secondary'!$A2105))</f>
        <v/>
      </c>
      <c r="C2105" s="475">
        <f>'Quantities Report_Secondary'!D2105</f>
        <v>0</v>
      </c>
    </row>
    <row r="2106" spans="1:3" x14ac:dyDescent="0.25">
      <c r="A2106" s="532" t="str">
        <f>IF(ISNUMBER(VALUE(SUBSTITUTE('Quantities Report_Secondary'!$A2106,"+",""))), VALUE(SUBSTITUTE('Quantities Report_Secondary'!$A2106,"+","")),IF('Quantities Report_Secondary'!$A2106="Totals:","End of Project",$A2105))</f>
        <v>Station</v>
      </c>
      <c r="B2106" s="473" t="str">
        <f>IF(ISNUMBER('Quantities Report_Secondary'!$A2106), "",TRIM('Quantities Report_Secondary'!$A2106))</f>
        <v/>
      </c>
      <c r="C2106" s="475">
        <f>'Quantities Report_Secondary'!D2106</f>
        <v>0</v>
      </c>
    </row>
    <row r="2107" spans="1:3" x14ac:dyDescent="0.25">
      <c r="A2107" s="532" t="str">
        <f>IF(ISNUMBER(VALUE(SUBSTITUTE('Quantities Report_Secondary'!$A2107,"+",""))), VALUE(SUBSTITUTE('Quantities Report_Secondary'!$A2107,"+","")),IF('Quantities Report_Secondary'!$A2107="Totals:","End of Project",$A2106))</f>
        <v>Station</v>
      </c>
      <c r="B2107" s="473" t="str">
        <f>IF(ISNUMBER('Quantities Report_Secondary'!$A2107), "",TRIM('Quantities Report_Secondary'!$A2107))</f>
        <v/>
      </c>
      <c r="C2107" s="475">
        <f>'Quantities Report_Secondary'!D2107</f>
        <v>0</v>
      </c>
    </row>
    <row r="2108" spans="1:3" x14ac:dyDescent="0.25">
      <c r="A2108" s="532" t="str">
        <f>IF(ISNUMBER(VALUE(SUBSTITUTE('Quantities Report_Secondary'!$A2108,"+",""))), VALUE(SUBSTITUTE('Quantities Report_Secondary'!$A2108,"+","")),IF('Quantities Report_Secondary'!$A2108="Totals:","End of Project",$A2107))</f>
        <v>Station</v>
      </c>
      <c r="B2108" s="473" t="str">
        <f>IF(ISNUMBER('Quantities Report_Secondary'!$A2108), "",TRIM('Quantities Report_Secondary'!$A2108))</f>
        <v/>
      </c>
      <c r="C2108" s="475">
        <f>'Quantities Report_Secondary'!D2108</f>
        <v>0</v>
      </c>
    </row>
    <row r="2109" spans="1:3" x14ac:dyDescent="0.25">
      <c r="A2109" s="532" t="str">
        <f>IF(ISNUMBER(VALUE(SUBSTITUTE('Quantities Report_Secondary'!$A2109,"+",""))), VALUE(SUBSTITUTE('Quantities Report_Secondary'!$A2109,"+","")),IF('Quantities Report_Secondary'!$A2109="Totals:","End of Project",$A2108))</f>
        <v>Station</v>
      </c>
      <c r="B2109" s="473" t="str">
        <f>IF(ISNUMBER('Quantities Report_Secondary'!$A2109), "",TRIM('Quantities Report_Secondary'!$A2109))</f>
        <v/>
      </c>
      <c r="C2109" s="475">
        <f>'Quantities Report_Secondary'!D2109</f>
        <v>0</v>
      </c>
    </row>
    <row r="2110" spans="1:3" x14ac:dyDescent="0.25">
      <c r="A2110" s="532" t="str">
        <f>IF(ISNUMBER(VALUE(SUBSTITUTE('Quantities Report_Secondary'!$A2110,"+",""))), VALUE(SUBSTITUTE('Quantities Report_Secondary'!$A2110,"+","")),IF('Quantities Report_Secondary'!$A2110="Totals:","End of Project",$A2109))</f>
        <v>Station</v>
      </c>
      <c r="B2110" s="473" t="str">
        <f>IF(ISNUMBER('Quantities Report_Secondary'!$A2110), "",TRIM('Quantities Report_Secondary'!$A2110))</f>
        <v/>
      </c>
      <c r="C2110" s="475">
        <f>'Quantities Report_Secondary'!D2110</f>
        <v>0</v>
      </c>
    </row>
    <row r="2111" spans="1:3" x14ac:dyDescent="0.25">
      <c r="A2111" s="532" t="str">
        <f>IF(ISNUMBER(VALUE(SUBSTITUTE('Quantities Report_Secondary'!$A2111,"+",""))), VALUE(SUBSTITUTE('Quantities Report_Secondary'!$A2111,"+","")),IF('Quantities Report_Secondary'!$A2111="Totals:","End of Project",$A2110))</f>
        <v>Station</v>
      </c>
      <c r="B2111" s="473" t="str">
        <f>IF(ISNUMBER('Quantities Report_Secondary'!$A2111), "",TRIM('Quantities Report_Secondary'!$A2111))</f>
        <v/>
      </c>
      <c r="C2111" s="475">
        <f>'Quantities Report_Secondary'!D2111</f>
        <v>0</v>
      </c>
    </row>
    <row r="2112" spans="1:3" x14ac:dyDescent="0.25">
      <c r="A2112" s="532" t="str">
        <f>IF(ISNUMBER(VALUE(SUBSTITUTE('Quantities Report_Secondary'!$A2112,"+",""))), VALUE(SUBSTITUTE('Quantities Report_Secondary'!$A2112,"+","")),IF('Quantities Report_Secondary'!$A2112="Totals:","End of Project",$A2111))</f>
        <v>Station</v>
      </c>
      <c r="B2112" s="473" t="str">
        <f>IF(ISNUMBER('Quantities Report_Secondary'!$A2112), "",TRIM('Quantities Report_Secondary'!$A2112))</f>
        <v/>
      </c>
      <c r="C2112" s="475">
        <f>'Quantities Report_Secondary'!D2112</f>
        <v>0</v>
      </c>
    </row>
    <row r="2113" spans="1:3" x14ac:dyDescent="0.25">
      <c r="A2113" s="532" t="str">
        <f>IF(ISNUMBER(VALUE(SUBSTITUTE('Quantities Report_Secondary'!$A2113,"+",""))), VALUE(SUBSTITUTE('Quantities Report_Secondary'!$A2113,"+","")),IF('Quantities Report_Secondary'!$A2113="Totals:","End of Project",$A2112))</f>
        <v>Station</v>
      </c>
      <c r="B2113" s="473" t="str">
        <f>IF(ISNUMBER('Quantities Report_Secondary'!$A2113), "",TRIM('Quantities Report_Secondary'!$A2113))</f>
        <v/>
      </c>
      <c r="C2113" s="475">
        <f>'Quantities Report_Secondary'!D2113</f>
        <v>0</v>
      </c>
    </row>
    <row r="2114" spans="1:3" x14ac:dyDescent="0.25">
      <c r="A2114" s="532" t="str">
        <f>IF(ISNUMBER(VALUE(SUBSTITUTE('Quantities Report_Secondary'!$A2114,"+",""))), VALUE(SUBSTITUTE('Quantities Report_Secondary'!$A2114,"+","")),IF('Quantities Report_Secondary'!$A2114="Totals:","End of Project",$A2113))</f>
        <v>Station</v>
      </c>
      <c r="B2114" s="473" t="str">
        <f>IF(ISNUMBER('Quantities Report_Secondary'!$A2114), "",TRIM('Quantities Report_Secondary'!$A2114))</f>
        <v/>
      </c>
      <c r="C2114" s="475">
        <f>'Quantities Report_Secondary'!D2114</f>
        <v>0</v>
      </c>
    </row>
    <row r="2115" spans="1:3" x14ac:dyDescent="0.25">
      <c r="A2115" s="532" t="str">
        <f>IF(ISNUMBER(VALUE(SUBSTITUTE('Quantities Report_Secondary'!$A2115,"+",""))), VALUE(SUBSTITUTE('Quantities Report_Secondary'!$A2115,"+","")),IF('Quantities Report_Secondary'!$A2115="Totals:","End of Project",$A2114))</f>
        <v>Station</v>
      </c>
      <c r="B2115" s="473" t="str">
        <f>IF(ISNUMBER('Quantities Report_Secondary'!$A2115), "",TRIM('Quantities Report_Secondary'!$A2115))</f>
        <v/>
      </c>
      <c r="C2115" s="475">
        <f>'Quantities Report_Secondary'!D2115</f>
        <v>0</v>
      </c>
    </row>
    <row r="2116" spans="1:3" x14ac:dyDescent="0.25">
      <c r="A2116" s="532" t="str">
        <f>IF(ISNUMBER(VALUE(SUBSTITUTE('Quantities Report_Secondary'!$A2116,"+",""))), VALUE(SUBSTITUTE('Quantities Report_Secondary'!$A2116,"+","")),IF('Quantities Report_Secondary'!$A2116="Totals:","End of Project",$A2115))</f>
        <v>Station</v>
      </c>
      <c r="B2116" s="473" t="str">
        <f>IF(ISNUMBER('Quantities Report_Secondary'!$A2116), "",TRIM('Quantities Report_Secondary'!$A2116))</f>
        <v/>
      </c>
      <c r="C2116" s="475">
        <f>'Quantities Report_Secondary'!D2116</f>
        <v>0</v>
      </c>
    </row>
    <row r="2117" spans="1:3" x14ac:dyDescent="0.25">
      <c r="A2117" s="532" t="str">
        <f>IF(ISNUMBER(VALUE(SUBSTITUTE('Quantities Report_Secondary'!$A2117,"+",""))), VALUE(SUBSTITUTE('Quantities Report_Secondary'!$A2117,"+","")),IF('Quantities Report_Secondary'!$A2117="Totals:","End of Project",$A2116))</f>
        <v>Station</v>
      </c>
      <c r="B2117" s="473" t="str">
        <f>IF(ISNUMBER('Quantities Report_Secondary'!$A2117), "",TRIM('Quantities Report_Secondary'!$A2117))</f>
        <v/>
      </c>
      <c r="C2117" s="475">
        <f>'Quantities Report_Secondary'!D2117</f>
        <v>0</v>
      </c>
    </row>
    <row r="2118" spans="1:3" x14ac:dyDescent="0.25">
      <c r="A2118" s="532" t="str">
        <f>IF(ISNUMBER(VALUE(SUBSTITUTE('Quantities Report_Secondary'!$A2118,"+",""))), VALUE(SUBSTITUTE('Quantities Report_Secondary'!$A2118,"+","")),IF('Quantities Report_Secondary'!$A2118="Totals:","End of Project",$A2117))</f>
        <v>Station</v>
      </c>
      <c r="B2118" s="473" t="str">
        <f>IF(ISNUMBER('Quantities Report_Secondary'!$A2118), "",TRIM('Quantities Report_Secondary'!$A2118))</f>
        <v/>
      </c>
      <c r="C2118" s="475">
        <f>'Quantities Report_Secondary'!D2118</f>
        <v>0</v>
      </c>
    </row>
    <row r="2119" spans="1:3" x14ac:dyDescent="0.25">
      <c r="A2119" s="532" t="str">
        <f>IF(ISNUMBER(VALUE(SUBSTITUTE('Quantities Report_Secondary'!$A2119,"+",""))), VALUE(SUBSTITUTE('Quantities Report_Secondary'!$A2119,"+","")),IF('Quantities Report_Secondary'!$A2119="Totals:","End of Project",$A2118))</f>
        <v>Station</v>
      </c>
      <c r="B2119" s="473" t="str">
        <f>IF(ISNUMBER('Quantities Report_Secondary'!$A2119), "",TRIM('Quantities Report_Secondary'!$A2119))</f>
        <v/>
      </c>
      <c r="C2119" s="475">
        <f>'Quantities Report_Secondary'!D2119</f>
        <v>0</v>
      </c>
    </row>
    <row r="2120" spans="1:3" x14ac:dyDescent="0.25">
      <c r="A2120" s="532" t="str">
        <f>IF(ISNUMBER(VALUE(SUBSTITUTE('Quantities Report_Secondary'!$A2120,"+",""))), VALUE(SUBSTITUTE('Quantities Report_Secondary'!$A2120,"+","")),IF('Quantities Report_Secondary'!$A2120="Totals:","End of Project",$A2119))</f>
        <v>Station</v>
      </c>
      <c r="B2120" s="473" t="str">
        <f>IF(ISNUMBER('Quantities Report_Secondary'!$A2120), "",TRIM('Quantities Report_Secondary'!$A2120))</f>
        <v/>
      </c>
      <c r="C2120" s="475">
        <f>'Quantities Report_Secondary'!D2120</f>
        <v>0</v>
      </c>
    </row>
    <row r="2121" spans="1:3" x14ac:dyDescent="0.25">
      <c r="A2121" s="532" t="str">
        <f>IF(ISNUMBER(VALUE(SUBSTITUTE('Quantities Report_Secondary'!$A2121,"+",""))), VALUE(SUBSTITUTE('Quantities Report_Secondary'!$A2121,"+","")),IF('Quantities Report_Secondary'!$A2121="Totals:","End of Project",$A2120))</f>
        <v>Station</v>
      </c>
      <c r="B2121" s="473" t="str">
        <f>IF(ISNUMBER('Quantities Report_Secondary'!$A2121), "",TRIM('Quantities Report_Secondary'!$A2121))</f>
        <v/>
      </c>
      <c r="C2121" s="475">
        <f>'Quantities Report_Secondary'!D2121</f>
        <v>0</v>
      </c>
    </row>
    <row r="2122" spans="1:3" x14ac:dyDescent="0.25">
      <c r="A2122" s="532" t="str">
        <f>IF(ISNUMBER(VALUE(SUBSTITUTE('Quantities Report_Secondary'!$A2122,"+",""))), VALUE(SUBSTITUTE('Quantities Report_Secondary'!$A2122,"+","")),IF('Quantities Report_Secondary'!$A2122="Totals:","End of Project",$A2121))</f>
        <v>Station</v>
      </c>
      <c r="B2122" s="473" t="str">
        <f>IF(ISNUMBER('Quantities Report_Secondary'!$A2122), "",TRIM('Quantities Report_Secondary'!$A2122))</f>
        <v/>
      </c>
      <c r="C2122" s="475">
        <f>'Quantities Report_Secondary'!D2122</f>
        <v>0</v>
      </c>
    </row>
    <row r="2123" spans="1:3" x14ac:dyDescent="0.25">
      <c r="A2123" s="532" t="str">
        <f>IF(ISNUMBER(VALUE(SUBSTITUTE('Quantities Report_Secondary'!$A2123,"+",""))), VALUE(SUBSTITUTE('Quantities Report_Secondary'!$A2123,"+","")),IF('Quantities Report_Secondary'!$A2123="Totals:","End of Project",$A2122))</f>
        <v>Station</v>
      </c>
      <c r="B2123" s="473" t="str">
        <f>IF(ISNUMBER('Quantities Report_Secondary'!$A2123), "",TRIM('Quantities Report_Secondary'!$A2123))</f>
        <v/>
      </c>
      <c r="C2123" s="475">
        <f>'Quantities Report_Secondary'!D2123</f>
        <v>0</v>
      </c>
    </row>
    <row r="2124" spans="1:3" x14ac:dyDescent="0.25">
      <c r="A2124" s="532" t="str">
        <f>IF(ISNUMBER(VALUE(SUBSTITUTE('Quantities Report_Secondary'!$A2124,"+",""))), VALUE(SUBSTITUTE('Quantities Report_Secondary'!$A2124,"+","")),IF('Quantities Report_Secondary'!$A2124="Totals:","End of Project",$A2123))</f>
        <v>Station</v>
      </c>
      <c r="B2124" s="473" t="str">
        <f>IF(ISNUMBER('Quantities Report_Secondary'!$A2124), "",TRIM('Quantities Report_Secondary'!$A2124))</f>
        <v/>
      </c>
      <c r="C2124" s="475">
        <f>'Quantities Report_Secondary'!D2124</f>
        <v>0</v>
      </c>
    </row>
    <row r="2125" spans="1:3" x14ac:dyDescent="0.25">
      <c r="A2125" s="532" t="str">
        <f>IF(ISNUMBER(VALUE(SUBSTITUTE('Quantities Report_Secondary'!$A2125,"+",""))), VALUE(SUBSTITUTE('Quantities Report_Secondary'!$A2125,"+","")),IF('Quantities Report_Secondary'!$A2125="Totals:","End of Project",$A2124))</f>
        <v>Station</v>
      </c>
      <c r="B2125" s="473" t="str">
        <f>IF(ISNUMBER('Quantities Report_Secondary'!$A2125), "",TRIM('Quantities Report_Secondary'!$A2125))</f>
        <v/>
      </c>
      <c r="C2125" s="475">
        <f>'Quantities Report_Secondary'!D2125</f>
        <v>0</v>
      </c>
    </row>
    <row r="2126" spans="1:3" x14ac:dyDescent="0.25">
      <c r="A2126" s="532" t="str">
        <f>IF(ISNUMBER(VALUE(SUBSTITUTE('Quantities Report_Secondary'!$A2126,"+",""))), VALUE(SUBSTITUTE('Quantities Report_Secondary'!$A2126,"+","")),IF('Quantities Report_Secondary'!$A2126="Totals:","End of Project",$A2125))</f>
        <v>Station</v>
      </c>
      <c r="B2126" s="473" t="str">
        <f>IF(ISNUMBER('Quantities Report_Secondary'!$A2126), "",TRIM('Quantities Report_Secondary'!$A2126))</f>
        <v/>
      </c>
      <c r="C2126" s="475">
        <f>'Quantities Report_Secondary'!D2126</f>
        <v>0</v>
      </c>
    </row>
    <row r="2127" spans="1:3" x14ac:dyDescent="0.25">
      <c r="A2127" s="532" t="str">
        <f>IF(ISNUMBER(VALUE(SUBSTITUTE('Quantities Report_Secondary'!$A2127,"+",""))), VALUE(SUBSTITUTE('Quantities Report_Secondary'!$A2127,"+","")),IF('Quantities Report_Secondary'!$A2127="Totals:","End of Project",$A2126))</f>
        <v>Station</v>
      </c>
      <c r="B2127" s="473" t="str">
        <f>IF(ISNUMBER('Quantities Report_Secondary'!$A2127), "",TRIM('Quantities Report_Secondary'!$A2127))</f>
        <v/>
      </c>
      <c r="C2127" s="475">
        <f>'Quantities Report_Secondary'!D2127</f>
        <v>0</v>
      </c>
    </row>
    <row r="2128" spans="1:3" x14ac:dyDescent="0.25">
      <c r="A2128" s="532" t="str">
        <f>IF(ISNUMBER(VALUE(SUBSTITUTE('Quantities Report_Secondary'!$A2128,"+",""))), VALUE(SUBSTITUTE('Quantities Report_Secondary'!$A2128,"+","")),IF('Quantities Report_Secondary'!$A2128="Totals:","End of Project",$A2127))</f>
        <v>Station</v>
      </c>
      <c r="B2128" s="473" t="str">
        <f>IF(ISNUMBER('Quantities Report_Secondary'!$A2128), "",TRIM('Quantities Report_Secondary'!$A2128))</f>
        <v/>
      </c>
      <c r="C2128" s="475">
        <f>'Quantities Report_Secondary'!D2128</f>
        <v>0</v>
      </c>
    </row>
    <row r="2129" spans="1:3" x14ac:dyDescent="0.25">
      <c r="A2129" s="532" t="str">
        <f>IF(ISNUMBER(VALUE(SUBSTITUTE('Quantities Report_Secondary'!$A2129,"+",""))), VALUE(SUBSTITUTE('Quantities Report_Secondary'!$A2129,"+","")),IF('Quantities Report_Secondary'!$A2129="Totals:","End of Project",$A2128))</f>
        <v>Station</v>
      </c>
      <c r="B2129" s="473" t="str">
        <f>IF(ISNUMBER('Quantities Report_Secondary'!$A2129), "",TRIM('Quantities Report_Secondary'!$A2129))</f>
        <v/>
      </c>
      <c r="C2129" s="475">
        <f>'Quantities Report_Secondary'!D2129</f>
        <v>0</v>
      </c>
    </row>
    <row r="2130" spans="1:3" x14ac:dyDescent="0.25">
      <c r="A2130" s="532" t="str">
        <f>IF(ISNUMBER(VALUE(SUBSTITUTE('Quantities Report_Secondary'!$A2130,"+",""))), VALUE(SUBSTITUTE('Quantities Report_Secondary'!$A2130,"+","")),IF('Quantities Report_Secondary'!$A2130="Totals:","End of Project",$A2129))</f>
        <v>Station</v>
      </c>
      <c r="B2130" s="473" t="str">
        <f>IF(ISNUMBER('Quantities Report_Secondary'!$A2130), "",TRIM('Quantities Report_Secondary'!$A2130))</f>
        <v/>
      </c>
      <c r="C2130" s="475">
        <f>'Quantities Report_Secondary'!D2130</f>
        <v>0</v>
      </c>
    </row>
    <row r="2131" spans="1:3" x14ac:dyDescent="0.25">
      <c r="A2131" s="532" t="str">
        <f>IF(ISNUMBER(VALUE(SUBSTITUTE('Quantities Report_Secondary'!$A2131,"+",""))), VALUE(SUBSTITUTE('Quantities Report_Secondary'!$A2131,"+","")),IF('Quantities Report_Secondary'!$A2131="Totals:","End of Project",$A2130))</f>
        <v>Station</v>
      </c>
      <c r="B2131" s="473" t="str">
        <f>IF(ISNUMBER('Quantities Report_Secondary'!$A2131), "",TRIM('Quantities Report_Secondary'!$A2131))</f>
        <v/>
      </c>
      <c r="C2131" s="475">
        <f>'Quantities Report_Secondary'!D2131</f>
        <v>0</v>
      </c>
    </row>
    <row r="2132" spans="1:3" x14ac:dyDescent="0.25">
      <c r="A2132" s="532" t="str">
        <f>IF(ISNUMBER(VALUE(SUBSTITUTE('Quantities Report_Secondary'!$A2132,"+",""))), VALUE(SUBSTITUTE('Quantities Report_Secondary'!$A2132,"+","")),IF('Quantities Report_Secondary'!$A2132="Totals:","End of Project",$A2131))</f>
        <v>Station</v>
      </c>
      <c r="B2132" s="473" t="str">
        <f>IF(ISNUMBER('Quantities Report_Secondary'!$A2132), "",TRIM('Quantities Report_Secondary'!$A2132))</f>
        <v/>
      </c>
      <c r="C2132" s="475">
        <f>'Quantities Report_Secondary'!D2132</f>
        <v>0</v>
      </c>
    </row>
    <row r="2133" spans="1:3" x14ac:dyDescent="0.25">
      <c r="A2133" s="532" t="str">
        <f>IF(ISNUMBER(VALUE(SUBSTITUTE('Quantities Report_Secondary'!$A2133,"+",""))), VALUE(SUBSTITUTE('Quantities Report_Secondary'!$A2133,"+","")),IF('Quantities Report_Secondary'!$A2133="Totals:","End of Project",$A2132))</f>
        <v>Station</v>
      </c>
      <c r="B2133" s="473" t="str">
        <f>IF(ISNUMBER('Quantities Report_Secondary'!$A2133), "",TRIM('Quantities Report_Secondary'!$A2133))</f>
        <v/>
      </c>
      <c r="C2133" s="475">
        <f>'Quantities Report_Secondary'!D2133</f>
        <v>0</v>
      </c>
    </row>
    <row r="2134" spans="1:3" x14ac:dyDescent="0.25">
      <c r="A2134" s="532" t="str">
        <f>IF(ISNUMBER(VALUE(SUBSTITUTE('Quantities Report_Secondary'!$A2134,"+",""))), VALUE(SUBSTITUTE('Quantities Report_Secondary'!$A2134,"+","")),IF('Quantities Report_Secondary'!$A2134="Totals:","End of Project",$A2133))</f>
        <v>Station</v>
      </c>
      <c r="B2134" s="473" t="str">
        <f>IF(ISNUMBER('Quantities Report_Secondary'!$A2134), "",TRIM('Quantities Report_Secondary'!$A2134))</f>
        <v/>
      </c>
      <c r="C2134" s="475">
        <f>'Quantities Report_Secondary'!D2134</f>
        <v>0</v>
      </c>
    </row>
    <row r="2135" spans="1:3" x14ac:dyDescent="0.25">
      <c r="A2135" s="532" t="str">
        <f>IF(ISNUMBER(VALUE(SUBSTITUTE('Quantities Report_Secondary'!$A2135,"+",""))), VALUE(SUBSTITUTE('Quantities Report_Secondary'!$A2135,"+","")),IF('Quantities Report_Secondary'!$A2135="Totals:","End of Project",$A2134))</f>
        <v>Station</v>
      </c>
      <c r="B2135" s="473" t="str">
        <f>IF(ISNUMBER('Quantities Report_Secondary'!$A2135), "",TRIM('Quantities Report_Secondary'!$A2135))</f>
        <v/>
      </c>
      <c r="C2135" s="475">
        <f>'Quantities Report_Secondary'!D2135</f>
        <v>0</v>
      </c>
    </row>
    <row r="2136" spans="1:3" x14ac:dyDescent="0.25">
      <c r="A2136" s="532" t="str">
        <f>IF(ISNUMBER(VALUE(SUBSTITUTE('Quantities Report_Secondary'!$A2136,"+",""))), VALUE(SUBSTITUTE('Quantities Report_Secondary'!$A2136,"+","")),IF('Quantities Report_Secondary'!$A2136="Totals:","End of Project",$A2135))</f>
        <v>Station</v>
      </c>
      <c r="B2136" s="473" t="str">
        <f>IF(ISNUMBER('Quantities Report_Secondary'!$A2136), "",TRIM('Quantities Report_Secondary'!$A2136))</f>
        <v/>
      </c>
      <c r="C2136" s="475">
        <f>'Quantities Report_Secondary'!D2136</f>
        <v>0</v>
      </c>
    </row>
    <row r="2137" spans="1:3" x14ac:dyDescent="0.25">
      <c r="A2137" s="532" t="str">
        <f>IF(ISNUMBER(VALUE(SUBSTITUTE('Quantities Report_Secondary'!$A2137,"+",""))), VALUE(SUBSTITUTE('Quantities Report_Secondary'!$A2137,"+","")),IF('Quantities Report_Secondary'!$A2137="Totals:","End of Project",$A2136))</f>
        <v>Station</v>
      </c>
      <c r="B2137" s="473" t="str">
        <f>IF(ISNUMBER('Quantities Report_Secondary'!$A2137), "",TRIM('Quantities Report_Secondary'!$A2137))</f>
        <v/>
      </c>
      <c r="C2137" s="475">
        <f>'Quantities Report_Secondary'!D2137</f>
        <v>0</v>
      </c>
    </row>
    <row r="2138" spans="1:3" x14ac:dyDescent="0.25">
      <c r="A2138" s="532" t="str">
        <f>IF(ISNUMBER(VALUE(SUBSTITUTE('Quantities Report_Secondary'!$A2138,"+",""))), VALUE(SUBSTITUTE('Quantities Report_Secondary'!$A2138,"+","")),IF('Quantities Report_Secondary'!$A2138="Totals:","End of Project",$A2137))</f>
        <v>Station</v>
      </c>
      <c r="B2138" s="473" t="str">
        <f>IF(ISNUMBER('Quantities Report_Secondary'!$A2138), "",TRIM('Quantities Report_Secondary'!$A2138))</f>
        <v/>
      </c>
      <c r="C2138" s="475">
        <f>'Quantities Report_Secondary'!D2138</f>
        <v>0</v>
      </c>
    </row>
    <row r="2139" spans="1:3" x14ac:dyDescent="0.25">
      <c r="A2139" s="532" t="str">
        <f>IF(ISNUMBER(VALUE(SUBSTITUTE('Quantities Report_Secondary'!$A2139,"+",""))), VALUE(SUBSTITUTE('Quantities Report_Secondary'!$A2139,"+","")),IF('Quantities Report_Secondary'!$A2139="Totals:","End of Project",$A2138))</f>
        <v>Station</v>
      </c>
      <c r="B2139" s="473" t="str">
        <f>IF(ISNUMBER('Quantities Report_Secondary'!$A2139), "",TRIM('Quantities Report_Secondary'!$A2139))</f>
        <v/>
      </c>
      <c r="C2139" s="475">
        <f>'Quantities Report_Secondary'!D2139</f>
        <v>0</v>
      </c>
    </row>
    <row r="2140" spans="1:3" x14ac:dyDescent="0.25">
      <c r="A2140" s="532" t="str">
        <f>IF(ISNUMBER(VALUE(SUBSTITUTE('Quantities Report_Secondary'!$A2140,"+",""))), VALUE(SUBSTITUTE('Quantities Report_Secondary'!$A2140,"+","")),IF('Quantities Report_Secondary'!$A2140="Totals:","End of Project",$A2139))</f>
        <v>Station</v>
      </c>
      <c r="B2140" s="473" t="str">
        <f>IF(ISNUMBER('Quantities Report_Secondary'!$A2140), "",TRIM('Quantities Report_Secondary'!$A2140))</f>
        <v/>
      </c>
      <c r="C2140" s="475">
        <f>'Quantities Report_Secondary'!D2140</f>
        <v>0</v>
      </c>
    </row>
    <row r="2141" spans="1:3" x14ac:dyDescent="0.25">
      <c r="A2141" s="532" t="str">
        <f>IF(ISNUMBER(VALUE(SUBSTITUTE('Quantities Report_Secondary'!$A2141,"+",""))), VALUE(SUBSTITUTE('Quantities Report_Secondary'!$A2141,"+","")),IF('Quantities Report_Secondary'!$A2141="Totals:","End of Project",$A2140))</f>
        <v>Station</v>
      </c>
      <c r="B2141" s="473" t="str">
        <f>IF(ISNUMBER('Quantities Report_Secondary'!$A2141), "",TRIM('Quantities Report_Secondary'!$A2141))</f>
        <v/>
      </c>
      <c r="C2141" s="475">
        <f>'Quantities Report_Secondary'!D2141</f>
        <v>0</v>
      </c>
    </row>
    <row r="2142" spans="1:3" x14ac:dyDescent="0.25">
      <c r="A2142" s="532" t="str">
        <f>IF(ISNUMBER(VALUE(SUBSTITUTE('Quantities Report_Secondary'!$A2142,"+",""))), VALUE(SUBSTITUTE('Quantities Report_Secondary'!$A2142,"+","")),IF('Quantities Report_Secondary'!$A2142="Totals:","End of Project",$A2141))</f>
        <v>Station</v>
      </c>
      <c r="B2142" s="473" t="str">
        <f>IF(ISNUMBER('Quantities Report_Secondary'!$A2142), "",TRIM('Quantities Report_Secondary'!$A2142))</f>
        <v/>
      </c>
      <c r="C2142" s="475">
        <f>'Quantities Report_Secondary'!D2142</f>
        <v>0</v>
      </c>
    </row>
    <row r="2143" spans="1:3" x14ac:dyDescent="0.25">
      <c r="A2143" s="532" t="str">
        <f>IF(ISNUMBER(VALUE(SUBSTITUTE('Quantities Report_Secondary'!$A2143,"+",""))), VALUE(SUBSTITUTE('Quantities Report_Secondary'!$A2143,"+","")),IF('Quantities Report_Secondary'!$A2143="Totals:","End of Project",$A2142))</f>
        <v>Station</v>
      </c>
      <c r="B2143" s="473" t="str">
        <f>IF(ISNUMBER('Quantities Report_Secondary'!$A2143), "",TRIM('Quantities Report_Secondary'!$A2143))</f>
        <v/>
      </c>
      <c r="C2143" s="475">
        <f>'Quantities Report_Secondary'!D2143</f>
        <v>0</v>
      </c>
    </row>
    <row r="2144" spans="1:3" x14ac:dyDescent="0.25">
      <c r="A2144" s="532" t="str">
        <f>IF(ISNUMBER(VALUE(SUBSTITUTE('Quantities Report_Secondary'!$A2144,"+",""))), VALUE(SUBSTITUTE('Quantities Report_Secondary'!$A2144,"+","")),IF('Quantities Report_Secondary'!$A2144="Totals:","End of Project",$A2143))</f>
        <v>Station</v>
      </c>
      <c r="B2144" s="473" t="str">
        <f>IF(ISNUMBER('Quantities Report_Secondary'!$A2144), "",TRIM('Quantities Report_Secondary'!$A2144))</f>
        <v/>
      </c>
      <c r="C2144" s="475">
        <f>'Quantities Report_Secondary'!D2144</f>
        <v>0</v>
      </c>
    </row>
    <row r="2145" spans="1:3" x14ac:dyDescent="0.25">
      <c r="A2145" s="532" t="str">
        <f>IF(ISNUMBER(VALUE(SUBSTITUTE('Quantities Report_Secondary'!$A2145,"+",""))), VALUE(SUBSTITUTE('Quantities Report_Secondary'!$A2145,"+","")),IF('Quantities Report_Secondary'!$A2145="Totals:","End of Project",$A2144))</f>
        <v>Station</v>
      </c>
      <c r="B2145" s="473" t="str">
        <f>IF(ISNUMBER('Quantities Report_Secondary'!$A2145), "",TRIM('Quantities Report_Secondary'!$A2145))</f>
        <v/>
      </c>
      <c r="C2145" s="475">
        <f>'Quantities Report_Secondary'!D2145</f>
        <v>0</v>
      </c>
    </row>
    <row r="2146" spans="1:3" x14ac:dyDescent="0.25">
      <c r="A2146" s="532" t="str">
        <f>IF(ISNUMBER(VALUE(SUBSTITUTE('Quantities Report_Secondary'!$A2146,"+",""))), VALUE(SUBSTITUTE('Quantities Report_Secondary'!$A2146,"+","")),IF('Quantities Report_Secondary'!$A2146="Totals:","End of Project",$A2145))</f>
        <v>Station</v>
      </c>
      <c r="B2146" s="473" t="str">
        <f>IF(ISNUMBER('Quantities Report_Secondary'!$A2146), "",TRIM('Quantities Report_Secondary'!$A2146))</f>
        <v/>
      </c>
      <c r="C2146" s="475">
        <f>'Quantities Report_Secondary'!D2146</f>
        <v>0</v>
      </c>
    </row>
    <row r="2147" spans="1:3" x14ac:dyDescent="0.25">
      <c r="A2147" s="532" t="str">
        <f>IF(ISNUMBER(VALUE(SUBSTITUTE('Quantities Report_Secondary'!$A2147,"+",""))), VALUE(SUBSTITUTE('Quantities Report_Secondary'!$A2147,"+","")),IF('Quantities Report_Secondary'!$A2147="Totals:","End of Project",$A2146))</f>
        <v>Station</v>
      </c>
      <c r="B2147" s="473" t="str">
        <f>IF(ISNUMBER('Quantities Report_Secondary'!$A2147), "",TRIM('Quantities Report_Secondary'!$A2147))</f>
        <v/>
      </c>
      <c r="C2147" s="475">
        <f>'Quantities Report_Secondary'!D2147</f>
        <v>0</v>
      </c>
    </row>
    <row r="2148" spans="1:3" x14ac:dyDescent="0.25">
      <c r="A2148" s="532" t="str">
        <f>IF(ISNUMBER(VALUE(SUBSTITUTE('Quantities Report_Secondary'!$A2148,"+",""))), VALUE(SUBSTITUTE('Quantities Report_Secondary'!$A2148,"+","")),IF('Quantities Report_Secondary'!$A2148="Totals:","End of Project",$A2147))</f>
        <v>Station</v>
      </c>
      <c r="B2148" s="473" t="str">
        <f>IF(ISNUMBER('Quantities Report_Secondary'!$A2148), "",TRIM('Quantities Report_Secondary'!$A2148))</f>
        <v/>
      </c>
      <c r="C2148" s="475">
        <f>'Quantities Report_Secondary'!D2148</f>
        <v>0</v>
      </c>
    </row>
    <row r="2149" spans="1:3" x14ac:dyDescent="0.25">
      <c r="A2149" s="532" t="str">
        <f>IF(ISNUMBER(VALUE(SUBSTITUTE('Quantities Report_Secondary'!$A2149,"+",""))), VALUE(SUBSTITUTE('Quantities Report_Secondary'!$A2149,"+","")),IF('Quantities Report_Secondary'!$A2149="Totals:","End of Project",$A2148))</f>
        <v>Station</v>
      </c>
      <c r="B2149" s="473" t="str">
        <f>IF(ISNUMBER('Quantities Report_Secondary'!$A2149), "",TRIM('Quantities Report_Secondary'!$A2149))</f>
        <v/>
      </c>
      <c r="C2149" s="475">
        <f>'Quantities Report_Secondary'!D2149</f>
        <v>0</v>
      </c>
    </row>
    <row r="2150" spans="1:3" x14ac:dyDescent="0.25">
      <c r="A2150" s="532" t="str">
        <f>IF(ISNUMBER(VALUE(SUBSTITUTE('Quantities Report_Secondary'!$A2150,"+",""))), VALUE(SUBSTITUTE('Quantities Report_Secondary'!$A2150,"+","")),IF('Quantities Report_Secondary'!$A2150="Totals:","End of Project",$A2149))</f>
        <v>Station</v>
      </c>
      <c r="B2150" s="473" t="str">
        <f>IF(ISNUMBER('Quantities Report_Secondary'!$A2150), "",TRIM('Quantities Report_Secondary'!$A2150))</f>
        <v/>
      </c>
      <c r="C2150" s="475">
        <f>'Quantities Report_Secondary'!D2150</f>
        <v>0</v>
      </c>
    </row>
    <row r="2151" spans="1:3" x14ac:dyDescent="0.25">
      <c r="A2151" s="532" t="str">
        <f>IF(ISNUMBER(VALUE(SUBSTITUTE('Quantities Report_Secondary'!$A2151,"+",""))), VALUE(SUBSTITUTE('Quantities Report_Secondary'!$A2151,"+","")),IF('Quantities Report_Secondary'!$A2151="Totals:","End of Project",$A2150))</f>
        <v>Station</v>
      </c>
      <c r="B2151" s="473" t="str">
        <f>IF(ISNUMBER('Quantities Report_Secondary'!$A2151), "",TRIM('Quantities Report_Secondary'!$A2151))</f>
        <v/>
      </c>
      <c r="C2151" s="475">
        <f>'Quantities Report_Secondary'!D2151</f>
        <v>0</v>
      </c>
    </row>
    <row r="2152" spans="1:3" x14ac:dyDescent="0.25">
      <c r="A2152" s="532" t="str">
        <f>IF(ISNUMBER(VALUE(SUBSTITUTE('Quantities Report_Secondary'!$A2152,"+",""))), VALUE(SUBSTITUTE('Quantities Report_Secondary'!$A2152,"+","")),IF('Quantities Report_Secondary'!$A2152="Totals:","End of Project",$A2151))</f>
        <v>Station</v>
      </c>
      <c r="B2152" s="473" t="str">
        <f>IF(ISNUMBER('Quantities Report_Secondary'!$A2152), "",TRIM('Quantities Report_Secondary'!$A2152))</f>
        <v/>
      </c>
      <c r="C2152" s="475">
        <f>'Quantities Report_Secondary'!D2152</f>
        <v>0</v>
      </c>
    </row>
    <row r="2153" spans="1:3" x14ac:dyDescent="0.25">
      <c r="A2153" s="532" t="str">
        <f>IF(ISNUMBER(VALUE(SUBSTITUTE('Quantities Report_Secondary'!$A2153,"+",""))), VALUE(SUBSTITUTE('Quantities Report_Secondary'!$A2153,"+","")),IF('Quantities Report_Secondary'!$A2153="Totals:","End of Project",$A2152))</f>
        <v>Station</v>
      </c>
      <c r="B2153" s="473" t="str">
        <f>IF(ISNUMBER('Quantities Report_Secondary'!$A2153), "",TRIM('Quantities Report_Secondary'!$A2153))</f>
        <v/>
      </c>
      <c r="C2153" s="475">
        <f>'Quantities Report_Secondary'!D2153</f>
        <v>0</v>
      </c>
    </row>
    <row r="2154" spans="1:3" x14ac:dyDescent="0.25">
      <c r="A2154" s="532" t="str">
        <f>IF(ISNUMBER(VALUE(SUBSTITUTE('Quantities Report_Secondary'!$A2154,"+",""))), VALUE(SUBSTITUTE('Quantities Report_Secondary'!$A2154,"+","")),IF('Quantities Report_Secondary'!$A2154="Totals:","End of Project",$A2153))</f>
        <v>Station</v>
      </c>
      <c r="B2154" s="473" t="str">
        <f>IF(ISNUMBER('Quantities Report_Secondary'!$A2154), "",TRIM('Quantities Report_Secondary'!$A2154))</f>
        <v/>
      </c>
      <c r="C2154" s="475">
        <f>'Quantities Report_Secondary'!D2154</f>
        <v>0</v>
      </c>
    </row>
    <row r="2155" spans="1:3" x14ac:dyDescent="0.25">
      <c r="A2155" s="532" t="str">
        <f>IF(ISNUMBER(VALUE(SUBSTITUTE('Quantities Report_Secondary'!$A2155,"+",""))), VALUE(SUBSTITUTE('Quantities Report_Secondary'!$A2155,"+","")),IF('Quantities Report_Secondary'!$A2155="Totals:","End of Project",$A2154))</f>
        <v>Station</v>
      </c>
      <c r="B2155" s="473" t="str">
        <f>IF(ISNUMBER('Quantities Report_Secondary'!$A2155), "",TRIM('Quantities Report_Secondary'!$A2155))</f>
        <v/>
      </c>
      <c r="C2155" s="475">
        <f>'Quantities Report_Secondary'!D2155</f>
        <v>0</v>
      </c>
    </row>
    <row r="2156" spans="1:3" x14ac:dyDescent="0.25">
      <c r="A2156" s="532" t="str">
        <f>IF(ISNUMBER(VALUE(SUBSTITUTE('Quantities Report_Secondary'!$A2156,"+",""))), VALUE(SUBSTITUTE('Quantities Report_Secondary'!$A2156,"+","")),IF('Quantities Report_Secondary'!$A2156="Totals:","End of Project",$A2155))</f>
        <v>Station</v>
      </c>
      <c r="B2156" s="473" t="str">
        <f>IF(ISNUMBER('Quantities Report_Secondary'!$A2156), "",TRIM('Quantities Report_Secondary'!$A2156))</f>
        <v/>
      </c>
      <c r="C2156" s="475">
        <f>'Quantities Report_Secondary'!D2156</f>
        <v>0</v>
      </c>
    </row>
    <row r="2157" spans="1:3" x14ac:dyDescent="0.25">
      <c r="A2157" s="532" t="str">
        <f>IF(ISNUMBER(VALUE(SUBSTITUTE('Quantities Report_Secondary'!$A2157,"+",""))), VALUE(SUBSTITUTE('Quantities Report_Secondary'!$A2157,"+","")),IF('Quantities Report_Secondary'!$A2157="Totals:","End of Project",$A2156))</f>
        <v>Station</v>
      </c>
      <c r="B2157" s="473" t="str">
        <f>IF(ISNUMBER('Quantities Report_Secondary'!$A2157), "",TRIM('Quantities Report_Secondary'!$A2157))</f>
        <v/>
      </c>
      <c r="C2157" s="475">
        <f>'Quantities Report_Secondary'!D2157</f>
        <v>0</v>
      </c>
    </row>
    <row r="2158" spans="1:3" x14ac:dyDescent="0.25">
      <c r="A2158" s="532" t="str">
        <f>IF(ISNUMBER(VALUE(SUBSTITUTE('Quantities Report_Secondary'!$A2158,"+",""))), VALUE(SUBSTITUTE('Quantities Report_Secondary'!$A2158,"+","")),IF('Quantities Report_Secondary'!$A2158="Totals:","End of Project",$A2157))</f>
        <v>Station</v>
      </c>
      <c r="B2158" s="473" t="str">
        <f>IF(ISNUMBER('Quantities Report_Secondary'!$A2158), "",TRIM('Quantities Report_Secondary'!$A2158))</f>
        <v/>
      </c>
      <c r="C2158" s="475">
        <f>'Quantities Report_Secondary'!D2158</f>
        <v>0</v>
      </c>
    </row>
    <row r="2159" spans="1:3" x14ac:dyDescent="0.25">
      <c r="A2159" s="532" t="str">
        <f>IF(ISNUMBER(VALUE(SUBSTITUTE('Quantities Report_Secondary'!$A2159,"+",""))), VALUE(SUBSTITUTE('Quantities Report_Secondary'!$A2159,"+","")),IF('Quantities Report_Secondary'!$A2159="Totals:","End of Project",$A2158))</f>
        <v>Station</v>
      </c>
      <c r="B2159" s="473" t="str">
        <f>IF(ISNUMBER('Quantities Report_Secondary'!$A2159), "",TRIM('Quantities Report_Secondary'!$A2159))</f>
        <v/>
      </c>
      <c r="C2159" s="475">
        <f>'Quantities Report_Secondary'!D2159</f>
        <v>0</v>
      </c>
    </row>
    <row r="2160" spans="1:3" x14ac:dyDescent="0.25">
      <c r="A2160" s="532" t="str">
        <f>IF(ISNUMBER(VALUE(SUBSTITUTE('Quantities Report_Secondary'!$A2160,"+",""))), VALUE(SUBSTITUTE('Quantities Report_Secondary'!$A2160,"+","")),IF('Quantities Report_Secondary'!$A2160="Totals:","End of Project",$A2159))</f>
        <v>Station</v>
      </c>
      <c r="B2160" s="473" t="str">
        <f>IF(ISNUMBER('Quantities Report_Secondary'!$A2160), "",TRIM('Quantities Report_Secondary'!$A2160))</f>
        <v/>
      </c>
      <c r="C2160" s="475">
        <f>'Quantities Report_Secondary'!D2160</f>
        <v>0</v>
      </c>
    </row>
    <row r="2161" spans="1:3" x14ac:dyDescent="0.25">
      <c r="A2161" s="532" t="str">
        <f>IF(ISNUMBER(VALUE(SUBSTITUTE('Quantities Report_Secondary'!$A2161,"+",""))), VALUE(SUBSTITUTE('Quantities Report_Secondary'!$A2161,"+","")),IF('Quantities Report_Secondary'!$A2161="Totals:","End of Project",$A2160))</f>
        <v>Station</v>
      </c>
      <c r="B2161" s="473" t="str">
        <f>IF(ISNUMBER('Quantities Report_Secondary'!$A2161), "",TRIM('Quantities Report_Secondary'!$A2161))</f>
        <v/>
      </c>
      <c r="C2161" s="475">
        <f>'Quantities Report_Secondary'!D2161</f>
        <v>0</v>
      </c>
    </row>
    <row r="2162" spans="1:3" x14ac:dyDescent="0.25">
      <c r="A2162" s="532" t="str">
        <f>IF(ISNUMBER(VALUE(SUBSTITUTE('Quantities Report_Secondary'!$A2162,"+",""))), VALUE(SUBSTITUTE('Quantities Report_Secondary'!$A2162,"+","")),IF('Quantities Report_Secondary'!$A2162="Totals:","End of Project",$A2161))</f>
        <v>Station</v>
      </c>
      <c r="B2162" s="473" t="str">
        <f>IF(ISNUMBER('Quantities Report_Secondary'!$A2162), "",TRIM('Quantities Report_Secondary'!$A2162))</f>
        <v/>
      </c>
      <c r="C2162" s="475">
        <f>'Quantities Report_Secondary'!D2162</f>
        <v>0</v>
      </c>
    </row>
    <row r="2163" spans="1:3" x14ac:dyDescent="0.25">
      <c r="A2163" s="532" t="str">
        <f>IF(ISNUMBER(VALUE(SUBSTITUTE('Quantities Report_Secondary'!$A2163,"+",""))), VALUE(SUBSTITUTE('Quantities Report_Secondary'!$A2163,"+","")),IF('Quantities Report_Secondary'!$A2163="Totals:","End of Project",$A2162))</f>
        <v>Station</v>
      </c>
      <c r="B2163" s="473" t="str">
        <f>IF(ISNUMBER('Quantities Report_Secondary'!$A2163), "",TRIM('Quantities Report_Secondary'!$A2163))</f>
        <v/>
      </c>
      <c r="C2163" s="475">
        <f>'Quantities Report_Secondary'!D2163</f>
        <v>0</v>
      </c>
    </row>
    <row r="2164" spans="1:3" x14ac:dyDescent="0.25">
      <c r="A2164" s="532" t="str">
        <f>IF(ISNUMBER(VALUE(SUBSTITUTE('Quantities Report_Secondary'!$A2164,"+",""))), VALUE(SUBSTITUTE('Quantities Report_Secondary'!$A2164,"+","")),IF('Quantities Report_Secondary'!$A2164="Totals:","End of Project",$A2163))</f>
        <v>Station</v>
      </c>
      <c r="B2164" s="473" t="str">
        <f>IF(ISNUMBER('Quantities Report_Secondary'!$A2164), "",TRIM('Quantities Report_Secondary'!$A2164))</f>
        <v/>
      </c>
      <c r="C2164" s="475">
        <f>'Quantities Report_Secondary'!D2164</f>
        <v>0</v>
      </c>
    </row>
    <row r="2165" spans="1:3" x14ac:dyDescent="0.25">
      <c r="A2165" s="532" t="str">
        <f>IF(ISNUMBER(VALUE(SUBSTITUTE('Quantities Report_Secondary'!$A2165,"+",""))), VALUE(SUBSTITUTE('Quantities Report_Secondary'!$A2165,"+","")),IF('Quantities Report_Secondary'!$A2165="Totals:","End of Project",$A2164))</f>
        <v>Station</v>
      </c>
      <c r="B2165" s="473" t="str">
        <f>IF(ISNUMBER('Quantities Report_Secondary'!$A2165), "",TRIM('Quantities Report_Secondary'!$A2165))</f>
        <v/>
      </c>
      <c r="C2165" s="475">
        <f>'Quantities Report_Secondary'!D2165</f>
        <v>0</v>
      </c>
    </row>
    <row r="2166" spans="1:3" x14ac:dyDescent="0.25">
      <c r="A2166" s="532" t="str">
        <f>IF(ISNUMBER(VALUE(SUBSTITUTE('Quantities Report_Secondary'!$A2166,"+",""))), VALUE(SUBSTITUTE('Quantities Report_Secondary'!$A2166,"+","")),IF('Quantities Report_Secondary'!$A2166="Totals:","End of Project",$A2165))</f>
        <v>Station</v>
      </c>
      <c r="B2166" s="473" t="str">
        <f>IF(ISNUMBER('Quantities Report_Secondary'!$A2166), "",TRIM('Quantities Report_Secondary'!$A2166))</f>
        <v/>
      </c>
      <c r="C2166" s="475">
        <f>'Quantities Report_Secondary'!D2166</f>
        <v>0</v>
      </c>
    </row>
    <row r="2167" spans="1:3" x14ac:dyDescent="0.25">
      <c r="A2167" s="532" t="str">
        <f>IF(ISNUMBER(VALUE(SUBSTITUTE('Quantities Report_Secondary'!$A2167,"+",""))), VALUE(SUBSTITUTE('Quantities Report_Secondary'!$A2167,"+","")),IF('Quantities Report_Secondary'!$A2167="Totals:","End of Project",$A2166))</f>
        <v>Station</v>
      </c>
      <c r="B2167" s="473" t="str">
        <f>IF(ISNUMBER('Quantities Report_Secondary'!$A2167), "",TRIM('Quantities Report_Secondary'!$A2167))</f>
        <v/>
      </c>
      <c r="C2167" s="475">
        <f>'Quantities Report_Secondary'!D2167</f>
        <v>0</v>
      </c>
    </row>
    <row r="2168" spans="1:3" x14ac:dyDescent="0.25">
      <c r="A2168" s="532" t="str">
        <f>IF(ISNUMBER(VALUE(SUBSTITUTE('Quantities Report_Secondary'!$A2168,"+",""))), VALUE(SUBSTITUTE('Quantities Report_Secondary'!$A2168,"+","")),IF('Quantities Report_Secondary'!$A2168="Totals:","End of Project",$A2167))</f>
        <v>Station</v>
      </c>
      <c r="B2168" s="473" t="str">
        <f>IF(ISNUMBER('Quantities Report_Secondary'!$A2168), "",TRIM('Quantities Report_Secondary'!$A2168))</f>
        <v/>
      </c>
      <c r="C2168" s="475">
        <f>'Quantities Report_Secondary'!D2168</f>
        <v>0</v>
      </c>
    </row>
    <row r="2169" spans="1:3" x14ac:dyDescent="0.25">
      <c r="A2169" s="532" t="str">
        <f>IF(ISNUMBER(VALUE(SUBSTITUTE('Quantities Report_Secondary'!$A2169,"+",""))), VALUE(SUBSTITUTE('Quantities Report_Secondary'!$A2169,"+","")),IF('Quantities Report_Secondary'!$A2169="Totals:","End of Project",$A2168))</f>
        <v>Station</v>
      </c>
      <c r="B2169" s="473" t="str">
        <f>IF(ISNUMBER('Quantities Report_Secondary'!$A2169), "",TRIM('Quantities Report_Secondary'!$A2169))</f>
        <v/>
      </c>
      <c r="C2169" s="475">
        <f>'Quantities Report_Secondary'!D2169</f>
        <v>0</v>
      </c>
    </row>
    <row r="2170" spans="1:3" x14ac:dyDescent="0.25">
      <c r="A2170" s="532" t="str">
        <f>IF(ISNUMBER(VALUE(SUBSTITUTE('Quantities Report_Secondary'!$A2170,"+",""))), VALUE(SUBSTITUTE('Quantities Report_Secondary'!$A2170,"+","")),IF('Quantities Report_Secondary'!$A2170="Totals:","End of Project",$A2169))</f>
        <v>Station</v>
      </c>
      <c r="B2170" s="473" t="str">
        <f>IF(ISNUMBER('Quantities Report_Secondary'!$A2170), "",TRIM('Quantities Report_Secondary'!$A2170))</f>
        <v/>
      </c>
      <c r="C2170" s="475">
        <f>'Quantities Report_Secondary'!D2170</f>
        <v>0</v>
      </c>
    </row>
    <row r="2171" spans="1:3" x14ac:dyDescent="0.25">
      <c r="A2171" s="532" t="str">
        <f>IF(ISNUMBER(VALUE(SUBSTITUTE('Quantities Report_Secondary'!$A2171,"+",""))), VALUE(SUBSTITUTE('Quantities Report_Secondary'!$A2171,"+","")),IF('Quantities Report_Secondary'!$A2171="Totals:","End of Project",$A2170))</f>
        <v>Station</v>
      </c>
      <c r="B2171" s="473" t="str">
        <f>IF(ISNUMBER('Quantities Report_Secondary'!$A2171), "",TRIM('Quantities Report_Secondary'!$A2171))</f>
        <v/>
      </c>
      <c r="C2171" s="475">
        <f>'Quantities Report_Secondary'!D2171</f>
        <v>0</v>
      </c>
    </row>
    <row r="2172" spans="1:3" x14ac:dyDescent="0.25">
      <c r="A2172" s="532" t="str">
        <f>IF(ISNUMBER(VALUE(SUBSTITUTE('Quantities Report_Secondary'!$A2172,"+",""))), VALUE(SUBSTITUTE('Quantities Report_Secondary'!$A2172,"+","")),IF('Quantities Report_Secondary'!$A2172="Totals:","End of Project",$A2171))</f>
        <v>Station</v>
      </c>
      <c r="B2172" s="473" t="str">
        <f>IF(ISNUMBER('Quantities Report_Secondary'!$A2172), "",TRIM('Quantities Report_Secondary'!$A2172))</f>
        <v/>
      </c>
      <c r="C2172" s="475">
        <f>'Quantities Report_Secondary'!D2172</f>
        <v>0</v>
      </c>
    </row>
    <row r="2173" spans="1:3" x14ac:dyDescent="0.25">
      <c r="A2173" s="532" t="str">
        <f>IF(ISNUMBER(VALUE(SUBSTITUTE('Quantities Report_Secondary'!$A2173,"+",""))), VALUE(SUBSTITUTE('Quantities Report_Secondary'!$A2173,"+","")),IF('Quantities Report_Secondary'!$A2173="Totals:","End of Project",$A2172))</f>
        <v>Station</v>
      </c>
      <c r="B2173" s="473" t="str">
        <f>IF(ISNUMBER('Quantities Report_Secondary'!$A2173), "",TRIM('Quantities Report_Secondary'!$A2173))</f>
        <v/>
      </c>
      <c r="C2173" s="475">
        <f>'Quantities Report_Secondary'!D2173</f>
        <v>0</v>
      </c>
    </row>
    <row r="2174" spans="1:3" x14ac:dyDescent="0.25">
      <c r="A2174" s="532" t="str">
        <f>IF(ISNUMBER(VALUE(SUBSTITUTE('Quantities Report_Secondary'!$A2174,"+",""))), VALUE(SUBSTITUTE('Quantities Report_Secondary'!$A2174,"+","")),IF('Quantities Report_Secondary'!$A2174="Totals:","End of Project",$A2173))</f>
        <v>Station</v>
      </c>
      <c r="B2174" s="473" t="str">
        <f>IF(ISNUMBER('Quantities Report_Secondary'!$A2174), "",TRIM('Quantities Report_Secondary'!$A2174))</f>
        <v/>
      </c>
      <c r="C2174" s="475">
        <f>'Quantities Report_Secondary'!D2174</f>
        <v>0</v>
      </c>
    </row>
    <row r="2175" spans="1:3" x14ac:dyDescent="0.25">
      <c r="A2175" s="532" t="str">
        <f>IF(ISNUMBER(VALUE(SUBSTITUTE('Quantities Report_Secondary'!$A2175,"+",""))), VALUE(SUBSTITUTE('Quantities Report_Secondary'!$A2175,"+","")),IF('Quantities Report_Secondary'!$A2175="Totals:","End of Project",$A2174))</f>
        <v>Station</v>
      </c>
      <c r="B2175" s="473" t="str">
        <f>IF(ISNUMBER('Quantities Report_Secondary'!$A2175), "",TRIM('Quantities Report_Secondary'!$A2175))</f>
        <v/>
      </c>
      <c r="C2175" s="475">
        <f>'Quantities Report_Secondary'!D2175</f>
        <v>0</v>
      </c>
    </row>
    <row r="2176" spans="1:3" x14ac:dyDescent="0.25">
      <c r="A2176" s="532" t="str">
        <f>IF(ISNUMBER(VALUE(SUBSTITUTE('Quantities Report_Secondary'!$A2176,"+",""))), VALUE(SUBSTITUTE('Quantities Report_Secondary'!$A2176,"+","")),IF('Quantities Report_Secondary'!$A2176="Totals:","End of Project",$A2175))</f>
        <v>Station</v>
      </c>
      <c r="B2176" s="473" t="str">
        <f>IF(ISNUMBER('Quantities Report_Secondary'!$A2176), "",TRIM('Quantities Report_Secondary'!$A2176))</f>
        <v/>
      </c>
      <c r="C2176" s="475">
        <f>'Quantities Report_Secondary'!D2176</f>
        <v>0</v>
      </c>
    </row>
    <row r="2177" spans="1:3" x14ac:dyDescent="0.25">
      <c r="A2177" s="532" t="str">
        <f>IF(ISNUMBER(VALUE(SUBSTITUTE('Quantities Report_Secondary'!$A2177,"+",""))), VALUE(SUBSTITUTE('Quantities Report_Secondary'!$A2177,"+","")),IF('Quantities Report_Secondary'!$A2177="Totals:","End of Project",$A2176))</f>
        <v>Station</v>
      </c>
      <c r="B2177" s="473" t="str">
        <f>IF(ISNUMBER('Quantities Report_Secondary'!$A2177), "",TRIM('Quantities Report_Secondary'!$A2177))</f>
        <v/>
      </c>
      <c r="C2177" s="475">
        <f>'Quantities Report_Secondary'!D2177</f>
        <v>0</v>
      </c>
    </row>
    <row r="2178" spans="1:3" x14ac:dyDescent="0.25">
      <c r="A2178" s="532" t="str">
        <f>IF(ISNUMBER(VALUE(SUBSTITUTE('Quantities Report_Secondary'!$A2178,"+",""))), VALUE(SUBSTITUTE('Quantities Report_Secondary'!$A2178,"+","")),IF('Quantities Report_Secondary'!$A2178="Totals:","End of Project",$A2177))</f>
        <v>Station</v>
      </c>
      <c r="B2178" s="473" t="str">
        <f>IF(ISNUMBER('Quantities Report_Secondary'!$A2178), "",TRIM('Quantities Report_Secondary'!$A2178))</f>
        <v/>
      </c>
      <c r="C2178" s="475">
        <f>'Quantities Report_Secondary'!D2178</f>
        <v>0</v>
      </c>
    </row>
    <row r="2179" spans="1:3" x14ac:dyDescent="0.25">
      <c r="A2179" s="532" t="str">
        <f>IF(ISNUMBER(VALUE(SUBSTITUTE('Quantities Report_Secondary'!$A2179,"+",""))), VALUE(SUBSTITUTE('Quantities Report_Secondary'!$A2179,"+","")),IF('Quantities Report_Secondary'!$A2179="Totals:","End of Project",$A2178))</f>
        <v>Station</v>
      </c>
      <c r="B2179" s="473" t="str">
        <f>IF(ISNUMBER('Quantities Report_Secondary'!$A2179), "",TRIM('Quantities Report_Secondary'!$A2179))</f>
        <v/>
      </c>
      <c r="C2179" s="475">
        <f>'Quantities Report_Secondary'!D2179</f>
        <v>0</v>
      </c>
    </row>
    <row r="2180" spans="1:3" x14ac:dyDescent="0.25">
      <c r="A2180" s="532" t="str">
        <f>IF(ISNUMBER(VALUE(SUBSTITUTE('Quantities Report_Secondary'!$A2180,"+",""))), VALUE(SUBSTITUTE('Quantities Report_Secondary'!$A2180,"+","")),IF('Quantities Report_Secondary'!$A2180="Totals:","End of Project",$A2179))</f>
        <v>Station</v>
      </c>
      <c r="B2180" s="473" t="str">
        <f>IF(ISNUMBER('Quantities Report_Secondary'!$A2180), "",TRIM('Quantities Report_Secondary'!$A2180))</f>
        <v/>
      </c>
      <c r="C2180" s="475">
        <f>'Quantities Report_Secondary'!D2180</f>
        <v>0</v>
      </c>
    </row>
    <row r="2181" spans="1:3" x14ac:dyDescent="0.25">
      <c r="A2181" s="532" t="str">
        <f>IF(ISNUMBER(VALUE(SUBSTITUTE('Quantities Report_Secondary'!$A2181,"+",""))), VALUE(SUBSTITUTE('Quantities Report_Secondary'!$A2181,"+","")),IF('Quantities Report_Secondary'!$A2181="Totals:","End of Project",$A2180))</f>
        <v>Station</v>
      </c>
      <c r="B2181" s="473" t="str">
        <f>IF(ISNUMBER('Quantities Report_Secondary'!$A2181), "",TRIM('Quantities Report_Secondary'!$A2181))</f>
        <v/>
      </c>
      <c r="C2181" s="475">
        <f>'Quantities Report_Secondary'!D2181</f>
        <v>0</v>
      </c>
    </row>
    <row r="2182" spans="1:3" x14ac:dyDescent="0.25">
      <c r="A2182" s="532" t="str">
        <f>IF(ISNUMBER(VALUE(SUBSTITUTE('Quantities Report_Secondary'!$A2182,"+",""))), VALUE(SUBSTITUTE('Quantities Report_Secondary'!$A2182,"+","")),IF('Quantities Report_Secondary'!$A2182="Totals:","End of Project",$A2181))</f>
        <v>Station</v>
      </c>
      <c r="B2182" s="473" t="str">
        <f>IF(ISNUMBER('Quantities Report_Secondary'!$A2182), "",TRIM('Quantities Report_Secondary'!$A2182))</f>
        <v/>
      </c>
      <c r="C2182" s="475">
        <f>'Quantities Report_Secondary'!D2182</f>
        <v>0</v>
      </c>
    </row>
    <row r="2183" spans="1:3" x14ac:dyDescent="0.25">
      <c r="A2183" s="532" t="str">
        <f>IF(ISNUMBER(VALUE(SUBSTITUTE('Quantities Report_Secondary'!$A2183,"+",""))), VALUE(SUBSTITUTE('Quantities Report_Secondary'!$A2183,"+","")),IF('Quantities Report_Secondary'!$A2183="Totals:","End of Project",$A2182))</f>
        <v>Station</v>
      </c>
      <c r="B2183" s="473" t="str">
        <f>IF(ISNUMBER('Quantities Report_Secondary'!$A2183), "",TRIM('Quantities Report_Secondary'!$A2183))</f>
        <v/>
      </c>
      <c r="C2183" s="475">
        <f>'Quantities Report_Secondary'!D2183</f>
        <v>0</v>
      </c>
    </row>
    <row r="2184" spans="1:3" x14ac:dyDescent="0.25">
      <c r="A2184" s="532" t="str">
        <f>IF(ISNUMBER(VALUE(SUBSTITUTE('Quantities Report_Secondary'!$A2184,"+",""))), VALUE(SUBSTITUTE('Quantities Report_Secondary'!$A2184,"+","")),IF('Quantities Report_Secondary'!$A2184="Totals:","End of Project",$A2183))</f>
        <v>Station</v>
      </c>
      <c r="B2184" s="473" t="str">
        <f>IF(ISNUMBER('Quantities Report_Secondary'!$A2184), "",TRIM('Quantities Report_Secondary'!$A2184))</f>
        <v/>
      </c>
      <c r="C2184" s="475">
        <f>'Quantities Report_Secondary'!D2184</f>
        <v>0</v>
      </c>
    </row>
    <row r="2185" spans="1:3" x14ac:dyDescent="0.25">
      <c r="A2185" s="532" t="str">
        <f>IF(ISNUMBER(VALUE(SUBSTITUTE('Quantities Report_Secondary'!$A2185,"+",""))), VALUE(SUBSTITUTE('Quantities Report_Secondary'!$A2185,"+","")),IF('Quantities Report_Secondary'!$A2185="Totals:","End of Project",$A2184))</f>
        <v>Station</v>
      </c>
      <c r="B2185" s="473" t="str">
        <f>IF(ISNUMBER('Quantities Report_Secondary'!$A2185), "",TRIM('Quantities Report_Secondary'!$A2185))</f>
        <v/>
      </c>
      <c r="C2185" s="475">
        <f>'Quantities Report_Secondary'!D2185</f>
        <v>0</v>
      </c>
    </row>
    <row r="2186" spans="1:3" x14ac:dyDescent="0.25">
      <c r="A2186" s="532" t="str">
        <f>IF(ISNUMBER(VALUE(SUBSTITUTE('Quantities Report_Secondary'!$A2186,"+",""))), VALUE(SUBSTITUTE('Quantities Report_Secondary'!$A2186,"+","")),IF('Quantities Report_Secondary'!$A2186="Totals:","End of Project",$A2185))</f>
        <v>Station</v>
      </c>
      <c r="B2186" s="473" t="str">
        <f>IF(ISNUMBER('Quantities Report_Secondary'!$A2186), "",TRIM('Quantities Report_Secondary'!$A2186))</f>
        <v/>
      </c>
      <c r="C2186" s="475">
        <f>'Quantities Report_Secondary'!D2186</f>
        <v>0</v>
      </c>
    </row>
    <row r="2187" spans="1:3" x14ac:dyDescent="0.25">
      <c r="A2187" s="532" t="str">
        <f>IF(ISNUMBER(VALUE(SUBSTITUTE('Quantities Report_Secondary'!$A2187,"+",""))), VALUE(SUBSTITUTE('Quantities Report_Secondary'!$A2187,"+","")),IF('Quantities Report_Secondary'!$A2187="Totals:","End of Project",$A2186))</f>
        <v>Station</v>
      </c>
      <c r="B2187" s="473" t="str">
        <f>IF(ISNUMBER('Quantities Report_Secondary'!$A2187), "",TRIM('Quantities Report_Secondary'!$A2187))</f>
        <v/>
      </c>
      <c r="C2187" s="475">
        <f>'Quantities Report_Secondary'!D2187</f>
        <v>0</v>
      </c>
    </row>
    <row r="2188" spans="1:3" x14ac:dyDescent="0.25">
      <c r="A2188" s="532" t="str">
        <f>IF(ISNUMBER(VALUE(SUBSTITUTE('Quantities Report_Secondary'!$A2188,"+",""))), VALUE(SUBSTITUTE('Quantities Report_Secondary'!$A2188,"+","")),IF('Quantities Report_Secondary'!$A2188="Totals:","End of Project",$A2187))</f>
        <v>Station</v>
      </c>
      <c r="B2188" s="473" t="str">
        <f>IF(ISNUMBER('Quantities Report_Secondary'!$A2188), "",TRIM('Quantities Report_Secondary'!$A2188))</f>
        <v/>
      </c>
      <c r="C2188" s="475">
        <f>'Quantities Report_Secondary'!D2188</f>
        <v>0</v>
      </c>
    </row>
    <row r="2189" spans="1:3" x14ac:dyDescent="0.25">
      <c r="A2189" s="532" t="str">
        <f>IF(ISNUMBER(VALUE(SUBSTITUTE('Quantities Report_Secondary'!$A2189,"+",""))), VALUE(SUBSTITUTE('Quantities Report_Secondary'!$A2189,"+","")),IF('Quantities Report_Secondary'!$A2189="Totals:","End of Project",$A2188))</f>
        <v>Station</v>
      </c>
      <c r="B2189" s="473" t="str">
        <f>IF(ISNUMBER('Quantities Report_Secondary'!$A2189), "",TRIM('Quantities Report_Secondary'!$A2189))</f>
        <v/>
      </c>
      <c r="C2189" s="475">
        <f>'Quantities Report_Secondary'!D2189</f>
        <v>0</v>
      </c>
    </row>
    <row r="2190" spans="1:3" x14ac:dyDescent="0.25">
      <c r="A2190" s="532" t="str">
        <f>IF(ISNUMBER(VALUE(SUBSTITUTE('Quantities Report_Secondary'!$A2190,"+",""))), VALUE(SUBSTITUTE('Quantities Report_Secondary'!$A2190,"+","")),IF('Quantities Report_Secondary'!$A2190="Totals:","End of Project",$A2189))</f>
        <v>Station</v>
      </c>
      <c r="B2190" s="473" t="str">
        <f>IF(ISNUMBER('Quantities Report_Secondary'!$A2190), "",TRIM('Quantities Report_Secondary'!$A2190))</f>
        <v/>
      </c>
      <c r="C2190" s="475">
        <f>'Quantities Report_Secondary'!D2190</f>
        <v>0</v>
      </c>
    </row>
    <row r="2191" spans="1:3" x14ac:dyDescent="0.25">
      <c r="A2191" s="532" t="str">
        <f>IF(ISNUMBER(VALUE(SUBSTITUTE('Quantities Report_Secondary'!$A2191,"+",""))), VALUE(SUBSTITUTE('Quantities Report_Secondary'!$A2191,"+","")),IF('Quantities Report_Secondary'!$A2191="Totals:","End of Project",$A2190))</f>
        <v>Station</v>
      </c>
      <c r="B2191" s="473" t="str">
        <f>IF(ISNUMBER('Quantities Report_Secondary'!$A2191), "",TRIM('Quantities Report_Secondary'!$A2191))</f>
        <v/>
      </c>
      <c r="C2191" s="475">
        <f>'Quantities Report_Secondary'!D2191</f>
        <v>0</v>
      </c>
    </row>
    <row r="2192" spans="1:3" x14ac:dyDescent="0.25">
      <c r="A2192" s="532" t="str">
        <f>IF(ISNUMBER(VALUE(SUBSTITUTE('Quantities Report_Secondary'!$A2192,"+",""))), VALUE(SUBSTITUTE('Quantities Report_Secondary'!$A2192,"+","")),IF('Quantities Report_Secondary'!$A2192="Totals:","End of Project",$A2191))</f>
        <v>Station</v>
      </c>
      <c r="B2192" s="473" t="str">
        <f>IF(ISNUMBER('Quantities Report_Secondary'!$A2192), "",TRIM('Quantities Report_Secondary'!$A2192))</f>
        <v/>
      </c>
      <c r="C2192" s="475">
        <f>'Quantities Report_Secondary'!D2192</f>
        <v>0</v>
      </c>
    </row>
    <row r="2193" spans="1:3" x14ac:dyDescent="0.25">
      <c r="A2193" s="532" t="str">
        <f>IF(ISNUMBER(VALUE(SUBSTITUTE('Quantities Report_Secondary'!$A2193,"+",""))), VALUE(SUBSTITUTE('Quantities Report_Secondary'!$A2193,"+","")),IF('Quantities Report_Secondary'!$A2193="Totals:","End of Project",$A2192))</f>
        <v>Station</v>
      </c>
      <c r="B2193" s="473" t="str">
        <f>IF(ISNUMBER('Quantities Report_Secondary'!$A2193), "",TRIM('Quantities Report_Secondary'!$A2193))</f>
        <v/>
      </c>
      <c r="C2193" s="475">
        <f>'Quantities Report_Secondary'!D2193</f>
        <v>0</v>
      </c>
    </row>
    <row r="2194" spans="1:3" x14ac:dyDescent="0.25">
      <c r="A2194" s="532" t="str">
        <f>IF(ISNUMBER(VALUE(SUBSTITUTE('Quantities Report_Secondary'!$A2194,"+",""))), VALUE(SUBSTITUTE('Quantities Report_Secondary'!$A2194,"+","")),IF('Quantities Report_Secondary'!$A2194="Totals:","End of Project",$A2193))</f>
        <v>Station</v>
      </c>
      <c r="B2194" s="473" t="str">
        <f>IF(ISNUMBER('Quantities Report_Secondary'!$A2194), "",TRIM('Quantities Report_Secondary'!$A2194))</f>
        <v/>
      </c>
      <c r="C2194" s="475">
        <f>'Quantities Report_Secondary'!D2194</f>
        <v>0</v>
      </c>
    </row>
    <row r="2195" spans="1:3" x14ac:dyDescent="0.25">
      <c r="A2195" s="532" t="str">
        <f>IF(ISNUMBER(VALUE(SUBSTITUTE('Quantities Report_Secondary'!$A2195,"+",""))), VALUE(SUBSTITUTE('Quantities Report_Secondary'!$A2195,"+","")),IF('Quantities Report_Secondary'!$A2195="Totals:","End of Project",$A2194))</f>
        <v>Station</v>
      </c>
      <c r="B2195" s="473" t="str">
        <f>IF(ISNUMBER('Quantities Report_Secondary'!$A2195), "",TRIM('Quantities Report_Secondary'!$A2195))</f>
        <v/>
      </c>
      <c r="C2195" s="475">
        <f>'Quantities Report_Secondary'!D2195</f>
        <v>0</v>
      </c>
    </row>
    <row r="2196" spans="1:3" x14ac:dyDescent="0.25">
      <c r="A2196" s="532" t="str">
        <f>IF(ISNUMBER(VALUE(SUBSTITUTE('Quantities Report_Secondary'!$A2196,"+",""))), VALUE(SUBSTITUTE('Quantities Report_Secondary'!$A2196,"+","")),IF('Quantities Report_Secondary'!$A2196="Totals:","End of Project",$A2195))</f>
        <v>Station</v>
      </c>
      <c r="B2196" s="473" t="str">
        <f>IF(ISNUMBER('Quantities Report_Secondary'!$A2196), "",TRIM('Quantities Report_Secondary'!$A2196))</f>
        <v/>
      </c>
      <c r="C2196" s="475">
        <f>'Quantities Report_Secondary'!D2196</f>
        <v>0</v>
      </c>
    </row>
    <row r="2197" spans="1:3" x14ac:dyDescent="0.25">
      <c r="A2197" s="532" t="str">
        <f>IF(ISNUMBER(VALUE(SUBSTITUTE('Quantities Report_Secondary'!$A2197,"+",""))), VALUE(SUBSTITUTE('Quantities Report_Secondary'!$A2197,"+","")),IF('Quantities Report_Secondary'!$A2197="Totals:","End of Project",$A2196))</f>
        <v>Station</v>
      </c>
      <c r="B2197" s="473" t="str">
        <f>IF(ISNUMBER('Quantities Report_Secondary'!$A2197), "",TRIM('Quantities Report_Secondary'!$A2197))</f>
        <v/>
      </c>
      <c r="C2197" s="475">
        <f>'Quantities Report_Secondary'!D2197</f>
        <v>0</v>
      </c>
    </row>
    <row r="2198" spans="1:3" x14ac:dyDescent="0.25">
      <c r="A2198" s="532" t="str">
        <f>IF(ISNUMBER(VALUE(SUBSTITUTE('Quantities Report_Secondary'!$A2198,"+",""))), VALUE(SUBSTITUTE('Quantities Report_Secondary'!$A2198,"+","")),IF('Quantities Report_Secondary'!$A2198="Totals:","End of Project",$A2197))</f>
        <v>Station</v>
      </c>
      <c r="B2198" s="473" t="str">
        <f>IF(ISNUMBER('Quantities Report_Secondary'!$A2198), "",TRIM('Quantities Report_Secondary'!$A2198))</f>
        <v/>
      </c>
      <c r="C2198" s="475">
        <f>'Quantities Report_Secondary'!D2198</f>
        <v>0</v>
      </c>
    </row>
    <row r="2199" spans="1:3" x14ac:dyDescent="0.25">
      <c r="A2199" s="532" t="str">
        <f>IF(ISNUMBER(VALUE(SUBSTITUTE('Quantities Report_Secondary'!$A2199,"+",""))), VALUE(SUBSTITUTE('Quantities Report_Secondary'!$A2199,"+","")),IF('Quantities Report_Secondary'!$A2199="Totals:","End of Project",$A2198))</f>
        <v>Station</v>
      </c>
      <c r="B2199" s="473" t="str">
        <f>IF(ISNUMBER('Quantities Report_Secondary'!$A2199), "",TRIM('Quantities Report_Secondary'!$A2199))</f>
        <v/>
      </c>
      <c r="C2199" s="475">
        <f>'Quantities Report_Secondary'!D2199</f>
        <v>0</v>
      </c>
    </row>
    <row r="2200" spans="1:3" x14ac:dyDescent="0.25">
      <c r="A2200" s="532" t="str">
        <f>IF(ISNUMBER(VALUE(SUBSTITUTE('Quantities Report_Secondary'!$A2200,"+",""))), VALUE(SUBSTITUTE('Quantities Report_Secondary'!$A2200,"+","")),IF('Quantities Report_Secondary'!$A2200="Totals:","End of Project",$A2199))</f>
        <v>Station</v>
      </c>
      <c r="B2200" s="473" t="str">
        <f>IF(ISNUMBER('Quantities Report_Secondary'!$A2200), "",TRIM('Quantities Report_Secondary'!$A2200))</f>
        <v/>
      </c>
      <c r="C2200" s="475">
        <f>'Quantities Report_Secondary'!D2200</f>
        <v>0</v>
      </c>
    </row>
    <row r="2201" spans="1:3" x14ac:dyDescent="0.25">
      <c r="A2201" s="532" t="str">
        <f>IF(ISNUMBER(VALUE(SUBSTITUTE('Quantities Report_Secondary'!$A2201,"+",""))), VALUE(SUBSTITUTE('Quantities Report_Secondary'!$A2201,"+","")),IF('Quantities Report_Secondary'!$A2201="Totals:","End of Project",$A2200))</f>
        <v>Station</v>
      </c>
      <c r="B2201" s="473" t="str">
        <f>IF(ISNUMBER('Quantities Report_Secondary'!$A2201), "",TRIM('Quantities Report_Secondary'!$A2201))</f>
        <v/>
      </c>
      <c r="C2201" s="475">
        <f>'Quantities Report_Secondary'!D2201</f>
        <v>0</v>
      </c>
    </row>
    <row r="2202" spans="1:3" x14ac:dyDescent="0.25">
      <c r="A2202" s="532" t="str">
        <f>IF(ISNUMBER(VALUE(SUBSTITUTE('Quantities Report_Secondary'!$A2202,"+",""))), VALUE(SUBSTITUTE('Quantities Report_Secondary'!$A2202,"+","")),IF('Quantities Report_Secondary'!$A2202="Totals:","End of Project",$A2201))</f>
        <v>Station</v>
      </c>
      <c r="B2202" s="473" t="str">
        <f>IF(ISNUMBER('Quantities Report_Secondary'!$A2202), "",TRIM('Quantities Report_Secondary'!$A2202))</f>
        <v/>
      </c>
      <c r="C2202" s="475">
        <f>'Quantities Report_Secondary'!D2202</f>
        <v>0</v>
      </c>
    </row>
    <row r="2203" spans="1:3" x14ac:dyDescent="0.25">
      <c r="A2203" s="532" t="str">
        <f>IF(ISNUMBER(VALUE(SUBSTITUTE('Quantities Report_Secondary'!$A2203,"+",""))), VALUE(SUBSTITUTE('Quantities Report_Secondary'!$A2203,"+","")),IF('Quantities Report_Secondary'!$A2203="Totals:","End of Project",$A2202))</f>
        <v>Station</v>
      </c>
      <c r="B2203" s="473" t="str">
        <f>IF(ISNUMBER('Quantities Report_Secondary'!$A2203), "",TRIM('Quantities Report_Secondary'!$A2203))</f>
        <v/>
      </c>
      <c r="C2203" s="475">
        <f>'Quantities Report_Secondary'!D2203</f>
        <v>0</v>
      </c>
    </row>
    <row r="2204" spans="1:3" x14ac:dyDescent="0.25">
      <c r="A2204" s="532" t="str">
        <f>IF(ISNUMBER(VALUE(SUBSTITUTE('Quantities Report_Secondary'!$A2204,"+",""))), VALUE(SUBSTITUTE('Quantities Report_Secondary'!$A2204,"+","")),IF('Quantities Report_Secondary'!$A2204="Totals:","End of Project",$A2203))</f>
        <v>Station</v>
      </c>
      <c r="B2204" s="473" t="str">
        <f>IF(ISNUMBER('Quantities Report_Secondary'!$A2204), "",TRIM('Quantities Report_Secondary'!$A2204))</f>
        <v/>
      </c>
      <c r="C2204" s="475">
        <f>'Quantities Report_Secondary'!D2204</f>
        <v>0</v>
      </c>
    </row>
    <row r="2205" spans="1:3" x14ac:dyDescent="0.25">
      <c r="A2205" s="532" t="str">
        <f>IF(ISNUMBER(VALUE(SUBSTITUTE('Quantities Report_Secondary'!$A2205,"+",""))), VALUE(SUBSTITUTE('Quantities Report_Secondary'!$A2205,"+","")),IF('Quantities Report_Secondary'!$A2205="Totals:","End of Project",$A2204))</f>
        <v>Station</v>
      </c>
      <c r="B2205" s="473" t="str">
        <f>IF(ISNUMBER('Quantities Report_Secondary'!$A2205), "",TRIM('Quantities Report_Secondary'!$A2205))</f>
        <v/>
      </c>
      <c r="C2205" s="475">
        <f>'Quantities Report_Secondary'!D2205</f>
        <v>0</v>
      </c>
    </row>
    <row r="2206" spans="1:3" x14ac:dyDescent="0.25">
      <c r="A2206" s="532" t="str">
        <f>IF(ISNUMBER(VALUE(SUBSTITUTE('Quantities Report_Secondary'!$A2206,"+",""))), VALUE(SUBSTITUTE('Quantities Report_Secondary'!$A2206,"+","")),IF('Quantities Report_Secondary'!$A2206="Totals:","End of Project",$A2205))</f>
        <v>Station</v>
      </c>
      <c r="B2206" s="473" t="str">
        <f>IF(ISNUMBER('Quantities Report_Secondary'!$A2206), "",TRIM('Quantities Report_Secondary'!$A2206))</f>
        <v/>
      </c>
      <c r="C2206" s="475">
        <f>'Quantities Report_Secondary'!D2206</f>
        <v>0</v>
      </c>
    </row>
    <row r="2207" spans="1:3" x14ac:dyDescent="0.25">
      <c r="A2207" s="532" t="str">
        <f>IF(ISNUMBER(VALUE(SUBSTITUTE('Quantities Report_Secondary'!$A2207,"+",""))), VALUE(SUBSTITUTE('Quantities Report_Secondary'!$A2207,"+","")),IF('Quantities Report_Secondary'!$A2207="Totals:","End of Project",$A2206))</f>
        <v>Station</v>
      </c>
      <c r="B2207" s="473" t="str">
        <f>IF(ISNUMBER('Quantities Report_Secondary'!$A2207), "",TRIM('Quantities Report_Secondary'!$A2207))</f>
        <v/>
      </c>
      <c r="C2207" s="475">
        <f>'Quantities Report_Secondary'!D2207</f>
        <v>0</v>
      </c>
    </row>
    <row r="2208" spans="1:3" x14ac:dyDescent="0.25">
      <c r="A2208" s="532" t="str">
        <f>IF(ISNUMBER(VALUE(SUBSTITUTE('Quantities Report_Secondary'!$A2208,"+",""))), VALUE(SUBSTITUTE('Quantities Report_Secondary'!$A2208,"+","")),IF('Quantities Report_Secondary'!$A2208="Totals:","End of Project",$A2207))</f>
        <v>Station</v>
      </c>
      <c r="B2208" s="473" t="str">
        <f>IF(ISNUMBER('Quantities Report_Secondary'!$A2208), "",TRIM('Quantities Report_Secondary'!$A2208))</f>
        <v/>
      </c>
      <c r="C2208" s="475">
        <f>'Quantities Report_Secondary'!D2208</f>
        <v>0</v>
      </c>
    </row>
    <row r="2209" spans="1:3" x14ac:dyDescent="0.25">
      <c r="A2209" s="532" t="str">
        <f>IF(ISNUMBER(VALUE(SUBSTITUTE('Quantities Report_Secondary'!$A2209,"+",""))), VALUE(SUBSTITUTE('Quantities Report_Secondary'!$A2209,"+","")),IF('Quantities Report_Secondary'!$A2209="Totals:","End of Project",$A2208))</f>
        <v>Station</v>
      </c>
      <c r="B2209" s="473" t="str">
        <f>IF(ISNUMBER('Quantities Report_Secondary'!$A2209), "",TRIM('Quantities Report_Secondary'!$A2209))</f>
        <v/>
      </c>
      <c r="C2209" s="475">
        <f>'Quantities Report_Secondary'!D2209</f>
        <v>0</v>
      </c>
    </row>
    <row r="2210" spans="1:3" x14ac:dyDescent="0.25">
      <c r="A2210" s="532" t="str">
        <f>IF(ISNUMBER(VALUE(SUBSTITUTE('Quantities Report_Secondary'!$A2210,"+",""))), VALUE(SUBSTITUTE('Quantities Report_Secondary'!$A2210,"+","")),IF('Quantities Report_Secondary'!$A2210="Totals:","End of Project",$A2209))</f>
        <v>Station</v>
      </c>
      <c r="B2210" s="473" t="str">
        <f>IF(ISNUMBER('Quantities Report_Secondary'!$A2210), "",TRIM('Quantities Report_Secondary'!$A2210))</f>
        <v/>
      </c>
      <c r="C2210" s="475">
        <f>'Quantities Report_Secondary'!D2210</f>
        <v>0</v>
      </c>
    </row>
    <row r="2211" spans="1:3" x14ac:dyDescent="0.25">
      <c r="A2211" s="532" t="str">
        <f>IF(ISNUMBER(VALUE(SUBSTITUTE('Quantities Report_Secondary'!$A2211,"+",""))), VALUE(SUBSTITUTE('Quantities Report_Secondary'!$A2211,"+","")),IF('Quantities Report_Secondary'!$A2211="Totals:","End of Project",$A2210))</f>
        <v>Station</v>
      </c>
      <c r="B2211" s="473" t="str">
        <f>IF(ISNUMBER('Quantities Report_Secondary'!$A2211), "",TRIM('Quantities Report_Secondary'!$A2211))</f>
        <v/>
      </c>
      <c r="C2211" s="475">
        <f>'Quantities Report_Secondary'!D2211</f>
        <v>0</v>
      </c>
    </row>
    <row r="2212" spans="1:3" x14ac:dyDescent="0.25">
      <c r="A2212" s="532" t="str">
        <f>IF(ISNUMBER(VALUE(SUBSTITUTE('Quantities Report_Secondary'!$A2212,"+",""))), VALUE(SUBSTITUTE('Quantities Report_Secondary'!$A2212,"+","")),IF('Quantities Report_Secondary'!$A2212="Totals:","End of Project",$A2211))</f>
        <v>Station</v>
      </c>
      <c r="B2212" s="473" t="str">
        <f>IF(ISNUMBER('Quantities Report_Secondary'!$A2212), "",TRIM('Quantities Report_Secondary'!$A2212))</f>
        <v/>
      </c>
      <c r="C2212" s="475">
        <f>'Quantities Report_Secondary'!D2212</f>
        <v>0</v>
      </c>
    </row>
    <row r="2213" spans="1:3" x14ac:dyDescent="0.25">
      <c r="A2213" s="532" t="str">
        <f>IF(ISNUMBER(VALUE(SUBSTITUTE('Quantities Report_Secondary'!$A2213,"+",""))), VALUE(SUBSTITUTE('Quantities Report_Secondary'!$A2213,"+","")),IF('Quantities Report_Secondary'!$A2213="Totals:","End of Project",$A2212))</f>
        <v>Station</v>
      </c>
      <c r="B2213" s="473" t="str">
        <f>IF(ISNUMBER('Quantities Report_Secondary'!$A2213), "",TRIM('Quantities Report_Secondary'!$A2213))</f>
        <v/>
      </c>
      <c r="C2213" s="475">
        <f>'Quantities Report_Secondary'!D2213</f>
        <v>0</v>
      </c>
    </row>
    <row r="2214" spans="1:3" x14ac:dyDescent="0.25">
      <c r="A2214" s="532" t="str">
        <f>IF(ISNUMBER(VALUE(SUBSTITUTE('Quantities Report_Secondary'!$A2214,"+",""))), VALUE(SUBSTITUTE('Quantities Report_Secondary'!$A2214,"+","")),IF('Quantities Report_Secondary'!$A2214="Totals:","End of Project",$A2213))</f>
        <v>Station</v>
      </c>
      <c r="B2214" s="473" t="str">
        <f>IF(ISNUMBER('Quantities Report_Secondary'!$A2214), "",TRIM('Quantities Report_Secondary'!$A2214))</f>
        <v/>
      </c>
      <c r="C2214" s="475">
        <f>'Quantities Report_Secondary'!D2214</f>
        <v>0</v>
      </c>
    </row>
    <row r="2215" spans="1:3" x14ac:dyDescent="0.25">
      <c r="A2215" s="532" t="str">
        <f>IF(ISNUMBER(VALUE(SUBSTITUTE('Quantities Report_Secondary'!$A2215,"+",""))), VALUE(SUBSTITUTE('Quantities Report_Secondary'!$A2215,"+","")),IF('Quantities Report_Secondary'!$A2215="Totals:","End of Project",$A2214))</f>
        <v>Station</v>
      </c>
      <c r="B2215" s="473" t="str">
        <f>IF(ISNUMBER('Quantities Report_Secondary'!$A2215), "",TRIM('Quantities Report_Secondary'!$A2215))</f>
        <v/>
      </c>
      <c r="C2215" s="475">
        <f>'Quantities Report_Secondary'!D2215</f>
        <v>0</v>
      </c>
    </row>
    <row r="2216" spans="1:3" x14ac:dyDescent="0.25">
      <c r="A2216" s="532" t="str">
        <f>IF(ISNUMBER(VALUE(SUBSTITUTE('Quantities Report_Secondary'!$A2216,"+",""))), VALUE(SUBSTITUTE('Quantities Report_Secondary'!$A2216,"+","")),IF('Quantities Report_Secondary'!$A2216="Totals:","End of Project",$A2215))</f>
        <v>Station</v>
      </c>
      <c r="B2216" s="473" t="str">
        <f>IF(ISNUMBER('Quantities Report_Secondary'!$A2216), "",TRIM('Quantities Report_Secondary'!$A2216))</f>
        <v/>
      </c>
      <c r="C2216" s="475">
        <f>'Quantities Report_Secondary'!D2216</f>
        <v>0</v>
      </c>
    </row>
    <row r="2217" spans="1:3" x14ac:dyDescent="0.25">
      <c r="A2217" s="532" t="str">
        <f>IF(ISNUMBER(VALUE(SUBSTITUTE('Quantities Report_Secondary'!$A2217,"+",""))), VALUE(SUBSTITUTE('Quantities Report_Secondary'!$A2217,"+","")),IF('Quantities Report_Secondary'!$A2217="Totals:","End of Project",$A2216))</f>
        <v>Station</v>
      </c>
      <c r="B2217" s="473" t="str">
        <f>IF(ISNUMBER('Quantities Report_Secondary'!$A2217), "",TRIM('Quantities Report_Secondary'!$A2217))</f>
        <v/>
      </c>
      <c r="C2217" s="475">
        <f>'Quantities Report_Secondary'!D2217</f>
        <v>0</v>
      </c>
    </row>
    <row r="2218" spans="1:3" x14ac:dyDescent="0.25">
      <c r="A2218" s="532" t="str">
        <f>IF(ISNUMBER(VALUE(SUBSTITUTE('Quantities Report_Secondary'!$A2218,"+",""))), VALUE(SUBSTITUTE('Quantities Report_Secondary'!$A2218,"+","")),IF('Quantities Report_Secondary'!$A2218="Totals:","End of Project",$A2217))</f>
        <v>Station</v>
      </c>
      <c r="B2218" s="473" t="str">
        <f>IF(ISNUMBER('Quantities Report_Secondary'!$A2218), "",TRIM('Quantities Report_Secondary'!$A2218))</f>
        <v/>
      </c>
      <c r="C2218" s="475">
        <f>'Quantities Report_Secondary'!D2218</f>
        <v>0</v>
      </c>
    </row>
    <row r="2219" spans="1:3" x14ac:dyDescent="0.25">
      <c r="A2219" s="532" t="str">
        <f>IF(ISNUMBER(VALUE(SUBSTITUTE('Quantities Report_Secondary'!$A2219,"+",""))), VALUE(SUBSTITUTE('Quantities Report_Secondary'!$A2219,"+","")),IF('Quantities Report_Secondary'!$A2219="Totals:","End of Project",$A2218))</f>
        <v>Station</v>
      </c>
      <c r="B2219" s="473" t="str">
        <f>IF(ISNUMBER('Quantities Report_Secondary'!$A2219), "",TRIM('Quantities Report_Secondary'!$A2219))</f>
        <v/>
      </c>
      <c r="C2219" s="475">
        <f>'Quantities Report_Secondary'!D2219</f>
        <v>0</v>
      </c>
    </row>
    <row r="2220" spans="1:3" x14ac:dyDescent="0.25">
      <c r="A2220" s="532" t="str">
        <f>IF(ISNUMBER(VALUE(SUBSTITUTE('Quantities Report_Secondary'!$A2220,"+",""))), VALUE(SUBSTITUTE('Quantities Report_Secondary'!$A2220,"+","")),IF('Quantities Report_Secondary'!$A2220="Totals:","End of Project",$A2219))</f>
        <v>Station</v>
      </c>
      <c r="B2220" s="473" t="str">
        <f>IF(ISNUMBER('Quantities Report_Secondary'!$A2220), "",TRIM('Quantities Report_Secondary'!$A2220))</f>
        <v/>
      </c>
      <c r="C2220" s="475">
        <f>'Quantities Report_Secondary'!D2220</f>
        <v>0</v>
      </c>
    </row>
    <row r="2221" spans="1:3" x14ac:dyDescent="0.25">
      <c r="A2221" s="532" t="str">
        <f>IF(ISNUMBER(VALUE(SUBSTITUTE('Quantities Report_Secondary'!$A2221,"+",""))), VALUE(SUBSTITUTE('Quantities Report_Secondary'!$A2221,"+","")),IF('Quantities Report_Secondary'!$A2221="Totals:","End of Project",$A2220))</f>
        <v>Station</v>
      </c>
      <c r="B2221" s="473" t="str">
        <f>IF(ISNUMBER('Quantities Report_Secondary'!$A2221), "",TRIM('Quantities Report_Secondary'!$A2221))</f>
        <v/>
      </c>
      <c r="C2221" s="475">
        <f>'Quantities Report_Secondary'!D2221</f>
        <v>0</v>
      </c>
    </row>
    <row r="2222" spans="1:3" x14ac:dyDescent="0.25">
      <c r="A2222" s="532" t="str">
        <f>IF(ISNUMBER(VALUE(SUBSTITUTE('Quantities Report_Secondary'!$A2222,"+",""))), VALUE(SUBSTITUTE('Quantities Report_Secondary'!$A2222,"+","")),IF('Quantities Report_Secondary'!$A2222="Totals:","End of Project",$A2221))</f>
        <v>Station</v>
      </c>
      <c r="B2222" s="473" t="str">
        <f>IF(ISNUMBER('Quantities Report_Secondary'!$A2222), "",TRIM('Quantities Report_Secondary'!$A2222))</f>
        <v/>
      </c>
      <c r="C2222" s="475">
        <f>'Quantities Report_Secondary'!D2222</f>
        <v>0</v>
      </c>
    </row>
    <row r="2223" spans="1:3" x14ac:dyDescent="0.25">
      <c r="A2223" s="532" t="str">
        <f>IF(ISNUMBER(VALUE(SUBSTITUTE('Quantities Report_Secondary'!$A2223,"+",""))), VALUE(SUBSTITUTE('Quantities Report_Secondary'!$A2223,"+","")),IF('Quantities Report_Secondary'!$A2223="Totals:","End of Project",$A2222))</f>
        <v>Station</v>
      </c>
      <c r="B2223" s="473" t="str">
        <f>IF(ISNUMBER('Quantities Report_Secondary'!$A2223), "",TRIM('Quantities Report_Secondary'!$A2223))</f>
        <v/>
      </c>
      <c r="C2223" s="475">
        <f>'Quantities Report_Secondary'!D2223</f>
        <v>0</v>
      </c>
    </row>
    <row r="2224" spans="1:3" x14ac:dyDescent="0.25">
      <c r="A2224" s="532" t="str">
        <f>IF(ISNUMBER(VALUE(SUBSTITUTE('Quantities Report_Secondary'!$A2224,"+",""))), VALUE(SUBSTITUTE('Quantities Report_Secondary'!$A2224,"+","")),IF('Quantities Report_Secondary'!$A2224="Totals:","End of Project",$A2223))</f>
        <v>Station</v>
      </c>
      <c r="B2224" s="473" t="str">
        <f>IF(ISNUMBER('Quantities Report_Secondary'!$A2224), "",TRIM('Quantities Report_Secondary'!$A2224))</f>
        <v/>
      </c>
      <c r="C2224" s="475">
        <f>'Quantities Report_Secondary'!D2224</f>
        <v>0</v>
      </c>
    </row>
    <row r="2225" spans="1:3" x14ac:dyDescent="0.25">
      <c r="A2225" s="532" t="str">
        <f>IF(ISNUMBER(VALUE(SUBSTITUTE('Quantities Report_Secondary'!$A2225,"+",""))), VALUE(SUBSTITUTE('Quantities Report_Secondary'!$A2225,"+","")),IF('Quantities Report_Secondary'!$A2225="Totals:","End of Project",$A2224))</f>
        <v>Station</v>
      </c>
      <c r="B2225" s="473" t="str">
        <f>IF(ISNUMBER('Quantities Report_Secondary'!$A2225), "",TRIM('Quantities Report_Secondary'!$A2225))</f>
        <v/>
      </c>
      <c r="C2225" s="475">
        <f>'Quantities Report_Secondary'!D2225</f>
        <v>0</v>
      </c>
    </row>
    <row r="2226" spans="1:3" x14ac:dyDescent="0.25">
      <c r="A2226" s="532" t="str">
        <f>IF(ISNUMBER(VALUE(SUBSTITUTE('Quantities Report_Secondary'!$A2226,"+",""))), VALUE(SUBSTITUTE('Quantities Report_Secondary'!$A2226,"+","")),IF('Quantities Report_Secondary'!$A2226="Totals:","End of Project",$A2225))</f>
        <v>Station</v>
      </c>
      <c r="B2226" s="473" t="str">
        <f>IF(ISNUMBER('Quantities Report_Secondary'!$A2226), "",TRIM('Quantities Report_Secondary'!$A2226))</f>
        <v/>
      </c>
      <c r="C2226" s="475">
        <f>'Quantities Report_Secondary'!D2226</f>
        <v>0</v>
      </c>
    </row>
    <row r="2227" spans="1:3" x14ac:dyDescent="0.25">
      <c r="A2227" s="532" t="str">
        <f>IF(ISNUMBER(VALUE(SUBSTITUTE('Quantities Report_Secondary'!$A2227,"+",""))), VALUE(SUBSTITUTE('Quantities Report_Secondary'!$A2227,"+","")),IF('Quantities Report_Secondary'!$A2227="Totals:","End of Project",$A2226))</f>
        <v>Station</v>
      </c>
      <c r="B2227" s="473" t="str">
        <f>IF(ISNUMBER('Quantities Report_Secondary'!$A2227), "",TRIM('Quantities Report_Secondary'!$A2227))</f>
        <v/>
      </c>
      <c r="C2227" s="475">
        <f>'Quantities Report_Secondary'!D2227</f>
        <v>0</v>
      </c>
    </row>
    <row r="2228" spans="1:3" x14ac:dyDescent="0.25">
      <c r="A2228" s="532" t="str">
        <f>IF(ISNUMBER(VALUE(SUBSTITUTE('Quantities Report_Secondary'!$A2228,"+",""))), VALUE(SUBSTITUTE('Quantities Report_Secondary'!$A2228,"+","")),IF('Quantities Report_Secondary'!$A2228="Totals:","End of Project",$A2227))</f>
        <v>Station</v>
      </c>
      <c r="B2228" s="473" t="str">
        <f>IF(ISNUMBER('Quantities Report_Secondary'!$A2228), "",TRIM('Quantities Report_Secondary'!$A2228))</f>
        <v/>
      </c>
      <c r="C2228" s="475">
        <f>'Quantities Report_Secondary'!D2228</f>
        <v>0</v>
      </c>
    </row>
    <row r="2229" spans="1:3" x14ac:dyDescent="0.25">
      <c r="A2229" s="532" t="str">
        <f>IF(ISNUMBER(VALUE(SUBSTITUTE('Quantities Report_Secondary'!$A2229,"+",""))), VALUE(SUBSTITUTE('Quantities Report_Secondary'!$A2229,"+","")),IF('Quantities Report_Secondary'!$A2229="Totals:","End of Project",$A2228))</f>
        <v>Station</v>
      </c>
      <c r="B2229" s="473" t="str">
        <f>IF(ISNUMBER('Quantities Report_Secondary'!$A2229), "",TRIM('Quantities Report_Secondary'!$A2229))</f>
        <v/>
      </c>
      <c r="C2229" s="475">
        <f>'Quantities Report_Secondary'!D2229</f>
        <v>0</v>
      </c>
    </row>
    <row r="2230" spans="1:3" x14ac:dyDescent="0.25">
      <c r="A2230" s="532" t="str">
        <f>IF(ISNUMBER(VALUE(SUBSTITUTE('Quantities Report_Secondary'!$A2230,"+",""))), VALUE(SUBSTITUTE('Quantities Report_Secondary'!$A2230,"+","")),IF('Quantities Report_Secondary'!$A2230="Totals:","End of Project",$A2229))</f>
        <v>Station</v>
      </c>
      <c r="B2230" s="473" t="str">
        <f>IF(ISNUMBER('Quantities Report_Secondary'!$A2230), "",TRIM('Quantities Report_Secondary'!$A2230))</f>
        <v/>
      </c>
      <c r="C2230" s="475">
        <f>'Quantities Report_Secondary'!D2230</f>
        <v>0</v>
      </c>
    </row>
    <row r="2231" spans="1:3" x14ac:dyDescent="0.25">
      <c r="A2231" s="532" t="str">
        <f>IF(ISNUMBER(VALUE(SUBSTITUTE('Quantities Report_Secondary'!$A2231,"+",""))), VALUE(SUBSTITUTE('Quantities Report_Secondary'!$A2231,"+","")),IF('Quantities Report_Secondary'!$A2231="Totals:","End of Project",$A2230))</f>
        <v>Station</v>
      </c>
      <c r="B2231" s="473" t="str">
        <f>IF(ISNUMBER('Quantities Report_Secondary'!$A2231), "",TRIM('Quantities Report_Secondary'!$A2231))</f>
        <v/>
      </c>
      <c r="C2231" s="475">
        <f>'Quantities Report_Secondary'!D2231</f>
        <v>0</v>
      </c>
    </row>
    <row r="2232" spans="1:3" x14ac:dyDescent="0.25">
      <c r="A2232" s="532" t="str">
        <f>IF(ISNUMBER(VALUE(SUBSTITUTE('Quantities Report_Secondary'!$A2232,"+",""))), VALUE(SUBSTITUTE('Quantities Report_Secondary'!$A2232,"+","")),IF('Quantities Report_Secondary'!$A2232="Totals:","End of Project",$A2231))</f>
        <v>Station</v>
      </c>
      <c r="B2232" s="473" t="str">
        <f>IF(ISNUMBER('Quantities Report_Secondary'!$A2232), "",TRIM('Quantities Report_Secondary'!$A2232))</f>
        <v/>
      </c>
      <c r="C2232" s="475">
        <f>'Quantities Report_Secondary'!D2232</f>
        <v>0</v>
      </c>
    </row>
    <row r="2233" spans="1:3" x14ac:dyDescent="0.25">
      <c r="A2233" s="532" t="str">
        <f>IF(ISNUMBER(VALUE(SUBSTITUTE('Quantities Report_Secondary'!$A2233,"+",""))), VALUE(SUBSTITUTE('Quantities Report_Secondary'!$A2233,"+","")),IF('Quantities Report_Secondary'!$A2233="Totals:","End of Project",$A2232))</f>
        <v>Station</v>
      </c>
      <c r="B2233" s="473" t="str">
        <f>IF(ISNUMBER('Quantities Report_Secondary'!$A2233), "",TRIM('Quantities Report_Secondary'!$A2233))</f>
        <v/>
      </c>
      <c r="C2233" s="475">
        <f>'Quantities Report_Secondary'!D2233</f>
        <v>0</v>
      </c>
    </row>
    <row r="2234" spans="1:3" x14ac:dyDescent="0.25">
      <c r="A2234" s="532" t="str">
        <f>IF(ISNUMBER(VALUE(SUBSTITUTE('Quantities Report_Secondary'!$A2234,"+",""))), VALUE(SUBSTITUTE('Quantities Report_Secondary'!$A2234,"+","")),IF('Quantities Report_Secondary'!$A2234="Totals:","End of Project",$A2233))</f>
        <v>Station</v>
      </c>
      <c r="B2234" s="473" t="str">
        <f>IF(ISNUMBER('Quantities Report_Secondary'!$A2234), "",TRIM('Quantities Report_Secondary'!$A2234))</f>
        <v/>
      </c>
      <c r="C2234" s="475">
        <f>'Quantities Report_Secondary'!D2234</f>
        <v>0</v>
      </c>
    </row>
    <row r="2235" spans="1:3" x14ac:dyDescent="0.25">
      <c r="A2235" s="532" t="str">
        <f>IF(ISNUMBER(VALUE(SUBSTITUTE('Quantities Report_Secondary'!$A2235,"+",""))), VALUE(SUBSTITUTE('Quantities Report_Secondary'!$A2235,"+","")),IF('Quantities Report_Secondary'!$A2235="Totals:","End of Project",$A2234))</f>
        <v>Station</v>
      </c>
      <c r="B2235" s="473" t="str">
        <f>IF(ISNUMBER('Quantities Report_Secondary'!$A2235), "",TRIM('Quantities Report_Secondary'!$A2235))</f>
        <v/>
      </c>
      <c r="C2235" s="475">
        <f>'Quantities Report_Secondary'!D2235</f>
        <v>0</v>
      </c>
    </row>
    <row r="2236" spans="1:3" x14ac:dyDescent="0.25">
      <c r="A2236" s="532" t="str">
        <f>IF(ISNUMBER(VALUE(SUBSTITUTE('Quantities Report_Secondary'!$A2236,"+",""))), VALUE(SUBSTITUTE('Quantities Report_Secondary'!$A2236,"+","")),IF('Quantities Report_Secondary'!$A2236="Totals:","End of Project",$A2235))</f>
        <v>Station</v>
      </c>
      <c r="B2236" s="473" t="str">
        <f>IF(ISNUMBER('Quantities Report_Secondary'!$A2236), "",TRIM('Quantities Report_Secondary'!$A2236))</f>
        <v/>
      </c>
      <c r="C2236" s="475">
        <f>'Quantities Report_Secondary'!D2236</f>
        <v>0</v>
      </c>
    </row>
    <row r="2237" spans="1:3" x14ac:dyDescent="0.25">
      <c r="A2237" s="532" t="str">
        <f>IF(ISNUMBER(VALUE(SUBSTITUTE('Quantities Report_Secondary'!$A2237,"+",""))), VALUE(SUBSTITUTE('Quantities Report_Secondary'!$A2237,"+","")),IF('Quantities Report_Secondary'!$A2237="Totals:","End of Project",$A2236))</f>
        <v>Station</v>
      </c>
      <c r="B2237" s="473" t="str">
        <f>IF(ISNUMBER('Quantities Report_Secondary'!$A2237), "",TRIM('Quantities Report_Secondary'!$A2237))</f>
        <v/>
      </c>
      <c r="C2237" s="475">
        <f>'Quantities Report_Secondary'!D2237</f>
        <v>0</v>
      </c>
    </row>
    <row r="2238" spans="1:3" x14ac:dyDescent="0.25">
      <c r="A2238" s="532" t="str">
        <f>IF(ISNUMBER(VALUE(SUBSTITUTE('Quantities Report_Secondary'!$A2238,"+",""))), VALUE(SUBSTITUTE('Quantities Report_Secondary'!$A2238,"+","")),IF('Quantities Report_Secondary'!$A2238="Totals:","End of Project",$A2237))</f>
        <v>Station</v>
      </c>
      <c r="B2238" s="473" t="str">
        <f>IF(ISNUMBER('Quantities Report_Secondary'!$A2238), "",TRIM('Quantities Report_Secondary'!$A2238))</f>
        <v/>
      </c>
      <c r="C2238" s="475">
        <f>'Quantities Report_Secondary'!D2238</f>
        <v>0</v>
      </c>
    </row>
    <row r="2239" spans="1:3" x14ac:dyDescent="0.25">
      <c r="A2239" s="532" t="str">
        <f>IF(ISNUMBER(VALUE(SUBSTITUTE('Quantities Report_Secondary'!$A2239,"+",""))), VALUE(SUBSTITUTE('Quantities Report_Secondary'!$A2239,"+","")),IF('Quantities Report_Secondary'!$A2239="Totals:","End of Project",$A2238))</f>
        <v>Station</v>
      </c>
      <c r="B2239" s="473" t="str">
        <f>IF(ISNUMBER('Quantities Report_Secondary'!$A2239), "",TRIM('Quantities Report_Secondary'!$A2239))</f>
        <v/>
      </c>
      <c r="C2239" s="475">
        <f>'Quantities Report_Secondary'!D2239</f>
        <v>0</v>
      </c>
    </row>
    <row r="2240" spans="1:3" x14ac:dyDescent="0.25">
      <c r="A2240" s="532" t="str">
        <f>IF(ISNUMBER(VALUE(SUBSTITUTE('Quantities Report_Secondary'!$A2240,"+",""))), VALUE(SUBSTITUTE('Quantities Report_Secondary'!$A2240,"+","")),IF('Quantities Report_Secondary'!$A2240="Totals:","End of Project",$A2239))</f>
        <v>Station</v>
      </c>
      <c r="B2240" s="473" t="str">
        <f>IF(ISNUMBER('Quantities Report_Secondary'!$A2240), "",TRIM('Quantities Report_Secondary'!$A2240))</f>
        <v/>
      </c>
      <c r="C2240" s="475">
        <f>'Quantities Report_Secondary'!D2240</f>
        <v>0</v>
      </c>
    </row>
    <row r="2241" spans="1:3" x14ac:dyDescent="0.25">
      <c r="A2241" s="532" t="str">
        <f>IF(ISNUMBER(VALUE(SUBSTITUTE('Quantities Report_Secondary'!$A2241,"+",""))), VALUE(SUBSTITUTE('Quantities Report_Secondary'!$A2241,"+","")),IF('Quantities Report_Secondary'!$A2241="Totals:","End of Project",$A2240))</f>
        <v>Station</v>
      </c>
      <c r="B2241" s="473" t="str">
        <f>IF(ISNUMBER('Quantities Report_Secondary'!$A2241), "",TRIM('Quantities Report_Secondary'!$A2241))</f>
        <v/>
      </c>
      <c r="C2241" s="475">
        <f>'Quantities Report_Secondary'!D2241</f>
        <v>0</v>
      </c>
    </row>
    <row r="2242" spans="1:3" x14ac:dyDescent="0.25">
      <c r="A2242" s="532" t="str">
        <f>IF(ISNUMBER(VALUE(SUBSTITUTE('Quantities Report_Secondary'!$A2242,"+",""))), VALUE(SUBSTITUTE('Quantities Report_Secondary'!$A2242,"+","")),IF('Quantities Report_Secondary'!$A2242="Totals:","End of Project",$A2241))</f>
        <v>Station</v>
      </c>
      <c r="B2242" s="473" t="str">
        <f>IF(ISNUMBER('Quantities Report_Secondary'!$A2242), "",TRIM('Quantities Report_Secondary'!$A2242))</f>
        <v/>
      </c>
      <c r="C2242" s="475">
        <f>'Quantities Report_Secondary'!D2242</f>
        <v>0</v>
      </c>
    </row>
    <row r="2243" spans="1:3" x14ac:dyDescent="0.25">
      <c r="A2243" s="532" t="str">
        <f>IF(ISNUMBER(VALUE(SUBSTITUTE('Quantities Report_Secondary'!$A2243,"+",""))), VALUE(SUBSTITUTE('Quantities Report_Secondary'!$A2243,"+","")),IF('Quantities Report_Secondary'!$A2243="Totals:","End of Project",$A2242))</f>
        <v>Station</v>
      </c>
      <c r="B2243" s="473" t="str">
        <f>IF(ISNUMBER('Quantities Report_Secondary'!$A2243), "",TRIM('Quantities Report_Secondary'!$A2243))</f>
        <v/>
      </c>
      <c r="C2243" s="475">
        <f>'Quantities Report_Secondary'!D2243</f>
        <v>0</v>
      </c>
    </row>
    <row r="2244" spans="1:3" x14ac:dyDescent="0.25">
      <c r="A2244" s="532" t="str">
        <f>IF(ISNUMBER(VALUE(SUBSTITUTE('Quantities Report_Secondary'!$A2244,"+",""))), VALUE(SUBSTITUTE('Quantities Report_Secondary'!$A2244,"+","")),IF('Quantities Report_Secondary'!$A2244="Totals:","End of Project",$A2243))</f>
        <v>Station</v>
      </c>
      <c r="B2244" s="473" t="str">
        <f>IF(ISNUMBER('Quantities Report_Secondary'!$A2244), "",TRIM('Quantities Report_Secondary'!$A2244))</f>
        <v/>
      </c>
      <c r="C2244" s="475">
        <f>'Quantities Report_Secondary'!D2244</f>
        <v>0</v>
      </c>
    </row>
    <row r="2245" spans="1:3" x14ac:dyDescent="0.25">
      <c r="A2245" s="532" t="str">
        <f>IF(ISNUMBER(VALUE(SUBSTITUTE('Quantities Report_Secondary'!$A2245,"+",""))), VALUE(SUBSTITUTE('Quantities Report_Secondary'!$A2245,"+","")),IF('Quantities Report_Secondary'!$A2245="Totals:","End of Project",$A2244))</f>
        <v>Station</v>
      </c>
      <c r="B2245" s="473" t="str">
        <f>IF(ISNUMBER('Quantities Report_Secondary'!$A2245), "",TRIM('Quantities Report_Secondary'!$A2245))</f>
        <v/>
      </c>
      <c r="C2245" s="475">
        <f>'Quantities Report_Secondary'!D2245</f>
        <v>0</v>
      </c>
    </row>
    <row r="2246" spans="1:3" x14ac:dyDescent="0.25">
      <c r="A2246" s="532" t="str">
        <f>IF(ISNUMBER(VALUE(SUBSTITUTE('Quantities Report_Secondary'!$A2246,"+",""))), VALUE(SUBSTITUTE('Quantities Report_Secondary'!$A2246,"+","")),IF('Quantities Report_Secondary'!$A2246="Totals:","End of Project",$A2245))</f>
        <v>Station</v>
      </c>
      <c r="B2246" s="473" t="str">
        <f>IF(ISNUMBER('Quantities Report_Secondary'!$A2246), "",TRIM('Quantities Report_Secondary'!$A2246))</f>
        <v/>
      </c>
      <c r="C2246" s="475">
        <f>'Quantities Report_Secondary'!D2246</f>
        <v>0</v>
      </c>
    </row>
    <row r="2247" spans="1:3" x14ac:dyDescent="0.25">
      <c r="A2247" s="532" t="str">
        <f>IF(ISNUMBER(VALUE(SUBSTITUTE('Quantities Report_Secondary'!$A2247,"+",""))), VALUE(SUBSTITUTE('Quantities Report_Secondary'!$A2247,"+","")),IF('Quantities Report_Secondary'!$A2247="Totals:","End of Project",$A2246))</f>
        <v>Station</v>
      </c>
      <c r="B2247" s="473" t="str">
        <f>IF(ISNUMBER('Quantities Report_Secondary'!$A2247), "",TRIM('Quantities Report_Secondary'!$A2247))</f>
        <v/>
      </c>
      <c r="C2247" s="475">
        <f>'Quantities Report_Secondary'!D2247</f>
        <v>0</v>
      </c>
    </row>
    <row r="2248" spans="1:3" x14ac:dyDescent="0.25">
      <c r="A2248" s="532" t="str">
        <f>IF(ISNUMBER(VALUE(SUBSTITUTE('Quantities Report_Secondary'!$A2248,"+",""))), VALUE(SUBSTITUTE('Quantities Report_Secondary'!$A2248,"+","")),IF('Quantities Report_Secondary'!$A2248="Totals:","End of Project",$A2247))</f>
        <v>Station</v>
      </c>
      <c r="B2248" s="473" t="str">
        <f>IF(ISNUMBER('Quantities Report_Secondary'!$A2248), "",TRIM('Quantities Report_Secondary'!$A2248))</f>
        <v/>
      </c>
      <c r="C2248" s="475">
        <f>'Quantities Report_Secondary'!D2248</f>
        <v>0</v>
      </c>
    </row>
    <row r="2249" spans="1:3" x14ac:dyDescent="0.25">
      <c r="A2249" s="532" t="str">
        <f>IF(ISNUMBER(VALUE(SUBSTITUTE('Quantities Report_Secondary'!$A2249,"+",""))), VALUE(SUBSTITUTE('Quantities Report_Secondary'!$A2249,"+","")),IF('Quantities Report_Secondary'!$A2249="Totals:","End of Project",$A2248))</f>
        <v>Station</v>
      </c>
      <c r="B2249" s="473" t="str">
        <f>IF(ISNUMBER('Quantities Report_Secondary'!$A2249), "",TRIM('Quantities Report_Secondary'!$A2249))</f>
        <v/>
      </c>
      <c r="C2249" s="475">
        <f>'Quantities Report_Secondary'!D2249</f>
        <v>0</v>
      </c>
    </row>
    <row r="2250" spans="1:3" x14ac:dyDescent="0.25">
      <c r="A2250" s="532" t="str">
        <f>IF(ISNUMBER(VALUE(SUBSTITUTE('Quantities Report_Secondary'!$A2250,"+",""))), VALUE(SUBSTITUTE('Quantities Report_Secondary'!$A2250,"+","")),IF('Quantities Report_Secondary'!$A2250="Totals:","End of Project",$A2249))</f>
        <v>Station</v>
      </c>
      <c r="B2250" s="473" t="str">
        <f>IF(ISNUMBER('Quantities Report_Secondary'!$A2250), "",TRIM('Quantities Report_Secondary'!$A2250))</f>
        <v/>
      </c>
      <c r="C2250" s="475">
        <f>'Quantities Report_Secondary'!D2250</f>
        <v>0</v>
      </c>
    </row>
    <row r="2251" spans="1:3" x14ac:dyDescent="0.25">
      <c r="A2251" s="532" t="str">
        <f>IF(ISNUMBER(VALUE(SUBSTITUTE('Quantities Report_Secondary'!$A2251,"+",""))), VALUE(SUBSTITUTE('Quantities Report_Secondary'!$A2251,"+","")),IF('Quantities Report_Secondary'!$A2251="Totals:","End of Project",$A2250))</f>
        <v>Station</v>
      </c>
      <c r="B2251" s="473" t="str">
        <f>IF(ISNUMBER('Quantities Report_Secondary'!$A2251), "",TRIM('Quantities Report_Secondary'!$A2251))</f>
        <v/>
      </c>
      <c r="C2251" s="475">
        <f>'Quantities Report_Secondary'!D2251</f>
        <v>0</v>
      </c>
    </row>
    <row r="2252" spans="1:3" x14ac:dyDescent="0.25">
      <c r="A2252" s="532" t="str">
        <f>IF(ISNUMBER(VALUE(SUBSTITUTE('Quantities Report_Secondary'!$A2252,"+",""))), VALUE(SUBSTITUTE('Quantities Report_Secondary'!$A2252,"+","")),IF('Quantities Report_Secondary'!$A2252="Totals:","End of Project",$A2251))</f>
        <v>Station</v>
      </c>
      <c r="B2252" s="473" t="str">
        <f>IF(ISNUMBER('Quantities Report_Secondary'!$A2252), "",TRIM('Quantities Report_Secondary'!$A2252))</f>
        <v/>
      </c>
      <c r="C2252" s="475">
        <f>'Quantities Report_Secondary'!D2252</f>
        <v>0</v>
      </c>
    </row>
    <row r="2253" spans="1:3" x14ac:dyDescent="0.25">
      <c r="A2253" s="532" t="str">
        <f>IF(ISNUMBER(VALUE(SUBSTITUTE('Quantities Report_Secondary'!$A2253,"+",""))), VALUE(SUBSTITUTE('Quantities Report_Secondary'!$A2253,"+","")),IF('Quantities Report_Secondary'!$A2253="Totals:","End of Project",$A2252))</f>
        <v>Station</v>
      </c>
      <c r="B2253" s="473" t="str">
        <f>IF(ISNUMBER('Quantities Report_Secondary'!$A2253), "",TRIM('Quantities Report_Secondary'!$A2253))</f>
        <v/>
      </c>
      <c r="C2253" s="475">
        <f>'Quantities Report_Secondary'!D2253</f>
        <v>0</v>
      </c>
    </row>
    <row r="2254" spans="1:3" x14ac:dyDescent="0.25">
      <c r="A2254" s="532" t="str">
        <f>IF(ISNUMBER(VALUE(SUBSTITUTE('Quantities Report_Secondary'!$A2254,"+",""))), VALUE(SUBSTITUTE('Quantities Report_Secondary'!$A2254,"+","")),IF('Quantities Report_Secondary'!$A2254="Totals:","End of Project",$A2253))</f>
        <v>Station</v>
      </c>
      <c r="B2254" s="473" t="str">
        <f>IF(ISNUMBER('Quantities Report_Secondary'!$A2254), "",TRIM('Quantities Report_Secondary'!$A2254))</f>
        <v/>
      </c>
      <c r="C2254" s="475">
        <f>'Quantities Report_Secondary'!D2254</f>
        <v>0</v>
      </c>
    </row>
    <row r="2255" spans="1:3" x14ac:dyDescent="0.25">
      <c r="A2255" s="532" t="str">
        <f>IF(ISNUMBER(VALUE(SUBSTITUTE('Quantities Report_Secondary'!$A2255,"+",""))), VALUE(SUBSTITUTE('Quantities Report_Secondary'!$A2255,"+","")),IF('Quantities Report_Secondary'!$A2255="Totals:","End of Project",$A2254))</f>
        <v>Station</v>
      </c>
      <c r="B2255" s="473" t="str">
        <f>IF(ISNUMBER('Quantities Report_Secondary'!$A2255), "",TRIM('Quantities Report_Secondary'!$A2255))</f>
        <v/>
      </c>
      <c r="C2255" s="475">
        <f>'Quantities Report_Secondary'!D2255</f>
        <v>0</v>
      </c>
    </row>
    <row r="2256" spans="1:3" x14ac:dyDescent="0.25">
      <c r="A2256" s="532" t="str">
        <f>IF(ISNUMBER(VALUE(SUBSTITUTE('Quantities Report_Secondary'!$A2256,"+",""))), VALUE(SUBSTITUTE('Quantities Report_Secondary'!$A2256,"+","")),IF('Quantities Report_Secondary'!$A2256="Totals:","End of Project",$A2255))</f>
        <v>Station</v>
      </c>
      <c r="B2256" s="473" t="str">
        <f>IF(ISNUMBER('Quantities Report_Secondary'!$A2256), "",TRIM('Quantities Report_Secondary'!$A2256))</f>
        <v/>
      </c>
      <c r="C2256" s="475">
        <f>'Quantities Report_Secondary'!D2256</f>
        <v>0</v>
      </c>
    </row>
    <row r="2257" spans="1:3" x14ac:dyDescent="0.25">
      <c r="A2257" s="532" t="str">
        <f>IF(ISNUMBER(VALUE(SUBSTITUTE('Quantities Report_Secondary'!$A2257,"+",""))), VALUE(SUBSTITUTE('Quantities Report_Secondary'!$A2257,"+","")),IF('Quantities Report_Secondary'!$A2257="Totals:","End of Project",$A2256))</f>
        <v>Station</v>
      </c>
      <c r="B2257" s="473" t="str">
        <f>IF(ISNUMBER('Quantities Report_Secondary'!$A2257), "",TRIM('Quantities Report_Secondary'!$A2257))</f>
        <v/>
      </c>
      <c r="C2257" s="475">
        <f>'Quantities Report_Secondary'!D2257</f>
        <v>0</v>
      </c>
    </row>
    <row r="2258" spans="1:3" x14ac:dyDescent="0.25">
      <c r="A2258" s="532" t="str">
        <f>IF(ISNUMBER(VALUE(SUBSTITUTE('Quantities Report_Secondary'!$A2258,"+",""))), VALUE(SUBSTITUTE('Quantities Report_Secondary'!$A2258,"+","")),IF('Quantities Report_Secondary'!$A2258="Totals:","End of Project",$A2257))</f>
        <v>Station</v>
      </c>
      <c r="B2258" s="473" t="str">
        <f>IF(ISNUMBER('Quantities Report_Secondary'!$A2258), "",TRIM('Quantities Report_Secondary'!$A2258))</f>
        <v/>
      </c>
      <c r="C2258" s="475">
        <f>'Quantities Report_Secondary'!D2258</f>
        <v>0</v>
      </c>
    </row>
    <row r="2259" spans="1:3" x14ac:dyDescent="0.25">
      <c r="A2259" s="532" t="str">
        <f>IF(ISNUMBER(VALUE(SUBSTITUTE('Quantities Report_Secondary'!$A2259,"+",""))), VALUE(SUBSTITUTE('Quantities Report_Secondary'!$A2259,"+","")),IF('Quantities Report_Secondary'!$A2259="Totals:","End of Project",$A2258))</f>
        <v>Station</v>
      </c>
      <c r="B2259" s="473" t="str">
        <f>IF(ISNUMBER('Quantities Report_Secondary'!$A2259), "",TRIM('Quantities Report_Secondary'!$A2259))</f>
        <v/>
      </c>
      <c r="C2259" s="475">
        <f>'Quantities Report_Secondary'!D2259</f>
        <v>0</v>
      </c>
    </row>
    <row r="2260" spans="1:3" x14ac:dyDescent="0.25">
      <c r="A2260" s="532" t="str">
        <f>IF(ISNUMBER(VALUE(SUBSTITUTE('Quantities Report_Secondary'!$A2260,"+",""))), VALUE(SUBSTITUTE('Quantities Report_Secondary'!$A2260,"+","")),IF('Quantities Report_Secondary'!$A2260="Totals:","End of Project",$A2259))</f>
        <v>Station</v>
      </c>
      <c r="B2260" s="473" t="str">
        <f>IF(ISNUMBER('Quantities Report_Secondary'!$A2260), "",TRIM('Quantities Report_Secondary'!$A2260))</f>
        <v/>
      </c>
      <c r="C2260" s="475">
        <f>'Quantities Report_Secondary'!D2260</f>
        <v>0</v>
      </c>
    </row>
    <row r="2261" spans="1:3" x14ac:dyDescent="0.25">
      <c r="A2261" s="532" t="str">
        <f>IF(ISNUMBER(VALUE(SUBSTITUTE('Quantities Report_Secondary'!$A2261,"+",""))), VALUE(SUBSTITUTE('Quantities Report_Secondary'!$A2261,"+","")),IF('Quantities Report_Secondary'!$A2261="Totals:","End of Project",$A2260))</f>
        <v>Station</v>
      </c>
      <c r="B2261" s="473" t="str">
        <f>IF(ISNUMBER('Quantities Report_Secondary'!$A2261), "",TRIM('Quantities Report_Secondary'!$A2261))</f>
        <v/>
      </c>
      <c r="C2261" s="475">
        <f>'Quantities Report_Secondary'!D2261</f>
        <v>0</v>
      </c>
    </row>
    <row r="2262" spans="1:3" x14ac:dyDescent="0.25">
      <c r="A2262" s="532" t="str">
        <f>IF(ISNUMBER(VALUE(SUBSTITUTE('Quantities Report_Secondary'!$A2262,"+",""))), VALUE(SUBSTITUTE('Quantities Report_Secondary'!$A2262,"+","")),IF('Quantities Report_Secondary'!$A2262="Totals:","End of Project",$A2261))</f>
        <v>Station</v>
      </c>
      <c r="B2262" s="473" t="str">
        <f>IF(ISNUMBER('Quantities Report_Secondary'!$A2262), "",TRIM('Quantities Report_Secondary'!$A2262))</f>
        <v/>
      </c>
      <c r="C2262" s="475">
        <f>'Quantities Report_Secondary'!D2262</f>
        <v>0</v>
      </c>
    </row>
    <row r="2263" spans="1:3" x14ac:dyDescent="0.25">
      <c r="A2263" s="532" t="str">
        <f>IF(ISNUMBER(VALUE(SUBSTITUTE('Quantities Report_Secondary'!$A2263,"+",""))), VALUE(SUBSTITUTE('Quantities Report_Secondary'!$A2263,"+","")),IF('Quantities Report_Secondary'!$A2263="Totals:","End of Project",$A2262))</f>
        <v>Station</v>
      </c>
      <c r="B2263" s="473" t="str">
        <f>IF(ISNUMBER('Quantities Report_Secondary'!$A2263), "",TRIM('Quantities Report_Secondary'!$A2263))</f>
        <v/>
      </c>
      <c r="C2263" s="475">
        <f>'Quantities Report_Secondary'!D2263</f>
        <v>0</v>
      </c>
    </row>
    <row r="2264" spans="1:3" x14ac:dyDescent="0.25">
      <c r="A2264" s="532" t="str">
        <f>IF(ISNUMBER(VALUE(SUBSTITUTE('Quantities Report_Secondary'!$A2264,"+",""))), VALUE(SUBSTITUTE('Quantities Report_Secondary'!$A2264,"+","")),IF('Quantities Report_Secondary'!$A2264="Totals:","End of Project",$A2263))</f>
        <v>Station</v>
      </c>
      <c r="B2264" s="473" t="str">
        <f>IF(ISNUMBER('Quantities Report_Secondary'!$A2264), "",TRIM('Quantities Report_Secondary'!$A2264))</f>
        <v/>
      </c>
      <c r="C2264" s="475">
        <f>'Quantities Report_Secondary'!D2264</f>
        <v>0</v>
      </c>
    </row>
    <row r="2265" spans="1:3" x14ac:dyDescent="0.25">
      <c r="A2265" s="532" t="str">
        <f>IF(ISNUMBER(VALUE(SUBSTITUTE('Quantities Report_Secondary'!$A2265,"+",""))), VALUE(SUBSTITUTE('Quantities Report_Secondary'!$A2265,"+","")),IF('Quantities Report_Secondary'!$A2265="Totals:","End of Project",$A2264))</f>
        <v>Station</v>
      </c>
      <c r="B2265" s="473" t="str">
        <f>IF(ISNUMBER('Quantities Report_Secondary'!$A2265), "",TRIM('Quantities Report_Secondary'!$A2265))</f>
        <v/>
      </c>
      <c r="C2265" s="475">
        <f>'Quantities Report_Secondary'!D2265</f>
        <v>0</v>
      </c>
    </row>
    <row r="2266" spans="1:3" x14ac:dyDescent="0.25">
      <c r="A2266" s="532" t="str">
        <f>IF(ISNUMBER(VALUE(SUBSTITUTE('Quantities Report_Secondary'!$A2266,"+",""))), VALUE(SUBSTITUTE('Quantities Report_Secondary'!$A2266,"+","")),IF('Quantities Report_Secondary'!$A2266="Totals:","End of Project",$A2265))</f>
        <v>Station</v>
      </c>
      <c r="B2266" s="473" t="str">
        <f>IF(ISNUMBER('Quantities Report_Secondary'!$A2266), "",TRIM('Quantities Report_Secondary'!$A2266))</f>
        <v/>
      </c>
      <c r="C2266" s="475">
        <f>'Quantities Report_Secondary'!D2266</f>
        <v>0</v>
      </c>
    </row>
    <row r="2267" spans="1:3" x14ac:dyDescent="0.25">
      <c r="A2267" s="532" t="str">
        <f>IF(ISNUMBER(VALUE(SUBSTITUTE('Quantities Report_Secondary'!$A2267,"+",""))), VALUE(SUBSTITUTE('Quantities Report_Secondary'!$A2267,"+","")),IF('Quantities Report_Secondary'!$A2267="Totals:","End of Project",$A2266))</f>
        <v>Station</v>
      </c>
      <c r="B2267" s="473" t="str">
        <f>IF(ISNUMBER('Quantities Report_Secondary'!$A2267), "",TRIM('Quantities Report_Secondary'!$A2267))</f>
        <v/>
      </c>
      <c r="C2267" s="475">
        <f>'Quantities Report_Secondary'!D2267</f>
        <v>0</v>
      </c>
    </row>
    <row r="2268" spans="1:3" x14ac:dyDescent="0.25">
      <c r="A2268" s="532" t="str">
        <f>IF(ISNUMBER(VALUE(SUBSTITUTE('Quantities Report_Secondary'!$A2268,"+",""))), VALUE(SUBSTITUTE('Quantities Report_Secondary'!$A2268,"+","")),IF('Quantities Report_Secondary'!$A2268="Totals:","End of Project",$A2267))</f>
        <v>Station</v>
      </c>
      <c r="B2268" s="473" t="str">
        <f>IF(ISNUMBER('Quantities Report_Secondary'!$A2268), "",TRIM('Quantities Report_Secondary'!$A2268))</f>
        <v/>
      </c>
      <c r="C2268" s="475">
        <f>'Quantities Report_Secondary'!D2268</f>
        <v>0</v>
      </c>
    </row>
    <row r="2269" spans="1:3" x14ac:dyDescent="0.25">
      <c r="A2269" s="532" t="str">
        <f>IF(ISNUMBER(VALUE(SUBSTITUTE('Quantities Report_Secondary'!$A2269,"+",""))), VALUE(SUBSTITUTE('Quantities Report_Secondary'!$A2269,"+","")),IF('Quantities Report_Secondary'!$A2269="Totals:","End of Project",$A2268))</f>
        <v>Station</v>
      </c>
      <c r="B2269" s="473" t="str">
        <f>IF(ISNUMBER('Quantities Report_Secondary'!$A2269), "",TRIM('Quantities Report_Secondary'!$A2269))</f>
        <v/>
      </c>
      <c r="C2269" s="475">
        <f>'Quantities Report_Secondary'!D2269</f>
        <v>0</v>
      </c>
    </row>
    <row r="2270" spans="1:3" x14ac:dyDescent="0.25">
      <c r="A2270" s="532" t="str">
        <f>IF(ISNUMBER(VALUE(SUBSTITUTE('Quantities Report_Secondary'!$A2270,"+",""))), VALUE(SUBSTITUTE('Quantities Report_Secondary'!$A2270,"+","")),IF('Quantities Report_Secondary'!$A2270="Totals:","End of Project",$A2269))</f>
        <v>Station</v>
      </c>
      <c r="B2270" s="473" t="str">
        <f>IF(ISNUMBER('Quantities Report_Secondary'!$A2270), "",TRIM('Quantities Report_Secondary'!$A2270))</f>
        <v/>
      </c>
      <c r="C2270" s="475">
        <f>'Quantities Report_Secondary'!D2270</f>
        <v>0</v>
      </c>
    </row>
    <row r="2271" spans="1:3" x14ac:dyDescent="0.25">
      <c r="A2271" s="532" t="str">
        <f>IF(ISNUMBER(VALUE(SUBSTITUTE('Quantities Report_Secondary'!$A2271,"+",""))), VALUE(SUBSTITUTE('Quantities Report_Secondary'!$A2271,"+","")),IF('Quantities Report_Secondary'!$A2271="Totals:","End of Project",$A2270))</f>
        <v>Station</v>
      </c>
      <c r="B2271" s="473" t="str">
        <f>IF(ISNUMBER('Quantities Report_Secondary'!$A2271), "",TRIM('Quantities Report_Secondary'!$A2271))</f>
        <v/>
      </c>
      <c r="C2271" s="475">
        <f>'Quantities Report_Secondary'!D2271</f>
        <v>0</v>
      </c>
    </row>
    <row r="2272" spans="1:3" x14ac:dyDescent="0.25">
      <c r="A2272" s="532" t="str">
        <f>IF(ISNUMBER(VALUE(SUBSTITUTE('Quantities Report_Secondary'!$A2272,"+",""))), VALUE(SUBSTITUTE('Quantities Report_Secondary'!$A2272,"+","")),IF('Quantities Report_Secondary'!$A2272="Totals:","End of Project",$A2271))</f>
        <v>Station</v>
      </c>
      <c r="B2272" s="473" t="str">
        <f>IF(ISNUMBER('Quantities Report_Secondary'!$A2272), "",TRIM('Quantities Report_Secondary'!$A2272))</f>
        <v/>
      </c>
      <c r="C2272" s="475">
        <f>'Quantities Report_Secondary'!D2272</f>
        <v>0</v>
      </c>
    </row>
    <row r="2273" spans="1:3" x14ac:dyDescent="0.25">
      <c r="A2273" s="532" t="str">
        <f>IF(ISNUMBER(VALUE(SUBSTITUTE('Quantities Report_Secondary'!$A2273,"+",""))), VALUE(SUBSTITUTE('Quantities Report_Secondary'!$A2273,"+","")),IF('Quantities Report_Secondary'!$A2273="Totals:","End of Project",$A2272))</f>
        <v>Station</v>
      </c>
      <c r="B2273" s="473" t="str">
        <f>IF(ISNUMBER('Quantities Report_Secondary'!$A2273), "",TRIM('Quantities Report_Secondary'!$A2273))</f>
        <v/>
      </c>
      <c r="C2273" s="475">
        <f>'Quantities Report_Secondary'!D2273</f>
        <v>0</v>
      </c>
    </row>
    <row r="2274" spans="1:3" x14ac:dyDescent="0.25">
      <c r="A2274" s="532" t="str">
        <f>IF(ISNUMBER(VALUE(SUBSTITUTE('Quantities Report_Secondary'!$A2274,"+",""))), VALUE(SUBSTITUTE('Quantities Report_Secondary'!$A2274,"+","")),IF('Quantities Report_Secondary'!$A2274="Totals:","End of Project",$A2273))</f>
        <v>Station</v>
      </c>
      <c r="B2274" s="473" t="str">
        <f>IF(ISNUMBER('Quantities Report_Secondary'!$A2274), "",TRIM('Quantities Report_Secondary'!$A2274))</f>
        <v/>
      </c>
      <c r="C2274" s="475">
        <f>'Quantities Report_Secondary'!D2274</f>
        <v>0</v>
      </c>
    </row>
    <row r="2275" spans="1:3" x14ac:dyDescent="0.25">
      <c r="A2275" s="532" t="str">
        <f>IF(ISNUMBER(VALUE(SUBSTITUTE('Quantities Report_Secondary'!$A2275,"+",""))), VALUE(SUBSTITUTE('Quantities Report_Secondary'!$A2275,"+","")),IF('Quantities Report_Secondary'!$A2275="Totals:","End of Project",$A2274))</f>
        <v>Station</v>
      </c>
      <c r="B2275" s="473" t="str">
        <f>IF(ISNUMBER('Quantities Report_Secondary'!$A2275), "",TRIM('Quantities Report_Secondary'!$A2275))</f>
        <v/>
      </c>
      <c r="C2275" s="475">
        <f>'Quantities Report_Secondary'!D2275</f>
        <v>0</v>
      </c>
    </row>
    <row r="2276" spans="1:3" x14ac:dyDescent="0.25">
      <c r="A2276" s="532" t="str">
        <f>IF(ISNUMBER(VALUE(SUBSTITUTE('Quantities Report_Secondary'!$A2276,"+",""))), VALUE(SUBSTITUTE('Quantities Report_Secondary'!$A2276,"+","")),IF('Quantities Report_Secondary'!$A2276="Totals:","End of Project",$A2275))</f>
        <v>Station</v>
      </c>
      <c r="B2276" s="473" t="str">
        <f>IF(ISNUMBER('Quantities Report_Secondary'!$A2276), "",TRIM('Quantities Report_Secondary'!$A2276))</f>
        <v/>
      </c>
      <c r="C2276" s="475">
        <f>'Quantities Report_Secondary'!D2276</f>
        <v>0</v>
      </c>
    </row>
    <row r="2277" spans="1:3" x14ac:dyDescent="0.25">
      <c r="A2277" s="532" t="str">
        <f>IF(ISNUMBER(VALUE(SUBSTITUTE('Quantities Report_Secondary'!$A2277,"+",""))), VALUE(SUBSTITUTE('Quantities Report_Secondary'!$A2277,"+","")),IF('Quantities Report_Secondary'!$A2277="Totals:","End of Project",$A2276))</f>
        <v>Station</v>
      </c>
      <c r="B2277" s="473" t="str">
        <f>IF(ISNUMBER('Quantities Report_Secondary'!$A2277), "",TRIM('Quantities Report_Secondary'!$A2277))</f>
        <v/>
      </c>
      <c r="C2277" s="475">
        <f>'Quantities Report_Secondary'!D2277</f>
        <v>0</v>
      </c>
    </row>
    <row r="2278" spans="1:3" x14ac:dyDescent="0.25">
      <c r="A2278" s="532" t="str">
        <f>IF(ISNUMBER(VALUE(SUBSTITUTE('Quantities Report_Secondary'!$A2278,"+",""))), VALUE(SUBSTITUTE('Quantities Report_Secondary'!$A2278,"+","")),IF('Quantities Report_Secondary'!$A2278="Totals:","End of Project",$A2277))</f>
        <v>Station</v>
      </c>
      <c r="B2278" s="473" t="str">
        <f>IF(ISNUMBER('Quantities Report_Secondary'!$A2278), "",TRIM('Quantities Report_Secondary'!$A2278))</f>
        <v/>
      </c>
      <c r="C2278" s="475">
        <f>'Quantities Report_Secondary'!D2278</f>
        <v>0</v>
      </c>
    </row>
    <row r="2279" spans="1:3" x14ac:dyDescent="0.25">
      <c r="A2279" s="532" t="str">
        <f>IF(ISNUMBER(VALUE(SUBSTITUTE('Quantities Report_Secondary'!$A2279,"+",""))), VALUE(SUBSTITUTE('Quantities Report_Secondary'!$A2279,"+","")),IF('Quantities Report_Secondary'!$A2279="Totals:","End of Project",$A2278))</f>
        <v>Station</v>
      </c>
      <c r="B2279" s="473" t="str">
        <f>IF(ISNUMBER('Quantities Report_Secondary'!$A2279), "",TRIM('Quantities Report_Secondary'!$A2279))</f>
        <v/>
      </c>
      <c r="C2279" s="475">
        <f>'Quantities Report_Secondary'!D2279</f>
        <v>0</v>
      </c>
    </row>
    <row r="2280" spans="1:3" x14ac:dyDescent="0.25">
      <c r="A2280" s="532" t="str">
        <f>IF(ISNUMBER(VALUE(SUBSTITUTE('Quantities Report_Secondary'!$A2280,"+",""))), VALUE(SUBSTITUTE('Quantities Report_Secondary'!$A2280,"+","")),IF('Quantities Report_Secondary'!$A2280="Totals:","End of Project",$A2279))</f>
        <v>Station</v>
      </c>
      <c r="B2280" s="473" t="str">
        <f>IF(ISNUMBER('Quantities Report_Secondary'!$A2280), "",TRIM('Quantities Report_Secondary'!$A2280))</f>
        <v/>
      </c>
      <c r="C2280" s="475">
        <f>'Quantities Report_Secondary'!D2280</f>
        <v>0</v>
      </c>
    </row>
    <row r="2281" spans="1:3" x14ac:dyDescent="0.25">
      <c r="A2281" s="532" t="str">
        <f>IF(ISNUMBER(VALUE(SUBSTITUTE('Quantities Report_Secondary'!$A2281,"+",""))), VALUE(SUBSTITUTE('Quantities Report_Secondary'!$A2281,"+","")),IF('Quantities Report_Secondary'!$A2281="Totals:","End of Project",$A2280))</f>
        <v>Station</v>
      </c>
      <c r="B2281" s="473" t="str">
        <f>IF(ISNUMBER('Quantities Report_Secondary'!$A2281), "",TRIM('Quantities Report_Secondary'!$A2281))</f>
        <v/>
      </c>
      <c r="C2281" s="475">
        <f>'Quantities Report_Secondary'!D2281</f>
        <v>0</v>
      </c>
    </row>
    <row r="2282" spans="1:3" x14ac:dyDescent="0.25">
      <c r="A2282" s="532" t="str">
        <f>IF(ISNUMBER(VALUE(SUBSTITUTE('Quantities Report_Secondary'!$A2282,"+",""))), VALUE(SUBSTITUTE('Quantities Report_Secondary'!$A2282,"+","")),IF('Quantities Report_Secondary'!$A2282="Totals:","End of Project",$A2281))</f>
        <v>Station</v>
      </c>
      <c r="B2282" s="473" t="str">
        <f>IF(ISNUMBER('Quantities Report_Secondary'!$A2282), "",TRIM('Quantities Report_Secondary'!$A2282))</f>
        <v/>
      </c>
      <c r="C2282" s="475">
        <f>'Quantities Report_Secondary'!D2282</f>
        <v>0</v>
      </c>
    </row>
    <row r="2283" spans="1:3" x14ac:dyDescent="0.25">
      <c r="A2283" s="532" t="str">
        <f>IF(ISNUMBER(VALUE(SUBSTITUTE('Quantities Report_Secondary'!$A2283,"+",""))), VALUE(SUBSTITUTE('Quantities Report_Secondary'!$A2283,"+","")),IF('Quantities Report_Secondary'!$A2283="Totals:","End of Project",$A2282))</f>
        <v>Station</v>
      </c>
      <c r="B2283" s="473" t="str">
        <f>IF(ISNUMBER('Quantities Report_Secondary'!$A2283), "",TRIM('Quantities Report_Secondary'!$A2283))</f>
        <v/>
      </c>
      <c r="C2283" s="475">
        <f>'Quantities Report_Secondary'!D2283</f>
        <v>0</v>
      </c>
    </row>
    <row r="2284" spans="1:3" x14ac:dyDescent="0.25">
      <c r="A2284" s="532" t="str">
        <f>IF(ISNUMBER(VALUE(SUBSTITUTE('Quantities Report_Secondary'!$A2284,"+",""))), VALUE(SUBSTITUTE('Quantities Report_Secondary'!$A2284,"+","")),IF('Quantities Report_Secondary'!$A2284="Totals:","End of Project",$A2283))</f>
        <v>Station</v>
      </c>
      <c r="B2284" s="473" t="str">
        <f>IF(ISNUMBER('Quantities Report_Secondary'!$A2284), "",TRIM('Quantities Report_Secondary'!$A2284))</f>
        <v/>
      </c>
      <c r="C2284" s="475">
        <f>'Quantities Report_Secondary'!D2284</f>
        <v>0</v>
      </c>
    </row>
    <row r="2285" spans="1:3" x14ac:dyDescent="0.25">
      <c r="A2285" s="532" t="str">
        <f>IF(ISNUMBER(VALUE(SUBSTITUTE('Quantities Report_Secondary'!$A2285,"+",""))), VALUE(SUBSTITUTE('Quantities Report_Secondary'!$A2285,"+","")),IF('Quantities Report_Secondary'!$A2285="Totals:","End of Project",$A2284))</f>
        <v>Station</v>
      </c>
      <c r="B2285" s="473" t="str">
        <f>IF(ISNUMBER('Quantities Report_Secondary'!$A2285), "",TRIM('Quantities Report_Secondary'!$A2285))</f>
        <v/>
      </c>
      <c r="C2285" s="475">
        <f>'Quantities Report_Secondary'!D2285</f>
        <v>0</v>
      </c>
    </row>
    <row r="2286" spans="1:3" x14ac:dyDescent="0.25">
      <c r="A2286" s="532" t="str">
        <f>IF(ISNUMBER(VALUE(SUBSTITUTE('Quantities Report_Secondary'!$A2286,"+",""))), VALUE(SUBSTITUTE('Quantities Report_Secondary'!$A2286,"+","")),IF('Quantities Report_Secondary'!$A2286="Totals:","End of Project",$A2285))</f>
        <v>Station</v>
      </c>
      <c r="B2286" s="473" t="str">
        <f>IF(ISNUMBER('Quantities Report_Secondary'!$A2286), "",TRIM('Quantities Report_Secondary'!$A2286))</f>
        <v/>
      </c>
      <c r="C2286" s="475">
        <f>'Quantities Report_Secondary'!D2286</f>
        <v>0</v>
      </c>
    </row>
    <row r="2287" spans="1:3" x14ac:dyDescent="0.25">
      <c r="A2287" s="532" t="str">
        <f>IF(ISNUMBER(VALUE(SUBSTITUTE('Quantities Report_Secondary'!$A2287,"+",""))), VALUE(SUBSTITUTE('Quantities Report_Secondary'!$A2287,"+","")),IF('Quantities Report_Secondary'!$A2287="Totals:","End of Project",$A2286))</f>
        <v>Station</v>
      </c>
      <c r="B2287" s="473" t="str">
        <f>IF(ISNUMBER('Quantities Report_Secondary'!$A2287), "",TRIM('Quantities Report_Secondary'!$A2287))</f>
        <v/>
      </c>
      <c r="C2287" s="475">
        <f>'Quantities Report_Secondary'!D2287</f>
        <v>0</v>
      </c>
    </row>
    <row r="2288" spans="1:3" x14ac:dyDescent="0.25">
      <c r="A2288" s="532" t="str">
        <f>IF(ISNUMBER(VALUE(SUBSTITUTE('Quantities Report_Secondary'!$A2288,"+",""))), VALUE(SUBSTITUTE('Quantities Report_Secondary'!$A2288,"+","")),IF('Quantities Report_Secondary'!$A2288="Totals:","End of Project",$A2287))</f>
        <v>Station</v>
      </c>
      <c r="B2288" s="473" t="str">
        <f>IF(ISNUMBER('Quantities Report_Secondary'!$A2288), "",TRIM('Quantities Report_Secondary'!$A2288))</f>
        <v/>
      </c>
      <c r="C2288" s="475">
        <f>'Quantities Report_Secondary'!D2288</f>
        <v>0</v>
      </c>
    </row>
    <row r="2289" spans="1:3" x14ac:dyDescent="0.25">
      <c r="A2289" s="532" t="str">
        <f>IF(ISNUMBER(VALUE(SUBSTITUTE('Quantities Report_Secondary'!$A2289,"+",""))), VALUE(SUBSTITUTE('Quantities Report_Secondary'!$A2289,"+","")),IF('Quantities Report_Secondary'!$A2289="Totals:","End of Project",$A2288))</f>
        <v>Station</v>
      </c>
      <c r="B2289" s="473" t="str">
        <f>IF(ISNUMBER('Quantities Report_Secondary'!$A2289), "",TRIM('Quantities Report_Secondary'!$A2289))</f>
        <v/>
      </c>
      <c r="C2289" s="475">
        <f>'Quantities Report_Secondary'!D2289</f>
        <v>0</v>
      </c>
    </row>
    <row r="2290" spans="1:3" x14ac:dyDescent="0.25">
      <c r="A2290" s="532" t="str">
        <f>IF(ISNUMBER(VALUE(SUBSTITUTE('Quantities Report_Secondary'!$A2290,"+",""))), VALUE(SUBSTITUTE('Quantities Report_Secondary'!$A2290,"+","")),IF('Quantities Report_Secondary'!$A2290="Totals:","End of Project",$A2289))</f>
        <v>Station</v>
      </c>
      <c r="B2290" s="473" t="str">
        <f>IF(ISNUMBER('Quantities Report_Secondary'!$A2290), "",TRIM('Quantities Report_Secondary'!$A2290))</f>
        <v/>
      </c>
      <c r="C2290" s="475">
        <f>'Quantities Report_Secondary'!D2290</f>
        <v>0</v>
      </c>
    </row>
    <row r="2291" spans="1:3" x14ac:dyDescent="0.25">
      <c r="A2291" s="532" t="str">
        <f>IF(ISNUMBER(VALUE(SUBSTITUTE('Quantities Report_Secondary'!$A2291,"+",""))), VALUE(SUBSTITUTE('Quantities Report_Secondary'!$A2291,"+","")),IF('Quantities Report_Secondary'!$A2291="Totals:","End of Project",$A2290))</f>
        <v>Station</v>
      </c>
      <c r="B2291" s="473" t="str">
        <f>IF(ISNUMBER('Quantities Report_Secondary'!$A2291), "",TRIM('Quantities Report_Secondary'!$A2291))</f>
        <v/>
      </c>
      <c r="C2291" s="475">
        <f>'Quantities Report_Secondary'!D2291</f>
        <v>0</v>
      </c>
    </row>
    <row r="2292" spans="1:3" x14ac:dyDescent="0.25">
      <c r="A2292" s="532" t="str">
        <f>IF(ISNUMBER(VALUE(SUBSTITUTE('Quantities Report_Secondary'!$A2292,"+",""))), VALUE(SUBSTITUTE('Quantities Report_Secondary'!$A2292,"+","")),IF('Quantities Report_Secondary'!$A2292="Totals:","End of Project",$A2291))</f>
        <v>Station</v>
      </c>
      <c r="B2292" s="473" t="str">
        <f>IF(ISNUMBER('Quantities Report_Secondary'!$A2292), "",TRIM('Quantities Report_Secondary'!$A2292))</f>
        <v/>
      </c>
      <c r="C2292" s="475">
        <f>'Quantities Report_Secondary'!D2292</f>
        <v>0</v>
      </c>
    </row>
    <row r="2293" spans="1:3" x14ac:dyDescent="0.25">
      <c r="A2293" s="532" t="str">
        <f>IF(ISNUMBER(VALUE(SUBSTITUTE('Quantities Report_Secondary'!$A2293,"+",""))), VALUE(SUBSTITUTE('Quantities Report_Secondary'!$A2293,"+","")),IF('Quantities Report_Secondary'!$A2293="Totals:","End of Project",$A2292))</f>
        <v>Station</v>
      </c>
      <c r="B2293" s="473" t="str">
        <f>IF(ISNUMBER('Quantities Report_Secondary'!$A2293), "",TRIM('Quantities Report_Secondary'!$A2293))</f>
        <v/>
      </c>
      <c r="C2293" s="475">
        <f>'Quantities Report_Secondary'!D2293</f>
        <v>0</v>
      </c>
    </row>
    <row r="2294" spans="1:3" x14ac:dyDescent="0.25">
      <c r="A2294" s="532" t="str">
        <f>IF(ISNUMBER(VALUE(SUBSTITUTE('Quantities Report_Secondary'!$A2294,"+",""))), VALUE(SUBSTITUTE('Quantities Report_Secondary'!$A2294,"+","")),IF('Quantities Report_Secondary'!$A2294="Totals:","End of Project",$A2293))</f>
        <v>Station</v>
      </c>
      <c r="B2294" s="473" t="str">
        <f>IF(ISNUMBER('Quantities Report_Secondary'!$A2294), "",TRIM('Quantities Report_Secondary'!$A2294))</f>
        <v/>
      </c>
      <c r="C2294" s="475">
        <f>'Quantities Report_Secondary'!D2294</f>
        <v>0</v>
      </c>
    </row>
    <row r="2295" spans="1:3" x14ac:dyDescent="0.25">
      <c r="A2295" s="532" t="str">
        <f>IF(ISNUMBER(VALUE(SUBSTITUTE('Quantities Report_Secondary'!$A2295,"+",""))), VALUE(SUBSTITUTE('Quantities Report_Secondary'!$A2295,"+","")),IF('Quantities Report_Secondary'!$A2295="Totals:","End of Project",$A2294))</f>
        <v>Station</v>
      </c>
      <c r="B2295" s="473" t="str">
        <f>IF(ISNUMBER('Quantities Report_Secondary'!$A2295), "",TRIM('Quantities Report_Secondary'!$A2295))</f>
        <v/>
      </c>
      <c r="C2295" s="475">
        <f>'Quantities Report_Secondary'!D2295</f>
        <v>0</v>
      </c>
    </row>
    <row r="2296" spans="1:3" x14ac:dyDescent="0.25">
      <c r="A2296" s="532" t="str">
        <f>IF(ISNUMBER(VALUE(SUBSTITUTE('Quantities Report_Secondary'!$A2296,"+",""))), VALUE(SUBSTITUTE('Quantities Report_Secondary'!$A2296,"+","")),IF('Quantities Report_Secondary'!$A2296="Totals:","End of Project",$A2295))</f>
        <v>Station</v>
      </c>
      <c r="B2296" s="473" t="str">
        <f>IF(ISNUMBER('Quantities Report_Secondary'!$A2296), "",TRIM('Quantities Report_Secondary'!$A2296))</f>
        <v/>
      </c>
      <c r="C2296" s="475">
        <f>'Quantities Report_Secondary'!D2296</f>
        <v>0</v>
      </c>
    </row>
    <row r="2297" spans="1:3" x14ac:dyDescent="0.25">
      <c r="A2297" s="532" t="str">
        <f>IF(ISNUMBER(VALUE(SUBSTITUTE('Quantities Report_Secondary'!$A2297,"+",""))), VALUE(SUBSTITUTE('Quantities Report_Secondary'!$A2297,"+","")),IF('Quantities Report_Secondary'!$A2297="Totals:","End of Project",$A2296))</f>
        <v>Station</v>
      </c>
      <c r="B2297" s="473" t="str">
        <f>IF(ISNUMBER('Quantities Report_Secondary'!$A2297), "",TRIM('Quantities Report_Secondary'!$A2297))</f>
        <v/>
      </c>
      <c r="C2297" s="475">
        <f>'Quantities Report_Secondary'!D2297</f>
        <v>0</v>
      </c>
    </row>
    <row r="2298" spans="1:3" x14ac:dyDescent="0.25">
      <c r="A2298" s="532" t="str">
        <f>IF(ISNUMBER(VALUE(SUBSTITUTE('Quantities Report_Secondary'!$A2298,"+",""))), VALUE(SUBSTITUTE('Quantities Report_Secondary'!$A2298,"+","")),IF('Quantities Report_Secondary'!$A2298="Totals:","End of Project",$A2297))</f>
        <v>Station</v>
      </c>
      <c r="B2298" s="473" t="str">
        <f>IF(ISNUMBER('Quantities Report_Secondary'!$A2298), "",TRIM('Quantities Report_Secondary'!$A2298))</f>
        <v/>
      </c>
      <c r="C2298" s="475">
        <f>'Quantities Report_Secondary'!D2298</f>
        <v>0</v>
      </c>
    </row>
    <row r="2299" spans="1:3" x14ac:dyDescent="0.25">
      <c r="A2299" s="532" t="str">
        <f>IF(ISNUMBER(VALUE(SUBSTITUTE('Quantities Report_Secondary'!$A2299,"+",""))), VALUE(SUBSTITUTE('Quantities Report_Secondary'!$A2299,"+","")),IF('Quantities Report_Secondary'!$A2299="Totals:","End of Project",$A2298))</f>
        <v>Station</v>
      </c>
      <c r="B2299" s="473" t="str">
        <f>IF(ISNUMBER('Quantities Report_Secondary'!$A2299), "",TRIM('Quantities Report_Secondary'!$A2299))</f>
        <v/>
      </c>
      <c r="C2299" s="475">
        <f>'Quantities Report_Secondary'!D2299</f>
        <v>0</v>
      </c>
    </row>
    <row r="2300" spans="1:3" x14ac:dyDescent="0.25">
      <c r="A2300" s="532" t="str">
        <f>IF(ISNUMBER(VALUE(SUBSTITUTE('Quantities Report_Secondary'!$A2300,"+",""))), VALUE(SUBSTITUTE('Quantities Report_Secondary'!$A2300,"+","")),IF('Quantities Report_Secondary'!$A2300="Totals:","End of Project",$A2299))</f>
        <v>Station</v>
      </c>
      <c r="B2300" s="473" t="str">
        <f>IF(ISNUMBER('Quantities Report_Secondary'!$A2300), "",TRIM('Quantities Report_Secondary'!$A2300))</f>
        <v/>
      </c>
      <c r="C2300" s="475">
        <f>'Quantities Report_Secondary'!D2300</f>
        <v>0</v>
      </c>
    </row>
    <row r="2301" spans="1:3" x14ac:dyDescent="0.25">
      <c r="A2301" s="532" t="str">
        <f>IF(ISNUMBER(VALUE(SUBSTITUTE('Quantities Report_Secondary'!$A2301,"+",""))), VALUE(SUBSTITUTE('Quantities Report_Secondary'!$A2301,"+","")),IF('Quantities Report_Secondary'!$A2301="Totals:","End of Project",$A2300))</f>
        <v>Station</v>
      </c>
      <c r="B2301" s="473" t="str">
        <f>IF(ISNUMBER('Quantities Report_Secondary'!$A2301), "",TRIM('Quantities Report_Secondary'!$A2301))</f>
        <v/>
      </c>
      <c r="C2301" s="475">
        <f>'Quantities Report_Secondary'!D2301</f>
        <v>0</v>
      </c>
    </row>
    <row r="2302" spans="1:3" x14ac:dyDescent="0.25">
      <c r="A2302" s="532" t="str">
        <f>IF(ISNUMBER(VALUE(SUBSTITUTE('Quantities Report_Secondary'!$A2302,"+",""))), VALUE(SUBSTITUTE('Quantities Report_Secondary'!$A2302,"+","")),IF('Quantities Report_Secondary'!$A2302="Totals:","End of Project",$A2301))</f>
        <v>Station</v>
      </c>
      <c r="B2302" s="473" t="str">
        <f>IF(ISNUMBER('Quantities Report_Secondary'!$A2302), "",TRIM('Quantities Report_Secondary'!$A2302))</f>
        <v/>
      </c>
      <c r="C2302" s="475">
        <f>'Quantities Report_Secondary'!D2302</f>
        <v>0</v>
      </c>
    </row>
    <row r="2303" spans="1:3" x14ac:dyDescent="0.25">
      <c r="A2303" s="532" t="str">
        <f>IF(ISNUMBER(VALUE(SUBSTITUTE('Quantities Report_Secondary'!$A2303,"+",""))), VALUE(SUBSTITUTE('Quantities Report_Secondary'!$A2303,"+","")),IF('Quantities Report_Secondary'!$A2303="Totals:","End of Project",$A2302))</f>
        <v>Station</v>
      </c>
      <c r="B2303" s="473" t="str">
        <f>IF(ISNUMBER('Quantities Report_Secondary'!$A2303), "",TRIM('Quantities Report_Secondary'!$A2303))</f>
        <v/>
      </c>
      <c r="C2303" s="475">
        <f>'Quantities Report_Secondary'!D2303</f>
        <v>0</v>
      </c>
    </row>
    <row r="2304" spans="1:3" x14ac:dyDescent="0.25">
      <c r="A2304" s="532" t="str">
        <f>IF(ISNUMBER(VALUE(SUBSTITUTE('Quantities Report_Secondary'!$A2304,"+",""))), VALUE(SUBSTITUTE('Quantities Report_Secondary'!$A2304,"+","")),IF('Quantities Report_Secondary'!$A2304="Totals:","End of Project",$A2303))</f>
        <v>Station</v>
      </c>
      <c r="B2304" s="473" t="str">
        <f>IF(ISNUMBER('Quantities Report_Secondary'!$A2304), "",TRIM('Quantities Report_Secondary'!$A2304))</f>
        <v/>
      </c>
      <c r="C2304" s="475">
        <f>'Quantities Report_Secondary'!D2304</f>
        <v>0</v>
      </c>
    </row>
    <row r="2305" spans="1:3" x14ac:dyDescent="0.25">
      <c r="A2305" s="532" t="str">
        <f>IF(ISNUMBER(VALUE(SUBSTITUTE('Quantities Report_Secondary'!$A2305,"+",""))), VALUE(SUBSTITUTE('Quantities Report_Secondary'!$A2305,"+","")),IF('Quantities Report_Secondary'!$A2305="Totals:","End of Project",$A2304))</f>
        <v>Station</v>
      </c>
      <c r="B2305" s="473" t="str">
        <f>IF(ISNUMBER('Quantities Report_Secondary'!$A2305), "",TRIM('Quantities Report_Secondary'!$A2305))</f>
        <v/>
      </c>
      <c r="C2305" s="475">
        <f>'Quantities Report_Secondary'!D2305</f>
        <v>0</v>
      </c>
    </row>
    <row r="2306" spans="1:3" x14ac:dyDescent="0.25">
      <c r="A2306" s="532" t="str">
        <f>IF(ISNUMBER(VALUE(SUBSTITUTE('Quantities Report_Secondary'!$A2306,"+",""))), VALUE(SUBSTITUTE('Quantities Report_Secondary'!$A2306,"+","")),IF('Quantities Report_Secondary'!$A2306="Totals:","End of Project",$A2305))</f>
        <v>Station</v>
      </c>
      <c r="B2306" s="473" t="str">
        <f>IF(ISNUMBER('Quantities Report_Secondary'!$A2306), "",TRIM('Quantities Report_Secondary'!$A2306))</f>
        <v/>
      </c>
      <c r="C2306" s="475">
        <f>'Quantities Report_Secondary'!D2306</f>
        <v>0</v>
      </c>
    </row>
    <row r="2307" spans="1:3" x14ac:dyDescent="0.25">
      <c r="A2307" s="532" t="str">
        <f>IF(ISNUMBER(VALUE(SUBSTITUTE('Quantities Report_Secondary'!$A2307,"+",""))), VALUE(SUBSTITUTE('Quantities Report_Secondary'!$A2307,"+","")),IF('Quantities Report_Secondary'!$A2307="Totals:","End of Project",$A2306))</f>
        <v>Station</v>
      </c>
      <c r="B2307" s="473" t="str">
        <f>IF(ISNUMBER('Quantities Report_Secondary'!$A2307), "",TRIM('Quantities Report_Secondary'!$A2307))</f>
        <v/>
      </c>
      <c r="C2307" s="475">
        <f>'Quantities Report_Secondary'!D2307</f>
        <v>0</v>
      </c>
    </row>
    <row r="2308" spans="1:3" x14ac:dyDescent="0.25">
      <c r="A2308" s="532" t="str">
        <f>IF(ISNUMBER(VALUE(SUBSTITUTE('Quantities Report_Secondary'!$A2308,"+",""))), VALUE(SUBSTITUTE('Quantities Report_Secondary'!$A2308,"+","")),IF('Quantities Report_Secondary'!$A2308="Totals:","End of Project",$A2307))</f>
        <v>Station</v>
      </c>
      <c r="B2308" s="473" t="str">
        <f>IF(ISNUMBER('Quantities Report_Secondary'!$A2308), "",TRIM('Quantities Report_Secondary'!$A2308))</f>
        <v/>
      </c>
      <c r="C2308" s="475">
        <f>'Quantities Report_Secondary'!D2308</f>
        <v>0</v>
      </c>
    </row>
    <row r="2309" spans="1:3" x14ac:dyDescent="0.25">
      <c r="A2309" s="532" t="str">
        <f>IF(ISNUMBER(VALUE(SUBSTITUTE('Quantities Report_Secondary'!$A2309,"+",""))), VALUE(SUBSTITUTE('Quantities Report_Secondary'!$A2309,"+","")),IF('Quantities Report_Secondary'!$A2309="Totals:","End of Project",$A2308))</f>
        <v>Station</v>
      </c>
      <c r="B2309" s="473" t="str">
        <f>IF(ISNUMBER('Quantities Report_Secondary'!$A2309), "",TRIM('Quantities Report_Secondary'!$A2309))</f>
        <v/>
      </c>
      <c r="C2309" s="475">
        <f>'Quantities Report_Secondary'!D2309</f>
        <v>0</v>
      </c>
    </row>
    <row r="2310" spans="1:3" x14ac:dyDescent="0.25">
      <c r="A2310" s="532" t="str">
        <f>IF(ISNUMBER(VALUE(SUBSTITUTE('Quantities Report_Secondary'!$A2310,"+",""))), VALUE(SUBSTITUTE('Quantities Report_Secondary'!$A2310,"+","")),IF('Quantities Report_Secondary'!$A2310="Totals:","End of Project",$A2309))</f>
        <v>Station</v>
      </c>
      <c r="B2310" s="473" t="str">
        <f>IF(ISNUMBER('Quantities Report_Secondary'!$A2310), "",TRIM('Quantities Report_Secondary'!$A2310))</f>
        <v/>
      </c>
      <c r="C2310" s="475">
        <f>'Quantities Report_Secondary'!D2310</f>
        <v>0</v>
      </c>
    </row>
    <row r="2311" spans="1:3" x14ac:dyDescent="0.25">
      <c r="A2311" s="532" t="str">
        <f>IF(ISNUMBER(VALUE(SUBSTITUTE('Quantities Report_Secondary'!$A2311,"+",""))), VALUE(SUBSTITUTE('Quantities Report_Secondary'!$A2311,"+","")),IF('Quantities Report_Secondary'!$A2311="Totals:","End of Project",$A2310))</f>
        <v>Station</v>
      </c>
      <c r="B2311" s="473" t="str">
        <f>IF(ISNUMBER('Quantities Report_Secondary'!$A2311), "",TRIM('Quantities Report_Secondary'!$A2311))</f>
        <v/>
      </c>
      <c r="C2311" s="475">
        <f>'Quantities Report_Secondary'!D2311</f>
        <v>0</v>
      </c>
    </row>
    <row r="2312" spans="1:3" x14ac:dyDescent="0.25">
      <c r="A2312" s="532" t="str">
        <f>IF(ISNUMBER(VALUE(SUBSTITUTE('Quantities Report_Secondary'!$A2312,"+",""))), VALUE(SUBSTITUTE('Quantities Report_Secondary'!$A2312,"+","")),IF('Quantities Report_Secondary'!$A2312="Totals:","End of Project",$A2311))</f>
        <v>Station</v>
      </c>
      <c r="B2312" s="473" t="str">
        <f>IF(ISNUMBER('Quantities Report_Secondary'!$A2312), "",TRIM('Quantities Report_Secondary'!$A2312))</f>
        <v/>
      </c>
      <c r="C2312" s="475">
        <f>'Quantities Report_Secondary'!D2312</f>
        <v>0</v>
      </c>
    </row>
    <row r="2313" spans="1:3" x14ac:dyDescent="0.25">
      <c r="A2313" s="532" t="str">
        <f>IF(ISNUMBER(VALUE(SUBSTITUTE('Quantities Report_Secondary'!$A2313,"+",""))), VALUE(SUBSTITUTE('Quantities Report_Secondary'!$A2313,"+","")),IF('Quantities Report_Secondary'!$A2313="Totals:","End of Project",$A2312))</f>
        <v>Station</v>
      </c>
      <c r="B2313" s="473" t="str">
        <f>IF(ISNUMBER('Quantities Report_Secondary'!$A2313), "",TRIM('Quantities Report_Secondary'!$A2313))</f>
        <v/>
      </c>
      <c r="C2313" s="475">
        <f>'Quantities Report_Secondary'!D2313</f>
        <v>0</v>
      </c>
    </row>
    <row r="2314" spans="1:3" x14ac:dyDescent="0.25">
      <c r="A2314" s="532" t="str">
        <f>IF(ISNUMBER(VALUE(SUBSTITUTE('Quantities Report_Secondary'!$A2314,"+",""))), VALUE(SUBSTITUTE('Quantities Report_Secondary'!$A2314,"+","")),IF('Quantities Report_Secondary'!$A2314="Totals:","End of Project",$A2313))</f>
        <v>Station</v>
      </c>
      <c r="B2314" s="473" t="str">
        <f>IF(ISNUMBER('Quantities Report_Secondary'!$A2314), "",TRIM('Quantities Report_Secondary'!$A2314))</f>
        <v/>
      </c>
      <c r="C2314" s="475">
        <f>'Quantities Report_Secondary'!D2314</f>
        <v>0</v>
      </c>
    </row>
    <row r="2315" spans="1:3" x14ac:dyDescent="0.25">
      <c r="A2315" s="532" t="str">
        <f>IF(ISNUMBER(VALUE(SUBSTITUTE('Quantities Report_Secondary'!$A2315,"+",""))), VALUE(SUBSTITUTE('Quantities Report_Secondary'!$A2315,"+","")),IF('Quantities Report_Secondary'!$A2315="Totals:","End of Project",$A2314))</f>
        <v>Station</v>
      </c>
      <c r="B2315" s="473" t="str">
        <f>IF(ISNUMBER('Quantities Report_Secondary'!$A2315), "",TRIM('Quantities Report_Secondary'!$A2315))</f>
        <v/>
      </c>
      <c r="C2315" s="475">
        <f>'Quantities Report_Secondary'!D2315</f>
        <v>0</v>
      </c>
    </row>
    <row r="2316" spans="1:3" x14ac:dyDescent="0.25">
      <c r="A2316" s="532" t="str">
        <f>IF(ISNUMBER(VALUE(SUBSTITUTE('Quantities Report_Secondary'!$A2316,"+",""))), VALUE(SUBSTITUTE('Quantities Report_Secondary'!$A2316,"+","")),IF('Quantities Report_Secondary'!$A2316="Totals:","End of Project",$A2315))</f>
        <v>Station</v>
      </c>
      <c r="B2316" s="473" t="str">
        <f>IF(ISNUMBER('Quantities Report_Secondary'!$A2316), "",TRIM('Quantities Report_Secondary'!$A2316))</f>
        <v/>
      </c>
      <c r="C2316" s="475">
        <f>'Quantities Report_Secondary'!D2316</f>
        <v>0</v>
      </c>
    </row>
    <row r="2317" spans="1:3" x14ac:dyDescent="0.25">
      <c r="A2317" s="532" t="str">
        <f>IF(ISNUMBER(VALUE(SUBSTITUTE('Quantities Report_Secondary'!$A2317,"+",""))), VALUE(SUBSTITUTE('Quantities Report_Secondary'!$A2317,"+","")),IF('Quantities Report_Secondary'!$A2317="Totals:","End of Project",$A2316))</f>
        <v>Station</v>
      </c>
      <c r="B2317" s="473" t="str">
        <f>IF(ISNUMBER('Quantities Report_Secondary'!$A2317), "",TRIM('Quantities Report_Secondary'!$A2317))</f>
        <v/>
      </c>
      <c r="C2317" s="475">
        <f>'Quantities Report_Secondary'!D2317</f>
        <v>0</v>
      </c>
    </row>
    <row r="2318" spans="1:3" x14ac:dyDescent="0.25">
      <c r="A2318" s="532" t="str">
        <f>IF(ISNUMBER(VALUE(SUBSTITUTE('Quantities Report_Secondary'!$A2318,"+",""))), VALUE(SUBSTITUTE('Quantities Report_Secondary'!$A2318,"+","")),IF('Quantities Report_Secondary'!$A2318="Totals:","End of Project",$A2317))</f>
        <v>Station</v>
      </c>
      <c r="B2318" s="473" t="str">
        <f>IF(ISNUMBER('Quantities Report_Secondary'!$A2318), "",TRIM('Quantities Report_Secondary'!$A2318))</f>
        <v/>
      </c>
      <c r="C2318" s="475">
        <f>'Quantities Report_Secondary'!D2318</f>
        <v>0</v>
      </c>
    </row>
    <row r="2319" spans="1:3" x14ac:dyDescent="0.25">
      <c r="A2319" s="532" t="str">
        <f>IF(ISNUMBER(VALUE(SUBSTITUTE('Quantities Report_Secondary'!$A2319,"+",""))), VALUE(SUBSTITUTE('Quantities Report_Secondary'!$A2319,"+","")),IF('Quantities Report_Secondary'!$A2319="Totals:","End of Project",$A2318))</f>
        <v>Station</v>
      </c>
      <c r="B2319" s="473" t="str">
        <f>IF(ISNUMBER('Quantities Report_Secondary'!$A2319), "",TRIM('Quantities Report_Secondary'!$A2319))</f>
        <v/>
      </c>
      <c r="C2319" s="475">
        <f>'Quantities Report_Secondary'!D2319</f>
        <v>0</v>
      </c>
    </row>
    <row r="2320" spans="1:3" x14ac:dyDescent="0.25">
      <c r="A2320" s="532" t="str">
        <f>IF(ISNUMBER(VALUE(SUBSTITUTE('Quantities Report_Secondary'!$A2320,"+",""))), VALUE(SUBSTITUTE('Quantities Report_Secondary'!$A2320,"+","")),IF('Quantities Report_Secondary'!$A2320="Totals:","End of Project",$A2319))</f>
        <v>Station</v>
      </c>
      <c r="B2320" s="473" t="str">
        <f>IF(ISNUMBER('Quantities Report_Secondary'!$A2320), "",TRIM('Quantities Report_Secondary'!$A2320))</f>
        <v/>
      </c>
      <c r="C2320" s="475">
        <f>'Quantities Report_Secondary'!D2320</f>
        <v>0</v>
      </c>
    </row>
    <row r="2321" spans="1:3" x14ac:dyDescent="0.25">
      <c r="A2321" s="532" t="str">
        <f>IF(ISNUMBER(VALUE(SUBSTITUTE('Quantities Report_Secondary'!$A2321,"+",""))), VALUE(SUBSTITUTE('Quantities Report_Secondary'!$A2321,"+","")),IF('Quantities Report_Secondary'!$A2321="Totals:","End of Project",$A2320))</f>
        <v>Station</v>
      </c>
      <c r="B2321" s="473" t="str">
        <f>IF(ISNUMBER('Quantities Report_Secondary'!$A2321), "",TRIM('Quantities Report_Secondary'!$A2321))</f>
        <v/>
      </c>
      <c r="C2321" s="475">
        <f>'Quantities Report_Secondary'!D2321</f>
        <v>0</v>
      </c>
    </row>
    <row r="2322" spans="1:3" x14ac:dyDescent="0.25">
      <c r="A2322" s="532" t="str">
        <f>IF(ISNUMBER(VALUE(SUBSTITUTE('Quantities Report_Secondary'!$A2322,"+",""))), VALUE(SUBSTITUTE('Quantities Report_Secondary'!$A2322,"+","")),IF('Quantities Report_Secondary'!$A2322="Totals:","End of Project",$A2321))</f>
        <v>Station</v>
      </c>
      <c r="B2322" s="473" t="str">
        <f>IF(ISNUMBER('Quantities Report_Secondary'!$A2322), "",TRIM('Quantities Report_Secondary'!$A2322))</f>
        <v/>
      </c>
      <c r="C2322" s="475">
        <f>'Quantities Report_Secondary'!D2322</f>
        <v>0</v>
      </c>
    </row>
    <row r="2323" spans="1:3" x14ac:dyDescent="0.25">
      <c r="A2323" s="532" t="str">
        <f>IF(ISNUMBER(VALUE(SUBSTITUTE('Quantities Report_Secondary'!$A2323,"+",""))), VALUE(SUBSTITUTE('Quantities Report_Secondary'!$A2323,"+","")),IF('Quantities Report_Secondary'!$A2323="Totals:","End of Project",$A2322))</f>
        <v>Station</v>
      </c>
      <c r="B2323" s="473" t="str">
        <f>IF(ISNUMBER('Quantities Report_Secondary'!$A2323), "",TRIM('Quantities Report_Secondary'!$A2323))</f>
        <v/>
      </c>
      <c r="C2323" s="475">
        <f>'Quantities Report_Secondary'!D2323</f>
        <v>0</v>
      </c>
    </row>
    <row r="2324" spans="1:3" x14ac:dyDescent="0.25">
      <c r="A2324" s="532" t="str">
        <f>IF(ISNUMBER(VALUE(SUBSTITUTE('Quantities Report_Secondary'!$A2324,"+",""))), VALUE(SUBSTITUTE('Quantities Report_Secondary'!$A2324,"+","")),IF('Quantities Report_Secondary'!$A2324="Totals:","End of Project",$A2323))</f>
        <v>Station</v>
      </c>
      <c r="B2324" s="473" t="str">
        <f>IF(ISNUMBER('Quantities Report_Secondary'!$A2324), "",TRIM('Quantities Report_Secondary'!$A2324))</f>
        <v/>
      </c>
      <c r="C2324" s="475">
        <f>'Quantities Report_Secondary'!D2324</f>
        <v>0</v>
      </c>
    </row>
    <row r="2325" spans="1:3" x14ac:dyDescent="0.25">
      <c r="A2325" s="532" t="str">
        <f>IF(ISNUMBER(VALUE(SUBSTITUTE('Quantities Report_Secondary'!$A2325,"+",""))), VALUE(SUBSTITUTE('Quantities Report_Secondary'!$A2325,"+","")),IF('Quantities Report_Secondary'!$A2325="Totals:","End of Project",$A2324))</f>
        <v>Station</v>
      </c>
      <c r="B2325" s="473" t="str">
        <f>IF(ISNUMBER('Quantities Report_Secondary'!$A2325), "",TRIM('Quantities Report_Secondary'!$A2325))</f>
        <v/>
      </c>
      <c r="C2325" s="475">
        <f>'Quantities Report_Secondary'!D2325</f>
        <v>0</v>
      </c>
    </row>
    <row r="2326" spans="1:3" x14ac:dyDescent="0.25">
      <c r="A2326" s="532" t="str">
        <f>IF(ISNUMBER(VALUE(SUBSTITUTE('Quantities Report_Secondary'!$A2326,"+",""))), VALUE(SUBSTITUTE('Quantities Report_Secondary'!$A2326,"+","")),IF('Quantities Report_Secondary'!$A2326="Totals:","End of Project",$A2325))</f>
        <v>Station</v>
      </c>
      <c r="B2326" s="473" t="str">
        <f>IF(ISNUMBER('Quantities Report_Secondary'!$A2326), "",TRIM('Quantities Report_Secondary'!$A2326))</f>
        <v/>
      </c>
      <c r="C2326" s="475">
        <f>'Quantities Report_Secondary'!D2326</f>
        <v>0</v>
      </c>
    </row>
    <row r="2327" spans="1:3" x14ac:dyDescent="0.25">
      <c r="A2327" s="532" t="str">
        <f>IF(ISNUMBER(VALUE(SUBSTITUTE('Quantities Report_Secondary'!$A2327,"+",""))), VALUE(SUBSTITUTE('Quantities Report_Secondary'!$A2327,"+","")),IF('Quantities Report_Secondary'!$A2327="Totals:","End of Project",$A2326))</f>
        <v>Station</v>
      </c>
      <c r="B2327" s="473" t="str">
        <f>IF(ISNUMBER('Quantities Report_Secondary'!$A2327), "",TRIM('Quantities Report_Secondary'!$A2327))</f>
        <v/>
      </c>
      <c r="C2327" s="475">
        <f>'Quantities Report_Secondary'!D2327</f>
        <v>0</v>
      </c>
    </row>
    <row r="2328" spans="1:3" x14ac:dyDescent="0.25">
      <c r="A2328" s="532" t="str">
        <f>IF(ISNUMBER(VALUE(SUBSTITUTE('Quantities Report_Secondary'!$A2328,"+",""))), VALUE(SUBSTITUTE('Quantities Report_Secondary'!$A2328,"+","")),IF('Quantities Report_Secondary'!$A2328="Totals:","End of Project",$A2327))</f>
        <v>Station</v>
      </c>
      <c r="B2328" s="473" t="str">
        <f>IF(ISNUMBER('Quantities Report_Secondary'!$A2328), "",TRIM('Quantities Report_Secondary'!$A2328))</f>
        <v/>
      </c>
      <c r="C2328" s="475">
        <f>'Quantities Report_Secondary'!D2328</f>
        <v>0</v>
      </c>
    </row>
    <row r="2329" spans="1:3" x14ac:dyDescent="0.25">
      <c r="A2329" s="532" t="str">
        <f>IF(ISNUMBER(VALUE(SUBSTITUTE('Quantities Report_Secondary'!$A2329,"+",""))), VALUE(SUBSTITUTE('Quantities Report_Secondary'!$A2329,"+","")),IF('Quantities Report_Secondary'!$A2329="Totals:","End of Project",$A2328))</f>
        <v>Station</v>
      </c>
      <c r="B2329" s="473" t="str">
        <f>IF(ISNUMBER('Quantities Report_Secondary'!$A2329), "",TRIM('Quantities Report_Secondary'!$A2329))</f>
        <v/>
      </c>
      <c r="C2329" s="475">
        <f>'Quantities Report_Secondary'!D2329</f>
        <v>0</v>
      </c>
    </row>
    <row r="2330" spans="1:3" x14ac:dyDescent="0.25">
      <c r="A2330" s="532" t="str">
        <f>IF(ISNUMBER(VALUE(SUBSTITUTE('Quantities Report_Secondary'!$A2330,"+",""))), VALUE(SUBSTITUTE('Quantities Report_Secondary'!$A2330,"+","")),IF('Quantities Report_Secondary'!$A2330="Totals:","End of Project",$A2329))</f>
        <v>Station</v>
      </c>
      <c r="B2330" s="473" t="str">
        <f>IF(ISNUMBER('Quantities Report_Secondary'!$A2330), "",TRIM('Quantities Report_Secondary'!$A2330))</f>
        <v/>
      </c>
      <c r="C2330" s="475">
        <f>'Quantities Report_Secondary'!D2330</f>
        <v>0</v>
      </c>
    </row>
    <row r="2331" spans="1:3" x14ac:dyDescent="0.25">
      <c r="A2331" s="532" t="str">
        <f>IF(ISNUMBER(VALUE(SUBSTITUTE('Quantities Report_Secondary'!$A2331,"+",""))), VALUE(SUBSTITUTE('Quantities Report_Secondary'!$A2331,"+","")),IF('Quantities Report_Secondary'!$A2331="Totals:","End of Project",$A2330))</f>
        <v>Station</v>
      </c>
      <c r="B2331" s="473" t="str">
        <f>IF(ISNUMBER('Quantities Report_Secondary'!$A2331), "",TRIM('Quantities Report_Secondary'!$A2331))</f>
        <v/>
      </c>
      <c r="C2331" s="475">
        <f>'Quantities Report_Secondary'!D2331</f>
        <v>0</v>
      </c>
    </row>
    <row r="2332" spans="1:3" x14ac:dyDescent="0.25">
      <c r="A2332" s="532" t="str">
        <f>IF(ISNUMBER(VALUE(SUBSTITUTE('Quantities Report_Secondary'!$A2332,"+",""))), VALUE(SUBSTITUTE('Quantities Report_Secondary'!$A2332,"+","")),IF('Quantities Report_Secondary'!$A2332="Totals:","End of Project",$A2331))</f>
        <v>Station</v>
      </c>
      <c r="B2332" s="473" t="str">
        <f>IF(ISNUMBER('Quantities Report_Secondary'!$A2332), "",TRIM('Quantities Report_Secondary'!$A2332))</f>
        <v/>
      </c>
      <c r="C2332" s="475">
        <f>'Quantities Report_Secondary'!D2332</f>
        <v>0</v>
      </c>
    </row>
    <row r="2333" spans="1:3" x14ac:dyDescent="0.25">
      <c r="A2333" s="532" t="str">
        <f>IF(ISNUMBER(VALUE(SUBSTITUTE('Quantities Report_Secondary'!$A2333,"+",""))), VALUE(SUBSTITUTE('Quantities Report_Secondary'!$A2333,"+","")),IF('Quantities Report_Secondary'!$A2333="Totals:","End of Project",$A2332))</f>
        <v>Station</v>
      </c>
      <c r="B2333" s="473" t="str">
        <f>IF(ISNUMBER('Quantities Report_Secondary'!$A2333), "",TRIM('Quantities Report_Secondary'!$A2333))</f>
        <v/>
      </c>
      <c r="C2333" s="475">
        <f>'Quantities Report_Secondary'!D2333</f>
        <v>0</v>
      </c>
    </row>
    <row r="2334" spans="1:3" x14ac:dyDescent="0.25">
      <c r="A2334" s="532" t="str">
        <f>IF(ISNUMBER(VALUE(SUBSTITUTE('Quantities Report_Secondary'!$A2334,"+",""))), VALUE(SUBSTITUTE('Quantities Report_Secondary'!$A2334,"+","")),IF('Quantities Report_Secondary'!$A2334="Totals:","End of Project",$A2333))</f>
        <v>Station</v>
      </c>
      <c r="B2334" s="473" t="str">
        <f>IF(ISNUMBER('Quantities Report_Secondary'!$A2334), "",TRIM('Quantities Report_Secondary'!$A2334))</f>
        <v/>
      </c>
      <c r="C2334" s="475">
        <f>'Quantities Report_Secondary'!D2334</f>
        <v>0</v>
      </c>
    </row>
    <row r="2335" spans="1:3" x14ac:dyDescent="0.25">
      <c r="A2335" s="532" t="str">
        <f>IF(ISNUMBER(VALUE(SUBSTITUTE('Quantities Report_Secondary'!$A2335,"+",""))), VALUE(SUBSTITUTE('Quantities Report_Secondary'!$A2335,"+","")),IF('Quantities Report_Secondary'!$A2335="Totals:","End of Project",$A2334))</f>
        <v>Station</v>
      </c>
      <c r="B2335" s="473" t="str">
        <f>IF(ISNUMBER('Quantities Report_Secondary'!$A2335), "",TRIM('Quantities Report_Secondary'!$A2335))</f>
        <v/>
      </c>
      <c r="C2335" s="475">
        <f>'Quantities Report_Secondary'!D2335</f>
        <v>0</v>
      </c>
    </row>
    <row r="2336" spans="1:3" x14ac:dyDescent="0.25">
      <c r="A2336" s="532" t="str">
        <f>IF(ISNUMBER(VALUE(SUBSTITUTE('Quantities Report_Secondary'!$A2336,"+",""))), VALUE(SUBSTITUTE('Quantities Report_Secondary'!$A2336,"+","")),IF('Quantities Report_Secondary'!$A2336="Totals:","End of Project",$A2335))</f>
        <v>Station</v>
      </c>
      <c r="B2336" s="473" t="str">
        <f>IF(ISNUMBER('Quantities Report_Secondary'!$A2336), "",TRIM('Quantities Report_Secondary'!$A2336))</f>
        <v/>
      </c>
      <c r="C2336" s="475">
        <f>'Quantities Report_Secondary'!D2336</f>
        <v>0</v>
      </c>
    </row>
    <row r="2337" spans="1:3" x14ac:dyDescent="0.25">
      <c r="A2337" s="532" t="str">
        <f>IF(ISNUMBER(VALUE(SUBSTITUTE('Quantities Report_Secondary'!$A2337,"+",""))), VALUE(SUBSTITUTE('Quantities Report_Secondary'!$A2337,"+","")),IF('Quantities Report_Secondary'!$A2337="Totals:","End of Project",$A2336))</f>
        <v>Station</v>
      </c>
      <c r="B2337" s="473" t="str">
        <f>IF(ISNUMBER('Quantities Report_Secondary'!$A2337), "",TRIM('Quantities Report_Secondary'!$A2337))</f>
        <v/>
      </c>
      <c r="C2337" s="475">
        <f>'Quantities Report_Secondary'!D2337</f>
        <v>0</v>
      </c>
    </row>
    <row r="2338" spans="1:3" x14ac:dyDescent="0.25">
      <c r="A2338" s="532" t="str">
        <f>IF(ISNUMBER(VALUE(SUBSTITUTE('Quantities Report_Secondary'!$A2338,"+",""))), VALUE(SUBSTITUTE('Quantities Report_Secondary'!$A2338,"+","")),IF('Quantities Report_Secondary'!$A2338="Totals:","End of Project",$A2337))</f>
        <v>Station</v>
      </c>
      <c r="B2338" s="473" t="str">
        <f>IF(ISNUMBER('Quantities Report_Secondary'!$A2338), "",TRIM('Quantities Report_Secondary'!$A2338))</f>
        <v/>
      </c>
      <c r="C2338" s="475">
        <f>'Quantities Report_Secondary'!D2338</f>
        <v>0</v>
      </c>
    </row>
    <row r="2339" spans="1:3" x14ac:dyDescent="0.25">
      <c r="A2339" s="532" t="str">
        <f>IF(ISNUMBER(VALUE(SUBSTITUTE('Quantities Report_Secondary'!$A2339,"+",""))), VALUE(SUBSTITUTE('Quantities Report_Secondary'!$A2339,"+","")),IF('Quantities Report_Secondary'!$A2339="Totals:","End of Project",$A2338))</f>
        <v>Station</v>
      </c>
      <c r="B2339" s="473" t="str">
        <f>IF(ISNUMBER('Quantities Report_Secondary'!$A2339), "",TRIM('Quantities Report_Secondary'!$A2339))</f>
        <v/>
      </c>
      <c r="C2339" s="475">
        <f>'Quantities Report_Secondary'!D2339</f>
        <v>0</v>
      </c>
    </row>
    <row r="2340" spans="1:3" x14ac:dyDescent="0.25">
      <c r="A2340" s="532" t="str">
        <f>IF(ISNUMBER(VALUE(SUBSTITUTE('Quantities Report_Secondary'!$A2340,"+",""))), VALUE(SUBSTITUTE('Quantities Report_Secondary'!$A2340,"+","")),IF('Quantities Report_Secondary'!$A2340="Totals:","End of Project",$A2339))</f>
        <v>Station</v>
      </c>
      <c r="B2340" s="473" t="str">
        <f>IF(ISNUMBER('Quantities Report_Secondary'!$A2340), "",TRIM('Quantities Report_Secondary'!$A2340))</f>
        <v/>
      </c>
      <c r="C2340" s="475">
        <f>'Quantities Report_Secondary'!D2340</f>
        <v>0</v>
      </c>
    </row>
    <row r="2341" spans="1:3" x14ac:dyDescent="0.25">
      <c r="A2341" s="532" t="str">
        <f>IF(ISNUMBER(VALUE(SUBSTITUTE('Quantities Report_Secondary'!$A2341,"+",""))), VALUE(SUBSTITUTE('Quantities Report_Secondary'!$A2341,"+","")),IF('Quantities Report_Secondary'!$A2341="Totals:","End of Project",$A2340))</f>
        <v>Station</v>
      </c>
      <c r="B2341" s="473" t="str">
        <f>IF(ISNUMBER('Quantities Report_Secondary'!$A2341), "",TRIM('Quantities Report_Secondary'!$A2341))</f>
        <v/>
      </c>
      <c r="C2341" s="475">
        <f>'Quantities Report_Secondary'!D2341</f>
        <v>0</v>
      </c>
    </row>
    <row r="2342" spans="1:3" x14ac:dyDescent="0.25">
      <c r="A2342" s="532" t="str">
        <f>IF(ISNUMBER(VALUE(SUBSTITUTE('Quantities Report_Secondary'!$A2342,"+",""))), VALUE(SUBSTITUTE('Quantities Report_Secondary'!$A2342,"+","")),IF('Quantities Report_Secondary'!$A2342="Totals:","End of Project",$A2341))</f>
        <v>Station</v>
      </c>
      <c r="B2342" s="473" t="str">
        <f>IF(ISNUMBER('Quantities Report_Secondary'!$A2342), "",TRIM('Quantities Report_Secondary'!$A2342))</f>
        <v/>
      </c>
      <c r="C2342" s="475">
        <f>'Quantities Report_Secondary'!D2342</f>
        <v>0</v>
      </c>
    </row>
    <row r="2343" spans="1:3" x14ac:dyDescent="0.25">
      <c r="A2343" s="532" t="str">
        <f>IF(ISNUMBER(VALUE(SUBSTITUTE('Quantities Report_Secondary'!$A2343,"+",""))), VALUE(SUBSTITUTE('Quantities Report_Secondary'!$A2343,"+","")),IF('Quantities Report_Secondary'!$A2343="Totals:","End of Project",$A2342))</f>
        <v>Station</v>
      </c>
      <c r="B2343" s="473" t="str">
        <f>IF(ISNUMBER('Quantities Report_Secondary'!$A2343), "",TRIM('Quantities Report_Secondary'!$A2343))</f>
        <v/>
      </c>
      <c r="C2343" s="475">
        <f>'Quantities Report_Secondary'!D2343</f>
        <v>0</v>
      </c>
    </row>
    <row r="2344" spans="1:3" x14ac:dyDescent="0.25">
      <c r="A2344" s="532" t="str">
        <f>IF(ISNUMBER(VALUE(SUBSTITUTE('Quantities Report_Secondary'!$A2344,"+",""))), VALUE(SUBSTITUTE('Quantities Report_Secondary'!$A2344,"+","")),IF('Quantities Report_Secondary'!$A2344="Totals:","End of Project",$A2343))</f>
        <v>Station</v>
      </c>
      <c r="B2344" s="473" t="str">
        <f>IF(ISNUMBER('Quantities Report_Secondary'!$A2344), "",TRIM('Quantities Report_Secondary'!$A2344))</f>
        <v/>
      </c>
      <c r="C2344" s="475">
        <f>'Quantities Report_Secondary'!D2344</f>
        <v>0</v>
      </c>
    </row>
    <row r="2345" spans="1:3" x14ac:dyDescent="0.25">
      <c r="A2345" s="532" t="str">
        <f>IF(ISNUMBER(VALUE(SUBSTITUTE('Quantities Report_Secondary'!$A2345,"+",""))), VALUE(SUBSTITUTE('Quantities Report_Secondary'!$A2345,"+","")),IF('Quantities Report_Secondary'!$A2345="Totals:","End of Project",$A2344))</f>
        <v>Station</v>
      </c>
      <c r="B2345" s="473" t="str">
        <f>IF(ISNUMBER('Quantities Report_Secondary'!$A2345), "",TRIM('Quantities Report_Secondary'!$A2345))</f>
        <v/>
      </c>
      <c r="C2345" s="475">
        <f>'Quantities Report_Secondary'!D2345</f>
        <v>0</v>
      </c>
    </row>
    <row r="2346" spans="1:3" x14ac:dyDescent="0.25">
      <c r="A2346" s="532" t="str">
        <f>IF(ISNUMBER(VALUE(SUBSTITUTE('Quantities Report_Secondary'!$A2346,"+",""))), VALUE(SUBSTITUTE('Quantities Report_Secondary'!$A2346,"+","")),IF('Quantities Report_Secondary'!$A2346="Totals:","End of Project",$A2345))</f>
        <v>Station</v>
      </c>
      <c r="B2346" s="473" t="str">
        <f>IF(ISNUMBER('Quantities Report_Secondary'!$A2346), "",TRIM('Quantities Report_Secondary'!$A2346))</f>
        <v/>
      </c>
      <c r="C2346" s="475">
        <f>'Quantities Report_Secondary'!D2346</f>
        <v>0</v>
      </c>
    </row>
    <row r="2347" spans="1:3" x14ac:dyDescent="0.25">
      <c r="A2347" s="532" t="str">
        <f>IF(ISNUMBER(VALUE(SUBSTITUTE('Quantities Report_Secondary'!$A2347,"+",""))), VALUE(SUBSTITUTE('Quantities Report_Secondary'!$A2347,"+","")),IF('Quantities Report_Secondary'!$A2347="Totals:","End of Project",$A2346))</f>
        <v>Station</v>
      </c>
      <c r="B2347" s="473" t="str">
        <f>IF(ISNUMBER('Quantities Report_Secondary'!$A2347), "",TRIM('Quantities Report_Secondary'!$A2347))</f>
        <v/>
      </c>
      <c r="C2347" s="475">
        <f>'Quantities Report_Secondary'!D2347</f>
        <v>0</v>
      </c>
    </row>
    <row r="2348" spans="1:3" x14ac:dyDescent="0.25">
      <c r="A2348" s="532" t="str">
        <f>IF(ISNUMBER(VALUE(SUBSTITUTE('Quantities Report_Secondary'!$A2348,"+",""))), VALUE(SUBSTITUTE('Quantities Report_Secondary'!$A2348,"+","")),IF('Quantities Report_Secondary'!$A2348="Totals:","End of Project",$A2347))</f>
        <v>Station</v>
      </c>
      <c r="B2348" s="473" t="str">
        <f>IF(ISNUMBER('Quantities Report_Secondary'!$A2348), "",TRIM('Quantities Report_Secondary'!$A2348))</f>
        <v/>
      </c>
      <c r="C2348" s="475">
        <f>'Quantities Report_Secondary'!D2348</f>
        <v>0</v>
      </c>
    </row>
    <row r="2349" spans="1:3" x14ac:dyDescent="0.25">
      <c r="A2349" s="532" t="str">
        <f>IF(ISNUMBER(VALUE(SUBSTITUTE('Quantities Report_Secondary'!$A2349,"+",""))), VALUE(SUBSTITUTE('Quantities Report_Secondary'!$A2349,"+","")),IF('Quantities Report_Secondary'!$A2349="Totals:","End of Project",$A2348))</f>
        <v>Station</v>
      </c>
      <c r="B2349" s="473" t="str">
        <f>IF(ISNUMBER('Quantities Report_Secondary'!$A2349), "",TRIM('Quantities Report_Secondary'!$A2349))</f>
        <v/>
      </c>
      <c r="C2349" s="475">
        <f>'Quantities Report_Secondary'!D2349</f>
        <v>0</v>
      </c>
    </row>
    <row r="2350" spans="1:3" x14ac:dyDescent="0.25">
      <c r="A2350" s="532" t="str">
        <f>IF(ISNUMBER(VALUE(SUBSTITUTE('Quantities Report_Secondary'!$A2350,"+",""))), VALUE(SUBSTITUTE('Quantities Report_Secondary'!$A2350,"+","")),IF('Quantities Report_Secondary'!$A2350="Totals:","End of Project",$A2349))</f>
        <v>Station</v>
      </c>
      <c r="B2350" s="473" t="str">
        <f>IF(ISNUMBER('Quantities Report_Secondary'!$A2350), "",TRIM('Quantities Report_Secondary'!$A2350))</f>
        <v/>
      </c>
      <c r="C2350" s="475">
        <f>'Quantities Report_Secondary'!D2350</f>
        <v>0</v>
      </c>
    </row>
    <row r="2351" spans="1:3" x14ac:dyDescent="0.25">
      <c r="A2351" s="532" t="str">
        <f>IF(ISNUMBER(VALUE(SUBSTITUTE('Quantities Report_Secondary'!$A2351,"+",""))), VALUE(SUBSTITUTE('Quantities Report_Secondary'!$A2351,"+","")),IF('Quantities Report_Secondary'!$A2351="Totals:","End of Project",$A2350))</f>
        <v>Station</v>
      </c>
      <c r="B2351" s="473" t="str">
        <f>IF(ISNUMBER('Quantities Report_Secondary'!$A2351), "",TRIM('Quantities Report_Secondary'!$A2351))</f>
        <v/>
      </c>
      <c r="C2351" s="475">
        <f>'Quantities Report_Secondary'!D2351</f>
        <v>0</v>
      </c>
    </row>
    <row r="2352" spans="1:3" x14ac:dyDescent="0.25">
      <c r="A2352" s="532" t="str">
        <f>IF(ISNUMBER(VALUE(SUBSTITUTE('Quantities Report_Secondary'!$A2352,"+",""))), VALUE(SUBSTITUTE('Quantities Report_Secondary'!$A2352,"+","")),IF('Quantities Report_Secondary'!$A2352="Totals:","End of Project",$A2351))</f>
        <v>Station</v>
      </c>
      <c r="B2352" s="473" t="str">
        <f>IF(ISNUMBER('Quantities Report_Secondary'!$A2352), "",TRIM('Quantities Report_Secondary'!$A2352))</f>
        <v/>
      </c>
      <c r="C2352" s="475">
        <f>'Quantities Report_Secondary'!D2352</f>
        <v>0</v>
      </c>
    </row>
    <row r="2353" spans="1:3" x14ac:dyDescent="0.25">
      <c r="A2353" s="532" t="str">
        <f>IF(ISNUMBER(VALUE(SUBSTITUTE('Quantities Report_Secondary'!$A2353,"+",""))), VALUE(SUBSTITUTE('Quantities Report_Secondary'!$A2353,"+","")),IF('Quantities Report_Secondary'!$A2353="Totals:","End of Project",$A2352))</f>
        <v>Station</v>
      </c>
      <c r="B2353" s="473" t="str">
        <f>IF(ISNUMBER('Quantities Report_Secondary'!$A2353), "",TRIM('Quantities Report_Secondary'!$A2353))</f>
        <v/>
      </c>
      <c r="C2353" s="475">
        <f>'Quantities Report_Secondary'!D2353</f>
        <v>0</v>
      </c>
    </row>
    <row r="2354" spans="1:3" x14ac:dyDescent="0.25">
      <c r="A2354" s="532" t="str">
        <f>IF(ISNUMBER(VALUE(SUBSTITUTE('Quantities Report_Secondary'!$A2354,"+",""))), VALUE(SUBSTITUTE('Quantities Report_Secondary'!$A2354,"+","")),IF('Quantities Report_Secondary'!$A2354="Totals:","End of Project",$A2353))</f>
        <v>Station</v>
      </c>
      <c r="B2354" s="473" t="str">
        <f>IF(ISNUMBER('Quantities Report_Secondary'!$A2354), "",TRIM('Quantities Report_Secondary'!$A2354))</f>
        <v/>
      </c>
      <c r="C2354" s="475">
        <f>'Quantities Report_Secondary'!D2354</f>
        <v>0</v>
      </c>
    </row>
    <row r="2355" spans="1:3" x14ac:dyDescent="0.25">
      <c r="A2355" s="532" t="str">
        <f>IF(ISNUMBER(VALUE(SUBSTITUTE('Quantities Report_Secondary'!$A2355,"+",""))), VALUE(SUBSTITUTE('Quantities Report_Secondary'!$A2355,"+","")),IF('Quantities Report_Secondary'!$A2355="Totals:","End of Project",$A2354))</f>
        <v>Station</v>
      </c>
      <c r="B2355" s="473" t="str">
        <f>IF(ISNUMBER('Quantities Report_Secondary'!$A2355), "",TRIM('Quantities Report_Secondary'!$A2355))</f>
        <v/>
      </c>
      <c r="C2355" s="475">
        <f>'Quantities Report_Secondary'!D2355</f>
        <v>0</v>
      </c>
    </row>
    <row r="2356" spans="1:3" x14ac:dyDescent="0.25">
      <c r="A2356" s="532" t="str">
        <f>IF(ISNUMBER(VALUE(SUBSTITUTE('Quantities Report_Secondary'!$A2356,"+",""))), VALUE(SUBSTITUTE('Quantities Report_Secondary'!$A2356,"+","")),IF('Quantities Report_Secondary'!$A2356="Totals:","End of Project",$A2355))</f>
        <v>Station</v>
      </c>
      <c r="B2356" s="473" t="str">
        <f>IF(ISNUMBER('Quantities Report_Secondary'!$A2356), "",TRIM('Quantities Report_Secondary'!$A2356))</f>
        <v/>
      </c>
      <c r="C2356" s="475">
        <f>'Quantities Report_Secondary'!D2356</f>
        <v>0</v>
      </c>
    </row>
    <row r="2357" spans="1:3" x14ac:dyDescent="0.25">
      <c r="A2357" s="532" t="str">
        <f>IF(ISNUMBER(VALUE(SUBSTITUTE('Quantities Report_Secondary'!$A2357,"+",""))), VALUE(SUBSTITUTE('Quantities Report_Secondary'!$A2357,"+","")),IF('Quantities Report_Secondary'!$A2357="Totals:","End of Project",$A2356))</f>
        <v>Station</v>
      </c>
      <c r="B2357" s="473" t="str">
        <f>IF(ISNUMBER('Quantities Report_Secondary'!$A2357), "",TRIM('Quantities Report_Secondary'!$A2357))</f>
        <v/>
      </c>
      <c r="C2357" s="475">
        <f>'Quantities Report_Secondary'!D2357</f>
        <v>0</v>
      </c>
    </row>
    <row r="2358" spans="1:3" x14ac:dyDescent="0.25">
      <c r="A2358" s="532" t="str">
        <f>IF(ISNUMBER(VALUE(SUBSTITUTE('Quantities Report_Secondary'!$A2358,"+",""))), VALUE(SUBSTITUTE('Quantities Report_Secondary'!$A2358,"+","")),IF('Quantities Report_Secondary'!$A2358="Totals:","End of Project",$A2357))</f>
        <v>Station</v>
      </c>
      <c r="B2358" s="473" t="str">
        <f>IF(ISNUMBER('Quantities Report_Secondary'!$A2358), "",TRIM('Quantities Report_Secondary'!$A2358))</f>
        <v/>
      </c>
      <c r="C2358" s="475">
        <f>'Quantities Report_Secondary'!D2358</f>
        <v>0</v>
      </c>
    </row>
    <row r="2359" spans="1:3" x14ac:dyDescent="0.25">
      <c r="A2359" s="532" t="str">
        <f>IF(ISNUMBER(VALUE(SUBSTITUTE('Quantities Report_Secondary'!$A2359,"+",""))), VALUE(SUBSTITUTE('Quantities Report_Secondary'!$A2359,"+","")),IF('Quantities Report_Secondary'!$A2359="Totals:","End of Project",$A2358))</f>
        <v>Station</v>
      </c>
      <c r="B2359" s="473" t="str">
        <f>IF(ISNUMBER('Quantities Report_Secondary'!$A2359), "",TRIM('Quantities Report_Secondary'!$A2359))</f>
        <v/>
      </c>
      <c r="C2359" s="475">
        <f>'Quantities Report_Secondary'!D2359</f>
        <v>0</v>
      </c>
    </row>
    <row r="2360" spans="1:3" x14ac:dyDescent="0.25">
      <c r="A2360" s="532" t="str">
        <f>IF(ISNUMBER(VALUE(SUBSTITUTE('Quantities Report_Secondary'!$A2360,"+",""))), VALUE(SUBSTITUTE('Quantities Report_Secondary'!$A2360,"+","")),IF('Quantities Report_Secondary'!$A2360="Totals:","End of Project",$A2359))</f>
        <v>Station</v>
      </c>
      <c r="B2360" s="473" t="str">
        <f>IF(ISNUMBER('Quantities Report_Secondary'!$A2360), "",TRIM('Quantities Report_Secondary'!$A2360))</f>
        <v/>
      </c>
      <c r="C2360" s="475">
        <f>'Quantities Report_Secondary'!D2360</f>
        <v>0</v>
      </c>
    </row>
    <row r="2361" spans="1:3" x14ac:dyDescent="0.25">
      <c r="A2361" s="532" t="str">
        <f>IF(ISNUMBER(VALUE(SUBSTITUTE('Quantities Report_Secondary'!$A2361,"+",""))), VALUE(SUBSTITUTE('Quantities Report_Secondary'!$A2361,"+","")),IF('Quantities Report_Secondary'!$A2361="Totals:","End of Project",$A2360))</f>
        <v>Station</v>
      </c>
      <c r="B2361" s="473" t="str">
        <f>IF(ISNUMBER('Quantities Report_Secondary'!$A2361), "",TRIM('Quantities Report_Secondary'!$A2361))</f>
        <v/>
      </c>
      <c r="C2361" s="475">
        <f>'Quantities Report_Secondary'!D2361</f>
        <v>0</v>
      </c>
    </row>
    <row r="2362" spans="1:3" x14ac:dyDescent="0.25">
      <c r="A2362" s="532" t="str">
        <f>IF(ISNUMBER(VALUE(SUBSTITUTE('Quantities Report_Secondary'!$A2362,"+",""))), VALUE(SUBSTITUTE('Quantities Report_Secondary'!$A2362,"+","")),IF('Quantities Report_Secondary'!$A2362="Totals:","End of Project",$A2361))</f>
        <v>Station</v>
      </c>
      <c r="B2362" s="473" t="str">
        <f>IF(ISNUMBER('Quantities Report_Secondary'!$A2362), "",TRIM('Quantities Report_Secondary'!$A2362))</f>
        <v/>
      </c>
      <c r="C2362" s="475">
        <f>'Quantities Report_Secondary'!D2362</f>
        <v>0</v>
      </c>
    </row>
    <row r="2363" spans="1:3" x14ac:dyDescent="0.25">
      <c r="A2363" s="532" t="str">
        <f>IF(ISNUMBER(VALUE(SUBSTITUTE('Quantities Report_Secondary'!$A2363,"+",""))), VALUE(SUBSTITUTE('Quantities Report_Secondary'!$A2363,"+","")),IF('Quantities Report_Secondary'!$A2363="Totals:","End of Project",$A2362))</f>
        <v>Station</v>
      </c>
      <c r="B2363" s="473" t="str">
        <f>IF(ISNUMBER('Quantities Report_Secondary'!$A2363), "",TRIM('Quantities Report_Secondary'!$A2363))</f>
        <v/>
      </c>
      <c r="C2363" s="475">
        <f>'Quantities Report_Secondary'!D2363</f>
        <v>0</v>
      </c>
    </row>
    <row r="2364" spans="1:3" x14ac:dyDescent="0.25">
      <c r="A2364" s="532" t="str">
        <f>IF(ISNUMBER(VALUE(SUBSTITUTE('Quantities Report_Secondary'!$A2364,"+",""))), VALUE(SUBSTITUTE('Quantities Report_Secondary'!$A2364,"+","")),IF('Quantities Report_Secondary'!$A2364="Totals:","End of Project",$A2363))</f>
        <v>Station</v>
      </c>
      <c r="B2364" s="473" t="str">
        <f>IF(ISNUMBER('Quantities Report_Secondary'!$A2364), "",TRIM('Quantities Report_Secondary'!$A2364))</f>
        <v/>
      </c>
      <c r="C2364" s="475">
        <f>'Quantities Report_Secondary'!D2364</f>
        <v>0</v>
      </c>
    </row>
    <row r="2365" spans="1:3" x14ac:dyDescent="0.25">
      <c r="A2365" s="532" t="str">
        <f>IF(ISNUMBER(VALUE(SUBSTITUTE('Quantities Report_Secondary'!$A2365,"+",""))), VALUE(SUBSTITUTE('Quantities Report_Secondary'!$A2365,"+","")),IF('Quantities Report_Secondary'!$A2365="Totals:","End of Project",$A2364))</f>
        <v>Station</v>
      </c>
      <c r="B2365" s="473" t="str">
        <f>IF(ISNUMBER('Quantities Report_Secondary'!$A2365), "",TRIM('Quantities Report_Secondary'!$A2365))</f>
        <v/>
      </c>
      <c r="C2365" s="475">
        <f>'Quantities Report_Secondary'!D2365</f>
        <v>0</v>
      </c>
    </row>
    <row r="2366" spans="1:3" x14ac:dyDescent="0.25">
      <c r="A2366" s="532" t="str">
        <f>IF(ISNUMBER(VALUE(SUBSTITUTE('Quantities Report_Secondary'!$A2366,"+",""))), VALUE(SUBSTITUTE('Quantities Report_Secondary'!$A2366,"+","")),IF('Quantities Report_Secondary'!$A2366="Totals:","End of Project",$A2365))</f>
        <v>Station</v>
      </c>
      <c r="B2366" s="473" t="str">
        <f>IF(ISNUMBER('Quantities Report_Secondary'!$A2366), "",TRIM('Quantities Report_Secondary'!$A2366))</f>
        <v/>
      </c>
      <c r="C2366" s="475">
        <f>'Quantities Report_Secondary'!D2366</f>
        <v>0</v>
      </c>
    </row>
    <row r="2367" spans="1:3" x14ac:dyDescent="0.25">
      <c r="A2367" s="532" t="str">
        <f>IF(ISNUMBER(VALUE(SUBSTITUTE('Quantities Report_Secondary'!$A2367,"+",""))), VALUE(SUBSTITUTE('Quantities Report_Secondary'!$A2367,"+","")),IF('Quantities Report_Secondary'!$A2367="Totals:","End of Project",$A2366))</f>
        <v>Station</v>
      </c>
      <c r="B2367" s="473" t="str">
        <f>IF(ISNUMBER('Quantities Report_Secondary'!$A2367), "",TRIM('Quantities Report_Secondary'!$A2367))</f>
        <v/>
      </c>
      <c r="C2367" s="475">
        <f>'Quantities Report_Secondary'!D2367</f>
        <v>0</v>
      </c>
    </row>
    <row r="2368" spans="1:3" x14ac:dyDescent="0.25">
      <c r="A2368" s="532" t="str">
        <f>IF(ISNUMBER(VALUE(SUBSTITUTE('Quantities Report_Secondary'!$A2368,"+",""))), VALUE(SUBSTITUTE('Quantities Report_Secondary'!$A2368,"+","")),IF('Quantities Report_Secondary'!$A2368="Totals:","End of Project",$A2367))</f>
        <v>Station</v>
      </c>
      <c r="B2368" s="473" t="str">
        <f>IF(ISNUMBER('Quantities Report_Secondary'!$A2368), "",TRIM('Quantities Report_Secondary'!$A2368))</f>
        <v/>
      </c>
      <c r="C2368" s="475">
        <f>'Quantities Report_Secondary'!D2368</f>
        <v>0</v>
      </c>
    </row>
    <row r="2369" spans="1:3" x14ac:dyDescent="0.25">
      <c r="A2369" s="532" t="str">
        <f>IF(ISNUMBER(VALUE(SUBSTITUTE('Quantities Report_Secondary'!$A2369,"+",""))), VALUE(SUBSTITUTE('Quantities Report_Secondary'!$A2369,"+","")),IF('Quantities Report_Secondary'!$A2369="Totals:","End of Project",$A2368))</f>
        <v>Station</v>
      </c>
      <c r="B2369" s="473" t="str">
        <f>IF(ISNUMBER('Quantities Report_Secondary'!$A2369), "",TRIM('Quantities Report_Secondary'!$A2369))</f>
        <v/>
      </c>
      <c r="C2369" s="475">
        <f>'Quantities Report_Secondary'!D2369</f>
        <v>0</v>
      </c>
    </row>
    <row r="2370" spans="1:3" x14ac:dyDescent="0.25">
      <c r="A2370" s="532" t="str">
        <f>IF(ISNUMBER(VALUE(SUBSTITUTE('Quantities Report_Secondary'!$A2370,"+",""))), VALUE(SUBSTITUTE('Quantities Report_Secondary'!$A2370,"+","")),IF('Quantities Report_Secondary'!$A2370="Totals:","End of Project",$A2369))</f>
        <v>Station</v>
      </c>
      <c r="B2370" s="473" t="str">
        <f>IF(ISNUMBER('Quantities Report_Secondary'!$A2370), "",TRIM('Quantities Report_Secondary'!$A2370))</f>
        <v/>
      </c>
      <c r="C2370" s="475">
        <f>'Quantities Report_Secondary'!D2370</f>
        <v>0</v>
      </c>
    </row>
    <row r="2371" spans="1:3" x14ac:dyDescent="0.25">
      <c r="A2371" s="532" t="str">
        <f>IF(ISNUMBER(VALUE(SUBSTITUTE('Quantities Report_Secondary'!$A2371,"+",""))), VALUE(SUBSTITUTE('Quantities Report_Secondary'!$A2371,"+","")),IF('Quantities Report_Secondary'!$A2371="Totals:","End of Project",$A2370))</f>
        <v>Station</v>
      </c>
      <c r="B2371" s="473" t="str">
        <f>IF(ISNUMBER('Quantities Report_Secondary'!$A2371), "",TRIM('Quantities Report_Secondary'!$A2371))</f>
        <v/>
      </c>
      <c r="C2371" s="475">
        <f>'Quantities Report_Secondary'!D2371</f>
        <v>0</v>
      </c>
    </row>
    <row r="2372" spans="1:3" x14ac:dyDescent="0.25">
      <c r="A2372" s="532" t="str">
        <f>IF(ISNUMBER(VALUE(SUBSTITUTE('Quantities Report_Secondary'!$A2372,"+",""))), VALUE(SUBSTITUTE('Quantities Report_Secondary'!$A2372,"+","")),IF('Quantities Report_Secondary'!$A2372="Totals:","End of Project",$A2371))</f>
        <v>Station</v>
      </c>
      <c r="B2372" s="473" t="str">
        <f>IF(ISNUMBER('Quantities Report_Secondary'!$A2372), "",TRIM('Quantities Report_Secondary'!$A2372))</f>
        <v/>
      </c>
      <c r="C2372" s="475">
        <f>'Quantities Report_Secondary'!D2372</f>
        <v>0</v>
      </c>
    </row>
    <row r="2373" spans="1:3" x14ac:dyDescent="0.25">
      <c r="A2373" s="532" t="str">
        <f>IF(ISNUMBER(VALUE(SUBSTITUTE('Quantities Report_Secondary'!$A2373,"+",""))), VALUE(SUBSTITUTE('Quantities Report_Secondary'!$A2373,"+","")),IF('Quantities Report_Secondary'!$A2373="Totals:","End of Project",$A2372))</f>
        <v>Station</v>
      </c>
      <c r="B2373" s="473" t="str">
        <f>IF(ISNUMBER('Quantities Report_Secondary'!$A2373), "",TRIM('Quantities Report_Secondary'!$A2373))</f>
        <v/>
      </c>
      <c r="C2373" s="475">
        <f>'Quantities Report_Secondary'!D2373</f>
        <v>0</v>
      </c>
    </row>
    <row r="2374" spans="1:3" x14ac:dyDescent="0.25">
      <c r="A2374" s="532" t="str">
        <f>IF(ISNUMBER(VALUE(SUBSTITUTE('Quantities Report_Secondary'!$A2374,"+",""))), VALUE(SUBSTITUTE('Quantities Report_Secondary'!$A2374,"+","")),IF('Quantities Report_Secondary'!$A2374="Totals:","End of Project",$A2373))</f>
        <v>Station</v>
      </c>
      <c r="B2374" s="473" t="str">
        <f>IF(ISNUMBER('Quantities Report_Secondary'!$A2374), "",TRIM('Quantities Report_Secondary'!$A2374))</f>
        <v/>
      </c>
      <c r="C2374" s="475">
        <f>'Quantities Report_Secondary'!D2374</f>
        <v>0</v>
      </c>
    </row>
    <row r="2375" spans="1:3" x14ac:dyDescent="0.25">
      <c r="A2375" s="532" t="str">
        <f>IF(ISNUMBER(VALUE(SUBSTITUTE('Quantities Report_Secondary'!$A2375,"+",""))), VALUE(SUBSTITUTE('Quantities Report_Secondary'!$A2375,"+","")),IF('Quantities Report_Secondary'!$A2375="Totals:","End of Project",$A2374))</f>
        <v>Station</v>
      </c>
      <c r="B2375" s="473" t="str">
        <f>IF(ISNUMBER('Quantities Report_Secondary'!$A2375), "",TRIM('Quantities Report_Secondary'!$A2375))</f>
        <v/>
      </c>
      <c r="C2375" s="475">
        <f>'Quantities Report_Secondary'!D2375</f>
        <v>0</v>
      </c>
    </row>
    <row r="2376" spans="1:3" x14ac:dyDescent="0.25">
      <c r="A2376" s="532" t="str">
        <f>IF(ISNUMBER(VALUE(SUBSTITUTE('Quantities Report_Secondary'!$A2376,"+",""))), VALUE(SUBSTITUTE('Quantities Report_Secondary'!$A2376,"+","")),IF('Quantities Report_Secondary'!$A2376="Totals:","End of Project",$A2375))</f>
        <v>Station</v>
      </c>
      <c r="B2376" s="473" t="str">
        <f>IF(ISNUMBER('Quantities Report_Secondary'!$A2376), "",TRIM('Quantities Report_Secondary'!$A2376))</f>
        <v/>
      </c>
      <c r="C2376" s="475">
        <f>'Quantities Report_Secondary'!D2376</f>
        <v>0</v>
      </c>
    </row>
    <row r="2377" spans="1:3" x14ac:dyDescent="0.25">
      <c r="A2377" s="532" t="str">
        <f>IF(ISNUMBER(VALUE(SUBSTITUTE('Quantities Report_Secondary'!$A2377,"+",""))), VALUE(SUBSTITUTE('Quantities Report_Secondary'!$A2377,"+","")),IF('Quantities Report_Secondary'!$A2377="Totals:","End of Project",$A2376))</f>
        <v>Station</v>
      </c>
      <c r="B2377" s="473" t="str">
        <f>IF(ISNUMBER('Quantities Report_Secondary'!$A2377), "",TRIM('Quantities Report_Secondary'!$A2377))</f>
        <v/>
      </c>
      <c r="C2377" s="475">
        <f>'Quantities Report_Secondary'!D2377</f>
        <v>0</v>
      </c>
    </row>
    <row r="2378" spans="1:3" x14ac:dyDescent="0.25">
      <c r="A2378" s="532" t="str">
        <f>IF(ISNUMBER(VALUE(SUBSTITUTE('Quantities Report_Secondary'!$A2378,"+",""))), VALUE(SUBSTITUTE('Quantities Report_Secondary'!$A2378,"+","")),IF('Quantities Report_Secondary'!$A2378="Totals:","End of Project",$A2377))</f>
        <v>Station</v>
      </c>
      <c r="B2378" s="473" t="str">
        <f>IF(ISNUMBER('Quantities Report_Secondary'!$A2378), "",TRIM('Quantities Report_Secondary'!$A2378))</f>
        <v/>
      </c>
      <c r="C2378" s="475">
        <f>'Quantities Report_Secondary'!D2378</f>
        <v>0</v>
      </c>
    </row>
    <row r="2379" spans="1:3" x14ac:dyDescent="0.25">
      <c r="A2379" s="532" t="str">
        <f>IF(ISNUMBER(VALUE(SUBSTITUTE('Quantities Report_Secondary'!$A2379,"+",""))), VALUE(SUBSTITUTE('Quantities Report_Secondary'!$A2379,"+","")),IF('Quantities Report_Secondary'!$A2379="Totals:","End of Project",$A2378))</f>
        <v>Station</v>
      </c>
      <c r="B2379" s="473" t="str">
        <f>IF(ISNUMBER('Quantities Report_Secondary'!$A2379), "",TRIM('Quantities Report_Secondary'!$A2379))</f>
        <v/>
      </c>
      <c r="C2379" s="475">
        <f>'Quantities Report_Secondary'!D2379</f>
        <v>0</v>
      </c>
    </row>
    <row r="2380" spans="1:3" x14ac:dyDescent="0.25">
      <c r="A2380" s="532" t="str">
        <f>IF(ISNUMBER(VALUE(SUBSTITUTE('Quantities Report_Secondary'!$A2380,"+",""))), VALUE(SUBSTITUTE('Quantities Report_Secondary'!$A2380,"+","")),IF('Quantities Report_Secondary'!$A2380="Totals:","End of Project",$A2379))</f>
        <v>Station</v>
      </c>
      <c r="B2380" s="473" t="str">
        <f>IF(ISNUMBER('Quantities Report_Secondary'!$A2380), "",TRIM('Quantities Report_Secondary'!$A2380))</f>
        <v/>
      </c>
      <c r="C2380" s="475">
        <f>'Quantities Report_Secondary'!D2380</f>
        <v>0</v>
      </c>
    </row>
    <row r="2381" spans="1:3" x14ac:dyDescent="0.25">
      <c r="A2381" s="532" t="str">
        <f>IF(ISNUMBER(VALUE(SUBSTITUTE('Quantities Report_Secondary'!$A2381,"+",""))), VALUE(SUBSTITUTE('Quantities Report_Secondary'!$A2381,"+","")),IF('Quantities Report_Secondary'!$A2381="Totals:","End of Project",$A2380))</f>
        <v>Station</v>
      </c>
      <c r="B2381" s="473" t="str">
        <f>IF(ISNUMBER('Quantities Report_Secondary'!$A2381), "",TRIM('Quantities Report_Secondary'!$A2381))</f>
        <v/>
      </c>
      <c r="C2381" s="475">
        <f>'Quantities Report_Secondary'!D2381</f>
        <v>0</v>
      </c>
    </row>
    <row r="2382" spans="1:3" x14ac:dyDescent="0.25">
      <c r="A2382" s="532" t="str">
        <f>IF(ISNUMBER(VALUE(SUBSTITUTE('Quantities Report_Secondary'!$A2382,"+",""))), VALUE(SUBSTITUTE('Quantities Report_Secondary'!$A2382,"+","")),IF('Quantities Report_Secondary'!$A2382="Totals:","End of Project",$A2381))</f>
        <v>Station</v>
      </c>
      <c r="B2382" s="473" t="str">
        <f>IF(ISNUMBER('Quantities Report_Secondary'!$A2382), "",TRIM('Quantities Report_Secondary'!$A2382))</f>
        <v/>
      </c>
      <c r="C2382" s="475">
        <f>'Quantities Report_Secondary'!D2382</f>
        <v>0</v>
      </c>
    </row>
    <row r="2383" spans="1:3" x14ac:dyDescent="0.25">
      <c r="A2383" s="532" t="str">
        <f>IF(ISNUMBER(VALUE(SUBSTITUTE('Quantities Report_Secondary'!$A2383,"+",""))), VALUE(SUBSTITUTE('Quantities Report_Secondary'!$A2383,"+","")),IF('Quantities Report_Secondary'!$A2383="Totals:","End of Project",$A2382))</f>
        <v>Station</v>
      </c>
      <c r="B2383" s="473" t="str">
        <f>IF(ISNUMBER('Quantities Report_Secondary'!$A2383), "",TRIM('Quantities Report_Secondary'!$A2383))</f>
        <v/>
      </c>
      <c r="C2383" s="475">
        <f>'Quantities Report_Secondary'!D2383</f>
        <v>0</v>
      </c>
    </row>
    <row r="2384" spans="1:3" x14ac:dyDescent="0.25">
      <c r="A2384" s="532" t="str">
        <f>IF(ISNUMBER(VALUE(SUBSTITUTE('Quantities Report_Secondary'!$A2384,"+",""))), VALUE(SUBSTITUTE('Quantities Report_Secondary'!$A2384,"+","")),IF('Quantities Report_Secondary'!$A2384="Totals:","End of Project",$A2383))</f>
        <v>Station</v>
      </c>
      <c r="B2384" s="473" t="str">
        <f>IF(ISNUMBER('Quantities Report_Secondary'!$A2384), "",TRIM('Quantities Report_Secondary'!$A2384))</f>
        <v/>
      </c>
      <c r="C2384" s="475">
        <f>'Quantities Report_Secondary'!D2384</f>
        <v>0</v>
      </c>
    </row>
    <row r="2385" spans="1:3" x14ac:dyDescent="0.25">
      <c r="A2385" s="532" t="str">
        <f>IF(ISNUMBER(VALUE(SUBSTITUTE('Quantities Report_Secondary'!$A2385,"+",""))), VALUE(SUBSTITUTE('Quantities Report_Secondary'!$A2385,"+","")),IF('Quantities Report_Secondary'!$A2385="Totals:","End of Project",$A2384))</f>
        <v>Station</v>
      </c>
      <c r="B2385" s="473" t="str">
        <f>IF(ISNUMBER('Quantities Report_Secondary'!$A2385), "",TRIM('Quantities Report_Secondary'!$A2385))</f>
        <v/>
      </c>
      <c r="C2385" s="475">
        <f>'Quantities Report_Secondary'!D2385</f>
        <v>0</v>
      </c>
    </row>
    <row r="2386" spans="1:3" x14ac:dyDescent="0.25">
      <c r="A2386" s="532" t="str">
        <f>IF(ISNUMBER(VALUE(SUBSTITUTE('Quantities Report_Secondary'!$A2386,"+",""))), VALUE(SUBSTITUTE('Quantities Report_Secondary'!$A2386,"+","")),IF('Quantities Report_Secondary'!$A2386="Totals:","End of Project",$A2385))</f>
        <v>Station</v>
      </c>
      <c r="B2386" s="473" t="str">
        <f>IF(ISNUMBER('Quantities Report_Secondary'!$A2386), "",TRIM('Quantities Report_Secondary'!$A2386))</f>
        <v/>
      </c>
      <c r="C2386" s="475">
        <f>'Quantities Report_Secondary'!D2386</f>
        <v>0</v>
      </c>
    </row>
    <row r="2387" spans="1:3" x14ac:dyDescent="0.25">
      <c r="A2387" s="532" t="str">
        <f>IF(ISNUMBER(VALUE(SUBSTITUTE('Quantities Report_Secondary'!$A2387,"+",""))), VALUE(SUBSTITUTE('Quantities Report_Secondary'!$A2387,"+","")),IF('Quantities Report_Secondary'!$A2387="Totals:","End of Project",$A2386))</f>
        <v>Station</v>
      </c>
      <c r="B2387" s="473" t="str">
        <f>IF(ISNUMBER('Quantities Report_Secondary'!$A2387), "",TRIM('Quantities Report_Secondary'!$A2387))</f>
        <v/>
      </c>
      <c r="C2387" s="475">
        <f>'Quantities Report_Secondary'!D2387</f>
        <v>0</v>
      </c>
    </row>
    <row r="2388" spans="1:3" x14ac:dyDescent="0.25">
      <c r="A2388" s="532" t="str">
        <f>IF(ISNUMBER(VALUE(SUBSTITUTE('Quantities Report_Secondary'!$A2388,"+",""))), VALUE(SUBSTITUTE('Quantities Report_Secondary'!$A2388,"+","")),IF('Quantities Report_Secondary'!$A2388="Totals:","End of Project",$A2387))</f>
        <v>Station</v>
      </c>
      <c r="B2388" s="473" t="str">
        <f>IF(ISNUMBER('Quantities Report_Secondary'!$A2388), "",TRIM('Quantities Report_Secondary'!$A2388))</f>
        <v/>
      </c>
      <c r="C2388" s="475">
        <f>'Quantities Report_Secondary'!D2388</f>
        <v>0</v>
      </c>
    </row>
    <row r="2389" spans="1:3" x14ac:dyDescent="0.25">
      <c r="A2389" s="532" t="str">
        <f>IF(ISNUMBER(VALUE(SUBSTITUTE('Quantities Report_Secondary'!$A2389,"+",""))), VALUE(SUBSTITUTE('Quantities Report_Secondary'!$A2389,"+","")),IF('Quantities Report_Secondary'!$A2389="Totals:","End of Project",$A2388))</f>
        <v>Station</v>
      </c>
      <c r="B2389" s="473" t="str">
        <f>IF(ISNUMBER('Quantities Report_Secondary'!$A2389), "",TRIM('Quantities Report_Secondary'!$A2389))</f>
        <v/>
      </c>
      <c r="C2389" s="475">
        <f>'Quantities Report_Secondary'!D2389</f>
        <v>0</v>
      </c>
    </row>
    <row r="2390" spans="1:3" x14ac:dyDescent="0.25">
      <c r="A2390" s="532" t="str">
        <f>IF(ISNUMBER(VALUE(SUBSTITUTE('Quantities Report_Secondary'!$A2390,"+",""))), VALUE(SUBSTITUTE('Quantities Report_Secondary'!$A2390,"+","")),IF('Quantities Report_Secondary'!$A2390="Totals:","End of Project",$A2389))</f>
        <v>Station</v>
      </c>
      <c r="B2390" s="473" t="str">
        <f>IF(ISNUMBER('Quantities Report_Secondary'!$A2390), "",TRIM('Quantities Report_Secondary'!$A2390))</f>
        <v/>
      </c>
      <c r="C2390" s="475">
        <f>'Quantities Report_Secondary'!D2390</f>
        <v>0</v>
      </c>
    </row>
    <row r="2391" spans="1:3" x14ac:dyDescent="0.25">
      <c r="A2391" s="532" t="str">
        <f>IF(ISNUMBER(VALUE(SUBSTITUTE('Quantities Report_Secondary'!$A2391,"+",""))), VALUE(SUBSTITUTE('Quantities Report_Secondary'!$A2391,"+","")),IF('Quantities Report_Secondary'!$A2391="Totals:","End of Project",$A2390))</f>
        <v>Station</v>
      </c>
      <c r="B2391" s="473" t="str">
        <f>IF(ISNUMBER('Quantities Report_Secondary'!$A2391), "",TRIM('Quantities Report_Secondary'!$A2391))</f>
        <v/>
      </c>
      <c r="C2391" s="475">
        <f>'Quantities Report_Secondary'!D2391</f>
        <v>0</v>
      </c>
    </row>
    <row r="2392" spans="1:3" x14ac:dyDescent="0.25">
      <c r="A2392" s="532" t="str">
        <f>IF(ISNUMBER(VALUE(SUBSTITUTE('Quantities Report_Secondary'!$A2392,"+",""))), VALUE(SUBSTITUTE('Quantities Report_Secondary'!$A2392,"+","")),IF('Quantities Report_Secondary'!$A2392="Totals:","End of Project",$A2391))</f>
        <v>Station</v>
      </c>
      <c r="B2392" s="473" t="str">
        <f>IF(ISNUMBER('Quantities Report_Secondary'!$A2392), "",TRIM('Quantities Report_Secondary'!$A2392))</f>
        <v/>
      </c>
      <c r="C2392" s="475">
        <f>'Quantities Report_Secondary'!D2392</f>
        <v>0</v>
      </c>
    </row>
    <row r="2393" spans="1:3" x14ac:dyDescent="0.25">
      <c r="A2393" s="532" t="str">
        <f>IF(ISNUMBER(VALUE(SUBSTITUTE('Quantities Report_Secondary'!$A2393,"+",""))), VALUE(SUBSTITUTE('Quantities Report_Secondary'!$A2393,"+","")),IF('Quantities Report_Secondary'!$A2393="Totals:","End of Project",$A2392))</f>
        <v>Station</v>
      </c>
      <c r="B2393" s="473" t="str">
        <f>IF(ISNUMBER('Quantities Report_Secondary'!$A2393), "",TRIM('Quantities Report_Secondary'!$A2393))</f>
        <v/>
      </c>
      <c r="C2393" s="475">
        <f>'Quantities Report_Secondary'!D2393</f>
        <v>0</v>
      </c>
    </row>
    <row r="2394" spans="1:3" x14ac:dyDescent="0.25">
      <c r="A2394" s="532" t="str">
        <f>IF(ISNUMBER(VALUE(SUBSTITUTE('Quantities Report_Secondary'!$A2394,"+",""))), VALUE(SUBSTITUTE('Quantities Report_Secondary'!$A2394,"+","")),IF('Quantities Report_Secondary'!$A2394="Totals:","End of Project",$A2393))</f>
        <v>Station</v>
      </c>
      <c r="B2394" s="473" t="str">
        <f>IF(ISNUMBER('Quantities Report_Secondary'!$A2394), "",TRIM('Quantities Report_Secondary'!$A2394))</f>
        <v/>
      </c>
      <c r="C2394" s="475">
        <f>'Quantities Report_Secondary'!D2394</f>
        <v>0</v>
      </c>
    </row>
    <row r="2395" spans="1:3" x14ac:dyDescent="0.25">
      <c r="A2395" s="532" t="str">
        <f>IF(ISNUMBER(VALUE(SUBSTITUTE('Quantities Report_Secondary'!$A2395,"+",""))), VALUE(SUBSTITUTE('Quantities Report_Secondary'!$A2395,"+","")),IF('Quantities Report_Secondary'!$A2395="Totals:","End of Project",$A2394))</f>
        <v>Station</v>
      </c>
      <c r="B2395" s="473" t="str">
        <f>IF(ISNUMBER('Quantities Report_Secondary'!$A2395), "",TRIM('Quantities Report_Secondary'!$A2395))</f>
        <v/>
      </c>
      <c r="C2395" s="475">
        <f>'Quantities Report_Secondary'!D2395</f>
        <v>0</v>
      </c>
    </row>
    <row r="2396" spans="1:3" x14ac:dyDescent="0.25">
      <c r="A2396" s="532" t="str">
        <f>IF(ISNUMBER(VALUE(SUBSTITUTE('Quantities Report_Secondary'!$A2396,"+",""))), VALUE(SUBSTITUTE('Quantities Report_Secondary'!$A2396,"+","")),IF('Quantities Report_Secondary'!$A2396="Totals:","End of Project",$A2395))</f>
        <v>Station</v>
      </c>
      <c r="B2396" s="473" t="str">
        <f>IF(ISNUMBER('Quantities Report_Secondary'!$A2396), "",TRIM('Quantities Report_Secondary'!$A2396))</f>
        <v/>
      </c>
      <c r="C2396" s="475">
        <f>'Quantities Report_Secondary'!D2396</f>
        <v>0</v>
      </c>
    </row>
    <row r="2397" spans="1:3" x14ac:dyDescent="0.25">
      <c r="A2397" s="532" t="str">
        <f>IF(ISNUMBER(VALUE(SUBSTITUTE('Quantities Report_Secondary'!$A2397,"+",""))), VALUE(SUBSTITUTE('Quantities Report_Secondary'!$A2397,"+","")),IF('Quantities Report_Secondary'!$A2397="Totals:","End of Project",$A2396))</f>
        <v>Station</v>
      </c>
      <c r="B2397" s="473" t="str">
        <f>IF(ISNUMBER('Quantities Report_Secondary'!$A2397), "",TRIM('Quantities Report_Secondary'!$A2397))</f>
        <v/>
      </c>
      <c r="C2397" s="475">
        <f>'Quantities Report_Secondary'!D2397</f>
        <v>0</v>
      </c>
    </row>
    <row r="2398" spans="1:3" x14ac:dyDescent="0.25">
      <c r="A2398" s="532" t="str">
        <f>IF(ISNUMBER(VALUE(SUBSTITUTE('Quantities Report_Secondary'!$A2398,"+",""))), VALUE(SUBSTITUTE('Quantities Report_Secondary'!$A2398,"+","")),IF('Quantities Report_Secondary'!$A2398="Totals:","End of Project",$A2397))</f>
        <v>Station</v>
      </c>
      <c r="B2398" s="473" t="str">
        <f>IF(ISNUMBER('Quantities Report_Secondary'!$A2398), "",TRIM('Quantities Report_Secondary'!$A2398))</f>
        <v/>
      </c>
      <c r="C2398" s="475">
        <f>'Quantities Report_Secondary'!D2398</f>
        <v>0</v>
      </c>
    </row>
    <row r="2399" spans="1:3" x14ac:dyDescent="0.25">
      <c r="A2399" s="532" t="str">
        <f>IF(ISNUMBER(VALUE(SUBSTITUTE('Quantities Report_Secondary'!$A2399,"+",""))), VALUE(SUBSTITUTE('Quantities Report_Secondary'!$A2399,"+","")),IF('Quantities Report_Secondary'!$A2399="Totals:","End of Project",$A2398))</f>
        <v>Station</v>
      </c>
      <c r="B2399" s="473" t="str">
        <f>IF(ISNUMBER('Quantities Report_Secondary'!$A2399), "",TRIM('Quantities Report_Secondary'!$A2399))</f>
        <v/>
      </c>
      <c r="C2399" s="475">
        <f>'Quantities Report_Secondary'!D2399</f>
        <v>0</v>
      </c>
    </row>
    <row r="2400" spans="1:3" x14ac:dyDescent="0.25">
      <c r="A2400" s="532" t="str">
        <f>IF(ISNUMBER(VALUE(SUBSTITUTE('Quantities Report_Secondary'!$A2400,"+",""))), VALUE(SUBSTITUTE('Quantities Report_Secondary'!$A2400,"+","")),IF('Quantities Report_Secondary'!$A2400="Totals:","End of Project",$A2399))</f>
        <v>Station</v>
      </c>
      <c r="B2400" s="473" t="str">
        <f>IF(ISNUMBER('Quantities Report_Secondary'!$A2400), "",TRIM('Quantities Report_Secondary'!$A2400))</f>
        <v/>
      </c>
      <c r="C2400" s="475">
        <f>'Quantities Report_Secondary'!D2400</f>
        <v>0</v>
      </c>
    </row>
    <row r="2401" spans="1:3" x14ac:dyDescent="0.25">
      <c r="A2401" s="532" t="str">
        <f>IF(ISNUMBER(VALUE(SUBSTITUTE('Quantities Report_Secondary'!$A2401,"+",""))), VALUE(SUBSTITUTE('Quantities Report_Secondary'!$A2401,"+","")),IF('Quantities Report_Secondary'!$A2401="Totals:","End of Project",$A2400))</f>
        <v>Station</v>
      </c>
      <c r="B2401" s="473" t="str">
        <f>IF(ISNUMBER('Quantities Report_Secondary'!$A2401), "",TRIM('Quantities Report_Secondary'!$A2401))</f>
        <v/>
      </c>
      <c r="C2401" s="475">
        <f>'Quantities Report_Secondary'!D2401</f>
        <v>0</v>
      </c>
    </row>
    <row r="2402" spans="1:3" x14ac:dyDescent="0.25">
      <c r="A2402" s="532" t="str">
        <f>IF(ISNUMBER(VALUE(SUBSTITUTE('Quantities Report_Secondary'!$A2402,"+",""))), VALUE(SUBSTITUTE('Quantities Report_Secondary'!$A2402,"+","")),IF('Quantities Report_Secondary'!$A2402="Totals:","End of Project",$A2401))</f>
        <v>Station</v>
      </c>
      <c r="B2402" s="473" t="str">
        <f>IF(ISNUMBER('Quantities Report_Secondary'!$A2402), "",TRIM('Quantities Report_Secondary'!$A2402))</f>
        <v/>
      </c>
      <c r="C2402" s="475">
        <f>'Quantities Report_Secondary'!D2402</f>
        <v>0</v>
      </c>
    </row>
    <row r="2403" spans="1:3" x14ac:dyDescent="0.25">
      <c r="A2403" s="532" t="str">
        <f>IF(ISNUMBER(VALUE(SUBSTITUTE('Quantities Report_Secondary'!$A2403,"+",""))), VALUE(SUBSTITUTE('Quantities Report_Secondary'!$A2403,"+","")),IF('Quantities Report_Secondary'!$A2403="Totals:","End of Project",$A2402))</f>
        <v>Station</v>
      </c>
      <c r="B2403" s="473" t="str">
        <f>IF(ISNUMBER('Quantities Report_Secondary'!$A2403), "",TRIM('Quantities Report_Secondary'!$A2403))</f>
        <v/>
      </c>
      <c r="C2403" s="475">
        <f>'Quantities Report_Secondary'!D2403</f>
        <v>0</v>
      </c>
    </row>
    <row r="2404" spans="1:3" x14ac:dyDescent="0.25">
      <c r="A2404" s="532" t="str">
        <f>IF(ISNUMBER(VALUE(SUBSTITUTE('Quantities Report_Secondary'!$A2404,"+",""))), VALUE(SUBSTITUTE('Quantities Report_Secondary'!$A2404,"+","")),IF('Quantities Report_Secondary'!$A2404="Totals:","End of Project",$A2403))</f>
        <v>Station</v>
      </c>
      <c r="B2404" s="473" t="str">
        <f>IF(ISNUMBER('Quantities Report_Secondary'!$A2404), "",TRIM('Quantities Report_Secondary'!$A2404))</f>
        <v/>
      </c>
      <c r="C2404" s="475">
        <f>'Quantities Report_Secondary'!D2404</f>
        <v>0</v>
      </c>
    </row>
    <row r="2405" spans="1:3" x14ac:dyDescent="0.25">
      <c r="A2405" s="532" t="str">
        <f>IF(ISNUMBER(VALUE(SUBSTITUTE('Quantities Report_Secondary'!$A2405,"+",""))), VALUE(SUBSTITUTE('Quantities Report_Secondary'!$A2405,"+","")),IF('Quantities Report_Secondary'!$A2405="Totals:","End of Project",$A2404))</f>
        <v>Station</v>
      </c>
      <c r="B2405" s="473" t="str">
        <f>IF(ISNUMBER('Quantities Report_Secondary'!$A2405), "",TRIM('Quantities Report_Secondary'!$A2405))</f>
        <v/>
      </c>
      <c r="C2405" s="475">
        <f>'Quantities Report_Secondary'!D2405</f>
        <v>0</v>
      </c>
    </row>
    <row r="2406" spans="1:3" x14ac:dyDescent="0.25">
      <c r="A2406" s="532" t="str">
        <f>IF(ISNUMBER(VALUE(SUBSTITUTE('Quantities Report_Secondary'!$A2406,"+",""))), VALUE(SUBSTITUTE('Quantities Report_Secondary'!$A2406,"+","")),IF('Quantities Report_Secondary'!$A2406="Totals:","End of Project",$A2405))</f>
        <v>Station</v>
      </c>
      <c r="B2406" s="473" t="str">
        <f>IF(ISNUMBER('Quantities Report_Secondary'!$A2406), "",TRIM('Quantities Report_Secondary'!$A2406))</f>
        <v/>
      </c>
      <c r="C2406" s="475">
        <f>'Quantities Report_Secondary'!D2406</f>
        <v>0</v>
      </c>
    </row>
    <row r="2407" spans="1:3" x14ac:dyDescent="0.25">
      <c r="A2407" s="532" t="str">
        <f>IF(ISNUMBER(VALUE(SUBSTITUTE('Quantities Report_Secondary'!$A2407,"+",""))), VALUE(SUBSTITUTE('Quantities Report_Secondary'!$A2407,"+","")),IF('Quantities Report_Secondary'!$A2407="Totals:","End of Project",$A2406))</f>
        <v>Station</v>
      </c>
      <c r="B2407" s="473" t="str">
        <f>IF(ISNUMBER('Quantities Report_Secondary'!$A2407), "",TRIM('Quantities Report_Secondary'!$A2407))</f>
        <v/>
      </c>
      <c r="C2407" s="475">
        <f>'Quantities Report_Secondary'!D2407</f>
        <v>0</v>
      </c>
    </row>
    <row r="2408" spans="1:3" x14ac:dyDescent="0.25">
      <c r="A2408" s="532" t="str">
        <f>IF(ISNUMBER(VALUE(SUBSTITUTE('Quantities Report_Secondary'!$A2408,"+",""))), VALUE(SUBSTITUTE('Quantities Report_Secondary'!$A2408,"+","")),IF('Quantities Report_Secondary'!$A2408="Totals:","End of Project",$A2407))</f>
        <v>Station</v>
      </c>
      <c r="B2408" s="473" t="str">
        <f>IF(ISNUMBER('Quantities Report_Secondary'!$A2408), "",TRIM('Quantities Report_Secondary'!$A2408))</f>
        <v/>
      </c>
      <c r="C2408" s="475">
        <f>'Quantities Report_Secondary'!D2408</f>
        <v>0</v>
      </c>
    </row>
    <row r="2409" spans="1:3" x14ac:dyDescent="0.25">
      <c r="A2409" s="532" t="str">
        <f>IF(ISNUMBER(VALUE(SUBSTITUTE('Quantities Report_Secondary'!$A2409,"+",""))), VALUE(SUBSTITUTE('Quantities Report_Secondary'!$A2409,"+","")),IF('Quantities Report_Secondary'!$A2409="Totals:","End of Project",$A2408))</f>
        <v>Station</v>
      </c>
      <c r="B2409" s="473" t="str">
        <f>IF(ISNUMBER('Quantities Report_Secondary'!$A2409), "",TRIM('Quantities Report_Secondary'!$A2409))</f>
        <v/>
      </c>
      <c r="C2409" s="475">
        <f>'Quantities Report_Secondary'!D2409</f>
        <v>0</v>
      </c>
    </row>
    <row r="2410" spans="1:3" x14ac:dyDescent="0.25">
      <c r="A2410" s="532" t="str">
        <f>IF(ISNUMBER(VALUE(SUBSTITUTE('Quantities Report_Secondary'!$A2410,"+",""))), VALUE(SUBSTITUTE('Quantities Report_Secondary'!$A2410,"+","")),IF('Quantities Report_Secondary'!$A2410="Totals:","End of Project",$A2409))</f>
        <v>Station</v>
      </c>
      <c r="B2410" s="473" t="str">
        <f>IF(ISNUMBER('Quantities Report_Secondary'!$A2410), "",TRIM('Quantities Report_Secondary'!$A2410))</f>
        <v/>
      </c>
      <c r="C2410" s="475">
        <f>'Quantities Report_Secondary'!D2410</f>
        <v>0</v>
      </c>
    </row>
    <row r="2411" spans="1:3" x14ac:dyDescent="0.25">
      <c r="A2411" s="532" t="str">
        <f>IF(ISNUMBER(VALUE(SUBSTITUTE('Quantities Report_Secondary'!$A2411,"+",""))), VALUE(SUBSTITUTE('Quantities Report_Secondary'!$A2411,"+","")),IF('Quantities Report_Secondary'!$A2411="Totals:","End of Project",$A2410))</f>
        <v>Station</v>
      </c>
      <c r="B2411" s="473" t="str">
        <f>IF(ISNUMBER('Quantities Report_Secondary'!$A2411), "",TRIM('Quantities Report_Secondary'!$A2411))</f>
        <v/>
      </c>
      <c r="C2411" s="475">
        <f>'Quantities Report_Secondary'!D2411</f>
        <v>0</v>
      </c>
    </row>
    <row r="2412" spans="1:3" x14ac:dyDescent="0.25">
      <c r="A2412" s="532" t="str">
        <f>IF(ISNUMBER(VALUE(SUBSTITUTE('Quantities Report_Secondary'!$A2412,"+",""))), VALUE(SUBSTITUTE('Quantities Report_Secondary'!$A2412,"+","")),IF('Quantities Report_Secondary'!$A2412="Totals:","End of Project",$A2411))</f>
        <v>Station</v>
      </c>
      <c r="B2412" s="473" t="str">
        <f>IF(ISNUMBER('Quantities Report_Secondary'!$A2412), "",TRIM('Quantities Report_Secondary'!$A2412))</f>
        <v/>
      </c>
      <c r="C2412" s="475">
        <f>'Quantities Report_Secondary'!D2412</f>
        <v>0</v>
      </c>
    </row>
    <row r="2413" spans="1:3" x14ac:dyDescent="0.25">
      <c r="A2413" s="532" t="str">
        <f>IF(ISNUMBER(VALUE(SUBSTITUTE('Quantities Report_Secondary'!$A2413,"+",""))), VALUE(SUBSTITUTE('Quantities Report_Secondary'!$A2413,"+","")),IF('Quantities Report_Secondary'!$A2413="Totals:","End of Project",$A2412))</f>
        <v>Station</v>
      </c>
      <c r="B2413" s="473" t="str">
        <f>IF(ISNUMBER('Quantities Report_Secondary'!$A2413), "",TRIM('Quantities Report_Secondary'!$A2413))</f>
        <v/>
      </c>
      <c r="C2413" s="475">
        <f>'Quantities Report_Secondary'!D2413</f>
        <v>0</v>
      </c>
    </row>
    <row r="2414" spans="1:3" x14ac:dyDescent="0.25">
      <c r="A2414" s="532" t="str">
        <f>IF(ISNUMBER(VALUE(SUBSTITUTE('Quantities Report_Secondary'!$A2414,"+",""))), VALUE(SUBSTITUTE('Quantities Report_Secondary'!$A2414,"+","")),IF('Quantities Report_Secondary'!$A2414="Totals:","End of Project",$A2413))</f>
        <v>Station</v>
      </c>
      <c r="B2414" s="473" t="str">
        <f>IF(ISNUMBER('Quantities Report_Secondary'!$A2414), "",TRIM('Quantities Report_Secondary'!$A2414))</f>
        <v/>
      </c>
      <c r="C2414" s="475">
        <f>'Quantities Report_Secondary'!D2414</f>
        <v>0</v>
      </c>
    </row>
    <row r="2415" spans="1:3" x14ac:dyDescent="0.25">
      <c r="A2415" s="532" t="str">
        <f>IF(ISNUMBER(VALUE(SUBSTITUTE('Quantities Report_Secondary'!$A2415,"+",""))), VALUE(SUBSTITUTE('Quantities Report_Secondary'!$A2415,"+","")),IF('Quantities Report_Secondary'!$A2415="Totals:","End of Project",$A2414))</f>
        <v>Station</v>
      </c>
      <c r="B2415" s="473" t="str">
        <f>IF(ISNUMBER('Quantities Report_Secondary'!$A2415), "",TRIM('Quantities Report_Secondary'!$A2415))</f>
        <v/>
      </c>
      <c r="C2415" s="475">
        <f>'Quantities Report_Secondary'!D2415</f>
        <v>0</v>
      </c>
    </row>
    <row r="2416" spans="1:3" x14ac:dyDescent="0.25">
      <c r="A2416" s="532" t="str">
        <f>IF(ISNUMBER(VALUE(SUBSTITUTE('Quantities Report_Secondary'!$A2416,"+",""))), VALUE(SUBSTITUTE('Quantities Report_Secondary'!$A2416,"+","")),IF('Quantities Report_Secondary'!$A2416="Totals:","End of Project",$A2415))</f>
        <v>Station</v>
      </c>
      <c r="B2416" s="473" t="str">
        <f>IF(ISNUMBER('Quantities Report_Secondary'!$A2416), "",TRIM('Quantities Report_Secondary'!$A2416))</f>
        <v/>
      </c>
      <c r="C2416" s="475">
        <f>'Quantities Report_Secondary'!D2416</f>
        <v>0</v>
      </c>
    </row>
    <row r="2417" spans="1:3" x14ac:dyDescent="0.25">
      <c r="A2417" s="532" t="str">
        <f>IF(ISNUMBER(VALUE(SUBSTITUTE('Quantities Report_Secondary'!$A2417,"+",""))), VALUE(SUBSTITUTE('Quantities Report_Secondary'!$A2417,"+","")),IF('Quantities Report_Secondary'!$A2417="Totals:","End of Project",$A2416))</f>
        <v>Station</v>
      </c>
      <c r="B2417" s="473" t="str">
        <f>IF(ISNUMBER('Quantities Report_Secondary'!$A2417), "",TRIM('Quantities Report_Secondary'!$A2417))</f>
        <v/>
      </c>
      <c r="C2417" s="475">
        <f>'Quantities Report_Secondary'!D2417</f>
        <v>0</v>
      </c>
    </row>
    <row r="2418" spans="1:3" x14ac:dyDescent="0.25">
      <c r="A2418" s="532" t="str">
        <f>IF(ISNUMBER(VALUE(SUBSTITUTE('Quantities Report_Secondary'!$A2418,"+",""))), VALUE(SUBSTITUTE('Quantities Report_Secondary'!$A2418,"+","")),IF('Quantities Report_Secondary'!$A2418="Totals:","End of Project",$A2417))</f>
        <v>Station</v>
      </c>
      <c r="B2418" s="473" t="str">
        <f>IF(ISNUMBER('Quantities Report_Secondary'!$A2418), "",TRIM('Quantities Report_Secondary'!$A2418))</f>
        <v/>
      </c>
      <c r="C2418" s="475">
        <f>'Quantities Report_Secondary'!D2418</f>
        <v>0</v>
      </c>
    </row>
    <row r="2419" spans="1:3" x14ac:dyDescent="0.25">
      <c r="A2419" s="532" t="str">
        <f>IF(ISNUMBER(VALUE(SUBSTITUTE('Quantities Report_Secondary'!$A2419,"+",""))), VALUE(SUBSTITUTE('Quantities Report_Secondary'!$A2419,"+","")),IF('Quantities Report_Secondary'!$A2419="Totals:","End of Project",$A2418))</f>
        <v>Station</v>
      </c>
      <c r="B2419" s="473" t="str">
        <f>IF(ISNUMBER('Quantities Report_Secondary'!$A2419), "",TRIM('Quantities Report_Secondary'!$A2419))</f>
        <v/>
      </c>
      <c r="C2419" s="475">
        <f>'Quantities Report_Secondary'!D2419</f>
        <v>0</v>
      </c>
    </row>
    <row r="2420" spans="1:3" x14ac:dyDescent="0.25">
      <c r="A2420" s="532" t="str">
        <f>IF(ISNUMBER(VALUE(SUBSTITUTE('Quantities Report_Secondary'!$A2420,"+",""))), VALUE(SUBSTITUTE('Quantities Report_Secondary'!$A2420,"+","")),IF('Quantities Report_Secondary'!$A2420="Totals:","End of Project",$A2419))</f>
        <v>Station</v>
      </c>
      <c r="B2420" s="473" t="str">
        <f>IF(ISNUMBER('Quantities Report_Secondary'!$A2420), "",TRIM('Quantities Report_Secondary'!$A2420))</f>
        <v/>
      </c>
      <c r="C2420" s="475">
        <f>'Quantities Report_Secondary'!D2420</f>
        <v>0</v>
      </c>
    </row>
    <row r="2421" spans="1:3" x14ac:dyDescent="0.25">
      <c r="A2421" s="532" t="str">
        <f>IF(ISNUMBER(VALUE(SUBSTITUTE('Quantities Report_Secondary'!$A2421,"+",""))), VALUE(SUBSTITUTE('Quantities Report_Secondary'!$A2421,"+","")),IF('Quantities Report_Secondary'!$A2421="Totals:","End of Project",$A2420))</f>
        <v>Station</v>
      </c>
      <c r="B2421" s="473" t="str">
        <f>IF(ISNUMBER('Quantities Report_Secondary'!$A2421), "",TRIM('Quantities Report_Secondary'!$A2421))</f>
        <v/>
      </c>
      <c r="C2421" s="475">
        <f>'Quantities Report_Secondary'!D2421</f>
        <v>0</v>
      </c>
    </row>
    <row r="2422" spans="1:3" x14ac:dyDescent="0.25">
      <c r="A2422" s="532" t="str">
        <f>IF(ISNUMBER(VALUE(SUBSTITUTE('Quantities Report_Secondary'!$A2422,"+",""))), VALUE(SUBSTITUTE('Quantities Report_Secondary'!$A2422,"+","")),IF('Quantities Report_Secondary'!$A2422="Totals:","End of Project",$A2421))</f>
        <v>Station</v>
      </c>
      <c r="B2422" s="473" t="str">
        <f>IF(ISNUMBER('Quantities Report_Secondary'!$A2422), "",TRIM('Quantities Report_Secondary'!$A2422))</f>
        <v/>
      </c>
      <c r="C2422" s="475">
        <f>'Quantities Report_Secondary'!D2422</f>
        <v>0</v>
      </c>
    </row>
    <row r="2423" spans="1:3" x14ac:dyDescent="0.25">
      <c r="A2423" s="532" t="str">
        <f>IF(ISNUMBER(VALUE(SUBSTITUTE('Quantities Report_Secondary'!$A2423,"+",""))), VALUE(SUBSTITUTE('Quantities Report_Secondary'!$A2423,"+","")),IF('Quantities Report_Secondary'!$A2423="Totals:","End of Project",$A2422))</f>
        <v>Station</v>
      </c>
      <c r="B2423" s="473" t="str">
        <f>IF(ISNUMBER('Quantities Report_Secondary'!$A2423), "",TRIM('Quantities Report_Secondary'!$A2423))</f>
        <v/>
      </c>
      <c r="C2423" s="475">
        <f>'Quantities Report_Secondary'!D2423</f>
        <v>0</v>
      </c>
    </row>
    <row r="2424" spans="1:3" x14ac:dyDescent="0.25">
      <c r="A2424" s="532" t="str">
        <f>IF(ISNUMBER(VALUE(SUBSTITUTE('Quantities Report_Secondary'!$A2424,"+",""))), VALUE(SUBSTITUTE('Quantities Report_Secondary'!$A2424,"+","")),IF('Quantities Report_Secondary'!$A2424="Totals:","End of Project",$A2423))</f>
        <v>Station</v>
      </c>
      <c r="B2424" s="473" t="str">
        <f>IF(ISNUMBER('Quantities Report_Secondary'!$A2424), "",TRIM('Quantities Report_Secondary'!$A2424))</f>
        <v/>
      </c>
      <c r="C2424" s="475">
        <f>'Quantities Report_Secondary'!D2424</f>
        <v>0</v>
      </c>
    </row>
    <row r="2425" spans="1:3" x14ac:dyDescent="0.25">
      <c r="A2425" s="532" t="str">
        <f>IF(ISNUMBER(VALUE(SUBSTITUTE('Quantities Report_Secondary'!$A2425,"+",""))), VALUE(SUBSTITUTE('Quantities Report_Secondary'!$A2425,"+","")),IF('Quantities Report_Secondary'!$A2425="Totals:","End of Project",$A2424))</f>
        <v>Station</v>
      </c>
      <c r="B2425" s="473" t="str">
        <f>IF(ISNUMBER('Quantities Report_Secondary'!$A2425), "",TRIM('Quantities Report_Secondary'!$A2425))</f>
        <v/>
      </c>
      <c r="C2425" s="475">
        <f>'Quantities Report_Secondary'!D2425</f>
        <v>0</v>
      </c>
    </row>
    <row r="2426" spans="1:3" x14ac:dyDescent="0.25">
      <c r="A2426" s="532" t="str">
        <f>IF(ISNUMBER(VALUE(SUBSTITUTE('Quantities Report_Secondary'!$A2426,"+",""))), VALUE(SUBSTITUTE('Quantities Report_Secondary'!$A2426,"+","")),IF('Quantities Report_Secondary'!$A2426="Totals:","End of Project",$A2425))</f>
        <v>Station</v>
      </c>
      <c r="B2426" s="473" t="str">
        <f>IF(ISNUMBER('Quantities Report_Secondary'!$A2426), "",TRIM('Quantities Report_Secondary'!$A2426))</f>
        <v/>
      </c>
      <c r="C2426" s="475">
        <f>'Quantities Report_Secondary'!D2426</f>
        <v>0</v>
      </c>
    </row>
    <row r="2427" spans="1:3" x14ac:dyDescent="0.25">
      <c r="A2427" s="532" t="str">
        <f>IF(ISNUMBER(VALUE(SUBSTITUTE('Quantities Report_Secondary'!$A2427,"+",""))), VALUE(SUBSTITUTE('Quantities Report_Secondary'!$A2427,"+","")),IF('Quantities Report_Secondary'!$A2427="Totals:","End of Project",$A2426))</f>
        <v>Station</v>
      </c>
      <c r="B2427" s="473" t="str">
        <f>IF(ISNUMBER('Quantities Report_Secondary'!$A2427), "",TRIM('Quantities Report_Secondary'!$A2427))</f>
        <v/>
      </c>
      <c r="C2427" s="475">
        <f>'Quantities Report_Secondary'!D2427</f>
        <v>0</v>
      </c>
    </row>
    <row r="2428" spans="1:3" x14ac:dyDescent="0.25">
      <c r="A2428" s="532" t="str">
        <f>IF(ISNUMBER(VALUE(SUBSTITUTE('Quantities Report_Secondary'!$A2428,"+",""))), VALUE(SUBSTITUTE('Quantities Report_Secondary'!$A2428,"+","")),IF('Quantities Report_Secondary'!$A2428="Totals:","End of Project",$A2427))</f>
        <v>Station</v>
      </c>
      <c r="B2428" s="473" t="str">
        <f>IF(ISNUMBER('Quantities Report_Secondary'!$A2428), "",TRIM('Quantities Report_Secondary'!$A2428))</f>
        <v/>
      </c>
      <c r="C2428" s="475">
        <f>'Quantities Report_Secondary'!D2428</f>
        <v>0</v>
      </c>
    </row>
    <row r="2429" spans="1:3" x14ac:dyDescent="0.25">
      <c r="A2429" s="532" t="str">
        <f>IF(ISNUMBER(VALUE(SUBSTITUTE('Quantities Report_Secondary'!$A2429,"+",""))), VALUE(SUBSTITUTE('Quantities Report_Secondary'!$A2429,"+","")),IF('Quantities Report_Secondary'!$A2429="Totals:","End of Project",$A2428))</f>
        <v>Station</v>
      </c>
      <c r="B2429" s="473" t="str">
        <f>IF(ISNUMBER('Quantities Report_Secondary'!$A2429), "",TRIM('Quantities Report_Secondary'!$A2429))</f>
        <v/>
      </c>
      <c r="C2429" s="475">
        <f>'Quantities Report_Secondary'!D2429</f>
        <v>0</v>
      </c>
    </row>
    <row r="2430" spans="1:3" x14ac:dyDescent="0.25">
      <c r="A2430" s="532" t="str">
        <f>IF(ISNUMBER(VALUE(SUBSTITUTE('Quantities Report_Secondary'!$A2430,"+",""))), VALUE(SUBSTITUTE('Quantities Report_Secondary'!$A2430,"+","")),IF('Quantities Report_Secondary'!$A2430="Totals:","End of Project",$A2429))</f>
        <v>Station</v>
      </c>
      <c r="B2430" s="473" t="str">
        <f>IF(ISNUMBER('Quantities Report_Secondary'!$A2430), "",TRIM('Quantities Report_Secondary'!$A2430))</f>
        <v/>
      </c>
      <c r="C2430" s="475">
        <f>'Quantities Report_Secondary'!D2430</f>
        <v>0</v>
      </c>
    </row>
    <row r="2431" spans="1:3" x14ac:dyDescent="0.25">
      <c r="A2431" s="532" t="str">
        <f>IF(ISNUMBER(VALUE(SUBSTITUTE('Quantities Report_Secondary'!$A2431,"+",""))), VALUE(SUBSTITUTE('Quantities Report_Secondary'!$A2431,"+","")),IF('Quantities Report_Secondary'!$A2431="Totals:","End of Project",$A2430))</f>
        <v>Station</v>
      </c>
      <c r="B2431" s="473" t="str">
        <f>IF(ISNUMBER('Quantities Report_Secondary'!$A2431), "",TRIM('Quantities Report_Secondary'!$A2431))</f>
        <v/>
      </c>
      <c r="C2431" s="475">
        <f>'Quantities Report_Secondary'!D2431</f>
        <v>0</v>
      </c>
    </row>
    <row r="2432" spans="1:3" x14ac:dyDescent="0.25">
      <c r="A2432" s="532" t="str">
        <f>IF(ISNUMBER(VALUE(SUBSTITUTE('Quantities Report_Secondary'!$A2432,"+",""))), VALUE(SUBSTITUTE('Quantities Report_Secondary'!$A2432,"+","")),IF('Quantities Report_Secondary'!$A2432="Totals:","End of Project",$A2431))</f>
        <v>Station</v>
      </c>
      <c r="B2432" s="473" t="str">
        <f>IF(ISNUMBER('Quantities Report_Secondary'!$A2432), "",TRIM('Quantities Report_Secondary'!$A2432))</f>
        <v/>
      </c>
      <c r="C2432" s="475">
        <f>'Quantities Report_Secondary'!D2432</f>
        <v>0</v>
      </c>
    </row>
    <row r="2433" spans="1:3" x14ac:dyDescent="0.25">
      <c r="A2433" s="532" t="str">
        <f>IF(ISNUMBER(VALUE(SUBSTITUTE('Quantities Report_Secondary'!$A2433,"+",""))), VALUE(SUBSTITUTE('Quantities Report_Secondary'!$A2433,"+","")),IF('Quantities Report_Secondary'!$A2433="Totals:","End of Project",$A2432))</f>
        <v>Station</v>
      </c>
      <c r="B2433" s="473" t="str">
        <f>IF(ISNUMBER('Quantities Report_Secondary'!$A2433), "",TRIM('Quantities Report_Secondary'!$A2433))</f>
        <v/>
      </c>
      <c r="C2433" s="475">
        <f>'Quantities Report_Secondary'!D2433</f>
        <v>0</v>
      </c>
    </row>
    <row r="2434" spans="1:3" x14ac:dyDescent="0.25">
      <c r="A2434" s="532" t="str">
        <f>IF(ISNUMBER(VALUE(SUBSTITUTE('Quantities Report_Secondary'!$A2434,"+",""))), VALUE(SUBSTITUTE('Quantities Report_Secondary'!$A2434,"+","")),IF('Quantities Report_Secondary'!$A2434="Totals:","End of Project",$A2433))</f>
        <v>Station</v>
      </c>
      <c r="B2434" s="473" t="str">
        <f>IF(ISNUMBER('Quantities Report_Secondary'!$A2434), "",TRIM('Quantities Report_Secondary'!$A2434))</f>
        <v/>
      </c>
      <c r="C2434" s="475">
        <f>'Quantities Report_Secondary'!D2434</f>
        <v>0</v>
      </c>
    </row>
    <row r="2435" spans="1:3" x14ac:dyDescent="0.25">
      <c r="A2435" s="532" t="str">
        <f>IF(ISNUMBER(VALUE(SUBSTITUTE('Quantities Report_Secondary'!$A2435,"+",""))), VALUE(SUBSTITUTE('Quantities Report_Secondary'!$A2435,"+","")),IF('Quantities Report_Secondary'!$A2435="Totals:","End of Project",$A2434))</f>
        <v>Station</v>
      </c>
      <c r="B2435" s="473" t="str">
        <f>IF(ISNUMBER('Quantities Report_Secondary'!$A2435), "",TRIM('Quantities Report_Secondary'!$A2435))</f>
        <v/>
      </c>
      <c r="C2435" s="475">
        <f>'Quantities Report_Secondary'!D2435</f>
        <v>0</v>
      </c>
    </row>
    <row r="2436" spans="1:3" x14ac:dyDescent="0.25">
      <c r="A2436" s="532" t="str">
        <f>IF(ISNUMBER(VALUE(SUBSTITUTE('Quantities Report_Secondary'!$A2436,"+",""))), VALUE(SUBSTITUTE('Quantities Report_Secondary'!$A2436,"+","")),IF('Quantities Report_Secondary'!$A2436="Totals:","End of Project",$A2435))</f>
        <v>Station</v>
      </c>
      <c r="B2436" s="473" t="str">
        <f>IF(ISNUMBER('Quantities Report_Secondary'!$A2436), "",TRIM('Quantities Report_Secondary'!$A2436))</f>
        <v/>
      </c>
      <c r="C2436" s="475">
        <f>'Quantities Report_Secondary'!D2436</f>
        <v>0</v>
      </c>
    </row>
    <row r="2437" spans="1:3" x14ac:dyDescent="0.25">
      <c r="A2437" s="532" t="str">
        <f>IF(ISNUMBER(VALUE(SUBSTITUTE('Quantities Report_Secondary'!$A2437,"+",""))), VALUE(SUBSTITUTE('Quantities Report_Secondary'!$A2437,"+","")),IF('Quantities Report_Secondary'!$A2437="Totals:","End of Project",$A2436))</f>
        <v>Station</v>
      </c>
      <c r="B2437" s="473" t="str">
        <f>IF(ISNUMBER('Quantities Report_Secondary'!$A2437), "",TRIM('Quantities Report_Secondary'!$A2437))</f>
        <v/>
      </c>
      <c r="C2437" s="475">
        <f>'Quantities Report_Secondary'!D2437</f>
        <v>0</v>
      </c>
    </row>
    <row r="2438" spans="1:3" x14ac:dyDescent="0.25">
      <c r="A2438" s="532" t="str">
        <f>IF(ISNUMBER(VALUE(SUBSTITUTE('Quantities Report_Secondary'!$A2438,"+",""))), VALUE(SUBSTITUTE('Quantities Report_Secondary'!$A2438,"+","")),IF('Quantities Report_Secondary'!$A2438="Totals:","End of Project",$A2437))</f>
        <v>Station</v>
      </c>
      <c r="B2438" s="473" t="str">
        <f>IF(ISNUMBER('Quantities Report_Secondary'!$A2438), "",TRIM('Quantities Report_Secondary'!$A2438))</f>
        <v/>
      </c>
      <c r="C2438" s="475">
        <f>'Quantities Report_Secondary'!D2438</f>
        <v>0</v>
      </c>
    </row>
    <row r="2439" spans="1:3" x14ac:dyDescent="0.25">
      <c r="A2439" s="532" t="str">
        <f>IF(ISNUMBER(VALUE(SUBSTITUTE('Quantities Report_Secondary'!$A2439,"+",""))), VALUE(SUBSTITUTE('Quantities Report_Secondary'!$A2439,"+","")),IF('Quantities Report_Secondary'!$A2439="Totals:","End of Project",$A2438))</f>
        <v>Station</v>
      </c>
      <c r="B2439" s="473" t="str">
        <f>IF(ISNUMBER('Quantities Report_Secondary'!$A2439), "",TRIM('Quantities Report_Secondary'!$A2439))</f>
        <v/>
      </c>
      <c r="C2439" s="475">
        <f>'Quantities Report_Secondary'!D2439</f>
        <v>0</v>
      </c>
    </row>
    <row r="2440" spans="1:3" x14ac:dyDescent="0.25">
      <c r="A2440" s="532" t="str">
        <f>IF(ISNUMBER(VALUE(SUBSTITUTE('Quantities Report_Secondary'!$A2440,"+",""))), VALUE(SUBSTITUTE('Quantities Report_Secondary'!$A2440,"+","")),IF('Quantities Report_Secondary'!$A2440="Totals:","End of Project",$A2439))</f>
        <v>Station</v>
      </c>
      <c r="B2440" s="473" t="str">
        <f>IF(ISNUMBER('Quantities Report_Secondary'!$A2440), "",TRIM('Quantities Report_Secondary'!$A2440))</f>
        <v/>
      </c>
      <c r="C2440" s="475">
        <f>'Quantities Report_Secondary'!D2440</f>
        <v>0</v>
      </c>
    </row>
    <row r="2441" spans="1:3" x14ac:dyDescent="0.25">
      <c r="A2441" s="532" t="str">
        <f>IF(ISNUMBER(VALUE(SUBSTITUTE('Quantities Report_Secondary'!$A2441,"+",""))), VALUE(SUBSTITUTE('Quantities Report_Secondary'!$A2441,"+","")),IF('Quantities Report_Secondary'!$A2441="Totals:","End of Project",$A2440))</f>
        <v>Station</v>
      </c>
      <c r="B2441" s="473" t="str">
        <f>IF(ISNUMBER('Quantities Report_Secondary'!$A2441), "",TRIM('Quantities Report_Secondary'!$A2441))</f>
        <v/>
      </c>
      <c r="C2441" s="475">
        <f>'Quantities Report_Secondary'!D2441</f>
        <v>0</v>
      </c>
    </row>
    <row r="2442" spans="1:3" x14ac:dyDescent="0.25">
      <c r="A2442" s="532" t="str">
        <f>IF(ISNUMBER(VALUE(SUBSTITUTE('Quantities Report_Secondary'!$A2442,"+",""))), VALUE(SUBSTITUTE('Quantities Report_Secondary'!$A2442,"+","")),IF('Quantities Report_Secondary'!$A2442="Totals:","End of Project",$A2441))</f>
        <v>Station</v>
      </c>
      <c r="B2442" s="473" t="str">
        <f>IF(ISNUMBER('Quantities Report_Secondary'!$A2442), "",TRIM('Quantities Report_Secondary'!$A2442))</f>
        <v/>
      </c>
      <c r="C2442" s="475">
        <f>'Quantities Report_Secondary'!D2442</f>
        <v>0</v>
      </c>
    </row>
    <row r="2443" spans="1:3" x14ac:dyDescent="0.25">
      <c r="A2443" s="532" t="str">
        <f>IF(ISNUMBER(VALUE(SUBSTITUTE('Quantities Report_Secondary'!$A2443,"+",""))), VALUE(SUBSTITUTE('Quantities Report_Secondary'!$A2443,"+","")),IF('Quantities Report_Secondary'!$A2443="Totals:","End of Project",$A2442))</f>
        <v>Station</v>
      </c>
      <c r="B2443" s="473" t="str">
        <f>IF(ISNUMBER('Quantities Report_Secondary'!$A2443), "",TRIM('Quantities Report_Secondary'!$A2443))</f>
        <v/>
      </c>
      <c r="C2443" s="475">
        <f>'Quantities Report_Secondary'!D2443</f>
        <v>0</v>
      </c>
    </row>
    <row r="2444" spans="1:3" x14ac:dyDescent="0.25">
      <c r="A2444" s="532" t="str">
        <f>IF(ISNUMBER(VALUE(SUBSTITUTE('Quantities Report_Secondary'!$A2444,"+",""))), VALUE(SUBSTITUTE('Quantities Report_Secondary'!$A2444,"+","")),IF('Quantities Report_Secondary'!$A2444="Totals:","End of Project",$A2443))</f>
        <v>Station</v>
      </c>
      <c r="B2444" s="473" t="str">
        <f>IF(ISNUMBER('Quantities Report_Secondary'!$A2444), "",TRIM('Quantities Report_Secondary'!$A2444))</f>
        <v/>
      </c>
      <c r="C2444" s="475">
        <f>'Quantities Report_Secondary'!D2444</f>
        <v>0</v>
      </c>
    </row>
    <row r="2445" spans="1:3" x14ac:dyDescent="0.25">
      <c r="A2445" s="532" t="str">
        <f>IF(ISNUMBER(VALUE(SUBSTITUTE('Quantities Report_Secondary'!$A2445,"+",""))), VALUE(SUBSTITUTE('Quantities Report_Secondary'!$A2445,"+","")),IF('Quantities Report_Secondary'!$A2445="Totals:","End of Project",$A2444))</f>
        <v>Station</v>
      </c>
      <c r="B2445" s="473" t="str">
        <f>IF(ISNUMBER('Quantities Report_Secondary'!$A2445), "",TRIM('Quantities Report_Secondary'!$A2445))</f>
        <v/>
      </c>
      <c r="C2445" s="475">
        <f>'Quantities Report_Secondary'!D2445</f>
        <v>0</v>
      </c>
    </row>
    <row r="2446" spans="1:3" x14ac:dyDescent="0.25">
      <c r="A2446" s="532" t="str">
        <f>IF(ISNUMBER(VALUE(SUBSTITUTE('Quantities Report_Secondary'!$A2446,"+",""))), VALUE(SUBSTITUTE('Quantities Report_Secondary'!$A2446,"+","")),IF('Quantities Report_Secondary'!$A2446="Totals:","End of Project",$A2445))</f>
        <v>Station</v>
      </c>
      <c r="B2446" s="473" t="str">
        <f>IF(ISNUMBER('Quantities Report_Secondary'!$A2446), "",TRIM('Quantities Report_Secondary'!$A2446))</f>
        <v/>
      </c>
      <c r="C2446" s="475">
        <f>'Quantities Report_Secondary'!D2446</f>
        <v>0</v>
      </c>
    </row>
    <row r="2447" spans="1:3" x14ac:dyDescent="0.25">
      <c r="A2447" s="532" t="str">
        <f>IF(ISNUMBER(VALUE(SUBSTITUTE('Quantities Report_Secondary'!$A2447,"+",""))), VALUE(SUBSTITUTE('Quantities Report_Secondary'!$A2447,"+","")),IF('Quantities Report_Secondary'!$A2447="Totals:","End of Project",$A2446))</f>
        <v>Station</v>
      </c>
      <c r="B2447" s="473" t="str">
        <f>IF(ISNUMBER('Quantities Report_Secondary'!$A2447), "",TRIM('Quantities Report_Secondary'!$A2447))</f>
        <v/>
      </c>
      <c r="C2447" s="475">
        <f>'Quantities Report_Secondary'!D2447</f>
        <v>0</v>
      </c>
    </row>
    <row r="2448" spans="1:3" x14ac:dyDescent="0.25">
      <c r="A2448" s="532" t="str">
        <f>IF(ISNUMBER(VALUE(SUBSTITUTE('Quantities Report_Secondary'!$A2448,"+",""))), VALUE(SUBSTITUTE('Quantities Report_Secondary'!$A2448,"+","")),IF('Quantities Report_Secondary'!$A2448="Totals:","End of Project",$A2447))</f>
        <v>Station</v>
      </c>
      <c r="B2448" s="473" t="str">
        <f>IF(ISNUMBER('Quantities Report_Secondary'!$A2448), "",TRIM('Quantities Report_Secondary'!$A2448))</f>
        <v/>
      </c>
      <c r="C2448" s="475">
        <f>'Quantities Report_Secondary'!D2448</f>
        <v>0</v>
      </c>
    </row>
    <row r="2449" spans="1:3" x14ac:dyDescent="0.25">
      <c r="A2449" s="532" t="str">
        <f>IF(ISNUMBER(VALUE(SUBSTITUTE('Quantities Report_Secondary'!$A2449,"+",""))), VALUE(SUBSTITUTE('Quantities Report_Secondary'!$A2449,"+","")),IF('Quantities Report_Secondary'!$A2449="Totals:","End of Project",$A2448))</f>
        <v>Station</v>
      </c>
      <c r="B2449" s="473" t="str">
        <f>IF(ISNUMBER('Quantities Report_Secondary'!$A2449), "",TRIM('Quantities Report_Secondary'!$A2449))</f>
        <v/>
      </c>
      <c r="C2449" s="475">
        <f>'Quantities Report_Secondary'!D2449</f>
        <v>0</v>
      </c>
    </row>
    <row r="2450" spans="1:3" x14ac:dyDescent="0.25">
      <c r="A2450" s="532" t="str">
        <f>IF(ISNUMBER(VALUE(SUBSTITUTE('Quantities Report_Secondary'!$A2450,"+",""))), VALUE(SUBSTITUTE('Quantities Report_Secondary'!$A2450,"+","")),IF('Quantities Report_Secondary'!$A2450="Totals:","End of Project",$A2449))</f>
        <v>Station</v>
      </c>
      <c r="B2450" s="473" t="str">
        <f>IF(ISNUMBER('Quantities Report_Secondary'!$A2450), "",TRIM('Quantities Report_Secondary'!$A2450))</f>
        <v/>
      </c>
      <c r="C2450" s="475">
        <f>'Quantities Report_Secondary'!D2450</f>
        <v>0</v>
      </c>
    </row>
    <row r="2451" spans="1:3" x14ac:dyDescent="0.25">
      <c r="A2451" s="532" t="str">
        <f>IF(ISNUMBER(VALUE(SUBSTITUTE('Quantities Report_Secondary'!$A2451,"+",""))), VALUE(SUBSTITUTE('Quantities Report_Secondary'!$A2451,"+","")),IF('Quantities Report_Secondary'!$A2451="Totals:","End of Project",$A2450))</f>
        <v>Station</v>
      </c>
      <c r="B2451" s="473" t="str">
        <f>IF(ISNUMBER('Quantities Report_Secondary'!$A2451), "",TRIM('Quantities Report_Secondary'!$A2451))</f>
        <v/>
      </c>
      <c r="C2451" s="475">
        <f>'Quantities Report_Secondary'!D2451</f>
        <v>0</v>
      </c>
    </row>
    <row r="2452" spans="1:3" x14ac:dyDescent="0.25">
      <c r="A2452" s="532" t="str">
        <f>IF(ISNUMBER(VALUE(SUBSTITUTE('Quantities Report_Secondary'!$A2452,"+",""))), VALUE(SUBSTITUTE('Quantities Report_Secondary'!$A2452,"+","")),IF('Quantities Report_Secondary'!$A2452="Totals:","End of Project",$A2451))</f>
        <v>Station</v>
      </c>
      <c r="B2452" s="473" t="str">
        <f>IF(ISNUMBER('Quantities Report_Secondary'!$A2452), "",TRIM('Quantities Report_Secondary'!$A2452))</f>
        <v/>
      </c>
      <c r="C2452" s="475">
        <f>'Quantities Report_Secondary'!D2452</f>
        <v>0</v>
      </c>
    </row>
    <row r="2453" spans="1:3" x14ac:dyDescent="0.25">
      <c r="A2453" s="532" t="str">
        <f>IF(ISNUMBER(VALUE(SUBSTITUTE('Quantities Report_Secondary'!$A2453,"+",""))), VALUE(SUBSTITUTE('Quantities Report_Secondary'!$A2453,"+","")),IF('Quantities Report_Secondary'!$A2453="Totals:","End of Project",$A2452))</f>
        <v>Station</v>
      </c>
      <c r="B2453" s="473" t="str">
        <f>IF(ISNUMBER('Quantities Report_Secondary'!$A2453), "",TRIM('Quantities Report_Secondary'!$A2453))</f>
        <v/>
      </c>
      <c r="C2453" s="475">
        <f>'Quantities Report_Secondary'!D2453</f>
        <v>0</v>
      </c>
    </row>
    <row r="2454" spans="1:3" x14ac:dyDescent="0.25">
      <c r="A2454" s="532" t="str">
        <f>IF(ISNUMBER(VALUE(SUBSTITUTE('Quantities Report_Secondary'!$A2454,"+",""))), VALUE(SUBSTITUTE('Quantities Report_Secondary'!$A2454,"+","")),IF('Quantities Report_Secondary'!$A2454="Totals:","End of Project",$A2453))</f>
        <v>Station</v>
      </c>
      <c r="B2454" s="473" t="str">
        <f>IF(ISNUMBER('Quantities Report_Secondary'!$A2454), "",TRIM('Quantities Report_Secondary'!$A2454))</f>
        <v/>
      </c>
      <c r="C2454" s="475">
        <f>'Quantities Report_Secondary'!D2454</f>
        <v>0</v>
      </c>
    </row>
    <row r="2455" spans="1:3" x14ac:dyDescent="0.25">
      <c r="A2455" s="532" t="str">
        <f>IF(ISNUMBER(VALUE(SUBSTITUTE('Quantities Report_Secondary'!$A2455,"+",""))), VALUE(SUBSTITUTE('Quantities Report_Secondary'!$A2455,"+","")),IF('Quantities Report_Secondary'!$A2455="Totals:","End of Project",$A2454))</f>
        <v>Station</v>
      </c>
      <c r="B2455" s="473" t="str">
        <f>IF(ISNUMBER('Quantities Report_Secondary'!$A2455), "",TRIM('Quantities Report_Secondary'!$A2455))</f>
        <v/>
      </c>
      <c r="C2455" s="475">
        <f>'Quantities Report_Secondary'!D2455</f>
        <v>0</v>
      </c>
    </row>
    <row r="2456" spans="1:3" x14ac:dyDescent="0.25">
      <c r="A2456" s="532" t="str">
        <f>IF(ISNUMBER(VALUE(SUBSTITUTE('Quantities Report_Secondary'!$A2456,"+",""))), VALUE(SUBSTITUTE('Quantities Report_Secondary'!$A2456,"+","")),IF('Quantities Report_Secondary'!$A2456="Totals:","End of Project",$A2455))</f>
        <v>Station</v>
      </c>
      <c r="B2456" s="473" t="str">
        <f>IF(ISNUMBER('Quantities Report_Secondary'!$A2456), "",TRIM('Quantities Report_Secondary'!$A2456))</f>
        <v/>
      </c>
      <c r="C2456" s="475">
        <f>'Quantities Report_Secondary'!D2456</f>
        <v>0</v>
      </c>
    </row>
    <row r="2457" spans="1:3" x14ac:dyDescent="0.25">
      <c r="A2457" s="532" t="str">
        <f>IF(ISNUMBER(VALUE(SUBSTITUTE('Quantities Report_Secondary'!$A2457,"+",""))), VALUE(SUBSTITUTE('Quantities Report_Secondary'!$A2457,"+","")),IF('Quantities Report_Secondary'!$A2457="Totals:","End of Project",$A2456))</f>
        <v>Station</v>
      </c>
      <c r="B2457" s="473" t="str">
        <f>IF(ISNUMBER('Quantities Report_Secondary'!$A2457), "",TRIM('Quantities Report_Secondary'!$A2457))</f>
        <v/>
      </c>
      <c r="C2457" s="475">
        <f>'Quantities Report_Secondary'!D2457</f>
        <v>0</v>
      </c>
    </row>
    <row r="2458" spans="1:3" x14ac:dyDescent="0.25">
      <c r="A2458" s="532" t="str">
        <f>IF(ISNUMBER(VALUE(SUBSTITUTE('Quantities Report_Secondary'!$A2458,"+",""))), VALUE(SUBSTITUTE('Quantities Report_Secondary'!$A2458,"+","")),IF('Quantities Report_Secondary'!$A2458="Totals:","End of Project",$A2457))</f>
        <v>Station</v>
      </c>
      <c r="B2458" s="473" t="str">
        <f>IF(ISNUMBER('Quantities Report_Secondary'!$A2458), "",TRIM('Quantities Report_Secondary'!$A2458))</f>
        <v/>
      </c>
      <c r="C2458" s="475">
        <f>'Quantities Report_Secondary'!D2458</f>
        <v>0</v>
      </c>
    </row>
    <row r="2459" spans="1:3" x14ac:dyDescent="0.25">
      <c r="A2459" s="532" t="str">
        <f>IF(ISNUMBER(VALUE(SUBSTITUTE('Quantities Report_Secondary'!$A2459,"+",""))), VALUE(SUBSTITUTE('Quantities Report_Secondary'!$A2459,"+","")),IF('Quantities Report_Secondary'!$A2459="Totals:","End of Project",$A2458))</f>
        <v>Station</v>
      </c>
      <c r="B2459" s="473" t="str">
        <f>IF(ISNUMBER('Quantities Report_Secondary'!$A2459), "",TRIM('Quantities Report_Secondary'!$A2459))</f>
        <v/>
      </c>
      <c r="C2459" s="475">
        <f>'Quantities Report_Secondary'!D2459</f>
        <v>0</v>
      </c>
    </row>
    <row r="2460" spans="1:3" x14ac:dyDescent="0.25">
      <c r="A2460" s="532" t="str">
        <f>IF(ISNUMBER(VALUE(SUBSTITUTE('Quantities Report_Secondary'!$A2460,"+",""))), VALUE(SUBSTITUTE('Quantities Report_Secondary'!$A2460,"+","")),IF('Quantities Report_Secondary'!$A2460="Totals:","End of Project",$A2459))</f>
        <v>Station</v>
      </c>
      <c r="B2460" s="473" t="str">
        <f>IF(ISNUMBER('Quantities Report_Secondary'!$A2460), "",TRIM('Quantities Report_Secondary'!$A2460))</f>
        <v/>
      </c>
      <c r="C2460" s="475">
        <f>'Quantities Report_Secondary'!D2460</f>
        <v>0</v>
      </c>
    </row>
    <row r="2461" spans="1:3" x14ac:dyDescent="0.25">
      <c r="A2461" s="532" t="str">
        <f>IF(ISNUMBER(VALUE(SUBSTITUTE('Quantities Report_Secondary'!$A2461,"+",""))), VALUE(SUBSTITUTE('Quantities Report_Secondary'!$A2461,"+","")),IF('Quantities Report_Secondary'!$A2461="Totals:","End of Project",$A2460))</f>
        <v>Station</v>
      </c>
      <c r="B2461" s="473" t="str">
        <f>IF(ISNUMBER('Quantities Report_Secondary'!$A2461), "",TRIM('Quantities Report_Secondary'!$A2461))</f>
        <v/>
      </c>
      <c r="C2461" s="475">
        <f>'Quantities Report_Secondary'!D2461</f>
        <v>0</v>
      </c>
    </row>
    <row r="2462" spans="1:3" x14ac:dyDescent="0.25">
      <c r="A2462" s="532" t="str">
        <f>IF(ISNUMBER(VALUE(SUBSTITUTE('Quantities Report_Secondary'!$A2462,"+",""))), VALUE(SUBSTITUTE('Quantities Report_Secondary'!$A2462,"+","")),IF('Quantities Report_Secondary'!$A2462="Totals:","End of Project",$A2461))</f>
        <v>Station</v>
      </c>
      <c r="B2462" s="473" t="str">
        <f>IF(ISNUMBER('Quantities Report_Secondary'!$A2462), "",TRIM('Quantities Report_Secondary'!$A2462))</f>
        <v/>
      </c>
      <c r="C2462" s="475">
        <f>'Quantities Report_Secondary'!D2462</f>
        <v>0</v>
      </c>
    </row>
    <row r="2463" spans="1:3" x14ac:dyDescent="0.25">
      <c r="A2463" s="532" t="str">
        <f>IF(ISNUMBER(VALUE(SUBSTITUTE('Quantities Report_Secondary'!$A2463,"+",""))), VALUE(SUBSTITUTE('Quantities Report_Secondary'!$A2463,"+","")),IF('Quantities Report_Secondary'!$A2463="Totals:","End of Project",$A2462))</f>
        <v>Station</v>
      </c>
      <c r="B2463" s="473" t="str">
        <f>IF(ISNUMBER('Quantities Report_Secondary'!$A2463), "",TRIM('Quantities Report_Secondary'!$A2463))</f>
        <v/>
      </c>
      <c r="C2463" s="475">
        <f>'Quantities Report_Secondary'!D2463</f>
        <v>0</v>
      </c>
    </row>
    <row r="2464" spans="1:3" x14ac:dyDescent="0.25">
      <c r="A2464" s="532" t="str">
        <f>IF(ISNUMBER(VALUE(SUBSTITUTE('Quantities Report_Secondary'!$A2464,"+",""))), VALUE(SUBSTITUTE('Quantities Report_Secondary'!$A2464,"+","")),IF('Quantities Report_Secondary'!$A2464="Totals:","End of Project",$A2463))</f>
        <v>Station</v>
      </c>
      <c r="B2464" s="473" t="str">
        <f>IF(ISNUMBER('Quantities Report_Secondary'!$A2464), "",TRIM('Quantities Report_Secondary'!$A2464))</f>
        <v/>
      </c>
      <c r="C2464" s="475">
        <f>'Quantities Report_Secondary'!D2464</f>
        <v>0</v>
      </c>
    </row>
    <row r="2465" spans="1:3" x14ac:dyDescent="0.25">
      <c r="A2465" s="532" t="str">
        <f>IF(ISNUMBER(VALUE(SUBSTITUTE('Quantities Report_Secondary'!$A2465,"+",""))), VALUE(SUBSTITUTE('Quantities Report_Secondary'!$A2465,"+","")),IF('Quantities Report_Secondary'!$A2465="Totals:","End of Project",$A2464))</f>
        <v>Station</v>
      </c>
      <c r="B2465" s="473" t="str">
        <f>IF(ISNUMBER('Quantities Report_Secondary'!$A2465), "",TRIM('Quantities Report_Secondary'!$A2465))</f>
        <v/>
      </c>
      <c r="C2465" s="475">
        <f>'Quantities Report_Secondary'!D2465</f>
        <v>0</v>
      </c>
    </row>
    <row r="2466" spans="1:3" x14ac:dyDescent="0.25">
      <c r="A2466" s="532" t="str">
        <f>IF(ISNUMBER(VALUE(SUBSTITUTE('Quantities Report_Secondary'!$A2466,"+",""))), VALUE(SUBSTITUTE('Quantities Report_Secondary'!$A2466,"+","")),IF('Quantities Report_Secondary'!$A2466="Totals:","End of Project",$A2465))</f>
        <v>Station</v>
      </c>
      <c r="B2466" s="473" t="str">
        <f>IF(ISNUMBER('Quantities Report_Secondary'!$A2466), "",TRIM('Quantities Report_Secondary'!$A2466))</f>
        <v/>
      </c>
      <c r="C2466" s="475">
        <f>'Quantities Report_Secondary'!D2466</f>
        <v>0</v>
      </c>
    </row>
    <row r="2467" spans="1:3" x14ac:dyDescent="0.25">
      <c r="A2467" s="532" t="str">
        <f>IF(ISNUMBER(VALUE(SUBSTITUTE('Quantities Report_Secondary'!$A2467,"+",""))), VALUE(SUBSTITUTE('Quantities Report_Secondary'!$A2467,"+","")),IF('Quantities Report_Secondary'!$A2467="Totals:","End of Project",$A2466))</f>
        <v>Station</v>
      </c>
      <c r="B2467" s="473" t="str">
        <f>IF(ISNUMBER('Quantities Report_Secondary'!$A2467), "",TRIM('Quantities Report_Secondary'!$A2467))</f>
        <v/>
      </c>
      <c r="C2467" s="475">
        <f>'Quantities Report_Secondary'!D2467</f>
        <v>0</v>
      </c>
    </row>
    <row r="2468" spans="1:3" x14ac:dyDescent="0.25">
      <c r="A2468" s="532" t="str">
        <f>IF(ISNUMBER(VALUE(SUBSTITUTE('Quantities Report_Secondary'!$A2468,"+",""))), VALUE(SUBSTITUTE('Quantities Report_Secondary'!$A2468,"+","")),IF('Quantities Report_Secondary'!$A2468="Totals:","End of Project",$A2467))</f>
        <v>Station</v>
      </c>
      <c r="B2468" s="473" t="str">
        <f>IF(ISNUMBER('Quantities Report_Secondary'!$A2468), "",TRIM('Quantities Report_Secondary'!$A2468))</f>
        <v/>
      </c>
      <c r="C2468" s="475">
        <f>'Quantities Report_Secondary'!D2468</f>
        <v>0</v>
      </c>
    </row>
    <row r="2469" spans="1:3" x14ac:dyDescent="0.25">
      <c r="A2469" s="532" t="str">
        <f>IF(ISNUMBER(VALUE(SUBSTITUTE('Quantities Report_Secondary'!$A2469,"+",""))), VALUE(SUBSTITUTE('Quantities Report_Secondary'!$A2469,"+","")),IF('Quantities Report_Secondary'!$A2469="Totals:","End of Project",$A2468))</f>
        <v>Station</v>
      </c>
      <c r="B2469" s="473" t="str">
        <f>IF(ISNUMBER('Quantities Report_Secondary'!$A2469), "",TRIM('Quantities Report_Secondary'!$A2469))</f>
        <v/>
      </c>
      <c r="C2469" s="475">
        <f>'Quantities Report_Secondary'!D2469</f>
        <v>0</v>
      </c>
    </row>
    <row r="2470" spans="1:3" x14ac:dyDescent="0.25">
      <c r="A2470" s="532" t="str">
        <f>IF(ISNUMBER(VALUE(SUBSTITUTE('Quantities Report_Secondary'!$A2470,"+",""))), VALUE(SUBSTITUTE('Quantities Report_Secondary'!$A2470,"+","")),IF('Quantities Report_Secondary'!$A2470="Totals:","End of Project",$A2469))</f>
        <v>Station</v>
      </c>
      <c r="B2470" s="473" t="str">
        <f>IF(ISNUMBER('Quantities Report_Secondary'!$A2470), "",TRIM('Quantities Report_Secondary'!$A2470))</f>
        <v/>
      </c>
      <c r="C2470" s="475">
        <f>'Quantities Report_Secondary'!D2470</f>
        <v>0</v>
      </c>
    </row>
    <row r="2471" spans="1:3" x14ac:dyDescent="0.25">
      <c r="A2471" s="532" t="str">
        <f>IF(ISNUMBER(VALUE(SUBSTITUTE('Quantities Report_Secondary'!$A2471,"+",""))), VALUE(SUBSTITUTE('Quantities Report_Secondary'!$A2471,"+","")),IF('Quantities Report_Secondary'!$A2471="Totals:","End of Project",$A2470))</f>
        <v>Station</v>
      </c>
      <c r="B2471" s="473" t="str">
        <f>IF(ISNUMBER('Quantities Report_Secondary'!$A2471), "",TRIM('Quantities Report_Secondary'!$A2471))</f>
        <v/>
      </c>
      <c r="C2471" s="475">
        <f>'Quantities Report_Secondary'!D2471</f>
        <v>0</v>
      </c>
    </row>
    <row r="2472" spans="1:3" x14ac:dyDescent="0.25">
      <c r="A2472" s="532" t="str">
        <f>IF(ISNUMBER(VALUE(SUBSTITUTE('Quantities Report_Secondary'!$A2472,"+",""))), VALUE(SUBSTITUTE('Quantities Report_Secondary'!$A2472,"+","")),IF('Quantities Report_Secondary'!$A2472="Totals:","End of Project",$A2471))</f>
        <v>Station</v>
      </c>
      <c r="B2472" s="473" t="str">
        <f>IF(ISNUMBER('Quantities Report_Secondary'!$A2472), "",TRIM('Quantities Report_Secondary'!$A2472))</f>
        <v/>
      </c>
      <c r="C2472" s="475">
        <f>'Quantities Report_Secondary'!D2472</f>
        <v>0</v>
      </c>
    </row>
    <row r="2473" spans="1:3" x14ac:dyDescent="0.25">
      <c r="A2473" s="532" t="str">
        <f>IF(ISNUMBER(VALUE(SUBSTITUTE('Quantities Report_Secondary'!$A2473,"+",""))), VALUE(SUBSTITUTE('Quantities Report_Secondary'!$A2473,"+","")),IF('Quantities Report_Secondary'!$A2473="Totals:","End of Project",$A2472))</f>
        <v>Station</v>
      </c>
      <c r="B2473" s="473" t="str">
        <f>IF(ISNUMBER('Quantities Report_Secondary'!$A2473), "",TRIM('Quantities Report_Secondary'!$A2473))</f>
        <v/>
      </c>
      <c r="C2473" s="475">
        <f>'Quantities Report_Secondary'!D2473</f>
        <v>0</v>
      </c>
    </row>
    <row r="2474" spans="1:3" x14ac:dyDescent="0.25">
      <c r="A2474" s="532" t="str">
        <f>IF(ISNUMBER(VALUE(SUBSTITUTE('Quantities Report_Secondary'!$A2474,"+",""))), VALUE(SUBSTITUTE('Quantities Report_Secondary'!$A2474,"+","")),IF('Quantities Report_Secondary'!$A2474="Totals:","End of Project",$A2473))</f>
        <v>Station</v>
      </c>
      <c r="B2474" s="473" t="str">
        <f>IF(ISNUMBER('Quantities Report_Secondary'!$A2474), "",TRIM('Quantities Report_Secondary'!$A2474))</f>
        <v/>
      </c>
      <c r="C2474" s="475">
        <f>'Quantities Report_Secondary'!D2474</f>
        <v>0</v>
      </c>
    </row>
    <row r="2475" spans="1:3" x14ac:dyDescent="0.25">
      <c r="A2475" s="532" t="str">
        <f>IF(ISNUMBER(VALUE(SUBSTITUTE('Quantities Report_Secondary'!$A2475,"+",""))), VALUE(SUBSTITUTE('Quantities Report_Secondary'!$A2475,"+","")),IF('Quantities Report_Secondary'!$A2475="Totals:","End of Project",$A2474))</f>
        <v>Station</v>
      </c>
      <c r="B2475" s="473" t="str">
        <f>IF(ISNUMBER('Quantities Report_Secondary'!$A2475), "",TRIM('Quantities Report_Secondary'!$A2475))</f>
        <v/>
      </c>
      <c r="C2475" s="475">
        <f>'Quantities Report_Secondary'!D2475</f>
        <v>0</v>
      </c>
    </row>
    <row r="2476" spans="1:3" x14ac:dyDescent="0.25">
      <c r="A2476" s="532" t="str">
        <f>IF(ISNUMBER(VALUE(SUBSTITUTE('Quantities Report_Secondary'!$A2476,"+",""))), VALUE(SUBSTITUTE('Quantities Report_Secondary'!$A2476,"+","")),IF('Quantities Report_Secondary'!$A2476="Totals:","End of Project",$A2475))</f>
        <v>Station</v>
      </c>
      <c r="B2476" s="473" t="str">
        <f>IF(ISNUMBER('Quantities Report_Secondary'!$A2476), "",TRIM('Quantities Report_Secondary'!$A2476))</f>
        <v/>
      </c>
      <c r="C2476" s="475">
        <f>'Quantities Report_Secondary'!D2476</f>
        <v>0</v>
      </c>
    </row>
    <row r="2477" spans="1:3" x14ac:dyDescent="0.25">
      <c r="A2477" s="532" t="str">
        <f>IF(ISNUMBER(VALUE(SUBSTITUTE('Quantities Report_Secondary'!$A2477,"+",""))), VALUE(SUBSTITUTE('Quantities Report_Secondary'!$A2477,"+","")),IF('Quantities Report_Secondary'!$A2477="Totals:","End of Project",$A2476))</f>
        <v>Station</v>
      </c>
      <c r="B2477" s="473" t="str">
        <f>IF(ISNUMBER('Quantities Report_Secondary'!$A2477), "",TRIM('Quantities Report_Secondary'!$A2477))</f>
        <v/>
      </c>
      <c r="C2477" s="475">
        <f>'Quantities Report_Secondary'!D2477</f>
        <v>0</v>
      </c>
    </row>
    <row r="2478" spans="1:3" x14ac:dyDescent="0.25">
      <c r="A2478" s="532" t="str">
        <f>IF(ISNUMBER(VALUE(SUBSTITUTE('Quantities Report_Secondary'!$A2478,"+",""))), VALUE(SUBSTITUTE('Quantities Report_Secondary'!$A2478,"+","")),IF('Quantities Report_Secondary'!$A2478="Totals:","End of Project",$A2477))</f>
        <v>Station</v>
      </c>
      <c r="B2478" s="473" t="str">
        <f>IF(ISNUMBER('Quantities Report_Secondary'!$A2478), "",TRIM('Quantities Report_Secondary'!$A2478))</f>
        <v/>
      </c>
      <c r="C2478" s="475">
        <f>'Quantities Report_Secondary'!D2478</f>
        <v>0</v>
      </c>
    </row>
    <row r="2479" spans="1:3" x14ac:dyDescent="0.25">
      <c r="A2479" s="532" t="str">
        <f>IF(ISNUMBER(VALUE(SUBSTITUTE('Quantities Report_Secondary'!$A2479,"+",""))), VALUE(SUBSTITUTE('Quantities Report_Secondary'!$A2479,"+","")),IF('Quantities Report_Secondary'!$A2479="Totals:","End of Project",$A2478))</f>
        <v>Station</v>
      </c>
      <c r="B2479" s="473" t="str">
        <f>IF(ISNUMBER('Quantities Report_Secondary'!$A2479), "",TRIM('Quantities Report_Secondary'!$A2479))</f>
        <v/>
      </c>
      <c r="C2479" s="475">
        <f>'Quantities Report_Secondary'!D2479</f>
        <v>0</v>
      </c>
    </row>
    <row r="2480" spans="1:3" x14ac:dyDescent="0.25">
      <c r="A2480" s="532" t="str">
        <f>IF(ISNUMBER(VALUE(SUBSTITUTE('Quantities Report_Secondary'!$A2480,"+",""))), VALUE(SUBSTITUTE('Quantities Report_Secondary'!$A2480,"+","")),IF('Quantities Report_Secondary'!$A2480="Totals:","End of Project",$A2479))</f>
        <v>Station</v>
      </c>
      <c r="B2480" s="473" t="str">
        <f>IF(ISNUMBER('Quantities Report_Secondary'!$A2480), "",TRIM('Quantities Report_Secondary'!$A2480))</f>
        <v/>
      </c>
      <c r="C2480" s="475">
        <f>'Quantities Report_Secondary'!D2480</f>
        <v>0</v>
      </c>
    </row>
    <row r="2481" spans="1:3" x14ac:dyDescent="0.25">
      <c r="A2481" s="532" t="str">
        <f>IF(ISNUMBER(VALUE(SUBSTITUTE('Quantities Report_Secondary'!$A2481,"+",""))), VALUE(SUBSTITUTE('Quantities Report_Secondary'!$A2481,"+","")),IF('Quantities Report_Secondary'!$A2481="Totals:","End of Project",$A2480))</f>
        <v>Station</v>
      </c>
      <c r="B2481" s="473" t="str">
        <f>IF(ISNUMBER('Quantities Report_Secondary'!$A2481), "",TRIM('Quantities Report_Secondary'!$A2481))</f>
        <v/>
      </c>
      <c r="C2481" s="475">
        <f>'Quantities Report_Secondary'!D2481</f>
        <v>0</v>
      </c>
    </row>
    <row r="2482" spans="1:3" x14ac:dyDescent="0.25">
      <c r="A2482" s="532" t="str">
        <f>IF(ISNUMBER(VALUE(SUBSTITUTE('Quantities Report_Secondary'!$A2482,"+",""))), VALUE(SUBSTITUTE('Quantities Report_Secondary'!$A2482,"+","")),IF('Quantities Report_Secondary'!$A2482="Totals:","End of Project",$A2481))</f>
        <v>Station</v>
      </c>
      <c r="B2482" s="473" t="str">
        <f>IF(ISNUMBER('Quantities Report_Secondary'!$A2482), "",TRIM('Quantities Report_Secondary'!$A2482))</f>
        <v/>
      </c>
      <c r="C2482" s="475">
        <f>'Quantities Report_Secondary'!D2482</f>
        <v>0</v>
      </c>
    </row>
    <row r="2483" spans="1:3" x14ac:dyDescent="0.25">
      <c r="A2483" s="532" t="str">
        <f>IF(ISNUMBER(VALUE(SUBSTITUTE('Quantities Report_Secondary'!$A2483,"+",""))), VALUE(SUBSTITUTE('Quantities Report_Secondary'!$A2483,"+","")),IF('Quantities Report_Secondary'!$A2483="Totals:","End of Project",$A2482))</f>
        <v>Station</v>
      </c>
      <c r="B2483" s="473" t="str">
        <f>IF(ISNUMBER('Quantities Report_Secondary'!$A2483), "",TRIM('Quantities Report_Secondary'!$A2483))</f>
        <v/>
      </c>
      <c r="C2483" s="475">
        <f>'Quantities Report_Secondary'!D2483</f>
        <v>0</v>
      </c>
    </row>
    <row r="2484" spans="1:3" x14ac:dyDescent="0.25">
      <c r="A2484" s="532" t="str">
        <f>IF(ISNUMBER(VALUE(SUBSTITUTE('Quantities Report_Secondary'!$A2484,"+",""))), VALUE(SUBSTITUTE('Quantities Report_Secondary'!$A2484,"+","")),IF('Quantities Report_Secondary'!$A2484="Totals:","End of Project",$A2483))</f>
        <v>Station</v>
      </c>
      <c r="B2484" s="473" t="str">
        <f>IF(ISNUMBER('Quantities Report_Secondary'!$A2484), "",TRIM('Quantities Report_Secondary'!$A2484))</f>
        <v/>
      </c>
      <c r="C2484" s="475">
        <f>'Quantities Report_Secondary'!D2484</f>
        <v>0</v>
      </c>
    </row>
    <row r="2485" spans="1:3" x14ac:dyDescent="0.25">
      <c r="A2485" s="532" t="str">
        <f>IF(ISNUMBER(VALUE(SUBSTITUTE('Quantities Report_Secondary'!$A2485,"+",""))), VALUE(SUBSTITUTE('Quantities Report_Secondary'!$A2485,"+","")),IF('Quantities Report_Secondary'!$A2485="Totals:","End of Project",$A2484))</f>
        <v>Station</v>
      </c>
      <c r="B2485" s="473" t="str">
        <f>IF(ISNUMBER('Quantities Report_Secondary'!$A2485), "",TRIM('Quantities Report_Secondary'!$A2485))</f>
        <v/>
      </c>
      <c r="C2485" s="475">
        <f>'Quantities Report_Secondary'!D2485</f>
        <v>0</v>
      </c>
    </row>
    <row r="2486" spans="1:3" x14ac:dyDescent="0.25">
      <c r="A2486" s="532" t="str">
        <f>IF(ISNUMBER(VALUE(SUBSTITUTE('Quantities Report_Secondary'!$A2486,"+",""))), VALUE(SUBSTITUTE('Quantities Report_Secondary'!$A2486,"+","")),IF('Quantities Report_Secondary'!$A2486="Totals:","End of Project",$A2485))</f>
        <v>Station</v>
      </c>
      <c r="B2486" s="473" t="str">
        <f>IF(ISNUMBER('Quantities Report_Secondary'!$A2486), "",TRIM('Quantities Report_Secondary'!$A2486))</f>
        <v/>
      </c>
      <c r="C2486" s="475">
        <f>'Quantities Report_Secondary'!D2486</f>
        <v>0</v>
      </c>
    </row>
    <row r="2487" spans="1:3" x14ac:dyDescent="0.25">
      <c r="A2487" s="532" t="str">
        <f>IF(ISNUMBER(VALUE(SUBSTITUTE('Quantities Report_Secondary'!$A2487,"+",""))), VALUE(SUBSTITUTE('Quantities Report_Secondary'!$A2487,"+","")),IF('Quantities Report_Secondary'!$A2487="Totals:","End of Project",$A2486))</f>
        <v>Station</v>
      </c>
      <c r="B2487" s="473" t="str">
        <f>IF(ISNUMBER('Quantities Report_Secondary'!$A2487), "",TRIM('Quantities Report_Secondary'!$A2487))</f>
        <v/>
      </c>
      <c r="C2487" s="475">
        <f>'Quantities Report_Secondary'!D2487</f>
        <v>0</v>
      </c>
    </row>
    <row r="2488" spans="1:3" x14ac:dyDescent="0.25">
      <c r="A2488" s="532" t="str">
        <f>IF(ISNUMBER(VALUE(SUBSTITUTE('Quantities Report_Secondary'!$A2488,"+",""))), VALUE(SUBSTITUTE('Quantities Report_Secondary'!$A2488,"+","")),IF('Quantities Report_Secondary'!$A2488="Totals:","End of Project",$A2487))</f>
        <v>Station</v>
      </c>
      <c r="B2488" s="473" t="str">
        <f>IF(ISNUMBER('Quantities Report_Secondary'!$A2488), "",TRIM('Quantities Report_Secondary'!$A2488))</f>
        <v/>
      </c>
      <c r="C2488" s="475">
        <f>'Quantities Report_Secondary'!D2488</f>
        <v>0</v>
      </c>
    </row>
    <row r="2489" spans="1:3" x14ac:dyDescent="0.25">
      <c r="A2489" s="532" t="str">
        <f>IF(ISNUMBER(VALUE(SUBSTITUTE('Quantities Report_Secondary'!$A2489,"+",""))), VALUE(SUBSTITUTE('Quantities Report_Secondary'!$A2489,"+","")),IF('Quantities Report_Secondary'!$A2489="Totals:","End of Project",$A2488))</f>
        <v>Station</v>
      </c>
      <c r="B2489" s="473" t="str">
        <f>IF(ISNUMBER('Quantities Report_Secondary'!$A2489), "",TRIM('Quantities Report_Secondary'!$A2489))</f>
        <v/>
      </c>
      <c r="C2489" s="475">
        <f>'Quantities Report_Secondary'!D2489</f>
        <v>0</v>
      </c>
    </row>
    <row r="2490" spans="1:3" x14ac:dyDescent="0.25">
      <c r="A2490" s="532" t="str">
        <f>IF(ISNUMBER(VALUE(SUBSTITUTE('Quantities Report_Secondary'!$A2490,"+",""))), VALUE(SUBSTITUTE('Quantities Report_Secondary'!$A2490,"+","")),IF('Quantities Report_Secondary'!$A2490="Totals:","End of Project",$A2489))</f>
        <v>Station</v>
      </c>
      <c r="B2490" s="473" t="str">
        <f>IF(ISNUMBER('Quantities Report_Secondary'!$A2490), "",TRIM('Quantities Report_Secondary'!$A2490))</f>
        <v/>
      </c>
      <c r="C2490" s="475">
        <f>'Quantities Report_Secondary'!D2490</f>
        <v>0</v>
      </c>
    </row>
    <row r="2491" spans="1:3" x14ac:dyDescent="0.25">
      <c r="A2491" s="532" t="str">
        <f>IF(ISNUMBER(VALUE(SUBSTITUTE('Quantities Report_Secondary'!$A2491,"+",""))), VALUE(SUBSTITUTE('Quantities Report_Secondary'!$A2491,"+","")),IF('Quantities Report_Secondary'!$A2491="Totals:","End of Project",$A2490))</f>
        <v>Station</v>
      </c>
      <c r="B2491" s="473" t="str">
        <f>IF(ISNUMBER('Quantities Report_Secondary'!$A2491), "",TRIM('Quantities Report_Secondary'!$A2491))</f>
        <v/>
      </c>
      <c r="C2491" s="475">
        <f>'Quantities Report_Secondary'!D2491</f>
        <v>0</v>
      </c>
    </row>
    <row r="2492" spans="1:3" x14ac:dyDescent="0.25">
      <c r="A2492" s="532" t="str">
        <f>IF(ISNUMBER(VALUE(SUBSTITUTE('Quantities Report_Secondary'!$A2492,"+",""))), VALUE(SUBSTITUTE('Quantities Report_Secondary'!$A2492,"+","")),IF('Quantities Report_Secondary'!$A2492="Totals:","End of Project",$A2491))</f>
        <v>Station</v>
      </c>
      <c r="B2492" s="473" t="str">
        <f>IF(ISNUMBER('Quantities Report_Secondary'!$A2492), "",TRIM('Quantities Report_Secondary'!$A2492))</f>
        <v/>
      </c>
      <c r="C2492" s="475">
        <f>'Quantities Report_Secondary'!D2492</f>
        <v>0</v>
      </c>
    </row>
    <row r="2493" spans="1:3" x14ac:dyDescent="0.25">
      <c r="A2493" s="532" t="str">
        <f>IF(ISNUMBER(VALUE(SUBSTITUTE('Quantities Report_Secondary'!$A2493,"+",""))), VALUE(SUBSTITUTE('Quantities Report_Secondary'!$A2493,"+","")),IF('Quantities Report_Secondary'!$A2493="Totals:","End of Project",$A2492))</f>
        <v>Station</v>
      </c>
      <c r="B2493" s="473" t="str">
        <f>IF(ISNUMBER('Quantities Report_Secondary'!$A2493), "",TRIM('Quantities Report_Secondary'!$A2493))</f>
        <v/>
      </c>
      <c r="C2493" s="475">
        <f>'Quantities Report_Secondary'!D2493</f>
        <v>0</v>
      </c>
    </row>
    <row r="2494" spans="1:3" x14ac:dyDescent="0.25">
      <c r="A2494" s="532" t="str">
        <f>IF(ISNUMBER(VALUE(SUBSTITUTE('Quantities Report_Secondary'!$A2494,"+",""))), VALUE(SUBSTITUTE('Quantities Report_Secondary'!$A2494,"+","")),IF('Quantities Report_Secondary'!$A2494="Totals:","End of Project",$A2493))</f>
        <v>Station</v>
      </c>
      <c r="B2494" s="473" t="str">
        <f>IF(ISNUMBER('Quantities Report_Secondary'!$A2494), "",TRIM('Quantities Report_Secondary'!$A2494))</f>
        <v/>
      </c>
      <c r="C2494" s="475">
        <f>'Quantities Report_Secondary'!D2494</f>
        <v>0</v>
      </c>
    </row>
    <row r="2495" spans="1:3" x14ac:dyDescent="0.25">
      <c r="A2495" s="532" t="str">
        <f>IF(ISNUMBER(VALUE(SUBSTITUTE('Quantities Report_Secondary'!$A2495,"+",""))), VALUE(SUBSTITUTE('Quantities Report_Secondary'!$A2495,"+","")),IF('Quantities Report_Secondary'!$A2495="Totals:","End of Project",$A2494))</f>
        <v>Station</v>
      </c>
      <c r="B2495" s="473" t="str">
        <f>IF(ISNUMBER('Quantities Report_Secondary'!$A2495), "",TRIM('Quantities Report_Secondary'!$A2495))</f>
        <v/>
      </c>
      <c r="C2495" s="475">
        <f>'Quantities Report_Secondary'!D2495</f>
        <v>0</v>
      </c>
    </row>
    <row r="2496" spans="1:3" x14ac:dyDescent="0.25">
      <c r="A2496" s="532" t="str">
        <f>IF(ISNUMBER(VALUE(SUBSTITUTE('Quantities Report_Secondary'!$A2496,"+",""))), VALUE(SUBSTITUTE('Quantities Report_Secondary'!$A2496,"+","")),IF('Quantities Report_Secondary'!$A2496="Totals:","End of Project",$A2495))</f>
        <v>Station</v>
      </c>
      <c r="B2496" s="473" t="str">
        <f>IF(ISNUMBER('Quantities Report_Secondary'!$A2496), "",TRIM('Quantities Report_Secondary'!$A2496))</f>
        <v/>
      </c>
      <c r="C2496" s="475">
        <f>'Quantities Report_Secondary'!D2496</f>
        <v>0</v>
      </c>
    </row>
    <row r="2497" spans="1:3" x14ac:dyDescent="0.25">
      <c r="A2497" s="532" t="str">
        <f>IF(ISNUMBER(VALUE(SUBSTITUTE('Quantities Report_Secondary'!$A2497,"+",""))), VALUE(SUBSTITUTE('Quantities Report_Secondary'!$A2497,"+","")),IF('Quantities Report_Secondary'!$A2497="Totals:","End of Project",$A2496))</f>
        <v>Station</v>
      </c>
      <c r="B2497" s="473" t="str">
        <f>IF(ISNUMBER('Quantities Report_Secondary'!$A2497), "",TRIM('Quantities Report_Secondary'!$A2497))</f>
        <v/>
      </c>
      <c r="C2497" s="475">
        <f>'Quantities Report_Secondary'!D2497</f>
        <v>0</v>
      </c>
    </row>
    <row r="2498" spans="1:3" x14ac:dyDescent="0.25">
      <c r="A2498" s="532" t="str">
        <f>IF(ISNUMBER(VALUE(SUBSTITUTE('Quantities Report_Secondary'!$A2498,"+",""))), VALUE(SUBSTITUTE('Quantities Report_Secondary'!$A2498,"+","")),IF('Quantities Report_Secondary'!$A2498="Totals:","End of Project",$A2497))</f>
        <v>Station</v>
      </c>
      <c r="B2498" s="473" t="str">
        <f>IF(ISNUMBER('Quantities Report_Secondary'!$A2498), "",TRIM('Quantities Report_Secondary'!$A2498))</f>
        <v/>
      </c>
      <c r="C2498" s="475">
        <f>'Quantities Report_Secondary'!D2498</f>
        <v>0</v>
      </c>
    </row>
    <row r="2499" spans="1:3" x14ac:dyDescent="0.25">
      <c r="A2499" s="532" t="str">
        <f>IF(ISNUMBER(VALUE(SUBSTITUTE('Quantities Report_Secondary'!$A2499,"+",""))), VALUE(SUBSTITUTE('Quantities Report_Secondary'!$A2499,"+","")),IF('Quantities Report_Secondary'!$A2499="Totals:","End of Project",$A2498))</f>
        <v>Station</v>
      </c>
      <c r="B2499" s="473" t="str">
        <f>IF(ISNUMBER('Quantities Report_Secondary'!$A2499), "",TRIM('Quantities Report_Secondary'!$A2499))</f>
        <v/>
      </c>
      <c r="C2499" s="475">
        <f>'Quantities Report_Secondary'!D2499</f>
        <v>0</v>
      </c>
    </row>
    <row r="2500" spans="1:3" x14ac:dyDescent="0.25">
      <c r="A2500" s="532" t="str">
        <f>IF(ISNUMBER(VALUE(SUBSTITUTE('Quantities Report_Secondary'!$A2500,"+",""))), VALUE(SUBSTITUTE('Quantities Report_Secondary'!$A2500,"+","")),IF('Quantities Report_Secondary'!$A2500="Totals:","End of Project",$A2499))</f>
        <v>Station</v>
      </c>
      <c r="B2500" s="473" t="str">
        <f>IF(ISNUMBER('Quantities Report_Secondary'!$A2500), "",TRIM('Quantities Report_Secondary'!$A2500))</f>
        <v/>
      </c>
      <c r="C2500" s="475">
        <f>'Quantities Report_Secondary'!D2500</f>
        <v>0</v>
      </c>
    </row>
    <row r="2501" spans="1:3" x14ac:dyDescent="0.25">
      <c r="A2501" s="532" t="str">
        <f>IF(ISNUMBER(VALUE(SUBSTITUTE('Quantities Report_Secondary'!$A2501,"+",""))), VALUE(SUBSTITUTE('Quantities Report_Secondary'!$A2501,"+","")),IF('Quantities Report_Secondary'!$A2501="Totals:","End of Project",$A2500))</f>
        <v>Station</v>
      </c>
      <c r="B2501" s="473" t="str">
        <f>IF(ISNUMBER('Quantities Report_Secondary'!$A2501), "",TRIM('Quantities Report_Secondary'!$A2501))</f>
        <v/>
      </c>
      <c r="C2501" s="475">
        <f>'Quantities Report_Secondary'!D2501</f>
        <v>0</v>
      </c>
    </row>
    <row r="2502" spans="1:3" x14ac:dyDescent="0.25">
      <c r="A2502" s="532" t="str">
        <f>IF(ISNUMBER(VALUE(SUBSTITUTE('Quantities Report_Secondary'!$A2502,"+",""))), VALUE(SUBSTITUTE('Quantities Report_Secondary'!$A2502,"+","")),IF('Quantities Report_Secondary'!$A2502="Totals:","End of Project",$A2501))</f>
        <v>Station</v>
      </c>
      <c r="B2502" s="473" t="str">
        <f>IF(ISNUMBER('Quantities Report_Secondary'!$A2502), "",TRIM('Quantities Report_Secondary'!$A2502))</f>
        <v/>
      </c>
      <c r="C2502" s="475">
        <f>'Quantities Report_Secondary'!D2502</f>
        <v>0</v>
      </c>
    </row>
    <row r="2503" spans="1:3" x14ac:dyDescent="0.25">
      <c r="A2503" s="532" t="str">
        <f>IF(ISNUMBER(VALUE(SUBSTITUTE('Quantities Report_Secondary'!$A2503,"+",""))), VALUE(SUBSTITUTE('Quantities Report_Secondary'!$A2503,"+","")),IF('Quantities Report_Secondary'!$A2503="Totals:","End of Project",$A2502))</f>
        <v>Station</v>
      </c>
      <c r="B2503" s="473" t="str">
        <f>IF(ISNUMBER('Quantities Report_Secondary'!$A2503), "",TRIM('Quantities Report_Secondary'!$A2503))</f>
        <v/>
      </c>
      <c r="C2503" s="475">
        <f>'Quantities Report_Secondary'!D2503</f>
        <v>0</v>
      </c>
    </row>
    <row r="2504" spans="1:3" x14ac:dyDescent="0.25">
      <c r="A2504" s="532" t="str">
        <f>IF(ISNUMBER(VALUE(SUBSTITUTE('Quantities Report_Secondary'!$A2504,"+",""))), VALUE(SUBSTITUTE('Quantities Report_Secondary'!$A2504,"+","")),IF('Quantities Report_Secondary'!$A2504="Totals:","End of Project",$A2503))</f>
        <v>Station</v>
      </c>
      <c r="B2504" s="473" t="str">
        <f>IF(ISNUMBER('Quantities Report_Secondary'!$A2504), "",TRIM('Quantities Report_Secondary'!$A2504))</f>
        <v/>
      </c>
      <c r="C2504" s="475">
        <f>'Quantities Report_Secondary'!D2504</f>
        <v>0</v>
      </c>
    </row>
    <row r="2505" spans="1:3" x14ac:dyDescent="0.25">
      <c r="A2505" s="532" t="str">
        <f>IF(ISNUMBER(VALUE(SUBSTITUTE('Quantities Report_Secondary'!$A2505,"+",""))), VALUE(SUBSTITUTE('Quantities Report_Secondary'!$A2505,"+","")),IF('Quantities Report_Secondary'!$A2505="Totals:","End of Project",$A2504))</f>
        <v>Station</v>
      </c>
      <c r="B2505" s="473" t="str">
        <f>IF(ISNUMBER('Quantities Report_Secondary'!$A2505), "",TRIM('Quantities Report_Secondary'!$A2505))</f>
        <v/>
      </c>
      <c r="C2505" s="475">
        <f>'Quantities Report_Secondary'!D2505</f>
        <v>0</v>
      </c>
    </row>
    <row r="2506" spans="1:3" x14ac:dyDescent="0.25">
      <c r="A2506" s="532" t="str">
        <f>IF(ISNUMBER(VALUE(SUBSTITUTE('Quantities Report_Secondary'!$A2506,"+",""))), VALUE(SUBSTITUTE('Quantities Report_Secondary'!$A2506,"+","")),IF('Quantities Report_Secondary'!$A2506="Totals:","End of Project",$A2505))</f>
        <v>Station</v>
      </c>
      <c r="B2506" s="473" t="str">
        <f>IF(ISNUMBER('Quantities Report_Secondary'!$A2506), "",TRIM('Quantities Report_Secondary'!$A2506))</f>
        <v/>
      </c>
      <c r="C2506" s="475">
        <f>'Quantities Report_Secondary'!D2506</f>
        <v>0</v>
      </c>
    </row>
    <row r="2507" spans="1:3" x14ac:dyDescent="0.25">
      <c r="A2507" s="532" t="str">
        <f>IF(ISNUMBER(VALUE(SUBSTITUTE('Quantities Report_Secondary'!$A2507,"+",""))), VALUE(SUBSTITUTE('Quantities Report_Secondary'!$A2507,"+","")),IF('Quantities Report_Secondary'!$A2507="Totals:","End of Project",$A2506))</f>
        <v>Station</v>
      </c>
      <c r="B2507" s="473" t="str">
        <f>IF(ISNUMBER('Quantities Report_Secondary'!$A2507), "",TRIM('Quantities Report_Secondary'!$A2507))</f>
        <v/>
      </c>
      <c r="C2507" s="475">
        <f>'Quantities Report_Secondary'!D2507</f>
        <v>0</v>
      </c>
    </row>
    <row r="2508" spans="1:3" x14ac:dyDescent="0.25">
      <c r="A2508" s="532" t="str">
        <f>IF(ISNUMBER(VALUE(SUBSTITUTE('Quantities Report_Secondary'!$A2508,"+",""))), VALUE(SUBSTITUTE('Quantities Report_Secondary'!$A2508,"+","")),IF('Quantities Report_Secondary'!$A2508="Totals:","End of Project",$A2507))</f>
        <v>Station</v>
      </c>
      <c r="B2508" s="473" t="str">
        <f>IF(ISNUMBER('Quantities Report_Secondary'!$A2508), "",TRIM('Quantities Report_Secondary'!$A2508))</f>
        <v/>
      </c>
      <c r="C2508" s="475">
        <f>'Quantities Report_Secondary'!D2508</f>
        <v>0</v>
      </c>
    </row>
    <row r="2509" spans="1:3" x14ac:dyDescent="0.25">
      <c r="A2509" s="532" t="str">
        <f>IF(ISNUMBER(VALUE(SUBSTITUTE('Quantities Report_Secondary'!$A2509,"+",""))), VALUE(SUBSTITUTE('Quantities Report_Secondary'!$A2509,"+","")),IF('Quantities Report_Secondary'!$A2509="Totals:","End of Project",$A2508))</f>
        <v>Station</v>
      </c>
      <c r="B2509" s="473" t="str">
        <f>IF(ISNUMBER('Quantities Report_Secondary'!$A2509), "",TRIM('Quantities Report_Secondary'!$A2509))</f>
        <v/>
      </c>
      <c r="C2509" s="475">
        <f>'Quantities Report_Secondary'!D2509</f>
        <v>0</v>
      </c>
    </row>
    <row r="2510" spans="1:3" x14ac:dyDescent="0.25">
      <c r="A2510" s="532" t="str">
        <f>IF(ISNUMBER(VALUE(SUBSTITUTE('Quantities Report_Secondary'!$A2510,"+",""))), VALUE(SUBSTITUTE('Quantities Report_Secondary'!$A2510,"+","")),IF('Quantities Report_Secondary'!$A2510="Totals:","End of Project",$A2509))</f>
        <v>Station</v>
      </c>
      <c r="B2510" s="473" t="str">
        <f>IF(ISNUMBER('Quantities Report_Secondary'!$A2510), "",TRIM('Quantities Report_Secondary'!$A2510))</f>
        <v/>
      </c>
      <c r="C2510" s="475">
        <f>'Quantities Report_Secondary'!D2510</f>
        <v>0</v>
      </c>
    </row>
    <row r="2511" spans="1:3" x14ac:dyDescent="0.25">
      <c r="A2511" s="532" t="str">
        <f>IF(ISNUMBER(VALUE(SUBSTITUTE('Quantities Report_Secondary'!$A2511,"+",""))), VALUE(SUBSTITUTE('Quantities Report_Secondary'!$A2511,"+","")),IF('Quantities Report_Secondary'!$A2511="Totals:","End of Project",$A2510))</f>
        <v>Station</v>
      </c>
      <c r="B2511" s="473" t="str">
        <f>IF(ISNUMBER('Quantities Report_Secondary'!$A2511), "",TRIM('Quantities Report_Secondary'!$A2511))</f>
        <v/>
      </c>
      <c r="C2511" s="475">
        <f>'Quantities Report_Secondary'!D2511</f>
        <v>0</v>
      </c>
    </row>
    <row r="2512" spans="1:3" x14ac:dyDescent="0.25">
      <c r="A2512" s="532" t="str">
        <f>IF(ISNUMBER(VALUE(SUBSTITUTE('Quantities Report_Secondary'!$A2512,"+",""))), VALUE(SUBSTITUTE('Quantities Report_Secondary'!$A2512,"+","")),IF('Quantities Report_Secondary'!$A2512="Totals:","End of Project",$A2511))</f>
        <v>Station</v>
      </c>
      <c r="B2512" s="473" t="str">
        <f>IF(ISNUMBER('Quantities Report_Secondary'!$A2512), "",TRIM('Quantities Report_Secondary'!$A2512))</f>
        <v/>
      </c>
      <c r="C2512" s="475">
        <f>'Quantities Report_Secondary'!D2512</f>
        <v>0</v>
      </c>
    </row>
    <row r="2513" spans="1:3" x14ac:dyDescent="0.25">
      <c r="A2513" s="532" t="str">
        <f>IF(ISNUMBER(VALUE(SUBSTITUTE('Quantities Report_Secondary'!$A2513,"+",""))), VALUE(SUBSTITUTE('Quantities Report_Secondary'!$A2513,"+","")),IF('Quantities Report_Secondary'!$A2513="Totals:","End of Project",$A2512))</f>
        <v>Station</v>
      </c>
      <c r="B2513" s="473" t="str">
        <f>IF(ISNUMBER('Quantities Report_Secondary'!$A2513), "",TRIM('Quantities Report_Secondary'!$A2513))</f>
        <v/>
      </c>
      <c r="C2513" s="475">
        <f>'Quantities Report_Secondary'!D2513</f>
        <v>0</v>
      </c>
    </row>
    <row r="2514" spans="1:3" x14ac:dyDescent="0.25">
      <c r="A2514" s="532" t="str">
        <f>IF(ISNUMBER(VALUE(SUBSTITUTE('Quantities Report_Secondary'!$A2514,"+",""))), VALUE(SUBSTITUTE('Quantities Report_Secondary'!$A2514,"+","")),IF('Quantities Report_Secondary'!$A2514="Totals:","End of Project",$A2513))</f>
        <v>Station</v>
      </c>
      <c r="B2514" s="473" t="str">
        <f>IF(ISNUMBER('Quantities Report_Secondary'!$A2514), "",TRIM('Quantities Report_Secondary'!$A2514))</f>
        <v/>
      </c>
      <c r="C2514" s="475">
        <f>'Quantities Report_Secondary'!D2514</f>
        <v>0</v>
      </c>
    </row>
    <row r="2515" spans="1:3" x14ac:dyDescent="0.25">
      <c r="A2515" s="532" t="str">
        <f>IF(ISNUMBER(VALUE(SUBSTITUTE('Quantities Report_Secondary'!$A2515,"+",""))), VALUE(SUBSTITUTE('Quantities Report_Secondary'!$A2515,"+","")),IF('Quantities Report_Secondary'!$A2515="Totals:","End of Project",$A2514))</f>
        <v>Station</v>
      </c>
      <c r="B2515" s="473" t="str">
        <f>IF(ISNUMBER('Quantities Report_Secondary'!$A2515), "",TRIM('Quantities Report_Secondary'!$A2515))</f>
        <v/>
      </c>
      <c r="C2515" s="475">
        <f>'Quantities Report_Secondary'!D2515</f>
        <v>0</v>
      </c>
    </row>
    <row r="2516" spans="1:3" x14ac:dyDescent="0.25">
      <c r="A2516" s="532" t="str">
        <f>IF(ISNUMBER(VALUE(SUBSTITUTE('Quantities Report_Secondary'!$A2516,"+",""))), VALUE(SUBSTITUTE('Quantities Report_Secondary'!$A2516,"+","")),IF('Quantities Report_Secondary'!$A2516="Totals:","End of Project",$A2515))</f>
        <v>Station</v>
      </c>
      <c r="B2516" s="473" t="str">
        <f>IF(ISNUMBER('Quantities Report_Secondary'!$A2516), "",TRIM('Quantities Report_Secondary'!$A2516))</f>
        <v/>
      </c>
      <c r="C2516" s="475">
        <f>'Quantities Report_Secondary'!D2516</f>
        <v>0</v>
      </c>
    </row>
    <row r="2517" spans="1:3" x14ac:dyDescent="0.25">
      <c r="A2517" s="532" t="str">
        <f>IF(ISNUMBER(VALUE(SUBSTITUTE('Quantities Report_Secondary'!$A2517,"+",""))), VALUE(SUBSTITUTE('Quantities Report_Secondary'!$A2517,"+","")),IF('Quantities Report_Secondary'!$A2517="Totals:","End of Project",$A2516))</f>
        <v>Station</v>
      </c>
      <c r="B2517" s="473" t="str">
        <f>IF(ISNUMBER('Quantities Report_Secondary'!$A2517), "",TRIM('Quantities Report_Secondary'!$A2517))</f>
        <v/>
      </c>
      <c r="C2517" s="475">
        <f>'Quantities Report_Secondary'!D2517</f>
        <v>0</v>
      </c>
    </row>
    <row r="2518" spans="1:3" x14ac:dyDescent="0.25">
      <c r="A2518" s="532" t="str">
        <f>IF(ISNUMBER(VALUE(SUBSTITUTE('Quantities Report_Secondary'!$A2518,"+",""))), VALUE(SUBSTITUTE('Quantities Report_Secondary'!$A2518,"+","")),IF('Quantities Report_Secondary'!$A2518="Totals:","End of Project",$A2517))</f>
        <v>Station</v>
      </c>
      <c r="B2518" s="473" t="str">
        <f>IF(ISNUMBER('Quantities Report_Secondary'!$A2518), "",TRIM('Quantities Report_Secondary'!$A2518))</f>
        <v/>
      </c>
      <c r="C2518" s="475">
        <f>'Quantities Report_Secondary'!D2518</f>
        <v>0</v>
      </c>
    </row>
    <row r="2519" spans="1:3" x14ac:dyDescent="0.25">
      <c r="A2519" s="532" t="str">
        <f>IF(ISNUMBER(VALUE(SUBSTITUTE('Quantities Report_Secondary'!$A2519,"+",""))), VALUE(SUBSTITUTE('Quantities Report_Secondary'!$A2519,"+","")),IF('Quantities Report_Secondary'!$A2519="Totals:","End of Project",$A2518))</f>
        <v>Station</v>
      </c>
      <c r="B2519" s="473" t="str">
        <f>IF(ISNUMBER('Quantities Report_Secondary'!$A2519), "",TRIM('Quantities Report_Secondary'!$A2519))</f>
        <v/>
      </c>
      <c r="C2519" s="475">
        <f>'Quantities Report_Secondary'!D2519</f>
        <v>0</v>
      </c>
    </row>
    <row r="2520" spans="1:3" x14ac:dyDescent="0.25">
      <c r="A2520" s="532" t="str">
        <f>IF(ISNUMBER(VALUE(SUBSTITUTE('Quantities Report_Secondary'!$A2520,"+",""))), VALUE(SUBSTITUTE('Quantities Report_Secondary'!$A2520,"+","")),IF('Quantities Report_Secondary'!$A2520="Totals:","End of Project",$A2519))</f>
        <v>Station</v>
      </c>
      <c r="B2520" s="473" t="str">
        <f>IF(ISNUMBER('Quantities Report_Secondary'!$A2520), "",TRIM('Quantities Report_Secondary'!$A2520))</f>
        <v/>
      </c>
      <c r="C2520" s="475">
        <f>'Quantities Report_Secondary'!D2520</f>
        <v>0</v>
      </c>
    </row>
    <row r="2521" spans="1:3" x14ac:dyDescent="0.25">
      <c r="A2521" s="532" t="str">
        <f>IF(ISNUMBER(VALUE(SUBSTITUTE('Quantities Report_Secondary'!$A2521,"+",""))), VALUE(SUBSTITUTE('Quantities Report_Secondary'!$A2521,"+","")),IF('Quantities Report_Secondary'!$A2521="Totals:","End of Project",$A2520))</f>
        <v>Station</v>
      </c>
      <c r="B2521" s="473" t="str">
        <f>IF(ISNUMBER('Quantities Report_Secondary'!$A2521), "",TRIM('Quantities Report_Secondary'!$A2521))</f>
        <v/>
      </c>
      <c r="C2521" s="475">
        <f>'Quantities Report_Secondary'!D2521</f>
        <v>0</v>
      </c>
    </row>
    <row r="2522" spans="1:3" x14ac:dyDescent="0.25">
      <c r="A2522" s="532" t="str">
        <f>IF(ISNUMBER(VALUE(SUBSTITUTE('Quantities Report_Secondary'!$A2522,"+",""))), VALUE(SUBSTITUTE('Quantities Report_Secondary'!$A2522,"+","")),IF('Quantities Report_Secondary'!$A2522="Totals:","End of Project",$A2521))</f>
        <v>Station</v>
      </c>
      <c r="B2522" s="473" t="str">
        <f>IF(ISNUMBER('Quantities Report_Secondary'!$A2522), "",TRIM('Quantities Report_Secondary'!$A2522))</f>
        <v/>
      </c>
      <c r="C2522" s="475">
        <f>'Quantities Report_Secondary'!D2522</f>
        <v>0</v>
      </c>
    </row>
    <row r="2523" spans="1:3" x14ac:dyDescent="0.25">
      <c r="A2523" s="532" t="str">
        <f>IF(ISNUMBER(VALUE(SUBSTITUTE('Quantities Report_Secondary'!$A2523,"+",""))), VALUE(SUBSTITUTE('Quantities Report_Secondary'!$A2523,"+","")),IF('Quantities Report_Secondary'!$A2523="Totals:","End of Project",$A2522))</f>
        <v>Station</v>
      </c>
      <c r="B2523" s="473" t="str">
        <f>IF(ISNUMBER('Quantities Report_Secondary'!$A2523), "",TRIM('Quantities Report_Secondary'!$A2523))</f>
        <v/>
      </c>
      <c r="C2523" s="475">
        <f>'Quantities Report_Secondary'!D2523</f>
        <v>0</v>
      </c>
    </row>
    <row r="2524" spans="1:3" x14ac:dyDescent="0.25">
      <c r="A2524" s="532" t="str">
        <f>IF(ISNUMBER(VALUE(SUBSTITUTE('Quantities Report_Secondary'!$A2524,"+",""))), VALUE(SUBSTITUTE('Quantities Report_Secondary'!$A2524,"+","")),IF('Quantities Report_Secondary'!$A2524="Totals:","End of Project",$A2523))</f>
        <v>Station</v>
      </c>
      <c r="B2524" s="473" t="str">
        <f>IF(ISNUMBER('Quantities Report_Secondary'!$A2524), "",TRIM('Quantities Report_Secondary'!$A2524))</f>
        <v/>
      </c>
      <c r="C2524" s="475">
        <f>'Quantities Report_Secondary'!D2524</f>
        <v>0</v>
      </c>
    </row>
    <row r="2525" spans="1:3" x14ac:dyDescent="0.25">
      <c r="A2525" s="532" t="str">
        <f>IF(ISNUMBER(VALUE(SUBSTITUTE('Quantities Report_Secondary'!$A2525,"+",""))), VALUE(SUBSTITUTE('Quantities Report_Secondary'!$A2525,"+","")),IF('Quantities Report_Secondary'!$A2525="Totals:","End of Project",$A2524))</f>
        <v>Station</v>
      </c>
      <c r="B2525" s="473" t="str">
        <f>IF(ISNUMBER('Quantities Report_Secondary'!$A2525), "",TRIM('Quantities Report_Secondary'!$A2525))</f>
        <v/>
      </c>
      <c r="C2525" s="475">
        <f>'Quantities Report_Secondary'!D2525</f>
        <v>0</v>
      </c>
    </row>
    <row r="2526" spans="1:3" x14ac:dyDescent="0.25">
      <c r="A2526" s="532" t="str">
        <f>IF(ISNUMBER(VALUE(SUBSTITUTE('Quantities Report_Secondary'!$A2526,"+",""))), VALUE(SUBSTITUTE('Quantities Report_Secondary'!$A2526,"+","")),IF('Quantities Report_Secondary'!$A2526="Totals:","End of Project",$A2525))</f>
        <v>Station</v>
      </c>
      <c r="B2526" s="473" t="str">
        <f>IF(ISNUMBER('Quantities Report_Secondary'!$A2526), "",TRIM('Quantities Report_Secondary'!$A2526))</f>
        <v/>
      </c>
      <c r="C2526" s="475">
        <f>'Quantities Report_Secondary'!D2526</f>
        <v>0</v>
      </c>
    </row>
    <row r="2527" spans="1:3" x14ac:dyDescent="0.25">
      <c r="A2527" s="532" t="str">
        <f>IF(ISNUMBER(VALUE(SUBSTITUTE('Quantities Report_Secondary'!$A2527,"+",""))), VALUE(SUBSTITUTE('Quantities Report_Secondary'!$A2527,"+","")),IF('Quantities Report_Secondary'!$A2527="Totals:","End of Project",$A2526))</f>
        <v>Station</v>
      </c>
      <c r="B2527" s="473" t="str">
        <f>IF(ISNUMBER('Quantities Report_Secondary'!$A2527), "",TRIM('Quantities Report_Secondary'!$A2527))</f>
        <v/>
      </c>
      <c r="C2527" s="475">
        <f>'Quantities Report_Secondary'!D2527</f>
        <v>0</v>
      </c>
    </row>
    <row r="2528" spans="1:3" x14ac:dyDescent="0.25">
      <c r="A2528" s="532" t="str">
        <f>IF(ISNUMBER(VALUE(SUBSTITUTE('Quantities Report_Secondary'!$A2528,"+",""))), VALUE(SUBSTITUTE('Quantities Report_Secondary'!$A2528,"+","")),IF('Quantities Report_Secondary'!$A2528="Totals:","End of Project",$A2527))</f>
        <v>Station</v>
      </c>
      <c r="B2528" s="473" t="str">
        <f>IF(ISNUMBER('Quantities Report_Secondary'!$A2528), "",TRIM('Quantities Report_Secondary'!$A2528))</f>
        <v/>
      </c>
      <c r="C2528" s="475">
        <f>'Quantities Report_Secondary'!D2528</f>
        <v>0</v>
      </c>
    </row>
    <row r="2529" spans="1:3" x14ac:dyDescent="0.25">
      <c r="A2529" s="532" t="str">
        <f>IF(ISNUMBER(VALUE(SUBSTITUTE('Quantities Report_Secondary'!$A2529,"+",""))), VALUE(SUBSTITUTE('Quantities Report_Secondary'!$A2529,"+","")),IF('Quantities Report_Secondary'!$A2529="Totals:","End of Project",$A2528))</f>
        <v>Station</v>
      </c>
      <c r="B2529" s="473" t="str">
        <f>IF(ISNUMBER('Quantities Report_Secondary'!$A2529), "",TRIM('Quantities Report_Secondary'!$A2529))</f>
        <v/>
      </c>
      <c r="C2529" s="475">
        <f>'Quantities Report_Secondary'!D2529</f>
        <v>0</v>
      </c>
    </row>
    <row r="2530" spans="1:3" x14ac:dyDescent="0.25">
      <c r="A2530" s="532" t="str">
        <f>IF(ISNUMBER(VALUE(SUBSTITUTE('Quantities Report_Secondary'!$A2530,"+",""))), VALUE(SUBSTITUTE('Quantities Report_Secondary'!$A2530,"+","")),IF('Quantities Report_Secondary'!$A2530="Totals:","End of Project",$A2529))</f>
        <v>Station</v>
      </c>
      <c r="B2530" s="473" t="str">
        <f>IF(ISNUMBER('Quantities Report_Secondary'!$A2530), "",TRIM('Quantities Report_Secondary'!$A2530))</f>
        <v/>
      </c>
      <c r="C2530" s="475">
        <f>'Quantities Report_Secondary'!D2530</f>
        <v>0</v>
      </c>
    </row>
    <row r="2531" spans="1:3" x14ac:dyDescent="0.25">
      <c r="A2531" s="532" t="str">
        <f>IF(ISNUMBER(VALUE(SUBSTITUTE('Quantities Report_Secondary'!$A2531,"+",""))), VALUE(SUBSTITUTE('Quantities Report_Secondary'!$A2531,"+","")),IF('Quantities Report_Secondary'!$A2531="Totals:","End of Project",$A2530))</f>
        <v>Station</v>
      </c>
      <c r="B2531" s="473" t="str">
        <f>IF(ISNUMBER('Quantities Report_Secondary'!$A2531), "",TRIM('Quantities Report_Secondary'!$A2531))</f>
        <v/>
      </c>
      <c r="C2531" s="475">
        <f>'Quantities Report_Secondary'!D2531</f>
        <v>0</v>
      </c>
    </row>
    <row r="2532" spans="1:3" x14ac:dyDescent="0.25">
      <c r="A2532" s="532" t="str">
        <f>IF(ISNUMBER(VALUE(SUBSTITUTE('Quantities Report_Secondary'!$A2532,"+",""))), VALUE(SUBSTITUTE('Quantities Report_Secondary'!$A2532,"+","")),IF('Quantities Report_Secondary'!$A2532="Totals:","End of Project",$A2531))</f>
        <v>Station</v>
      </c>
      <c r="B2532" s="473" t="str">
        <f>IF(ISNUMBER('Quantities Report_Secondary'!$A2532), "",TRIM('Quantities Report_Secondary'!$A2532))</f>
        <v/>
      </c>
      <c r="C2532" s="475">
        <f>'Quantities Report_Secondary'!D2532</f>
        <v>0</v>
      </c>
    </row>
    <row r="2533" spans="1:3" x14ac:dyDescent="0.25">
      <c r="A2533" s="532" t="str">
        <f>IF(ISNUMBER(VALUE(SUBSTITUTE('Quantities Report_Secondary'!$A2533,"+",""))), VALUE(SUBSTITUTE('Quantities Report_Secondary'!$A2533,"+","")),IF('Quantities Report_Secondary'!$A2533="Totals:","End of Project",$A2532))</f>
        <v>Station</v>
      </c>
      <c r="B2533" s="473" t="str">
        <f>IF(ISNUMBER('Quantities Report_Secondary'!$A2533), "",TRIM('Quantities Report_Secondary'!$A2533))</f>
        <v/>
      </c>
      <c r="C2533" s="475">
        <f>'Quantities Report_Secondary'!D2533</f>
        <v>0</v>
      </c>
    </row>
    <row r="2534" spans="1:3" x14ac:dyDescent="0.25">
      <c r="A2534" s="532" t="str">
        <f>IF(ISNUMBER(VALUE(SUBSTITUTE('Quantities Report_Secondary'!$A2534,"+",""))), VALUE(SUBSTITUTE('Quantities Report_Secondary'!$A2534,"+","")),IF('Quantities Report_Secondary'!$A2534="Totals:","End of Project",$A2533))</f>
        <v>Station</v>
      </c>
      <c r="B2534" s="473" t="str">
        <f>IF(ISNUMBER('Quantities Report_Secondary'!$A2534), "",TRIM('Quantities Report_Secondary'!$A2534))</f>
        <v/>
      </c>
      <c r="C2534" s="475">
        <f>'Quantities Report_Secondary'!D2534</f>
        <v>0</v>
      </c>
    </row>
    <row r="2535" spans="1:3" x14ac:dyDescent="0.25">
      <c r="A2535" s="532" t="str">
        <f>IF(ISNUMBER(VALUE(SUBSTITUTE('Quantities Report_Secondary'!$A2535,"+",""))), VALUE(SUBSTITUTE('Quantities Report_Secondary'!$A2535,"+","")),IF('Quantities Report_Secondary'!$A2535="Totals:","End of Project",$A2534))</f>
        <v>Station</v>
      </c>
      <c r="B2535" s="473" t="str">
        <f>IF(ISNUMBER('Quantities Report_Secondary'!$A2535), "",TRIM('Quantities Report_Secondary'!$A2535))</f>
        <v/>
      </c>
      <c r="C2535" s="475">
        <f>'Quantities Report_Secondary'!D2535</f>
        <v>0</v>
      </c>
    </row>
    <row r="2536" spans="1:3" x14ac:dyDescent="0.25">
      <c r="A2536" s="532" t="str">
        <f>IF(ISNUMBER(VALUE(SUBSTITUTE('Quantities Report_Secondary'!$A2536,"+",""))), VALUE(SUBSTITUTE('Quantities Report_Secondary'!$A2536,"+","")),IF('Quantities Report_Secondary'!$A2536="Totals:","End of Project",$A2535))</f>
        <v>Station</v>
      </c>
      <c r="B2536" s="473" t="str">
        <f>IF(ISNUMBER('Quantities Report_Secondary'!$A2536), "",TRIM('Quantities Report_Secondary'!$A2536))</f>
        <v/>
      </c>
      <c r="C2536" s="475">
        <f>'Quantities Report_Secondary'!D2536</f>
        <v>0</v>
      </c>
    </row>
    <row r="2537" spans="1:3" x14ac:dyDescent="0.25">
      <c r="A2537" s="532" t="str">
        <f>IF(ISNUMBER(VALUE(SUBSTITUTE('Quantities Report_Secondary'!$A2537,"+",""))), VALUE(SUBSTITUTE('Quantities Report_Secondary'!$A2537,"+","")),IF('Quantities Report_Secondary'!$A2537="Totals:","End of Project",$A2536))</f>
        <v>Station</v>
      </c>
      <c r="B2537" s="473" t="str">
        <f>IF(ISNUMBER('Quantities Report_Secondary'!$A2537), "",TRIM('Quantities Report_Secondary'!$A2537))</f>
        <v/>
      </c>
      <c r="C2537" s="475">
        <f>'Quantities Report_Secondary'!D2537</f>
        <v>0</v>
      </c>
    </row>
    <row r="2538" spans="1:3" x14ac:dyDescent="0.25">
      <c r="A2538" s="532" t="str">
        <f>IF(ISNUMBER(VALUE(SUBSTITUTE('Quantities Report_Secondary'!$A2538,"+",""))), VALUE(SUBSTITUTE('Quantities Report_Secondary'!$A2538,"+","")),IF('Quantities Report_Secondary'!$A2538="Totals:","End of Project",$A2537))</f>
        <v>Station</v>
      </c>
      <c r="B2538" s="473" t="str">
        <f>IF(ISNUMBER('Quantities Report_Secondary'!$A2538), "",TRIM('Quantities Report_Secondary'!$A2538))</f>
        <v/>
      </c>
      <c r="C2538" s="475">
        <f>'Quantities Report_Secondary'!D2538</f>
        <v>0</v>
      </c>
    </row>
    <row r="2539" spans="1:3" x14ac:dyDescent="0.25">
      <c r="A2539" s="532" t="str">
        <f>IF(ISNUMBER(VALUE(SUBSTITUTE('Quantities Report_Secondary'!$A2539,"+",""))), VALUE(SUBSTITUTE('Quantities Report_Secondary'!$A2539,"+","")),IF('Quantities Report_Secondary'!$A2539="Totals:","End of Project",$A2538))</f>
        <v>Station</v>
      </c>
      <c r="B2539" s="473" t="str">
        <f>IF(ISNUMBER('Quantities Report_Secondary'!$A2539), "",TRIM('Quantities Report_Secondary'!$A2539))</f>
        <v/>
      </c>
      <c r="C2539" s="475">
        <f>'Quantities Report_Secondary'!D2539</f>
        <v>0</v>
      </c>
    </row>
    <row r="2540" spans="1:3" x14ac:dyDescent="0.25">
      <c r="A2540" s="532" t="str">
        <f>IF(ISNUMBER(VALUE(SUBSTITUTE('Quantities Report_Secondary'!$A2540,"+",""))), VALUE(SUBSTITUTE('Quantities Report_Secondary'!$A2540,"+","")),IF('Quantities Report_Secondary'!$A2540="Totals:","End of Project",$A2539))</f>
        <v>Station</v>
      </c>
      <c r="B2540" s="473" t="str">
        <f>IF(ISNUMBER('Quantities Report_Secondary'!$A2540), "",TRIM('Quantities Report_Secondary'!$A2540))</f>
        <v/>
      </c>
      <c r="C2540" s="475">
        <f>'Quantities Report_Secondary'!D2540</f>
        <v>0</v>
      </c>
    </row>
    <row r="2541" spans="1:3" x14ac:dyDescent="0.25">
      <c r="A2541" s="532" t="str">
        <f>IF(ISNUMBER(VALUE(SUBSTITUTE('Quantities Report_Secondary'!$A2541,"+",""))), VALUE(SUBSTITUTE('Quantities Report_Secondary'!$A2541,"+","")),IF('Quantities Report_Secondary'!$A2541="Totals:","End of Project",$A2540))</f>
        <v>Station</v>
      </c>
      <c r="B2541" s="473" t="str">
        <f>IF(ISNUMBER('Quantities Report_Secondary'!$A2541), "",TRIM('Quantities Report_Secondary'!$A2541))</f>
        <v/>
      </c>
      <c r="C2541" s="475">
        <f>'Quantities Report_Secondary'!D2541</f>
        <v>0</v>
      </c>
    </row>
    <row r="2542" spans="1:3" x14ac:dyDescent="0.25">
      <c r="A2542" s="532" t="str">
        <f>IF(ISNUMBER(VALUE(SUBSTITUTE('Quantities Report_Secondary'!$A2542,"+",""))), VALUE(SUBSTITUTE('Quantities Report_Secondary'!$A2542,"+","")),IF('Quantities Report_Secondary'!$A2542="Totals:","End of Project",$A2541))</f>
        <v>Station</v>
      </c>
      <c r="B2542" s="473" t="str">
        <f>IF(ISNUMBER('Quantities Report_Secondary'!$A2542), "",TRIM('Quantities Report_Secondary'!$A2542))</f>
        <v/>
      </c>
      <c r="C2542" s="475">
        <f>'Quantities Report_Secondary'!D2542</f>
        <v>0</v>
      </c>
    </row>
    <row r="2543" spans="1:3" x14ac:dyDescent="0.25">
      <c r="A2543" s="532" t="str">
        <f>IF(ISNUMBER(VALUE(SUBSTITUTE('Quantities Report_Secondary'!$A2543,"+",""))), VALUE(SUBSTITUTE('Quantities Report_Secondary'!$A2543,"+","")),IF('Quantities Report_Secondary'!$A2543="Totals:","End of Project",$A2542))</f>
        <v>Station</v>
      </c>
      <c r="B2543" s="473" t="str">
        <f>IF(ISNUMBER('Quantities Report_Secondary'!$A2543), "",TRIM('Quantities Report_Secondary'!$A2543))</f>
        <v/>
      </c>
      <c r="C2543" s="475">
        <f>'Quantities Report_Secondary'!D2543</f>
        <v>0</v>
      </c>
    </row>
    <row r="2544" spans="1:3" x14ac:dyDescent="0.25">
      <c r="A2544" s="532" t="str">
        <f>IF(ISNUMBER(VALUE(SUBSTITUTE('Quantities Report_Secondary'!$A2544,"+",""))), VALUE(SUBSTITUTE('Quantities Report_Secondary'!$A2544,"+","")),IF('Quantities Report_Secondary'!$A2544="Totals:","End of Project",$A2543))</f>
        <v>Station</v>
      </c>
      <c r="B2544" s="473" t="str">
        <f>IF(ISNUMBER('Quantities Report_Secondary'!$A2544), "",TRIM('Quantities Report_Secondary'!$A2544))</f>
        <v/>
      </c>
      <c r="C2544" s="475">
        <f>'Quantities Report_Secondary'!D2544</f>
        <v>0</v>
      </c>
    </row>
    <row r="2545" spans="1:3" x14ac:dyDescent="0.25">
      <c r="A2545" s="532" t="str">
        <f>IF(ISNUMBER(VALUE(SUBSTITUTE('Quantities Report_Secondary'!$A2545,"+",""))), VALUE(SUBSTITUTE('Quantities Report_Secondary'!$A2545,"+","")),IF('Quantities Report_Secondary'!$A2545="Totals:","End of Project",$A2544))</f>
        <v>Station</v>
      </c>
      <c r="B2545" s="473" t="str">
        <f>IF(ISNUMBER('Quantities Report_Secondary'!$A2545), "",TRIM('Quantities Report_Secondary'!$A2545))</f>
        <v/>
      </c>
      <c r="C2545" s="475">
        <f>'Quantities Report_Secondary'!D2545</f>
        <v>0</v>
      </c>
    </row>
    <row r="2546" spans="1:3" x14ac:dyDescent="0.25">
      <c r="A2546" s="532" t="str">
        <f>IF(ISNUMBER(VALUE(SUBSTITUTE('Quantities Report_Secondary'!$A2546,"+",""))), VALUE(SUBSTITUTE('Quantities Report_Secondary'!$A2546,"+","")),IF('Quantities Report_Secondary'!$A2546="Totals:","End of Project",$A2545))</f>
        <v>Station</v>
      </c>
      <c r="B2546" s="473" t="str">
        <f>IF(ISNUMBER('Quantities Report_Secondary'!$A2546), "",TRIM('Quantities Report_Secondary'!$A2546))</f>
        <v/>
      </c>
      <c r="C2546" s="475">
        <f>'Quantities Report_Secondary'!D2546</f>
        <v>0</v>
      </c>
    </row>
    <row r="2547" spans="1:3" x14ac:dyDescent="0.25">
      <c r="A2547" s="532" t="str">
        <f>IF(ISNUMBER(VALUE(SUBSTITUTE('Quantities Report_Secondary'!$A2547,"+",""))), VALUE(SUBSTITUTE('Quantities Report_Secondary'!$A2547,"+","")),IF('Quantities Report_Secondary'!$A2547="Totals:","End of Project",$A2546))</f>
        <v>Station</v>
      </c>
      <c r="B2547" s="473" t="str">
        <f>IF(ISNUMBER('Quantities Report_Secondary'!$A2547), "",TRIM('Quantities Report_Secondary'!$A2547))</f>
        <v/>
      </c>
      <c r="C2547" s="475">
        <f>'Quantities Report_Secondary'!D2547</f>
        <v>0</v>
      </c>
    </row>
    <row r="2548" spans="1:3" x14ac:dyDescent="0.25">
      <c r="A2548" s="532" t="str">
        <f>IF(ISNUMBER(VALUE(SUBSTITUTE('Quantities Report_Secondary'!$A2548,"+",""))), VALUE(SUBSTITUTE('Quantities Report_Secondary'!$A2548,"+","")),IF('Quantities Report_Secondary'!$A2548="Totals:","End of Project",$A2547))</f>
        <v>Station</v>
      </c>
      <c r="B2548" s="473" t="str">
        <f>IF(ISNUMBER('Quantities Report_Secondary'!$A2548), "",TRIM('Quantities Report_Secondary'!$A2548))</f>
        <v/>
      </c>
      <c r="C2548" s="475">
        <f>'Quantities Report_Secondary'!D2548</f>
        <v>0</v>
      </c>
    </row>
    <row r="2549" spans="1:3" x14ac:dyDescent="0.25">
      <c r="A2549" s="532" t="str">
        <f>IF(ISNUMBER(VALUE(SUBSTITUTE('Quantities Report_Secondary'!$A2549,"+",""))), VALUE(SUBSTITUTE('Quantities Report_Secondary'!$A2549,"+","")),IF('Quantities Report_Secondary'!$A2549="Totals:","End of Project",$A2548))</f>
        <v>Station</v>
      </c>
      <c r="B2549" s="473" t="str">
        <f>IF(ISNUMBER('Quantities Report_Secondary'!$A2549), "",TRIM('Quantities Report_Secondary'!$A2549))</f>
        <v/>
      </c>
      <c r="C2549" s="475">
        <f>'Quantities Report_Secondary'!D2549</f>
        <v>0</v>
      </c>
    </row>
    <row r="2550" spans="1:3" x14ac:dyDescent="0.25">
      <c r="A2550" s="532" t="str">
        <f>IF(ISNUMBER(VALUE(SUBSTITUTE('Quantities Report_Secondary'!$A2550,"+",""))), VALUE(SUBSTITUTE('Quantities Report_Secondary'!$A2550,"+","")),IF('Quantities Report_Secondary'!$A2550="Totals:","End of Project",$A2549))</f>
        <v>Station</v>
      </c>
      <c r="B2550" s="473" t="str">
        <f>IF(ISNUMBER('Quantities Report_Secondary'!$A2550), "",TRIM('Quantities Report_Secondary'!$A2550))</f>
        <v/>
      </c>
      <c r="C2550" s="475">
        <f>'Quantities Report_Secondary'!D2550</f>
        <v>0</v>
      </c>
    </row>
    <row r="2551" spans="1:3" x14ac:dyDescent="0.25">
      <c r="A2551" s="532" t="str">
        <f>IF(ISNUMBER(VALUE(SUBSTITUTE('Quantities Report_Secondary'!$A2551,"+",""))), VALUE(SUBSTITUTE('Quantities Report_Secondary'!$A2551,"+","")),IF('Quantities Report_Secondary'!$A2551="Totals:","End of Project",$A2550))</f>
        <v>Station</v>
      </c>
      <c r="B2551" s="473" t="str">
        <f>IF(ISNUMBER('Quantities Report_Secondary'!$A2551), "",TRIM('Quantities Report_Secondary'!$A2551))</f>
        <v/>
      </c>
      <c r="C2551" s="475">
        <f>'Quantities Report_Secondary'!D2551</f>
        <v>0</v>
      </c>
    </row>
    <row r="2552" spans="1:3" x14ac:dyDescent="0.25">
      <c r="A2552" s="532" t="str">
        <f>IF(ISNUMBER(VALUE(SUBSTITUTE('Quantities Report_Secondary'!$A2552,"+",""))), VALUE(SUBSTITUTE('Quantities Report_Secondary'!$A2552,"+","")),IF('Quantities Report_Secondary'!$A2552="Totals:","End of Project",$A2551))</f>
        <v>Station</v>
      </c>
      <c r="B2552" s="473" t="str">
        <f>IF(ISNUMBER('Quantities Report_Secondary'!$A2552), "",TRIM('Quantities Report_Secondary'!$A2552))</f>
        <v/>
      </c>
      <c r="C2552" s="475">
        <f>'Quantities Report_Secondary'!D2552</f>
        <v>0</v>
      </c>
    </row>
    <row r="2553" spans="1:3" x14ac:dyDescent="0.25">
      <c r="A2553" s="532" t="str">
        <f>IF(ISNUMBER(VALUE(SUBSTITUTE('Quantities Report_Secondary'!$A2553,"+",""))), VALUE(SUBSTITUTE('Quantities Report_Secondary'!$A2553,"+","")),IF('Quantities Report_Secondary'!$A2553="Totals:","End of Project",$A2552))</f>
        <v>Station</v>
      </c>
      <c r="B2553" s="473" t="str">
        <f>IF(ISNUMBER('Quantities Report_Secondary'!$A2553), "",TRIM('Quantities Report_Secondary'!$A2553))</f>
        <v/>
      </c>
      <c r="C2553" s="475">
        <f>'Quantities Report_Secondary'!D2553</f>
        <v>0</v>
      </c>
    </row>
    <row r="2554" spans="1:3" x14ac:dyDescent="0.25">
      <c r="A2554" s="532" t="str">
        <f>IF(ISNUMBER(VALUE(SUBSTITUTE('Quantities Report_Secondary'!$A2554,"+",""))), VALUE(SUBSTITUTE('Quantities Report_Secondary'!$A2554,"+","")),IF('Quantities Report_Secondary'!$A2554="Totals:","End of Project",$A2553))</f>
        <v>Station</v>
      </c>
      <c r="B2554" s="473" t="str">
        <f>IF(ISNUMBER('Quantities Report_Secondary'!$A2554), "",TRIM('Quantities Report_Secondary'!$A2554))</f>
        <v/>
      </c>
      <c r="C2554" s="475">
        <f>'Quantities Report_Secondary'!D2554</f>
        <v>0</v>
      </c>
    </row>
    <row r="2555" spans="1:3" x14ac:dyDescent="0.25">
      <c r="A2555" s="532" t="str">
        <f>IF(ISNUMBER(VALUE(SUBSTITUTE('Quantities Report_Secondary'!$A2555,"+",""))), VALUE(SUBSTITUTE('Quantities Report_Secondary'!$A2555,"+","")),IF('Quantities Report_Secondary'!$A2555="Totals:","End of Project",$A2554))</f>
        <v>Station</v>
      </c>
      <c r="B2555" s="473" t="str">
        <f>IF(ISNUMBER('Quantities Report_Secondary'!$A2555), "",TRIM('Quantities Report_Secondary'!$A2555))</f>
        <v/>
      </c>
      <c r="C2555" s="475">
        <f>'Quantities Report_Secondary'!D2555</f>
        <v>0</v>
      </c>
    </row>
    <row r="2556" spans="1:3" x14ac:dyDescent="0.25">
      <c r="A2556" s="532" t="str">
        <f>IF(ISNUMBER(VALUE(SUBSTITUTE('Quantities Report_Secondary'!$A2556,"+",""))), VALUE(SUBSTITUTE('Quantities Report_Secondary'!$A2556,"+","")),IF('Quantities Report_Secondary'!$A2556="Totals:","End of Project",$A2555))</f>
        <v>Station</v>
      </c>
      <c r="B2556" s="473" t="str">
        <f>IF(ISNUMBER('Quantities Report_Secondary'!$A2556), "",TRIM('Quantities Report_Secondary'!$A2556))</f>
        <v/>
      </c>
      <c r="C2556" s="475">
        <f>'Quantities Report_Secondary'!D2556</f>
        <v>0</v>
      </c>
    </row>
    <row r="2557" spans="1:3" x14ac:dyDescent="0.25">
      <c r="A2557" s="532" t="str">
        <f>IF(ISNUMBER(VALUE(SUBSTITUTE('Quantities Report_Secondary'!$A2557,"+",""))), VALUE(SUBSTITUTE('Quantities Report_Secondary'!$A2557,"+","")),IF('Quantities Report_Secondary'!$A2557="Totals:","End of Project",$A2556))</f>
        <v>Station</v>
      </c>
      <c r="B2557" s="473" t="str">
        <f>IF(ISNUMBER('Quantities Report_Secondary'!$A2557), "",TRIM('Quantities Report_Secondary'!$A2557))</f>
        <v/>
      </c>
      <c r="C2557" s="475">
        <f>'Quantities Report_Secondary'!D2557</f>
        <v>0</v>
      </c>
    </row>
    <row r="2558" spans="1:3" x14ac:dyDescent="0.25">
      <c r="A2558" s="532" t="str">
        <f>IF(ISNUMBER(VALUE(SUBSTITUTE('Quantities Report_Secondary'!$A2558,"+",""))), VALUE(SUBSTITUTE('Quantities Report_Secondary'!$A2558,"+","")),IF('Quantities Report_Secondary'!$A2558="Totals:","End of Project",$A2557))</f>
        <v>Station</v>
      </c>
      <c r="B2558" s="473" t="str">
        <f>IF(ISNUMBER('Quantities Report_Secondary'!$A2558), "",TRIM('Quantities Report_Secondary'!$A2558))</f>
        <v/>
      </c>
      <c r="C2558" s="475">
        <f>'Quantities Report_Secondary'!D2558</f>
        <v>0</v>
      </c>
    </row>
    <row r="2559" spans="1:3" x14ac:dyDescent="0.25">
      <c r="A2559" s="532" t="str">
        <f>IF(ISNUMBER(VALUE(SUBSTITUTE('Quantities Report_Secondary'!$A2559,"+",""))), VALUE(SUBSTITUTE('Quantities Report_Secondary'!$A2559,"+","")),IF('Quantities Report_Secondary'!$A2559="Totals:","End of Project",$A2558))</f>
        <v>Station</v>
      </c>
      <c r="B2559" s="473" t="str">
        <f>IF(ISNUMBER('Quantities Report_Secondary'!$A2559), "",TRIM('Quantities Report_Secondary'!$A2559))</f>
        <v/>
      </c>
      <c r="C2559" s="475">
        <f>'Quantities Report_Secondary'!D2559</f>
        <v>0</v>
      </c>
    </row>
    <row r="2560" spans="1:3" x14ac:dyDescent="0.25">
      <c r="A2560" s="532" t="str">
        <f>IF(ISNUMBER(VALUE(SUBSTITUTE('Quantities Report_Secondary'!$A2560,"+",""))), VALUE(SUBSTITUTE('Quantities Report_Secondary'!$A2560,"+","")),IF('Quantities Report_Secondary'!$A2560="Totals:","End of Project",$A2559))</f>
        <v>Station</v>
      </c>
      <c r="B2560" s="473" t="str">
        <f>IF(ISNUMBER('Quantities Report_Secondary'!$A2560), "",TRIM('Quantities Report_Secondary'!$A2560))</f>
        <v/>
      </c>
      <c r="C2560" s="475">
        <f>'Quantities Report_Secondary'!D2560</f>
        <v>0</v>
      </c>
    </row>
    <row r="2561" spans="1:3" x14ac:dyDescent="0.25">
      <c r="A2561" s="532" t="str">
        <f>IF(ISNUMBER(VALUE(SUBSTITUTE('Quantities Report_Secondary'!$A2561,"+",""))), VALUE(SUBSTITUTE('Quantities Report_Secondary'!$A2561,"+","")),IF('Quantities Report_Secondary'!$A2561="Totals:","End of Project",$A2560))</f>
        <v>Station</v>
      </c>
      <c r="B2561" s="473" t="str">
        <f>IF(ISNUMBER('Quantities Report_Secondary'!$A2561), "",TRIM('Quantities Report_Secondary'!$A2561))</f>
        <v/>
      </c>
      <c r="C2561" s="475">
        <f>'Quantities Report_Secondary'!D2561</f>
        <v>0</v>
      </c>
    </row>
    <row r="2562" spans="1:3" x14ac:dyDescent="0.25">
      <c r="A2562" s="532" t="str">
        <f>IF(ISNUMBER(VALUE(SUBSTITUTE('Quantities Report_Secondary'!$A2562,"+",""))), VALUE(SUBSTITUTE('Quantities Report_Secondary'!$A2562,"+","")),IF('Quantities Report_Secondary'!$A2562="Totals:","End of Project",$A2561))</f>
        <v>Station</v>
      </c>
      <c r="B2562" s="473" t="str">
        <f>IF(ISNUMBER('Quantities Report_Secondary'!$A2562), "",TRIM('Quantities Report_Secondary'!$A2562))</f>
        <v/>
      </c>
      <c r="C2562" s="475">
        <f>'Quantities Report_Secondary'!D2562</f>
        <v>0</v>
      </c>
    </row>
    <row r="2563" spans="1:3" x14ac:dyDescent="0.25">
      <c r="A2563" s="532" t="str">
        <f>IF(ISNUMBER(VALUE(SUBSTITUTE('Quantities Report_Secondary'!$A2563,"+",""))), VALUE(SUBSTITUTE('Quantities Report_Secondary'!$A2563,"+","")),IF('Quantities Report_Secondary'!$A2563="Totals:","End of Project",$A2562))</f>
        <v>Station</v>
      </c>
      <c r="B2563" s="473" t="str">
        <f>IF(ISNUMBER('Quantities Report_Secondary'!$A2563), "",TRIM('Quantities Report_Secondary'!$A2563))</f>
        <v/>
      </c>
      <c r="C2563" s="475">
        <f>'Quantities Report_Secondary'!D2563</f>
        <v>0</v>
      </c>
    </row>
    <row r="2564" spans="1:3" x14ac:dyDescent="0.25">
      <c r="A2564" s="532" t="str">
        <f>IF(ISNUMBER(VALUE(SUBSTITUTE('Quantities Report_Secondary'!$A2564,"+",""))), VALUE(SUBSTITUTE('Quantities Report_Secondary'!$A2564,"+","")),IF('Quantities Report_Secondary'!$A2564="Totals:","End of Project",$A2563))</f>
        <v>Station</v>
      </c>
      <c r="B2564" s="473" t="str">
        <f>IF(ISNUMBER('Quantities Report_Secondary'!$A2564), "",TRIM('Quantities Report_Secondary'!$A2564))</f>
        <v/>
      </c>
      <c r="C2564" s="475">
        <f>'Quantities Report_Secondary'!D2564</f>
        <v>0</v>
      </c>
    </row>
    <row r="2565" spans="1:3" x14ac:dyDescent="0.25">
      <c r="A2565" s="532" t="str">
        <f>IF(ISNUMBER(VALUE(SUBSTITUTE('Quantities Report_Secondary'!$A2565,"+",""))), VALUE(SUBSTITUTE('Quantities Report_Secondary'!$A2565,"+","")),IF('Quantities Report_Secondary'!$A2565="Totals:","End of Project",$A2564))</f>
        <v>Station</v>
      </c>
      <c r="B2565" s="473" t="str">
        <f>IF(ISNUMBER('Quantities Report_Secondary'!$A2565), "",TRIM('Quantities Report_Secondary'!$A2565))</f>
        <v/>
      </c>
      <c r="C2565" s="475">
        <f>'Quantities Report_Secondary'!D2565</f>
        <v>0</v>
      </c>
    </row>
    <row r="2566" spans="1:3" x14ac:dyDescent="0.25">
      <c r="A2566" s="532" t="str">
        <f>IF(ISNUMBER(VALUE(SUBSTITUTE('Quantities Report_Secondary'!$A2566,"+",""))), VALUE(SUBSTITUTE('Quantities Report_Secondary'!$A2566,"+","")),IF('Quantities Report_Secondary'!$A2566="Totals:","End of Project",$A2565))</f>
        <v>Station</v>
      </c>
      <c r="B2566" s="473" t="str">
        <f>IF(ISNUMBER('Quantities Report_Secondary'!$A2566), "",TRIM('Quantities Report_Secondary'!$A2566))</f>
        <v/>
      </c>
      <c r="C2566" s="475">
        <f>'Quantities Report_Secondary'!D2566</f>
        <v>0</v>
      </c>
    </row>
    <row r="2567" spans="1:3" x14ac:dyDescent="0.25">
      <c r="A2567" s="532" t="str">
        <f>IF(ISNUMBER(VALUE(SUBSTITUTE('Quantities Report_Secondary'!$A2567,"+",""))), VALUE(SUBSTITUTE('Quantities Report_Secondary'!$A2567,"+","")),IF('Quantities Report_Secondary'!$A2567="Totals:","End of Project",$A2566))</f>
        <v>Station</v>
      </c>
      <c r="B2567" s="473" t="str">
        <f>IF(ISNUMBER('Quantities Report_Secondary'!$A2567), "",TRIM('Quantities Report_Secondary'!$A2567))</f>
        <v/>
      </c>
      <c r="C2567" s="475">
        <f>'Quantities Report_Secondary'!D2567</f>
        <v>0</v>
      </c>
    </row>
    <row r="2568" spans="1:3" x14ac:dyDescent="0.25">
      <c r="A2568" s="532" t="str">
        <f>IF(ISNUMBER(VALUE(SUBSTITUTE('Quantities Report_Secondary'!$A2568,"+",""))), VALUE(SUBSTITUTE('Quantities Report_Secondary'!$A2568,"+","")),IF('Quantities Report_Secondary'!$A2568="Totals:","End of Project",$A2567))</f>
        <v>Station</v>
      </c>
      <c r="B2568" s="473" t="str">
        <f>IF(ISNUMBER('Quantities Report_Secondary'!$A2568), "",TRIM('Quantities Report_Secondary'!$A2568))</f>
        <v/>
      </c>
      <c r="C2568" s="475">
        <f>'Quantities Report_Secondary'!D2568</f>
        <v>0</v>
      </c>
    </row>
    <row r="2569" spans="1:3" x14ac:dyDescent="0.25">
      <c r="A2569" s="532" t="str">
        <f>IF(ISNUMBER(VALUE(SUBSTITUTE('Quantities Report_Secondary'!$A2569,"+",""))), VALUE(SUBSTITUTE('Quantities Report_Secondary'!$A2569,"+","")),IF('Quantities Report_Secondary'!$A2569="Totals:","End of Project",$A2568))</f>
        <v>Station</v>
      </c>
      <c r="B2569" s="473" t="str">
        <f>IF(ISNUMBER('Quantities Report_Secondary'!$A2569), "",TRIM('Quantities Report_Secondary'!$A2569))</f>
        <v/>
      </c>
      <c r="C2569" s="475">
        <f>'Quantities Report_Secondary'!D2569</f>
        <v>0</v>
      </c>
    </row>
    <row r="2570" spans="1:3" x14ac:dyDescent="0.25">
      <c r="A2570" s="532" t="str">
        <f>IF(ISNUMBER(VALUE(SUBSTITUTE('Quantities Report_Secondary'!$A2570,"+",""))), VALUE(SUBSTITUTE('Quantities Report_Secondary'!$A2570,"+","")),IF('Quantities Report_Secondary'!$A2570="Totals:","End of Project",$A2569))</f>
        <v>Station</v>
      </c>
      <c r="B2570" s="473" t="str">
        <f>IF(ISNUMBER('Quantities Report_Secondary'!$A2570), "",TRIM('Quantities Report_Secondary'!$A2570))</f>
        <v/>
      </c>
      <c r="C2570" s="475">
        <f>'Quantities Report_Secondary'!D2570</f>
        <v>0</v>
      </c>
    </row>
    <row r="2571" spans="1:3" x14ac:dyDescent="0.25">
      <c r="A2571" s="532" t="str">
        <f>IF(ISNUMBER(VALUE(SUBSTITUTE('Quantities Report_Secondary'!$A2571,"+",""))), VALUE(SUBSTITUTE('Quantities Report_Secondary'!$A2571,"+","")),IF('Quantities Report_Secondary'!$A2571="Totals:","End of Project",$A2570))</f>
        <v>Station</v>
      </c>
      <c r="B2571" s="473" t="str">
        <f>IF(ISNUMBER('Quantities Report_Secondary'!$A2571), "",TRIM('Quantities Report_Secondary'!$A2571))</f>
        <v/>
      </c>
      <c r="C2571" s="475">
        <f>'Quantities Report_Secondary'!D2571</f>
        <v>0</v>
      </c>
    </row>
    <row r="2572" spans="1:3" x14ac:dyDescent="0.25">
      <c r="A2572" s="532" t="str">
        <f>IF(ISNUMBER(VALUE(SUBSTITUTE('Quantities Report_Secondary'!$A2572,"+",""))), VALUE(SUBSTITUTE('Quantities Report_Secondary'!$A2572,"+","")),IF('Quantities Report_Secondary'!$A2572="Totals:","End of Project",$A2571))</f>
        <v>Station</v>
      </c>
      <c r="B2572" s="473" t="str">
        <f>IF(ISNUMBER('Quantities Report_Secondary'!$A2572), "",TRIM('Quantities Report_Secondary'!$A2572))</f>
        <v/>
      </c>
      <c r="C2572" s="475">
        <f>'Quantities Report_Secondary'!D2572</f>
        <v>0</v>
      </c>
    </row>
    <row r="2573" spans="1:3" x14ac:dyDescent="0.25">
      <c r="A2573" s="532" t="str">
        <f>IF(ISNUMBER(VALUE(SUBSTITUTE('Quantities Report_Secondary'!$A2573,"+",""))), VALUE(SUBSTITUTE('Quantities Report_Secondary'!$A2573,"+","")),IF('Quantities Report_Secondary'!$A2573="Totals:","End of Project",$A2572))</f>
        <v>Station</v>
      </c>
      <c r="B2573" s="473" t="str">
        <f>IF(ISNUMBER('Quantities Report_Secondary'!$A2573), "",TRIM('Quantities Report_Secondary'!$A2573))</f>
        <v/>
      </c>
      <c r="C2573" s="475">
        <f>'Quantities Report_Secondary'!D2573</f>
        <v>0</v>
      </c>
    </row>
    <row r="2574" spans="1:3" x14ac:dyDescent="0.25">
      <c r="A2574" s="532" t="str">
        <f>IF(ISNUMBER(VALUE(SUBSTITUTE('Quantities Report_Secondary'!$A2574,"+",""))), VALUE(SUBSTITUTE('Quantities Report_Secondary'!$A2574,"+","")),IF('Quantities Report_Secondary'!$A2574="Totals:","End of Project",$A2573))</f>
        <v>Station</v>
      </c>
      <c r="B2574" s="473" t="str">
        <f>IF(ISNUMBER('Quantities Report_Secondary'!$A2574), "",TRIM('Quantities Report_Secondary'!$A2574))</f>
        <v/>
      </c>
      <c r="C2574" s="475">
        <f>'Quantities Report_Secondary'!D2574</f>
        <v>0</v>
      </c>
    </row>
    <row r="2575" spans="1:3" x14ac:dyDescent="0.25">
      <c r="A2575" s="532" t="str">
        <f>IF(ISNUMBER(VALUE(SUBSTITUTE('Quantities Report_Secondary'!$A2575,"+",""))), VALUE(SUBSTITUTE('Quantities Report_Secondary'!$A2575,"+","")),IF('Quantities Report_Secondary'!$A2575="Totals:","End of Project",$A2574))</f>
        <v>Station</v>
      </c>
      <c r="B2575" s="473" t="str">
        <f>IF(ISNUMBER('Quantities Report_Secondary'!$A2575), "",TRIM('Quantities Report_Secondary'!$A2575))</f>
        <v/>
      </c>
      <c r="C2575" s="475">
        <f>'Quantities Report_Secondary'!D2575</f>
        <v>0</v>
      </c>
    </row>
    <row r="2576" spans="1:3" x14ac:dyDescent="0.25">
      <c r="A2576" s="532" t="str">
        <f>IF(ISNUMBER(VALUE(SUBSTITUTE('Quantities Report_Secondary'!$A2576,"+",""))), VALUE(SUBSTITUTE('Quantities Report_Secondary'!$A2576,"+","")),IF('Quantities Report_Secondary'!$A2576="Totals:","End of Project",$A2575))</f>
        <v>Station</v>
      </c>
      <c r="B2576" s="473" t="str">
        <f>IF(ISNUMBER('Quantities Report_Secondary'!$A2576), "",TRIM('Quantities Report_Secondary'!$A2576))</f>
        <v/>
      </c>
      <c r="C2576" s="475">
        <f>'Quantities Report_Secondary'!D2576</f>
        <v>0</v>
      </c>
    </row>
    <row r="2577" spans="1:3" x14ac:dyDescent="0.25">
      <c r="A2577" s="532" t="str">
        <f>IF(ISNUMBER(VALUE(SUBSTITUTE('Quantities Report_Secondary'!$A2577,"+",""))), VALUE(SUBSTITUTE('Quantities Report_Secondary'!$A2577,"+","")),IF('Quantities Report_Secondary'!$A2577="Totals:","End of Project",$A2576))</f>
        <v>Station</v>
      </c>
      <c r="B2577" s="473" t="str">
        <f>IF(ISNUMBER('Quantities Report_Secondary'!$A2577), "",TRIM('Quantities Report_Secondary'!$A2577))</f>
        <v/>
      </c>
      <c r="C2577" s="475">
        <f>'Quantities Report_Secondary'!D2577</f>
        <v>0</v>
      </c>
    </row>
    <row r="2578" spans="1:3" x14ac:dyDescent="0.25">
      <c r="A2578" s="532" t="str">
        <f>IF(ISNUMBER(VALUE(SUBSTITUTE('Quantities Report_Secondary'!$A2578,"+",""))), VALUE(SUBSTITUTE('Quantities Report_Secondary'!$A2578,"+","")),IF('Quantities Report_Secondary'!$A2578="Totals:","End of Project",$A2577))</f>
        <v>Station</v>
      </c>
      <c r="B2578" s="473" t="str">
        <f>IF(ISNUMBER('Quantities Report_Secondary'!$A2578), "",TRIM('Quantities Report_Secondary'!$A2578))</f>
        <v/>
      </c>
      <c r="C2578" s="475">
        <f>'Quantities Report_Secondary'!D2578</f>
        <v>0</v>
      </c>
    </row>
    <row r="2579" spans="1:3" x14ac:dyDescent="0.25">
      <c r="A2579" s="532" t="str">
        <f>IF(ISNUMBER(VALUE(SUBSTITUTE('Quantities Report_Secondary'!$A2579,"+",""))), VALUE(SUBSTITUTE('Quantities Report_Secondary'!$A2579,"+","")),IF('Quantities Report_Secondary'!$A2579="Totals:","End of Project",$A2578))</f>
        <v>Station</v>
      </c>
      <c r="B2579" s="473" t="str">
        <f>IF(ISNUMBER('Quantities Report_Secondary'!$A2579), "",TRIM('Quantities Report_Secondary'!$A2579))</f>
        <v/>
      </c>
      <c r="C2579" s="475">
        <f>'Quantities Report_Secondary'!D2579</f>
        <v>0</v>
      </c>
    </row>
    <row r="2580" spans="1:3" x14ac:dyDescent="0.25">
      <c r="A2580" s="532" t="str">
        <f>IF(ISNUMBER(VALUE(SUBSTITUTE('Quantities Report_Secondary'!$A2580,"+",""))), VALUE(SUBSTITUTE('Quantities Report_Secondary'!$A2580,"+","")),IF('Quantities Report_Secondary'!$A2580="Totals:","End of Project",$A2579))</f>
        <v>Station</v>
      </c>
      <c r="B2580" s="473" t="str">
        <f>IF(ISNUMBER('Quantities Report_Secondary'!$A2580), "",TRIM('Quantities Report_Secondary'!$A2580))</f>
        <v/>
      </c>
      <c r="C2580" s="475">
        <f>'Quantities Report_Secondary'!D2580</f>
        <v>0</v>
      </c>
    </row>
    <row r="2581" spans="1:3" x14ac:dyDescent="0.25">
      <c r="A2581" s="532" t="str">
        <f>IF(ISNUMBER(VALUE(SUBSTITUTE('Quantities Report_Secondary'!$A2581,"+",""))), VALUE(SUBSTITUTE('Quantities Report_Secondary'!$A2581,"+","")),IF('Quantities Report_Secondary'!$A2581="Totals:","End of Project",$A2580))</f>
        <v>Station</v>
      </c>
      <c r="B2581" s="473" t="str">
        <f>IF(ISNUMBER('Quantities Report_Secondary'!$A2581), "",TRIM('Quantities Report_Secondary'!$A2581))</f>
        <v/>
      </c>
      <c r="C2581" s="475">
        <f>'Quantities Report_Secondary'!D2581</f>
        <v>0</v>
      </c>
    </row>
    <row r="2582" spans="1:3" x14ac:dyDescent="0.25">
      <c r="A2582" s="532" t="str">
        <f>IF(ISNUMBER(VALUE(SUBSTITUTE('Quantities Report_Secondary'!$A2582,"+",""))), VALUE(SUBSTITUTE('Quantities Report_Secondary'!$A2582,"+","")),IF('Quantities Report_Secondary'!$A2582="Totals:","End of Project",$A2581))</f>
        <v>Station</v>
      </c>
      <c r="B2582" s="473" t="str">
        <f>IF(ISNUMBER('Quantities Report_Secondary'!$A2582), "",TRIM('Quantities Report_Secondary'!$A2582))</f>
        <v/>
      </c>
      <c r="C2582" s="475">
        <f>'Quantities Report_Secondary'!D2582</f>
        <v>0</v>
      </c>
    </row>
    <row r="2583" spans="1:3" x14ac:dyDescent="0.25">
      <c r="A2583" s="532" t="str">
        <f>IF(ISNUMBER(VALUE(SUBSTITUTE('Quantities Report_Secondary'!$A2583,"+",""))), VALUE(SUBSTITUTE('Quantities Report_Secondary'!$A2583,"+","")),IF('Quantities Report_Secondary'!$A2583="Totals:","End of Project",$A2582))</f>
        <v>Station</v>
      </c>
      <c r="B2583" s="473" t="str">
        <f>IF(ISNUMBER('Quantities Report_Secondary'!$A2583), "",TRIM('Quantities Report_Secondary'!$A2583))</f>
        <v/>
      </c>
      <c r="C2583" s="475">
        <f>'Quantities Report_Secondary'!D2583</f>
        <v>0</v>
      </c>
    </row>
    <row r="2584" spans="1:3" x14ac:dyDescent="0.25">
      <c r="A2584" s="532" t="str">
        <f>IF(ISNUMBER(VALUE(SUBSTITUTE('Quantities Report_Secondary'!$A2584,"+",""))), VALUE(SUBSTITUTE('Quantities Report_Secondary'!$A2584,"+","")),IF('Quantities Report_Secondary'!$A2584="Totals:","End of Project",$A2583))</f>
        <v>Station</v>
      </c>
      <c r="B2584" s="473" t="str">
        <f>IF(ISNUMBER('Quantities Report_Secondary'!$A2584), "",TRIM('Quantities Report_Secondary'!$A2584))</f>
        <v/>
      </c>
      <c r="C2584" s="475">
        <f>'Quantities Report_Secondary'!D2584</f>
        <v>0</v>
      </c>
    </row>
    <row r="2585" spans="1:3" x14ac:dyDescent="0.25">
      <c r="A2585" s="532" t="str">
        <f>IF(ISNUMBER(VALUE(SUBSTITUTE('Quantities Report_Secondary'!$A2585,"+",""))), VALUE(SUBSTITUTE('Quantities Report_Secondary'!$A2585,"+","")),IF('Quantities Report_Secondary'!$A2585="Totals:","End of Project",$A2584))</f>
        <v>Station</v>
      </c>
      <c r="B2585" s="473" t="str">
        <f>IF(ISNUMBER('Quantities Report_Secondary'!$A2585), "",TRIM('Quantities Report_Secondary'!$A2585))</f>
        <v/>
      </c>
      <c r="C2585" s="475">
        <f>'Quantities Report_Secondary'!D2585</f>
        <v>0</v>
      </c>
    </row>
    <row r="2586" spans="1:3" x14ac:dyDescent="0.25">
      <c r="A2586" s="532" t="str">
        <f>IF(ISNUMBER(VALUE(SUBSTITUTE('Quantities Report_Secondary'!$A2586,"+",""))), VALUE(SUBSTITUTE('Quantities Report_Secondary'!$A2586,"+","")),IF('Quantities Report_Secondary'!$A2586="Totals:","End of Project",$A2585))</f>
        <v>Station</v>
      </c>
      <c r="B2586" s="473" t="str">
        <f>IF(ISNUMBER('Quantities Report_Secondary'!$A2586), "",TRIM('Quantities Report_Secondary'!$A2586))</f>
        <v/>
      </c>
      <c r="C2586" s="475">
        <f>'Quantities Report_Secondary'!D2586</f>
        <v>0</v>
      </c>
    </row>
    <row r="2587" spans="1:3" x14ac:dyDescent="0.25">
      <c r="A2587" s="532" t="str">
        <f>IF(ISNUMBER(VALUE(SUBSTITUTE('Quantities Report_Secondary'!$A2587,"+",""))), VALUE(SUBSTITUTE('Quantities Report_Secondary'!$A2587,"+","")),IF('Quantities Report_Secondary'!$A2587="Totals:","End of Project",$A2586))</f>
        <v>Station</v>
      </c>
      <c r="B2587" s="473" t="str">
        <f>IF(ISNUMBER('Quantities Report_Secondary'!$A2587), "",TRIM('Quantities Report_Secondary'!$A2587))</f>
        <v/>
      </c>
      <c r="C2587" s="475">
        <f>'Quantities Report_Secondary'!D2587</f>
        <v>0</v>
      </c>
    </row>
    <row r="2588" spans="1:3" x14ac:dyDescent="0.25">
      <c r="A2588" s="532" t="str">
        <f>IF(ISNUMBER(VALUE(SUBSTITUTE('Quantities Report_Secondary'!$A2588,"+",""))), VALUE(SUBSTITUTE('Quantities Report_Secondary'!$A2588,"+","")),IF('Quantities Report_Secondary'!$A2588="Totals:","End of Project",$A2587))</f>
        <v>Station</v>
      </c>
      <c r="B2588" s="473" t="str">
        <f>IF(ISNUMBER('Quantities Report_Secondary'!$A2588), "",TRIM('Quantities Report_Secondary'!$A2588))</f>
        <v/>
      </c>
      <c r="C2588" s="475">
        <f>'Quantities Report_Secondary'!D2588</f>
        <v>0</v>
      </c>
    </row>
    <row r="2589" spans="1:3" x14ac:dyDescent="0.25">
      <c r="A2589" s="532" t="str">
        <f>IF(ISNUMBER(VALUE(SUBSTITUTE('Quantities Report_Secondary'!$A2589,"+",""))), VALUE(SUBSTITUTE('Quantities Report_Secondary'!$A2589,"+","")),IF('Quantities Report_Secondary'!$A2589="Totals:","End of Project",$A2588))</f>
        <v>Station</v>
      </c>
      <c r="B2589" s="473" t="str">
        <f>IF(ISNUMBER('Quantities Report_Secondary'!$A2589), "",TRIM('Quantities Report_Secondary'!$A2589))</f>
        <v/>
      </c>
      <c r="C2589" s="475">
        <f>'Quantities Report_Secondary'!D2589</f>
        <v>0</v>
      </c>
    </row>
    <row r="2590" spans="1:3" x14ac:dyDescent="0.25">
      <c r="A2590" s="532" t="str">
        <f>IF(ISNUMBER(VALUE(SUBSTITUTE('Quantities Report_Secondary'!$A2590,"+",""))), VALUE(SUBSTITUTE('Quantities Report_Secondary'!$A2590,"+","")),IF('Quantities Report_Secondary'!$A2590="Totals:","End of Project",$A2589))</f>
        <v>Station</v>
      </c>
      <c r="B2590" s="473" t="str">
        <f>IF(ISNUMBER('Quantities Report_Secondary'!$A2590), "",TRIM('Quantities Report_Secondary'!$A2590))</f>
        <v/>
      </c>
      <c r="C2590" s="475">
        <f>'Quantities Report_Secondary'!D2590</f>
        <v>0</v>
      </c>
    </row>
    <row r="2591" spans="1:3" x14ac:dyDescent="0.25">
      <c r="A2591" s="532" t="str">
        <f>IF(ISNUMBER(VALUE(SUBSTITUTE('Quantities Report_Secondary'!$A2591,"+",""))), VALUE(SUBSTITUTE('Quantities Report_Secondary'!$A2591,"+","")),IF('Quantities Report_Secondary'!$A2591="Totals:","End of Project",$A2590))</f>
        <v>Station</v>
      </c>
      <c r="B2591" s="473" t="str">
        <f>IF(ISNUMBER('Quantities Report_Secondary'!$A2591), "",TRIM('Quantities Report_Secondary'!$A2591))</f>
        <v/>
      </c>
      <c r="C2591" s="475">
        <f>'Quantities Report_Secondary'!D2591</f>
        <v>0</v>
      </c>
    </row>
    <row r="2592" spans="1:3" x14ac:dyDescent="0.25">
      <c r="A2592" s="532" t="str">
        <f>IF(ISNUMBER(VALUE(SUBSTITUTE('Quantities Report_Secondary'!$A2592,"+",""))), VALUE(SUBSTITUTE('Quantities Report_Secondary'!$A2592,"+","")),IF('Quantities Report_Secondary'!$A2592="Totals:","End of Project",$A2591))</f>
        <v>Station</v>
      </c>
      <c r="B2592" s="473" t="str">
        <f>IF(ISNUMBER('Quantities Report_Secondary'!$A2592), "",TRIM('Quantities Report_Secondary'!$A2592))</f>
        <v/>
      </c>
      <c r="C2592" s="475">
        <f>'Quantities Report_Secondary'!D2592</f>
        <v>0</v>
      </c>
    </row>
    <row r="2593" spans="1:3" x14ac:dyDescent="0.25">
      <c r="A2593" s="532" t="str">
        <f>IF(ISNUMBER(VALUE(SUBSTITUTE('Quantities Report_Secondary'!$A2593,"+",""))), VALUE(SUBSTITUTE('Quantities Report_Secondary'!$A2593,"+","")),IF('Quantities Report_Secondary'!$A2593="Totals:","End of Project",$A2592))</f>
        <v>Station</v>
      </c>
      <c r="B2593" s="473" t="str">
        <f>IF(ISNUMBER('Quantities Report_Secondary'!$A2593), "",TRIM('Quantities Report_Secondary'!$A2593))</f>
        <v/>
      </c>
      <c r="C2593" s="475">
        <f>'Quantities Report_Secondary'!D2593</f>
        <v>0</v>
      </c>
    </row>
    <row r="2594" spans="1:3" x14ac:dyDescent="0.25">
      <c r="A2594" s="532" t="str">
        <f>IF(ISNUMBER(VALUE(SUBSTITUTE('Quantities Report_Secondary'!$A2594,"+",""))), VALUE(SUBSTITUTE('Quantities Report_Secondary'!$A2594,"+","")),IF('Quantities Report_Secondary'!$A2594="Totals:","End of Project",$A2593))</f>
        <v>Station</v>
      </c>
      <c r="B2594" s="473" t="str">
        <f>IF(ISNUMBER('Quantities Report_Secondary'!$A2594), "",TRIM('Quantities Report_Secondary'!$A2594))</f>
        <v/>
      </c>
      <c r="C2594" s="475">
        <f>'Quantities Report_Secondary'!D2594</f>
        <v>0</v>
      </c>
    </row>
    <row r="2595" spans="1:3" x14ac:dyDescent="0.25">
      <c r="A2595" s="532" t="str">
        <f>IF(ISNUMBER(VALUE(SUBSTITUTE('Quantities Report_Secondary'!$A2595,"+",""))), VALUE(SUBSTITUTE('Quantities Report_Secondary'!$A2595,"+","")),IF('Quantities Report_Secondary'!$A2595="Totals:","End of Project",$A2594))</f>
        <v>Station</v>
      </c>
      <c r="B2595" s="473" t="str">
        <f>IF(ISNUMBER('Quantities Report_Secondary'!$A2595), "",TRIM('Quantities Report_Secondary'!$A2595))</f>
        <v/>
      </c>
      <c r="C2595" s="475">
        <f>'Quantities Report_Secondary'!D2595</f>
        <v>0</v>
      </c>
    </row>
    <row r="2596" spans="1:3" x14ac:dyDescent="0.25">
      <c r="A2596" s="532" t="str">
        <f>IF(ISNUMBER(VALUE(SUBSTITUTE('Quantities Report_Secondary'!$A2596,"+",""))), VALUE(SUBSTITUTE('Quantities Report_Secondary'!$A2596,"+","")),IF('Quantities Report_Secondary'!$A2596="Totals:","End of Project",$A2595))</f>
        <v>Station</v>
      </c>
      <c r="B2596" s="473" t="str">
        <f>IF(ISNUMBER('Quantities Report_Secondary'!$A2596), "",TRIM('Quantities Report_Secondary'!$A2596))</f>
        <v/>
      </c>
      <c r="C2596" s="475">
        <f>'Quantities Report_Secondary'!D2596</f>
        <v>0</v>
      </c>
    </row>
    <row r="2597" spans="1:3" x14ac:dyDescent="0.25">
      <c r="A2597" s="532" t="str">
        <f>IF(ISNUMBER(VALUE(SUBSTITUTE('Quantities Report_Secondary'!$A2597,"+",""))), VALUE(SUBSTITUTE('Quantities Report_Secondary'!$A2597,"+","")),IF('Quantities Report_Secondary'!$A2597="Totals:","End of Project",$A2596))</f>
        <v>Station</v>
      </c>
      <c r="B2597" s="473" t="str">
        <f>IF(ISNUMBER('Quantities Report_Secondary'!$A2597), "",TRIM('Quantities Report_Secondary'!$A2597))</f>
        <v/>
      </c>
      <c r="C2597" s="475">
        <f>'Quantities Report_Secondary'!D2597</f>
        <v>0</v>
      </c>
    </row>
    <row r="2598" spans="1:3" x14ac:dyDescent="0.25">
      <c r="A2598" s="532" t="str">
        <f>IF(ISNUMBER(VALUE(SUBSTITUTE('Quantities Report_Secondary'!$A2598,"+",""))), VALUE(SUBSTITUTE('Quantities Report_Secondary'!$A2598,"+","")),IF('Quantities Report_Secondary'!$A2598="Totals:","End of Project",$A2597))</f>
        <v>Station</v>
      </c>
      <c r="B2598" s="473" t="str">
        <f>IF(ISNUMBER('Quantities Report_Secondary'!$A2598), "",TRIM('Quantities Report_Secondary'!$A2598))</f>
        <v/>
      </c>
      <c r="C2598" s="475">
        <f>'Quantities Report_Secondary'!D2598</f>
        <v>0</v>
      </c>
    </row>
    <row r="2599" spans="1:3" x14ac:dyDescent="0.25">
      <c r="A2599" s="532" t="str">
        <f>IF(ISNUMBER(VALUE(SUBSTITUTE('Quantities Report_Secondary'!$A2599,"+",""))), VALUE(SUBSTITUTE('Quantities Report_Secondary'!$A2599,"+","")),IF('Quantities Report_Secondary'!$A2599="Totals:","End of Project",$A2598))</f>
        <v>Station</v>
      </c>
      <c r="B2599" s="473" t="str">
        <f>IF(ISNUMBER('Quantities Report_Secondary'!$A2599), "",TRIM('Quantities Report_Secondary'!$A2599))</f>
        <v/>
      </c>
      <c r="C2599" s="475">
        <f>'Quantities Report_Secondary'!D2599</f>
        <v>0</v>
      </c>
    </row>
    <row r="2600" spans="1:3" x14ac:dyDescent="0.25">
      <c r="A2600" s="532" t="str">
        <f>IF(ISNUMBER(VALUE(SUBSTITUTE('Quantities Report_Secondary'!$A2600,"+",""))), VALUE(SUBSTITUTE('Quantities Report_Secondary'!$A2600,"+","")),IF('Quantities Report_Secondary'!$A2600="Totals:","End of Project",$A2599))</f>
        <v>Station</v>
      </c>
      <c r="B2600" s="473" t="str">
        <f>IF(ISNUMBER('Quantities Report_Secondary'!$A2600), "",TRIM('Quantities Report_Secondary'!$A2600))</f>
        <v/>
      </c>
      <c r="C2600" s="475">
        <f>'Quantities Report_Secondary'!D2600</f>
        <v>0</v>
      </c>
    </row>
    <row r="2601" spans="1:3" x14ac:dyDescent="0.25">
      <c r="A2601" s="532" t="str">
        <f>IF(ISNUMBER(VALUE(SUBSTITUTE('Quantities Report_Secondary'!$A2601,"+",""))), VALUE(SUBSTITUTE('Quantities Report_Secondary'!$A2601,"+","")),IF('Quantities Report_Secondary'!$A2601="Totals:","End of Project",$A2600))</f>
        <v>Station</v>
      </c>
      <c r="B2601" s="473" t="str">
        <f>IF(ISNUMBER('Quantities Report_Secondary'!$A2601), "",TRIM('Quantities Report_Secondary'!$A2601))</f>
        <v/>
      </c>
      <c r="C2601" s="475">
        <f>'Quantities Report_Secondary'!D2601</f>
        <v>0</v>
      </c>
    </row>
    <row r="2602" spans="1:3" x14ac:dyDescent="0.25">
      <c r="A2602" s="532" t="str">
        <f>IF(ISNUMBER(VALUE(SUBSTITUTE('Quantities Report_Secondary'!$A2602,"+",""))), VALUE(SUBSTITUTE('Quantities Report_Secondary'!$A2602,"+","")),IF('Quantities Report_Secondary'!$A2602="Totals:","End of Project",$A2601))</f>
        <v>Station</v>
      </c>
      <c r="B2602" s="473" t="str">
        <f>IF(ISNUMBER('Quantities Report_Secondary'!$A2602), "",TRIM('Quantities Report_Secondary'!$A2602))</f>
        <v/>
      </c>
      <c r="C2602" s="475">
        <f>'Quantities Report_Secondary'!D2602</f>
        <v>0</v>
      </c>
    </row>
    <row r="2603" spans="1:3" x14ac:dyDescent="0.25">
      <c r="A2603" s="532" t="str">
        <f>IF(ISNUMBER(VALUE(SUBSTITUTE('Quantities Report_Secondary'!$A2603,"+",""))), VALUE(SUBSTITUTE('Quantities Report_Secondary'!$A2603,"+","")),IF('Quantities Report_Secondary'!$A2603="Totals:","End of Project",$A2602))</f>
        <v>Station</v>
      </c>
      <c r="B2603" s="473" t="str">
        <f>IF(ISNUMBER('Quantities Report_Secondary'!$A2603), "",TRIM('Quantities Report_Secondary'!$A2603))</f>
        <v/>
      </c>
      <c r="C2603" s="475">
        <f>'Quantities Report_Secondary'!D2603</f>
        <v>0</v>
      </c>
    </row>
    <row r="2604" spans="1:3" x14ac:dyDescent="0.25">
      <c r="A2604" s="532" t="str">
        <f>IF(ISNUMBER(VALUE(SUBSTITUTE('Quantities Report_Secondary'!$A2604,"+",""))), VALUE(SUBSTITUTE('Quantities Report_Secondary'!$A2604,"+","")),IF('Quantities Report_Secondary'!$A2604="Totals:","End of Project",$A2603))</f>
        <v>Station</v>
      </c>
      <c r="B2604" s="473" t="str">
        <f>IF(ISNUMBER('Quantities Report_Secondary'!$A2604), "",TRIM('Quantities Report_Secondary'!$A2604))</f>
        <v/>
      </c>
      <c r="C2604" s="475">
        <f>'Quantities Report_Secondary'!D2604</f>
        <v>0</v>
      </c>
    </row>
    <row r="2605" spans="1:3" x14ac:dyDescent="0.25">
      <c r="A2605" s="532" t="str">
        <f>IF(ISNUMBER(VALUE(SUBSTITUTE('Quantities Report_Secondary'!$A2605,"+",""))), VALUE(SUBSTITUTE('Quantities Report_Secondary'!$A2605,"+","")),IF('Quantities Report_Secondary'!$A2605="Totals:","End of Project",$A2604))</f>
        <v>Station</v>
      </c>
      <c r="B2605" s="473" t="str">
        <f>IF(ISNUMBER('Quantities Report_Secondary'!$A2605), "",TRIM('Quantities Report_Secondary'!$A2605))</f>
        <v/>
      </c>
      <c r="C2605" s="475">
        <f>'Quantities Report_Secondary'!D2605</f>
        <v>0</v>
      </c>
    </row>
    <row r="2606" spans="1:3" x14ac:dyDescent="0.25">
      <c r="A2606" s="532" t="str">
        <f>IF(ISNUMBER(VALUE(SUBSTITUTE('Quantities Report_Secondary'!$A2606,"+",""))), VALUE(SUBSTITUTE('Quantities Report_Secondary'!$A2606,"+","")),IF('Quantities Report_Secondary'!$A2606="Totals:","End of Project",$A2605))</f>
        <v>Station</v>
      </c>
      <c r="B2606" s="473" t="str">
        <f>IF(ISNUMBER('Quantities Report_Secondary'!$A2606), "",TRIM('Quantities Report_Secondary'!$A2606))</f>
        <v/>
      </c>
      <c r="C2606" s="475">
        <f>'Quantities Report_Secondary'!D2606</f>
        <v>0</v>
      </c>
    </row>
    <row r="2607" spans="1:3" x14ac:dyDescent="0.25">
      <c r="A2607" s="532" t="str">
        <f>IF(ISNUMBER(VALUE(SUBSTITUTE('Quantities Report_Secondary'!$A2607,"+",""))), VALUE(SUBSTITUTE('Quantities Report_Secondary'!$A2607,"+","")),IF('Quantities Report_Secondary'!$A2607="Totals:","End of Project",$A2606))</f>
        <v>Station</v>
      </c>
      <c r="B2607" s="473" t="str">
        <f>IF(ISNUMBER('Quantities Report_Secondary'!$A2607), "",TRIM('Quantities Report_Secondary'!$A2607))</f>
        <v/>
      </c>
      <c r="C2607" s="475">
        <f>'Quantities Report_Secondary'!D2607</f>
        <v>0</v>
      </c>
    </row>
    <row r="2608" spans="1:3" x14ac:dyDescent="0.25">
      <c r="A2608" s="532" t="str">
        <f>IF(ISNUMBER(VALUE(SUBSTITUTE('Quantities Report_Secondary'!$A2608,"+",""))), VALUE(SUBSTITUTE('Quantities Report_Secondary'!$A2608,"+","")),IF('Quantities Report_Secondary'!$A2608="Totals:","End of Project",$A2607))</f>
        <v>Station</v>
      </c>
      <c r="B2608" s="473" t="str">
        <f>IF(ISNUMBER('Quantities Report_Secondary'!$A2608), "",TRIM('Quantities Report_Secondary'!$A2608))</f>
        <v/>
      </c>
      <c r="C2608" s="475">
        <f>'Quantities Report_Secondary'!D2608</f>
        <v>0</v>
      </c>
    </row>
    <row r="2609" spans="1:3" x14ac:dyDescent="0.25">
      <c r="A2609" s="532" t="str">
        <f>IF(ISNUMBER(VALUE(SUBSTITUTE('Quantities Report_Secondary'!$A2609,"+",""))), VALUE(SUBSTITUTE('Quantities Report_Secondary'!$A2609,"+","")),IF('Quantities Report_Secondary'!$A2609="Totals:","End of Project",$A2608))</f>
        <v>Station</v>
      </c>
      <c r="B2609" s="473" t="str">
        <f>IF(ISNUMBER('Quantities Report_Secondary'!$A2609), "",TRIM('Quantities Report_Secondary'!$A2609))</f>
        <v/>
      </c>
      <c r="C2609" s="475">
        <f>'Quantities Report_Secondary'!D2609</f>
        <v>0</v>
      </c>
    </row>
    <row r="2610" spans="1:3" x14ac:dyDescent="0.25">
      <c r="A2610" s="532" t="str">
        <f>IF(ISNUMBER(VALUE(SUBSTITUTE('Quantities Report_Secondary'!$A2610,"+",""))), VALUE(SUBSTITUTE('Quantities Report_Secondary'!$A2610,"+","")),IF('Quantities Report_Secondary'!$A2610="Totals:","End of Project",$A2609))</f>
        <v>Station</v>
      </c>
      <c r="B2610" s="473" t="str">
        <f>IF(ISNUMBER('Quantities Report_Secondary'!$A2610), "",TRIM('Quantities Report_Secondary'!$A2610))</f>
        <v/>
      </c>
      <c r="C2610" s="475">
        <f>'Quantities Report_Secondary'!D2610</f>
        <v>0</v>
      </c>
    </row>
    <row r="2611" spans="1:3" x14ac:dyDescent="0.25">
      <c r="A2611" s="532" t="str">
        <f>IF(ISNUMBER(VALUE(SUBSTITUTE('Quantities Report_Secondary'!$A2611,"+",""))), VALUE(SUBSTITUTE('Quantities Report_Secondary'!$A2611,"+","")),IF('Quantities Report_Secondary'!$A2611="Totals:","End of Project",$A2610))</f>
        <v>Station</v>
      </c>
      <c r="B2611" s="473" t="str">
        <f>IF(ISNUMBER('Quantities Report_Secondary'!$A2611), "",TRIM('Quantities Report_Secondary'!$A2611))</f>
        <v/>
      </c>
      <c r="C2611" s="475">
        <f>'Quantities Report_Secondary'!D2611</f>
        <v>0</v>
      </c>
    </row>
    <row r="2612" spans="1:3" x14ac:dyDescent="0.25">
      <c r="A2612" s="532" t="str">
        <f>IF(ISNUMBER(VALUE(SUBSTITUTE('Quantities Report_Secondary'!$A2612,"+",""))), VALUE(SUBSTITUTE('Quantities Report_Secondary'!$A2612,"+","")),IF('Quantities Report_Secondary'!$A2612="Totals:","End of Project",$A2611))</f>
        <v>Station</v>
      </c>
      <c r="B2612" s="473" t="str">
        <f>IF(ISNUMBER('Quantities Report_Secondary'!$A2612), "",TRIM('Quantities Report_Secondary'!$A2612))</f>
        <v/>
      </c>
      <c r="C2612" s="475">
        <f>'Quantities Report_Secondary'!D2612</f>
        <v>0</v>
      </c>
    </row>
    <row r="2613" spans="1:3" x14ac:dyDescent="0.25">
      <c r="A2613" s="532" t="str">
        <f>IF(ISNUMBER(VALUE(SUBSTITUTE('Quantities Report_Secondary'!$A2613,"+",""))), VALUE(SUBSTITUTE('Quantities Report_Secondary'!$A2613,"+","")),IF('Quantities Report_Secondary'!$A2613="Totals:","End of Project",$A2612))</f>
        <v>Station</v>
      </c>
      <c r="B2613" s="473" t="str">
        <f>IF(ISNUMBER('Quantities Report_Secondary'!$A2613), "",TRIM('Quantities Report_Secondary'!$A2613))</f>
        <v/>
      </c>
      <c r="C2613" s="475">
        <f>'Quantities Report_Secondary'!D2613</f>
        <v>0</v>
      </c>
    </row>
    <row r="2614" spans="1:3" x14ac:dyDescent="0.25">
      <c r="A2614" s="532" t="str">
        <f>IF(ISNUMBER(VALUE(SUBSTITUTE('Quantities Report_Secondary'!$A2614,"+",""))), VALUE(SUBSTITUTE('Quantities Report_Secondary'!$A2614,"+","")),IF('Quantities Report_Secondary'!$A2614="Totals:","End of Project",$A2613))</f>
        <v>Station</v>
      </c>
      <c r="B2614" s="473" t="str">
        <f>IF(ISNUMBER('Quantities Report_Secondary'!$A2614), "",TRIM('Quantities Report_Secondary'!$A2614))</f>
        <v/>
      </c>
      <c r="C2614" s="475">
        <f>'Quantities Report_Secondary'!D2614</f>
        <v>0</v>
      </c>
    </row>
    <row r="2615" spans="1:3" x14ac:dyDescent="0.25">
      <c r="A2615" s="532" t="str">
        <f>IF(ISNUMBER(VALUE(SUBSTITUTE('Quantities Report_Secondary'!$A2615,"+",""))), VALUE(SUBSTITUTE('Quantities Report_Secondary'!$A2615,"+","")),IF('Quantities Report_Secondary'!$A2615="Totals:","End of Project",$A2614))</f>
        <v>Station</v>
      </c>
      <c r="B2615" s="473" t="str">
        <f>IF(ISNUMBER('Quantities Report_Secondary'!$A2615), "",TRIM('Quantities Report_Secondary'!$A2615))</f>
        <v/>
      </c>
      <c r="C2615" s="475">
        <f>'Quantities Report_Secondary'!D2615</f>
        <v>0</v>
      </c>
    </row>
    <row r="2616" spans="1:3" x14ac:dyDescent="0.25">
      <c r="A2616" s="532" t="str">
        <f>IF(ISNUMBER(VALUE(SUBSTITUTE('Quantities Report_Secondary'!$A2616,"+",""))), VALUE(SUBSTITUTE('Quantities Report_Secondary'!$A2616,"+","")),IF('Quantities Report_Secondary'!$A2616="Totals:","End of Project",$A2615))</f>
        <v>Station</v>
      </c>
      <c r="B2616" s="473" t="str">
        <f>IF(ISNUMBER('Quantities Report_Secondary'!$A2616), "",TRIM('Quantities Report_Secondary'!$A2616))</f>
        <v/>
      </c>
      <c r="C2616" s="475">
        <f>'Quantities Report_Secondary'!D2616</f>
        <v>0</v>
      </c>
    </row>
    <row r="2617" spans="1:3" x14ac:dyDescent="0.25">
      <c r="A2617" s="532" t="str">
        <f>IF(ISNUMBER(VALUE(SUBSTITUTE('Quantities Report_Secondary'!$A2617,"+",""))), VALUE(SUBSTITUTE('Quantities Report_Secondary'!$A2617,"+","")),IF('Quantities Report_Secondary'!$A2617="Totals:","End of Project",$A2616))</f>
        <v>Station</v>
      </c>
      <c r="B2617" s="473" t="str">
        <f>IF(ISNUMBER('Quantities Report_Secondary'!$A2617), "",TRIM('Quantities Report_Secondary'!$A2617))</f>
        <v/>
      </c>
      <c r="C2617" s="475">
        <f>'Quantities Report_Secondary'!D2617</f>
        <v>0</v>
      </c>
    </row>
    <row r="2618" spans="1:3" x14ac:dyDescent="0.25">
      <c r="A2618" s="532" t="str">
        <f>IF(ISNUMBER(VALUE(SUBSTITUTE('Quantities Report_Secondary'!$A2618,"+",""))), VALUE(SUBSTITUTE('Quantities Report_Secondary'!$A2618,"+","")),IF('Quantities Report_Secondary'!$A2618="Totals:","End of Project",$A2617))</f>
        <v>Station</v>
      </c>
      <c r="B2618" s="473" t="str">
        <f>IF(ISNUMBER('Quantities Report_Secondary'!$A2618), "",TRIM('Quantities Report_Secondary'!$A2618))</f>
        <v/>
      </c>
      <c r="C2618" s="475">
        <f>'Quantities Report_Secondary'!D2618</f>
        <v>0</v>
      </c>
    </row>
    <row r="2619" spans="1:3" x14ac:dyDescent="0.25">
      <c r="A2619" s="532" t="str">
        <f>IF(ISNUMBER(VALUE(SUBSTITUTE('Quantities Report_Secondary'!$A2619,"+",""))), VALUE(SUBSTITUTE('Quantities Report_Secondary'!$A2619,"+","")),IF('Quantities Report_Secondary'!$A2619="Totals:","End of Project",$A2618))</f>
        <v>Station</v>
      </c>
      <c r="B2619" s="473" t="str">
        <f>IF(ISNUMBER('Quantities Report_Secondary'!$A2619), "",TRIM('Quantities Report_Secondary'!$A2619))</f>
        <v/>
      </c>
      <c r="C2619" s="475">
        <f>'Quantities Report_Secondary'!D2619</f>
        <v>0</v>
      </c>
    </row>
    <row r="2620" spans="1:3" x14ac:dyDescent="0.25">
      <c r="A2620" s="532" t="str">
        <f>IF(ISNUMBER(VALUE(SUBSTITUTE('Quantities Report_Secondary'!$A2620,"+",""))), VALUE(SUBSTITUTE('Quantities Report_Secondary'!$A2620,"+","")),IF('Quantities Report_Secondary'!$A2620="Totals:","End of Project",$A2619))</f>
        <v>Station</v>
      </c>
      <c r="B2620" s="473" t="str">
        <f>IF(ISNUMBER('Quantities Report_Secondary'!$A2620), "",TRIM('Quantities Report_Secondary'!$A2620))</f>
        <v/>
      </c>
      <c r="C2620" s="475">
        <f>'Quantities Report_Secondary'!D2620</f>
        <v>0</v>
      </c>
    </row>
    <row r="2621" spans="1:3" x14ac:dyDescent="0.25">
      <c r="A2621" s="532" t="str">
        <f>IF(ISNUMBER(VALUE(SUBSTITUTE('Quantities Report_Secondary'!$A2621,"+",""))), VALUE(SUBSTITUTE('Quantities Report_Secondary'!$A2621,"+","")),IF('Quantities Report_Secondary'!$A2621="Totals:","End of Project",$A2620))</f>
        <v>Station</v>
      </c>
      <c r="B2621" s="473" t="str">
        <f>IF(ISNUMBER('Quantities Report_Secondary'!$A2621), "",TRIM('Quantities Report_Secondary'!$A2621))</f>
        <v/>
      </c>
      <c r="C2621" s="475">
        <f>'Quantities Report_Secondary'!D2621</f>
        <v>0</v>
      </c>
    </row>
    <row r="2622" spans="1:3" x14ac:dyDescent="0.25">
      <c r="A2622" s="532" t="str">
        <f>IF(ISNUMBER(VALUE(SUBSTITUTE('Quantities Report_Secondary'!$A2622,"+",""))), VALUE(SUBSTITUTE('Quantities Report_Secondary'!$A2622,"+","")),IF('Quantities Report_Secondary'!$A2622="Totals:","End of Project",$A2621))</f>
        <v>Station</v>
      </c>
      <c r="B2622" s="473" t="str">
        <f>IF(ISNUMBER('Quantities Report_Secondary'!$A2622), "",TRIM('Quantities Report_Secondary'!$A2622))</f>
        <v/>
      </c>
      <c r="C2622" s="475">
        <f>'Quantities Report_Secondary'!D2622</f>
        <v>0</v>
      </c>
    </row>
    <row r="2623" spans="1:3" x14ac:dyDescent="0.25">
      <c r="A2623" s="532" t="str">
        <f>IF(ISNUMBER(VALUE(SUBSTITUTE('Quantities Report_Secondary'!$A2623,"+",""))), VALUE(SUBSTITUTE('Quantities Report_Secondary'!$A2623,"+","")),IF('Quantities Report_Secondary'!$A2623="Totals:","End of Project",$A2622))</f>
        <v>Station</v>
      </c>
      <c r="B2623" s="473" t="str">
        <f>IF(ISNUMBER('Quantities Report_Secondary'!$A2623), "",TRIM('Quantities Report_Secondary'!$A2623))</f>
        <v/>
      </c>
      <c r="C2623" s="475">
        <f>'Quantities Report_Secondary'!D2623</f>
        <v>0</v>
      </c>
    </row>
    <row r="2624" spans="1:3" x14ac:dyDescent="0.25">
      <c r="A2624" s="532" t="str">
        <f>IF(ISNUMBER(VALUE(SUBSTITUTE('Quantities Report_Secondary'!$A2624,"+",""))), VALUE(SUBSTITUTE('Quantities Report_Secondary'!$A2624,"+","")),IF('Quantities Report_Secondary'!$A2624="Totals:","End of Project",$A2623))</f>
        <v>Station</v>
      </c>
      <c r="B2624" s="473" t="str">
        <f>IF(ISNUMBER('Quantities Report_Secondary'!$A2624), "",TRIM('Quantities Report_Secondary'!$A2624))</f>
        <v/>
      </c>
      <c r="C2624" s="475">
        <f>'Quantities Report_Secondary'!D2624</f>
        <v>0</v>
      </c>
    </row>
    <row r="2625" spans="1:3" x14ac:dyDescent="0.25">
      <c r="A2625" s="532" t="str">
        <f>IF(ISNUMBER(VALUE(SUBSTITUTE('Quantities Report_Secondary'!$A2625,"+",""))), VALUE(SUBSTITUTE('Quantities Report_Secondary'!$A2625,"+","")),IF('Quantities Report_Secondary'!$A2625="Totals:","End of Project",$A2624))</f>
        <v>Station</v>
      </c>
      <c r="B2625" s="473" t="str">
        <f>IF(ISNUMBER('Quantities Report_Secondary'!$A2625), "",TRIM('Quantities Report_Secondary'!$A2625))</f>
        <v/>
      </c>
      <c r="C2625" s="475">
        <f>'Quantities Report_Secondary'!D2625</f>
        <v>0</v>
      </c>
    </row>
    <row r="2626" spans="1:3" x14ac:dyDescent="0.25">
      <c r="A2626" s="532" t="str">
        <f>IF(ISNUMBER(VALUE(SUBSTITUTE('Quantities Report_Secondary'!$A2626,"+",""))), VALUE(SUBSTITUTE('Quantities Report_Secondary'!$A2626,"+","")),IF('Quantities Report_Secondary'!$A2626="Totals:","End of Project",$A2625))</f>
        <v>Station</v>
      </c>
      <c r="B2626" s="473" t="str">
        <f>IF(ISNUMBER('Quantities Report_Secondary'!$A2626), "",TRIM('Quantities Report_Secondary'!$A2626))</f>
        <v/>
      </c>
      <c r="C2626" s="475">
        <f>'Quantities Report_Secondary'!D2626</f>
        <v>0</v>
      </c>
    </row>
    <row r="2627" spans="1:3" x14ac:dyDescent="0.25">
      <c r="A2627" s="532" t="str">
        <f>IF(ISNUMBER(VALUE(SUBSTITUTE('Quantities Report_Secondary'!$A2627,"+",""))), VALUE(SUBSTITUTE('Quantities Report_Secondary'!$A2627,"+","")),IF('Quantities Report_Secondary'!$A2627="Totals:","End of Project",$A2626))</f>
        <v>Station</v>
      </c>
      <c r="B2627" s="473" t="str">
        <f>IF(ISNUMBER('Quantities Report_Secondary'!$A2627), "",TRIM('Quantities Report_Secondary'!$A2627))</f>
        <v/>
      </c>
      <c r="C2627" s="475">
        <f>'Quantities Report_Secondary'!D2627</f>
        <v>0</v>
      </c>
    </row>
    <row r="2628" spans="1:3" x14ac:dyDescent="0.25">
      <c r="A2628" s="532" t="str">
        <f>IF(ISNUMBER(VALUE(SUBSTITUTE('Quantities Report_Secondary'!$A2628,"+",""))), VALUE(SUBSTITUTE('Quantities Report_Secondary'!$A2628,"+","")),IF('Quantities Report_Secondary'!$A2628="Totals:","End of Project",$A2627))</f>
        <v>Station</v>
      </c>
      <c r="B2628" s="473" t="str">
        <f>IF(ISNUMBER('Quantities Report_Secondary'!$A2628), "",TRIM('Quantities Report_Secondary'!$A2628))</f>
        <v/>
      </c>
      <c r="C2628" s="475">
        <f>'Quantities Report_Secondary'!D2628</f>
        <v>0</v>
      </c>
    </row>
    <row r="2629" spans="1:3" x14ac:dyDescent="0.25">
      <c r="A2629" s="532" t="str">
        <f>IF(ISNUMBER(VALUE(SUBSTITUTE('Quantities Report_Secondary'!$A2629,"+",""))), VALUE(SUBSTITUTE('Quantities Report_Secondary'!$A2629,"+","")),IF('Quantities Report_Secondary'!$A2629="Totals:","End of Project",$A2628))</f>
        <v>Station</v>
      </c>
      <c r="B2629" s="473" t="str">
        <f>IF(ISNUMBER('Quantities Report_Secondary'!$A2629), "",TRIM('Quantities Report_Secondary'!$A2629))</f>
        <v/>
      </c>
      <c r="C2629" s="475">
        <f>'Quantities Report_Secondary'!D2629</f>
        <v>0</v>
      </c>
    </row>
    <row r="2630" spans="1:3" x14ac:dyDescent="0.25">
      <c r="A2630" s="532" t="str">
        <f>IF(ISNUMBER(VALUE(SUBSTITUTE('Quantities Report_Secondary'!$A2630,"+",""))), VALUE(SUBSTITUTE('Quantities Report_Secondary'!$A2630,"+","")),IF('Quantities Report_Secondary'!$A2630="Totals:","End of Project",$A2629))</f>
        <v>Station</v>
      </c>
      <c r="B2630" s="473" t="str">
        <f>IF(ISNUMBER('Quantities Report_Secondary'!$A2630), "",TRIM('Quantities Report_Secondary'!$A2630))</f>
        <v/>
      </c>
      <c r="C2630" s="475">
        <f>'Quantities Report_Secondary'!D2630</f>
        <v>0</v>
      </c>
    </row>
    <row r="2631" spans="1:3" x14ac:dyDescent="0.25">
      <c r="A2631" s="532" t="str">
        <f>IF(ISNUMBER(VALUE(SUBSTITUTE('Quantities Report_Secondary'!$A2631,"+",""))), VALUE(SUBSTITUTE('Quantities Report_Secondary'!$A2631,"+","")),IF('Quantities Report_Secondary'!$A2631="Totals:","End of Project",$A2630))</f>
        <v>Station</v>
      </c>
      <c r="B2631" s="473" t="str">
        <f>IF(ISNUMBER('Quantities Report_Secondary'!$A2631), "",TRIM('Quantities Report_Secondary'!$A2631))</f>
        <v/>
      </c>
      <c r="C2631" s="475">
        <f>'Quantities Report_Secondary'!D2631</f>
        <v>0</v>
      </c>
    </row>
    <row r="2632" spans="1:3" x14ac:dyDescent="0.25">
      <c r="A2632" s="532" t="str">
        <f>IF(ISNUMBER(VALUE(SUBSTITUTE('Quantities Report_Secondary'!$A2632,"+",""))), VALUE(SUBSTITUTE('Quantities Report_Secondary'!$A2632,"+","")),IF('Quantities Report_Secondary'!$A2632="Totals:","End of Project",$A2631))</f>
        <v>Station</v>
      </c>
      <c r="B2632" s="473" t="str">
        <f>IF(ISNUMBER('Quantities Report_Secondary'!$A2632), "",TRIM('Quantities Report_Secondary'!$A2632))</f>
        <v/>
      </c>
      <c r="C2632" s="475">
        <f>'Quantities Report_Secondary'!D2632</f>
        <v>0</v>
      </c>
    </row>
    <row r="2633" spans="1:3" x14ac:dyDescent="0.25">
      <c r="A2633" s="532" t="str">
        <f>IF(ISNUMBER(VALUE(SUBSTITUTE('Quantities Report_Secondary'!$A2633,"+",""))), VALUE(SUBSTITUTE('Quantities Report_Secondary'!$A2633,"+","")),IF('Quantities Report_Secondary'!$A2633="Totals:","End of Project",$A2632))</f>
        <v>Station</v>
      </c>
      <c r="B2633" s="473" t="str">
        <f>IF(ISNUMBER('Quantities Report_Secondary'!$A2633), "",TRIM('Quantities Report_Secondary'!$A2633))</f>
        <v/>
      </c>
      <c r="C2633" s="475">
        <f>'Quantities Report_Secondary'!D2633</f>
        <v>0</v>
      </c>
    </row>
    <row r="2634" spans="1:3" x14ac:dyDescent="0.25">
      <c r="A2634" s="532" t="str">
        <f>IF(ISNUMBER(VALUE(SUBSTITUTE('Quantities Report_Secondary'!$A2634,"+",""))), VALUE(SUBSTITUTE('Quantities Report_Secondary'!$A2634,"+","")),IF('Quantities Report_Secondary'!$A2634="Totals:","End of Project",$A2633))</f>
        <v>Station</v>
      </c>
      <c r="B2634" s="473" t="str">
        <f>IF(ISNUMBER('Quantities Report_Secondary'!$A2634), "",TRIM('Quantities Report_Secondary'!$A2634))</f>
        <v/>
      </c>
      <c r="C2634" s="475">
        <f>'Quantities Report_Secondary'!D2634</f>
        <v>0</v>
      </c>
    </row>
    <row r="2635" spans="1:3" x14ac:dyDescent="0.25">
      <c r="A2635" s="532" t="str">
        <f>IF(ISNUMBER(VALUE(SUBSTITUTE('Quantities Report_Secondary'!$A2635,"+",""))), VALUE(SUBSTITUTE('Quantities Report_Secondary'!$A2635,"+","")),IF('Quantities Report_Secondary'!$A2635="Totals:","End of Project",$A2634))</f>
        <v>Station</v>
      </c>
      <c r="B2635" s="473" t="str">
        <f>IF(ISNUMBER('Quantities Report_Secondary'!$A2635), "",TRIM('Quantities Report_Secondary'!$A2635))</f>
        <v/>
      </c>
      <c r="C2635" s="475">
        <f>'Quantities Report_Secondary'!D2635</f>
        <v>0</v>
      </c>
    </row>
    <row r="2636" spans="1:3" x14ac:dyDescent="0.25">
      <c r="A2636" s="532" t="str">
        <f>IF(ISNUMBER(VALUE(SUBSTITUTE('Quantities Report_Secondary'!$A2636,"+",""))), VALUE(SUBSTITUTE('Quantities Report_Secondary'!$A2636,"+","")),IF('Quantities Report_Secondary'!$A2636="Totals:","End of Project",$A2635))</f>
        <v>Station</v>
      </c>
      <c r="B2636" s="473" t="str">
        <f>IF(ISNUMBER('Quantities Report_Secondary'!$A2636), "",TRIM('Quantities Report_Secondary'!$A2636))</f>
        <v/>
      </c>
      <c r="C2636" s="475">
        <f>'Quantities Report_Secondary'!D2636</f>
        <v>0</v>
      </c>
    </row>
    <row r="2637" spans="1:3" x14ac:dyDescent="0.25">
      <c r="A2637" s="532" t="str">
        <f>IF(ISNUMBER(VALUE(SUBSTITUTE('Quantities Report_Secondary'!$A2637,"+",""))), VALUE(SUBSTITUTE('Quantities Report_Secondary'!$A2637,"+","")),IF('Quantities Report_Secondary'!$A2637="Totals:","End of Project",$A2636))</f>
        <v>Station</v>
      </c>
      <c r="B2637" s="473" t="str">
        <f>IF(ISNUMBER('Quantities Report_Secondary'!$A2637), "",TRIM('Quantities Report_Secondary'!$A2637))</f>
        <v/>
      </c>
      <c r="C2637" s="475">
        <f>'Quantities Report_Secondary'!D2637</f>
        <v>0</v>
      </c>
    </row>
    <row r="2638" spans="1:3" x14ac:dyDescent="0.25">
      <c r="A2638" s="532" t="str">
        <f>IF(ISNUMBER(VALUE(SUBSTITUTE('Quantities Report_Secondary'!$A2638,"+",""))), VALUE(SUBSTITUTE('Quantities Report_Secondary'!$A2638,"+","")),IF('Quantities Report_Secondary'!$A2638="Totals:","End of Project",$A2637))</f>
        <v>Station</v>
      </c>
      <c r="B2638" s="473" t="str">
        <f>IF(ISNUMBER('Quantities Report_Secondary'!$A2638), "",TRIM('Quantities Report_Secondary'!$A2638))</f>
        <v/>
      </c>
      <c r="C2638" s="475">
        <f>'Quantities Report_Secondary'!D2638</f>
        <v>0</v>
      </c>
    </row>
    <row r="2639" spans="1:3" x14ac:dyDescent="0.25">
      <c r="A2639" s="532" t="str">
        <f>IF(ISNUMBER(VALUE(SUBSTITUTE('Quantities Report_Secondary'!$A2639,"+",""))), VALUE(SUBSTITUTE('Quantities Report_Secondary'!$A2639,"+","")),IF('Quantities Report_Secondary'!$A2639="Totals:","End of Project",$A2638))</f>
        <v>Station</v>
      </c>
      <c r="B2639" s="473" t="str">
        <f>IF(ISNUMBER('Quantities Report_Secondary'!$A2639), "",TRIM('Quantities Report_Secondary'!$A2639))</f>
        <v/>
      </c>
      <c r="C2639" s="475">
        <f>'Quantities Report_Secondary'!D2639</f>
        <v>0</v>
      </c>
    </row>
    <row r="2640" spans="1:3" x14ac:dyDescent="0.25">
      <c r="A2640" s="532" t="str">
        <f>IF(ISNUMBER(VALUE(SUBSTITUTE('Quantities Report_Secondary'!$A2640,"+",""))), VALUE(SUBSTITUTE('Quantities Report_Secondary'!$A2640,"+","")),IF('Quantities Report_Secondary'!$A2640="Totals:","End of Project",$A2639))</f>
        <v>Station</v>
      </c>
      <c r="B2640" s="473" t="str">
        <f>IF(ISNUMBER('Quantities Report_Secondary'!$A2640), "",TRIM('Quantities Report_Secondary'!$A2640))</f>
        <v/>
      </c>
      <c r="C2640" s="475">
        <f>'Quantities Report_Secondary'!D2640</f>
        <v>0</v>
      </c>
    </row>
    <row r="2641" spans="1:3" x14ac:dyDescent="0.25">
      <c r="A2641" s="532" t="str">
        <f>IF(ISNUMBER(VALUE(SUBSTITUTE('Quantities Report_Secondary'!$A2641,"+",""))), VALUE(SUBSTITUTE('Quantities Report_Secondary'!$A2641,"+","")),IF('Quantities Report_Secondary'!$A2641="Totals:","End of Project",$A2640))</f>
        <v>Station</v>
      </c>
      <c r="B2641" s="473" t="str">
        <f>IF(ISNUMBER('Quantities Report_Secondary'!$A2641), "",TRIM('Quantities Report_Secondary'!$A2641))</f>
        <v/>
      </c>
      <c r="C2641" s="475">
        <f>'Quantities Report_Secondary'!D2641</f>
        <v>0</v>
      </c>
    </row>
    <row r="2642" spans="1:3" x14ac:dyDescent="0.25">
      <c r="A2642" s="532" t="str">
        <f>IF(ISNUMBER(VALUE(SUBSTITUTE('Quantities Report_Secondary'!$A2642,"+",""))), VALUE(SUBSTITUTE('Quantities Report_Secondary'!$A2642,"+","")),IF('Quantities Report_Secondary'!$A2642="Totals:","End of Project",$A2641))</f>
        <v>Station</v>
      </c>
      <c r="B2642" s="473" t="str">
        <f>IF(ISNUMBER('Quantities Report_Secondary'!$A2642), "",TRIM('Quantities Report_Secondary'!$A2642))</f>
        <v/>
      </c>
      <c r="C2642" s="475">
        <f>'Quantities Report_Secondary'!D2642</f>
        <v>0</v>
      </c>
    </row>
    <row r="2643" spans="1:3" x14ac:dyDescent="0.25">
      <c r="A2643" s="532" t="str">
        <f>IF(ISNUMBER(VALUE(SUBSTITUTE('Quantities Report_Secondary'!$A2643,"+",""))), VALUE(SUBSTITUTE('Quantities Report_Secondary'!$A2643,"+","")),IF('Quantities Report_Secondary'!$A2643="Totals:","End of Project",$A2642))</f>
        <v>Station</v>
      </c>
      <c r="B2643" s="473" t="str">
        <f>IF(ISNUMBER('Quantities Report_Secondary'!$A2643), "",TRIM('Quantities Report_Secondary'!$A2643))</f>
        <v/>
      </c>
      <c r="C2643" s="475">
        <f>'Quantities Report_Secondary'!D2643</f>
        <v>0</v>
      </c>
    </row>
    <row r="2644" spans="1:3" x14ac:dyDescent="0.25">
      <c r="A2644" s="532" t="str">
        <f>IF(ISNUMBER(VALUE(SUBSTITUTE('Quantities Report_Secondary'!$A2644,"+",""))), VALUE(SUBSTITUTE('Quantities Report_Secondary'!$A2644,"+","")),IF('Quantities Report_Secondary'!$A2644="Totals:","End of Project",$A2643))</f>
        <v>Station</v>
      </c>
      <c r="B2644" s="473" t="str">
        <f>IF(ISNUMBER('Quantities Report_Secondary'!$A2644), "",TRIM('Quantities Report_Secondary'!$A2644))</f>
        <v/>
      </c>
      <c r="C2644" s="475">
        <f>'Quantities Report_Secondary'!D2644</f>
        <v>0</v>
      </c>
    </row>
    <row r="2645" spans="1:3" x14ac:dyDescent="0.25">
      <c r="A2645" s="532" t="str">
        <f>IF(ISNUMBER(VALUE(SUBSTITUTE('Quantities Report_Secondary'!$A2645,"+",""))), VALUE(SUBSTITUTE('Quantities Report_Secondary'!$A2645,"+","")),IF('Quantities Report_Secondary'!$A2645="Totals:","End of Project",$A2644))</f>
        <v>Station</v>
      </c>
      <c r="B2645" s="473" t="str">
        <f>IF(ISNUMBER('Quantities Report_Secondary'!$A2645), "",TRIM('Quantities Report_Secondary'!$A2645))</f>
        <v/>
      </c>
      <c r="C2645" s="475">
        <f>'Quantities Report_Secondary'!D2645</f>
        <v>0</v>
      </c>
    </row>
    <row r="2646" spans="1:3" x14ac:dyDescent="0.25">
      <c r="A2646" s="532" t="str">
        <f>IF(ISNUMBER(VALUE(SUBSTITUTE('Quantities Report_Secondary'!$A2646,"+",""))), VALUE(SUBSTITUTE('Quantities Report_Secondary'!$A2646,"+","")),IF('Quantities Report_Secondary'!$A2646="Totals:","End of Project",$A2645))</f>
        <v>Station</v>
      </c>
      <c r="B2646" s="473" t="str">
        <f>IF(ISNUMBER('Quantities Report_Secondary'!$A2646), "",TRIM('Quantities Report_Secondary'!$A2646))</f>
        <v/>
      </c>
      <c r="C2646" s="475">
        <f>'Quantities Report_Secondary'!D2646</f>
        <v>0</v>
      </c>
    </row>
    <row r="2647" spans="1:3" x14ac:dyDescent="0.25">
      <c r="A2647" s="532" t="str">
        <f>IF(ISNUMBER(VALUE(SUBSTITUTE('Quantities Report_Secondary'!$A2647,"+",""))), VALUE(SUBSTITUTE('Quantities Report_Secondary'!$A2647,"+","")),IF('Quantities Report_Secondary'!$A2647="Totals:","End of Project",$A2646))</f>
        <v>Station</v>
      </c>
      <c r="B2647" s="473" t="str">
        <f>IF(ISNUMBER('Quantities Report_Secondary'!$A2647), "",TRIM('Quantities Report_Secondary'!$A2647))</f>
        <v/>
      </c>
      <c r="C2647" s="475">
        <f>'Quantities Report_Secondary'!D2647</f>
        <v>0</v>
      </c>
    </row>
    <row r="2648" spans="1:3" x14ac:dyDescent="0.25">
      <c r="A2648" s="532" t="str">
        <f>IF(ISNUMBER(VALUE(SUBSTITUTE('Quantities Report_Secondary'!$A2648,"+",""))), VALUE(SUBSTITUTE('Quantities Report_Secondary'!$A2648,"+","")),IF('Quantities Report_Secondary'!$A2648="Totals:","End of Project",$A2647))</f>
        <v>Station</v>
      </c>
      <c r="B2648" s="473" t="str">
        <f>IF(ISNUMBER('Quantities Report_Secondary'!$A2648), "",TRIM('Quantities Report_Secondary'!$A2648))</f>
        <v/>
      </c>
      <c r="C2648" s="475">
        <f>'Quantities Report_Secondary'!D2648</f>
        <v>0</v>
      </c>
    </row>
    <row r="2649" spans="1:3" x14ac:dyDescent="0.25">
      <c r="A2649" s="532" t="str">
        <f>IF(ISNUMBER(VALUE(SUBSTITUTE('Quantities Report_Secondary'!$A2649,"+",""))), VALUE(SUBSTITUTE('Quantities Report_Secondary'!$A2649,"+","")),IF('Quantities Report_Secondary'!$A2649="Totals:","End of Project",$A2648))</f>
        <v>Station</v>
      </c>
      <c r="B2649" s="473" t="str">
        <f>IF(ISNUMBER('Quantities Report_Secondary'!$A2649), "",TRIM('Quantities Report_Secondary'!$A2649))</f>
        <v/>
      </c>
      <c r="C2649" s="475">
        <f>'Quantities Report_Secondary'!D2649</f>
        <v>0</v>
      </c>
    </row>
    <row r="2650" spans="1:3" x14ac:dyDescent="0.25">
      <c r="A2650" s="532" t="str">
        <f>IF(ISNUMBER(VALUE(SUBSTITUTE('Quantities Report_Secondary'!$A2650,"+",""))), VALUE(SUBSTITUTE('Quantities Report_Secondary'!$A2650,"+","")),IF('Quantities Report_Secondary'!$A2650="Totals:","End of Project",$A2649))</f>
        <v>Station</v>
      </c>
      <c r="B2650" s="473" t="str">
        <f>IF(ISNUMBER('Quantities Report_Secondary'!$A2650), "",TRIM('Quantities Report_Secondary'!$A2650))</f>
        <v/>
      </c>
      <c r="C2650" s="475">
        <f>'Quantities Report_Secondary'!D2650</f>
        <v>0</v>
      </c>
    </row>
    <row r="2651" spans="1:3" x14ac:dyDescent="0.25">
      <c r="A2651" s="532" t="str">
        <f>IF(ISNUMBER(VALUE(SUBSTITUTE('Quantities Report_Secondary'!$A2651,"+",""))), VALUE(SUBSTITUTE('Quantities Report_Secondary'!$A2651,"+","")),IF('Quantities Report_Secondary'!$A2651="Totals:","End of Project",$A2650))</f>
        <v>Station</v>
      </c>
      <c r="B2651" s="473" t="str">
        <f>IF(ISNUMBER('Quantities Report_Secondary'!$A2651), "",TRIM('Quantities Report_Secondary'!$A2651))</f>
        <v/>
      </c>
      <c r="C2651" s="475">
        <f>'Quantities Report_Secondary'!D2651</f>
        <v>0</v>
      </c>
    </row>
    <row r="2652" spans="1:3" x14ac:dyDescent="0.25">
      <c r="A2652" s="532" t="str">
        <f>IF(ISNUMBER(VALUE(SUBSTITUTE('Quantities Report_Secondary'!$A2652,"+",""))), VALUE(SUBSTITUTE('Quantities Report_Secondary'!$A2652,"+","")),IF('Quantities Report_Secondary'!$A2652="Totals:","End of Project",$A2651))</f>
        <v>Station</v>
      </c>
      <c r="B2652" s="473" t="str">
        <f>IF(ISNUMBER('Quantities Report_Secondary'!$A2652), "",TRIM('Quantities Report_Secondary'!$A2652))</f>
        <v/>
      </c>
      <c r="C2652" s="475">
        <f>'Quantities Report_Secondary'!D2652</f>
        <v>0</v>
      </c>
    </row>
    <row r="2653" spans="1:3" x14ac:dyDescent="0.25">
      <c r="A2653" s="532" t="str">
        <f>IF(ISNUMBER(VALUE(SUBSTITUTE('Quantities Report_Secondary'!$A2653,"+",""))), VALUE(SUBSTITUTE('Quantities Report_Secondary'!$A2653,"+","")),IF('Quantities Report_Secondary'!$A2653="Totals:","End of Project",$A2652))</f>
        <v>Station</v>
      </c>
      <c r="B2653" s="473" t="str">
        <f>IF(ISNUMBER('Quantities Report_Secondary'!$A2653), "",TRIM('Quantities Report_Secondary'!$A2653))</f>
        <v/>
      </c>
      <c r="C2653" s="475">
        <f>'Quantities Report_Secondary'!D2653</f>
        <v>0</v>
      </c>
    </row>
    <row r="2654" spans="1:3" x14ac:dyDescent="0.25">
      <c r="A2654" s="532" t="str">
        <f>IF(ISNUMBER(VALUE(SUBSTITUTE('Quantities Report_Secondary'!$A2654,"+",""))), VALUE(SUBSTITUTE('Quantities Report_Secondary'!$A2654,"+","")),IF('Quantities Report_Secondary'!$A2654="Totals:","End of Project",$A2653))</f>
        <v>Station</v>
      </c>
      <c r="B2654" s="473" t="str">
        <f>IF(ISNUMBER('Quantities Report_Secondary'!$A2654), "",TRIM('Quantities Report_Secondary'!$A2654))</f>
        <v/>
      </c>
      <c r="C2654" s="475">
        <f>'Quantities Report_Secondary'!D2654</f>
        <v>0</v>
      </c>
    </row>
    <row r="2655" spans="1:3" x14ac:dyDescent="0.25">
      <c r="A2655" s="532" t="str">
        <f>IF(ISNUMBER(VALUE(SUBSTITUTE('Quantities Report_Secondary'!$A2655,"+",""))), VALUE(SUBSTITUTE('Quantities Report_Secondary'!$A2655,"+","")),IF('Quantities Report_Secondary'!$A2655="Totals:","End of Project",$A2654))</f>
        <v>Station</v>
      </c>
      <c r="B2655" s="473" t="str">
        <f>IF(ISNUMBER('Quantities Report_Secondary'!$A2655), "",TRIM('Quantities Report_Secondary'!$A2655))</f>
        <v/>
      </c>
      <c r="C2655" s="475">
        <f>'Quantities Report_Secondary'!D2655</f>
        <v>0</v>
      </c>
    </row>
    <row r="2656" spans="1:3" x14ac:dyDescent="0.25">
      <c r="A2656" s="532" t="str">
        <f>IF(ISNUMBER(VALUE(SUBSTITUTE('Quantities Report_Secondary'!$A2656,"+",""))), VALUE(SUBSTITUTE('Quantities Report_Secondary'!$A2656,"+","")),IF('Quantities Report_Secondary'!$A2656="Totals:","End of Project",$A2655))</f>
        <v>Station</v>
      </c>
      <c r="B2656" s="473" t="str">
        <f>IF(ISNUMBER('Quantities Report_Secondary'!$A2656), "",TRIM('Quantities Report_Secondary'!$A2656))</f>
        <v/>
      </c>
      <c r="C2656" s="475">
        <f>'Quantities Report_Secondary'!D2656</f>
        <v>0</v>
      </c>
    </row>
    <row r="2657" spans="1:3" x14ac:dyDescent="0.25">
      <c r="A2657" s="532" t="str">
        <f>IF(ISNUMBER(VALUE(SUBSTITUTE('Quantities Report_Secondary'!$A2657,"+",""))), VALUE(SUBSTITUTE('Quantities Report_Secondary'!$A2657,"+","")),IF('Quantities Report_Secondary'!$A2657="Totals:","End of Project",$A2656))</f>
        <v>Station</v>
      </c>
      <c r="B2657" s="473" t="str">
        <f>IF(ISNUMBER('Quantities Report_Secondary'!$A2657), "",TRIM('Quantities Report_Secondary'!$A2657))</f>
        <v/>
      </c>
      <c r="C2657" s="475">
        <f>'Quantities Report_Secondary'!D2657</f>
        <v>0</v>
      </c>
    </row>
    <row r="2658" spans="1:3" x14ac:dyDescent="0.25">
      <c r="A2658" s="532" t="str">
        <f>IF(ISNUMBER(VALUE(SUBSTITUTE('Quantities Report_Secondary'!$A2658,"+",""))), VALUE(SUBSTITUTE('Quantities Report_Secondary'!$A2658,"+","")),IF('Quantities Report_Secondary'!$A2658="Totals:","End of Project",$A2657))</f>
        <v>Station</v>
      </c>
      <c r="B2658" s="473" t="str">
        <f>IF(ISNUMBER('Quantities Report_Secondary'!$A2658), "",TRIM('Quantities Report_Secondary'!$A2658))</f>
        <v/>
      </c>
      <c r="C2658" s="475">
        <f>'Quantities Report_Secondary'!D2658</f>
        <v>0</v>
      </c>
    </row>
    <row r="2659" spans="1:3" x14ac:dyDescent="0.25">
      <c r="A2659" s="532" t="str">
        <f>IF(ISNUMBER(VALUE(SUBSTITUTE('Quantities Report_Secondary'!$A2659,"+",""))), VALUE(SUBSTITUTE('Quantities Report_Secondary'!$A2659,"+","")),IF('Quantities Report_Secondary'!$A2659="Totals:","End of Project",$A2658))</f>
        <v>Station</v>
      </c>
      <c r="B2659" s="473" t="str">
        <f>IF(ISNUMBER('Quantities Report_Secondary'!$A2659), "",TRIM('Quantities Report_Secondary'!$A2659))</f>
        <v/>
      </c>
      <c r="C2659" s="475">
        <f>'Quantities Report_Secondary'!D2659</f>
        <v>0</v>
      </c>
    </row>
    <row r="2660" spans="1:3" x14ac:dyDescent="0.25">
      <c r="A2660" s="532" t="str">
        <f>IF(ISNUMBER(VALUE(SUBSTITUTE('Quantities Report_Secondary'!$A2660,"+",""))), VALUE(SUBSTITUTE('Quantities Report_Secondary'!$A2660,"+","")),IF('Quantities Report_Secondary'!$A2660="Totals:","End of Project",$A2659))</f>
        <v>Station</v>
      </c>
      <c r="B2660" s="473" t="str">
        <f>IF(ISNUMBER('Quantities Report_Secondary'!$A2660), "",TRIM('Quantities Report_Secondary'!$A2660))</f>
        <v/>
      </c>
      <c r="C2660" s="475">
        <f>'Quantities Report_Secondary'!D2660</f>
        <v>0</v>
      </c>
    </row>
    <row r="2661" spans="1:3" x14ac:dyDescent="0.25">
      <c r="A2661" s="532" t="str">
        <f>IF(ISNUMBER(VALUE(SUBSTITUTE('Quantities Report_Secondary'!$A2661,"+",""))), VALUE(SUBSTITUTE('Quantities Report_Secondary'!$A2661,"+","")),IF('Quantities Report_Secondary'!$A2661="Totals:","End of Project",$A2660))</f>
        <v>Station</v>
      </c>
      <c r="B2661" s="473" t="str">
        <f>IF(ISNUMBER('Quantities Report_Secondary'!$A2661), "",TRIM('Quantities Report_Secondary'!$A2661))</f>
        <v/>
      </c>
      <c r="C2661" s="475">
        <f>'Quantities Report_Secondary'!D2661</f>
        <v>0</v>
      </c>
    </row>
    <row r="2662" spans="1:3" x14ac:dyDescent="0.25">
      <c r="A2662" s="532" t="str">
        <f>IF(ISNUMBER(VALUE(SUBSTITUTE('Quantities Report_Secondary'!$A2662,"+",""))), VALUE(SUBSTITUTE('Quantities Report_Secondary'!$A2662,"+","")),IF('Quantities Report_Secondary'!$A2662="Totals:","End of Project",$A2661))</f>
        <v>Station</v>
      </c>
      <c r="B2662" s="473" t="str">
        <f>IF(ISNUMBER('Quantities Report_Secondary'!$A2662), "",TRIM('Quantities Report_Secondary'!$A2662))</f>
        <v/>
      </c>
      <c r="C2662" s="475">
        <f>'Quantities Report_Secondary'!D2662</f>
        <v>0</v>
      </c>
    </row>
    <row r="2663" spans="1:3" x14ac:dyDescent="0.25">
      <c r="A2663" s="532" t="str">
        <f>IF(ISNUMBER(VALUE(SUBSTITUTE('Quantities Report_Secondary'!$A2663,"+",""))), VALUE(SUBSTITUTE('Quantities Report_Secondary'!$A2663,"+","")),IF('Quantities Report_Secondary'!$A2663="Totals:","End of Project",$A2662))</f>
        <v>Station</v>
      </c>
      <c r="B2663" s="473" t="str">
        <f>IF(ISNUMBER('Quantities Report_Secondary'!$A2663), "",TRIM('Quantities Report_Secondary'!$A2663))</f>
        <v/>
      </c>
      <c r="C2663" s="475">
        <f>'Quantities Report_Secondary'!D2663</f>
        <v>0</v>
      </c>
    </row>
    <row r="2664" spans="1:3" x14ac:dyDescent="0.25">
      <c r="A2664" s="532" t="str">
        <f>IF(ISNUMBER(VALUE(SUBSTITUTE('Quantities Report_Secondary'!$A2664,"+",""))), VALUE(SUBSTITUTE('Quantities Report_Secondary'!$A2664,"+","")),IF('Quantities Report_Secondary'!$A2664="Totals:","End of Project",$A2663))</f>
        <v>Station</v>
      </c>
      <c r="B2664" s="473" t="str">
        <f>IF(ISNUMBER('Quantities Report_Secondary'!$A2664), "",TRIM('Quantities Report_Secondary'!$A2664))</f>
        <v/>
      </c>
      <c r="C2664" s="475">
        <f>'Quantities Report_Secondary'!D2664</f>
        <v>0</v>
      </c>
    </row>
    <row r="2665" spans="1:3" x14ac:dyDescent="0.25">
      <c r="A2665" s="532" t="str">
        <f>IF(ISNUMBER(VALUE(SUBSTITUTE('Quantities Report_Secondary'!$A2665,"+",""))), VALUE(SUBSTITUTE('Quantities Report_Secondary'!$A2665,"+","")),IF('Quantities Report_Secondary'!$A2665="Totals:","End of Project",$A2664))</f>
        <v>Station</v>
      </c>
      <c r="B2665" s="473" t="str">
        <f>IF(ISNUMBER('Quantities Report_Secondary'!$A2665), "",TRIM('Quantities Report_Secondary'!$A2665))</f>
        <v/>
      </c>
      <c r="C2665" s="475">
        <f>'Quantities Report_Secondary'!D2665</f>
        <v>0</v>
      </c>
    </row>
    <row r="2666" spans="1:3" x14ac:dyDescent="0.25">
      <c r="A2666" s="532" t="str">
        <f>IF(ISNUMBER(VALUE(SUBSTITUTE('Quantities Report_Secondary'!$A2666,"+",""))), VALUE(SUBSTITUTE('Quantities Report_Secondary'!$A2666,"+","")),IF('Quantities Report_Secondary'!$A2666="Totals:","End of Project",$A2665))</f>
        <v>Station</v>
      </c>
      <c r="B2666" s="473" t="str">
        <f>IF(ISNUMBER('Quantities Report_Secondary'!$A2666), "",TRIM('Quantities Report_Secondary'!$A2666))</f>
        <v/>
      </c>
      <c r="C2666" s="475">
        <f>'Quantities Report_Secondary'!D2666</f>
        <v>0</v>
      </c>
    </row>
    <row r="2667" spans="1:3" x14ac:dyDescent="0.25">
      <c r="A2667" s="532" t="str">
        <f>IF(ISNUMBER(VALUE(SUBSTITUTE('Quantities Report_Secondary'!$A2667,"+",""))), VALUE(SUBSTITUTE('Quantities Report_Secondary'!$A2667,"+","")),IF('Quantities Report_Secondary'!$A2667="Totals:","End of Project",$A2666))</f>
        <v>Station</v>
      </c>
      <c r="B2667" s="473" t="str">
        <f>IF(ISNUMBER('Quantities Report_Secondary'!$A2667), "",TRIM('Quantities Report_Secondary'!$A2667))</f>
        <v/>
      </c>
      <c r="C2667" s="475">
        <f>'Quantities Report_Secondary'!D2667</f>
        <v>0</v>
      </c>
    </row>
    <row r="2668" spans="1:3" x14ac:dyDescent="0.25">
      <c r="A2668" s="532" t="str">
        <f>IF(ISNUMBER(VALUE(SUBSTITUTE('Quantities Report_Secondary'!$A2668,"+",""))), VALUE(SUBSTITUTE('Quantities Report_Secondary'!$A2668,"+","")),IF('Quantities Report_Secondary'!$A2668="Totals:","End of Project",$A2667))</f>
        <v>Station</v>
      </c>
      <c r="B2668" s="473" t="str">
        <f>IF(ISNUMBER('Quantities Report_Secondary'!$A2668), "",TRIM('Quantities Report_Secondary'!$A2668))</f>
        <v/>
      </c>
      <c r="C2668" s="475">
        <f>'Quantities Report_Secondary'!D2668</f>
        <v>0</v>
      </c>
    </row>
    <row r="2669" spans="1:3" x14ac:dyDescent="0.25">
      <c r="A2669" s="532" t="str">
        <f>IF(ISNUMBER(VALUE(SUBSTITUTE('Quantities Report_Secondary'!$A2669,"+",""))), VALUE(SUBSTITUTE('Quantities Report_Secondary'!$A2669,"+","")),IF('Quantities Report_Secondary'!$A2669="Totals:","End of Project",$A2668))</f>
        <v>Station</v>
      </c>
      <c r="B2669" s="473" t="str">
        <f>IF(ISNUMBER('Quantities Report_Secondary'!$A2669), "",TRIM('Quantities Report_Secondary'!$A2669))</f>
        <v/>
      </c>
      <c r="C2669" s="475">
        <f>'Quantities Report_Secondary'!D2669</f>
        <v>0</v>
      </c>
    </row>
    <row r="2670" spans="1:3" x14ac:dyDescent="0.25">
      <c r="A2670" s="532" t="str">
        <f>IF(ISNUMBER(VALUE(SUBSTITUTE('Quantities Report_Secondary'!$A2670,"+",""))), VALUE(SUBSTITUTE('Quantities Report_Secondary'!$A2670,"+","")),IF('Quantities Report_Secondary'!$A2670="Totals:","End of Project",$A2669))</f>
        <v>Station</v>
      </c>
      <c r="B2670" s="473" t="str">
        <f>IF(ISNUMBER('Quantities Report_Secondary'!$A2670), "",TRIM('Quantities Report_Secondary'!$A2670))</f>
        <v/>
      </c>
      <c r="C2670" s="475">
        <f>'Quantities Report_Secondary'!D2670</f>
        <v>0</v>
      </c>
    </row>
    <row r="2671" spans="1:3" x14ac:dyDescent="0.25">
      <c r="A2671" s="532" t="str">
        <f>IF(ISNUMBER(VALUE(SUBSTITUTE('Quantities Report_Secondary'!$A2671,"+",""))), VALUE(SUBSTITUTE('Quantities Report_Secondary'!$A2671,"+","")),IF('Quantities Report_Secondary'!$A2671="Totals:","End of Project",$A2670))</f>
        <v>Station</v>
      </c>
      <c r="B2671" s="473" t="str">
        <f>IF(ISNUMBER('Quantities Report_Secondary'!$A2671), "",TRIM('Quantities Report_Secondary'!$A2671))</f>
        <v/>
      </c>
      <c r="C2671" s="475">
        <f>'Quantities Report_Secondary'!D2671</f>
        <v>0</v>
      </c>
    </row>
    <row r="2672" spans="1:3" x14ac:dyDescent="0.25">
      <c r="A2672" s="532" t="str">
        <f>IF(ISNUMBER(VALUE(SUBSTITUTE('Quantities Report_Secondary'!$A2672,"+",""))), VALUE(SUBSTITUTE('Quantities Report_Secondary'!$A2672,"+","")),IF('Quantities Report_Secondary'!$A2672="Totals:","End of Project",$A2671))</f>
        <v>Station</v>
      </c>
      <c r="B2672" s="473" t="str">
        <f>IF(ISNUMBER('Quantities Report_Secondary'!$A2672), "",TRIM('Quantities Report_Secondary'!$A2672))</f>
        <v/>
      </c>
      <c r="C2672" s="475">
        <f>'Quantities Report_Secondary'!D2672</f>
        <v>0</v>
      </c>
    </row>
    <row r="2673" spans="1:3" x14ac:dyDescent="0.25">
      <c r="A2673" s="532" t="str">
        <f>IF(ISNUMBER(VALUE(SUBSTITUTE('Quantities Report_Secondary'!$A2673,"+",""))), VALUE(SUBSTITUTE('Quantities Report_Secondary'!$A2673,"+","")),IF('Quantities Report_Secondary'!$A2673="Totals:","End of Project",$A2672))</f>
        <v>Station</v>
      </c>
      <c r="B2673" s="473" t="str">
        <f>IF(ISNUMBER('Quantities Report_Secondary'!$A2673), "",TRIM('Quantities Report_Secondary'!$A2673))</f>
        <v/>
      </c>
      <c r="C2673" s="475">
        <f>'Quantities Report_Secondary'!D2673</f>
        <v>0</v>
      </c>
    </row>
    <row r="2674" spans="1:3" x14ac:dyDescent="0.25">
      <c r="A2674" s="532" t="str">
        <f>IF(ISNUMBER(VALUE(SUBSTITUTE('Quantities Report_Secondary'!$A2674,"+",""))), VALUE(SUBSTITUTE('Quantities Report_Secondary'!$A2674,"+","")),IF('Quantities Report_Secondary'!$A2674="Totals:","End of Project",$A2673))</f>
        <v>Station</v>
      </c>
      <c r="B2674" s="473" t="str">
        <f>IF(ISNUMBER('Quantities Report_Secondary'!$A2674), "",TRIM('Quantities Report_Secondary'!$A2674))</f>
        <v/>
      </c>
      <c r="C2674" s="475">
        <f>'Quantities Report_Secondary'!D2674</f>
        <v>0</v>
      </c>
    </row>
    <row r="2675" spans="1:3" x14ac:dyDescent="0.25">
      <c r="A2675" s="532" t="str">
        <f>IF(ISNUMBER(VALUE(SUBSTITUTE('Quantities Report_Secondary'!$A2675,"+",""))), VALUE(SUBSTITUTE('Quantities Report_Secondary'!$A2675,"+","")),IF('Quantities Report_Secondary'!$A2675="Totals:","End of Project",$A2674))</f>
        <v>Station</v>
      </c>
      <c r="B2675" s="473" t="str">
        <f>IF(ISNUMBER('Quantities Report_Secondary'!$A2675), "",TRIM('Quantities Report_Secondary'!$A2675))</f>
        <v/>
      </c>
      <c r="C2675" s="475">
        <f>'Quantities Report_Secondary'!D2675</f>
        <v>0</v>
      </c>
    </row>
    <row r="2676" spans="1:3" x14ac:dyDescent="0.25">
      <c r="A2676" s="532" t="str">
        <f>IF(ISNUMBER(VALUE(SUBSTITUTE('Quantities Report_Secondary'!$A2676,"+",""))), VALUE(SUBSTITUTE('Quantities Report_Secondary'!$A2676,"+","")),IF('Quantities Report_Secondary'!$A2676="Totals:","End of Project",$A2675))</f>
        <v>Station</v>
      </c>
      <c r="B2676" s="473" t="str">
        <f>IF(ISNUMBER('Quantities Report_Secondary'!$A2676), "",TRIM('Quantities Report_Secondary'!$A2676))</f>
        <v/>
      </c>
      <c r="C2676" s="475">
        <f>'Quantities Report_Secondary'!D2676</f>
        <v>0</v>
      </c>
    </row>
    <row r="2677" spans="1:3" x14ac:dyDescent="0.25">
      <c r="A2677" s="532" t="str">
        <f>IF(ISNUMBER(VALUE(SUBSTITUTE('Quantities Report_Secondary'!$A2677,"+",""))), VALUE(SUBSTITUTE('Quantities Report_Secondary'!$A2677,"+","")),IF('Quantities Report_Secondary'!$A2677="Totals:","End of Project",$A2676))</f>
        <v>Station</v>
      </c>
      <c r="B2677" s="473" t="str">
        <f>IF(ISNUMBER('Quantities Report_Secondary'!$A2677), "",TRIM('Quantities Report_Secondary'!$A2677))</f>
        <v/>
      </c>
      <c r="C2677" s="475">
        <f>'Quantities Report_Secondary'!D2677</f>
        <v>0</v>
      </c>
    </row>
    <row r="2678" spans="1:3" x14ac:dyDescent="0.25">
      <c r="A2678" s="532" t="str">
        <f>IF(ISNUMBER(VALUE(SUBSTITUTE('Quantities Report_Secondary'!$A2678,"+",""))), VALUE(SUBSTITUTE('Quantities Report_Secondary'!$A2678,"+","")),IF('Quantities Report_Secondary'!$A2678="Totals:","End of Project",$A2677))</f>
        <v>Station</v>
      </c>
      <c r="B2678" s="473" t="str">
        <f>IF(ISNUMBER('Quantities Report_Secondary'!$A2678), "",TRIM('Quantities Report_Secondary'!$A2678))</f>
        <v/>
      </c>
      <c r="C2678" s="475">
        <f>'Quantities Report_Secondary'!D2678</f>
        <v>0</v>
      </c>
    </row>
    <row r="2679" spans="1:3" x14ac:dyDescent="0.25">
      <c r="A2679" s="532" t="str">
        <f>IF(ISNUMBER(VALUE(SUBSTITUTE('Quantities Report_Secondary'!$A2679,"+",""))), VALUE(SUBSTITUTE('Quantities Report_Secondary'!$A2679,"+","")),IF('Quantities Report_Secondary'!$A2679="Totals:","End of Project",$A2678))</f>
        <v>Station</v>
      </c>
      <c r="B2679" s="473" t="str">
        <f>IF(ISNUMBER('Quantities Report_Secondary'!$A2679), "",TRIM('Quantities Report_Secondary'!$A2679))</f>
        <v/>
      </c>
      <c r="C2679" s="475">
        <f>'Quantities Report_Secondary'!D2679</f>
        <v>0</v>
      </c>
    </row>
    <row r="2680" spans="1:3" x14ac:dyDescent="0.25">
      <c r="A2680" s="532" t="str">
        <f>IF(ISNUMBER(VALUE(SUBSTITUTE('Quantities Report_Secondary'!$A2680,"+",""))), VALUE(SUBSTITUTE('Quantities Report_Secondary'!$A2680,"+","")),IF('Quantities Report_Secondary'!$A2680="Totals:","End of Project",$A2679))</f>
        <v>Station</v>
      </c>
      <c r="B2680" s="473" t="str">
        <f>IF(ISNUMBER('Quantities Report_Secondary'!$A2680), "",TRIM('Quantities Report_Secondary'!$A2680))</f>
        <v/>
      </c>
      <c r="C2680" s="475">
        <f>'Quantities Report_Secondary'!D2680</f>
        <v>0</v>
      </c>
    </row>
    <row r="2681" spans="1:3" x14ac:dyDescent="0.25">
      <c r="A2681" s="532" t="str">
        <f>IF(ISNUMBER(VALUE(SUBSTITUTE('Quantities Report_Secondary'!$A2681,"+",""))), VALUE(SUBSTITUTE('Quantities Report_Secondary'!$A2681,"+","")),IF('Quantities Report_Secondary'!$A2681="Totals:","End of Project",$A2680))</f>
        <v>Station</v>
      </c>
      <c r="B2681" s="473" t="str">
        <f>IF(ISNUMBER('Quantities Report_Secondary'!$A2681), "",TRIM('Quantities Report_Secondary'!$A2681))</f>
        <v/>
      </c>
      <c r="C2681" s="475">
        <f>'Quantities Report_Secondary'!D2681</f>
        <v>0</v>
      </c>
    </row>
    <row r="2682" spans="1:3" x14ac:dyDescent="0.25">
      <c r="A2682" s="532" t="str">
        <f>IF(ISNUMBER(VALUE(SUBSTITUTE('Quantities Report_Secondary'!$A2682,"+",""))), VALUE(SUBSTITUTE('Quantities Report_Secondary'!$A2682,"+","")),IF('Quantities Report_Secondary'!$A2682="Totals:","End of Project",$A2681))</f>
        <v>Station</v>
      </c>
      <c r="B2682" s="473" t="str">
        <f>IF(ISNUMBER('Quantities Report_Secondary'!$A2682), "",TRIM('Quantities Report_Secondary'!$A2682))</f>
        <v/>
      </c>
      <c r="C2682" s="475">
        <f>'Quantities Report_Secondary'!D2682</f>
        <v>0</v>
      </c>
    </row>
    <row r="2683" spans="1:3" x14ac:dyDescent="0.25">
      <c r="A2683" s="532" t="str">
        <f>IF(ISNUMBER(VALUE(SUBSTITUTE('Quantities Report_Secondary'!$A2683,"+",""))), VALUE(SUBSTITUTE('Quantities Report_Secondary'!$A2683,"+","")),IF('Quantities Report_Secondary'!$A2683="Totals:","End of Project",$A2682))</f>
        <v>Station</v>
      </c>
      <c r="B2683" s="473" t="str">
        <f>IF(ISNUMBER('Quantities Report_Secondary'!$A2683), "",TRIM('Quantities Report_Secondary'!$A2683))</f>
        <v/>
      </c>
      <c r="C2683" s="475">
        <f>'Quantities Report_Secondary'!D2683</f>
        <v>0</v>
      </c>
    </row>
    <row r="2684" spans="1:3" x14ac:dyDescent="0.25">
      <c r="A2684" s="532" t="str">
        <f>IF(ISNUMBER(VALUE(SUBSTITUTE('Quantities Report_Secondary'!$A2684,"+",""))), VALUE(SUBSTITUTE('Quantities Report_Secondary'!$A2684,"+","")),IF('Quantities Report_Secondary'!$A2684="Totals:","End of Project",$A2683))</f>
        <v>Station</v>
      </c>
      <c r="B2684" s="473" t="str">
        <f>IF(ISNUMBER('Quantities Report_Secondary'!$A2684), "",TRIM('Quantities Report_Secondary'!$A2684))</f>
        <v/>
      </c>
      <c r="C2684" s="475">
        <f>'Quantities Report_Secondary'!D2684</f>
        <v>0</v>
      </c>
    </row>
    <row r="2685" spans="1:3" x14ac:dyDescent="0.25">
      <c r="A2685" s="532" t="str">
        <f>IF(ISNUMBER(VALUE(SUBSTITUTE('Quantities Report_Secondary'!$A2685,"+",""))), VALUE(SUBSTITUTE('Quantities Report_Secondary'!$A2685,"+","")),IF('Quantities Report_Secondary'!$A2685="Totals:","End of Project",$A2684))</f>
        <v>Station</v>
      </c>
      <c r="B2685" s="473" t="str">
        <f>IF(ISNUMBER('Quantities Report_Secondary'!$A2685), "",TRIM('Quantities Report_Secondary'!$A2685))</f>
        <v/>
      </c>
      <c r="C2685" s="475">
        <f>'Quantities Report_Secondary'!D2685</f>
        <v>0</v>
      </c>
    </row>
    <row r="2686" spans="1:3" x14ac:dyDescent="0.25">
      <c r="A2686" s="532" t="str">
        <f>IF(ISNUMBER(VALUE(SUBSTITUTE('Quantities Report_Secondary'!$A2686,"+",""))), VALUE(SUBSTITUTE('Quantities Report_Secondary'!$A2686,"+","")),IF('Quantities Report_Secondary'!$A2686="Totals:","End of Project",$A2685))</f>
        <v>Station</v>
      </c>
      <c r="B2686" s="473" t="str">
        <f>IF(ISNUMBER('Quantities Report_Secondary'!$A2686), "",TRIM('Quantities Report_Secondary'!$A2686))</f>
        <v/>
      </c>
      <c r="C2686" s="475">
        <f>'Quantities Report_Secondary'!D2686</f>
        <v>0</v>
      </c>
    </row>
    <row r="2687" spans="1:3" x14ac:dyDescent="0.25">
      <c r="A2687" s="532" t="str">
        <f>IF(ISNUMBER(VALUE(SUBSTITUTE('Quantities Report_Secondary'!$A2687,"+",""))), VALUE(SUBSTITUTE('Quantities Report_Secondary'!$A2687,"+","")),IF('Quantities Report_Secondary'!$A2687="Totals:","End of Project",$A2686))</f>
        <v>Station</v>
      </c>
      <c r="B2687" s="473" t="str">
        <f>IF(ISNUMBER('Quantities Report_Secondary'!$A2687), "",TRIM('Quantities Report_Secondary'!$A2687))</f>
        <v/>
      </c>
      <c r="C2687" s="475">
        <f>'Quantities Report_Secondary'!D2687</f>
        <v>0</v>
      </c>
    </row>
    <row r="2688" spans="1:3" x14ac:dyDescent="0.25">
      <c r="A2688" s="532" t="str">
        <f>IF(ISNUMBER(VALUE(SUBSTITUTE('Quantities Report_Secondary'!$A2688,"+",""))), VALUE(SUBSTITUTE('Quantities Report_Secondary'!$A2688,"+","")),IF('Quantities Report_Secondary'!$A2688="Totals:","End of Project",$A2687))</f>
        <v>Station</v>
      </c>
      <c r="B2688" s="473" t="str">
        <f>IF(ISNUMBER('Quantities Report_Secondary'!$A2688), "",TRIM('Quantities Report_Secondary'!$A2688))</f>
        <v/>
      </c>
      <c r="C2688" s="475">
        <f>'Quantities Report_Secondary'!D2688</f>
        <v>0</v>
      </c>
    </row>
    <row r="2689" spans="1:3" x14ac:dyDescent="0.25">
      <c r="A2689" s="532" t="str">
        <f>IF(ISNUMBER(VALUE(SUBSTITUTE('Quantities Report_Secondary'!$A2689,"+",""))), VALUE(SUBSTITUTE('Quantities Report_Secondary'!$A2689,"+","")),IF('Quantities Report_Secondary'!$A2689="Totals:","End of Project",$A2688))</f>
        <v>Station</v>
      </c>
      <c r="B2689" s="473" t="str">
        <f>IF(ISNUMBER('Quantities Report_Secondary'!$A2689), "",TRIM('Quantities Report_Secondary'!$A2689))</f>
        <v/>
      </c>
      <c r="C2689" s="475">
        <f>'Quantities Report_Secondary'!D2689</f>
        <v>0</v>
      </c>
    </row>
    <row r="2690" spans="1:3" x14ac:dyDescent="0.25">
      <c r="A2690" s="532" t="str">
        <f>IF(ISNUMBER(VALUE(SUBSTITUTE('Quantities Report_Secondary'!$A2690,"+",""))), VALUE(SUBSTITUTE('Quantities Report_Secondary'!$A2690,"+","")),IF('Quantities Report_Secondary'!$A2690="Totals:","End of Project",$A2689))</f>
        <v>Station</v>
      </c>
      <c r="B2690" s="473" t="str">
        <f>IF(ISNUMBER('Quantities Report_Secondary'!$A2690), "",TRIM('Quantities Report_Secondary'!$A2690))</f>
        <v/>
      </c>
      <c r="C2690" s="475">
        <f>'Quantities Report_Secondary'!D2690</f>
        <v>0</v>
      </c>
    </row>
    <row r="2691" spans="1:3" x14ac:dyDescent="0.25">
      <c r="A2691" s="532" t="str">
        <f>IF(ISNUMBER(VALUE(SUBSTITUTE('Quantities Report_Secondary'!$A2691,"+",""))), VALUE(SUBSTITUTE('Quantities Report_Secondary'!$A2691,"+","")),IF('Quantities Report_Secondary'!$A2691="Totals:","End of Project",$A2690))</f>
        <v>Station</v>
      </c>
      <c r="B2691" s="473" t="str">
        <f>IF(ISNUMBER('Quantities Report_Secondary'!$A2691), "",TRIM('Quantities Report_Secondary'!$A2691))</f>
        <v/>
      </c>
      <c r="C2691" s="475">
        <f>'Quantities Report_Secondary'!D2691</f>
        <v>0</v>
      </c>
    </row>
    <row r="2692" spans="1:3" x14ac:dyDescent="0.25">
      <c r="A2692" s="532" t="str">
        <f>IF(ISNUMBER(VALUE(SUBSTITUTE('Quantities Report_Secondary'!$A2692,"+",""))), VALUE(SUBSTITUTE('Quantities Report_Secondary'!$A2692,"+","")),IF('Quantities Report_Secondary'!$A2692="Totals:","End of Project",$A2691))</f>
        <v>Station</v>
      </c>
      <c r="B2692" s="473" t="str">
        <f>IF(ISNUMBER('Quantities Report_Secondary'!$A2692), "",TRIM('Quantities Report_Secondary'!$A2692))</f>
        <v/>
      </c>
      <c r="C2692" s="475">
        <f>'Quantities Report_Secondary'!D2692</f>
        <v>0</v>
      </c>
    </row>
    <row r="2693" spans="1:3" x14ac:dyDescent="0.25">
      <c r="A2693" s="532" t="str">
        <f>IF(ISNUMBER(VALUE(SUBSTITUTE('Quantities Report_Secondary'!$A2693,"+",""))), VALUE(SUBSTITUTE('Quantities Report_Secondary'!$A2693,"+","")),IF('Quantities Report_Secondary'!$A2693="Totals:","End of Project",$A2692))</f>
        <v>Station</v>
      </c>
      <c r="B2693" s="473" t="str">
        <f>IF(ISNUMBER('Quantities Report_Secondary'!$A2693), "",TRIM('Quantities Report_Secondary'!$A2693))</f>
        <v/>
      </c>
      <c r="C2693" s="475">
        <f>'Quantities Report_Secondary'!D2693</f>
        <v>0</v>
      </c>
    </row>
    <row r="2694" spans="1:3" x14ac:dyDescent="0.25">
      <c r="A2694" s="532" t="str">
        <f>IF(ISNUMBER(VALUE(SUBSTITUTE('Quantities Report_Secondary'!$A2694,"+",""))), VALUE(SUBSTITUTE('Quantities Report_Secondary'!$A2694,"+","")),IF('Quantities Report_Secondary'!$A2694="Totals:","End of Project",$A2693))</f>
        <v>Station</v>
      </c>
      <c r="B2694" s="473" t="str">
        <f>IF(ISNUMBER('Quantities Report_Secondary'!$A2694), "",TRIM('Quantities Report_Secondary'!$A2694))</f>
        <v/>
      </c>
      <c r="C2694" s="475">
        <f>'Quantities Report_Secondary'!D2694</f>
        <v>0</v>
      </c>
    </row>
    <row r="2695" spans="1:3" x14ac:dyDescent="0.25">
      <c r="A2695" s="532" t="str">
        <f>IF(ISNUMBER(VALUE(SUBSTITUTE('Quantities Report_Secondary'!$A2695,"+",""))), VALUE(SUBSTITUTE('Quantities Report_Secondary'!$A2695,"+","")),IF('Quantities Report_Secondary'!$A2695="Totals:","End of Project",$A2694))</f>
        <v>Station</v>
      </c>
      <c r="B2695" s="473" t="str">
        <f>IF(ISNUMBER('Quantities Report_Secondary'!$A2695), "",TRIM('Quantities Report_Secondary'!$A2695))</f>
        <v/>
      </c>
      <c r="C2695" s="475">
        <f>'Quantities Report_Secondary'!D2695</f>
        <v>0</v>
      </c>
    </row>
    <row r="2696" spans="1:3" x14ac:dyDescent="0.25">
      <c r="A2696" s="532" t="str">
        <f>IF(ISNUMBER(VALUE(SUBSTITUTE('Quantities Report_Secondary'!$A2696,"+",""))), VALUE(SUBSTITUTE('Quantities Report_Secondary'!$A2696,"+","")),IF('Quantities Report_Secondary'!$A2696="Totals:","End of Project",$A2695))</f>
        <v>Station</v>
      </c>
      <c r="B2696" s="473" t="str">
        <f>IF(ISNUMBER('Quantities Report_Secondary'!$A2696), "",TRIM('Quantities Report_Secondary'!$A2696))</f>
        <v/>
      </c>
      <c r="C2696" s="475">
        <f>'Quantities Report_Secondary'!D2696</f>
        <v>0</v>
      </c>
    </row>
    <row r="2697" spans="1:3" x14ac:dyDescent="0.25">
      <c r="A2697" s="532" t="str">
        <f>IF(ISNUMBER(VALUE(SUBSTITUTE('Quantities Report_Secondary'!$A2697,"+",""))), VALUE(SUBSTITUTE('Quantities Report_Secondary'!$A2697,"+","")),IF('Quantities Report_Secondary'!$A2697="Totals:","End of Project",$A2696))</f>
        <v>Station</v>
      </c>
      <c r="B2697" s="473" t="str">
        <f>IF(ISNUMBER('Quantities Report_Secondary'!$A2697), "",TRIM('Quantities Report_Secondary'!$A2697))</f>
        <v/>
      </c>
      <c r="C2697" s="475">
        <f>'Quantities Report_Secondary'!D2697</f>
        <v>0</v>
      </c>
    </row>
    <row r="2698" spans="1:3" x14ac:dyDescent="0.25">
      <c r="A2698" s="532" t="str">
        <f>IF(ISNUMBER(VALUE(SUBSTITUTE('Quantities Report_Secondary'!$A2698,"+",""))), VALUE(SUBSTITUTE('Quantities Report_Secondary'!$A2698,"+","")),IF('Quantities Report_Secondary'!$A2698="Totals:","End of Project",$A2697))</f>
        <v>Station</v>
      </c>
      <c r="B2698" s="473" t="str">
        <f>IF(ISNUMBER('Quantities Report_Secondary'!$A2698), "",TRIM('Quantities Report_Secondary'!$A2698))</f>
        <v/>
      </c>
      <c r="C2698" s="475">
        <f>'Quantities Report_Secondary'!D2698</f>
        <v>0</v>
      </c>
    </row>
    <row r="2699" spans="1:3" x14ac:dyDescent="0.25">
      <c r="A2699" s="532" t="str">
        <f>IF(ISNUMBER(VALUE(SUBSTITUTE('Quantities Report_Secondary'!$A2699,"+",""))), VALUE(SUBSTITUTE('Quantities Report_Secondary'!$A2699,"+","")),IF('Quantities Report_Secondary'!$A2699="Totals:","End of Project",$A2698))</f>
        <v>Station</v>
      </c>
      <c r="B2699" s="473" t="str">
        <f>IF(ISNUMBER('Quantities Report_Secondary'!$A2699), "",TRIM('Quantities Report_Secondary'!$A2699))</f>
        <v/>
      </c>
      <c r="C2699" s="475">
        <f>'Quantities Report_Secondary'!D2699</f>
        <v>0</v>
      </c>
    </row>
    <row r="2700" spans="1:3" x14ac:dyDescent="0.25">
      <c r="A2700" s="532" t="str">
        <f>IF(ISNUMBER(VALUE(SUBSTITUTE('Quantities Report_Secondary'!$A2700,"+",""))), VALUE(SUBSTITUTE('Quantities Report_Secondary'!$A2700,"+","")),IF('Quantities Report_Secondary'!$A2700="Totals:","End of Project",$A2699))</f>
        <v>Station</v>
      </c>
      <c r="B2700" s="473" t="str">
        <f>IF(ISNUMBER('Quantities Report_Secondary'!$A2700), "",TRIM('Quantities Report_Secondary'!$A2700))</f>
        <v/>
      </c>
      <c r="C2700" s="475">
        <f>'Quantities Report_Secondary'!D2700</f>
        <v>0</v>
      </c>
    </row>
    <row r="2701" spans="1:3" x14ac:dyDescent="0.25">
      <c r="A2701" s="532" t="str">
        <f>IF(ISNUMBER(VALUE(SUBSTITUTE('Quantities Report_Secondary'!$A2701,"+",""))), VALUE(SUBSTITUTE('Quantities Report_Secondary'!$A2701,"+","")),IF('Quantities Report_Secondary'!$A2701="Totals:","End of Project",$A2700))</f>
        <v>Station</v>
      </c>
      <c r="B2701" s="473" t="str">
        <f>IF(ISNUMBER('Quantities Report_Secondary'!$A2701), "",TRIM('Quantities Report_Secondary'!$A2701))</f>
        <v/>
      </c>
      <c r="C2701" s="475">
        <f>'Quantities Report_Secondary'!D2701</f>
        <v>0</v>
      </c>
    </row>
    <row r="2702" spans="1:3" x14ac:dyDescent="0.25">
      <c r="A2702" s="532" t="str">
        <f>IF(ISNUMBER(VALUE(SUBSTITUTE('Quantities Report_Secondary'!$A2702,"+",""))), VALUE(SUBSTITUTE('Quantities Report_Secondary'!$A2702,"+","")),IF('Quantities Report_Secondary'!$A2702="Totals:","End of Project",$A2701))</f>
        <v>Station</v>
      </c>
      <c r="B2702" s="473" t="str">
        <f>IF(ISNUMBER('Quantities Report_Secondary'!$A2702), "",TRIM('Quantities Report_Secondary'!$A2702))</f>
        <v/>
      </c>
      <c r="C2702" s="475">
        <f>'Quantities Report_Secondary'!D2702</f>
        <v>0</v>
      </c>
    </row>
    <row r="2703" spans="1:3" x14ac:dyDescent="0.25">
      <c r="A2703" s="532" t="str">
        <f>IF(ISNUMBER(VALUE(SUBSTITUTE('Quantities Report_Secondary'!$A2703,"+",""))), VALUE(SUBSTITUTE('Quantities Report_Secondary'!$A2703,"+","")),IF('Quantities Report_Secondary'!$A2703="Totals:","End of Project",$A2702))</f>
        <v>Station</v>
      </c>
      <c r="B2703" s="473" t="str">
        <f>IF(ISNUMBER('Quantities Report_Secondary'!$A2703), "",TRIM('Quantities Report_Secondary'!$A2703))</f>
        <v/>
      </c>
      <c r="C2703" s="475">
        <f>'Quantities Report_Secondary'!D2703</f>
        <v>0</v>
      </c>
    </row>
    <row r="2704" spans="1:3" x14ac:dyDescent="0.25">
      <c r="A2704" s="532" t="str">
        <f>IF(ISNUMBER(VALUE(SUBSTITUTE('Quantities Report_Secondary'!$A2704,"+",""))), VALUE(SUBSTITUTE('Quantities Report_Secondary'!$A2704,"+","")),IF('Quantities Report_Secondary'!$A2704="Totals:","End of Project",$A2703))</f>
        <v>Station</v>
      </c>
      <c r="B2704" s="473" t="str">
        <f>IF(ISNUMBER('Quantities Report_Secondary'!$A2704), "",TRIM('Quantities Report_Secondary'!$A2704))</f>
        <v/>
      </c>
      <c r="C2704" s="475">
        <f>'Quantities Report_Secondary'!D2704</f>
        <v>0</v>
      </c>
    </row>
    <row r="2705" spans="1:3" x14ac:dyDescent="0.25">
      <c r="A2705" s="532" t="str">
        <f>IF(ISNUMBER(VALUE(SUBSTITUTE('Quantities Report_Secondary'!$A2705,"+",""))), VALUE(SUBSTITUTE('Quantities Report_Secondary'!$A2705,"+","")),IF('Quantities Report_Secondary'!$A2705="Totals:","End of Project",$A2704))</f>
        <v>Station</v>
      </c>
      <c r="B2705" s="473" t="str">
        <f>IF(ISNUMBER('Quantities Report_Secondary'!$A2705), "",TRIM('Quantities Report_Secondary'!$A2705))</f>
        <v/>
      </c>
      <c r="C2705" s="475">
        <f>'Quantities Report_Secondary'!D2705</f>
        <v>0</v>
      </c>
    </row>
    <row r="2706" spans="1:3" x14ac:dyDescent="0.25">
      <c r="A2706" s="532" t="str">
        <f>IF(ISNUMBER(VALUE(SUBSTITUTE('Quantities Report_Secondary'!$A2706,"+",""))), VALUE(SUBSTITUTE('Quantities Report_Secondary'!$A2706,"+","")),IF('Quantities Report_Secondary'!$A2706="Totals:","End of Project",$A2705))</f>
        <v>Station</v>
      </c>
      <c r="B2706" s="473" t="str">
        <f>IF(ISNUMBER('Quantities Report_Secondary'!$A2706), "",TRIM('Quantities Report_Secondary'!$A2706))</f>
        <v/>
      </c>
      <c r="C2706" s="475">
        <f>'Quantities Report_Secondary'!D2706</f>
        <v>0</v>
      </c>
    </row>
    <row r="2707" spans="1:3" x14ac:dyDescent="0.25">
      <c r="A2707" s="532" t="str">
        <f>IF(ISNUMBER(VALUE(SUBSTITUTE('Quantities Report_Secondary'!$A2707,"+",""))), VALUE(SUBSTITUTE('Quantities Report_Secondary'!$A2707,"+","")),IF('Quantities Report_Secondary'!$A2707="Totals:","End of Project",$A2706))</f>
        <v>Station</v>
      </c>
      <c r="B2707" s="473" t="str">
        <f>IF(ISNUMBER('Quantities Report_Secondary'!$A2707), "",TRIM('Quantities Report_Secondary'!$A2707))</f>
        <v/>
      </c>
      <c r="C2707" s="475">
        <f>'Quantities Report_Secondary'!D2707</f>
        <v>0</v>
      </c>
    </row>
    <row r="2708" spans="1:3" x14ac:dyDescent="0.25">
      <c r="A2708" s="532" t="str">
        <f>IF(ISNUMBER(VALUE(SUBSTITUTE('Quantities Report_Secondary'!$A2708,"+",""))), VALUE(SUBSTITUTE('Quantities Report_Secondary'!$A2708,"+","")),IF('Quantities Report_Secondary'!$A2708="Totals:","End of Project",$A2707))</f>
        <v>Station</v>
      </c>
      <c r="B2708" s="473" t="str">
        <f>IF(ISNUMBER('Quantities Report_Secondary'!$A2708), "",TRIM('Quantities Report_Secondary'!$A2708))</f>
        <v/>
      </c>
      <c r="C2708" s="475">
        <f>'Quantities Report_Secondary'!D2708</f>
        <v>0</v>
      </c>
    </row>
    <row r="2709" spans="1:3" x14ac:dyDescent="0.25">
      <c r="A2709" s="532" t="str">
        <f>IF(ISNUMBER(VALUE(SUBSTITUTE('Quantities Report_Secondary'!$A2709,"+",""))), VALUE(SUBSTITUTE('Quantities Report_Secondary'!$A2709,"+","")),IF('Quantities Report_Secondary'!$A2709="Totals:","End of Project",$A2708))</f>
        <v>Station</v>
      </c>
      <c r="B2709" s="473" t="str">
        <f>IF(ISNUMBER('Quantities Report_Secondary'!$A2709), "",TRIM('Quantities Report_Secondary'!$A2709))</f>
        <v/>
      </c>
      <c r="C2709" s="475">
        <f>'Quantities Report_Secondary'!D2709</f>
        <v>0</v>
      </c>
    </row>
    <row r="2710" spans="1:3" x14ac:dyDescent="0.25">
      <c r="A2710" s="532" t="str">
        <f>IF(ISNUMBER(VALUE(SUBSTITUTE('Quantities Report_Secondary'!$A2710,"+",""))), VALUE(SUBSTITUTE('Quantities Report_Secondary'!$A2710,"+","")),IF('Quantities Report_Secondary'!$A2710="Totals:","End of Project",$A2709))</f>
        <v>Station</v>
      </c>
      <c r="B2710" s="473" t="str">
        <f>IF(ISNUMBER('Quantities Report_Secondary'!$A2710), "",TRIM('Quantities Report_Secondary'!$A2710))</f>
        <v/>
      </c>
      <c r="C2710" s="475">
        <f>'Quantities Report_Secondary'!D2710</f>
        <v>0</v>
      </c>
    </row>
    <row r="2711" spans="1:3" x14ac:dyDescent="0.25">
      <c r="A2711" s="532" t="str">
        <f>IF(ISNUMBER(VALUE(SUBSTITUTE('Quantities Report_Secondary'!$A2711,"+",""))), VALUE(SUBSTITUTE('Quantities Report_Secondary'!$A2711,"+","")),IF('Quantities Report_Secondary'!$A2711="Totals:","End of Project",$A2710))</f>
        <v>Station</v>
      </c>
      <c r="B2711" s="473" t="str">
        <f>IF(ISNUMBER('Quantities Report_Secondary'!$A2711), "",TRIM('Quantities Report_Secondary'!$A2711))</f>
        <v/>
      </c>
      <c r="C2711" s="475">
        <f>'Quantities Report_Secondary'!D2711</f>
        <v>0</v>
      </c>
    </row>
    <row r="2712" spans="1:3" x14ac:dyDescent="0.25">
      <c r="A2712" s="532" t="str">
        <f>IF(ISNUMBER(VALUE(SUBSTITUTE('Quantities Report_Secondary'!$A2712,"+",""))), VALUE(SUBSTITUTE('Quantities Report_Secondary'!$A2712,"+","")),IF('Quantities Report_Secondary'!$A2712="Totals:","End of Project",$A2711))</f>
        <v>Station</v>
      </c>
      <c r="B2712" s="473" t="str">
        <f>IF(ISNUMBER('Quantities Report_Secondary'!$A2712), "",TRIM('Quantities Report_Secondary'!$A2712))</f>
        <v/>
      </c>
      <c r="C2712" s="475">
        <f>'Quantities Report_Secondary'!D2712</f>
        <v>0</v>
      </c>
    </row>
    <row r="2713" spans="1:3" x14ac:dyDescent="0.25">
      <c r="A2713" s="532" t="str">
        <f>IF(ISNUMBER(VALUE(SUBSTITUTE('Quantities Report_Secondary'!$A2713,"+",""))), VALUE(SUBSTITUTE('Quantities Report_Secondary'!$A2713,"+","")),IF('Quantities Report_Secondary'!$A2713="Totals:","End of Project",$A2712))</f>
        <v>Station</v>
      </c>
      <c r="B2713" s="473" t="str">
        <f>IF(ISNUMBER('Quantities Report_Secondary'!$A2713), "",TRIM('Quantities Report_Secondary'!$A2713))</f>
        <v/>
      </c>
      <c r="C2713" s="475">
        <f>'Quantities Report_Secondary'!D2713</f>
        <v>0</v>
      </c>
    </row>
    <row r="2714" spans="1:3" x14ac:dyDescent="0.25">
      <c r="A2714" s="532" t="str">
        <f>IF(ISNUMBER(VALUE(SUBSTITUTE('Quantities Report_Secondary'!$A2714,"+",""))), VALUE(SUBSTITUTE('Quantities Report_Secondary'!$A2714,"+","")),IF('Quantities Report_Secondary'!$A2714="Totals:","End of Project",$A2713))</f>
        <v>Station</v>
      </c>
      <c r="B2714" s="473" t="str">
        <f>IF(ISNUMBER('Quantities Report_Secondary'!$A2714), "",TRIM('Quantities Report_Secondary'!$A2714))</f>
        <v/>
      </c>
      <c r="C2714" s="475">
        <f>'Quantities Report_Secondary'!D2714</f>
        <v>0</v>
      </c>
    </row>
    <row r="2715" spans="1:3" x14ac:dyDescent="0.25">
      <c r="A2715" s="532" t="str">
        <f>IF(ISNUMBER(VALUE(SUBSTITUTE('Quantities Report_Secondary'!$A2715,"+",""))), VALUE(SUBSTITUTE('Quantities Report_Secondary'!$A2715,"+","")),IF('Quantities Report_Secondary'!$A2715="Totals:","End of Project",$A2714))</f>
        <v>Station</v>
      </c>
      <c r="B2715" s="473" t="str">
        <f>IF(ISNUMBER('Quantities Report_Secondary'!$A2715), "",TRIM('Quantities Report_Secondary'!$A2715))</f>
        <v/>
      </c>
      <c r="C2715" s="475">
        <f>'Quantities Report_Secondary'!D2715</f>
        <v>0</v>
      </c>
    </row>
    <row r="2716" spans="1:3" x14ac:dyDescent="0.25">
      <c r="A2716" s="532" t="str">
        <f>IF(ISNUMBER(VALUE(SUBSTITUTE('Quantities Report_Secondary'!$A2716,"+",""))), VALUE(SUBSTITUTE('Quantities Report_Secondary'!$A2716,"+","")),IF('Quantities Report_Secondary'!$A2716="Totals:","End of Project",$A2715))</f>
        <v>Station</v>
      </c>
      <c r="B2716" s="473" t="str">
        <f>IF(ISNUMBER('Quantities Report_Secondary'!$A2716), "",TRIM('Quantities Report_Secondary'!$A2716))</f>
        <v/>
      </c>
      <c r="C2716" s="475">
        <f>'Quantities Report_Secondary'!D2716</f>
        <v>0</v>
      </c>
    </row>
    <row r="2717" spans="1:3" x14ac:dyDescent="0.25">
      <c r="A2717" s="532" t="str">
        <f>IF(ISNUMBER(VALUE(SUBSTITUTE('Quantities Report_Secondary'!$A2717,"+",""))), VALUE(SUBSTITUTE('Quantities Report_Secondary'!$A2717,"+","")),IF('Quantities Report_Secondary'!$A2717="Totals:","End of Project",$A2716))</f>
        <v>Station</v>
      </c>
      <c r="B2717" s="473" t="str">
        <f>IF(ISNUMBER('Quantities Report_Secondary'!$A2717), "",TRIM('Quantities Report_Secondary'!$A2717))</f>
        <v/>
      </c>
      <c r="C2717" s="475">
        <f>'Quantities Report_Secondary'!D2717</f>
        <v>0</v>
      </c>
    </row>
    <row r="2718" spans="1:3" x14ac:dyDescent="0.25">
      <c r="A2718" s="532" t="str">
        <f>IF(ISNUMBER(VALUE(SUBSTITUTE('Quantities Report_Secondary'!$A2718,"+",""))), VALUE(SUBSTITUTE('Quantities Report_Secondary'!$A2718,"+","")),IF('Quantities Report_Secondary'!$A2718="Totals:","End of Project",$A2717))</f>
        <v>Station</v>
      </c>
      <c r="B2718" s="473" t="str">
        <f>IF(ISNUMBER('Quantities Report_Secondary'!$A2718), "",TRIM('Quantities Report_Secondary'!$A2718))</f>
        <v/>
      </c>
      <c r="C2718" s="475">
        <f>'Quantities Report_Secondary'!D2718</f>
        <v>0</v>
      </c>
    </row>
    <row r="2719" spans="1:3" x14ac:dyDescent="0.25">
      <c r="A2719" s="532" t="str">
        <f>IF(ISNUMBER(VALUE(SUBSTITUTE('Quantities Report_Secondary'!$A2719,"+",""))), VALUE(SUBSTITUTE('Quantities Report_Secondary'!$A2719,"+","")),IF('Quantities Report_Secondary'!$A2719="Totals:","End of Project",$A2718))</f>
        <v>Station</v>
      </c>
      <c r="B2719" s="473" t="str">
        <f>IF(ISNUMBER('Quantities Report_Secondary'!$A2719), "",TRIM('Quantities Report_Secondary'!$A2719))</f>
        <v/>
      </c>
      <c r="C2719" s="475">
        <f>'Quantities Report_Secondary'!D2719</f>
        <v>0</v>
      </c>
    </row>
    <row r="2720" spans="1:3" x14ac:dyDescent="0.25">
      <c r="A2720" s="532" t="str">
        <f>IF(ISNUMBER(VALUE(SUBSTITUTE('Quantities Report_Secondary'!$A2720,"+",""))), VALUE(SUBSTITUTE('Quantities Report_Secondary'!$A2720,"+","")),IF('Quantities Report_Secondary'!$A2720="Totals:","End of Project",$A2719))</f>
        <v>Station</v>
      </c>
      <c r="B2720" s="473" t="str">
        <f>IF(ISNUMBER('Quantities Report_Secondary'!$A2720), "",TRIM('Quantities Report_Secondary'!$A2720))</f>
        <v/>
      </c>
      <c r="C2720" s="475">
        <f>'Quantities Report_Secondary'!D2720</f>
        <v>0</v>
      </c>
    </row>
    <row r="2721" spans="1:3" x14ac:dyDescent="0.25">
      <c r="A2721" s="532" t="str">
        <f>IF(ISNUMBER(VALUE(SUBSTITUTE('Quantities Report_Secondary'!$A2721,"+",""))), VALUE(SUBSTITUTE('Quantities Report_Secondary'!$A2721,"+","")),IF('Quantities Report_Secondary'!$A2721="Totals:","End of Project",$A2720))</f>
        <v>Station</v>
      </c>
      <c r="B2721" s="473" t="str">
        <f>IF(ISNUMBER('Quantities Report_Secondary'!$A2721), "",TRIM('Quantities Report_Secondary'!$A2721))</f>
        <v/>
      </c>
      <c r="C2721" s="475">
        <f>'Quantities Report_Secondary'!D2721</f>
        <v>0</v>
      </c>
    </row>
    <row r="2722" spans="1:3" x14ac:dyDescent="0.25">
      <c r="A2722" s="532" t="str">
        <f>IF(ISNUMBER(VALUE(SUBSTITUTE('Quantities Report_Secondary'!$A2722,"+",""))), VALUE(SUBSTITUTE('Quantities Report_Secondary'!$A2722,"+","")),IF('Quantities Report_Secondary'!$A2722="Totals:","End of Project",$A2721))</f>
        <v>Station</v>
      </c>
      <c r="B2722" s="473" t="str">
        <f>IF(ISNUMBER('Quantities Report_Secondary'!$A2722), "",TRIM('Quantities Report_Secondary'!$A2722))</f>
        <v/>
      </c>
      <c r="C2722" s="475">
        <f>'Quantities Report_Secondary'!D2722</f>
        <v>0</v>
      </c>
    </row>
    <row r="2723" spans="1:3" x14ac:dyDescent="0.25">
      <c r="A2723" s="532" t="str">
        <f>IF(ISNUMBER(VALUE(SUBSTITUTE('Quantities Report_Secondary'!$A2723,"+",""))), VALUE(SUBSTITUTE('Quantities Report_Secondary'!$A2723,"+","")),IF('Quantities Report_Secondary'!$A2723="Totals:","End of Project",$A2722))</f>
        <v>Station</v>
      </c>
      <c r="B2723" s="473" t="str">
        <f>IF(ISNUMBER('Quantities Report_Secondary'!$A2723), "",TRIM('Quantities Report_Secondary'!$A2723))</f>
        <v/>
      </c>
      <c r="C2723" s="475">
        <f>'Quantities Report_Secondary'!D2723</f>
        <v>0</v>
      </c>
    </row>
    <row r="2724" spans="1:3" x14ac:dyDescent="0.25">
      <c r="A2724" s="532" t="str">
        <f>IF(ISNUMBER(VALUE(SUBSTITUTE('Quantities Report_Secondary'!$A2724,"+",""))), VALUE(SUBSTITUTE('Quantities Report_Secondary'!$A2724,"+","")),IF('Quantities Report_Secondary'!$A2724="Totals:","End of Project",$A2723))</f>
        <v>Station</v>
      </c>
      <c r="B2724" s="473" t="str">
        <f>IF(ISNUMBER('Quantities Report_Secondary'!$A2724), "",TRIM('Quantities Report_Secondary'!$A2724))</f>
        <v/>
      </c>
      <c r="C2724" s="475">
        <f>'Quantities Report_Secondary'!D2724</f>
        <v>0</v>
      </c>
    </row>
    <row r="2725" spans="1:3" x14ac:dyDescent="0.25">
      <c r="A2725" s="532" t="str">
        <f>IF(ISNUMBER(VALUE(SUBSTITUTE('Quantities Report_Secondary'!$A2725,"+",""))), VALUE(SUBSTITUTE('Quantities Report_Secondary'!$A2725,"+","")),IF('Quantities Report_Secondary'!$A2725="Totals:","End of Project",$A2724))</f>
        <v>Station</v>
      </c>
      <c r="B2725" s="473" t="str">
        <f>IF(ISNUMBER('Quantities Report_Secondary'!$A2725), "",TRIM('Quantities Report_Secondary'!$A2725))</f>
        <v/>
      </c>
      <c r="C2725" s="475">
        <f>'Quantities Report_Secondary'!D2725</f>
        <v>0</v>
      </c>
    </row>
    <row r="2726" spans="1:3" x14ac:dyDescent="0.25">
      <c r="A2726" s="532" t="str">
        <f>IF(ISNUMBER(VALUE(SUBSTITUTE('Quantities Report_Secondary'!$A2726,"+",""))), VALUE(SUBSTITUTE('Quantities Report_Secondary'!$A2726,"+","")),IF('Quantities Report_Secondary'!$A2726="Totals:","End of Project",$A2725))</f>
        <v>Station</v>
      </c>
      <c r="B2726" s="473" t="str">
        <f>IF(ISNUMBER('Quantities Report_Secondary'!$A2726), "",TRIM('Quantities Report_Secondary'!$A2726))</f>
        <v/>
      </c>
      <c r="C2726" s="475">
        <f>'Quantities Report_Secondary'!D2726</f>
        <v>0</v>
      </c>
    </row>
    <row r="2727" spans="1:3" x14ac:dyDescent="0.25">
      <c r="A2727" s="532" t="str">
        <f>IF(ISNUMBER(VALUE(SUBSTITUTE('Quantities Report_Secondary'!$A2727,"+",""))), VALUE(SUBSTITUTE('Quantities Report_Secondary'!$A2727,"+","")),IF('Quantities Report_Secondary'!$A2727="Totals:","End of Project",$A2726))</f>
        <v>Station</v>
      </c>
      <c r="B2727" s="473" t="str">
        <f>IF(ISNUMBER('Quantities Report_Secondary'!$A2727), "",TRIM('Quantities Report_Secondary'!$A2727))</f>
        <v/>
      </c>
      <c r="C2727" s="475">
        <f>'Quantities Report_Secondary'!D2727</f>
        <v>0</v>
      </c>
    </row>
    <row r="2728" spans="1:3" x14ac:dyDescent="0.25">
      <c r="A2728" s="532" t="str">
        <f>IF(ISNUMBER(VALUE(SUBSTITUTE('Quantities Report_Secondary'!$A2728,"+",""))), VALUE(SUBSTITUTE('Quantities Report_Secondary'!$A2728,"+","")),IF('Quantities Report_Secondary'!$A2728="Totals:","End of Project",$A2727))</f>
        <v>Station</v>
      </c>
      <c r="B2728" s="473" t="str">
        <f>IF(ISNUMBER('Quantities Report_Secondary'!$A2728), "",TRIM('Quantities Report_Secondary'!$A2728))</f>
        <v/>
      </c>
      <c r="C2728" s="475">
        <f>'Quantities Report_Secondary'!D2728</f>
        <v>0</v>
      </c>
    </row>
    <row r="2729" spans="1:3" x14ac:dyDescent="0.25">
      <c r="A2729" s="532" t="str">
        <f>IF(ISNUMBER(VALUE(SUBSTITUTE('Quantities Report_Secondary'!$A2729,"+",""))), VALUE(SUBSTITUTE('Quantities Report_Secondary'!$A2729,"+","")),IF('Quantities Report_Secondary'!$A2729="Totals:","End of Project",$A2728))</f>
        <v>Station</v>
      </c>
      <c r="B2729" s="473" t="str">
        <f>IF(ISNUMBER('Quantities Report_Secondary'!$A2729), "",TRIM('Quantities Report_Secondary'!$A2729))</f>
        <v/>
      </c>
      <c r="C2729" s="475">
        <f>'Quantities Report_Secondary'!D2729</f>
        <v>0</v>
      </c>
    </row>
    <row r="2730" spans="1:3" x14ac:dyDescent="0.25">
      <c r="A2730" s="532" t="str">
        <f>IF(ISNUMBER(VALUE(SUBSTITUTE('Quantities Report_Secondary'!$A2730,"+",""))), VALUE(SUBSTITUTE('Quantities Report_Secondary'!$A2730,"+","")),IF('Quantities Report_Secondary'!$A2730="Totals:","End of Project",$A2729))</f>
        <v>Station</v>
      </c>
      <c r="B2730" s="473" t="str">
        <f>IF(ISNUMBER('Quantities Report_Secondary'!$A2730), "",TRIM('Quantities Report_Secondary'!$A2730))</f>
        <v/>
      </c>
      <c r="C2730" s="475">
        <f>'Quantities Report_Secondary'!D2730</f>
        <v>0</v>
      </c>
    </row>
    <row r="2731" spans="1:3" x14ac:dyDescent="0.25">
      <c r="A2731" s="532" t="str">
        <f>IF(ISNUMBER(VALUE(SUBSTITUTE('Quantities Report_Secondary'!$A2731,"+",""))), VALUE(SUBSTITUTE('Quantities Report_Secondary'!$A2731,"+","")),IF('Quantities Report_Secondary'!$A2731="Totals:","End of Project",$A2730))</f>
        <v>Station</v>
      </c>
      <c r="B2731" s="473" t="str">
        <f>IF(ISNUMBER('Quantities Report_Secondary'!$A2731), "",TRIM('Quantities Report_Secondary'!$A2731))</f>
        <v/>
      </c>
      <c r="C2731" s="475">
        <f>'Quantities Report_Secondary'!D2731</f>
        <v>0</v>
      </c>
    </row>
    <row r="2732" spans="1:3" x14ac:dyDescent="0.25">
      <c r="A2732" s="532" t="str">
        <f>IF(ISNUMBER(VALUE(SUBSTITUTE('Quantities Report_Secondary'!$A2732,"+",""))), VALUE(SUBSTITUTE('Quantities Report_Secondary'!$A2732,"+","")),IF('Quantities Report_Secondary'!$A2732="Totals:","End of Project",$A2731))</f>
        <v>Station</v>
      </c>
      <c r="B2732" s="473" t="str">
        <f>IF(ISNUMBER('Quantities Report_Secondary'!$A2732), "",TRIM('Quantities Report_Secondary'!$A2732))</f>
        <v/>
      </c>
      <c r="C2732" s="475">
        <f>'Quantities Report_Secondary'!D2732</f>
        <v>0</v>
      </c>
    </row>
    <row r="2733" spans="1:3" x14ac:dyDescent="0.25">
      <c r="A2733" s="532" t="str">
        <f>IF(ISNUMBER(VALUE(SUBSTITUTE('Quantities Report_Secondary'!$A2733,"+",""))), VALUE(SUBSTITUTE('Quantities Report_Secondary'!$A2733,"+","")),IF('Quantities Report_Secondary'!$A2733="Totals:","End of Project",$A2732))</f>
        <v>Station</v>
      </c>
      <c r="B2733" s="473" t="str">
        <f>IF(ISNUMBER('Quantities Report_Secondary'!$A2733), "",TRIM('Quantities Report_Secondary'!$A2733))</f>
        <v/>
      </c>
      <c r="C2733" s="475">
        <f>'Quantities Report_Secondary'!D2733</f>
        <v>0</v>
      </c>
    </row>
    <row r="2734" spans="1:3" x14ac:dyDescent="0.25">
      <c r="A2734" s="532" t="str">
        <f>IF(ISNUMBER(VALUE(SUBSTITUTE('Quantities Report_Secondary'!$A2734,"+",""))), VALUE(SUBSTITUTE('Quantities Report_Secondary'!$A2734,"+","")),IF('Quantities Report_Secondary'!$A2734="Totals:","End of Project",$A2733))</f>
        <v>Station</v>
      </c>
      <c r="B2734" s="473" t="str">
        <f>IF(ISNUMBER('Quantities Report_Secondary'!$A2734), "",TRIM('Quantities Report_Secondary'!$A2734))</f>
        <v/>
      </c>
      <c r="C2734" s="475">
        <f>'Quantities Report_Secondary'!D2734</f>
        <v>0</v>
      </c>
    </row>
    <row r="2735" spans="1:3" x14ac:dyDescent="0.25">
      <c r="A2735" s="532" t="str">
        <f>IF(ISNUMBER(VALUE(SUBSTITUTE('Quantities Report_Secondary'!$A2735,"+",""))), VALUE(SUBSTITUTE('Quantities Report_Secondary'!$A2735,"+","")),IF('Quantities Report_Secondary'!$A2735="Totals:","End of Project",$A2734))</f>
        <v>Station</v>
      </c>
      <c r="B2735" s="473" t="str">
        <f>IF(ISNUMBER('Quantities Report_Secondary'!$A2735), "",TRIM('Quantities Report_Secondary'!$A2735))</f>
        <v/>
      </c>
      <c r="C2735" s="475">
        <f>'Quantities Report_Secondary'!D2735</f>
        <v>0</v>
      </c>
    </row>
    <row r="2736" spans="1:3" x14ac:dyDescent="0.25">
      <c r="A2736" s="532" t="str">
        <f>IF(ISNUMBER(VALUE(SUBSTITUTE('Quantities Report_Secondary'!$A2736,"+",""))), VALUE(SUBSTITUTE('Quantities Report_Secondary'!$A2736,"+","")),IF('Quantities Report_Secondary'!$A2736="Totals:","End of Project",$A2735))</f>
        <v>Station</v>
      </c>
      <c r="B2736" s="473" t="str">
        <f>IF(ISNUMBER('Quantities Report_Secondary'!$A2736), "",TRIM('Quantities Report_Secondary'!$A2736))</f>
        <v/>
      </c>
      <c r="C2736" s="475">
        <f>'Quantities Report_Secondary'!D2736</f>
        <v>0</v>
      </c>
    </row>
    <row r="2737" spans="1:3" x14ac:dyDescent="0.25">
      <c r="A2737" s="532" t="str">
        <f>IF(ISNUMBER(VALUE(SUBSTITUTE('Quantities Report_Secondary'!$A2737,"+",""))), VALUE(SUBSTITUTE('Quantities Report_Secondary'!$A2737,"+","")),IF('Quantities Report_Secondary'!$A2737="Totals:","End of Project",$A2736))</f>
        <v>Station</v>
      </c>
      <c r="B2737" s="473" t="str">
        <f>IF(ISNUMBER('Quantities Report_Secondary'!$A2737), "",TRIM('Quantities Report_Secondary'!$A2737))</f>
        <v/>
      </c>
      <c r="C2737" s="475">
        <f>'Quantities Report_Secondary'!D2737</f>
        <v>0</v>
      </c>
    </row>
    <row r="2738" spans="1:3" x14ac:dyDescent="0.25">
      <c r="A2738" s="532" t="str">
        <f>IF(ISNUMBER(VALUE(SUBSTITUTE('Quantities Report_Secondary'!$A2738,"+",""))), VALUE(SUBSTITUTE('Quantities Report_Secondary'!$A2738,"+","")),IF('Quantities Report_Secondary'!$A2738="Totals:","End of Project",$A2737))</f>
        <v>Station</v>
      </c>
      <c r="B2738" s="473" t="str">
        <f>IF(ISNUMBER('Quantities Report_Secondary'!$A2738), "",TRIM('Quantities Report_Secondary'!$A2738))</f>
        <v/>
      </c>
      <c r="C2738" s="475">
        <f>'Quantities Report_Secondary'!D2738</f>
        <v>0</v>
      </c>
    </row>
    <row r="2739" spans="1:3" x14ac:dyDescent="0.25">
      <c r="A2739" s="532" t="str">
        <f>IF(ISNUMBER(VALUE(SUBSTITUTE('Quantities Report_Secondary'!$A2739,"+",""))), VALUE(SUBSTITUTE('Quantities Report_Secondary'!$A2739,"+","")),IF('Quantities Report_Secondary'!$A2739="Totals:","End of Project",$A2738))</f>
        <v>Station</v>
      </c>
      <c r="B2739" s="473" t="str">
        <f>IF(ISNUMBER('Quantities Report_Secondary'!$A2739), "",TRIM('Quantities Report_Secondary'!$A2739))</f>
        <v/>
      </c>
      <c r="C2739" s="475">
        <f>'Quantities Report_Secondary'!D2739</f>
        <v>0</v>
      </c>
    </row>
    <row r="2740" spans="1:3" x14ac:dyDescent="0.25">
      <c r="A2740" s="532" t="str">
        <f>IF(ISNUMBER(VALUE(SUBSTITUTE('Quantities Report_Secondary'!$A2740,"+",""))), VALUE(SUBSTITUTE('Quantities Report_Secondary'!$A2740,"+","")),IF('Quantities Report_Secondary'!$A2740="Totals:","End of Project",$A2739))</f>
        <v>Station</v>
      </c>
      <c r="B2740" s="473" t="str">
        <f>IF(ISNUMBER('Quantities Report_Secondary'!$A2740), "",TRIM('Quantities Report_Secondary'!$A2740))</f>
        <v/>
      </c>
      <c r="C2740" s="475">
        <f>'Quantities Report_Secondary'!D2740</f>
        <v>0</v>
      </c>
    </row>
    <row r="2741" spans="1:3" x14ac:dyDescent="0.25">
      <c r="A2741" s="532" t="str">
        <f>IF(ISNUMBER(VALUE(SUBSTITUTE('Quantities Report_Secondary'!$A2741,"+",""))), VALUE(SUBSTITUTE('Quantities Report_Secondary'!$A2741,"+","")),IF('Quantities Report_Secondary'!$A2741="Totals:","End of Project",$A2740))</f>
        <v>Station</v>
      </c>
      <c r="B2741" s="473" t="str">
        <f>IF(ISNUMBER('Quantities Report_Secondary'!$A2741), "",TRIM('Quantities Report_Secondary'!$A2741))</f>
        <v/>
      </c>
      <c r="C2741" s="475">
        <f>'Quantities Report_Secondary'!D2741</f>
        <v>0</v>
      </c>
    </row>
    <row r="2742" spans="1:3" x14ac:dyDescent="0.25">
      <c r="A2742" s="532" t="str">
        <f>IF(ISNUMBER(VALUE(SUBSTITUTE('Quantities Report_Secondary'!$A2742,"+",""))), VALUE(SUBSTITUTE('Quantities Report_Secondary'!$A2742,"+","")),IF('Quantities Report_Secondary'!$A2742="Totals:","End of Project",$A2741))</f>
        <v>Station</v>
      </c>
      <c r="B2742" s="473" t="str">
        <f>IF(ISNUMBER('Quantities Report_Secondary'!$A2742), "",TRIM('Quantities Report_Secondary'!$A2742))</f>
        <v/>
      </c>
      <c r="C2742" s="475">
        <f>'Quantities Report_Secondary'!D2742</f>
        <v>0</v>
      </c>
    </row>
    <row r="2743" spans="1:3" x14ac:dyDescent="0.25">
      <c r="A2743" s="532" t="str">
        <f>IF(ISNUMBER(VALUE(SUBSTITUTE('Quantities Report_Secondary'!$A2743,"+",""))), VALUE(SUBSTITUTE('Quantities Report_Secondary'!$A2743,"+","")),IF('Quantities Report_Secondary'!$A2743="Totals:","End of Project",$A2742))</f>
        <v>Station</v>
      </c>
      <c r="B2743" s="473" t="str">
        <f>IF(ISNUMBER('Quantities Report_Secondary'!$A2743), "",TRIM('Quantities Report_Secondary'!$A2743))</f>
        <v/>
      </c>
      <c r="C2743" s="475">
        <f>'Quantities Report_Secondary'!D2743</f>
        <v>0</v>
      </c>
    </row>
    <row r="2744" spans="1:3" x14ac:dyDescent="0.25">
      <c r="A2744" s="532" t="str">
        <f>IF(ISNUMBER(VALUE(SUBSTITUTE('Quantities Report_Secondary'!$A2744,"+",""))), VALUE(SUBSTITUTE('Quantities Report_Secondary'!$A2744,"+","")),IF('Quantities Report_Secondary'!$A2744="Totals:","End of Project",$A2743))</f>
        <v>Station</v>
      </c>
      <c r="B2744" s="473" t="str">
        <f>IF(ISNUMBER('Quantities Report_Secondary'!$A2744), "",TRIM('Quantities Report_Secondary'!$A2744))</f>
        <v/>
      </c>
      <c r="C2744" s="475">
        <f>'Quantities Report_Secondary'!D2744</f>
        <v>0</v>
      </c>
    </row>
    <row r="2745" spans="1:3" x14ac:dyDescent="0.25">
      <c r="A2745" s="532" t="str">
        <f>IF(ISNUMBER(VALUE(SUBSTITUTE('Quantities Report_Secondary'!$A2745,"+",""))), VALUE(SUBSTITUTE('Quantities Report_Secondary'!$A2745,"+","")),IF('Quantities Report_Secondary'!$A2745="Totals:","End of Project",$A2744))</f>
        <v>Station</v>
      </c>
      <c r="B2745" s="473" t="str">
        <f>IF(ISNUMBER('Quantities Report_Secondary'!$A2745), "",TRIM('Quantities Report_Secondary'!$A2745))</f>
        <v/>
      </c>
      <c r="C2745" s="475">
        <f>'Quantities Report_Secondary'!D2745</f>
        <v>0</v>
      </c>
    </row>
    <row r="2746" spans="1:3" x14ac:dyDescent="0.25">
      <c r="A2746" s="532" t="str">
        <f>IF(ISNUMBER(VALUE(SUBSTITUTE('Quantities Report_Secondary'!$A2746,"+",""))), VALUE(SUBSTITUTE('Quantities Report_Secondary'!$A2746,"+","")),IF('Quantities Report_Secondary'!$A2746="Totals:","End of Project",$A2745))</f>
        <v>Station</v>
      </c>
      <c r="B2746" s="473" t="str">
        <f>IF(ISNUMBER('Quantities Report_Secondary'!$A2746), "",TRIM('Quantities Report_Secondary'!$A2746))</f>
        <v/>
      </c>
      <c r="C2746" s="475">
        <f>'Quantities Report_Secondary'!D2746</f>
        <v>0</v>
      </c>
    </row>
    <row r="2747" spans="1:3" x14ac:dyDescent="0.25">
      <c r="A2747" s="532" t="str">
        <f>IF(ISNUMBER(VALUE(SUBSTITUTE('Quantities Report_Secondary'!$A2747,"+",""))), VALUE(SUBSTITUTE('Quantities Report_Secondary'!$A2747,"+","")),IF('Quantities Report_Secondary'!$A2747="Totals:","End of Project",$A2746))</f>
        <v>Station</v>
      </c>
      <c r="B2747" s="473" t="str">
        <f>IF(ISNUMBER('Quantities Report_Secondary'!$A2747), "",TRIM('Quantities Report_Secondary'!$A2747))</f>
        <v/>
      </c>
      <c r="C2747" s="475">
        <f>'Quantities Report_Secondary'!D2747</f>
        <v>0</v>
      </c>
    </row>
    <row r="2748" spans="1:3" x14ac:dyDescent="0.25">
      <c r="A2748" s="532" t="str">
        <f>IF(ISNUMBER(VALUE(SUBSTITUTE('Quantities Report_Secondary'!$A2748,"+",""))), VALUE(SUBSTITUTE('Quantities Report_Secondary'!$A2748,"+","")),IF('Quantities Report_Secondary'!$A2748="Totals:","End of Project",$A2747))</f>
        <v>Station</v>
      </c>
      <c r="B2748" s="473" t="str">
        <f>IF(ISNUMBER('Quantities Report_Secondary'!$A2748), "",TRIM('Quantities Report_Secondary'!$A2748))</f>
        <v/>
      </c>
      <c r="C2748" s="475">
        <f>'Quantities Report_Secondary'!D2748</f>
        <v>0</v>
      </c>
    </row>
    <row r="2749" spans="1:3" x14ac:dyDescent="0.25">
      <c r="A2749" s="532" t="str">
        <f>IF(ISNUMBER(VALUE(SUBSTITUTE('Quantities Report_Secondary'!$A2749,"+",""))), VALUE(SUBSTITUTE('Quantities Report_Secondary'!$A2749,"+","")),IF('Quantities Report_Secondary'!$A2749="Totals:","End of Project",$A2748))</f>
        <v>Station</v>
      </c>
      <c r="B2749" s="473" t="str">
        <f>IF(ISNUMBER('Quantities Report_Secondary'!$A2749), "",TRIM('Quantities Report_Secondary'!$A2749))</f>
        <v/>
      </c>
      <c r="C2749" s="475">
        <f>'Quantities Report_Secondary'!D2749</f>
        <v>0</v>
      </c>
    </row>
    <row r="2750" spans="1:3" x14ac:dyDescent="0.25">
      <c r="A2750" s="532" t="str">
        <f>IF(ISNUMBER(VALUE(SUBSTITUTE('Quantities Report_Secondary'!$A2750,"+",""))), VALUE(SUBSTITUTE('Quantities Report_Secondary'!$A2750,"+","")),IF('Quantities Report_Secondary'!$A2750="Totals:","End of Project",$A2749))</f>
        <v>Station</v>
      </c>
      <c r="B2750" s="473" t="str">
        <f>IF(ISNUMBER('Quantities Report_Secondary'!$A2750), "",TRIM('Quantities Report_Secondary'!$A2750))</f>
        <v/>
      </c>
      <c r="C2750" s="475">
        <f>'Quantities Report_Secondary'!D2750</f>
        <v>0</v>
      </c>
    </row>
    <row r="2751" spans="1:3" x14ac:dyDescent="0.25">
      <c r="A2751" s="532" t="str">
        <f>IF(ISNUMBER(VALUE(SUBSTITUTE('Quantities Report_Secondary'!$A2751,"+",""))), VALUE(SUBSTITUTE('Quantities Report_Secondary'!$A2751,"+","")),IF('Quantities Report_Secondary'!$A2751="Totals:","End of Project",$A2750))</f>
        <v>Station</v>
      </c>
      <c r="B2751" s="473" t="str">
        <f>IF(ISNUMBER('Quantities Report_Secondary'!$A2751), "",TRIM('Quantities Report_Secondary'!$A2751))</f>
        <v/>
      </c>
      <c r="C2751" s="475">
        <f>'Quantities Report_Secondary'!D2751</f>
        <v>0</v>
      </c>
    </row>
    <row r="2752" spans="1:3" x14ac:dyDescent="0.25">
      <c r="A2752" s="532" t="str">
        <f>IF(ISNUMBER(VALUE(SUBSTITUTE('Quantities Report_Secondary'!$A2752,"+",""))), VALUE(SUBSTITUTE('Quantities Report_Secondary'!$A2752,"+","")),IF('Quantities Report_Secondary'!$A2752="Totals:","End of Project",$A2751))</f>
        <v>Station</v>
      </c>
      <c r="B2752" s="473" t="str">
        <f>IF(ISNUMBER('Quantities Report_Secondary'!$A2752), "",TRIM('Quantities Report_Secondary'!$A2752))</f>
        <v/>
      </c>
      <c r="C2752" s="475">
        <f>'Quantities Report_Secondary'!D2752</f>
        <v>0</v>
      </c>
    </row>
    <row r="2753" spans="1:3" x14ac:dyDescent="0.25">
      <c r="A2753" s="532" t="str">
        <f>IF(ISNUMBER(VALUE(SUBSTITUTE('Quantities Report_Secondary'!$A2753,"+",""))), VALUE(SUBSTITUTE('Quantities Report_Secondary'!$A2753,"+","")),IF('Quantities Report_Secondary'!$A2753="Totals:","End of Project",$A2752))</f>
        <v>Station</v>
      </c>
      <c r="B2753" s="473" t="str">
        <f>IF(ISNUMBER('Quantities Report_Secondary'!$A2753), "",TRIM('Quantities Report_Secondary'!$A2753))</f>
        <v/>
      </c>
      <c r="C2753" s="475">
        <f>'Quantities Report_Secondary'!D2753</f>
        <v>0</v>
      </c>
    </row>
    <row r="2754" spans="1:3" x14ac:dyDescent="0.25">
      <c r="A2754" s="532" t="str">
        <f>IF(ISNUMBER(VALUE(SUBSTITUTE('Quantities Report_Secondary'!$A2754,"+",""))), VALUE(SUBSTITUTE('Quantities Report_Secondary'!$A2754,"+","")),IF('Quantities Report_Secondary'!$A2754="Totals:","End of Project",$A2753))</f>
        <v>Station</v>
      </c>
      <c r="B2754" s="473" t="str">
        <f>IF(ISNUMBER('Quantities Report_Secondary'!$A2754), "",TRIM('Quantities Report_Secondary'!$A2754))</f>
        <v/>
      </c>
      <c r="C2754" s="475">
        <f>'Quantities Report_Secondary'!D2754</f>
        <v>0</v>
      </c>
    </row>
    <row r="2755" spans="1:3" x14ac:dyDescent="0.25">
      <c r="A2755" s="532" t="str">
        <f>IF(ISNUMBER(VALUE(SUBSTITUTE('Quantities Report_Secondary'!$A2755,"+",""))), VALUE(SUBSTITUTE('Quantities Report_Secondary'!$A2755,"+","")),IF('Quantities Report_Secondary'!$A2755="Totals:","End of Project",$A2754))</f>
        <v>Station</v>
      </c>
      <c r="B2755" s="473" t="str">
        <f>IF(ISNUMBER('Quantities Report_Secondary'!$A2755), "",TRIM('Quantities Report_Secondary'!$A2755))</f>
        <v/>
      </c>
      <c r="C2755" s="475">
        <f>'Quantities Report_Secondary'!D2755</f>
        <v>0</v>
      </c>
    </row>
    <row r="2756" spans="1:3" x14ac:dyDescent="0.25">
      <c r="A2756" s="532" t="str">
        <f>IF(ISNUMBER(VALUE(SUBSTITUTE('Quantities Report_Secondary'!$A2756,"+",""))), VALUE(SUBSTITUTE('Quantities Report_Secondary'!$A2756,"+","")),IF('Quantities Report_Secondary'!$A2756="Totals:","End of Project",$A2755))</f>
        <v>Station</v>
      </c>
      <c r="B2756" s="473" t="str">
        <f>IF(ISNUMBER('Quantities Report_Secondary'!$A2756), "",TRIM('Quantities Report_Secondary'!$A2756))</f>
        <v/>
      </c>
      <c r="C2756" s="475">
        <f>'Quantities Report_Secondary'!D2756</f>
        <v>0</v>
      </c>
    </row>
    <row r="2757" spans="1:3" x14ac:dyDescent="0.25">
      <c r="A2757" s="532" t="str">
        <f>IF(ISNUMBER(VALUE(SUBSTITUTE('Quantities Report_Secondary'!$A2757,"+",""))), VALUE(SUBSTITUTE('Quantities Report_Secondary'!$A2757,"+","")),IF('Quantities Report_Secondary'!$A2757="Totals:","End of Project",$A2756))</f>
        <v>Station</v>
      </c>
      <c r="B2757" s="473" t="str">
        <f>IF(ISNUMBER('Quantities Report_Secondary'!$A2757), "",TRIM('Quantities Report_Secondary'!$A2757))</f>
        <v/>
      </c>
      <c r="C2757" s="475">
        <f>'Quantities Report_Secondary'!D2757</f>
        <v>0</v>
      </c>
    </row>
    <row r="2758" spans="1:3" x14ac:dyDescent="0.25">
      <c r="A2758" s="532" t="str">
        <f>IF(ISNUMBER(VALUE(SUBSTITUTE('Quantities Report_Secondary'!$A2758,"+",""))), VALUE(SUBSTITUTE('Quantities Report_Secondary'!$A2758,"+","")),IF('Quantities Report_Secondary'!$A2758="Totals:","End of Project",$A2757))</f>
        <v>Station</v>
      </c>
      <c r="B2758" s="473" t="str">
        <f>IF(ISNUMBER('Quantities Report_Secondary'!$A2758), "",TRIM('Quantities Report_Secondary'!$A2758))</f>
        <v/>
      </c>
      <c r="C2758" s="475">
        <f>'Quantities Report_Secondary'!D2758</f>
        <v>0</v>
      </c>
    </row>
    <row r="2759" spans="1:3" x14ac:dyDescent="0.25">
      <c r="A2759" s="532" t="str">
        <f>IF(ISNUMBER(VALUE(SUBSTITUTE('Quantities Report_Secondary'!$A2759,"+",""))), VALUE(SUBSTITUTE('Quantities Report_Secondary'!$A2759,"+","")),IF('Quantities Report_Secondary'!$A2759="Totals:","End of Project",$A2758))</f>
        <v>Station</v>
      </c>
      <c r="B2759" s="473" t="str">
        <f>IF(ISNUMBER('Quantities Report_Secondary'!$A2759), "",TRIM('Quantities Report_Secondary'!$A2759))</f>
        <v/>
      </c>
      <c r="C2759" s="475">
        <f>'Quantities Report_Secondary'!D2759</f>
        <v>0</v>
      </c>
    </row>
    <row r="2760" spans="1:3" x14ac:dyDescent="0.25">
      <c r="A2760" s="532" t="str">
        <f>IF(ISNUMBER(VALUE(SUBSTITUTE('Quantities Report_Secondary'!$A2760,"+",""))), VALUE(SUBSTITUTE('Quantities Report_Secondary'!$A2760,"+","")),IF('Quantities Report_Secondary'!$A2760="Totals:","End of Project",$A2759))</f>
        <v>Station</v>
      </c>
      <c r="B2760" s="473" t="str">
        <f>IF(ISNUMBER('Quantities Report_Secondary'!$A2760), "",TRIM('Quantities Report_Secondary'!$A2760))</f>
        <v/>
      </c>
      <c r="C2760" s="475">
        <f>'Quantities Report_Secondary'!D2760</f>
        <v>0</v>
      </c>
    </row>
    <row r="2761" spans="1:3" x14ac:dyDescent="0.25">
      <c r="A2761" s="532" t="str">
        <f>IF(ISNUMBER(VALUE(SUBSTITUTE('Quantities Report_Secondary'!$A2761,"+",""))), VALUE(SUBSTITUTE('Quantities Report_Secondary'!$A2761,"+","")),IF('Quantities Report_Secondary'!$A2761="Totals:","End of Project",$A2760))</f>
        <v>Station</v>
      </c>
      <c r="B2761" s="473" t="str">
        <f>IF(ISNUMBER('Quantities Report_Secondary'!$A2761), "",TRIM('Quantities Report_Secondary'!$A2761))</f>
        <v/>
      </c>
      <c r="C2761" s="475">
        <f>'Quantities Report_Secondary'!D2761</f>
        <v>0</v>
      </c>
    </row>
    <row r="2762" spans="1:3" x14ac:dyDescent="0.25">
      <c r="A2762" s="532" t="str">
        <f>IF(ISNUMBER(VALUE(SUBSTITUTE('Quantities Report_Secondary'!$A2762,"+",""))), VALUE(SUBSTITUTE('Quantities Report_Secondary'!$A2762,"+","")),IF('Quantities Report_Secondary'!$A2762="Totals:","End of Project",$A2761))</f>
        <v>Station</v>
      </c>
      <c r="B2762" s="473" t="str">
        <f>IF(ISNUMBER('Quantities Report_Secondary'!$A2762), "",TRIM('Quantities Report_Secondary'!$A2762))</f>
        <v/>
      </c>
      <c r="C2762" s="475">
        <f>'Quantities Report_Secondary'!D2762</f>
        <v>0</v>
      </c>
    </row>
    <row r="2763" spans="1:3" x14ac:dyDescent="0.25">
      <c r="A2763" s="532" t="str">
        <f>IF(ISNUMBER(VALUE(SUBSTITUTE('Quantities Report_Secondary'!$A2763,"+",""))), VALUE(SUBSTITUTE('Quantities Report_Secondary'!$A2763,"+","")),IF('Quantities Report_Secondary'!$A2763="Totals:","End of Project",$A2762))</f>
        <v>Station</v>
      </c>
      <c r="B2763" s="473" t="str">
        <f>IF(ISNUMBER('Quantities Report_Secondary'!$A2763), "",TRIM('Quantities Report_Secondary'!$A2763))</f>
        <v/>
      </c>
      <c r="C2763" s="475">
        <f>'Quantities Report_Secondary'!D2763</f>
        <v>0</v>
      </c>
    </row>
    <row r="2764" spans="1:3" x14ac:dyDescent="0.25">
      <c r="A2764" s="532" t="str">
        <f>IF(ISNUMBER(VALUE(SUBSTITUTE('Quantities Report_Secondary'!$A2764,"+",""))), VALUE(SUBSTITUTE('Quantities Report_Secondary'!$A2764,"+","")),IF('Quantities Report_Secondary'!$A2764="Totals:","End of Project",$A2763))</f>
        <v>Station</v>
      </c>
      <c r="B2764" s="473" t="str">
        <f>IF(ISNUMBER('Quantities Report_Secondary'!$A2764), "",TRIM('Quantities Report_Secondary'!$A2764))</f>
        <v/>
      </c>
      <c r="C2764" s="475">
        <f>'Quantities Report_Secondary'!D2764</f>
        <v>0</v>
      </c>
    </row>
    <row r="2765" spans="1:3" x14ac:dyDescent="0.25">
      <c r="A2765" s="532" t="str">
        <f>IF(ISNUMBER(VALUE(SUBSTITUTE('Quantities Report_Secondary'!$A2765,"+",""))), VALUE(SUBSTITUTE('Quantities Report_Secondary'!$A2765,"+","")),IF('Quantities Report_Secondary'!$A2765="Totals:","End of Project",$A2764))</f>
        <v>Station</v>
      </c>
      <c r="B2765" s="473" t="str">
        <f>IF(ISNUMBER('Quantities Report_Secondary'!$A2765), "",TRIM('Quantities Report_Secondary'!$A2765))</f>
        <v/>
      </c>
      <c r="C2765" s="475">
        <f>'Quantities Report_Secondary'!D2765</f>
        <v>0</v>
      </c>
    </row>
    <row r="2766" spans="1:3" x14ac:dyDescent="0.25">
      <c r="A2766" s="532" t="str">
        <f>IF(ISNUMBER(VALUE(SUBSTITUTE('Quantities Report_Secondary'!$A2766,"+",""))), VALUE(SUBSTITUTE('Quantities Report_Secondary'!$A2766,"+","")),IF('Quantities Report_Secondary'!$A2766="Totals:","End of Project",$A2765))</f>
        <v>Station</v>
      </c>
      <c r="B2766" s="473" t="str">
        <f>IF(ISNUMBER('Quantities Report_Secondary'!$A2766), "",TRIM('Quantities Report_Secondary'!$A2766))</f>
        <v/>
      </c>
      <c r="C2766" s="475">
        <f>'Quantities Report_Secondary'!D2766</f>
        <v>0</v>
      </c>
    </row>
    <row r="2767" spans="1:3" x14ac:dyDescent="0.25">
      <c r="A2767" s="532" t="str">
        <f>IF(ISNUMBER(VALUE(SUBSTITUTE('Quantities Report_Secondary'!$A2767,"+",""))), VALUE(SUBSTITUTE('Quantities Report_Secondary'!$A2767,"+","")),IF('Quantities Report_Secondary'!$A2767="Totals:","End of Project",$A2766))</f>
        <v>Station</v>
      </c>
      <c r="B2767" s="473" t="str">
        <f>IF(ISNUMBER('Quantities Report_Secondary'!$A2767), "",TRIM('Quantities Report_Secondary'!$A2767))</f>
        <v/>
      </c>
      <c r="C2767" s="475">
        <f>'Quantities Report_Secondary'!D2767</f>
        <v>0</v>
      </c>
    </row>
    <row r="2768" spans="1:3" x14ac:dyDescent="0.25">
      <c r="A2768" s="532" t="str">
        <f>IF(ISNUMBER(VALUE(SUBSTITUTE('Quantities Report_Secondary'!$A2768,"+",""))), VALUE(SUBSTITUTE('Quantities Report_Secondary'!$A2768,"+","")),IF('Quantities Report_Secondary'!$A2768="Totals:","End of Project",$A2767))</f>
        <v>Station</v>
      </c>
      <c r="B2768" s="473" t="str">
        <f>IF(ISNUMBER('Quantities Report_Secondary'!$A2768), "",TRIM('Quantities Report_Secondary'!$A2768))</f>
        <v/>
      </c>
      <c r="C2768" s="475">
        <f>'Quantities Report_Secondary'!D2768</f>
        <v>0</v>
      </c>
    </row>
    <row r="2769" spans="1:3" x14ac:dyDescent="0.25">
      <c r="A2769" s="532" t="str">
        <f>IF(ISNUMBER(VALUE(SUBSTITUTE('Quantities Report_Secondary'!$A2769,"+",""))), VALUE(SUBSTITUTE('Quantities Report_Secondary'!$A2769,"+","")),IF('Quantities Report_Secondary'!$A2769="Totals:","End of Project",$A2768))</f>
        <v>Station</v>
      </c>
      <c r="B2769" s="473" t="str">
        <f>IF(ISNUMBER('Quantities Report_Secondary'!$A2769), "",TRIM('Quantities Report_Secondary'!$A2769))</f>
        <v/>
      </c>
      <c r="C2769" s="475">
        <f>'Quantities Report_Secondary'!D2769</f>
        <v>0</v>
      </c>
    </row>
    <row r="2770" spans="1:3" x14ac:dyDescent="0.25">
      <c r="A2770" s="532" t="str">
        <f>IF(ISNUMBER(VALUE(SUBSTITUTE('Quantities Report_Secondary'!$A2770,"+",""))), VALUE(SUBSTITUTE('Quantities Report_Secondary'!$A2770,"+","")),IF('Quantities Report_Secondary'!$A2770="Totals:","End of Project",$A2769))</f>
        <v>Station</v>
      </c>
      <c r="B2770" s="473" t="str">
        <f>IF(ISNUMBER('Quantities Report_Secondary'!$A2770), "",TRIM('Quantities Report_Secondary'!$A2770))</f>
        <v/>
      </c>
      <c r="C2770" s="475">
        <f>'Quantities Report_Secondary'!D2770</f>
        <v>0</v>
      </c>
    </row>
    <row r="2771" spans="1:3" x14ac:dyDescent="0.25">
      <c r="A2771" s="532" t="str">
        <f>IF(ISNUMBER(VALUE(SUBSTITUTE('Quantities Report_Secondary'!$A2771,"+",""))), VALUE(SUBSTITUTE('Quantities Report_Secondary'!$A2771,"+","")),IF('Quantities Report_Secondary'!$A2771="Totals:","End of Project",$A2770))</f>
        <v>Station</v>
      </c>
      <c r="B2771" s="473" t="str">
        <f>IF(ISNUMBER('Quantities Report_Secondary'!$A2771), "",TRIM('Quantities Report_Secondary'!$A2771))</f>
        <v/>
      </c>
      <c r="C2771" s="475">
        <f>'Quantities Report_Secondary'!D2771</f>
        <v>0</v>
      </c>
    </row>
    <row r="2772" spans="1:3" x14ac:dyDescent="0.25">
      <c r="A2772" s="532" t="str">
        <f>IF(ISNUMBER(VALUE(SUBSTITUTE('Quantities Report_Secondary'!$A2772,"+",""))), VALUE(SUBSTITUTE('Quantities Report_Secondary'!$A2772,"+","")),IF('Quantities Report_Secondary'!$A2772="Totals:","End of Project",$A2771))</f>
        <v>Station</v>
      </c>
      <c r="B2772" s="473" t="str">
        <f>IF(ISNUMBER('Quantities Report_Secondary'!$A2772), "",TRIM('Quantities Report_Secondary'!$A2772))</f>
        <v/>
      </c>
      <c r="C2772" s="475">
        <f>'Quantities Report_Secondary'!D2772</f>
        <v>0</v>
      </c>
    </row>
    <row r="2773" spans="1:3" x14ac:dyDescent="0.25">
      <c r="A2773" s="532" t="str">
        <f>IF(ISNUMBER(VALUE(SUBSTITUTE('Quantities Report_Secondary'!$A2773,"+",""))), VALUE(SUBSTITUTE('Quantities Report_Secondary'!$A2773,"+","")),IF('Quantities Report_Secondary'!$A2773="Totals:","End of Project",$A2772))</f>
        <v>Station</v>
      </c>
      <c r="B2773" s="473" t="str">
        <f>IF(ISNUMBER('Quantities Report_Secondary'!$A2773), "",TRIM('Quantities Report_Secondary'!$A2773))</f>
        <v/>
      </c>
      <c r="C2773" s="475">
        <f>'Quantities Report_Secondary'!D2773</f>
        <v>0</v>
      </c>
    </row>
    <row r="2774" spans="1:3" x14ac:dyDescent="0.25">
      <c r="A2774" s="532" t="str">
        <f>IF(ISNUMBER(VALUE(SUBSTITUTE('Quantities Report_Secondary'!$A2774,"+",""))), VALUE(SUBSTITUTE('Quantities Report_Secondary'!$A2774,"+","")),IF('Quantities Report_Secondary'!$A2774="Totals:","End of Project",$A2773))</f>
        <v>Station</v>
      </c>
      <c r="B2774" s="473" t="str">
        <f>IF(ISNUMBER('Quantities Report_Secondary'!$A2774), "",TRIM('Quantities Report_Secondary'!$A2774))</f>
        <v/>
      </c>
      <c r="C2774" s="475">
        <f>'Quantities Report_Secondary'!D2774</f>
        <v>0</v>
      </c>
    </row>
    <row r="2775" spans="1:3" x14ac:dyDescent="0.25">
      <c r="A2775" s="532" t="str">
        <f>IF(ISNUMBER(VALUE(SUBSTITUTE('Quantities Report_Secondary'!$A2775,"+",""))), VALUE(SUBSTITUTE('Quantities Report_Secondary'!$A2775,"+","")),IF('Quantities Report_Secondary'!$A2775="Totals:","End of Project",$A2774))</f>
        <v>Station</v>
      </c>
      <c r="B2775" s="473" t="str">
        <f>IF(ISNUMBER('Quantities Report_Secondary'!$A2775), "",TRIM('Quantities Report_Secondary'!$A2775))</f>
        <v/>
      </c>
      <c r="C2775" s="475">
        <f>'Quantities Report_Secondary'!D2775</f>
        <v>0</v>
      </c>
    </row>
    <row r="2776" spans="1:3" x14ac:dyDescent="0.25">
      <c r="A2776" s="532" t="str">
        <f>IF(ISNUMBER(VALUE(SUBSTITUTE('Quantities Report_Secondary'!$A2776,"+",""))), VALUE(SUBSTITUTE('Quantities Report_Secondary'!$A2776,"+","")),IF('Quantities Report_Secondary'!$A2776="Totals:","End of Project",$A2775))</f>
        <v>Station</v>
      </c>
      <c r="B2776" s="473" t="str">
        <f>IF(ISNUMBER('Quantities Report_Secondary'!$A2776), "",TRIM('Quantities Report_Secondary'!$A2776))</f>
        <v/>
      </c>
      <c r="C2776" s="475">
        <f>'Quantities Report_Secondary'!D2776</f>
        <v>0</v>
      </c>
    </row>
    <row r="2777" spans="1:3" x14ac:dyDescent="0.25">
      <c r="A2777" s="532" t="str">
        <f>IF(ISNUMBER(VALUE(SUBSTITUTE('Quantities Report_Secondary'!$A2777,"+",""))), VALUE(SUBSTITUTE('Quantities Report_Secondary'!$A2777,"+","")),IF('Quantities Report_Secondary'!$A2777="Totals:","End of Project",$A2776))</f>
        <v>Station</v>
      </c>
      <c r="B2777" s="473" t="str">
        <f>IF(ISNUMBER('Quantities Report_Secondary'!$A2777), "",TRIM('Quantities Report_Secondary'!$A2777))</f>
        <v/>
      </c>
      <c r="C2777" s="475">
        <f>'Quantities Report_Secondary'!D2777</f>
        <v>0</v>
      </c>
    </row>
    <row r="2778" spans="1:3" x14ac:dyDescent="0.25">
      <c r="A2778" s="532" t="str">
        <f>IF(ISNUMBER(VALUE(SUBSTITUTE('Quantities Report_Secondary'!$A2778,"+",""))), VALUE(SUBSTITUTE('Quantities Report_Secondary'!$A2778,"+","")),IF('Quantities Report_Secondary'!$A2778="Totals:","End of Project",$A2777))</f>
        <v>Station</v>
      </c>
      <c r="B2778" s="473" t="str">
        <f>IF(ISNUMBER('Quantities Report_Secondary'!$A2778), "",TRIM('Quantities Report_Secondary'!$A2778))</f>
        <v/>
      </c>
      <c r="C2778" s="475">
        <f>'Quantities Report_Secondary'!D2778</f>
        <v>0</v>
      </c>
    </row>
    <row r="2779" spans="1:3" x14ac:dyDescent="0.25">
      <c r="A2779" s="532" t="str">
        <f>IF(ISNUMBER(VALUE(SUBSTITUTE('Quantities Report_Secondary'!$A2779,"+",""))), VALUE(SUBSTITUTE('Quantities Report_Secondary'!$A2779,"+","")),IF('Quantities Report_Secondary'!$A2779="Totals:","End of Project",$A2778))</f>
        <v>Station</v>
      </c>
      <c r="B2779" s="473" t="str">
        <f>IF(ISNUMBER('Quantities Report_Secondary'!$A2779), "",TRIM('Quantities Report_Secondary'!$A2779))</f>
        <v/>
      </c>
      <c r="C2779" s="475">
        <f>'Quantities Report_Secondary'!D2779</f>
        <v>0</v>
      </c>
    </row>
    <row r="2780" spans="1:3" x14ac:dyDescent="0.25">
      <c r="A2780" s="532" t="str">
        <f>IF(ISNUMBER(VALUE(SUBSTITUTE('Quantities Report_Secondary'!$A2780,"+",""))), VALUE(SUBSTITUTE('Quantities Report_Secondary'!$A2780,"+","")),IF('Quantities Report_Secondary'!$A2780="Totals:","End of Project",$A2779))</f>
        <v>Station</v>
      </c>
      <c r="B2780" s="473" t="str">
        <f>IF(ISNUMBER('Quantities Report_Secondary'!$A2780), "",TRIM('Quantities Report_Secondary'!$A2780))</f>
        <v/>
      </c>
      <c r="C2780" s="475">
        <f>'Quantities Report_Secondary'!D2780</f>
        <v>0</v>
      </c>
    </row>
    <row r="2781" spans="1:3" x14ac:dyDescent="0.25">
      <c r="A2781" s="532" t="str">
        <f>IF(ISNUMBER(VALUE(SUBSTITUTE('Quantities Report_Secondary'!$A2781,"+",""))), VALUE(SUBSTITUTE('Quantities Report_Secondary'!$A2781,"+","")),IF('Quantities Report_Secondary'!$A2781="Totals:","End of Project",$A2780))</f>
        <v>Station</v>
      </c>
      <c r="B2781" s="473" t="str">
        <f>IF(ISNUMBER('Quantities Report_Secondary'!$A2781), "",TRIM('Quantities Report_Secondary'!$A2781))</f>
        <v/>
      </c>
      <c r="C2781" s="475">
        <f>'Quantities Report_Secondary'!D2781</f>
        <v>0</v>
      </c>
    </row>
    <row r="2782" spans="1:3" x14ac:dyDescent="0.25">
      <c r="A2782" s="532" t="str">
        <f>IF(ISNUMBER(VALUE(SUBSTITUTE('Quantities Report_Secondary'!$A2782,"+",""))), VALUE(SUBSTITUTE('Quantities Report_Secondary'!$A2782,"+","")),IF('Quantities Report_Secondary'!$A2782="Totals:","End of Project",$A2781))</f>
        <v>Station</v>
      </c>
      <c r="B2782" s="473" t="str">
        <f>IF(ISNUMBER('Quantities Report_Secondary'!$A2782), "",TRIM('Quantities Report_Secondary'!$A2782))</f>
        <v/>
      </c>
      <c r="C2782" s="475">
        <f>'Quantities Report_Secondary'!D2782</f>
        <v>0</v>
      </c>
    </row>
    <row r="2783" spans="1:3" x14ac:dyDescent="0.25">
      <c r="A2783" s="532" t="str">
        <f>IF(ISNUMBER(VALUE(SUBSTITUTE('Quantities Report_Secondary'!$A2783,"+",""))), VALUE(SUBSTITUTE('Quantities Report_Secondary'!$A2783,"+","")),IF('Quantities Report_Secondary'!$A2783="Totals:","End of Project",$A2782))</f>
        <v>Station</v>
      </c>
      <c r="B2783" s="473" t="str">
        <f>IF(ISNUMBER('Quantities Report_Secondary'!$A2783), "",TRIM('Quantities Report_Secondary'!$A2783))</f>
        <v/>
      </c>
      <c r="C2783" s="475">
        <f>'Quantities Report_Secondary'!D2783</f>
        <v>0</v>
      </c>
    </row>
    <row r="2784" spans="1:3" x14ac:dyDescent="0.25">
      <c r="A2784" s="532" t="str">
        <f>IF(ISNUMBER(VALUE(SUBSTITUTE('Quantities Report_Secondary'!$A2784,"+",""))), VALUE(SUBSTITUTE('Quantities Report_Secondary'!$A2784,"+","")),IF('Quantities Report_Secondary'!$A2784="Totals:","End of Project",$A2783))</f>
        <v>Station</v>
      </c>
      <c r="B2784" s="473" t="str">
        <f>IF(ISNUMBER('Quantities Report_Secondary'!$A2784), "",TRIM('Quantities Report_Secondary'!$A2784))</f>
        <v/>
      </c>
      <c r="C2784" s="475">
        <f>'Quantities Report_Secondary'!D2784</f>
        <v>0</v>
      </c>
    </row>
    <row r="2785" spans="1:3" x14ac:dyDescent="0.25">
      <c r="A2785" s="532" t="str">
        <f>IF(ISNUMBER(VALUE(SUBSTITUTE('Quantities Report_Secondary'!$A2785,"+",""))), VALUE(SUBSTITUTE('Quantities Report_Secondary'!$A2785,"+","")),IF('Quantities Report_Secondary'!$A2785="Totals:","End of Project",$A2784))</f>
        <v>Station</v>
      </c>
      <c r="B2785" s="473" t="str">
        <f>IF(ISNUMBER('Quantities Report_Secondary'!$A2785), "",TRIM('Quantities Report_Secondary'!$A2785))</f>
        <v/>
      </c>
      <c r="C2785" s="475">
        <f>'Quantities Report_Secondary'!D2785</f>
        <v>0</v>
      </c>
    </row>
    <row r="2786" spans="1:3" x14ac:dyDescent="0.25">
      <c r="A2786" s="532" t="str">
        <f>IF(ISNUMBER(VALUE(SUBSTITUTE('Quantities Report_Secondary'!$A2786,"+",""))), VALUE(SUBSTITUTE('Quantities Report_Secondary'!$A2786,"+","")),IF('Quantities Report_Secondary'!$A2786="Totals:","End of Project",$A2785))</f>
        <v>Station</v>
      </c>
      <c r="B2786" s="473" t="str">
        <f>IF(ISNUMBER('Quantities Report_Secondary'!$A2786), "",TRIM('Quantities Report_Secondary'!$A2786))</f>
        <v/>
      </c>
      <c r="C2786" s="475">
        <f>'Quantities Report_Secondary'!D2786</f>
        <v>0</v>
      </c>
    </row>
    <row r="2787" spans="1:3" x14ac:dyDescent="0.25">
      <c r="A2787" s="532" t="str">
        <f>IF(ISNUMBER(VALUE(SUBSTITUTE('Quantities Report_Secondary'!$A2787,"+",""))), VALUE(SUBSTITUTE('Quantities Report_Secondary'!$A2787,"+","")),IF('Quantities Report_Secondary'!$A2787="Totals:","End of Project",$A2786))</f>
        <v>Station</v>
      </c>
      <c r="B2787" s="473" t="str">
        <f>IF(ISNUMBER('Quantities Report_Secondary'!$A2787), "",TRIM('Quantities Report_Secondary'!$A2787))</f>
        <v/>
      </c>
      <c r="C2787" s="475">
        <f>'Quantities Report_Secondary'!D2787</f>
        <v>0</v>
      </c>
    </row>
    <row r="2788" spans="1:3" x14ac:dyDescent="0.25">
      <c r="A2788" s="532" t="str">
        <f>IF(ISNUMBER(VALUE(SUBSTITUTE('Quantities Report_Secondary'!$A2788,"+",""))), VALUE(SUBSTITUTE('Quantities Report_Secondary'!$A2788,"+","")),IF('Quantities Report_Secondary'!$A2788="Totals:","End of Project",$A2787))</f>
        <v>Station</v>
      </c>
      <c r="B2788" s="473" t="str">
        <f>IF(ISNUMBER('Quantities Report_Secondary'!$A2788), "",TRIM('Quantities Report_Secondary'!$A2788))</f>
        <v/>
      </c>
      <c r="C2788" s="475">
        <f>'Quantities Report_Secondary'!D2788</f>
        <v>0</v>
      </c>
    </row>
    <row r="2789" spans="1:3" x14ac:dyDescent="0.25">
      <c r="A2789" s="532" t="str">
        <f>IF(ISNUMBER(VALUE(SUBSTITUTE('Quantities Report_Secondary'!$A2789,"+",""))), VALUE(SUBSTITUTE('Quantities Report_Secondary'!$A2789,"+","")),IF('Quantities Report_Secondary'!$A2789="Totals:","End of Project",$A2788))</f>
        <v>Station</v>
      </c>
      <c r="B2789" s="473" t="str">
        <f>IF(ISNUMBER('Quantities Report_Secondary'!$A2789), "",TRIM('Quantities Report_Secondary'!$A2789))</f>
        <v/>
      </c>
      <c r="C2789" s="475">
        <f>'Quantities Report_Secondary'!D2789</f>
        <v>0</v>
      </c>
    </row>
    <row r="2790" spans="1:3" x14ac:dyDescent="0.25">
      <c r="A2790" s="532" t="str">
        <f>IF(ISNUMBER(VALUE(SUBSTITUTE('Quantities Report_Secondary'!$A2790,"+",""))), VALUE(SUBSTITUTE('Quantities Report_Secondary'!$A2790,"+","")),IF('Quantities Report_Secondary'!$A2790="Totals:","End of Project",$A2789))</f>
        <v>Station</v>
      </c>
      <c r="B2790" s="473" t="str">
        <f>IF(ISNUMBER('Quantities Report_Secondary'!$A2790), "",TRIM('Quantities Report_Secondary'!$A2790))</f>
        <v/>
      </c>
      <c r="C2790" s="475">
        <f>'Quantities Report_Secondary'!D2790</f>
        <v>0</v>
      </c>
    </row>
    <row r="2791" spans="1:3" x14ac:dyDescent="0.25">
      <c r="A2791" s="532" t="str">
        <f>IF(ISNUMBER(VALUE(SUBSTITUTE('Quantities Report_Secondary'!$A2791,"+",""))), VALUE(SUBSTITUTE('Quantities Report_Secondary'!$A2791,"+","")),IF('Quantities Report_Secondary'!$A2791="Totals:","End of Project",$A2790))</f>
        <v>Station</v>
      </c>
      <c r="B2791" s="473" t="str">
        <f>IF(ISNUMBER('Quantities Report_Secondary'!$A2791), "",TRIM('Quantities Report_Secondary'!$A2791))</f>
        <v/>
      </c>
      <c r="C2791" s="475">
        <f>'Quantities Report_Secondary'!D2791</f>
        <v>0</v>
      </c>
    </row>
    <row r="2792" spans="1:3" x14ac:dyDescent="0.25">
      <c r="A2792" s="532" t="str">
        <f>IF(ISNUMBER(VALUE(SUBSTITUTE('Quantities Report_Secondary'!$A2792,"+",""))), VALUE(SUBSTITUTE('Quantities Report_Secondary'!$A2792,"+","")),IF('Quantities Report_Secondary'!$A2792="Totals:","End of Project",$A2791))</f>
        <v>Station</v>
      </c>
      <c r="B2792" s="473" t="str">
        <f>IF(ISNUMBER('Quantities Report_Secondary'!$A2792), "",TRIM('Quantities Report_Secondary'!$A2792))</f>
        <v/>
      </c>
      <c r="C2792" s="475">
        <f>'Quantities Report_Secondary'!D2792</f>
        <v>0</v>
      </c>
    </row>
    <row r="2793" spans="1:3" x14ac:dyDescent="0.25">
      <c r="A2793" s="532" t="str">
        <f>IF(ISNUMBER(VALUE(SUBSTITUTE('Quantities Report_Secondary'!$A2793,"+",""))), VALUE(SUBSTITUTE('Quantities Report_Secondary'!$A2793,"+","")),IF('Quantities Report_Secondary'!$A2793="Totals:","End of Project",$A2792))</f>
        <v>Station</v>
      </c>
      <c r="B2793" s="473" t="str">
        <f>IF(ISNUMBER('Quantities Report_Secondary'!$A2793), "",TRIM('Quantities Report_Secondary'!$A2793))</f>
        <v/>
      </c>
      <c r="C2793" s="475">
        <f>'Quantities Report_Secondary'!D2793</f>
        <v>0</v>
      </c>
    </row>
    <row r="2794" spans="1:3" x14ac:dyDescent="0.25">
      <c r="A2794" s="532" t="str">
        <f>IF(ISNUMBER(VALUE(SUBSTITUTE('Quantities Report_Secondary'!$A2794,"+",""))), VALUE(SUBSTITUTE('Quantities Report_Secondary'!$A2794,"+","")),IF('Quantities Report_Secondary'!$A2794="Totals:","End of Project",$A2793))</f>
        <v>Station</v>
      </c>
      <c r="B2794" s="473" t="str">
        <f>IF(ISNUMBER('Quantities Report_Secondary'!$A2794), "",TRIM('Quantities Report_Secondary'!$A2794))</f>
        <v/>
      </c>
      <c r="C2794" s="475">
        <f>'Quantities Report_Secondary'!D2794</f>
        <v>0</v>
      </c>
    </row>
    <row r="2795" spans="1:3" x14ac:dyDescent="0.25">
      <c r="A2795" s="532" t="str">
        <f>IF(ISNUMBER(VALUE(SUBSTITUTE('Quantities Report_Secondary'!$A2795,"+",""))), VALUE(SUBSTITUTE('Quantities Report_Secondary'!$A2795,"+","")),IF('Quantities Report_Secondary'!$A2795="Totals:","End of Project",$A2794))</f>
        <v>Station</v>
      </c>
      <c r="B2795" s="473" t="str">
        <f>IF(ISNUMBER('Quantities Report_Secondary'!$A2795), "",TRIM('Quantities Report_Secondary'!$A2795))</f>
        <v/>
      </c>
      <c r="C2795" s="475">
        <f>'Quantities Report_Secondary'!D2795</f>
        <v>0</v>
      </c>
    </row>
    <row r="2796" spans="1:3" x14ac:dyDescent="0.25">
      <c r="A2796" s="532" t="str">
        <f>IF(ISNUMBER(VALUE(SUBSTITUTE('Quantities Report_Secondary'!$A2796,"+",""))), VALUE(SUBSTITUTE('Quantities Report_Secondary'!$A2796,"+","")),IF('Quantities Report_Secondary'!$A2796="Totals:","End of Project",$A2795))</f>
        <v>Station</v>
      </c>
      <c r="B2796" s="473" t="str">
        <f>IF(ISNUMBER('Quantities Report_Secondary'!$A2796), "",TRIM('Quantities Report_Secondary'!$A2796))</f>
        <v/>
      </c>
      <c r="C2796" s="475">
        <f>'Quantities Report_Secondary'!D2796</f>
        <v>0</v>
      </c>
    </row>
    <row r="2797" spans="1:3" x14ac:dyDescent="0.25">
      <c r="A2797" s="532" t="str">
        <f>IF(ISNUMBER(VALUE(SUBSTITUTE('Quantities Report_Secondary'!$A2797,"+",""))), VALUE(SUBSTITUTE('Quantities Report_Secondary'!$A2797,"+","")),IF('Quantities Report_Secondary'!$A2797="Totals:","End of Project",$A2796))</f>
        <v>Station</v>
      </c>
      <c r="B2797" s="473" t="str">
        <f>IF(ISNUMBER('Quantities Report_Secondary'!$A2797), "",TRIM('Quantities Report_Secondary'!$A2797))</f>
        <v/>
      </c>
      <c r="C2797" s="475">
        <f>'Quantities Report_Secondary'!D2797</f>
        <v>0</v>
      </c>
    </row>
    <row r="2798" spans="1:3" x14ac:dyDescent="0.25">
      <c r="A2798" s="532" t="str">
        <f>IF(ISNUMBER(VALUE(SUBSTITUTE('Quantities Report_Secondary'!$A2798,"+",""))), VALUE(SUBSTITUTE('Quantities Report_Secondary'!$A2798,"+","")),IF('Quantities Report_Secondary'!$A2798="Totals:","End of Project",$A2797))</f>
        <v>Station</v>
      </c>
      <c r="B2798" s="473" t="str">
        <f>IF(ISNUMBER('Quantities Report_Secondary'!$A2798), "",TRIM('Quantities Report_Secondary'!$A2798))</f>
        <v/>
      </c>
      <c r="C2798" s="475">
        <f>'Quantities Report_Secondary'!D2798</f>
        <v>0</v>
      </c>
    </row>
    <row r="2799" spans="1:3" x14ac:dyDescent="0.25">
      <c r="A2799" s="532" t="str">
        <f>IF(ISNUMBER(VALUE(SUBSTITUTE('Quantities Report_Secondary'!$A2799,"+",""))), VALUE(SUBSTITUTE('Quantities Report_Secondary'!$A2799,"+","")),IF('Quantities Report_Secondary'!$A2799="Totals:","End of Project",$A2798))</f>
        <v>Station</v>
      </c>
      <c r="B2799" s="473" t="str">
        <f>IF(ISNUMBER('Quantities Report_Secondary'!$A2799), "",TRIM('Quantities Report_Secondary'!$A2799))</f>
        <v/>
      </c>
      <c r="C2799" s="475">
        <f>'Quantities Report_Secondary'!D2799</f>
        <v>0</v>
      </c>
    </row>
    <row r="2800" spans="1:3" x14ac:dyDescent="0.25">
      <c r="A2800" s="532" t="str">
        <f>IF(ISNUMBER(VALUE(SUBSTITUTE('Quantities Report_Secondary'!$A2800,"+",""))), VALUE(SUBSTITUTE('Quantities Report_Secondary'!$A2800,"+","")),IF('Quantities Report_Secondary'!$A2800="Totals:","End of Project",$A2799))</f>
        <v>Station</v>
      </c>
      <c r="B2800" s="473" t="str">
        <f>IF(ISNUMBER('Quantities Report_Secondary'!$A2800), "",TRIM('Quantities Report_Secondary'!$A2800))</f>
        <v/>
      </c>
      <c r="C2800" s="475">
        <f>'Quantities Report_Secondary'!D2800</f>
        <v>0</v>
      </c>
    </row>
    <row r="2801" spans="1:3" x14ac:dyDescent="0.25">
      <c r="A2801" s="532" t="str">
        <f>IF(ISNUMBER(VALUE(SUBSTITUTE('Quantities Report_Secondary'!$A2801,"+",""))), VALUE(SUBSTITUTE('Quantities Report_Secondary'!$A2801,"+","")),IF('Quantities Report_Secondary'!$A2801="Totals:","End of Project",$A2800))</f>
        <v>Station</v>
      </c>
      <c r="B2801" s="473" t="str">
        <f>IF(ISNUMBER('Quantities Report_Secondary'!$A2801), "",TRIM('Quantities Report_Secondary'!$A2801))</f>
        <v/>
      </c>
      <c r="C2801" s="475">
        <f>'Quantities Report_Secondary'!D2801</f>
        <v>0</v>
      </c>
    </row>
    <row r="2802" spans="1:3" x14ac:dyDescent="0.25">
      <c r="A2802" s="532" t="str">
        <f>IF(ISNUMBER(VALUE(SUBSTITUTE('Quantities Report_Secondary'!$A2802,"+",""))), VALUE(SUBSTITUTE('Quantities Report_Secondary'!$A2802,"+","")),IF('Quantities Report_Secondary'!$A2802="Totals:","End of Project",$A2801))</f>
        <v>Station</v>
      </c>
      <c r="B2802" s="473" t="str">
        <f>IF(ISNUMBER('Quantities Report_Secondary'!$A2802), "",TRIM('Quantities Report_Secondary'!$A2802))</f>
        <v/>
      </c>
      <c r="C2802" s="475">
        <f>'Quantities Report_Secondary'!D2802</f>
        <v>0</v>
      </c>
    </row>
    <row r="2803" spans="1:3" x14ac:dyDescent="0.25">
      <c r="A2803" s="532" t="str">
        <f>IF(ISNUMBER(VALUE(SUBSTITUTE('Quantities Report_Secondary'!$A2803,"+",""))), VALUE(SUBSTITUTE('Quantities Report_Secondary'!$A2803,"+","")),IF('Quantities Report_Secondary'!$A2803="Totals:","End of Project",$A2802))</f>
        <v>Station</v>
      </c>
      <c r="B2803" s="473" t="str">
        <f>IF(ISNUMBER('Quantities Report_Secondary'!$A2803), "",TRIM('Quantities Report_Secondary'!$A2803))</f>
        <v/>
      </c>
      <c r="C2803" s="475">
        <f>'Quantities Report_Secondary'!D2803</f>
        <v>0</v>
      </c>
    </row>
    <row r="2804" spans="1:3" x14ac:dyDescent="0.25">
      <c r="A2804" s="532" t="str">
        <f>IF(ISNUMBER(VALUE(SUBSTITUTE('Quantities Report_Secondary'!$A2804,"+",""))), VALUE(SUBSTITUTE('Quantities Report_Secondary'!$A2804,"+","")),IF('Quantities Report_Secondary'!$A2804="Totals:","End of Project",$A2803))</f>
        <v>Station</v>
      </c>
      <c r="B2804" s="473" t="str">
        <f>IF(ISNUMBER('Quantities Report_Secondary'!$A2804), "",TRIM('Quantities Report_Secondary'!$A2804))</f>
        <v/>
      </c>
      <c r="C2804" s="475">
        <f>'Quantities Report_Secondary'!D2804</f>
        <v>0</v>
      </c>
    </row>
    <row r="2805" spans="1:3" x14ac:dyDescent="0.25">
      <c r="A2805" s="532" t="str">
        <f>IF(ISNUMBER(VALUE(SUBSTITUTE('Quantities Report_Secondary'!$A2805,"+",""))), VALUE(SUBSTITUTE('Quantities Report_Secondary'!$A2805,"+","")),IF('Quantities Report_Secondary'!$A2805="Totals:","End of Project",$A2804))</f>
        <v>Station</v>
      </c>
      <c r="B2805" s="473" t="str">
        <f>IF(ISNUMBER('Quantities Report_Secondary'!$A2805), "",TRIM('Quantities Report_Secondary'!$A2805))</f>
        <v/>
      </c>
      <c r="C2805" s="475">
        <f>'Quantities Report_Secondary'!D2805</f>
        <v>0</v>
      </c>
    </row>
    <row r="2806" spans="1:3" x14ac:dyDescent="0.25">
      <c r="A2806" s="532" t="str">
        <f>IF(ISNUMBER(VALUE(SUBSTITUTE('Quantities Report_Secondary'!$A2806,"+",""))), VALUE(SUBSTITUTE('Quantities Report_Secondary'!$A2806,"+","")),IF('Quantities Report_Secondary'!$A2806="Totals:","End of Project",$A2805))</f>
        <v>Station</v>
      </c>
      <c r="B2806" s="473" t="str">
        <f>IF(ISNUMBER('Quantities Report_Secondary'!$A2806), "",TRIM('Quantities Report_Secondary'!$A2806))</f>
        <v/>
      </c>
      <c r="C2806" s="475">
        <f>'Quantities Report_Secondary'!D2806</f>
        <v>0</v>
      </c>
    </row>
    <row r="2807" spans="1:3" x14ac:dyDescent="0.25">
      <c r="A2807" s="532" t="str">
        <f>IF(ISNUMBER(VALUE(SUBSTITUTE('Quantities Report_Secondary'!$A2807,"+",""))), VALUE(SUBSTITUTE('Quantities Report_Secondary'!$A2807,"+","")),IF('Quantities Report_Secondary'!$A2807="Totals:","End of Project",$A2806))</f>
        <v>Station</v>
      </c>
      <c r="B2807" s="473" t="str">
        <f>IF(ISNUMBER('Quantities Report_Secondary'!$A2807), "",TRIM('Quantities Report_Secondary'!$A2807))</f>
        <v/>
      </c>
      <c r="C2807" s="475">
        <f>'Quantities Report_Secondary'!D2807</f>
        <v>0</v>
      </c>
    </row>
    <row r="2808" spans="1:3" x14ac:dyDescent="0.25">
      <c r="A2808" s="532" t="str">
        <f>IF(ISNUMBER(VALUE(SUBSTITUTE('Quantities Report_Secondary'!$A2808,"+",""))), VALUE(SUBSTITUTE('Quantities Report_Secondary'!$A2808,"+","")),IF('Quantities Report_Secondary'!$A2808="Totals:","End of Project",$A2807))</f>
        <v>Station</v>
      </c>
      <c r="B2808" s="473" t="str">
        <f>IF(ISNUMBER('Quantities Report_Secondary'!$A2808), "",TRIM('Quantities Report_Secondary'!$A2808))</f>
        <v/>
      </c>
      <c r="C2808" s="475">
        <f>'Quantities Report_Secondary'!D2808</f>
        <v>0</v>
      </c>
    </row>
    <row r="2809" spans="1:3" x14ac:dyDescent="0.25">
      <c r="A2809" s="532" t="str">
        <f>IF(ISNUMBER(VALUE(SUBSTITUTE('Quantities Report_Secondary'!$A2809,"+",""))), VALUE(SUBSTITUTE('Quantities Report_Secondary'!$A2809,"+","")),IF('Quantities Report_Secondary'!$A2809="Totals:","End of Project",$A2808))</f>
        <v>Station</v>
      </c>
      <c r="B2809" s="473" t="str">
        <f>IF(ISNUMBER('Quantities Report_Secondary'!$A2809), "",TRIM('Quantities Report_Secondary'!$A2809))</f>
        <v/>
      </c>
      <c r="C2809" s="475">
        <f>'Quantities Report_Secondary'!D2809</f>
        <v>0</v>
      </c>
    </row>
    <row r="2810" spans="1:3" x14ac:dyDescent="0.25">
      <c r="A2810" s="532" t="str">
        <f>IF(ISNUMBER(VALUE(SUBSTITUTE('Quantities Report_Secondary'!$A2810,"+",""))), VALUE(SUBSTITUTE('Quantities Report_Secondary'!$A2810,"+","")),IF('Quantities Report_Secondary'!$A2810="Totals:","End of Project",$A2809))</f>
        <v>Station</v>
      </c>
      <c r="B2810" s="473" t="str">
        <f>IF(ISNUMBER('Quantities Report_Secondary'!$A2810), "",TRIM('Quantities Report_Secondary'!$A2810))</f>
        <v/>
      </c>
      <c r="C2810" s="475">
        <f>'Quantities Report_Secondary'!D2810</f>
        <v>0</v>
      </c>
    </row>
    <row r="2811" spans="1:3" x14ac:dyDescent="0.25">
      <c r="A2811" s="532" t="str">
        <f>IF(ISNUMBER(VALUE(SUBSTITUTE('Quantities Report_Secondary'!$A2811,"+",""))), VALUE(SUBSTITUTE('Quantities Report_Secondary'!$A2811,"+","")),IF('Quantities Report_Secondary'!$A2811="Totals:","End of Project",$A2810))</f>
        <v>Station</v>
      </c>
      <c r="B2811" s="473" t="str">
        <f>IF(ISNUMBER('Quantities Report_Secondary'!$A2811), "",TRIM('Quantities Report_Secondary'!$A2811))</f>
        <v/>
      </c>
      <c r="C2811" s="475">
        <f>'Quantities Report_Secondary'!D2811</f>
        <v>0</v>
      </c>
    </row>
    <row r="2812" spans="1:3" x14ac:dyDescent="0.25">
      <c r="A2812" s="532" t="str">
        <f>IF(ISNUMBER(VALUE(SUBSTITUTE('Quantities Report_Secondary'!$A2812,"+",""))), VALUE(SUBSTITUTE('Quantities Report_Secondary'!$A2812,"+","")),IF('Quantities Report_Secondary'!$A2812="Totals:","End of Project",$A2811))</f>
        <v>Station</v>
      </c>
      <c r="B2812" s="473" t="str">
        <f>IF(ISNUMBER('Quantities Report_Secondary'!$A2812), "",TRIM('Quantities Report_Secondary'!$A2812))</f>
        <v/>
      </c>
      <c r="C2812" s="475">
        <f>'Quantities Report_Secondary'!D2812</f>
        <v>0</v>
      </c>
    </row>
    <row r="2813" spans="1:3" x14ac:dyDescent="0.25">
      <c r="A2813" s="532" t="str">
        <f>IF(ISNUMBER(VALUE(SUBSTITUTE('Quantities Report_Secondary'!$A2813,"+",""))), VALUE(SUBSTITUTE('Quantities Report_Secondary'!$A2813,"+","")),IF('Quantities Report_Secondary'!$A2813="Totals:","End of Project",$A2812))</f>
        <v>Station</v>
      </c>
      <c r="B2813" s="473" t="str">
        <f>IF(ISNUMBER('Quantities Report_Secondary'!$A2813), "",TRIM('Quantities Report_Secondary'!$A2813))</f>
        <v/>
      </c>
      <c r="C2813" s="475">
        <f>'Quantities Report_Secondary'!D2813</f>
        <v>0</v>
      </c>
    </row>
    <row r="2814" spans="1:3" x14ac:dyDescent="0.25">
      <c r="A2814" s="532" t="str">
        <f>IF(ISNUMBER(VALUE(SUBSTITUTE('Quantities Report_Secondary'!$A2814,"+",""))), VALUE(SUBSTITUTE('Quantities Report_Secondary'!$A2814,"+","")),IF('Quantities Report_Secondary'!$A2814="Totals:","End of Project",$A2813))</f>
        <v>Station</v>
      </c>
      <c r="B2814" s="473" t="str">
        <f>IF(ISNUMBER('Quantities Report_Secondary'!$A2814), "",TRIM('Quantities Report_Secondary'!$A2814))</f>
        <v/>
      </c>
      <c r="C2814" s="475">
        <f>'Quantities Report_Secondary'!D2814</f>
        <v>0</v>
      </c>
    </row>
    <row r="2815" spans="1:3" x14ac:dyDescent="0.25">
      <c r="A2815" s="532" t="str">
        <f>IF(ISNUMBER(VALUE(SUBSTITUTE('Quantities Report_Secondary'!$A2815,"+",""))), VALUE(SUBSTITUTE('Quantities Report_Secondary'!$A2815,"+","")),IF('Quantities Report_Secondary'!$A2815="Totals:","End of Project",$A2814))</f>
        <v>Station</v>
      </c>
      <c r="B2815" s="473" t="str">
        <f>IF(ISNUMBER('Quantities Report_Secondary'!$A2815), "",TRIM('Quantities Report_Secondary'!$A2815))</f>
        <v/>
      </c>
      <c r="C2815" s="475">
        <f>'Quantities Report_Secondary'!D2815</f>
        <v>0</v>
      </c>
    </row>
    <row r="2816" spans="1:3" x14ac:dyDescent="0.25">
      <c r="A2816" s="532" t="str">
        <f>IF(ISNUMBER(VALUE(SUBSTITUTE('Quantities Report_Secondary'!$A2816,"+",""))), VALUE(SUBSTITUTE('Quantities Report_Secondary'!$A2816,"+","")),IF('Quantities Report_Secondary'!$A2816="Totals:","End of Project",$A2815))</f>
        <v>Station</v>
      </c>
      <c r="B2816" s="473" t="str">
        <f>IF(ISNUMBER('Quantities Report_Secondary'!$A2816), "",TRIM('Quantities Report_Secondary'!$A2816))</f>
        <v/>
      </c>
      <c r="C2816" s="475">
        <f>'Quantities Report_Secondary'!D2816</f>
        <v>0</v>
      </c>
    </row>
    <row r="2817" spans="1:3" x14ac:dyDescent="0.25">
      <c r="A2817" s="532" t="str">
        <f>IF(ISNUMBER(VALUE(SUBSTITUTE('Quantities Report_Secondary'!$A2817,"+",""))), VALUE(SUBSTITUTE('Quantities Report_Secondary'!$A2817,"+","")),IF('Quantities Report_Secondary'!$A2817="Totals:","End of Project",$A2816))</f>
        <v>Station</v>
      </c>
      <c r="B2817" s="473" t="str">
        <f>IF(ISNUMBER('Quantities Report_Secondary'!$A2817), "",TRIM('Quantities Report_Secondary'!$A2817))</f>
        <v/>
      </c>
      <c r="C2817" s="475">
        <f>'Quantities Report_Secondary'!D2817</f>
        <v>0</v>
      </c>
    </row>
    <row r="2818" spans="1:3" x14ac:dyDescent="0.25">
      <c r="A2818" s="532" t="str">
        <f>IF(ISNUMBER(VALUE(SUBSTITUTE('Quantities Report_Secondary'!$A2818,"+",""))), VALUE(SUBSTITUTE('Quantities Report_Secondary'!$A2818,"+","")),IF('Quantities Report_Secondary'!$A2818="Totals:","End of Project",$A2817))</f>
        <v>Station</v>
      </c>
      <c r="B2818" s="473" t="str">
        <f>IF(ISNUMBER('Quantities Report_Secondary'!$A2818), "",TRIM('Quantities Report_Secondary'!$A2818))</f>
        <v/>
      </c>
      <c r="C2818" s="475">
        <f>'Quantities Report_Secondary'!D2818</f>
        <v>0</v>
      </c>
    </row>
    <row r="2819" spans="1:3" x14ac:dyDescent="0.25">
      <c r="A2819" s="532" t="str">
        <f>IF(ISNUMBER(VALUE(SUBSTITUTE('Quantities Report_Secondary'!$A2819,"+",""))), VALUE(SUBSTITUTE('Quantities Report_Secondary'!$A2819,"+","")),IF('Quantities Report_Secondary'!$A2819="Totals:","End of Project",$A2818))</f>
        <v>Station</v>
      </c>
      <c r="B2819" s="473" t="str">
        <f>IF(ISNUMBER('Quantities Report_Secondary'!$A2819), "",TRIM('Quantities Report_Secondary'!$A2819))</f>
        <v/>
      </c>
      <c r="C2819" s="475">
        <f>'Quantities Report_Secondary'!D2819</f>
        <v>0</v>
      </c>
    </row>
    <row r="2820" spans="1:3" x14ac:dyDescent="0.25">
      <c r="A2820" s="532" t="str">
        <f>IF(ISNUMBER(VALUE(SUBSTITUTE('Quantities Report_Secondary'!$A2820,"+",""))), VALUE(SUBSTITUTE('Quantities Report_Secondary'!$A2820,"+","")),IF('Quantities Report_Secondary'!$A2820="Totals:","End of Project",$A2819))</f>
        <v>Station</v>
      </c>
      <c r="B2820" s="473" t="str">
        <f>IF(ISNUMBER('Quantities Report_Secondary'!$A2820), "",TRIM('Quantities Report_Secondary'!$A2820))</f>
        <v/>
      </c>
      <c r="C2820" s="475">
        <f>'Quantities Report_Secondary'!D2820</f>
        <v>0</v>
      </c>
    </row>
    <row r="2821" spans="1:3" x14ac:dyDescent="0.25">
      <c r="A2821" s="532" t="str">
        <f>IF(ISNUMBER(VALUE(SUBSTITUTE('Quantities Report_Secondary'!$A2821,"+",""))), VALUE(SUBSTITUTE('Quantities Report_Secondary'!$A2821,"+","")),IF('Quantities Report_Secondary'!$A2821="Totals:","End of Project",$A2820))</f>
        <v>Station</v>
      </c>
      <c r="B2821" s="473" t="str">
        <f>IF(ISNUMBER('Quantities Report_Secondary'!$A2821), "",TRIM('Quantities Report_Secondary'!$A2821))</f>
        <v/>
      </c>
      <c r="C2821" s="475">
        <f>'Quantities Report_Secondary'!D2821</f>
        <v>0</v>
      </c>
    </row>
    <row r="2822" spans="1:3" x14ac:dyDescent="0.25">
      <c r="A2822" s="532" t="str">
        <f>IF(ISNUMBER(VALUE(SUBSTITUTE('Quantities Report_Secondary'!$A2822,"+",""))), VALUE(SUBSTITUTE('Quantities Report_Secondary'!$A2822,"+","")),IF('Quantities Report_Secondary'!$A2822="Totals:","End of Project",$A2821))</f>
        <v>Station</v>
      </c>
      <c r="B2822" s="473" t="str">
        <f>IF(ISNUMBER('Quantities Report_Secondary'!$A2822), "",TRIM('Quantities Report_Secondary'!$A2822))</f>
        <v/>
      </c>
      <c r="C2822" s="475">
        <f>'Quantities Report_Secondary'!D2822</f>
        <v>0</v>
      </c>
    </row>
    <row r="2823" spans="1:3" x14ac:dyDescent="0.25">
      <c r="A2823" s="532" t="str">
        <f>IF(ISNUMBER(VALUE(SUBSTITUTE('Quantities Report_Secondary'!$A2823,"+",""))), VALUE(SUBSTITUTE('Quantities Report_Secondary'!$A2823,"+","")),IF('Quantities Report_Secondary'!$A2823="Totals:","End of Project",$A2822))</f>
        <v>Station</v>
      </c>
      <c r="B2823" s="473" t="str">
        <f>IF(ISNUMBER('Quantities Report_Secondary'!$A2823), "",TRIM('Quantities Report_Secondary'!$A2823))</f>
        <v/>
      </c>
      <c r="C2823" s="475">
        <f>'Quantities Report_Secondary'!D2823</f>
        <v>0</v>
      </c>
    </row>
    <row r="2824" spans="1:3" x14ac:dyDescent="0.25">
      <c r="A2824" s="532" t="str">
        <f>IF(ISNUMBER(VALUE(SUBSTITUTE('Quantities Report_Secondary'!$A2824,"+",""))), VALUE(SUBSTITUTE('Quantities Report_Secondary'!$A2824,"+","")),IF('Quantities Report_Secondary'!$A2824="Totals:","End of Project",$A2823))</f>
        <v>Station</v>
      </c>
      <c r="B2824" s="473" t="str">
        <f>IF(ISNUMBER('Quantities Report_Secondary'!$A2824), "",TRIM('Quantities Report_Secondary'!$A2824))</f>
        <v/>
      </c>
      <c r="C2824" s="475">
        <f>'Quantities Report_Secondary'!D2824</f>
        <v>0</v>
      </c>
    </row>
    <row r="2825" spans="1:3" x14ac:dyDescent="0.25">
      <c r="A2825" s="532" t="str">
        <f>IF(ISNUMBER(VALUE(SUBSTITUTE('Quantities Report_Secondary'!$A2825,"+",""))), VALUE(SUBSTITUTE('Quantities Report_Secondary'!$A2825,"+","")),IF('Quantities Report_Secondary'!$A2825="Totals:","End of Project",$A2824))</f>
        <v>Station</v>
      </c>
      <c r="B2825" s="473" t="str">
        <f>IF(ISNUMBER('Quantities Report_Secondary'!$A2825), "",TRIM('Quantities Report_Secondary'!$A2825))</f>
        <v/>
      </c>
      <c r="C2825" s="475">
        <f>'Quantities Report_Secondary'!D2825</f>
        <v>0</v>
      </c>
    </row>
    <row r="2826" spans="1:3" x14ac:dyDescent="0.25">
      <c r="A2826" s="532" t="str">
        <f>IF(ISNUMBER(VALUE(SUBSTITUTE('Quantities Report_Secondary'!$A2826,"+",""))), VALUE(SUBSTITUTE('Quantities Report_Secondary'!$A2826,"+","")),IF('Quantities Report_Secondary'!$A2826="Totals:","End of Project",$A2825))</f>
        <v>Station</v>
      </c>
      <c r="B2826" s="473" t="str">
        <f>IF(ISNUMBER('Quantities Report_Secondary'!$A2826), "",TRIM('Quantities Report_Secondary'!$A2826))</f>
        <v/>
      </c>
      <c r="C2826" s="475">
        <f>'Quantities Report_Secondary'!D2826</f>
        <v>0</v>
      </c>
    </row>
    <row r="2827" spans="1:3" x14ac:dyDescent="0.25">
      <c r="A2827" s="532" t="str">
        <f>IF(ISNUMBER(VALUE(SUBSTITUTE('Quantities Report_Secondary'!$A2827,"+",""))), VALUE(SUBSTITUTE('Quantities Report_Secondary'!$A2827,"+","")),IF('Quantities Report_Secondary'!$A2827="Totals:","End of Project",$A2826))</f>
        <v>Station</v>
      </c>
      <c r="B2827" s="473" t="str">
        <f>IF(ISNUMBER('Quantities Report_Secondary'!$A2827), "",TRIM('Quantities Report_Secondary'!$A2827))</f>
        <v/>
      </c>
      <c r="C2827" s="475">
        <f>'Quantities Report_Secondary'!D2827</f>
        <v>0</v>
      </c>
    </row>
    <row r="2828" spans="1:3" x14ac:dyDescent="0.25">
      <c r="A2828" s="532" t="str">
        <f>IF(ISNUMBER(VALUE(SUBSTITUTE('Quantities Report_Secondary'!$A2828,"+",""))), VALUE(SUBSTITUTE('Quantities Report_Secondary'!$A2828,"+","")),IF('Quantities Report_Secondary'!$A2828="Totals:","End of Project",$A2827))</f>
        <v>Station</v>
      </c>
      <c r="B2828" s="473" t="str">
        <f>IF(ISNUMBER('Quantities Report_Secondary'!$A2828), "",TRIM('Quantities Report_Secondary'!$A2828))</f>
        <v/>
      </c>
      <c r="C2828" s="475">
        <f>'Quantities Report_Secondary'!D2828</f>
        <v>0</v>
      </c>
    </row>
    <row r="2829" spans="1:3" x14ac:dyDescent="0.25">
      <c r="A2829" s="532" t="str">
        <f>IF(ISNUMBER(VALUE(SUBSTITUTE('Quantities Report_Secondary'!$A2829,"+",""))), VALUE(SUBSTITUTE('Quantities Report_Secondary'!$A2829,"+","")),IF('Quantities Report_Secondary'!$A2829="Totals:","End of Project",$A2828))</f>
        <v>Station</v>
      </c>
      <c r="B2829" s="473" t="str">
        <f>IF(ISNUMBER('Quantities Report_Secondary'!$A2829), "",TRIM('Quantities Report_Secondary'!$A2829))</f>
        <v/>
      </c>
      <c r="C2829" s="475">
        <f>'Quantities Report_Secondary'!D2829</f>
        <v>0</v>
      </c>
    </row>
    <row r="2830" spans="1:3" x14ac:dyDescent="0.25">
      <c r="A2830" s="532" t="str">
        <f>IF(ISNUMBER(VALUE(SUBSTITUTE('Quantities Report_Secondary'!$A2830,"+",""))), VALUE(SUBSTITUTE('Quantities Report_Secondary'!$A2830,"+","")),IF('Quantities Report_Secondary'!$A2830="Totals:","End of Project",$A2829))</f>
        <v>Station</v>
      </c>
      <c r="B2830" s="473" t="str">
        <f>IF(ISNUMBER('Quantities Report_Secondary'!$A2830), "",TRIM('Quantities Report_Secondary'!$A2830))</f>
        <v/>
      </c>
      <c r="C2830" s="475">
        <f>'Quantities Report_Secondary'!D2830</f>
        <v>0</v>
      </c>
    </row>
    <row r="2831" spans="1:3" x14ac:dyDescent="0.25">
      <c r="A2831" s="532" t="str">
        <f>IF(ISNUMBER(VALUE(SUBSTITUTE('Quantities Report_Secondary'!$A2831,"+",""))), VALUE(SUBSTITUTE('Quantities Report_Secondary'!$A2831,"+","")),IF('Quantities Report_Secondary'!$A2831="Totals:","End of Project",$A2830))</f>
        <v>Station</v>
      </c>
      <c r="B2831" s="473" t="str">
        <f>IF(ISNUMBER('Quantities Report_Secondary'!$A2831), "",TRIM('Quantities Report_Secondary'!$A2831))</f>
        <v/>
      </c>
      <c r="C2831" s="475">
        <f>'Quantities Report_Secondary'!D2831</f>
        <v>0</v>
      </c>
    </row>
    <row r="2832" spans="1:3" x14ac:dyDescent="0.25">
      <c r="A2832" s="532" t="str">
        <f>IF(ISNUMBER(VALUE(SUBSTITUTE('Quantities Report_Secondary'!$A2832,"+",""))), VALUE(SUBSTITUTE('Quantities Report_Secondary'!$A2832,"+","")),IF('Quantities Report_Secondary'!$A2832="Totals:","End of Project",$A2831))</f>
        <v>Station</v>
      </c>
      <c r="B2832" s="473" t="str">
        <f>IF(ISNUMBER('Quantities Report_Secondary'!$A2832), "",TRIM('Quantities Report_Secondary'!$A2832))</f>
        <v/>
      </c>
      <c r="C2832" s="475">
        <f>'Quantities Report_Secondary'!D2832</f>
        <v>0</v>
      </c>
    </row>
    <row r="2833" spans="1:3" x14ac:dyDescent="0.25">
      <c r="A2833" s="532" t="str">
        <f>IF(ISNUMBER(VALUE(SUBSTITUTE('Quantities Report_Secondary'!$A2833,"+",""))), VALUE(SUBSTITUTE('Quantities Report_Secondary'!$A2833,"+","")),IF('Quantities Report_Secondary'!$A2833="Totals:","End of Project",$A2832))</f>
        <v>Station</v>
      </c>
      <c r="B2833" s="473" t="str">
        <f>IF(ISNUMBER('Quantities Report_Secondary'!$A2833), "",TRIM('Quantities Report_Secondary'!$A2833))</f>
        <v/>
      </c>
      <c r="C2833" s="475">
        <f>'Quantities Report_Secondary'!D2833</f>
        <v>0</v>
      </c>
    </row>
    <row r="2834" spans="1:3" x14ac:dyDescent="0.25">
      <c r="A2834" s="532" t="str">
        <f>IF(ISNUMBER(VALUE(SUBSTITUTE('Quantities Report_Secondary'!$A2834,"+",""))), VALUE(SUBSTITUTE('Quantities Report_Secondary'!$A2834,"+","")),IF('Quantities Report_Secondary'!$A2834="Totals:","End of Project",$A2833))</f>
        <v>Station</v>
      </c>
      <c r="B2834" s="473" t="str">
        <f>IF(ISNUMBER('Quantities Report_Secondary'!$A2834), "",TRIM('Quantities Report_Secondary'!$A2834))</f>
        <v/>
      </c>
      <c r="C2834" s="475">
        <f>'Quantities Report_Secondary'!D2834</f>
        <v>0</v>
      </c>
    </row>
    <row r="2835" spans="1:3" x14ac:dyDescent="0.25">
      <c r="A2835" s="532" t="str">
        <f>IF(ISNUMBER(VALUE(SUBSTITUTE('Quantities Report_Secondary'!$A2835,"+",""))), VALUE(SUBSTITUTE('Quantities Report_Secondary'!$A2835,"+","")),IF('Quantities Report_Secondary'!$A2835="Totals:","End of Project",$A2834))</f>
        <v>Station</v>
      </c>
      <c r="B2835" s="473" t="str">
        <f>IF(ISNUMBER('Quantities Report_Secondary'!$A2835), "",TRIM('Quantities Report_Secondary'!$A2835))</f>
        <v/>
      </c>
      <c r="C2835" s="475">
        <f>'Quantities Report_Secondary'!D2835</f>
        <v>0</v>
      </c>
    </row>
    <row r="2836" spans="1:3" x14ac:dyDescent="0.25">
      <c r="A2836" s="532" t="str">
        <f>IF(ISNUMBER(VALUE(SUBSTITUTE('Quantities Report_Secondary'!$A2836,"+",""))), VALUE(SUBSTITUTE('Quantities Report_Secondary'!$A2836,"+","")),IF('Quantities Report_Secondary'!$A2836="Totals:","End of Project",$A2835))</f>
        <v>Station</v>
      </c>
      <c r="B2836" s="473" t="str">
        <f>IF(ISNUMBER('Quantities Report_Secondary'!$A2836), "",TRIM('Quantities Report_Secondary'!$A2836))</f>
        <v/>
      </c>
      <c r="C2836" s="475">
        <f>'Quantities Report_Secondary'!D2836</f>
        <v>0</v>
      </c>
    </row>
    <row r="2837" spans="1:3" x14ac:dyDescent="0.25">
      <c r="A2837" s="532" t="str">
        <f>IF(ISNUMBER(VALUE(SUBSTITUTE('Quantities Report_Secondary'!$A2837,"+",""))), VALUE(SUBSTITUTE('Quantities Report_Secondary'!$A2837,"+","")),IF('Quantities Report_Secondary'!$A2837="Totals:","End of Project",$A2836))</f>
        <v>Station</v>
      </c>
      <c r="B2837" s="473" t="str">
        <f>IF(ISNUMBER('Quantities Report_Secondary'!$A2837), "",TRIM('Quantities Report_Secondary'!$A2837))</f>
        <v/>
      </c>
      <c r="C2837" s="475">
        <f>'Quantities Report_Secondary'!D2837</f>
        <v>0</v>
      </c>
    </row>
    <row r="2838" spans="1:3" x14ac:dyDescent="0.25">
      <c r="A2838" s="532" t="str">
        <f>IF(ISNUMBER(VALUE(SUBSTITUTE('Quantities Report_Secondary'!$A2838,"+",""))), VALUE(SUBSTITUTE('Quantities Report_Secondary'!$A2838,"+","")),IF('Quantities Report_Secondary'!$A2838="Totals:","End of Project",$A2837))</f>
        <v>Station</v>
      </c>
      <c r="B2838" s="473" t="str">
        <f>IF(ISNUMBER('Quantities Report_Secondary'!$A2838), "",TRIM('Quantities Report_Secondary'!$A2838))</f>
        <v/>
      </c>
      <c r="C2838" s="475">
        <f>'Quantities Report_Secondary'!D2838</f>
        <v>0</v>
      </c>
    </row>
    <row r="2839" spans="1:3" x14ac:dyDescent="0.25">
      <c r="A2839" s="532" t="str">
        <f>IF(ISNUMBER(VALUE(SUBSTITUTE('Quantities Report_Secondary'!$A2839,"+",""))), VALUE(SUBSTITUTE('Quantities Report_Secondary'!$A2839,"+","")),IF('Quantities Report_Secondary'!$A2839="Totals:","End of Project",$A2838))</f>
        <v>Station</v>
      </c>
      <c r="B2839" s="473" t="str">
        <f>IF(ISNUMBER('Quantities Report_Secondary'!$A2839), "",TRIM('Quantities Report_Secondary'!$A2839))</f>
        <v/>
      </c>
      <c r="C2839" s="475">
        <f>'Quantities Report_Secondary'!D2839</f>
        <v>0</v>
      </c>
    </row>
    <row r="2840" spans="1:3" x14ac:dyDescent="0.25">
      <c r="A2840" s="532" t="str">
        <f>IF(ISNUMBER(VALUE(SUBSTITUTE('Quantities Report_Secondary'!$A2840,"+",""))), VALUE(SUBSTITUTE('Quantities Report_Secondary'!$A2840,"+","")),IF('Quantities Report_Secondary'!$A2840="Totals:","End of Project",$A2839))</f>
        <v>Station</v>
      </c>
      <c r="B2840" s="473" t="str">
        <f>IF(ISNUMBER('Quantities Report_Secondary'!$A2840), "",TRIM('Quantities Report_Secondary'!$A2840))</f>
        <v/>
      </c>
      <c r="C2840" s="475">
        <f>'Quantities Report_Secondary'!D2840</f>
        <v>0</v>
      </c>
    </row>
    <row r="2841" spans="1:3" x14ac:dyDescent="0.25">
      <c r="A2841" s="532" t="str">
        <f>IF(ISNUMBER(VALUE(SUBSTITUTE('Quantities Report_Secondary'!$A2841,"+",""))), VALUE(SUBSTITUTE('Quantities Report_Secondary'!$A2841,"+","")),IF('Quantities Report_Secondary'!$A2841="Totals:","End of Project",$A2840))</f>
        <v>Station</v>
      </c>
      <c r="B2841" s="473" t="str">
        <f>IF(ISNUMBER('Quantities Report_Secondary'!$A2841), "",TRIM('Quantities Report_Secondary'!$A2841))</f>
        <v/>
      </c>
      <c r="C2841" s="475">
        <f>'Quantities Report_Secondary'!D2841</f>
        <v>0</v>
      </c>
    </row>
    <row r="2842" spans="1:3" x14ac:dyDescent="0.25">
      <c r="A2842" s="532" t="str">
        <f>IF(ISNUMBER(VALUE(SUBSTITUTE('Quantities Report_Secondary'!$A2842,"+",""))), VALUE(SUBSTITUTE('Quantities Report_Secondary'!$A2842,"+","")),IF('Quantities Report_Secondary'!$A2842="Totals:","End of Project",$A2841))</f>
        <v>Station</v>
      </c>
      <c r="B2842" s="473" t="str">
        <f>IF(ISNUMBER('Quantities Report_Secondary'!$A2842), "",TRIM('Quantities Report_Secondary'!$A2842))</f>
        <v/>
      </c>
      <c r="C2842" s="475">
        <f>'Quantities Report_Secondary'!D2842</f>
        <v>0</v>
      </c>
    </row>
    <row r="2843" spans="1:3" x14ac:dyDescent="0.25">
      <c r="A2843" s="532" t="str">
        <f>IF(ISNUMBER(VALUE(SUBSTITUTE('Quantities Report_Secondary'!$A2843,"+",""))), VALUE(SUBSTITUTE('Quantities Report_Secondary'!$A2843,"+","")),IF('Quantities Report_Secondary'!$A2843="Totals:","End of Project",$A2842))</f>
        <v>Station</v>
      </c>
      <c r="B2843" s="473" t="str">
        <f>IF(ISNUMBER('Quantities Report_Secondary'!$A2843), "",TRIM('Quantities Report_Secondary'!$A2843))</f>
        <v/>
      </c>
      <c r="C2843" s="475">
        <f>'Quantities Report_Secondary'!D2843</f>
        <v>0</v>
      </c>
    </row>
    <row r="2844" spans="1:3" x14ac:dyDescent="0.25">
      <c r="A2844" s="532" t="str">
        <f>IF(ISNUMBER(VALUE(SUBSTITUTE('Quantities Report_Secondary'!$A2844,"+",""))), VALUE(SUBSTITUTE('Quantities Report_Secondary'!$A2844,"+","")),IF('Quantities Report_Secondary'!$A2844="Totals:","End of Project",$A2843))</f>
        <v>Station</v>
      </c>
      <c r="B2844" s="473" t="str">
        <f>IF(ISNUMBER('Quantities Report_Secondary'!$A2844), "",TRIM('Quantities Report_Secondary'!$A2844))</f>
        <v/>
      </c>
      <c r="C2844" s="475">
        <f>'Quantities Report_Secondary'!D2844</f>
        <v>0</v>
      </c>
    </row>
    <row r="2845" spans="1:3" x14ac:dyDescent="0.25">
      <c r="A2845" s="532" t="str">
        <f>IF(ISNUMBER(VALUE(SUBSTITUTE('Quantities Report_Secondary'!$A2845,"+",""))), VALUE(SUBSTITUTE('Quantities Report_Secondary'!$A2845,"+","")),IF('Quantities Report_Secondary'!$A2845="Totals:","End of Project",$A2844))</f>
        <v>Station</v>
      </c>
      <c r="B2845" s="473" t="str">
        <f>IF(ISNUMBER('Quantities Report_Secondary'!$A2845), "",TRIM('Quantities Report_Secondary'!$A2845))</f>
        <v/>
      </c>
      <c r="C2845" s="475">
        <f>'Quantities Report_Secondary'!D2845</f>
        <v>0</v>
      </c>
    </row>
    <row r="2846" spans="1:3" x14ac:dyDescent="0.25">
      <c r="A2846" s="532" t="str">
        <f>IF(ISNUMBER(VALUE(SUBSTITUTE('Quantities Report_Secondary'!$A2846,"+",""))), VALUE(SUBSTITUTE('Quantities Report_Secondary'!$A2846,"+","")),IF('Quantities Report_Secondary'!$A2846="Totals:","End of Project",$A2845))</f>
        <v>Station</v>
      </c>
      <c r="B2846" s="473" t="str">
        <f>IF(ISNUMBER('Quantities Report_Secondary'!$A2846), "",TRIM('Quantities Report_Secondary'!$A2846))</f>
        <v/>
      </c>
      <c r="C2846" s="475">
        <f>'Quantities Report_Secondary'!D2846</f>
        <v>0</v>
      </c>
    </row>
    <row r="2847" spans="1:3" x14ac:dyDescent="0.25">
      <c r="A2847" s="532" t="str">
        <f>IF(ISNUMBER(VALUE(SUBSTITUTE('Quantities Report_Secondary'!$A2847,"+",""))), VALUE(SUBSTITUTE('Quantities Report_Secondary'!$A2847,"+","")),IF('Quantities Report_Secondary'!$A2847="Totals:","End of Project",$A2846))</f>
        <v>Station</v>
      </c>
      <c r="B2847" s="473" t="str">
        <f>IF(ISNUMBER('Quantities Report_Secondary'!$A2847), "",TRIM('Quantities Report_Secondary'!$A2847))</f>
        <v/>
      </c>
      <c r="C2847" s="475">
        <f>'Quantities Report_Secondary'!D2847</f>
        <v>0</v>
      </c>
    </row>
    <row r="2848" spans="1:3" x14ac:dyDescent="0.25">
      <c r="A2848" s="532" t="str">
        <f>IF(ISNUMBER(VALUE(SUBSTITUTE('Quantities Report_Secondary'!$A2848,"+",""))), VALUE(SUBSTITUTE('Quantities Report_Secondary'!$A2848,"+","")),IF('Quantities Report_Secondary'!$A2848="Totals:","End of Project",$A2847))</f>
        <v>Station</v>
      </c>
      <c r="B2848" s="473" t="str">
        <f>IF(ISNUMBER('Quantities Report_Secondary'!$A2848), "",TRIM('Quantities Report_Secondary'!$A2848))</f>
        <v/>
      </c>
      <c r="C2848" s="475">
        <f>'Quantities Report_Secondary'!D2848</f>
        <v>0</v>
      </c>
    </row>
    <row r="2849" spans="1:3" x14ac:dyDescent="0.25">
      <c r="A2849" s="532" t="str">
        <f>IF(ISNUMBER(VALUE(SUBSTITUTE('Quantities Report_Secondary'!$A2849,"+",""))), VALUE(SUBSTITUTE('Quantities Report_Secondary'!$A2849,"+","")),IF('Quantities Report_Secondary'!$A2849="Totals:","End of Project",$A2848))</f>
        <v>Station</v>
      </c>
      <c r="B2849" s="473" t="str">
        <f>IF(ISNUMBER('Quantities Report_Secondary'!$A2849), "",TRIM('Quantities Report_Secondary'!$A2849))</f>
        <v/>
      </c>
      <c r="C2849" s="475">
        <f>'Quantities Report_Secondary'!D2849</f>
        <v>0</v>
      </c>
    </row>
    <row r="2850" spans="1:3" x14ac:dyDescent="0.25">
      <c r="A2850" s="532" t="str">
        <f>IF(ISNUMBER(VALUE(SUBSTITUTE('Quantities Report_Secondary'!$A2850,"+",""))), VALUE(SUBSTITUTE('Quantities Report_Secondary'!$A2850,"+","")),IF('Quantities Report_Secondary'!$A2850="Totals:","End of Project",$A2849))</f>
        <v>Station</v>
      </c>
      <c r="B2850" s="473" t="str">
        <f>IF(ISNUMBER('Quantities Report_Secondary'!$A2850), "",TRIM('Quantities Report_Secondary'!$A2850))</f>
        <v/>
      </c>
      <c r="C2850" s="475">
        <f>'Quantities Report_Secondary'!D2850</f>
        <v>0</v>
      </c>
    </row>
    <row r="2851" spans="1:3" x14ac:dyDescent="0.25">
      <c r="A2851" s="532" t="str">
        <f>IF(ISNUMBER(VALUE(SUBSTITUTE('Quantities Report_Secondary'!$A2851,"+",""))), VALUE(SUBSTITUTE('Quantities Report_Secondary'!$A2851,"+","")),IF('Quantities Report_Secondary'!$A2851="Totals:","End of Project",$A2850))</f>
        <v>Station</v>
      </c>
      <c r="B2851" s="473" t="str">
        <f>IF(ISNUMBER('Quantities Report_Secondary'!$A2851), "",TRIM('Quantities Report_Secondary'!$A2851))</f>
        <v/>
      </c>
      <c r="C2851" s="475">
        <f>'Quantities Report_Secondary'!D2851</f>
        <v>0</v>
      </c>
    </row>
    <row r="2852" spans="1:3" x14ac:dyDescent="0.25">
      <c r="A2852" s="532" t="str">
        <f>IF(ISNUMBER(VALUE(SUBSTITUTE('Quantities Report_Secondary'!$A2852,"+",""))), VALUE(SUBSTITUTE('Quantities Report_Secondary'!$A2852,"+","")),IF('Quantities Report_Secondary'!$A2852="Totals:","End of Project",$A2851))</f>
        <v>Station</v>
      </c>
      <c r="B2852" s="473" t="str">
        <f>IF(ISNUMBER('Quantities Report_Secondary'!$A2852), "",TRIM('Quantities Report_Secondary'!$A2852))</f>
        <v/>
      </c>
      <c r="C2852" s="475">
        <f>'Quantities Report_Secondary'!D2852</f>
        <v>0</v>
      </c>
    </row>
    <row r="2853" spans="1:3" x14ac:dyDescent="0.25">
      <c r="A2853" s="532" t="str">
        <f>IF(ISNUMBER(VALUE(SUBSTITUTE('Quantities Report_Secondary'!$A2853,"+",""))), VALUE(SUBSTITUTE('Quantities Report_Secondary'!$A2853,"+","")),IF('Quantities Report_Secondary'!$A2853="Totals:","End of Project",$A2852))</f>
        <v>Station</v>
      </c>
      <c r="B2853" s="473" t="str">
        <f>IF(ISNUMBER('Quantities Report_Secondary'!$A2853), "",TRIM('Quantities Report_Secondary'!$A2853))</f>
        <v/>
      </c>
      <c r="C2853" s="475">
        <f>'Quantities Report_Secondary'!D2853</f>
        <v>0</v>
      </c>
    </row>
    <row r="2854" spans="1:3" x14ac:dyDescent="0.25">
      <c r="A2854" s="532" t="str">
        <f>IF(ISNUMBER(VALUE(SUBSTITUTE('Quantities Report_Secondary'!$A2854,"+",""))), VALUE(SUBSTITUTE('Quantities Report_Secondary'!$A2854,"+","")),IF('Quantities Report_Secondary'!$A2854="Totals:","End of Project",$A2853))</f>
        <v>Station</v>
      </c>
      <c r="B2854" s="473" t="str">
        <f>IF(ISNUMBER('Quantities Report_Secondary'!$A2854), "",TRIM('Quantities Report_Secondary'!$A2854))</f>
        <v/>
      </c>
      <c r="C2854" s="475">
        <f>'Quantities Report_Secondary'!D2854</f>
        <v>0</v>
      </c>
    </row>
    <row r="2855" spans="1:3" x14ac:dyDescent="0.25">
      <c r="A2855" s="532" t="str">
        <f>IF(ISNUMBER(VALUE(SUBSTITUTE('Quantities Report_Secondary'!$A2855,"+",""))), VALUE(SUBSTITUTE('Quantities Report_Secondary'!$A2855,"+","")),IF('Quantities Report_Secondary'!$A2855="Totals:","End of Project",$A2854))</f>
        <v>Station</v>
      </c>
      <c r="B2855" s="473" t="str">
        <f>IF(ISNUMBER('Quantities Report_Secondary'!$A2855), "",TRIM('Quantities Report_Secondary'!$A2855))</f>
        <v/>
      </c>
      <c r="C2855" s="475">
        <f>'Quantities Report_Secondary'!D2855</f>
        <v>0</v>
      </c>
    </row>
    <row r="2856" spans="1:3" x14ac:dyDescent="0.25">
      <c r="A2856" s="532" t="str">
        <f>IF(ISNUMBER(VALUE(SUBSTITUTE('Quantities Report_Secondary'!$A2856,"+",""))), VALUE(SUBSTITUTE('Quantities Report_Secondary'!$A2856,"+","")),IF('Quantities Report_Secondary'!$A2856="Totals:","End of Project",$A2855))</f>
        <v>Station</v>
      </c>
      <c r="B2856" s="473" t="str">
        <f>IF(ISNUMBER('Quantities Report_Secondary'!$A2856), "",TRIM('Quantities Report_Secondary'!$A2856))</f>
        <v/>
      </c>
      <c r="C2856" s="475">
        <f>'Quantities Report_Secondary'!D2856</f>
        <v>0</v>
      </c>
    </row>
    <row r="2857" spans="1:3" x14ac:dyDescent="0.25">
      <c r="A2857" s="532" t="str">
        <f>IF(ISNUMBER(VALUE(SUBSTITUTE('Quantities Report_Secondary'!$A2857,"+",""))), VALUE(SUBSTITUTE('Quantities Report_Secondary'!$A2857,"+","")),IF('Quantities Report_Secondary'!$A2857="Totals:","End of Project",$A2856))</f>
        <v>Station</v>
      </c>
      <c r="B2857" s="473" t="str">
        <f>IF(ISNUMBER('Quantities Report_Secondary'!$A2857), "",TRIM('Quantities Report_Secondary'!$A2857))</f>
        <v/>
      </c>
      <c r="C2857" s="475">
        <f>'Quantities Report_Secondary'!D2857</f>
        <v>0</v>
      </c>
    </row>
    <row r="2858" spans="1:3" x14ac:dyDescent="0.25">
      <c r="A2858" s="532" t="str">
        <f>IF(ISNUMBER(VALUE(SUBSTITUTE('Quantities Report_Secondary'!$A2858,"+",""))), VALUE(SUBSTITUTE('Quantities Report_Secondary'!$A2858,"+","")),IF('Quantities Report_Secondary'!$A2858="Totals:","End of Project",$A2857))</f>
        <v>Station</v>
      </c>
      <c r="B2858" s="473" t="str">
        <f>IF(ISNUMBER('Quantities Report_Secondary'!$A2858), "",TRIM('Quantities Report_Secondary'!$A2858))</f>
        <v/>
      </c>
      <c r="C2858" s="475">
        <f>'Quantities Report_Secondary'!D2858</f>
        <v>0</v>
      </c>
    </row>
    <row r="2859" spans="1:3" x14ac:dyDescent="0.25">
      <c r="A2859" s="532" t="str">
        <f>IF(ISNUMBER(VALUE(SUBSTITUTE('Quantities Report_Secondary'!$A2859,"+",""))), VALUE(SUBSTITUTE('Quantities Report_Secondary'!$A2859,"+","")),IF('Quantities Report_Secondary'!$A2859="Totals:","End of Project",$A2858))</f>
        <v>Station</v>
      </c>
      <c r="B2859" s="473" t="str">
        <f>IF(ISNUMBER('Quantities Report_Secondary'!$A2859), "",TRIM('Quantities Report_Secondary'!$A2859))</f>
        <v/>
      </c>
      <c r="C2859" s="475">
        <f>'Quantities Report_Secondary'!D2859</f>
        <v>0</v>
      </c>
    </row>
    <row r="2860" spans="1:3" x14ac:dyDescent="0.25">
      <c r="A2860" s="532" t="str">
        <f>IF(ISNUMBER(VALUE(SUBSTITUTE('Quantities Report_Secondary'!$A2860,"+",""))), VALUE(SUBSTITUTE('Quantities Report_Secondary'!$A2860,"+","")),IF('Quantities Report_Secondary'!$A2860="Totals:","End of Project",$A2859))</f>
        <v>Station</v>
      </c>
      <c r="B2860" s="473" t="str">
        <f>IF(ISNUMBER('Quantities Report_Secondary'!$A2860), "",TRIM('Quantities Report_Secondary'!$A2860))</f>
        <v/>
      </c>
      <c r="C2860" s="475">
        <f>'Quantities Report_Secondary'!D2860</f>
        <v>0</v>
      </c>
    </row>
    <row r="2861" spans="1:3" x14ac:dyDescent="0.25">
      <c r="A2861" s="532" t="str">
        <f>IF(ISNUMBER(VALUE(SUBSTITUTE('Quantities Report_Secondary'!$A2861,"+",""))), VALUE(SUBSTITUTE('Quantities Report_Secondary'!$A2861,"+","")),IF('Quantities Report_Secondary'!$A2861="Totals:","End of Project",$A2860))</f>
        <v>Station</v>
      </c>
      <c r="B2861" s="473" t="str">
        <f>IF(ISNUMBER('Quantities Report_Secondary'!$A2861), "",TRIM('Quantities Report_Secondary'!$A2861))</f>
        <v/>
      </c>
      <c r="C2861" s="475">
        <f>'Quantities Report_Secondary'!D2861</f>
        <v>0</v>
      </c>
    </row>
    <row r="2862" spans="1:3" x14ac:dyDescent="0.25">
      <c r="A2862" s="532" t="str">
        <f>IF(ISNUMBER(VALUE(SUBSTITUTE('Quantities Report_Secondary'!$A2862,"+",""))), VALUE(SUBSTITUTE('Quantities Report_Secondary'!$A2862,"+","")),IF('Quantities Report_Secondary'!$A2862="Totals:","End of Project",$A2861))</f>
        <v>Station</v>
      </c>
      <c r="B2862" s="473" t="str">
        <f>IF(ISNUMBER('Quantities Report_Secondary'!$A2862), "",TRIM('Quantities Report_Secondary'!$A2862))</f>
        <v/>
      </c>
      <c r="C2862" s="475">
        <f>'Quantities Report_Secondary'!D2862</f>
        <v>0</v>
      </c>
    </row>
    <row r="2863" spans="1:3" x14ac:dyDescent="0.25">
      <c r="A2863" s="532" t="str">
        <f>IF(ISNUMBER(VALUE(SUBSTITUTE('Quantities Report_Secondary'!$A2863,"+",""))), VALUE(SUBSTITUTE('Quantities Report_Secondary'!$A2863,"+","")),IF('Quantities Report_Secondary'!$A2863="Totals:","End of Project",$A2862))</f>
        <v>Station</v>
      </c>
      <c r="B2863" s="473" t="str">
        <f>IF(ISNUMBER('Quantities Report_Secondary'!$A2863), "",TRIM('Quantities Report_Secondary'!$A2863))</f>
        <v/>
      </c>
      <c r="C2863" s="475">
        <f>'Quantities Report_Secondary'!D2863</f>
        <v>0</v>
      </c>
    </row>
    <row r="2864" spans="1:3" x14ac:dyDescent="0.25">
      <c r="A2864" s="532" t="str">
        <f>IF(ISNUMBER(VALUE(SUBSTITUTE('Quantities Report_Secondary'!$A2864,"+",""))), VALUE(SUBSTITUTE('Quantities Report_Secondary'!$A2864,"+","")),IF('Quantities Report_Secondary'!$A2864="Totals:","End of Project",$A2863))</f>
        <v>Station</v>
      </c>
      <c r="B2864" s="473" t="str">
        <f>IF(ISNUMBER('Quantities Report_Secondary'!$A2864), "",TRIM('Quantities Report_Secondary'!$A2864))</f>
        <v/>
      </c>
      <c r="C2864" s="475">
        <f>'Quantities Report_Secondary'!D2864</f>
        <v>0</v>
      </c>
    </row>
    <row r="2865" spans="1:3" x14ac:dyDescent="0.25">
      <c r="A2865" s="532" t="str">
        <f>IF(ISNUMBER(VALUE(SUBSTITUTE('Quantities Report_Secondary'!$A2865,"+",""))), VALUE(SUBSTITUTE('Quantities Report_Secondary'!$A2865,"+","")),IF('Quantities Report_Secondary'!$A2865="Totals:","End of Project",$A2864))</f>
        <v>Station</v>
      </c>
      <c r="B2865" s="473" t="str">
        <f>IF(ISNUMBER('Quantities Report_Secondary'!$A2865), "",TRIM('Quantities Report_Secondary'!$A2865))</f>
        <v/>
      </c>
      <c r="C2865" s="475">
        <f>'Quantities Report_Secondary'!D2865</f>
        <v>0</v>
      </c>
    </row>
    <row r="2866" spans="1:3" x14ac:dyDescent="0.25">
      <c r="A2866" s="532" t="str">
        <f>IF(ISNUMBER(VALUE(SUBSTITUTE('Quantities Report_Secondary'!$A2866,"+",""))), VALUE(SUBSTITUTE('Quantities Report_Secondary'!$A2866,"+","")),IF('Quantities Report_Secondary'!$A2866="Totals:","End of Project",$A2865))</f>
        <v>Station</v>
      </c>
      <c r="B2866" s="473" t="str">
        <f>IF(ISNUMBER('Quantities Report_Secondary'!$A2866), "",TRIM('Quantities Report_Secondary'!$A2866))</f>
        <v/>
      </c>
      <c r="C2866" s="475">
        <f>'Quantities Report_Secondary'!D2866</f>
        <v>0</v>
      </c>
    </row>
    <row r="2867" spans="1:3" x14ac:dyDescent="0.25">
      <c r="A2867" s="532" t="str">
        <f>IF(ISNUMBER(VALUE(SUBSTITUTE('Quantities Report_Secondary'!$A2867,"+",""))), VALUE(SUBSTITUTE('Quantities Report_Secondary'!$A2867,"+","")),IF('Quantities Report_Secondary'!$A2867="Totals:","End of Project",$A2866))</f>
        <v>Station</v>
      </c>
      <c r="B2867" s="473" t="str">
        <f>IF(ISNUMBER('Quantities Report_Secondary'!$A2867), "",TRIM('Quantities Report_Secondary'!$A2867))</f>
        <v/>
      </c>
      <c r="C2867" s="475">
        <f>'Quantities Report_Secondary'!D2867</f>
        <v>0</v>
      </c>
    </row>
    <row r="2868" spans="1:3" x14ac:dyDescent="0.25">
      <c r="A2868" s="532" t="str">
        <f>IF(ISNUMBER(VALUE(SUBSTITUTE('Quantities Report_Secondary'!$A2868,"+",""))), VALUE(SUBSTITUTE('Quantities Report_Secondary'!$A2868,"+","")),IF('Quantities Report_Secondary'!$A2868="Totals:","End of Project",$A2867))</f>
        <v>Station</v>
      </c>
      <c r="B2868" s="473" t="str">
        <f>IF(ISNUMBER('Quantities Report_Secondary'!$A2868), "",TRIM('Quantities Report_Secondary'!$A2868))</f>
        <v/>
      </c>
      <c r="C2868" s="475">
        <f>'Quantities Report_Secondary'!D2868</f>
        <v>0</v>
      </c>
    </row>
    <row r="2869" spans="1:3" x14ac:dyDescent="0.25">
      <c r="A2869" s="532" t="str">
        <f>IF(ISNUMBER(VALUE(SUBSTITUTE('Quantities Report_Secondary'!$A2869,"+",""))), VALUE(SUBSTITUTE('Quantities Report_Secondary'!$A2869,"+","")),IF('Quantities Report_Secondary'!$A2869="Totals:","End of Project",$A2868))</f>
        <v>Station</v>
      </c>
      <c r="B2869" s="473" t="str">
        <f>IF(ISNUMBER('Quantities Report_Secondary'!$A2869), "",TRIM('Quantities Report_Secondary'!$A2869))</f>
        <v/>
      </c>
      <c r="C2869" s="475">
        <f>'Quantities Report_Secondary'!D2869</f>
        <v>0</v>
      </c>
    </row>
    <row r="2870" spans="1:3" x14ac:dyDescent="0.25">
      <c r="A2870" s="532" t="str">
        <f>IF(ISNUMBER(VALUE(SUBSTITUTE('Quantities Report_Secondary'!$A2870,"+",""))), VALUE(SUBSTITUTE('Quantities Report_Secondary'!$A2870,"+","")),IF('Quantities Report_Secondary'!$A2870="Totals:","End of Project",$A2869))</f>
        <v>Station</v>
      </c>
      <c r="B2870" s="473" t="str">
        <f>IF(ISNUMBER('Quantities Report_Secondary'!$A2870), "",TRIM('Quantities Report_Secondary'!$A2870))</f>
        <v/>
      </c>
      <c r="C2870" s="475">
        <f>'Quantities Report_Secondary'!D2870</f>
        <v>0</v>
      </c>
    </row>
    <row r="2871" spans="1:3" x14ac:dyDescent="0.25">
      <c r="A2871" s="532" t="str">
        <f>IF(ISNUMBER(VALUE(SUBSTITUTE('Quantities Report_Secondary'!$A2871,"+",""))), VALUE(SUBSTITUTE('Quantities Report_Secondary'!$A2871,"+","")),IF('Quantities Report_Secondary'!$A2871="Totals:","End of Project",$A2870))</f>
        <v>Station</v>
      </c>
      <c r="B2871" s="473" t="str">
        <f>IF(ISNUMBER('Quantities Report_Secondary'!$A2871), "",TRIM('Quantities Report_Secondary'!$A2871))</f>
        <v/>
      </c>
      <c r="C2871" s="475">
        <f>'Quantities Report_Secondary'!D2871</f>
        <v>0</v>
      </c>
    </row>
    <row r="2872" spans="1:3" x14ac:dyDescent="0.25">
      <c r="A2872" s="532" t="str">
        <f>IF(ISNUMBER(VALUE(SUBSTITUTE('Quantities Report_Secondary'!$A2872,"+",""))), VALUE(SUBSTITUTE('Quantities Report_Secondary'!$A2872,"+","")),IF('Quantities Report_Secondary'!$A2872="Totals:","End of Project",$A2871))</f>
        <v>Station</v>
      </c>
      <c r="B2872" s="473" t="str">
        <f>IF(ISNUMBER('Quantities Report_Secondary'!$A2872), "",TRIM('Quantities Report_Secondary'!$A2872))</f>
        <v/>
      </c>
      <c r="C2872" s="475">
        <f>'Quantities Report_Secondary'!D2872</f>
        <v>0</v>
      </c>
    </row>
    <row r="2873" spans="1:3" x14ac:dyDescent="0.25">
      <c r="A2873" s="532" t="str">
        <f>IF(ISNUMBER(VALUE(SUBSTITUTE('Quantities Report_Secondary'!$A2873,"+",""))), VALUE(SUBSTITUTE('Quantities Report_Secondary'!$A2873,"+","")),IF('Quantities Report_Secondary'!$A2873="Totals:","End of Project",$A2872))</f>
        <v>Station</v>
      </c>
      <c r="B2873" s="473" t="str">
        <f>IF(ISNUMBER('Quantities Report_Secondary'!$A2873), "",TRIM('Quantities Report_Secondary'!$A2873))</f>
        <v/>
      </c>
      <c r="C2873" s="475">
        <f>'Quantities Report_Secondary'!D2873</f>
        <v>0</v>
      </c>
    </row>
    <row r="2874" spans="1:3" x14ac:dyDescent="0.25">
      <c r="A2874" s="532" t="str">
        <f>IF(ISNUMBER(VALUE(SUBSTITUTE('Quantities Report_Secondary'!$A2874,"+",""))), VALUE(SUBSTITUTE('Quantities Report_Secondary'!$A2874,"+","")),IF('Quantities Report_Secondary'!$A2874="Totals:","End of Project",$A2873))</f>
        <v>Station</v>
      </c>
      <c r="B2874" s="473" t="str">
        <f>IF(ISNUMBER('Quantities Report_Secondary'!$A2874), "",TRIM('Quantities Report_Secondary'!$A2874))</f>
        <v/>
      </c>
      <c r="C2874" s="475">
        <f>'Quantities Report_Secondary'!D2874</f>
        <v>0</v>
      </c>
    </row>
    <row r="2875" spans="1:3" x14ac:dyDescent="0.25">
      <c r="A2875" s="532" t="str">
        <f>IF(ISNUMBER(VALUE(SUBSTITUTE('Quantities Report_Secondary'!$A2875,"+",""))), VALUE(SUBSTITUTE('Quantities Report_Secondary'!$A2875,"+","")),IF('Quantities Report_Secondary'!$A2875="Totals:","End of Project",$A2874))</f>
        <v>Station</v>
      </c>
      <c r="B2875" s="473" t="str">
        <f>IF(ISNUMBER('Quantities Report_Secondary'!$A2875), "",TRIM('Quantities Report_Secondary'!$A2875))</f>
        <v/>
      </c>
      <c r="C2875" s="475">
        <f>'Quantities Report_Secondary'!D2875</f>
        <v>0</v>
      </c>
    </row>
    <row r="2876" spans="1:3" x14ac:dyDescent="0.25">
      <c r="A2876" s="532" t="str">
        <f>IF(ISNUMBER(VALUE(SUBSTITUTE('Quantities Report_Secondary'!$A2876,"+",""))), VALUE(SUBSTITUTE('Quantities Report_Secondary'!$A2876,"+","")),IF('Quantities Report_Secondary'!$A2876="Totals:","End of Project",$A2875))</f>
        <v>Station</v>
      </c>
      <c r="B2876" s="473" t="str">
        <f>IF(ISNUMBER('Quantities Report_Secondary'!$A2876), "",TRIM('Quantities Report_Secondary'!$A2876))</f>
        <v/>
      </c>
      <c r="C2876" s="475">
        <f>'Quantities Report_Secondary'!D2876</f>
        <v>0</v>
      </c>
    </row>
    <row r="2877" spans="1:3" x14ac:dyDescent="0.25">
      <c r="A2877" s="532" t="str">
        <f>IF(ISNUMBER(VALUE(SUBSTITUTE('Quantities Report_Secondary'!$A2877,"+",""))), VALUE(SUBSTITUTE('Quantities Report_Secondary'!$A2877,"+","")),IF('Quantities Report_Secondary'!$A2877="Totals:","End of Project",$A2876))</f>
        <v>Station</v>
      </c>
      <c r="B2877" s="473" t="str">
        <f>IF(ISNUMBER('Quantities Report_Secondary'!$A2877), "",TRIM('Quantities Report_Secondary'!$A2877))</f>
        <v/>
      </c>
      <c r="C2877" s="475">
        <f>'Quantities Report_Secondary'!D2877</f>
        <v>0</v>
      </c>
    </row>
    <row r="2878" spans="1:3" x14ac:dyDescent="0.25">
      <c r="A2878" s="532" t="str">
        <f>IF(ISNUMBER(VALUE(SUBSTITUTE('Quantities Report_Secondary'!$A2878,"+",""))), VALUE(SUBSTITUTE('Quantities Report_Secondary'!$A2878,"+","")),IF('Quantities Report_Secondary'!$A2878="Totals:","End of Project",$A2877))</f>
        <v>Station</v>
      </c>
      <c r="B2878" s="473" t="str">
        <f>IF(ISNUMBER('Quantities Report_Secondary'!$A2878), "",TRIM('Quantities Report_Secondary'!$A2878))</f>
        <v/>
      </c>
      <c r="C2878" s="475">
        <f>'Quantities Report_Secondary'!D2878</f>
        <v>0</v>
      </c>
    </row>
    <row r="2879" spans="1:3" x14ac:dyDescent="0.25">
      <c r="A2879" s="532" t="str">
        <f>IF(ISNUMBER(VALUE(SUBSTITUTE('Quantities Report_Secondary'!$A2879,"+",""))), VALUE(SUBSTITUTE('Quantities Report_Secondary'!$A2879,"+","")),IF('Quantities Report_Secondary'!$A2879="Totals:","End of Project",$A2878))</f>
        <v>Station</v>
      </c>
      <c r="B2879" s="473" t="str">
        <f>IF(ISNUMBER('Quantities Report_Secondary'!$A2879), "",TRIM('Quantities Report_Secondary'!$A2879))</f>
        <v/>
      </c>
      <c r="C2879" s="475">
        <f>'Quantities Report_Secondary'!D2879</f>
        <v>0</v>
      </c>
    </row>
    <row r="2880" spans="1:3" x14ac:dyDescent="0.25">
      <c r="A2880" s="532" t="str">
        <f>IF(ISNUMBER(VALUE(SUBSTITUTE('Quantities Report_Secondary'!$A2880,"+",""))), VALUE(SUBSTITUTE('Quantities Report_Secondary'!$A2880,"+","")),IF('Quantities Report_Secondary'!$A2880="Totals:","End of Project",$A2879))</f>
        <v>Station</v>
      </c>
      <c r="B2880" s="473" t="str">
        <f>IF(ISNUMBER('Quantities Report_Secondary'!$A2880), "",TRIM('Quantities Report_Secondary'!$A2880))</f>
        <v/>
      </c>
      <c r="C2880" s="475">
        <f>'Quantities Report_Secondary'!D2880</f>
        <v>0</v>
      </c>
    </row>
    <row r="2881" spans="1:3" x14ac:dyDescent="0.25">
      <c r="A2881" s="532" t="str">
        <f>IF(ISNUMBER(VALUE(SUBSTITUTE('Quantities Report_Secondary'!$A2881,"+",""))), VALUE(SUBSTITUTE('Quantities Report_Secondary'!$A2881,"+","")),IF('Quantities Report_Secondary'!$A2881="Totals:","End of Project",$A2880))</f>
        <v>Station</v>
      </c>
      <c r="B2881" s="473" t="str">
        <f>IF(ISNUMBER('Quantities Report_Secondary'!$A2881), "",TRIM('Quantities Report_Secondary'!$A2881))</f>
        <v/>
      </c>
      <c r="C2881" s="475">
        <f>'Quantities Report_Secondary'!D2881</f>
        <v>0</v>
      </c>
    </row>
    <row r="2882" spans="1:3" x14ac:dyDescent="0.25">
      <c r="A2882" s="532" t="str">
        <f>IF(ISNUMBER(VALUE(SUBSTITUTE('Quantities Report_Secondary'!$A2882,"+",""))), VALUE(SUBSTITUTE('Quantities Report_Secondary'!$A2882,"+","")),IF('Quantities Report_Secondary'!$A2882="Totals:","End of Project",$A2881))</f>
        <v>Station</v>
      </c>
      <c r="B2882" s="473" t="str">
        <f>IF(ISNUMBER('Quantities Report_Secondary'!$A2882), "",TRIM('Quantities Report_Secondary'!$A2882))</f>
        <v/>
      </c>
      <c r="C2882" s="475">
        <f>'Quantities Report_Secondary'!D2882</f>
        <v>0</v>
      </c>
    </row>
    <row r="2883" spans="1:3" x14ac:dyDescent="0.25">
      <c r="A2883" s="532" t="str">
        <f>IF(ISNUMBER(VALUE(SUBSTITUTE('Quantities Report_Secondary'!$A2883,"+",""))), VALUE(SUBSTITUTE('Quantities Report_Secondary'!$A2883,"+","")),IF('Quantities Report_Secondary'!$A2883="Totals:","End of Project",$A2882))</f>
        <v>Station</v>
      </c>
      <c r="B2883" s="473" t="str">
        <f>IF(ISNUMBER('Quantities Report_Secondary'!$A2883), "",TRIM('Quantities Report_Secondary'!$A2883))</f>
        <v/>
      </c>
      <c r="C2883" s="475">
        <f>'Quantities Report_Secondary'!D2883</f>
        <v>0</v>
      </c>
    </row>
    <row r="2884" spans="1:3" x14ac:dyDescent="0.25">
      <c r="A2884" s="532" t="str">
        <f>IF(ISNUMBER(VALUE(SUBSTITUTE('Quantities Report_Secondary'!$A2884,"+",""))), VALUE(SUBSTITUTE('Quantities Report_Secondary'!$A2884,"+","")),IF('Quantities Report_Secondary'!$A2884="Totals:","End of Project",$A2883))</f>
        <v>Station</v>
      </c>
      <c r="B2884" s="473" t="str">
        <f>IF(ISNUMBER('Quantities Report_Secondary'!$A2884), "",TRIM('Quantities Report_Secondary'!$A2884))</f>
        <v/>
      </c>
      <c r="C2884" s="475">
        <f>'Quantities Report_Secondary'!D2884</f>
        <v>0</v>
      </c>
    </row>
    <row r="2885" spans="1:3" x14ac:dyDescent="0.25">
      <c r="A2885" s="532" t="str">
        <f>IF(ISNUMBER(VALUE(SUBSTITUTE('Quantities Report_Secondary'!$A2885,"+",""))), VALUE(SUBSTITUTE('Quantities Report_Secondary'!$A2885,"+","")),IF('Quantities Report_Secondary'!$A2885="Totals:","End of Project",$A2884))</f>
        <v>Station</v>
      </c>
      <c r="B2885" s="473" t="str">
        <f>IF(ISNUMBER('Quantities Report_Secondary'!$A2885), "",TRIM('Quantities Report_Secondary'!$A2885))</f>
        <v/>
      </c>
      <c r="C2885" s="475">
        <f>'Quantities Report_Secondary'!D2885</f>
        <v>0</v>
      </c>
    </row>
    <row r="2886" spans="1:3" x14ac:dyDescent="0.25">
      <c r="A2886" s="532" t="str">
        <f>IF(ISNUMBER(VALUE(SUBSTITUTE('Quantities Report_Secondary'!$A2886,"+",""))), VALUE(SUBSTITUTE('Quantities Report_Secondary'!$A2886,"+","")),IF('Quantities Report_Secondary'!$A2886="Totals:","End of Project",$A2885))</f>
        <v>Station</v>
      </c>
      <c r="B2886" s="473" t="str">
        <f>IF(ISNUMBER('Quantities Report_Secondary'!$A2886), "",TRIM('Quantities Report_Secondary'!$A2886))</f>
        <v/>
      </c>
      <c r="C2886" s="475">
        <f>'Quantities Report_Secondary'!D2886</f>
        <v>0</v>
      </c>
    </row>
    <row r="2887" spans="1:3" x14ac:dyDescent="0.25">
      <c r="A2887" s="532" t="str">
        <f>IF(ISNUMBER(VALUE(SUBSTITUTE('Quantities Report_Secondary'!$A2887,"+",""))), VALUE(SUBSTITUTE('Quantities Report_Secondary'!$A2887,"+","")),IF('Quantities Report_Secondary'!$A2887="Totals:","End of Project",$A2886))</f>
        <v>Station</v>
      </c>
      <c r="B2887" s="473" t="str">
        <f>IF(ISNUMBER('Quantities Report_Secondary'!$A2887), "",TRIM('Quantities Report_Secondary'!$A2887))</f>
        <v/>
      </c>
      <c r="C2887" s="475">
        <f>'Quantities Report_Secondary'!D2887</f>
        <v>0</v>
      </c>
    </row>
    <row r="2888" spans="1:3" x14ac:dyDescent="0.25">
      <c r="A2888" s="532" t="str">
        <f>IF(ISNUMBER(VALUE(SUBSTITUTE('Quantities Report_Secondary'!$A2888,"+",""))), VALUE(SUBSTITUTE('Quantities Report_Secondary'!$A2888,"+","")),IF('Quantities Report_Secondary'!$A2888="Totals:","End of Project",$A2887))</f>
        <v>Station</v>
      </c>
      <c r="B2888" s="473" t="str">
        <f>IF(ISNUMBER('Quantities Report_Secondary'!$A2888), "",TRIM('Quantities Report_Secondary'!$A2888))</f>
        <v/>
      </c>
      <c r="C2888" s="475">
        <f>'Quantities Report_Secondary'!D2888</f>
        <v>0</v>
      </c>
    </row>
    <row r="2889" spans="1:3" x14ac:dyDescent="0.25">
      <c r="A2889" s="532" t="str">
        <f>IF(ISNUMBER(VALUE(SUBSTITUTE('Quantities Report_Secondary'!$A2889,"+",""))), VALUE(SUBSTITUTE('Quantities Report_Secondary'!$A2889,"+","")),IF('Quantities Report_Secondary'!$A2889="Totals:","End of Project",$A2888))</f>
        <v>Station</v>
      </c>
      <c r="B2889" s="473" t="str">
        <f>IF(ISNUMBER('Quantities Report_Secondary'!$A2889), "",TRIM('Quantities Report_Secondary'!$A2889))</f>
        <v/>
      </c>
      <c r="C2889" s="475">
        <f>'Quantities Report_Secondary'!D2889</f>
        <v>0</v>
      </c>
    </row>
    <row r="2890" spans="1:3" x14ac:dyDescent="0.25">
      <c r="A2890" s="532" t="str">
        <f>IF(ISNUMBER(VALUE(SUBSTITUTE('Quantities Report_Secondary'!$A2890,"+",""))), VALUE(SUBSTITUTE('Quantities Report_Secondary'!$A2890,"+","")),IF('Quantities Report_Secondary'!$A2890="Totals:","End of Project",$A2889))</f>
        <v>Station</v>
      </c>
      <c r="B2890" s="473" t="str">
        <f>IF(ISNUMBER('Quantities Report_Secondary'!$A2890), "",TRIM('Quantities Report_Secondary'!$A2890))</f>
        <v/>
      </c>
      <c r="C2890" s="475">
        <f>'Quantities Report_Secondary'!D2890</f>
        <v>0</v>
      </c>
    </row>
    <row r="2891" spans="1:3" x14ac:dyDescent="0.25">
      <c r="A2891" s="532" t="str">
        <f>IF(ISNUMBER(VALUE(SUBSTITUTE('Quantities Report_Secondary'!$A2891,"+",""))), VALUE(SUBSTITUTE('Quantities Report_Secondary'!$A2891,"+","")),IF('Quantities Report_Secondary'!$A2891="Totals:","End of Project",$A2890))</f>
        <v>Station</v>
      </c>
      <c r="B2891" s="473" t="str">
        <f>IF(ISNUMBER('Quantities Report_Secondary'!$A2891), "",TRIM('Quantities Report_Secondary'!$A2891))</f>
        <v/>
      </c>
      <c r="C2891" s="475">
        <f>'Quantities Report_Secondary'!D2891</f>
        <v>0</v>
      </c>
    </row>
    <row r="2892" spans="1:3" x14ac:dyDescent="0.25">
      <c r="A2892" s="532" t="str">
        <f>IF(ISNUMBER(VALUE(SUBSTITUTE('Quantities Report_Secondary'!$A2892,"+",""))), VALUE(SUBSTITUTE('Quantities Report_Secondary'!$A2892,"+","")),IF('Quantities Report_Secondary'!$A2892="Totals:","End of Project",$A2891))</f>
        <v>Station</v>
      </c>
      <c r="B2892" s="473" t="str">
        <f>IF(ISNUMBER('Quantities Report_Secondary'!$A2892), "",TRIM('Quantities Report_Secondary'!$A2892))</f>
        <v/>
      </c>
      <c r="C2892" s="475">
        <f>'Quantities Report_Secondary'!D2892</f>
        <v>0</v>
      </c>
    </row>
    <row r="2893" spans="1:3" x14ac:dyDescent="0.25">
      <c r="A2893" s="532" t="str">
        <f>IF(ISNUMBER(VALUE(SUBSTITUTE('Quantities Report_Secondary'!$A2893,"+",""))), VALUE(SUBSTITUTE('Quantities Report_Secondary'!$A2893,"+","")),IF('Quantities Report_Secondary'!$A2893="Totals:","End of Project",$A2892))</f>
        <v>Station</v>
      </c>
      <c r="B2893" s="473" t="str">
        <f>IF(ISNUMBER('Quantities Report_Secondary'!$A2893), "",TRIM('Quantities Report_Secondary'!$A2893))</f>
        <v/>
      </c>
      <c r="C2893" s="475">
        <f>'Quantities Report_Secondary'!D2893</f>
        <v>0</v>
      </c>
    </row>
    <row r="2894" spans="1:3" x14ac:dyDescent="0.25">
      <c r="A2894" s="532" t="str">
        <f>IF(ISNUMBER(VALUE(SUBSTITUTE('Quantities Report_Secondary'!$A2894,"+",""))), VALUE(SUBSTITUTE('Quantities Report_Secondary'!$A2894,"+","")),IF('Quantities Report_Secondary'!$A2894="Totals:","End of Project",$A2893))</f>
        <v>Station</v>
      </c>
      <c r="B2894" s="473" t="str">
        <f>IF(ISNUMBER('Quantities Report_Secondary'!$A2894), "",TRIM('Quantities Report_Secondary'!$A2894))</f>
        <v/>
      </c>
      <c r="C2894" s="475">
        <f>'Quantities Report_Secondary'!D2894</f>
        <v>0</v>
      </c>
    </row>
    <row r="2895" spans="1:3" x14ac:dyDescent="0.25">
      <c r="A2895" s="532" t="str">
        <f>IF(ISNUMBER(VALUE(SUBSTITUTE('Quantities Report_Secondary'!$A2895,"+",""))), VALUE(SUBSTITUTE('Quantities Report_Secondary'!$A2895,"+","")),IF('Quantities Report_Secondary'!$A2895="Totals:","End of Project",$A2894))</f>
        <v>Station</v>
      </c>
      <c r="B2895" s="473" t="str">
        <f>IF(ISNUMBER('Quantities Report_Secondary'!$A2895), "",TRIM('Quantities Report_Secondary'!$A2895))</f>
        <v/>
      </c>
      <c r="C2895" s="475">
        <f>'Quantities Report_Secondary'!D2895</f>
        <v>0</v>
      </c>
    </row>
    <row r="2896" spans="1:3" x14ac:dyDescent="0.25">
      <c r="A2896" s="532" t="str">
        <f>IF(ISNUMBER(VALUE(SUBSTITUTE('Quantities Report_Secondary'!$A2896,"+",""))), VALUE(SUBSTITUTE('Quantities Report_Secondary'!$A2896,"+","")),IF('Quantities Report_Secondary'!$A2896="Totals:","End of Project",$A2895))</f>
        <v>Station</v>
      </c>
      <c r="B2896" s="473" t="str">
        <f>IF(ISNUMBER('Quantities Report_Secondary'!$A2896), "",TRIM('Quantities Report_Secondary'!$A2896))</f>
        <v/>
      </c>
      <c r="C2896" s="475">
        <f>'Quantities Report_Secondary'!D2896</f>
        <v>0</v>
      </c>
    </row>
    <row r="2897" spans="1:3" x14ac:dyDescent="0.25">
      <c r="A2897" s="532" t="str">
        <f>IF(ISNUMBER(VALUE(SUBSTITUTE('Quantities Report_Secondary'!$A2897,"+",""))), VALUE(SUBSTITUTE('Quantities Report_Secondary'!$A2897,"+","")),IF('Quantities Report_Secondary'!$A2897="Totals:","End of Project",$A2896))</f>
        <v>Station</v>
      </c>
      <c r="B2897" s="473" t="str">
        <f>IF(ISNUMBER('Quantities Report_Secondary'!$A2897), "",TRIM('Quantities Report_Secondary'!$A2897))</f>
        <v/>
      </c>
      <c r="C2897" s="475">
        <f>'Quantities Report_Secondary'!D2897</f>
        <v>0</v>
      </c>
    </row>
    <row r="2898" spans="1:3" x14ac:dyDescent="0.25">
      <c r="A2898" s="532" t="str">
        <f>IF(ISNUMBER(VALUE(SUBSTITUTE('Quantities Report_Secondary'!$A2898,"+",""))), VALUE(SUBSTITUTE('Quantities Report_Secondary'!$A2898,"+","")),IF('Quantities Report_Secondary'!$A2898="Totals:","End of Project",$A2897))</f>
        <v>Station</v>
      </c>
      <c r="B2898" s="473" t="str">
        <f>IF(ISNUMBER('Quantities Report_Secondary'!$A2898), "",TRIM('Quantities Report_Secondary'!$A2898))</f>
        <v/>
      </c>
      <c r="C2898" s="475">
        <f>'Quantities Report_Secondary'!D2898</f>
        <v>0</v>
      </c>
    </row>
    <row r="2899" spans="1:3" x14ac:dyDescent="0.25">
      <c r="A2899" s="532" t="str">
        <f>IF(ISNUMBER(VALUE(SUBSTITUTE('Quantities Report_Secondary'!$A2899,"+",""))), VALUE(SUBSTITUTE('Quantities Report_Secondary'!$A2899,"+","")),IF('Quantities Report_Secondary'!$A2899="Totals:","End of Project",$A2898))</f>
        <v>Station</v>
      </c>
      <c r="B2899" s="473" t="str">
        <f>IF(ISNUMBER('Quantities Report_Secondary'!$A2899), "",TRIM('Quantities Report_Secondary'!$A2899))</f>
        <v/>
      </c>
      <c r="C2899" s="475">
        <f>'Quantities Report_Secondary'!D2899</f>
        <v>0</v>
      </c>
    </row>
    <row r="2900" spans="1:3" x14ac:dyDescent="0.25">
      <c r="A2900" s="532" t="str">
        <f>IF(ISNUMBER(VALUE(SUBSTITUTE('Quantities Report_Secondary'!$A2900,"+",""))), VALUE(SUBSTITUTE('Quantities Report_Secondary'!$A2900,"+","")),IF('Quantities Report_Secondary'!$A2900="Totals:","End of Project",$A2899))</f>
        <v>Station</v>
      </c>
      <c r="B2900" s="473" t="str">
        <f>IF(ISNUMBER('Quantities Report_Secondary'!$A2900), "",TRIM('Quantities Report_Secondary'!$A2900))</f>
        <v/>
      </c>
      <c r="C2900" s="475">
        <f>'Quantities Report_Secondary'!D2900</f>
        <v>0</v>
      </c>
    </row>
    <row r="2901" spans="1:3" x14ac:dyDescent="0.25">
      <c r="A2901" s="532" t="str">
        <f>IF(ISNUMBER(VALUE(SUBSTITUTE('Quantities Report_Secondary'!$A2901,"+",""))), VALUE(SUBSTITUTE('Quantities Report_Secondary'!$A2901,"+","")),IF('Quantities Report_Secondary'!$A2901="Totals:","End of Project",$A2900))</f>
        <v>Station</v>
      </c>
      <c r="B2901" s="473" t="str">
        <f>IF(ISNUMBER('Quantities Report_Secondary'!$A2901), "",TRIM('Quantities Report_Secondary'!$A2901))</f>
        <v/>
      </c>
      <c r="C2901" s="475">
        <f>'Quantities Report_Secondary'!D2901</f>
        <v>0</v>
      </c>
    </row>
    <row r="2902" spans="1:3" x14ac:dyDescent="0.25">
      <c r="A2902" s="532" t="str">
        <f>IF(ISNUMBER(VALUE(SUBSTITUTE('Quantities Report_Secondary'!$A2902,"+",""))), VALUE(SUBSTITUTE('Quantities Report_Secondary'!$A2902,"+","")),IF('Quantities Report_Secondary'!$A2902="Totals:","End of Project",$A2901))</f>
        <v>Station</v>
      </c>
      <c r="B2902" s="473" t="str">
        <f>IF(ISNUMBER('Quantities Report_Secondary'!$A2902), "",TRIM('Quantities Report_Secondary'!$A2902))</f>
        <v/>
      </c>
      <c r="C2902" s="475">
        <f>'Quantities Report_Secondary'!D2902</f>
        <v>0</v>
      </c>
    </row>
    <row r="2903" spans="1:3" x14ac:dyDescent="0.25">
      <c r="A2903" s="532" t="str">
        <f>IF(ISNUMBER(VALUE(SUBSTITUTE('Quantities Report_Secondary'!$A2903,"+",""))), VALUE(SUBSTITUTE('Quantities Report_Secondary'!$A2903,"+","")),IF('Quantities Report_Secondary'!$A2903="Totals:","End of Project",$A2902))</f>
        <v>Station</v>
      </c>
      <c r="B2903" s="473" t="str">
        <f>IF(ISNUMBER('Quantities Report_Secondary'!$A2903), "",TRIM('Quantities Report_Secondary'!$A2903))</f>
        <v/>
      </c>
      <c r="C2903" s="475">
        <f>'Quantities Report_Secondary'!D2903</f>
        <v>0</v>
      </c>
    </row>
    <row r="2904" spans="1:3" x14ac:dyDescent="0.25">
      <c r="A2904" s="532" t="str">
        <f>IF(ISNUMBER(VALUE(SUBSTITUTE('Quantities Report_Secondary'!$A2904,"+",""))), VALUE(SUBSTITUTE('Quantities Report_Secondary'!$A2904,"+","")),IF('Quantities Report_Secondary'!$A2904="Totals:","End of Project",$A2903))</f>
        <v>Station</v>
      </c>
      <c r="B2904" s="473" t="str">
        <f>IF(ISNUMBER('Quantities Report_Secondary'!$A2904), "",TRIM('Quantities Report_Secondary'!$A2904))</f>
        <v/>
      </c>
      <c r="C2904" s="475">
        <f>'Quantities Report_Secondary'!D2904</f>
        <v>0</v>
      </c>
    </row>
    <row r="2905" spans="1:3" x14ac:dyDescent="0.25">
      <c r="A2905" s="532" t="str">
        <f>IF(ISNUMBER(VALUE(SUBSTITUTE('Quantities Report_Secondary'!$A2905,"+",""))), VALUE(SUBSTITUTE('Quantities Report_Secondary'!$A2905,"+","")),IF('Quantities Report_Secondary'!$A2905="Totals:","End of Project",$A2904))</f>
        <v>Station</v>
      </c>
      <c r="B2905" s="473" t="str">
        <f>IF(ISNUMBER('Quantities Report_Secondary'!$A2905), "",TRIM('Quantities Report_Secondary'!$A2905))</f>
        <v/>
      </c>
      <c r="C2905" s="475">
        <f>'Quantities Report_Secondary'!D2905</f>
        <v>0</v>
      </c>
    </row>
    <row r="2906" spans="1:3" x14ac:dyDescent="0.25">
      <c r="A2906" s="532" t="str">
        <f>IF(ISNUMBER(VALUE(SUBSTITUTE('Quantities Report_Secondary'!$A2906,"+",""))), VALUE(SUBSTITUTE('Quantities Report_Secondary'!$A2906,"+","")),IF('Quantities Report_Secondary'!$A2906="Totals:","End of Project",$A2905))</f>
        <v>Station</v>
      </c>
      <c r="B2906" s="473" t="str">
        <f>IF(ISNUMBER('Quantities Report_Secondary'!$A2906), "",TRIM('Quantities Report_Secondary'!$A2906))</f>
        <v/>
      </c>
      <c r="C2906" s="475">
        <f>'Quantities Report_Secondary'!D2906</f>
        <v>0</v>
      </c>
    </row>
    <row r="2907" spans="1:3" x14ac:dyDescent="0.25">
      <c r="A2907" s="532" t="str">
        <f>IF(ISNUMBER(VALUE(SUBSTITUTE('Quantities Report_Secondary'!$A2907,"+",""))), VALUE(SUBSTITUTE('Quantities Report_Secondary'!$A2907,"+","")),IF('Quantities Report_Secondary'!$A2907="Totals:","End of Project",$A2906))</f>
        <v>Station</v>
      </c>
      <c r="B2907" s="473" t="str">
        <f>IF(ISNUMBER('Quantities Report_Secondary'!$A2907), "",TRIM('Quantities Report_Secondary'!$A2907))</f>
        <v/>
      </c>
      <c r="C2907" s="475">
        <f>'Quantities Report_Secondary'!D2907</f>
        <v>0</v>
      </c>
    </row>
    <row r="2908" spans="1:3" x14ac:dyDescent="0.25">
      <c r="A2908" s="532" t="str">
        <f>IF(ISNUMBER(VALUE(SUBSTITUTE('Quantities Report_Secondary'!$A2908,"+",""))), VALUE(SUBSTITUTE('Quantities Report_Secondary'!$A2908,"+","")),IF('Quantities Report_Secondary'!$A2908="Totals:","End of Project",$A2907))</f>
        <v>Station</v>
      </c>
      <c r="B2908" s="473" t="str">
        <f>IF(ISNUMBER('Quantities Report_Secondary'!$A2908), "",TRIM('Quantities Report_Secondary'!$A2908))</f>
        <v/>
      </c>
      <c r="C2908" s="475">
        <f>'Quantities Report_Secondary'!D2908</f>
        <v>0</v>
      </c>
    </row>
    <row r="2909" spans="1:3" x14ac:dyDescent="0.25">
      <c r="A2909" s="532" t="str">
        <f>IF(ISNUMBER(VALUE(SUBSTITUTE('Quantities Report_Secondary'!$A2909,"+",""))), VALUE(SUBSTITUTE('Quantities Report_Secondary'!$A2909,"+","")),IF('Quantities Report_Secondary'!$A2909="Totals:","End of Project",$A2908))</f>
        <v>Station</v>
      </c>
      <c r="B2909" s="473" t="str">
        <f>IF(ISNUMBER('Quantities Report_Secondary'!$A2909), "",TRIM('Quantities Report_Secondary'!$A2909))</f>
        <v/>
      </c>
      <c r="C2909" s="475">
        <f>'Quantities Report_Secondary'!D2909</f>
        <v>0</v>
      </c>
    </row>
    <row r="2910" spans="1:3" x14ac:dyDescent="0.25">
      <c r="A2910" s="532" t="str">
        <f>IF(ISNUMBER(VALUE(SUBSTITUTE('Quantities Report_Secondary'!$A2910,"+",""))), VALUE(SUBSTITUTE('Quantities Report_Secondary'!$A2910,"+","")),IF('Quantities Report_Secondary'!$A2910="Totals:","End of Project",$A2909))</f>
        <v>Station</v>
      </c>
      <c r="B2910" s="473" t="str">
        <f>IF(ISNUMBER('Quantities Report_Secondary'!$A2910), "",TRIM('Quantities Report_Secondary'!$A2910))</f>
        <v/>
      </c>
      <c r="C2910" s="475">
        <f>'Quantities Report_Secondary'!D2910</f>
        <v>0</v>
      </c>
    </row>
    <row r="2911" spans="1:3" x14ac:dyDescent="0.25">
      <c r="A2911" s="532" t="str">
        <f>IF(ISNUMBER(VALUE(SUBSTITUTE('Quantities Report_Secondary'!$A2911,"+",""))), VALUE(SUBSTITUTE('Quantities Report_Secondary'!$A2911,"+","")),IF('Quantities Report_Secondary'!$A2911="Totals:","End of Project",$A2910))</f>
        <v>Station</v>
      </c>
      <c r="B2911" s="473" t="str">
        <f>IF(ISNUMBER('Quantities Report_Secondary'!$A2911), "",TRIM('Quantities Report_Secondary'!$A2911))</f>
        <v/>
      </c>
      <c r="C2911" s="475">
        <f>'Quantities Report_Secondary'!D2911</f>
        <v>0</v>
      </c>
    </row>
    <row r="2912" spans="1:3" x14ac:dyDescent="0.25">
      <c r="A2912" s="532" t="str">
        <f>IF(ISNUMBER(VALUE(SUBSTITUTE('Quantities Report_Secondary'!$A2912,"+",""))), VALUE(SUBSTITUTE('Quantities Report_Secondary'!$A2912,"+","")),IF('Quantities Report_Secondary'!$A2912="Totals:","End of Project",$A2911))</f>
        <v>Station</v>
      </c>
      <c r="B2912" s="473" t="str">
        <f>IF(ISNUMBER('Quantities Report_Secondary'!$A2912), "",TRIM('Quantities Report_Secondary'!$A2912))</f>
        <v/>
      </c>
      <c r="C2912" s="475">
        <f>'Quantities Report_Secondary'!D2912</f>
        <v>0</v>
      </c>
    </row>
    <row r="2913" spans="1:3" x14ac:dyDescent="0.25">
      <c r="A2913" s="532" t="str">
        <f>IF(ISNUMBER(VALUE(SUBSTITUTE('Quantities Report_Secondary'!$A2913,"+",""))), VALUE(SUBSTITUTE('Quantities Report_Secondary'!$A2913,"+","")),IF('Quantities Report_Secondary'!$A2913="Totals:","End of Project",$A2912))</f>
        <v>Station</v>
      </c>
      <c r="B2913" s="473" t="str">
        <f>IF(ISNUMBER('Quantities Report_Secondary'!$A2913), "",TRIM('Quantities Report_Secondary'!$A2913))</f>
        <v/>
      </c>
      <c r="C2913" s="475">
        <f>'Quantities Report_Secondary'!D2913</f>
        <v>0</v>
      </c>
    </row>
    <row r="2914" spans="1:3" x14ac:dyDescent="0.25">
      <c r="A2914" s="532" t="str">
        <f>IF(ISNUMBER(VALUE(SUBSTITUTE('Quantities Report_Secondary'!$A2914,"+",""))), VALUE(SUBSTITUTE('Quantities Report_Secondary'!$A2914,"+","")),IF('Quantities Report_Secondary'!$A2914="Totals:","End of Project",$A2913))</f>
        <v>Station</v>
      </c>
      <c r="B2914" s="473" t="str">
        <f>IF(ISNUMBER('Quantities Report_Secondary'!$A2914), "",TRIM('Quantities Report_Secondary'!$A2914))</f>
        <v/>
      </c>
      <c r="C2914" s="475">
        <f>'Quantities Report_Secondary'!D2914</f>
        <v>0</v>
      </c>
    </row>
    <row r="2915" spans="1:3" x14ac:dyDescent="0.25">
      <c r="A2915" s="532" t="str">
        <f>IF(ISNUMBER(VALUE(SUBSTITUTE('Quantities Report_Secondary'!$A2915,"+",""))), VALUE(SUBSTITUTE('Quantities Report_Secondary'!$A2915,"+","")),IF('Quantities Report_Secondary'!$A2915="Totals:","End of Project",$A2914))</f>
        <v>Station</v>
      </c>
      <c r="B2915" s="473" t="str">
        <f>IF(ISNUMBER('Quantities Report_Secondary'!$A2915), "",TRIM('Quantities Report_Secondary'!$A2915))</f>
        <v/>
      </c>
      <c r="C2915" s="475">
        <f>'Quantities Report_Secondary'!D2915</f>
        <v>0</v>
      </c>
    </row>
    <row r="2916" spans="1:3" x14ac:dyDescent="0.25">
      <c r="A2916" s="532" t="str">
        <f>IF(ISNUMBER(VALUE(SUBSTITUTE('Quantities Report_Secondary'!$A2916,"+",""))), VALUE(SUBSTITUTE('Quantities Report_Secondary'!$A2916,"+","")),IF('Quantities Report_Secondary'!$A2916="Totals:","End of Project",$A2915))</f>
        <v>Station</v>
      </c>
      <c r="B2916" s="473" t="str">
        <f>IF(ISNUMBER('Quantities Report_Secondary'!$A2916), "",TRIM('Quantities Report_Secondary'!$A2916))</f>
        <v/>
      </c>
      <c r="C2916" s="475">
        <f>'Quantities Report_Secondary'!D2916</f>
        <v>0</v>
      </c>
    </row>
    <row r="2917" spans="1:3" x14ac:dyDescent="0.25">
      <c r="A2917" s="532" t="str">
        <f>IF(ISNUMBER(VALUE(SUBSTITUTE('Quantities Report_Secondary'!$A2917,"+",""))), VALUE(SUBSTITUTE('Quantities Report_Secondary'!$A2917,"+","")),IF('Quantities Report_Secondary'!$A2917="Totals:","End of Project",$A2916))</f>
        <v>Station</v>
      </c>
      <c r="B2917" s="473" t="str">
        <f>IF(ISNUMBER('Quantities Report_Secondary'!$A2917), "",TRIM('Quantities Report_Secondary'!$A2917))</f>
        <v/>
      </c>
      <c r="C2917" s="475">
        <f>'Quantities Report_Secondary'!D2917</f>
        <v>0</v>
      </c>
    </row>
    <row r="2918" spans="1:3" x14ac:dyDescent="0.25">
      <c r="A2918" s="532" t="str">
        <f>IF(ISNUMBER(VALUE(SUBSTITUTE('Quantities Report_Secondary'!$A2918,"+",""))), VALUE(SUBSTITUTE('Quantities Report_Secondary'!$A2918,"+","")),IF('Quantities Report_Secondary'!$A2918="Totals:","End of Project",$A2917))</f>
        <v>Station</v>
      </c>
      <c r="B2918" s="473" t="str">
        <f>IF(ISNUMBER('Quantities Report_Secondary'!$A2918), "",TRIM('Quantities Report_Secondary'!$A2918))</f>
        <v/>
      </c>
      <c r="C2918" s="475">
        <f>'Quantities Report_Secondary'!D2918</f>
        <v>0</v>
      </c>
    </row>
    <row r="2919" spans="1:3" x14ac:dyDescent="0.25">
      <c r="A2919" s="532" t="str">
        <f>IF(ISNUMBER(VALUE(SUBSTITUTE('Quantities Report_Secondary'!$A2919,"+",""))), VALUE(SUBSTITUTE('Quantities Report_Secondary'!$A2919,"+","")),IF('Quantities Report_Secondary'!$A2919="Totals:","End of Project",$A2918))</f>
        <v>Station</v>
      </c>
      <c r="B2919" s="473" t="str">
        <f>IF(ISNUMBER('Quantities Report_Secondary'!$A2919), "",TRIM('Quantities Report_Secondary'!$A2919))</f>
        <v/>
      </c>
      <c r="C2919" s="475">
        <f>'Quantities Report_Secondary'!D2919</f>
        <v>0</v>
      </c>
    </row>
    <row r="2920" spans="1:3" x14ac:dyDescent="0.25">
      <c r="A2920" s="532" t="str">
        <f>IF(ISNUMBER(VALUE(SUBSTITUTE('Quantities Report_Secondary'!$A2920,"+",""))), VALUE(SUBSTITUTE('Quantities Report_Secondary'!$A2920,"+","")),IF('Quantities Report_Secondary'!$A2920="Totals:","End of Project",$A2919))</f>
        <v>Station</v>
      </c>
      <c r="B2920" s="473" t="str">
        <f>IF(ISNUMBER('Quantities Report_Secondary'!$A2920), "",TRIM('Quantities Report_Secondary'!$A2920))</f>
        <v/>
      </c>
      <c r="C2920" s="475">
        <f>'Quantities Report_Secondary'!D2920</f>
        <v>0</v>
      </c>
    </row>
    <row r="2921" spans="1:3" x14ac:dyDescent="0.25">
      <c r="A2921" s="532" t="str">
        <f>IF(ISNUMBER(VALUE(SUBSTITUTE('Quantities Report_Secondary'!$A2921,"+",""))), VALUE(SUBSTITUTE('Quantities Report_Secondary'!$A2921,"+","")),IF('Quantities Report_Secondary'!$A2921="Totals:","End of Project",$A2920))</f>
        <v>Station</v>
      </c>
      <c r="B2921" s="473" t="str">
        <f>IF(ISNUMBER('Quantities Report_Secondary'!$A2921), "",TRIM('Quantities Report_Secondary'!$A2921))</f>
        <v/>
      </c>
      <c r="C2921" s="475">
        <f>'Quantities Report_Secondary'!D2921</f>
        <v>0</v>
      </c>
    </row>
    <row r="2922" spans="1:3" x14ac:dyDescent="0.25">
      <c r="A2922" s="532" t="str">
        <f>IF(ISNUMBER(VALUE(SUBSTITUTE('Quantities Report_Secondary'!$A2922,"+",""))), VALUE(SUBSTITUTE('Quantities Report_Secondary'!$A2922,"+","")),IF('Quantities Report_Secondary'!$A2922="Totals:","End of Project",$A2921))</f>
        <v>Station</v>
      </c>
      <c r="B2922" s="473" t="str">
        <f>IF(ISNUMBER('Quantities Report_Secondary'!$A2922), "",TRIM('Quantities Report_Secondary'!$A2922))</f>
        <v/>
      </c>
      <c r="C2922" s="475">
        <f>'Quantities Report_Secondary'!D2922</f>
        <v>0</v>
      </c>
    </row>
    <row r="2923" spans="1:3" x14ac:dyDescent="0.25">
      <c r="A2923" s="532" t="str">
        <f>IF(ISNUMBER(VALUE(SUBSTITUTE('Quantities Report_Secondary'!$A2923,"+",""))), VALUE(SUBSTITUTE('Quantities Report_Secondary'!$A2923,"+","")),IF('Quantities Report_Secondary'!$A2923="Totals:","End of Project",$A2922))</f>
        <v>Station</v>
      </c>
      <c r="B2923" s="473" t="str">
        <f>IF(ISNUMBER('Quantities Report_Secondary'!$A2923), "",TRIM('Quantities Report_Secondary'!$A2923))</f>
        <v/>
      </c>
      <c r="C2923" s="475">
        <f>'Quantities Report_Secondary'!D2923</f>
        <v>0</v>
      </c>
    </row>
    <row r="2924" spans="1:3" x14ac:dyDescent="0.25">
      <c r="A2924" s="532" t="str">
        <f>IF(ISNUMBER(VALUE(SUBSTITUTE('Quantities Report_Secondary'!$A2924,"+",""))), VALUE(SUBSTITUTE('Quantities Report_Secondary'!$A2924,"+","")),IF('Quantities Report_Secondary'!$A2924="Totals:","End of Project",$A2923))</f>
        <v>Station</v>
      </c>
      <c r="B2924" s="473" t="str">
        <f>IF(ISNUMBER('Quantities Report_Secondary'!$A2924), "",TRIM('Quantities Report_Secondary'!$A2924))</f>
        <v/>
      </c>
      <c r="C2924" s="475">
        <f>'Quantities Report_Secondary'!D2924</f>
        <v>0</v>
      </c>
    </row>
    <row r="2925" spans="1:3" x14ac:dyDescent="0.25">
      <c r="A2925" s="532" t="str">
        <f>IF(ISNUMBER(VALUE(SUBSTITUTE('Quantities Report_Secondary'!$A2925,"+",""))), VALUE(SUBSTITUTE('Quantities Report_Secondary'!$A2925,"+","")),IF('Quantities Report_Secondary'!$A2925="Totals:","End of Project",$A2924))</f>
        <v>Station</v>
      </c>
      <c r="B2925" s="473" t="str">
        <f>IF(ISNUMBER('Quantities Report_Secondary'!$A2925), "",TRIM('Quantities Report_Secondary'!$A2925))</f>
        <v/>
      </c>
      <c r="C2925" s="475">
        <f>'Quantities Report_Secondary'!D2925</f>
        <v>0</v>
      </c>
    </row>
    <row r="2926" spans="1:3" x14ac:dyDescent="0.25">
      <c r="A2926" s="532" t="str">
        <f>IF(ISNUMBER(VALUE(SUBSTITUTE('Quantities Report_Secondary'!$A2926,"+",""))), VALUE(SUBSTITUTE('Quantities Report_Secondary'!$A2926,"+","")),IF('Quantities Report_Secondary'!$A2926="Totals:","End of Project",$A2925))</f>
        <v>Station</v>
      </c>
      <c r="B2926" s="473" t="str">
        <f>IF(ISNUMBER('Quantities Report_Secondary'!$A2926), "",TRIM('Quantities Report_Secondary'!$A2926))</f>
        <v/>
      </c>
      <c r="C2926" s="475">
        <f>'Quantities Report_Secondary'!D2926</f>
        <v>0</v>
      </c>
    </row>
    <row r="2927" spans="1:3" x14ac:dyDescent="0.25">
      <c r="A2927" s="532" t="str">
        <f>IF(ISNUMBER(VALUE(SUBSTITUTE('Quantities Report_Secondary'!$A2927,"+",""))), VALUE(SUBSTITUTE('Quantities Report_Secondary'!$A2927,"+","")),IF('Quantities Report_Secondary'!$A2927="Totals:","End of Project",$A2926))</f>
        <v>Station</v>
      </c>
      <c r="B2927" s="473" t="str">
        <f>IF(ISNUMBER('Quantities Report_Secondary'!$A2927), "",TRIM('Quantities Report_Secondary'!$A2927))</f>
        <v/>
      </c>
      <c r="C2927" s="475">
        <f>'Quantities Report_Secondary'!D2927</f>
        <v>0</v>
      </c>
    </row>
    <row r="2928" spans="1:3" x14ac:dyDescent="0.25">
      <c r="A2928" s="532" t="str">
        <f>IF(ISNUMBER(VALUE(SUBSTITUTE('Quantities Report_Secondary'!$A2928,"+",""))), VALUE(SUBSTITUTE('Quantities Report_Secondary'!$A2928,"+","")),IF('Quantities Report_Secondary'!$A2928="Totals:","End of Project",$A2927))</f>
        <v>Station</v>
      </c>
      <c r="B2928" s="473" t="str">
        <f>IF(ISNUMBER('Quantities Report_Secondary'!$A2928), "",TRIM('Quantities Report_Secondary'!$A2928))</f>
        <v/>
      </c>
      <c r="C2928" s="475">
        <f>'Quantities Report_Secondary'!D2928</f>
        <v>0</v>
      </c>
    </row>
    <row r="2929" spans="1:3" x14ac:dyDescent="0.25">
      <c r="A2929" s="532" t="str">
        <f>IF(ISNUMBER(VALUE(SUBSTITUTE('Quantities Report_Secondary'!$A2929,"+",""))), VALUE(SUBSTITUTE('Quantities Report_Secondary'!$A2929,"+","")),IF('Quantities Report_Secondary'!$A2929="Totals:","End of Project",$A2928))</f>
        <v>Station</v>
      </c>
      <c r="B2929" s="473" t="str">
        <f>IF(ISNUMBER('Quantities Report_Secondary'!$A2929), "",TRIM('Quantities Report_Secondary'!$A2929))</f>
        <v/>
      </c>
      <c r="C2929" s="475">
        <f>'Quantities Report_Secondary'!D2929</f>
        <v>0</v>
      </c>
    </row>
    <row r="2930" spans="1:3" x14ac:dyDescent="0.25">
      <c r="A2930" s="532" t="str">
        <f>IF(ISNUMBER(VALUE(SUBSTITUTE('Quantities Report_Secondary'!$A2930,"+",""))), VALUE(SUBSTITUTE('Quantities Report_Secondary'!$A2930,"+","")),IF('Quantities Report_Secondary'!$A2930="Totals:","End of Project",$A2929))</f>
        <v>Station</v>
      </c>
      <c r="B2930" s="473" t="str">
        <f>IF(ISNUMBER('Quantities Report_Secondary'!$A2930), "",TRIM('Quantities Report_Secondary'!$A2930))</f>
        <v/>
      </c>
      <c r="C2930" s="475">
        <f>'Quantities Report_Secondary'!D2930</f>
        <v>0</v>
      </c>
    </row>
    <row r="2931" spans="1:3" x14ac:dyDescent="0.25">
      <c r="A2931" s="532" t="str">
        <f>IF(ISNUMBER(VALUE(SUBSTITUTE('Quantities Report_Secondary'!$A2931,"+",""))), VALUE(SUBSTITUTE('Quantities Report_Secondary'!$A2931,"+","")),IF('Quantities Report_Secondary'!$A2931="Totals:","End of Project",$A2930))</f>
        <v>Station</v>
      </c>
      <c r="B2931" s="473" t="str">
        <f>IF(ISNUMBER('Quantities Report_Secondary'!$A2931), "",TRIM('Quantities Report_Secondary'!$A2931))</f>
        <v/>
      </c>
      <c r="C2931" s="475">
        <f>'Quantities Report_Secondary'!D2931</f>
        <v>0</v>
      </c>
    </row>
    <row r="2932" spans="1:3" x14ac:dyDescent="0.25">
      <c r="A2932" s="532" t="str">
        <f>IF(ISNUMBER(VALUE(SUBSTITUTE('Quantities Report_Secondary'!$A2932,"+",""))), VALUE(SUBSTITUTE('Quantities Report_Secondary'!$A2932,"+","")),IF('Quantities Report_Secondary'!$A2932="Totals:","End of Project",$A2931))</f>
        <v>Station</v>
      </c>
      <c r="B2932" s="473" t="str">
        <f>IF(ISNUMBER('Quantities Report_Secondary'!$A2932), "",TRIM('Quantities Report_Secondary'!$A2932))</f>
        <v/>
      </c>
      <c r="C2932" s="475">
        <f>'Quantities Report_Secondary'!D2932</f>
        <v>0</v>
      </c>
    </row>
    <row r="2933" spans="1:3" x14ac:dyDescent="0.25">
      <c r="A2933" s="532" t="str">
        <f>IF(ISNUMBER(VALUE(SUBSTITUTE('Quantities Report_Secondary'!$A2933,"+",""))), VALUE(SUBSTITUTE('Quantities Report_Secondary'!$A2933,"+","")),IF('Quantities Report_Secondary'!$A2933="Totals:","End of Project",$A2932))</f>
        <v>Station</v>
      </c>
      <c r="B2933" s="473" t="str">
        <f>IF(ISNUMBER('Quantities Report_Secondary'!$A2933), "",TRIM('Quantities Report_Secondary'!$A2933))</f>
        <v/>
      </c>
      <c r="C2933" s="475">
        <f>'Quantities Report_Secondary'!D2933</f>
        <v>0</v>
      </c>
    </row>
    <row r="2934" spans="1:3" x14ac:dyDescent="0.25">
      <c r="A2934" s="532" t="str">
        <f>IF(ISNUMBER(VALUE(SUBSTITUTE('Quantities Report_Secondary'!$A2934,"+",""))), VALUE(SUBSTITUTE('Quantities Report_Secondary'!$A2934,"+","")),IF('Quantities Report_Secondary'!$A2934="Totals:","End of Project",$A2933))</f>
        <v>Station</v>
      </c>
      <c r="B2934" s="473" t="str">
        <f>IF(ISNUMBER('Quantities Report_Secondary'!$A2934), "",TRIM('Quantities Report_Secondary'!$A2934))</f>
        <v/>
      </c>
      <c r="C2934" s="475">
        <f>'Quantities Report_Secondary'!D2934</f>
        <v>0</v>
      </c>
    </row>
    <row r="2935" spans="1:3" x14ac:dyDescent="0.25">
      <c r="A2935" s="532" t="str">
        <f>IF(ISNUMBER(VALUE(SUBSTITUTE('Quantities Report_Secondary'!$A2935,"+",""))), VALUE(SUBSTITUTE('Quantities Report_Secondary'!$A2935,"+","")),IF('Quantities Report_Secondary'!$A2935="Totals:","End of Project",$A2934))</f>
        <v>Station</v>
      </c>
      <c r="B2935" s="473" t="str">
        <f>IF(ISNUMBER('Quantities Report_Secondary'!$A2935), "",TRIM('Quantities Report_Secondary'!$A2935))</f>
        <v/>
      </c>
      <c r="C2935" s="475">
        <f>'Quantities Report_Secondary'!D2935</f>
        <v>0</v>
      </c>
    </row>
    <row r="2936" spans="1:3" x14ac:dyDescent="0.25">
      <c r="A2936" s="532" t="str">
        <f>IF(ISNUMBER(VALUE(SUBSTITUTE('Quantities Report_Secondary'!$A2936,"+",""))), VALUE(SUBSTITUTE('Quantities Report_Secondary'!$A2936,"+","")),IF('Quantities Report_Secondary'!$A2936="Totals:","End of Project",$A2935))</f>
        <v>Station</v>
      </c>
      <c r="B2936" s="473" t="str">
        <f>IF(ISNUMBER('Quantities Report_Secondary'!$A2936), "",TRIM('Quantities Report_Secondary'!$A2936))</f>
        <v/>
      </c>
      <c r="C2936" s="475">
        <f>'Quantities Report_Secondary'!D2936</f>
        <v>0</v>
      </c>
    </row>
    <row r="2937" spans="1:3" x14ac:dyDescent="0.25">
      <c r="A2937" s="532" t="str">
        <f>IF(ISNUMBER(VALUE(SUBSTITUTE('Quantities Report_Secondary'!$A2937,"+",""))), VALUE(SUBSTITUTE('Quantities Report_Secondary'!$A2937,"+","")),IF('Quantities Report_Secondary'!$A2937="Totals:","End of Project",$A2936))</f>
        <v>Station</v>
      </c>
      <c r="B2937" s="473" t="str">
        <f>IF(ISNUMBER('Quantities Report_Secondary'!$A2937), "",TRIM('Quantities Report_Secondary'!$A2937))</f>
        <v/>
      </c>
      <c r="C2937" s="475">
        <f>'Quantities Report_Secondary'!D2937</f>
        <v>0</v>
      </c>
    </row>
    <row r="2938" spans="1:3" x14ac:dyDescent="0.25">
      <c r="A2938" s="532" t="str">
        <f>IF(ISNUMBER(VALUE(SUBSTITUTE('Quantities Report_Secondary'!$A2938,"+",""))), VALUE(SUBSTITUTE('Quantities Report_Secondary'!$A2938,"+","")),IF('Quantities Report_Secondary'!$A2938="Totals:","End of Project",$A2937))</f>
        <v>Station</v>
      </c>
      <c r="B2938" s="473" t="str">
        <f>IF(ISNUMBER('Quantities Report_Secondary'!$A2938), "",TRIM('Quantities Report_Secondary'!$A2938))</f>
        <v/>
      </c>
      <c r="C2938" s="475">
        <f>'Quantities Report_Secondary'!D2938</f>
        <v>0</v>
      </c>
    </row>
    <row r="2939" spans="1:3" x14ac:dyDescent="0.25">
      <c r="A2939" s="532" t="str">
        <f>IF(ISNUMBER(VALUE(SUBSTITUTE('Quantities Report_Secondary'!$A2939,"+",""))), VALUE(SUBSTITUTE('Quantities Report_Secondary'!$A2939,"+","")),IF('Quantities Report_Secondary'!$A2939="Totals:","End of Project",$A2938))</f>
        <v>Station</v>
      </c>
      <c r="B2939" s="473" t="str">
        <f>IF(ISNUMBER('Quantities Report_Secondary'!$A2939), "",TRIM('Quantities Report_Secondary'!$A2939))</f>
        <v/>
      </c>
      <c r="C2939" s="475">
        <f>'Quantities Report_Secondary'!D2939</f>
        <v>0</v>
      </c>
    </row>
    <row r="2940" spans="1:3" x14ac:dyDescent="0.25">
      <c r="A2940" s="532" t="str">
        <f>IF(ISNUMBER(VALUE(SUBSTITUTE('Quantities Report_Secondary'!$A2940,"+",""))), VALUE(SUBSTITUTE('Quantities Report_Secondary'!$A2940,"+","")),IF('Quantities Report_Secondary'!$A2940="Totals:","End of Project",$A2939))</f>
        <v>Station</v>
      </c>
      <c r="B2940" s="473" t="str">
        <f>IF(ISNUMBER('Quantities Report_Secondary'!$A2940), "",TRIM('Quantities Report_Secondary'!$A2940))</f>
        <v/>
      </c>
      <c r="C2940" s="475">
        <f>'Quantities Report_Secondary'!D2940</f>
        <v>0</v>
      </c>
    </row>
    <row r="2941" spans="1:3" x14ac:dyDescent="0.25">
      <c r="A2941" s="532" t="str">
        <f>IF(ISNUMBER(VALUE(SUBSTITUTE('Quantities Report_Secondary'!$A2941,"+",""))), VALUE(SUBSTITUTE('Quantities Report_Secondary'!$A2941,"+","")),IF('Quantities Report_Secondary'!$A2941="Totals:","End of Project",$A2940))</f>
        <v>Station</v>
      </c>
      <c r="B2941" s="473" t="str">
        <f>IF(ISNUMBER('Quantities Report_Secondary'!$A2941), "",TRIM('Quantities Report_Secondary'!$A2941))</f>
        <v/>
      </c>
      <c r="C2941" s="475">
        <f>'Quantities Report_Secondary'!D2941</f>
        <v>0</v>
      </c>
    </row>
    <row r="2942" spans="1:3" x14ac:dyDescent="0.25">
      <c r="A2942" s="532" t="str">
        <f>IF(ISNUMBER(VALUE(SUBSTITUTE('Quantities Report_Secondary'!$A2942,"+",""))), VALUE(SUBSTITUTE('Quantities Report_Secondary'!$A2942,"+","")),IF('Quantities Report_Secondary'!$A2942="Totals:","End of Project",$A2941))</f>
        <v>Station</v>
      </c>
      <c r="B2942" s="473" t="str">
        <f>IF(ISNUMBER('Quantities Report_Secondary'!$A2942), "",TRIM('Quantities Report_Secondary'!$A2942))</f>
        <v/>
      </c>
      <c r="C2942" s="475">
        <f>'Quantities Report_Secondary'!D2942</f>
        <v>0</v>
      </c>
    </row>
    <row r="2943" spans="1:3" x14ac:dyDescent="0.25">
      <c r="A2943" s="532" t="str">
        <f>IF(ISNUMBER(VALUE(SUBSTITUTE('Quantities Report_Secondary'!$A2943,"+",""))), VALUE(SUBSTITUTE('Quantities Report_Secondary'!$A2943,"+","")),IF('Quantities Report_Secondary'!$A2943="Totals:","End of Project",$A2942))</f>
        <v>Station</v>
      </c>
      <c r="B2943" s="473" t="str">
        <f>IF(ISNUMBER('Quantities Report_Secondary'!$A2943), "",TRIM('Quantities Report_Secondary'!$A2943))</f>
        <v/>
      </c>
      <c r="C2943" s="475">
        <f>'Quantities Report_Secondary'!D2943</f>
        <v>0</v>
      </c>
    </row>
    <row r="2944" spans="1:3" x14ac:dyDescent="0.25">
      <c r="A2944" s="532" t="str">
        <f>IF(ISNUMBER(VALUE(SUBSTITUTE('Quantities Report_Secondary'!$A2944,"+",""))), VALUE(SUBSTITUTE('Quantities Report_Secondary'!$A2944,"+","")),IF('Quantities Report_Secondary'!$A2944="Totals:","End of Project",$A2943))</f>
        <v>Station</v>
      </c>
      <c r="B2944" s="473" t="str">
        <f>IF(ISNUMBER('Quantities Report_Secondary'!$A2944), "",TRIM('Quantities Report_Secondary'!$A2944))</f>
        <v/>
      </c>
      <c r="C2944" s="475">
        <f>'Quantities Report_Secondary'!D2944</f>
        <v>0</v>
      </c>
    </row>
    <row r="2945" spans="1:3" x14ac:dyDescent="0.25">
      <c r="A2945" s="532" t="str">
        <f>IF(ISNUMBER(VALUE(SUBSTITUTE('Quantities Report_Secondary'!$A2945,"+",""))), VALUE(SUBSTITUTE('Quantities Report_Secondary'!$A2945,"+","")),IF('Quantities Report_Secondary'!$A2945="Totals:","End of Project",$A2944))</f>
        <v>Station</v>
      </c>
      <c r="B2945" s="473" t="str">
        <f>IF(ISNUMBER('Quantities Report_Secondary'!$A2945), "",TRIM('Quantities Report_Secondary'!$A2945))</f>
        <v/>
      </c>
      <c r="C2945" s="475">
        <f>'Quantities Report_Secondary'!D2945</f>
        <v>0</v>
      </c>
    </row>
    <row r="2946" spans="1:3" x14ac:dyDescent="0.25">
      <c r="A2946" s="532" t="str">
        <f>IF(ISNUMBER(VALUE(SUBSTITUTE('Quantities Report_Secondary'!$A2946,"+",""))), VALUE(SUBSTITUTE('Quantities Report_Secondary'!$A2946,"+","")),IF('Quantities Report_Secondary'!$A2946="Totals:","End of Project",$A2945))</f>
        <v>Station</v>
      </c>
      <c r="B2946" s="473" t="str">
        <f>IF(ISNUMBER('Quantities Report_Secondary'!$A2946), "",TRIM('Quantities Report_Secondary'!$A2946))</f>
        <v/>
      </c>
      <c r="C2946" s="475">
        <f>'Quantities Report_Secondary'!D2946</f>
        <v>0</v>
      </c>
    </row>
    <row r="2947" spans="1:3" x14ac:dyDescent="0.25">
      <c r="A2947" s="532" t="str">
        <f>IF(ISNUMBER(VALUE(SUBSTITUTE('Quantities Report_Secondary'!$A2947,"+",""))), VALUE(SUBSTITUTE('Quantities Report_Secondary'!$A2947,"+","")),IF('Quantities Report_Secondary'!$A2947="Totals:","End of Project",$A2946))</f>
        <v>Station</v>
      </c>
      <c r="B2947" s="473" t="str">
        <f>IF(ISNUMBER('Quantities Report_Secondary'!$A2947), "",TRIM('Quantities Report_Secondary'!$A2947))</f>
        <v/>
      </c>
      <c r="C2947" s="475">
        <f>'Quantities Report_Secondary'!D2947</f>
        <v>0</v>
      </c>
    </row>
    <row r="2948" spans="1:3" x14ac:dyDescent="0.25">
      <c r="A2948" s="532" t="str">
        <f>IF(ISNUMBER(VALUE(SUBSTITUTE('Quantities Report_Secondary'!$A2948,"+",""))), VALUE(SUBSTITUTE('Quantities Report_Secondary'!$A2948,"+","")),IF('Quantities Report_Secondary'!$A2948="Totals:","End of Project",$A2947))</f>
        <v>Station</v>
      </c>
      <c r="B2948" s="473" t="str">
        <f>IF(ISNUMBER('Quantities Report_Secondary'!$A2948), "",TRIM('Quantities Report_Secondary'!$A2948))</f>
        <v/>
      </c>
      <c r="C2948" s="475">
        <f>'Quantities Report_Secondary'!D2948</f>
        <v>0</v>
      </c>
    </row>
    <row r="2949" spans="1:3" x14ac:dyDescent="0.25">
      <c r="A2949" s="532" t="str">
        <f>IF(ISNUMBER(VALUE(SUBSTITUTE('Quantities Report_Secondary'!$A2949,"+",""))), VALUE(SUBSTITUTE('Quantities Report_Secondary'!$A2949,"+","")),IF('Quantities Report_Secondary'!$A2949="Totals:","End of Project",$A2948))</f>
        <v>Station</v>
      </c>
      <c r="B2949" s="473" t="str">
        <f>IF(ISNUMBER('Quantities Report_Secondary'!$A2949), "",TRIM('Quantities Report_Secondary'!$A2949))</f>
        <v/>
      </c>
      <c r="C2949" s="475">
        <f>'Quantities Report_Secondary'!D2949</f>
        <v>0</v>
      </c>
    </row>
    <row r="2950" spans="1:3" x14ac:dyDescent="0.25">
      <c r="A2950" s="532" t="str">
        <f>IF(ISNUMBER(VALUE(SUBSTITUTE('Quantities Report_Secondary'!$A2950,"+",""))), VALUE(SUBSTITUTE('Quantities Report_Secondary'!$A2950,"+","")),IF('Quantities Report_Secondary'!$A2950="Totals:","End of Project",$A2949))</f>
        <v>Station</v>
      </c>
      <c r="B2950" s="473" t="str">
        <f>IF(ISNUMBER('Quantities Report_Secondary'!$A2950), "",TRIM('Quantities Report_Secondary'!$A2950))</f>
        <v/>
      </c>
      <c r="C2950" s="475">
        <f>'Quantities Report_Secondary'!D2950</f>
        <v>0</v>
      </c>
    </row>
    <row r="2951" spans="1:3" x14ac:dyDescent="0.25">
      <c r="A2951" s="532" t="str">
        <f>IF(ISNUMBER(VALUE(SUBSTITUTE('Quantities Report_Secondary'!$A2951,"+",""))), VALUE(SUBSTITUTE('Quantities Report_Secondary'!$A2951,"+","")),IF('Quantities Report_Secondary'!$A2951="Totals:","End of Project",$A2950))</f>
        <v>Station</v>
      </c>
      <c r="B2951" s="473" t="str">
        <f>IF(ISNUMBER('Quantities Report_Secondary'!$A2951), "",TRIM('Quantities Report_Secondary'!$A2951))</f>
        <v/>
      </c>
      <c r="C2951" s="475">
        <f>'Quantities Report_Secondary'!D2951</f>
        <v>0</v>
      </c>
    </row>
    <row r="2952" spans="1:3" x14ac:dyDescent="0.25">
      <c r="A2952" s="532" t="str">
        <f>IF(ISNUMBER(VALUE(SUBSTITUTE('Quantities Report_Secondary'!$A2952,"+",""))), VALUE(SUBSTITUTE('Quantities Report_Secondary'!$A2952,"+","")),IF('Quantities Report_Secondary'!$A2952="Totals:","End of Project",$A2951))</f>
        <v>Station</v>
      </c>
      <c r="B2952" s="473" t="str">
        <f>IF(ISNUMBER('Quantities Report_Secondary'!$A2952), "",TRIM('Quantities Report_Secondary'!$A2952))</f>
        <v/>
      </c>
      <c r="C2952" s="475">
        <f>'Quantities Report_Secondary'!D2952</f>
        <v>0</v>
      </c>
    </row>
    <row r="2953" spans="1:3" x14ac:dyDescent="0.25">
      <c r="A2953" s="532" t="str">
        <f>IF(ISNUMBER(VALUE(SUBSTITUTE('Quantities Report_Secondary'!$A2953,"+",""))), VALUE(SUBSTITUTE('Quantities Report_Secondary'!$A2953,"+","")),IF('Quantities Report_Secondary'!$A2953="Totals:","End of Project",$A2952))</f>
        <v>Station</v>
      </c>
      <c r="B2953" s="473" t="str">
        <f>IF(ISNUMBER('Quantities Report_Secondary'!$A2953), "",TRIM('Quantities Report_Secondary'!$A2953))</f>
        <v/>
      </c>
      <c r="C2953" s="475">
        <f>'Quantities Report_Secondary'!D2953</f>
        <v>0</v>
      </c>
    </row>
    <row r="2954" spans="1:3" x14ac:dyDescent="0.25">
      <c r="A2954" s="532" t="str">
        <f>IF(ISNUMBER(VALUE(SUBSTITUTE('Quantities Report_Secondary'!$A2954,"+",""))), VALUE(SUBSTITUTE('Quantities Report_Secondary'!$A2954,"+","")),IF('Quantities Report_Secondary'!$A2954="Totals:","End of Project",$A2953))</f>
        <v>Station</v>
      </c>
      <c r="B2954" s="473" t="str">
        <f>IF(ISNUMBER('Quantities Report_Secondary'!$A2954), "",TRIM('Quantities Report_Secondary'!$A2954))</f>
        <v/>
      </c>
      <c r="C2954" s="475">
        <f>'Quantities Report_Secondary'!D2954</f>
        <v>0</v>
      </c>
    </row>
    <row r="2955" spans="1:3" x14ac:dyDescent="0.25">
      <c r="A2955" s="532" t="str">
        <f>IF(ISNUMBER(VALUE(SUBSTITUTE('Quantities Report_Secondary'!$A2955,"+",""))), VALUE(SUBSTITUTE('Quantities Report_Secondary'!$A2955,"+","")),IF('Quantities Report_Secondary'!$A2955="Totals:","End of Project",$A2954))</f>
        <v>Station</v>
      </c>
      <c r="B2955" s="473" t="str">
        <f>IF(ISNUMBER('Quantities Report_Secondary'!$A2955), "",TRIM('Quantities Report_Secondary'!$A2955))</f>
        <v/>
      </c>
      <c r="C2955" s="475">
        <f>'Quantities Report_Secondary'!D2955</f>
        <v>0</v>
      </c>
    </row>
    <row r="2956" spans="1:3" x14ac:dyDescent="0.25">
      <c r="A2956" s="532" t="str">
        <f>IF(ISNUMBER(VALUE(SUBSTITUTE('Quantities Report_Secondary'!$A2956,"+",""))), VALUE(SUBSTITUTE('Quantities Report_Secondary'!$A2956,"+","")),IF('Quantities Report_Secondary'!$A2956="Totals:","End of Project",$A2955))</f>
        <v>Station</v>
      </c>
      <c r="B2956" s="473" t="str">
        <f>IF(ISNUMBER('Quantities Report_Secondary'!$A2956), "",TRIM('Quantities Report_Secondary'!$A2956))</f>
        <v/>
      </c>
      <c r="C2956" s="475">
        <f>'Quantities Report_Secondary'!D2956</f>
        <v>0</v>
      </c>
    </row>
    <row r="2957" spans="1:3" x14ac:dyDescent="0.25">
      <c r="A2957" s="532" t="str">
        <f>IF(ISNUMBER(VALUE(SUBSTITUTE('Quantities Report_Secondary'!$A2957,"+",""))), VALUE(SUBSTITUTE('Quantities Report_Secondary'!$A2957,"+","")),IF('Quantities Report_Secondary'!$A2957="Totals:","End of Project",$A2956))</f>
        <v>Station</v>
      </c>
      <c r="B2957" s="473" t="str">
        <f>IF(ISNUMBER('Quantities Report_Secondary'!$A2957), "",TRIM('Quantities Report_Secondary'!$A2957))</f>
        <v/>
      </c>
      <c r="C2957" s="475">
        <f>'Quantities Report_Secondary'!D2957</f>
        <v>0</v>
      </c>
    </row>
    <row r="2958" spans="1:3" x14ac:dyDescent="0.25">
      <c r="A2958" s="532" t="str">
        <f>IF(ISNUMBER(VALUE(SUBSTITUTE('Quantities Report_Secondary'!$A2958,"+",""))), VALUE(SUBSTITUTE('Quantities Report_Secondary'!$A2958,"+","")),IF('Quantities Report_Secondary'!$A2958="Totals:","End of Project",$A2957))</f>
        <v>Station</v>
      </c>
      <c r="B2958" s="473" t="str">
        <f>IF(ISNUMBER('Quantities Report_Secondary'!$A2958), "",TRIM('Quantities Report_Secondary'!$A2958))</f>
        <v/>
      </c>
      <c r="C2958" s="475">
        <f>'Quantities Report_Secondary'!D2958</f>
        <v>0</v>
      </c>
    </row>
    <row r="2959" spans="1:3" x14ac:dyDescent="0.25">
      <c r="A2959" s="532" t="str">
        <f>IF(ISNUMBER(VALUE(SUBSTITUTE('Quantities Report_Secondary'!$A2959,"+",""))), VALUE(SUBSTITUTE('Quantities Report_Secondary'!$A2959,"+","")),IF('Quantities Report_Secondary'!$A2959="Totals:","End of Project",$A2958))</f>
        <v>Station</v>
      </c>
      <c r="B2959" s="473" t="str">
        <f>IF(ISNUMBER('Quantities Report_Secondary'!$A2959), "",TRIM('Quantities Report_Secondary'!$A2959))</f>
        <v/>
      </c>
      <c r="C2959" s="475">
        <f>'Quantities Report_Secondary'!D2959</f>
        <v>0</v>
      </c>
    </row>
    <row r="2960" spans="1:3" x14ac:dyDescent="0.25">
      <c r="A2960" s="532" t="str">
        <f>IF(ISNUMBER(VALUE(SUBSTITUTE('Quantities Report_Secondary'!$A2960,"+",""))), VALUE(SUBSTITUTE('Quantities Report_Secondary'!$A2960,"+","")),IF('Quantities Report_Secondary'!$A2960="Totals:","End of Project",$A2959))</f>
        <v>Station</v>
      </c>
      <c r="B2960" s="473" t="str">
        <f>IF(ISNUMBER('Quantities Report_Secondary'!$A2960), "",TRIM('Quantities Report_Secondary'!$A2960))</f>
        <v/>
      </c>
      <c r="C2960" s="475">
        <f>'Quantities Report_Secondary'!D2960</f>
        <v>0</v>
      </c>
    </row>
    <row r="2961" spans="1:3" x14ac:dyDescent="0.25">
      <c r="A2961" s="532" t="str">
        <f>IF(ISNUMBER(VALUE(SUBSTITUTE('Quantities Report_Secondary'!$A2961,"+",""))), VALUE(SUBSTITUTE('Quantities Report_Secondary'!$A2961,"+","")),IF('Quantities Report_Secondary'!$A2961="Totals:","End of Project",$A2960))</f>
        <v>Station</v>
      </c>
      <c r="B2961" s="473" t="str">
        <f>IF(ISNUMBER('Quantities Report_Secondary'!$A2961), "",TRIM('Quantities Report_Secondary'!$A2961))</f>
        <v/>
      </c>
      <c r="C2961" s="475">
        <f>'Quantities Report_Secondary'!D2961</f>
        <v>0</v>
      </c>
    </row>
    <row r="2962" spans="1:3" x14ac:dyDescent="0.25">
      <c r="A2962" s="532" t="str">
        <f>IF(ISNUMBER(VALUE(SUBSTITUTE('Quantities Report_Secondary'!$A2962,"+",""))), VALUE(SUBSTITUTE('Quantities Report_Secondary'!$A2962,"+","")),IF('Quantities Report_Secondary'!$A2962="Totals:","End of Project",$A2961))</f>
        <v>Station</v>
      </c>
      <c r="B2962" s="473" t="str">
        <f>IF(ISNUMBER('Quantities Report_Secondary'!$A2962), "",TRIM('Quantities Report_Secondary'!$A2962))</f>
        <v/>
      </c>
      <c r="C2962" s="475">
        <f>'Quantities Report_Secondary'!D2962</f>
        <v>0</v>
      </c>
    </row>
    <row r="2963" spans="1:3" x14ac:dyDescent="0.25">
      <c r="A2963" s="532" t="str">
        <f>IF(ISNUMBER(VALUE(SUBSTITUTE('Quantities Report_Secondary'!$A2963,"+",""))), VALUE(SUBSTITUTE('Quantities Report_Secondary'!$A2963,"+","")),IF('Quantities Report_Secondary'!$A2963="Totals:","End of Project",$A2962))</f>
        <v>Station</v>
      </c>
      <c r="B2963" s="473" t="str">
        <f>IF(ISNUMBER('Quantities Report_Secondary'!$A2963), "",TRIM('Quantities Report_Secondary'!$A2963))</f>
        <v/>
      </c>
      <c r="C2963" s="475">
        <f>'Quantities Report_Secondary'!D2963</f>
        <v>0</v>
      </c>
    </row>
    <row r="2964" spans="1:3" x14ac:dyDescent="0.25">
      <c r="A2964" s="532" t="str">
        <f>IF(ISNUMBER(VALUE(SUBSTITUTE('Quantities Report_Secondary'!$A2964,"+",""))), VALUE(SUBSTITUTE('Quantities Report_Secondary'!$A2964,"+","")),IF('Quantities Report_Secondary'!$A2964="Totals:","End of Project",$A2963))</f>
        <v>Station</v>
      </c>
      <c r="B2964" s="473" t="str">
        <f>IF(ISNUMBER('Quantities Report_Secondary'!$A2964), "",TRIM('Quantities Report_Secondary'!$A2964))</f>
        <v/>
      </c>
      <c r="C2964" s="475">
        <f>'Quantities Report_Secondary'!D2964</f>
        <v>0</v>
      </c>
    </row>
    <row r="2965" spans="1:3" x14ac:dyDescent="0.25">
      <c r="A2965" s="532" t="str">
        <f>IF(ISNUMBER(VALUE(SUBSTITUTE('Quantities Report_Secondary'!$A2965,"+",""))), VALUE(SUBSTITUTE('Quantities Report_Secondary'!$A2965,"+","")),IF('Quantities Report_Secondary'!$A2965="Totals:","End of Project",$A2964))</f>
        <v>Station</v>
      </c>
      <c r="B2965" s="473" t="str">
        <f>IF(ISNUMBER('Quantities Report_Secondary'!$A2965), "",TRIM('Quantities Report_Secondary'!$A2965))</f>
        <v/>
      </c>
      <c r="C2965" s="475">
        <f>'Quantities Report_Secondary'!D2965</f>
        <v>0</v>
      </c>
    </row>
    <row r="2966" spans="1:3" x14ac:dyDescent="0.25">
      <c r="A2966" s="532" t="str">
        <f>IF(ISNUMBER(VALUE(SUBSTITUTE('Quantities Report_Secondary'!$A2966,"+",""))), VALUE(SUBSTITUTE('Quantities Report_Secondary'!$A2966,"+","")),IF('Quantities Report_Secondary'!$A2966="Totals:","End of Project",$A2965))</f>
        <v>Station</v>
      </c>
      <c r="B2966" s="473" t="str">
        <f>IF(ISNUMBER('Quantities Report_Secondary'!$A2966), "",TRIM('Quantities Report_Secondary'!$A2966))</f>
        <v/>
      </c>
      <c r="C2966" s="475">
        <f>'Quantities Report_Secondary'!D2966</f>
        <v>0</v>
      </c>
    </row>
    <row r="2967" spans="1:3" x14ac:dyDescent="0.25">
      <c r="A2967" s="532" t="str">
        <f>IF(ISNUMBER(VALUE(SUBSTITUTE('Quantities Report_Secondary'!$A2967,"+",""))), VALUE(SUBSTITUTE('Quantities Report_Secondary'!$A2967,"+","")),IF('Quantities Report_Secondary'!$A2967="Totals:","End of Project",$A2966))</f>
        <v>Station</v>
      </c>
      <c r="B2967" s="473" t="str">
        <f>IF(ISNUMBER('Quantities Report_Secondary'!$A2967), "",TRIM('Quantities Report_Secondary'!$A2967))</f>
        <v/>
      </c>
      <c r="C2967" s="475">
        <f>'Quantities Report_Secondary'!D2967</f>
        <v>0</v>
      </c>
    </row>
    <row r="2968" spans="1:3" x14ac:dyDescent="0.25">
      <c r="A2968" s="532" t="str">
        <f>IF(ISNUMBER(VALUE(SUBSTITUTE('Quantities Report_Secondary'!$A2968,"+",""))), VALUE(SUBSTITUTE('Quantities Report_Secondary'!$A2968,"+","")),IF('Quantities Report_Secondary'!$A2968="Totals:","End of Project",$A2967))</f>
        <v>Station</v>
      </c>
      <c r="B2968" s="473" t="str">
        <f>IF(ISNUMBER('Quantities Report_Secondary'!$A2968), "",TRIM('Quantities Report_Secondary'!$A2968))</f>
        <v/>
      </c>
      <c r="C2968" s="475">
        <f>'Quantities Report_Secondary'!D2968</f>
        <v>0</v>
      </c>
    </row>
    <row r="2969" spans="1:3" x14ac:dyDescent="0.25">
      <c r="A2969" s="532" t="str">
        <f>IF(ISNUMBER(VALUE(SUBSTITUTE('Quantities Report_Secondary'!$A2969,"+",""))), VALUE(SUBSTITUTE('Quantities Report_Secondary'!$A2969,"+","")),IF('Quantities Report_Secondary'!$A2969="Totals:","End of Project",$A2968))</f>
        <v>Station</v>
      </c>
      <c r="B2969" s="473" t="str">
        <f>IF(ISNUMBER('Quantities Report_Secondary'!$A2969), "",TRIM('Quantities Report_Secondary'!$A2969))</f>
        <v/>
      </c>
      <c r="C2969" s="475">
        <f>'Quantities Report_Secondary'!D2969</f>
        <v>0</v>
      </c>
    </row>
    <row r="2970" spans="1:3" x14ac:dyDescent="0.25">
      <c r="A2970" s="532" t="str">
        <f>IF(ISNUMBER(VALUE(SUBSTITUTE('Quantities Report_Secondary'!$A2970,"+",""))), VALUE(SUBSTITUTE('Quantities Report_Secondary'!$A2970,"+","")),IF('Quantities Report_Secondary'!$A2970="Totals:","End of Project",$A2969))</f>
        <v>Station</v>
      </c>
      <c r="B2970" s="473" t="str">
        <f>IF(ISNUMBER('Quantities Report_Secondary'!$A2970), "",TRIM('Quantities Report_Secondary'!$A2970))</f>
        <v/>
      </c>
      <c r="C2970" s="475">
        <f>'Quantities Report_Secondary'!D2970</f>
        <v>0</v>
      </c>
    </row>
    <row r="2971" spans="1:3" x14ac:dyDescent="0.25">
      <c r="A2971" s="532" t="str">
        <f>IF(ISNUMBER(VALUE(SUBSTITUTE('Quantities Report_Secondary'!$A2971,"+",""))), VALUE(SUBSTITUTE('Quantities Report_Secondary'!$A2971,"+","")),IF('Quantities Report_Secondary'!$A2971="Totals:","End of Project",$A2970))</f>
        <v>Station</v>
      </c>
      <c r="B2971" s="473" t="str">
        <f>IF(ISNUMBER('Quantities Report_Secondary'!$A2971), "",TRIM('Quantities Report_Secondary'!$A2971))</f>
        <v/>
      </c>
      <c r="C2971" s="475">
        <f>'Quantities Report_Secondary'!D2971</f>
        <v>0</v>
      </c>
    </row>
    <row r="2972" spans="1:3" x14ac:dyDescent="0.25">
      <c r="A2972" s="532" t="str">
        <f>IF(ISNUMBER(VALUE(SUBSTITUTE('Quantities Report_Secondary'!$A2972,"+",""))), VALUE(SUBSTITUTE('Quantities Report_Secondary'!$A2972,"+","")),IF('Quantities Report_Secondary'!$A2972="Totals:","End of Project",$A2971))</f>
        <v>Station</v>
      </c>
      <c r="B2972" s="473" t="str">
        <f>IF(ISNUMBER('Quantities Report_Secondary'!$A2972), "",TRIM('Quantities Report_Secondary'!$A2972))</f>
        <v/>
      </c>
      <c r="C2972" s="475">
        <f>'Quantities Report_Secondary'!D2972</f>
        <v>0</v>
      </c>
    </row>
    <row r="2973" spans="1:3" x14ac:dyDescent="0.25">
      <c r="A2973" s="532" t="str">
        <f>IF(ISNUMBER(VALUE(SUBSTITUTE('Quantities Report_Secondary'!$A2973,"+",""))), VALUE(SUBSTITUTE('Quantities Report_Secondary'!$A2973,"+","")),IF('Quantities Report_Secondary'!$A2973="Totals:","End of Project",$A2972))</f>
        <v>Station</v>
      </c>
      <c r="B2973" s="473" t="str">
        <f>IF(ISNUMBER('Quantities Report_Secondary'!$A2973), "",TRIM('Quantities Report_Secondary'!$A2973))</f>
        <v/>
      </c>
      <c r="C2973" s="475">
        <f>'Quantities Report_Secondary'!D2973</f>
        <v>0</v>
      </c>
    </row>
    <row r="2974" spans="1:3" x14ac:dyDescent="0.25">
      <c r="A2974" s="532" t="str">
        <f>IF(ISNUMBER(VALUE(SUBSTITUTE('Quantities Report_Secondary'!$A2974,"+",""))), VALUE(SUBSTITUTE('Quantities Report_Secondary'!$A2974,"+","")),IF('Quantities Report_Secondary'!$A2974="Totals:","End of Project",$A2973))</f>
        <v>Station</v>
      </c>
      <c r="B2974" s="473" t="str">
        <f>IF(ISNUMBER('Quantities Report_Secondary'!$A2974), "",TRIM('Quantities Report_Secondary'!$A2974))</f>
        <v/>
      </c>
      <c r="C2974" s="475">
        <f>'Quantities Report_Secondary'!D2974</f>
        <v>0</v>
      </c>
    </row>
    <row r="2975" spans="1:3" x14ac:dyDescent="0.25">
      <c r="A2975" s="532" t="str">
        <f>IF(ISNUMBER(VALUE(SUBSTITUTE('Quantities Report_Secondary'!$A2975,"+",""))), VALUE(SUBSTITUTE('Quantities Report_Secondary'!$A2975,"+","")),IF('Quantities Report_Secondary'!$A2975="Totals:","End of Project",$A2974))</f>
        <v>Station</v>
      </c>
      <c r="B2975" s="473" t="str">
        <f>IF(ISNUMBER('Quantities Report_Secondary'!$A2975), "",TRIM('Quantities Report_Secondary'!$A2975))</f>
        <v/>
      </c>
      <c r="C2975" s="475">
        <f>'Quantities Report_Secondary'!D2975</f>
        <v>0</v>
      </c>
    </row>
    <row r="2976" spans="1:3" x14ac:dyDescent="0.25">
      <c r="A2976" s="532" t="str">
        <f>IF(ISNUMBER(VALUE(SUBSTITUTE('Quantities Report_Secondary'!$A2976,"+",""))), VALUE(SUBSTITUTE('Quantities Report_Secondary'!$A2976,"+","")),IF('Quantities Report_Secondary'!$A2976="Totals:","End of Project",$A2975))</f>
        <v>Station</v>
      </c>
      <c r="B2976" s="473" t="str">
        <f>IF(ISNUMBER('Quantities Report_Secondary'!$A2976), "",TRIM('Quantities Report_Secondary'!$A2976))</f>
        <v/>
      </c>
      <c r="C2976" s="475">
        <f>'Quantities Report_Secondary'!D2976</f>
        <v>0</v>
      </c>
    </row>
    <row r="2977" spans="1:3" x14ac:dyDescent="0.25">
      <c r="A2977" s="532" t="str">
        <f>IF(ISNUMBER(VALUE(SUBSTITUTE('Quantities Report_Secondary'!$A2977,"+",""))), VALUE(SUBSTITUTE('Quantities Report_Secondary'!$A2977,"+","")),IF('Quantities Report_Secondary'!$A2977="Totals:","End of Project",$A2976))</f>
        <v>Station</v>
      </c>
      <c r="B2977" s="473" t="str">
        <f>IF(ISNUMBER('Quantities Report_Secondary'!$A2977), "",TRIM('Quantities Report_Secondary'!$A2977))</f>
        <v/>
      </c>
      <c r="C2977" s="475">
        <f>'Quantities Report_Secondary'!D2977</f>
        <v>0</v>
      </c>
    </row>
    <row r="2978" spans="1:3" x14ac:dyDescent="0.25">
      <c r="A2978" s="532" t="str">
        <f>IF(ISNUMBER(VALUE(SUBSTITUTE('Quantities Report_Secondary'!$A2978,"+",""))), VALUE(SUBSTITUTE('Quantities Report_Secondary'!$A2978,"+","")),IF('Quantities Report_Secondary'!$A2978="Totals:","End of Project",$A2977))</f>
        <v>Station</v>
      </c>
      <c r="B2978" s="473" t="str">
        <f>IF(ISNUMBER('Quantities Report_Secondary'!$A2978), "",TRIM('Quantities Report_Secondary'!$A2978))</f>
        <v/>
      </c>
      <c r="C2978" s="475">
        <f>'Quantities Report_Secondary'!D2978</f>
        <v>0</v>
      </c>
    </row>
    <row r="2979" spans="1:3" x14ac:dyDescent="0.25">
      <c r="A2979" s="532" t="str">
        <f>IF(ISNUMBER(VALUE(SUBSTITUTE('Quantities Report_Secondary'!$A2979,"+",""))), VALUE(SUBSTITUTE('Quantities Report_Secondary'!$A2979,"+","")),IF('Quantities Report_Secondary'!$A2979="Totals:","End of Project",$A2978))</f>
        <v>Station</v>
      </c>
      <c r="B2979" s="473" t="str">
        <f>IF(ISNUMBER('Quantities Report_Secondary'!$A2979), "",TRIM('Quantities Report_Secondary'!$A2979))</f>
        <v/>
      </c>
      <c r="C2979" s="475">
        <f>'Quantities Report_Secondary'!D2979</f>
        <v>0</v>
      </c>
    </row>
    <row r="2980" spans="1:3" x14ac:dyDescent="0.25">
      <c r="A2980" s="532" t="str">
        <f>IF(ISNUMBER(VALUE(SUBSTITUTE('Quantities Report_Secondary'!$A2980,"+",""))), VALUE(SUBSTITUTE('Quantities Report_Secondary'!$A2980,"+","")),IF('Quantities Report_Secondary'!$A2980="Totals:","End of Project",$A2979))</f>
        <v>Station</v>
      </c>
      <c r="B2980" s="473" t="str">
        <f>IF(ISNUMBER('Quantities Report_Secondary'!$A2980), "",TRIM('Quantities Report_Secondary'!$A2980))</f>
        <v/>
      </c>
      <c r="C2980" s="475">
        <f>'Quantities Report_Secondary'!D2980</f>
        <v>0</v>
      </c>
    </row>
    <row r="2981" spans="1:3" x14ac:dyDescent="0.25">
      <c r="A2981" s="532" t="str">
        <f>IF(ISNUMBER(VALUE(SUBSTITUTE('Quantities Report_Secondary'!$A2981,"+",""))), VALUE(SUBSTITUTE('Quantities Report_Secondary'!$A2981,"+","")),IF('Quantities Report_Secondary'!$A2981="Totals:","End of Project",$A2980))</f>
        <v>Station</v>
      </c>
      <c r="B2981" s="473" t="str">
        <f>IF(ISNUMBER('Quantities Report_Secondary'!$A2981), "",TRIM('Quantities Report_Secondary'!$A2981))</f>
        <v/>
      </c>
      <c r="C2981" s="475">
        <f>'Quantities Report_Secondary'!D2981</f>
        <v>0</v>
      </c>
    </row>
    <row r="2982" spans="1:3" x14ac:dyDescent="0.25">
      <c r="A2982" s="532" t="str">
        <f>IF(ISNUMBER(VALUE(SUBSTITUTE('Quantities Report_Secondary'!$A2982,"+",""))), VALUE(SUBSTITUTE('Quantities Report_Secondary'!$A2982,"+","")),IF('Quantities Report_Secondary'!$A2982="Totals:","End of Project",$A2981))</f>
        <v>Station</v>
      </c>
      <c r="B2982" s="473" t="str">
        <f>IF(ISNUMBER('Quantities Report_Secondary'!$A2982), "",TRIM('Quantities Report_Secondary'!$A2982))</f>
        <v/>
      </c>
      <c r="C2982" s="475">
        <f>'Quantities Report_Secondary'!D2982</f>
        <v>0</v>
      </c>
    </row>
    <row r="2983" spans="1:3" x14ac:dyDescent="0.25">
      <c r="A2983" s="532" t="str">
        <f>IF(ISNUMBER(VALUE(SUBSTITUTE('Quantities Report_Secondary'!$A2983,"+",""))), VALUE(SUBSTITUTE('Quantities Report_Secondary'!$A2983,"+","")),IF('Quantities Report_Secondary'!$A2983="Totals:","End of Project",$A2982))</f>
        <v>Station</v>
      </c>
      <c r="B2983" s="473" t="str">
        <f>IF(ISNUMBER('Quantities Report_Secondary'!$A2983), "",TRIM('Quantities Report_Secondary'!$A2983))</f>
        <v/>
      </c>
      <c r="C2983" s="475">
        <f>'Quantities Report_Secondary'!D2983</f>
        <v>0</v>
      </c>
    </row>
    <row r="2984" spans="1:3" x14ac:dyDescent="0.25">
      <c r="A2984" s="532" t="str">
        <f>IF(ISNUMBER(VALUE(SUBSTITUTE('Quantities Report_Secondary'!$A2984,"+",""))), VALUE(SUBSTITUTE('Quantities Report_Secondary'!$A2984,"+","")),IF('Quantities Report_Secondary'!$A2984="Totals:","End of Project",$A2983))</f>
        <v>Station</v>
      </c>
      <c r="B2984" s="473" t="str">
        <f>IF(ISNUMBER('Quantities Report_Secondary'!$A2984), "",TRIM('Quantities Report_Secondary'!$A2984))</f>
        <v/>
      </c>
      <c r="C2984" s="475">
        <f>'Quantities Report_Secondary'!D2984</f>
        <v>0</v>
      </c>
    </row>
    <row r="2985" spans="1:3" x14ac:dyDescent="0.25">
      <c r="A2985" s="532" t="str">
        <f>IF(ISNUMBER(VALUE(SUBSTITUTE('Quantities Report_Secondary'!$A2985,"+",""))), VALUE(SUBSTITUTE('Quantities Report_Secondary'!$A2985,"+","")),IF('Quantities Report_Secondary'!$A2985="Totals:","End of Project",$A2984))</f>
        <v>Station</v>
      </c>
      <c r="B2985" s="473" t="str">
        <f>IF(ISNUMBER('Quantities Report_Secondary'!$A2985), "",TRIM('Quantities Report_Secondary'!$A2985))</f>
        <v/>
      </c>
      <c r="C2985" s="475">
        <f>'Quantities Report_Secondary'!D2985</f>
        <v>0</v>
      </c>
    </row>
    <row r="2986" spans="1:3" x14ac:dyDescent="0.25">
      <c r="A2986" s="532" t="str">
        <f>IF(ISNUMBER(VALUE(SUBSTITUTE('Quantities Report_Secondary'!$A2986,"+",""))), VALUE(SUBSTITUTE('Quantities Report_Secondary'!$A2986,"+","")),IF('Quantities Report_Secondary'!$A2986="Totals:","End of Project",$A2985))</f>
        <v>Station</v>
      </c>
      <c r="B2986" s="473" t="str">
        <f>IF(ISNUMBER('Quantities Report_Secondary'!$A2986), "",TRIM('Quantities Report_Secondary'!$A2986))</f>
        <v/>
      </c>
      <c r="C2986" s="475">
        <f>'Quantities Report_Secondary'!D2986</f>
        <v>0</v>
      </c>
    </row>
    <row r="2987" spans="1:3" x14ac:dyDescent="0.25">
      <c r="A2987" s="532" t="str">
        <f>IF(ISNUMBER(VALUE(SUBSTITUTE('Quantities Report_Secondary'!$A2987,"+",""))), VALUE(SUBSTITUTE('Quantities Report_Secondary'!$A2987,"+","")),IF('Quantities Report_Secondary'!$A2987="Totals:","End of Project",$A2986))</f>
        <v>Station</v>
      </c>
      <c r="B2987" s="473" t="str">
        <f>IF(ISNUMBER('Quantities Report_Secondary'!$A2987), "",TRIM('Quantities Report_Secondary'!$A2987))</f>
        <v/>
      </c>
      <c r="C2987" s="475">
        <f>'Quantities Report_Secondary'!D2987</f>
        <v>0</v>
      </c>
    </row>
    <row r="2988" spans="1:3" x14ac:dyDescent="0.25">
      <c r="A2988" s="532" t="str">
        <f>IF(ISNUMBER(VALUE(SUBSTITUTE('Quantities Report_Secondary'!$A2988,"+",""))), VALUE(SUBSTITUTE('Quantities Report_Secondary'!$A2988,"+","")),IF('Quantities Report_Secondary'!$A2988="Totals:","End of Project",$A2987))</f>
        <v>Station</v>
      </c>
      <c r="B2988" s="473" t="str">
        <f>IF(ISNUMBER('Quantities Report_Secondary'!$A2988), "",TRIM('Quantities Report_Secondary'!$A2988))</f>
        <v/>
      </c>
      <c r="C2988" s="475">
        <f>'Quantities Report_Secondary'!D2988</f>
        <v>0</v>
      </c>
    </row>
    <row r="2989" spans="1:3" x14ac:dyDescent="0.25">
      <c r="A2989" s="532" t="str">
        <f>IF(ISNUMBER(VALUE(SUBSTITUTE('Quantities Report_Secondary'!$A2989,"+",""))), VALUE(SUBSTITUTE('Quantities Report_Secondary'!$A2989,"+","")),IF('Quantities Report_Secondary'!$A2989="Totals:","End of Project",$A2988))</f>
        <v>Station</v>
      </c>
      <c r="B2989" s="473" t="str">
        <f>IF(ISNUMBER('Quantities Report_Secondary'!$A2989), "",TRIM('Quantities Report_Secondary'!$A2989))</f>
        <v/>
      </c>
      <c r="C2989" s="475">
        <f>'Quantities Report_Secondary'!D2989</f>
        <v>0</v>
      </c>
    </row>
    <row r="2990" spans="1:3" x14ac:dyDescent="0.25">
      <c r="A2990" s="532" t="str">
        <f>IF(ISNUMBER(VALUE(SUBSTITUTE('Quantities Report_Secondary'!$A2990,"+",""))), VALUE(SUBSTITUTE('Quantities Report_Secondary'!$A2990,"+","")),IF('Quantities Report_Secondary'!$A2990="Totals:","End of Project",$A2989))</f>
        <v>Station</v>
      </c>
      <c r="B2990" s="473" t="str">
        <f>IF(ISNUMBER('Quantities Report_Secondary'!$A2990), "",TRIM('Quantities Report_Secondary'!$A2990))</f>
        <v/>
      </c>
      <c r="C2990" s="475">
        <f>'Quantities Report_Secondary'!D2990</f>
        <v>0</v>
      </c>
    </row>
    <row r="2991" spans="1:3" x14ac:dyDescent="0.25">
      <c r="A2991" s="532" t="str">
        <f>IF(ISNUMBER(VALUE(SUBSTITUTE('Quantities Report_Secondary'!$A2991,"+",""))), VALUE(SUBSTITUTE('Quantities Report_Secondary'!$A2991,"+","")),IF('Quantities Report_Secondary'!$A2991="Totals:","End of Project",$A2990))</f>
        <v>Station</v>
      </c>
      <c r="B2991" s="473" t="str">
        <f>IF(ISNUMBER('Quantities Report_Secondary'!$A2991), "",TRIM('Quantities Report_Secondary'!$A2991))</f>
        <v/>
      </c>
      <c r="C2991" s="475">
        <f>'Quantities Report_Secondary'!D2991</f>
        <v>0</v>
      </c>
    </row>
    <row r="2992" spans="1:3" x14ac:dyDescent="0.25">
      <c r="A2992" s="532" t="str">
        <f>IF(ISNUMBER(VALUE(SUBSTITUTE('Quantities Report_Secondary'!$A2992,"+",""))), VALUE(SUBSTITUTE('Quantities Report_Secondary'!$A2992,"+","")),IF('Quantities Report_Secondary'!$A2992="Totals:","End of Project",$A2991))</f>
        <v>Station</v>
      </c>
      <c r="B2992" s="473" t="str">
        <f>IF(ISNUMBER('Quantities Report_Secondary'!$A2992), "",TRIM('Quantities Report_Secondary'!$A2992))</f>
        <v/>
      </c>
      <c r="C2992" s="475">
        <f>'Quantities Report_Secondary'!D2992</f>
        <v>0</v>
      </c>
    </row>
    <row r="2993" spans="1:3" x14ac:dyDescent="0.25">
      <c r="A2993" s="532" t="str">
        <f>IF(ISNUMBER(VALUE(SUBSTITUTE('Quantities Report_Secondary'!$A2993,"+",""))), VALUE(SUBSTITUTE('Quantities Report_Secondary'!$A2993,"+","")),IF('Quantities Report_Secondary'!$A2993="Totals:","End of Project",$A2992))</f>
        <v>Station</v>
      </c>
      <c r="B2993" s="473" t="str">
        <f>IF(ISNUMBER('Quantities Report_Secondary'!$A2993), "",TRIM('Quantities Report_Secondary'!$A2993))</f>
        <v/>
      </c>
      <c r="C2993" s="475">
        <f>'Quantities Report_Secondary'!D2993</f>
        <v>0</v>
      </c>
    </row>
    <row r="2994" spans="1:3" x14ac:dyDescent="0.25">
      <c r="A2994" s="532" t="str">
        <f>IF(ISNUMBER(VALUE(SUBSTITUTE('Quantities Report_Secondary'!$A2994,"+",""))), VALUE(SUBSTITUTE('Quantities Report_Secondary'!$A2994,"+","")),IF('Quantities Report_Secondary'!$A2994="Totals:","End of Project",$A2993))</f>
        <v>Station</v>
      </c>
      <c r="B2994" s="473" t="str">
        <f>IF(ISNUMBER('Quantities Report_Secondary'!$A2994), "",TRIM('Quantities Report_Secondary'!$A2994))</f>
        <v/>
      </c>
      <c r="C2994" s="475">
        <f>'Quantities Report_Secondary'!D2994</f>
        <v>0</v>
      </c>
    </row>
    <row r="2995" spans="1:3" x14ac:dyDescent="0.25">
      <c r="A2995" s="532" t="str">
        <f>IF(ISNUMBER(VALUE(SUBSTITUTE('Quantities Report_Secondary'!$A2995,"+",""))), VALUE(SUBSTITUTE('Quantities Report_Secondary'!$A2995,"+","")),IF('Quantities Report_Secondary'!$A2995="Totals:","End of Project",$A2994))</f>
        <v>Station</v>
      </c>
      <c r="B2995" s="473" t="str">
        <f>IF(ISNUMBER('Quantities Report_Secondary'!$A2995), "",TRIM('Quantities Report_Secondary'!$A2995))</f>
        <v/>
      </c>
      <c r="C2995" s="475">
        <f>'Quantities Report_Secondary'!D2995</f>
        <v>0</v>
      </c>
    </row>
    <row r="2996" spans="1:3" x14ac:dyDescent="0.25">
      <c r="A2996" s="532" t="str">
        <f>IF(ISNUMBER(VALUE(SUBSTITUTE('Quantities Report_Secondary'!$A2996,"+",""))), VALUE(SUBSTITUTE('Quantities Report_Secondary'!$A2996,"+","")),IF('Quantities Report_Secondary'!$A2996="Totals:","End of Project",$A2995))</f>
        <v>Station</v>
      </c>
      <c r="B2996" s="473" t="str">
        <f>IF(ISNUMBER('Quantities Report_Secondary'!$A2996), "",TRIM('Quantities Report_Secondary'!$A2996))</f>
        <v/>
      </c>
      <c r="C2996" s="475">
        <f>'Quantities Report_Secondary'!D2996</f>
        <v>0</v>
      </c>
    </row>
    <row r="2997" spans="1:3" x14ac:dyDescent="0.25">
      <c r="A2997" s="532" t="str">
        <f>IF(ISNUMBER(VALUE(SUBSTITUTE('Quantities Report_Secondary'!$A2997,"+",""))), VALUE(SUBSTITUTE('Quantities Report_Secondary'!$A2997,"+","")),IF('Quantities Report_Secondary'!$A2997="Totals:","End of Project",$A2996))</f>
        <v>Station</v>
      </c>
      <c r="B2997" s="473" t="str">
        <f>IF(ISNUMBER('Quantities Report_Secondary'!$A2997), "",TRIM('Quantities Report_Secondary'!$A2997))</f>
        <v/>
      </c>
      <c r="C2997" s="475">
        <f>'Quantities Report_Secondary'!D2997</f>
        <v>0</v>
      </c>
    </row>
    <row r="2998" spans="1:3" x14ac:dyDescent="0.25">
      <c r="A2998" s="532" t="str">
        <f>IF(ISNUMBER(VALUE(SUBSTITUTE('Quantities Report_Secondary'!$A2998,"+",""))), VALUE(SUBSTITUTE('Quantities Report_Secondary'!$A2998,"+","")),IF('Quantities Report_Secondary'!$A2998="Totals:","End of Project",$A2997))</f>
        <v>Station</v>
      </c>
      <c r="B2998" s="473" t="str">
        <f>IF(ISNUMBER('Quantities Report_Secondary'!$A2998), "",TRIM('Quantities Report_Secondary'!$A2998))</f>
        <v/>
      </c>
      <c r="C2998" s="475">
        <f>'Quantities Report_Secondary'!D2998</f>
        <v>0</v>
      </c>
    </row>
    <row r="2999" spans="1:3" x14ac:dyDescent="0.25">
      <c r="A2999" s="532" t="str">
        <f>IF(ISNUMBER(VALUE(SUBSTITUTE('Quantities Report_Secondary'!$A2999,"+",""))), VALUE(SUBSTITUTE('Quantities Report_Secondary'!$A2999,"+","")),IF('Quantities Report_Secondary'!$A2999="Totals:","End of Project",$A2998))</f>
        <v>Station</v>
      </c>
      <c r="B2999" s="473" t="str">
        <f>IF(ISNUMBER('Quantities Report_Secondary'!$A2999), "",TRIM('Quantities Report_Secondary'!$A2999))</f>
        <v/>
      </c>
      <c r="C2999" s="475">
        <f>'Quantities Report_Secondary'!D2999</f>
        <v>0</v>
      </c>
    </row>
    <row r="3000" spans="1:3" x14ac:dyDescent="0.25">
      <c r="A3000" s="532" t="str">
        <f>IF(ISNUMBER(VALUE(SUBSTITUTE('Quantities Report_Secondary'!$A3000,"+",""))), VALUE(SUBSTITUTE('Quantities Report_Secondary'!$A3000,"+","")),IF('Quantities Report_Secondary'!$A3000="Totals:","End of Project",$A2999))</f>
        <v>Station</v>
      </c>
      <c r="B3000" s="473" t="str">
        <f>IF(ISNUMBER('Quantities Report_Secondary'!$A3000), "",TRIM('Quantities Report_Secondary'!$A3000))</f>
        <v/>
      </c>
      <c r="C3000" s="475">
        <f>'Quantities Report_Secondary'!D3000</f>
        <v>0</v>
      </c>
    </row>
  </sheetData>
  <mergeCells count="1">
    <mergeCell ref="A1:C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B1:R3002"/>
  <sheetViews>
    <sheetView workbookViewId="0">
      <selection activeCell="G8" sqref="G8"/>
    </sheetView>
  </sheetViews>
  <sheetFormatPr defaultRowHeight="15" x14ac:dyDescent="0.25"/>
  <cols>
    <col min="1" max="1" width="9.140625" style="189"/>
    <col min="2" max="2" width="21.140625" style="466" customWidth="1"/>
    <col min="3" max="3" width="22.140625" style="189" customWidth="1"/>
    <col min="4" max="4" width="12.7109375" style="462" customWidth="1"/>
    <col min="5" max="9" width="9.140625" style="189"/>
    <col min="10" max="10" width="10.28515625" style="466" customWidth="1"/>
    <col min="11" max="12" width="9.140625" style="189"/>
    <col min="15" max="262" width="9.140625" style="189"/>
    <col min="263" max="263" width="18.42578125" style="189" customWidth="1"/>
    <col min="264" max="264" width="40.140625" style="189" customWidth="1"/>
    <col min="265" max="265" width="13.7109375" style="189" customWidth="1"/>
    <col min="266" max="518" width="9.140625" style="189"/>
    <col min="519" max="519" width="18.42578125" style="189" customWidth="1"/>
    <col min="520" max="520" width="40.140625" style="189" customWidth="1"/>
    <col min="521" max="521" width="13.7109375" style="189" customWidth="1"/>
    <col min="522" max="774" width="9.140625" style="189"/>
    <col min="775" max="775" width="18.42578125" style="189" customWidth="1"/>
    <col min="776" max="776" width="40.140625" style="189" customWidth="1"/>
    <col min="777" max="777" width="13.7109375" style="189" customWidth="1"/>
    <col min="778" max="1030" width="9.140625" style="189"/>
    <col min="1031" max="1031" width="18.42578125" style="189" customWidth="1"/>
    <col min="1032" max="1032" width="40.140625" style="189" customWidth="1"/>
    <col min="1033" max="1033" width="13.7109375" style="189" customWidth="1"/>
    <col min="1034" max="1286" width="9.140625" style="189"/>
    <col min="1287" max="1287" width="18.42578125" style="189" customWidth="1"/>
    <col min="1288" max="1288" width="40.140625" style="189" customWidth="1"/>
    <col min="1289" max="1289" width="13.7109375" style="189" customWidth="1"/>
    <col min="1290" max="1542" width="9.140625" style="189"/>
    <col min="1543" max="1543" width="18.42578125" style="189" customWidth="1"/>
    <col min="1544" max="1544" width="40.140625" style="189" customWidth="1"/>
    <col min="1545" max="1545" width="13.7109375" style="189" customWidth="1"/>
    <col min="1546" max="1798" width="9.140625" style="189"/>
    <col min="1799" max="1799" width="18.42578125" style="189" customWidth="1"/>
    <col min="1800" max="1800" width="40.140625" style="189" customWidth="1"/>
    <col min="1801" max="1801" width="13.7109375" style="189" customWidth="1"/>
    <col min="1802" max="2054" width="9.140625" style="189"/>
    <col min="2055" max="2055" width="18.42578125" style="189" customWidth="1"/>
    <col min="2056" max="2056" width="40.140625" style="189" customWidth="1"/>
    <col min="2057" max="2057" width="13.7109375" style="189" customWidth="1"/>
    <col min="2058" max="2310" width="9.140625" style="189"/>
    <col min="2311" max="2311" width="18.42578125" style="189" customWidth="1"/>
    <col min="2312" max="2312" width="40.140625" style="189" customWidth="1"/>
    <col min="2313" max="2313" width="13.7109375" style="189" customWidth="1"/>
    <col min="2314" max="2566" width="9.140625" style="189"/>
    <col min="2567" max="2567" width="18.42578125" style="189" customWidth="1"/>
    <col min="2568" max="2568" width="40.140625" style="189" customWidth="1"/>
    <col min="2569" max="2569" width="13.7109375" style="189" customWidth="1"/>
    <col min="2570" max="2822" width="9.140625" style="189"/>
    <col min="2823" max="2823" width="18.42578125" style="189" customWidth="1"/>
    <col min="2824" max="2824" width="40.140625" style="189" customWidth="1"/>
    <col min="2825" max="2825" width="13.7109375" style="189" customWidth="1"/>
    <col min="2826" max="3078" width="9.140625" style="189"/>
    <col min="3079" max="3079" width="18.42578125" style="189" customWidth="1"/>
    <col min="3080" max="3080" width="40.140625" style="189" customWidth="1"/>
    <col min="3081" max="3081" width="13.7109375" style="189" customWidth="1"/>
    <col min="3082" max="3334" width="9.140625" style="189"/>
    <col min="3335" max="3335" width="18.42578125" style="189" customWidth="1"/>
    <col min="3336" max="3336" width="40.140625" style="189" customWidth="1"/>
    <col min="3337" max="3337" width="13.7109375" style="189" customWidth="1"/>
    <col min="3338" max="3590" width="9.140625" style="189"/>
    <col min="3591" max="3591" width="18.42578125" style="189" customWidth="1"/>
    <col min="3592" max="3592" width="40.140625" style="189" customWidth="1"/>
    <col min="3593" max="3593" width="13.7109375" style="189" customWidth="1"/>
    <col min="3594" max="3846" width="9.140625" style="189"/>
    <col min="3847" max="3847" width="18.42578125" style="189" customWidth="1"/>
    <col min="3848" max="3848" width="40.140625" style="189" customWidth="1"/>
    <col min="3849" max="3849" width="13.7109375" style="189" customWidth="1"/>
    <col min="3850" max="4102" width="9.140625" style="189"/>
    <col min="4103" max="4103" width="18.42578125" style="189" customWidth="1"/>
    <col min="4104" max="4104" width="40.140625" style="189" customWidth="1"/>
    <col min="4105" max="4105" width="13.7109375" style="189" customWidth="1"/>
    <col min="4106" max="4358" width="9.140625" style="189"/>
    <col min="4359" max="4359" width="18.42578125" style="189" customWidth="1"/>
    <col min="4360" max="4360" width="40.140625" style="189" customWidth="1"/>
    <col min="4361" max="4361" width="13.7109375" style="189" customWidth="1"/>
    <col min="4362" max="4614" width="9.140625" style="189"/>
    <col min="4615" max="4615" width="18.42578125" style="189" customWidth="1"/>
    <col min="4616" max="4616" width="40.140625" style="189" customWidth="1"/>
    <col min="4617" max="4617" width="13.7109375" style="189" customWidth="1"/>
    <col min="4618" max="4870" width="9.140625" style="189"/>
    <col min="4871" max="4871" width="18.42578125" style="189" customWidth="1"/>
    <col min="4872" max="4872" width="40.140625" style="189" customWidth="1"/>
    <col min="4873" max="4873" width="13.7109375" style="189" customWidth="1"/>
    <col min="4874" max="5126" width="9.140625" style="189"/>
    <col min="5127" max="5127" width="18.42578125" style="189" customWidth="1"/>
    <col min="5128" max="5128" width="40.140625" style="189" customWidth="1"/>
    <col min="5129" max="5129" width="13.7109375" style="189" customWidth="1"/>
    <col min="5130" max="5382" width="9.140625" style="189"/>
    <col min="5383" max="5383" width="18.42578125" style="189" customWidth="1"/>
    <col min="5384" max="5384" width="40.140625" style="189" customWidth="1"/>
    <col min="5385" max="5385" width="13.7109375" style="189" customWidth="1"/>
    <col min="5386" max="5638" width="9.140625" style="189"/>
    <col min="5639" max="5639" width="18.42578125" style="189" customWidth="1"/>
    <col min="5640" max="5640" width="40.140625" style="189" customWidth="1"/>
    <col min="5641" max="5641" width="13.7109375" style="189" customWidth="1"/>
    <col min="5642" max="5894" width="9.140625" style="189"/>
    <col min="5895" max="5895" width="18.42578125" style="189" customWidth="1"/>
    <col min="5896" max="5896" width="40.140625" style="189" customWidth="1"/>
    <col min="5897" max="5897" width="13.7109375" style="189" customWidth="1"/>
    <col min="5898" max="6150" width="9.140625" style="189"/>
    <col min="6151" max="6151" width="18.42578125" style="189" customWidth="1"/>
    <col min="6152" max="6152" width="40.140625" style="189" customWidth="1"/>
    <col min="6153" max="6153" width="13.7109375" style="189" customWidth="1"/>
    <col min="6154" max="6406" width="9.140625" style="189"/>
    <col min="6407" max="6407" width="18.42578125" style="189" customWidth="1"/>
    <col min="6408" max="6408" width="40.140625" style="189" customWidth="1"/>
    <col min="6409" max="6409" width="13.7109375" style="189" customWidth="1"/>
    <col min="6410" max="6662" width="9.140625" style="189"/>
    <col min="6663" max="6663" width="18.42578125" style="189" customWidth="1"/>
    <col min="6664" max="6664" width="40.140625" style="189" customWidth="1"/>
    <col min="6665" max="6665" width="13.7109375" style="189" customWidth="1"/>
    <col min="6666" max="6918" width="9.140625" style="189"/>
    <col min="6919" max="6919" width="18.42578125" style="189" customWidth="1"/>
    <col min="6920" max="6920" width="40.140625" style="189" customWidth="1"/>
    <col min="6921" max="6921" width="13.7109375" style="189" customWidth="1"/>
    <col min="6922" max="7174" width="9.140625" style="189"/>
    <col min="7175" max="7175" width="18.42578125" style="189" customWidth="1"/>
    <col min="7176" max="7176" width="40.140625" style="189" customWidth="1"/>
    <col min="7177" max="7177" width="13.7109375" style="189" customWidth="1"/>
    <col min="7178" max="7430" width="9.140625" style="189"/>
    <col min="7431" max="7431" width="18.42578125" style="189" customWidth="1"/>
    <col min="7432" max="7432" width="40.140625" style="189" customWidth="1"/>
    <col min="7433" max="7433" width="13.7109375" style="189" customWidth="1"/>
    <col min="7434" max="7686" width="9.140625" style="189"/>
    <col min="7687" max="7687" width="18.42578125" style="189" customWidth="1"/>
    <col min="7688" max="7688" width="40.140625" style="189" customWidth="1"/>
    <col min="7689" max="7689" width="13.7109375" style="189" customWidth="1"/>
    <col min="7690" max="7942" width="9.140625" style="189"/>
    <col min="7943" max="7943" width="18.42578125" style="189" customWidth="1"/>
    <col min="7944" max="7944" width="40.140625" style="189" customWidth="1"/>
    <col min="7945" max="7945" width="13.7109375" style="189" customWidth="1"/>
    <col min="7946" max="8198" width="9.140625" style="189"/>
    <col min="8199" max="8199" width="18.42578125" style="189" customWidth="1"/>
    <col min="8200" max="8200" width="40.140625" style="189" customWidth="1"/>
    <col min="8201" max="8201" width="13.7109375" style="189" customWidth="1"/>
    <col min="8202" max="8454" width="9.140625" style="189"/>
    <col min="8455" max="8455" width="18.42578125" style="189" customWidth="1"/>
    <col min="8456" max="8456" width="40.140625" style="189" customWidth="1"/>
    <col min="8457" max="8457" width="13.7109375" style="189" customWidth="1"/>
    <col min="8458" max="8710" width="9.140625" style="189"/>
    <col min="8711" max="8711" width="18.42578125" style="189" customWidth="1"/>
    <col min="8712" max="8712" width="40.140625" style="189" customWidth="1"/>
    <col min="8713" max="8713" width="13.7109375" style="189" customWidth="1"/>
    <col min="8714" max="8966" width="9.140625" style="189"/>
    <col min="8967" max="8967" width="18.42578125" style="189" customWidth="1"/>
    <col min="8968" max="8968" width="40.140625" style="189" customWidth="1"/>
    <col min="8969" max="8969" width="13.7109375" style="189" customWidth="1"/>
    <col min="8970" max="9222" width="9.140625" style="189"/>
    <col min="9223" max="9223" width="18.42578125" style="189" customWidth="1"/>
    <col min="9224" max="9224" width="40.140625" style="189" customWidth="1"/>
    <col min="9225" max="9225" width="13.7109375" style="189" customWidth="1"/>
    <col min="9226" max="9478" width="9.140625" style="189"/>
    <col min="9479" max="9479" width="18.42578125" style="189" customWidth="1"/>
    <col min="9480" max="9480" width="40.140625" style="189" customWidth="1"/>
    <col min="9481" max="9481" width="13.7109375" style="189" customWidth="1"/>
    <col min="9482" max="9734" width="9.140625" style="189"/>
    <col min="9735" max="9735" width="18.42578125" style="189" customWidth="1"/>
    <col min="9736" max="9736" width="40.140625" style="189" customWidth="1"/>
    <col min="9737" max="9737" width="13.7109375" style="189" customWidth="1"/>
    <col min="9738" max="9990" width="9.140625" style="189"/>
    <col min="9991" max="9991" width="18.42578125" style="189" customWidth="1"/>
    <col min="9992" max="9992" width="40.140625" style="189" customWidth="1"/>
    <col min="9993" max="9993" width="13.7109375" style="189" customWidth="1"/>
    <col min="9994" max="10246" width="9.140625" style="189"/>
    <col min="10247" max="10247" width="18.42578125" style="189" customWidth="1"/>
    <col min="10248" max="10248" width="40.140625" style="189" customWidth="1"/>
    <col min="10249" max="10249" width="13.7109375" style="189" customWidth="1"/>
    <col min="10250" max="10502" width="9.140625" style="189"/>
    <col min="10503" max="10503" width="18.42578125" style="189" customWidth="1"/>
    <col min="10504" max="10504" width="40.140625" style="189" customWidth="1"/>
    <col min="10505" max="10505" width="13.7109375" style="189" customWidth="1"/>
    <col min="10506" max="10758" width="9.140625" style="189"/>
    <col min="10759" max="10759" width="18.42578125" style="189" customWidth="1"/>
    <col min="10760" max="10760" width="40.140625" style="189" customWidth="1"/>
    <col min="10761" max="10761" width="13.7109375" style="189" customWidth="1"/>
    <col min="10762" max="11014" width="9.140625" style="189"/>
    <col min="11015" max="11015" width="18.42578125" style="189" customWidth="1"/>
    <col min="11016" max="11016" width="40.140625" style="189" customWidth="1"/>
    <col min="11017" max="11017" width="13.7109375" style="189" customWidth="1"/>
    <col min="11018" max="11270" width="9.140625" style="189"/>
    <col min="11271" max="11271" width="18.42578125" style="189" customWidth="1"/>
    <col min="11272" max="11272" width="40.140625" style="189" customWidth="1"/>
    <col min="11273" max="11273" width="13.7109375" style="189" customWidth="1"/>
    <col min="11274" max="11526" width="9.140625" style="189"/>
    <col min="11527" max="11527" width="18.42578125" style="189" customWidth="1"/>
    <col min="11528" max="11528" width="40.140625" style="189" customWidth="1"/>
    <col min="11529" max="11529" width="13.7109375" style="189" customWidth="1"/>
    <col min="11530" max="11782" width="9.140625" style="189"/>
    <col min="11783" max="11783" width="18.42578125" style="189" customWidth="1"/>
    <col min="11784" max="11784" width="40.140625" style="189" customWidth="1"/>
    <col min="11785" max="11785" width="13.7109375" style="189" customWidth="1"/>
    <col min="11786" max="12038" width="9.140625" style="189"/>
    <col min="12039" max="12039" width="18.42578125" style="189" customWidth="1"/>
    <col min="12040" max="12040" width="40.140625" style="189" customWidth="1"/>
    <col min="12041" max="12041" width="13.7109375" style="189" customWidth="1"/>
    <col min="12042" max="12294" width="9.140625" style="189"/>
    <col min="12295" max="12295" width="18.42578125" style="189" customWidth="1"/>
    <col min="12296" max="12296" width="40.140625" style="189" customWidth="1"/>
    <col min="12297" max="12297" width="13.7109375" style="189" customWidth="1"/>
    <col min="12298" max="12550" width="9.140625" style="189"/>
    <col min="12551" max="12551" width="18.42578125" style="189" customWidth="1"/>
    <col min="12552" max="12552" width="40.140625" style="189" customWidth="1"/>
    <col min="12553" max="12553" width="13.7109375" style="189" customWidth="1"/>
    <col min="12554" max="12806" width="9.140625" style="189"/>
    <col min="12807" max="12807" width="18.42578125" style="189" customWidth="1"/>
    <col min="12808" max="12808" width="40.140625" style="189" customWidth="1"/>
    <col min="12809" max="12809" width="13.7109375" style="189" customWidth="1"/>
    <col min="12810" max="13062" width="9.140625" style="189"/>
    <col min="13063" max="13063" width="18.42578125" style="189" customWidth="1"/>
    <col min="13064" max="13064" width="40.140625" style="189" customWidth="1"/>
    <col min="13065" max="13065" width="13.7109375" style="189" customWidth="1"/>
    <col min="13066" max="13318" width="9.140625" style="189"/>
    <col min="13319" max="13319" width="18.42578125" style="189" customWidth="1"/>
    <col min="13320" max="13320" width="40.140625" style="189" customWidth="1"/>
    <col min="13321" max="13321" width="13.7109375" style="189" customWidth="1"/>
    <col min="13322" max="13574" width="9.140625" style="189"/>
    <col min="13575" max="13575" width="18.42578125" style="189" customWidth="1"/>
    <col min="13576" max="13576" width="40.140625" style="189" customWidth="1"/>
    <col min="13577" max="13577" width="13.7109375" style="189" customWidth="1"/>
    <col min="13578" max="13830" width="9.140625" style="189"/>
    <col min="13831" max="13831" width="18.42578125" style="189" customWidth="1"/>
    <col min="13832" max="13832" width="40.140625" style="189" customWidth="1"/>
    <col min="13833" max="13833" width="13.7109375" style="189" customWidth="1"/>
    <col min="13834" max="14086" width="9.140625" style="189"/>
    <col min="14087" max="14087" width="18.42578125" style="189" customWidth="1"/>
    <col min="14088" max="14088" width="40.140625" style="189" customWidth="1"/>
    <col min="14089" max="14089" width="13.7109375" style="189" customWidth="1"/>
    <col min="14090" max="14342" width="9.140625" style="189"/>
    <col min="14343" max="14343" width="18.42578125" style="189" customWidth="1"/>
    <col min="14344" max="14344" width="40.140625" style="189" customWidth="1"/>
    <col min="14345" max="14345" width="13.7109375" style="189" customWidth="1"/>
    <col min="14346" max="14598" width="9.140625" style="189"/>
    <col min="14599" max="14599" width="18.42578125" style="189" customWidth="1"/>
    <col min="14600" max="14600" width="40.140625" style="189" customWidth="1"/>
    <col min="14601" max="14601" width="13.7109375" style="189" customWidth="1"/>
    <col min="14602" max="14854" width="9.140625" style="189"/>
    <col min="14855" max="14855" width="18.42578125" style="189" customWidth="1"/>
    <col min="14856" max="14856" width="40.140625" style="189" customWidth="1"/>
    <col min="14857" max="14857" width="13.7109375" style="189" customWidth="1"/>
    <col min="14858" max="15110" width="9.140625" style="189"/>
    <col min="15111" max="15111" width="18.42578125" style="189" customWidth="1"/>
    <col min="15112" max="15112" width="40.140625" style="189" customWidth="1"/>
    <col min="15113" max="15113" width="13.7109375" style="189" customWidth="1"/>
    <col min="15114" max="15366" width="9.140625" style="189"/>
    <col min="15367" max="15367" width="18.42578125" style="189" customWidth="1"/>
    <col min="15368" max="15368" width="40.140625" style="189" customWidth="1"/>
    <col min="15369" max="15369" width="13.7109375" style="189" customWidth="1"/>
    <col min="15370" max="15622" width="9.140625" style="189"/>
    <col min="15623" max="15623" width="18.42578125" style="189" customWidth="1"/>
    <col min="15624" max="15624" width="40.140625" style="189" customWidth="1"/>
    <col min="15625" max="15625" width="13.7109375" style="189" customWidth="1"/>
    <col min="15626" max="15878" width="9.140625" style="189"/>
    <col min="15879" max="15879" width="18.42578125" style="189" customWidth="1"/>
    <col min="15880" max="15880" width="40.140625" style="189" customWidth="1"/>
    <col min="15881" max="15881" width="13.7109375" style="189" customWidth="1"/>
    <col min="15882" max="16134" width="9.140625" style="189"/>
    <col min="16135" max="16135" width="18.42578125" style="189" customWidth="1"/>
    <col min="16136" max="16136" width="40.140625" style="189" customWidth="1"/>
    <col min="16137" max="16137" width="13.7109375" style="189" customWidth="1"/>
    <col min="16138" max="16384" width="9.140625" style="189"/>
  </cols>
  <sheetData>
    <row r="1" spans="2:18" ht="31.5" customHeight="1" thickBot="1" x14ac:dyDescent="0.25">
      <c r="B1" s="591" t="s">
        <v>268</v>
      </c>
      <c r="D1" s="591" t="s">
        <v>267</v>
      </c>
      <c r="F1" s="594" t="s">
        <v>41</v>
      </c>
      <c r="G1" s="595"/>
      <c r="H1" s="596"/>
      <c r="J1" s="80"/>
      <c r="K1" s="1"/>
      <c r="L1" s="600" t="e">
        <f>IF(AND($J$3 &gt; 3000, ROW() &lt;= $J$3), "The Quantities Report has additional data that is not currently being shown (report contains more than 3,000 rows of data).  Copy the formulas in Column B of this tab (manual inputs_secondary) down to Row "&amp;$J$3 &amp;".  Data should also be copied down in Columns A, B, and C in the'Data Sorting_Secondary Tab' (the sheet will need to be unprotected.)", "")</f>
        <v>#N/A</v>
      </c>
      <c r="M1" s="600"/>
      <c r="N1" s="600"/>
      <c r="O1" s="600"/>
      <c r="P1" s="600"/>
      <c r="Q1" s="600"/>
      <c r="R1" s="600"/>
    </row>
    <row r="2" spans="2:18" ht="31.5" customHeight="1" thickBot="1" x14ac:dyDescent="0.25">
      <c r="B2" s="592"/>
      <c r="D2" s="593"/>
      <c r="F2" s="597" t="s">
        <v>266</v>
      </c>
      <c r="G2" s="598"/>
      <c r="H2" s="599"/>
      <c r="J2" s="31" t="s">
        <v>70</v>
      </c>
      <c r="K2" s="1"/>
      <c r="L2" s="600"/>
      <c r="M2" s="600"/>
      <c r="N2" s="600"/>
      <c r="O2" s="600"/>
      <c r="P2" s="600"/>
      <c r="Q2" s="600"/>
      <c r="R2" s="600"/>
    </row>
    <row r="3" spans="2:18" ht="25.5" customHeight="1" thickBot="1" x14ac:dyDescent="0.25">
      <c r="B3" s="464" t="str">
        <f>IFERROR(IF('Quantities Report_Secondary'!A2="","",VALUE(SUBSTITUTE('Quantities Report_Secondary'!A2,"+",""))),"")</f>
        <v/>
      </c>
      <c r="C3" s="456" t="s">
        <v>265</v>
      </c>
      <c r="D3" s="463"/>
      <c r="F3" s="457" t="s">
        <v>42</v>
      </c>
      <c r="G3" s="458" t="s">
        <v>43</v>
      </c>
      <c r="H3" s="459" t="s">
        <v>44</v>
      </c>
      <c r="J3" s="467" t="e" cm="1">
        <f t="array" ref="J3">LOOKUP(2,1/('Quantities Report_Secondary'!A:A&lt;&gt;""),ROW('Quantities Report_Secondary'!A:A))</f>
        <v>#N/A</v>
      </c>
      <c r="K3" s="1"/>
      <c r="L3" s="600"/>
      <c r="M3" s="600"/>
      <c r="N3" s="600"/>
      <c r="O3" s="600"/>
      <c r="P3" s="600"/>
      <c r="Q3" s="600"/>
      <c r="R3" s="600"/>
    </row>
    <row r="4" spans="2:18" ht="15" customHeight="1" x14ac:dyDescent="0.25">
      <c r="B4" s="465" t="str">
        <f>IFERROR(IF('Quantities Report_Secondary'!A3="","",VALUE(SUBSTITUTE('Quantities Report_Secondary'!A3,"+",""))),"")</f>
        <v/>
      </c>
      <c r="C4" s="190"/>
      <c r="D4" s="517" t="str" cm="1">
        <f t="array" ref="D4">IFERROR(INDEX($B$1:$B$3001, MATCH(1, (ISNUMBER($B$3:$B$3001))*(COUNTIF($D$3:D3, $B$3:$B$3001)=0), 0)+ROW($B$3)-1), "")</f>
        <v/>
      </c>
      <c r="F4" s="191"/>
      <c r="G4" s="192"/>
      <c r="H4" s="193"/>
      <c r="J4" s="470"/>
    </row>
    <row r="5" spans="2:18" ht="15" customHeight="1" x14ac:dyDescent="0.25">
      <c r="B5" s="465" t="str">
        <f>IFERROR(IF('Quantities Report_Secondary'!A4="","",VALUE(SUBSTITUTE('Quantities Report_Secondary'!A4,"+",""))),"")</f>
        <v/>
      </c>
      <c r="D5" s="461" t="str" cm="1">
        <f t="array" ref="D5">IFERROR(INDEX($B$1:$B$3001, MATCH(1, (ISNUMBER($B$3:$B$3001))*(COUNTIF($D$3:D4, $B$3:$B$3001)=0), 0)+ROW($B$3)-1), "")</f>
        <v/>
      </c>
      <c r="F5" s="194"/>
      <c r="G5" s="195"/>
      <c r="H5" s="196"/>
      <c r="J5" s="470"/>
    </row>
    <row r="6" spans="2:18" ht="15" customHeight="1" x14ac:dyDescent="0.25">
      <c r="B6" s="465" t="str">
        <f>IFERROR(IF('Quantities Report_Secondary'!A5="","",VALUE(SUBSTITUTE('Quantities Report_Secondary'!A5,"+",""))),"")</f>
        <v/>
      </c>
      <c r="D6" s="461" t="str" cm="1">
        <f t="array" ref="D6">IFERROR(INDEX($B$1:$B$3001, MATCH(1, (ISNUMBER($B$3:$B$3001))*(COUNTIF($D$3:D5, $B$3:$B$3001)=0), 0)+ROW($B$3)-1), "")</f>
        <v/>
      </c>
      <c r="F6" s="194"/>
      <c r="G6" s="195"/>
      <c r="H6" s="196"/>
      <c r="J6" s="470"/>
    </row>
    <row r="7" spans="2:18" ht="15" customHeight="1" x14ac:dyDescent="0.25">
      <c r="B7" s="465" t="str">
        <f>IFERROR(IF('Quantities Report_Secondary'!A6="","",VALUE(SUBSTITUTE('Quantities Report_Secondary'!A6,"+",""))),"")</f>
        <v/>
      </c>
      <c r="D7" s="461" t="str" cm="1">
        <f t="array" ref="D7">IFERROR(INDEX($B$1:$B$3001, MATCH(1, (ISNUMBER($B$3:$B$3001))*(COUNTIF($D$3:D6, $B$3:$B$3001)=0), 0)+ROW($B$3)-1), "")</f>
        <v/>
      </c>
      <c r="F7" s="194"/>
      <c r="G7" s="195"/>
      <c r="H7" s="196"/>
    </row>
    <row r="8" spans="2:18" ht="15" customHeight="1" x14ac:dyDescent="0.25">
      <c r="B8" s="465" t="str">
        <f>IFERROR(IF('Quantities Report_Secondary'!A7="","",VALUE(SUBSTITUTE('Quantities Report_Secondary'!A7,"+",""))),"")</f>
        <v/>
      </c>
      <c r="D8" s="461" t="str" cm="1">
        <f t="array" ref="D8">IFERROR(INDEX($B$1:$B$3001, MATCH(1, (ISNUMBER($B$3:$B$3001))*(COUNTIF($D$3:D7, $B$3:$B$3001)=0), 0)+ROW($B$3)-1), "")</f>
        <v/>
      </c>
      <c r="F8" s="194"/>
      <c r="G8" s="195"/>
      <c r="H8" s="196"/>
    </row>
    <row r="9" spans="2:18" ht="15" customHeight="1" x14ac:dyDescent="0.25">
      <c r="B9" s="465" t="str">
        <f>IFERROR(IF('Quantities Report_Secondary'!A8="","",VALUE(SUBSTITUTE('Quantities Report_Secondary'!A8,"+",""))),"")</f>
        <v/>
      </c>
      <c r="D9" s="461" t="str" cm="1">
        <f t="array" ref="D9">IFERROR(INDEX($B$1:$B$3001, MATCH(1, (ISNUMBER($B$3:$B$3001))*(COUNTIF($D$3:D8, $B$3:$B$3001)=0), 0)+ROW($B$3)-1), "")</f>
        <v/>
      </c>
      <c r="F9" s="194"/>
      <c r="G9" s="195"/>
      <c r="H9" s="196"/>
    </row>
    <row r="10" spans="2:18" ht="15" customHeight="1" x14ac:dyDescent="0.25">
      <c r="B10" s="465" t="str">
        <f>IFERROR(IF('Quantities Report_Secondary'!A9="","",VALUE(SUBSTITUTE('Quantities Report_Secondary'!A9,"+",""))),"")</f>
        <v/>
      </c>
      <c r="D10" s="461" t="str" cm="1">
        <f t="array" ref="D10">IFERROR(INDEX($B$1:$B$3001, MATCH(1, (ISNUMBER($B$3:$B$3001))*(COUNTIF($D$3:D9, $B$3:$B$3001)=0), 0)+ROW($B$3)-1), "")</f>
        <v/>
      </c>
      <c r="F10" s="194"/>
      <c r="G10" s="195"/>
      <c r="H10" s="196"/>
    </row>
    <row r="11" spans="2:18" ht="15" customHeight="1" x14ac:dyDescent="0.25">
      <c r="B11" s="465" t="str">
        <f>IFERROR(IF('Quantities Report_Secondary'!A10="","",VALUE(SUBSTITUTE('Quantities Report_Secondary'!A10,"+",""))),"")</f>
        <v/>
      </c>
      <c r="D11" s="461" t="str" cm="1">
        <f t="array" ref="D11">IFERROR(INDEX($B$1:$B$3001, MATCH(1, (ISNUMBER($B$3:$B$3001))*(COUNTIF($D$3:D10, $B$3:$B$3001)=0), 0)+ROW($B$3)-1), "")</f>
        <v/>
      </c>
      <c r="F11" s="194"/>
      <c r="G11" s="195"/>
      <c r="H11" s="196"/>
    </row>
    <row r="12" spans="2:18" ht="15" customHeight="1" x14ac:dyDescent="0.25">
      <c r="B12" s="465" t="str">
        <f>IFERROR(IF('Quantities Report_Secondary'!A11="","",VALUE(SUBSTITUTE('Quantities Report_Secondary'!A11,"+",""))),"")</f>
        <v/>
      </c>
      <c r="D12" s="461" t="str" cm="1">
        <f t="array" ref="D12">IFERROR(INDEX($B$1:$B$3001, MATCH(1, (ISNUMBER($B$3:$B$3001))*(COUNTIF($D$3:D11, $B$3:$B$3001)=0), 0)+ROW($B$3)-1), "")</f>
        <v/>
      </c>
      <c r="F12" s="194"/>
      <c r="G12" s="195"/>
      <c r="H12" s="196"/>
    </row>
    <row r="13" spans="2:18" ht="15" customHeight="1" x14ac:dyDescent="0.25">
      <c r="B13" s="465" t="str">
        <f>IFERROR(IF('Quantities Report_Secondary'!A12="","",VALUE(SUBSTITUTE('Quantities Report_Secondary'!A12,"+",""))),"")</f>
        <v/>
      </c>
      <c r="D13" s="461" t="str" cm="1">
        <f t="array" ref="D13">IFERROR(INDEX($B$1:$B$3001, MATCH(1, (ISNUMBER($B$3:$B$3001))*(COUNTIF($D$3:D12, $B$3:$B$3001)=0), 0)+ROW($B$3)-1), "")</f>
        <v/>
      </c>
      <c r="F13" s="194"/>
      <c r="G13" s="195"/>
      <c r="H13" s="196"/>
    </row>
    <row r="14" spans="2:18" ht="15" customHeight="1" x14ac:dyDescent="0.25">
      <c r="B14" s="465" t="str">
        <f>IFERROR(IF('Quantities Report_Secondary'!A13="","",VALUE(SUBSTITUTE('Quantities Report_Secondary'!A13,"+",""))),"")</f>
        <v/>
      </c>
      <c r="D14" s="461" t="str" cm="1">
        <f t="array" ref="D14">IFERROR(INDEX($B$1:$B$3001, MATCH(1, (ISNUMBER($B$3:$B$3001))*(COUNTIF($D$3:D13, $B$3:$B$3001)=0), 0)+ROW($B$3)-1), "")</f>
        <v/>
      </c>
      <c r="F14" s="194"/>
      <c r="G14" s="195"/>
      <c r="H14" s="196"/>
    </row>
    <row r="15" spans="2:18" ht="15" customHeight="1" x14ac:dyDescent="0.25">
      <c r="B15" s="465" t="str">
        <f>IFERROR(IF('Quantities Report_Secondary'!A14="","",VALUE(SUBSTITUTE('Quantities Report_Secondary'!A14,"+",""))),"")</f>
        <v/>
      </c>
      <c r="D15" s="461" t="str" cm="1">
        <f t="array" ref="D15">IFERROR(INDEX($B$1:$B$3001, MATCH(1, (ISNUMBER($B$3:$B$3001))*(COUNTIF($D$3:D14, $B$3:$B$3001)=0), 0)+ROW($B$3)-1), "")</f>
        <v/>
      </c>
      <c r="F15" s="194"/>
      <c r="G15" s="195"/>
      <c r="H15" s="196"/>
    </row>
    <row r="16" spans="2:18" ht="15" customHeight="1" x14ac:dyDescent="0.25">
      <c r="B16" s="465" t="str">
        <f>IFERROR(IF('Quantities Report_Secondary'!A15="","",VALUE(SUBSTITUTE('Quantities Report_Secondary'!A15,"+",""))),"")</f>
        <v/>
      </c>
      <c r="D16" s="461" t="str" cm="1">
        <f t="array" ref="D16">IFERROR(INDEX($B$1:$B$3001, MATCH(1, (ISNUMBER($B$3:$B$3001))*(COUNTIF($D$3:D15, $B$3:$B$3001)=0), 0)+ROW($B$3)-1), "")</f>
        <v/>
      </c>
      <c r="F16" s="194"/>
      <c r="G16" s="195"/>
      <c r="H16" s="196"/>
    </row>
    <row r="17" spans="2:8" ht="15" customHeight="1" x14ac:dyDescent="0.25">
      <c r="B17" s="465" t="str">
        <f>IFERROR(IF('Quantities Report_Secondary'!A16="","",VALUE(SUBSTITUTE('Quantities Report_Secondary'!A16,"+",""))),"")</f>
        <v/>
      </c>
      <c r="D17" s="461" t="str" cm="1">
        <f t="array" ref="D17">IFERROR(INDEX($B$1:$B$3001, MATCH(1, (ISNUMBER($B$3:$B$3001))*(COUNTIF($D$3:D16, $B$3:$B$3001)=0), 0)+ROW($B$3)-1), "")</f>
        <v/>
      </c>
      <c r="F17" s="194"/>
      <c r="G17" s="195"/>
      <c r="H17" s="196"/>
    </row>
    <row r="18" spans="2:8" ht="15" customHeight="1" x14ac:dyDescent="0.25">
      <c r="B18" s="465" t="str">
        <f>IFERROR(IF('Quantities Report_Secondary'!A17="","",VALUE(SUBSTITUTE('Quantities Report_Secondary'!A17,"+",""))),"")</f>
        <v/>
      </c>
      <c r="D18" s="461" t="str" cm="1">
        <f t="array" ref="D18">IFERROR(INDEX($B$1:$B$3001, MATCH(1, (ISNUMBER($B$3:$B$3001))*(COUNTIF($D$3:D17, $B$3:$B$3001)=0), 0)+ROW($B$3)-1), "")</f>
        <v/>
      </c>
      <c r="F18" s="194"/>
      <c r="G18" s="195"/>
      <c r="H18" s="196"/>
    </row>
    <row r="19" spans="2:8" ht="15" customHeight="1" x14ac:dyDescent="0.25">
      <c r="B19" s="465" t="str">
        <f>IFERROR(IF('Quantities Report_Secondary'!A18="","",VALUE(SUBSTITUTE('Quantities Report_Secondary'!A18,"+",""))),"")</f>
        <v/>
      </c>
      <c r="D19" s="461" t="str" cm="1">
        <f t="array" ref="D19">IFERROR(INDEX($B$1:$B$3001, MATCH(1, (ISNUMBER($B$3:$B$3001))*(COUNTIF($D$3:D18, $B$3:$B$3001)=0), 0)+ROW($B$3)-1), "")</f>
        <v/>
      </c>
      <c r="F19" s="194"/>
      <c r="G19" s="195"/>
      <c r="H19" s="196"/>
    </row>
    <row r="20" spans="2:8" ht="15" customHeight="1" x14ac:dyDescent="0.25">
      <c r="B20" s="465" t="str">
        <f>IFERROR(IF('Quantities Report_Secondary'!A19="","",VALUE(SUBSTITUTE('Quantities Report_Secondary'!A19,"+",""))),"")</f>
        <v/>
      </c>
      <c r="D20" s="461" t="str" cm="1">
        <f t="array" ref="D20">IFERROR(INDEX($B$1:$B$3001, MATCH(1, (ISNUMBER($B$3:$B$3001))*(COUNTIF($D$3:D19, $B$3:$B$3001)=0), 0)+ROW($B$3)-1), "")</f>
        <v/>
      </c>
      <c r="F20" s="194"/>
      <c r="G20" s="195"/>
      <c r="H20" s="196"/>
    </row>
    <row r="21" spans="2:8" ht="15" customHeight="1" x14ac:dyDescent="0.25">
      <c r="B21" s="465" t="str">
        <f>IFERROR(IF('Quantities Report_Secondary'!A20="","",VALUE(SUBSTITUTE('Quantities Report_Secondary'!A20,"+",""))),"")</f>
        <v/>
      </c>
      <c r="D21" s="461" t="str" cm="1">
        <f t="array" ref="D21">IFERROR(INDEX($B$1:$B$3001, MATCH(1, (ISNUMBER($B$3:$B$3001))*(COUNTIF($D$3:D20, $B$3:$B$3001)=0), 0)+ROW($B$3)-1), "")</f>
        <v/>
      </c>
      <c r="F21" s="194"/>
      <c r="G21" s="197"/>
      <c r="H21" s="196"/>
    </row>
    <row r="22" spans="2:8" ht="15" customHeight="1" thickBot="1" x14ac:dyDescent="0.3">
      <c r="B22" s="465" t="str">
        <f>IFERROR(IF('Quantities Report_Secondary'!A21="","",VALUE(SUBSTITUTE('Quantities Report_Secondary'!A21,"+",""))),"")</f>
        <v/>
      </c>
      <c r="D22" s="461" t="str" cm="1">
        <f t="array" ref="D22">IFERROR(INDEX($B$1:$B$3001, MATCH(1, (ISNUMBER($B$3:$B$3001))*(COUNTIF($D$3:D21, $B$3:$B$3001)=0), 0)+ROW($B$3)-1), "")</f>
        <v/>
      </c>
      <c r="F22" s="198"/>
      <c r="G22" s="199"/>
      <c r="H22" s="200"/>
    </row>
    <row r="23" spans="2:8" ht="15" customHeight="1" x14ac:dyDescent="0.25">
      <c r="B23" s="465" t="str">
        <f>IFERROR(IF('Quantities Report_Secondary'!A22="","",VALUE(SUBSTITUTE('Quantities Report_Secondary'!A22,"+",""))),"")</f>
        <v/>
      </c>
      <c r="D23" s="461" t="str" cm="1">
        <f t="array" ref="D23">IFERROR(INDEX($B$1:$B$3001, MATCH(1, (ISNUMBER($B$3:$B$3001))*(COUNTIF($D$3:D22, $B$3:$B$3001)=0), 0)+ROW($B$3)-1), "")</f>
        <v/>
      </c>
      <c r="F23" s="201"/>
      <c r="G23" s="201"/>
      <c r="H23" s="201"/>
    </row>
    <row r="24" spans="2:8" ht="15" customHeight="1" x14ac:dyDescent="0.25">
      <c r="B24" s="465" t="str">
        <f>IFERROR(IF('Quantities Report_Secondary'!A23="","",VALUE(SUBSTITUTE('Quantities Report_Secondary'!A23,"+",""))),"")</f>
        <v/>
      </c>
      <c r="D24" s="461" t="str" cm="1">
        <f t="array" ref="D24">IFERROR(INDEX($B$1:$B$3001, MATCH(1, (ISNUMBER($B$3:$B$3001))*(COUNTIF($D$3:D23, $B$3:$B$3001)=0), 0)+ROW($B$3)-1), "")</f>
        <v/>
      </c>
      <c r="F24" s="202"/>
      <c r="G24" s="202"/>
      <c r="H24" s="202"/>
    </row>
    <row r="25" spans="2:8" ht="15" customHeight="1" x14ac:dyDescent="0.25">
      <c r="B25" s="465" t="str">
        <f>IFERROR(IF('Quantities Report_Secondary'!A24="","",VALUE(SUBSTITUTE('Quantities Report_Secondary'!A24,"+",""))),"")</f>
        <v/>
      </c>
      <c r="D25" s="461" t="str" cm="1">
        <f t="array" ref="D25">IFERROR(INDEX($B$1:$B$3001, MATCH(1, (ISNUMBER($B$3:$B$3001))*(COUNTIF($D$3:D24, $B$3:$B$3001)=0), 0)+ROW($B$3)-1), "")</f>
        <v/>
      </c>
      <c r="F25" s="202"/>
      <c r="G25" s="202"/>
      <c r="H25" s="202"/>
    </row>
    <row r="26" spans="2:8" ht="15" customHeight="1" x14ac:dyDescent="0.25">
      <c r="B26" s="465" t="str">
        <f>IFERROR(IF('Quantities Report_Secondary'!A25="","",VALUE(SUBSTITUTE('Quantities Report_Secondary'!A25,"+",""))),"")</f>
        <v/>
      </c>
      <c r="D26" s="461" t="str" cm="1">
        <f t="array" ref="D26">IFERROR(INDEX($B$1:$B$3001, MATCH(1, (ISNUMBER($B$3:$B$3001))*(COUNTIF($D$3:D25, $B$3:$B$3001)=0), 0)+ROW($B$3)-1), "")</f>
        <v/>
      </c>
      <c r="F26" s="202"/>
      <c r="G26" s="202"/>
      <c r="H26" s="202"/>
    </row>
    <row r="27" spans="2:8" ht="15" customHeight="1" x14ac:dyDescent="0.25">
      <c r="B27" s="465" t="str">
        <f>IFERROR(IF('Quantities Report_Secondary'!A26="","",VALUE(SUBSTITUTE('Quantities Report_Secondary'!A26,"+",""))),"")</f>
        <v/>
      </c>
      <c r="D27" s="461" t="str" cm="1">
        <f t="array" ref="D27">IFERROR(INDEX($B$1:$B$3001, MATCH(1, (ISNUMBER($B$3:$B$3001))*(COUNTIF($D$3:D26, $B$3:$B$3001)=0), 0)+ROW($B$3)-1), "")</f>
        <v/>
      </c>
    </row>
    <row r="28" spans="2:8" ht="15" customHeight="1" x14ac:dyDescent="0.25">
      <c r="B28" s="465" t="str">
        <f>IFERROR(IF('Quantities Report_Secondary'!A27="","",VALUE(SUBSTITUTE('Quantities Report_Secondary'!A27,"+",""))),"")</f>
        <v/>
      </c>
      <c r="D28" s="461" t="str" cm="1">
        <f t="array" ref="D28">IFERROR(INDEX($B$1:$B$3001, MATCH(1, (ISNUMBER($B$3:$B$3001))*(COUNTIF($D$3:D27, $B$3:$B$3001)=0), 0)+ROW($B$3)-1), "")</f>
        <v/>
      </c>
    </row>
    <row r="29" spans="2:8" ht="15" customHeight="1" x14ac:dyDescent="0.25">
      <c r="B29" s="465" t="str">
        <f>IFERROR(IF('Quantities Report_Secondary'!A28="","",VALUE(SUBSTITUTE('Quantities Report_Secondary'!A28,"+",""))),"")</f>
        <v/>
      </c>
      <c r="D29" s="461" t="str" cm="1">
        <f t="array" ref="D29">IFERROR(INDEX($B$1:$B$3001, MATCH(1, (ISNUMBER($B$3:$B$3001))*(COUNTIF($D$3:D28, $B$3:$B$3001)=0), 0)+ROW($B$3)-1), "")</f>
        <v/>
      </c>
    </row>
    <row r="30" spans="2:8" ht="15" customHeight="1" x14ac:dyDescent="0.25">
      <c r="B30" s="465" t="str">
        <f>IFERROR(IF('Quantities Report_Secondary'!A29="","",VALUE(SUBSTITUTE('Quantities Report_Secondary'!A29,"+",""))),"")</f>
        <v/>
      </c>
      <c r="D30" s="461" t="str" cm="1">
        <f t="array" ref="D30">IFERROR(INDEX($B$1:$B$3001, MATCH(1, (ISNUMBER($B$3:$B$3001))*(COUNTIF($D$3:D29, $B$3:$B$3001)=0), 0)+ROW($B$3)-1), "")</f>
        <v/>
      </c>
    </row>
    <row r="31" spans="2:8" ht="15" customHeight="1" x14ac:dyDescent="0.25">
      <c r="B31" s="465" t="str">
        <f>IFERROR(IF('Quantities Report_Secondary'!A30="","",VALUE(SUBSTITUTE('Quantities Report_Secondary'!A30,"+",""))),"")</f>
        <v/>
      </c>
      <c r="D31" s="461" t="str" cm="1">
        <f t="array" ref="D31">IFERROR(INDEX($B$1:$B$3001, MATCH(1, (ISNUMBER($B$3:$B$3001))*(COUNTIF($D$3:D30, $B$3:$B$3001)=0), 0)+ROW($B$3)-1), "")</f>
        <v/>
      </c>
    </row>
    <row r="32" spans="2:8" ht="15" customHeight="1" x14ac:dyDescent="0.25">
      <c r="B32" s="465" t="str">
        <f>IFERROR(IF('Quantities Report_Secondary'!A31="","",VALUE(SUBSTITUTE('Quantities Report_Secondary'!A31,"+",""))),"")</f>
        <v/>
      </c>
      <c r="D32" s="461" t="str" cm="1">
        <f t="array" ref="D32">IFERROR(INDEX($B$1:$B$3001, MATCH(1, (ISNUMBER($B$3:$B$3001))*(COUNTIF($D$3:D31, $B$3:$B$3001)=0), 0)+ROW($B$3)-1), "")</f>
        <v/>
      </c>
    </row>
    <row r="33" spans="2:4" ht="15" customHeight="1" x14ac:dyDescent="0.25">
      <c r="B33" s="465" t="str">
        <f>IFERROR(IF('Quantities Report_Secondary'!A32="","",VALUE(SUBSTITUTE('Quantities Report_Secondary'!A32,"+",""))),"")</f>
        <v/>
      </c>
      <c r="D33" s="461" t="str" cm="1">
        <f t="array" ref="D33">IFERROR(INDEX($B$1:$B$3001, MATCH(1, (ISNUMBER($B$3:$B$3001))*(COUNTIF($D$3:D32, $B$3:$B$3001)=0), 0)+ROW($B$3)-1), "")</f>
        <v/>
      </c>
    </row>
    <row r="34" spans="2:4" ht="15" customHeight="1" x14ac:dyDescent="0.25">
      <c r="B34" s="465" t="str">
        <f>IFERROR(IF('Quantities Report_Secondary'!A33="","",VALUE(SUBSTITUTE('Quantities Report_Secondary'!A33,"+",""))),"")</f>
        <v/>
      </c>
      <c r="D34" s="461" t="str" cm="1">
        <f t="array" ref="D34">IFERROR(INDEX($B$1:$B$3001, MATCH(1, (ISNUMBER($B$3:$B$3001))*(COUNTIF($D$3:D33, $B$3:$B$3001)=0), 0)+ROW($B$3)-1), "")</f>
        <v/>
      </c>
    </row>
    <row r="35" spans="2:4" ht="15" customHeight="1" x14ac:dyDescent="0.25">
      <c r="B35" s="465" t="str">
        <f>IFERROR(IF('Quantities Report_Secondary'!A34="","",VALUE(SUBSTITUTE('Quantities Report_Secondary'!A34,"+",""))),"")</f>
        <v/>
      </c>
      <c r="D35" s="461" t="str" cm="1">
        <f t="array" ref="D35">IFERROR(INDEX($B$1:$B$3001, MATCH(1, (ISNUMBER($B$3:$B$3001))*(COUNTIF($D$3:D34, $B$3:$B$3001)=0), 0)+ROW($B$3)-1), "")</f>
        <v/>
      </c>
    </row>
    <row r="36" spans="2:4" ht="15" customHeight="1" x14ac:dyDescent="0.25">
      <c r="B36" s="465" t="str">
        <f>IFERROR(IF('Quantities Report_Secondary'!A35="","",VALUE(SUBSTITUTE('Quantities Report_Secondary'!A35,"+",""))),"")</f>
        <v/>
      </c>
      <c r="D36" s="461" t="str" cm="1">
        <f t="array" ref="D36">IFERROR(INDEX($B$1:$B$3001, MATCH(1, (ISNUMBER($B$3:$B$3001))*(COUNTIF($D$3:D35, $B$3:$B$3001)=0), 0)+ROW($B$3)-1), "")</f>
        <v/>
      </c>
    </row>
    <row r="37" spans="2:4" ht="15" customHeight="1" x14ac:dyDescent="0.25">
      <c r="B37" s="465" t="str">
        <f>IFERROR(IF('Quantities Report_Secondary'!A36="","",VALUE(SUBSTITUTE('Quantities Report_Secondary'!A36,"+",""))),"")</f>
        <v/>
      </c>
      <c r="D37" s="461" t="str" cm="1">
        <f t="array" ref="D37">IFERROR(INDEX($B$1:$B$3001, MATCH(1, (ISNUMBER($B$3:$B$3001))*(COUNTIF($D$3:D36, $B$3:$B$3001)=0), 0)+ROW($B$3)-1), "")</f>
        <v/>
      </c>
    </row>
    <row r="38" spans="2:4" ht="15" customHeight="1" x14ac:dyDescent="0.25">
      <c r="B38" s="465" t="str">
        <f>IFERROR(IF('Quantities Report_Secondary'!A37="","",VALUE(SUBSTITUTE('Quantities Report_Secondary'!A37,"+",""))),"")</f>
        <v/>
      </c>
      <c r="D38" s="461" t="str" cm="1">
        <f t="array" ref="D38">IFERROR(INDEX($B$1:$B$3001, MATCH(1, (ISNUMBER($B$3:$B$3001))*(COUNTIF($D$3:D37, $B$3:$B$3001)=0), 0)+ROW($B$3)-1), "")</f>
        <v/>
      </c>
    </row>
    <row r="39" spans="2:4" ht="15" customHeight="1" x14ac:dyDescent="0.25">
      <c r="B39" s="465" t="str">
        <f>IFERROR(IF('Quantities Report_Secondary'!A38="","",VALUE(SUBSTITUTE('Quantities Report_Secondary'!A38,"+",""))),"")</f>
        <v/>
      </c>
      <c r="D39" s="461" t="str" cm="1">
        <f t="array" ref="D39">IFERROR(INDEX($B$1:$B$3001, MATCH(1, (ISNUMBER($B$3:$B$3001))*(COUNTIF($D$3:D38, $B$3:$B$3001)=0), 0)+ROW($B$3)-1), "")</f>
        <v/>
      </c>
    </row>
    <row r="40" spans="2:4" ht="15" customHeight="1" x14ac:dyDescent="0.25">
      <c r="B40" s="465" t="str">
        <f>IFERROR(IF('Quantities Report_Secondary'!A39="","",VALUE(SUBSTITUTE('Quantities Report_Secondary'!A39,"+",""))),"")</f>
        <v/>
      </c>
      <c r="D40" s="461" t="str" cm="1">
        <f t="array" ref="D40">IFERROR(INDEX($B$1:$B$3001, MATCH(1, (ISNUMBER($B$3:$B$3001))*(COUNTIF($D$3:D39, $B$3:$B$3001)=0), 0)+ROW($B$3)-1), "")</f>
        <v/>
      </c>
    </row>
    <row r="41" spans="2:4" ht="15" customHeight="1" x14ac:dyDescent="0.25">
      <c r="B41" s="465" t="str">
        <f>IFERROR(IF('Quantities Report_Secondary'!A40="","",VALUE(SUBSTITUTE('Quantities Report_Secondary'!A40,"+",""))),"")</f>
        <v/>
      </c>
      <c r="D41" s="461" t="str" cm="1">
        <f t="array" ref="D41">IFERROR(INDEX($B$1:$B$3001, MATCH(1, (ISNUMBER($B$3:$B$3001))*(COUNTIF($D$3:D40, $B$3:$B$3001)=0), 0)+ROW($B$3)-1), "")</f>
        <v/>
      </c>
    </row>
    <row r="42" spans="2:4" x14ac:dyDescent="0.25">
      <c r="B42" s="465" t="str">
        <f>IFERROR(IF('Quantities Report_Secondary'!A41="","",VALUE(SUBSTITUTE('Quantities Report_Secondary'!A41,"+",""))),"")</f>
        <v/>
      </c>
      <c r="D42" s="461" t="str" cm="1">
        <f t="array" ref="D42">IFERROR(INDEX($B$1:$B$3001, MATCH(1, (ISNUMBER($B$3:$B$3001))*(COUNTIF($D$3:D41, $B$3:$B$3001)=0), 0)+ROW($B$3)-1), "")</f>
        <v/>
      </c>
    </row>
    <row r="43" spans="2:4" x14ac:dyDescent="0.25">
      <c r="B43" s="465" t="str">
        <f>IFERROR(IF('Quantities Report_Secondary'!A42="","",VALUE(SUBSTITUTE('Quantities Report_Secondary'!A42,"+",""))),"")</f>
        <v/>
      </c>
      <c r="D43" s="461" t="str" cm="1">
        <f t="array" ref="D43">IFERROR(INDEX($B$1:$B$3001, MATCH(1, (ISNUMBER($B$3:$B$3001))*(COUNTIF($D$3:D42, $B$3:$B$3001)=0), 0)+ROW($B$3)-1), "")</f>
        <v/>
      </c>
    </row>
    <row r="44" spans="2:4" x14ac:dyDescent="0.25">
      <c r="B44" s="465" t="str">
        <f>IFERROR(IF('Quantities Report_Secondary'!A43="","",VALUE(SUBSTITUTE('Quantities Report_Secondary'!A43,"+",""))),"")</f>
        <v/>
      </c>
      <c r="D44" s="461" t="str" cm="1">
        <f t="array" ref="D44">IFERROR(INDEX($B$1:$B$3001, MATCH(1, (ISNUMBER($B$3:$B$3001))*(COUNTIF($D$3:D43, $B$3:$B$3001)=0), 0)+ROW($B$3)-1), "")</f>
        <v/>
      </c>
    </row>
    <row r="45" spans="2:4" x14ac:dyDescent="0.25">
      <c r="B45" s="465" t="str">
        <f>IFERROR(IF('Quantities Report_Secondary'!A44="","",VALUE(SUBSTITUTE('Quantities Report_Secondary'!A44,"+",""))),"")</f>
        <v/>
      </c>
      <c r="D45" s="461" t="str" cm="1">
        <f t="array" ref="D45">IFERROR(INDEX($B$1:$B$3001, MATCH(1, (ISNUMBER($B$3:$B$3001))*(COUNTIF($D$3:D44, $B$3:$B$3001)=0), 0)+ROW($B$3)-1), "")</f>
        <v/>
      </c>
    </row>
    <row r="46" spans="2:4" x14ac:dyDescent="0.25">
      <c r="B46" s="465" t="str">
        <f>IFERROR(IF('Quantities Report_Secondary'!A45="","",VALUE(SUBSTITUTE('Quantities Report_Secondary'!A45,"+",""))),"")</f>
        <v/>
      </c>
      <c r="D46" s="461" t="str" cm="1">
        <f t="array" ref="D46">IFERROR(INDEX($B$1:$B$3001, MATCH(1, (ISNUMBER($B$3:$B$3001))*(COUNTIF($D$3:D45, $B$3:$B$3001)=0), 0)+ROW($B$3)-1), "")</f>
        <v/>
      </c>
    </row>
    <row r="47" spans="2:4" x14ac:dyDescent="0.25">
      <c r="B47" s="465" t="str">
        <f>IFERROR(IF('Quantities Report_Secondary'!A46="","",VALUE(SUBSTITUTE('Quantities Report_Secondary'!A46,"+",""))),"")</f>
        <v/>
      </c>
      <c r="D47" s="461" t="str" cm="1">
        <f t="array" ref="D47">IFERROR(INDEX($B$1:$B$3001, MATCH(1, (ISNUMBER($B$3:$B$3001))*(COUNTIF($D$3:D46, $B$3:$B$3001)=0), 0)+ROW($B$3)-1), "")</f>
        <v/>
      </c>
    </row>
    <row r="48" spans="2:4" x14ac:dyDescent="0.25">
      <c r="B48" s="465" t="str">
        <f>IFERROR(IF('Quantities Report_Secondary'!A47="","",VALUE(SUBSTITUTE('Quantities Report_Secondary'!A47,"+",""))),"")</f>
        <v/>
      </c>
      <c r="D48" s="461" t="str" cm="1">
        <f t="array" ref="D48">IFERROR(INDEX($B$1:$B$3001, MATCH(1, (ISNUMBER($B$3:$B$3001))*(COUNTIF($D$3:D47, $B$3:$B$3001)=0), 0)+ROW($B$3)-1), "")</f>
        <v/>
      </c>
    </row>
    <row r="49" spans="2:4" x14ac:dyDescent="0.25">
      <c r="B49" s="465" t="str">
        <f>IFERROR(IF('Quantities Report_Secondary'!A48="","",VALUE(SUBSTITUTE('Quantities Report_Secondary'!A48,"+",""))),"")</f>
        <v/>
      </c>
      <c r="D49" s="461" t="str" cm="1">
        <f t="array" ref="D49">IFERROR(INDEX($B$1:$B$3001, MATCH(1, (ISNUMBER($B$3:$B$3001))*(COUNTIF($D$3:D48, $B$3:$B$3001)=0), 0)+ROW($B$3)-1), "")</f>
        <v/>
      </c>
    </row>
    <row r="50" spans="2:4" x14ac:dyDescent="0.25">
      <c r="B50" s="465" t="str">
        <f>IFERROR(IF('Quantities Report_Secondary'!A49="","",VALUE(SUBSTITUTE('Quantities Report_Secondary'!A49,"+",""))),"")</f>
        <v/>
      </c>
      <c r="D50" s="461" t="str" cm="1">
        <f t="array" ref="D50">IFERROR(INDEX($B$1:$B$3001, MATCH(1, (ISNUMBER($B$3:$B$3001))*(COUNTIF($D$3:D49, $B$3:$B$3001)=0), 0)+ROW($B$3)-1), "")</f>
        <v/>
      </c>
    </row>
    <row r="51" spans="2:4" x14ac:dyDescent="0.25">
      <c r="B51" s="465" t="str">
        <f>IFERROR(IF('Quantities Report_Secondary'!A50="","",VALUE(SUBSTITUTE('Quantities Report_Secondary'!A50,"+",""))),"")</f>
        <v/>
      </c>
      <c r="D51" s="461" t="str" cm="1">
        <f t="array" ref="D51">IFERROR(INDEX($B$1:$B$3001, MATCH(1, (ISNUMBER($B$3:$B$3001))*(COUNTIF($D$3:D50, $B$3:$B$3001)=0), 0)+ROW($B$3)-1), "")</f>
        <v/>
      </c>
    </row>
    <row r="52" spans="2:4" x14ac:dyDescent="0.25">
      <c r="B52" s="465" t="str">
        <f>IFERROR(IF('Quantities Report_Secondary'!A51="","",VALUE(SUBSTITUTE('Quantities Report_Secondary'!A51,"+",""))),"")</f>
        <v/>
      </c>
      <c r="D52" s="461" t="str" cm="1">
        <f t="array" ref="D52">IFERROR(INDEX($B$1:$B$3001, MATCH(1, (ISNUMBER($B$3:$B$3001))*(COUNTIF($D$3:D51, $B$3:$B$3001)=0), 0)+ROW($B$3)-1), "")</f>
        <v/>
      </c>
    </row>
    <row r="53" spans="2:4" x14ac:dyDescent="0.25">
      <c r="B53" s="465" t="str">
        <f>IFERROR(IF('Quantities Report_Secondary'!A52="","",VALUE(SUBSTITUTE('Quantities Report_Secondary'!A52,"+",""))),"")</f>
        <v/>
      </c>
      <c r="D53" s="461" t="str" cm="1">
        <f t="array" ref="D53">IFERROR(INDEX($B$1:$B$3001, MATCH(1, (ISNUMBER($B$3:$B$3001))*(COUNTIF($D$3:D52, $B$3:$B$3001)=0), 0)+ROW($B$3)-1), "")</f>
        <v/>
      </c>
    </row>
    <row r="54" spans="2:4" x14ac:dyDescent="0.25">
      <c r="B54" s="465" t="str">
        <f>IFERROR(IF('Quantities Report_Secondary'!A53="","",VALUE(SUBSTITUTE('Quantities Report_Secondary'!A53,"+",""))),"")</f>
        <v/>
      </c>
      <c r="D54" s="461" t="str" cm="1">
        <f t="array" ref="D54">IFERROR(INDEX($B$1:$B$3001, MATCH(1, (ISNUMBER($B$3:$B$3001))*(COUNTIF($D$3:D53, $B$3:$B$3001)=0), 0)+ROW($B$3)-1), "")</f>
        <v/>
      </c>
    </row>
    <row r="55" spans="2:4" x14ac:dyDescent="0.25">
      <c r="B55" s="465" t="str">
        <f>IFERROR(IF('Quantities Report_Secondary'!A54="","",VALUE(SUBSTITUTE('Quantities Report_Secondary'!A54,"+",""))),"")</f>
        <v/>
      </c>
      <c r="D55" s="461" t="str" cm="1">
        <f t="array" ref="D55">IFERROR(INDEX($B$1:$B$3001, MATCH(1, (ISNUMBER($B$3:$B$3001))*(COUNTIF($D$3:D54, $B$3:$B$3001)=0), 0)+ROW($B$3)-1), "")</f>
        <v/>
      </c>
    </row>
    <row r="56" spans="2:4" x14ac:dyDescent="0.25">
      <c r="B56" s="465" t="str">
        <f>IFERROR(IF('Quantities Report_Secondary'!A55="","",VALUE(SUBSTITUTE('Quantities Report_Secondary'!A55,"+",""))),"")</f>
        <v/>
      </c>
      <c r="D56" s="461" t="str" cm="1">
        <f t="array" ref="D56">IFERROR(INDEX($B$1:$B$3001, MATCH(1, (ISNUMBER($B$3:$B$3001))*(COUNTIF($D$3:D55, $B$3:$B$3001)=0), 0)+ROW($B$3)-1), "")</f>
        <v/>
      </c>
    </row>
    <row r="57" spans="2:4" x14ac:dyDescent="0.25">
      <c r="B57" s="465" t="str">
        <f>IFERROR(IF('Quantities Report_Secondary'!A56="","",VALUE(SUBSTITUTE('Quantities Report_Secondary'!A56,"+",""))),"")</f>
        <v/>
      </c>
      <c r="D57" s="461" t="str" cm="1">
        <f t="array" ref="D57">IFERROR(INDEX($B$1:$B$3001, MATCH(1, (ISNUMBER($B$3:$B$3001))*(COUNTIF($D$3:D56, $B$3:$B$3001)=0), 0)+ROW($B$3)-1), "")</f>
        <v/>
      </c>
    </row>
    <row r="58" spans="2:4" x14ac:dyDescent="0.25">
      <c r="B58" s="465" t="str">
        <f>IFERROR(IF('Quantities Report_Secondary'!A57="","",VALUE(SUBSTITUTE('Quantities Report_Secondary'!A57,"+",""))),"")</f>
        <v/>
      </c>
      <c r="D58" s="461" t="str" cm="1">
        <f t="array" ref="D58">IFERROR(INDEX($B$1:$B$3001, MATCH(1, (ISNUMBER($B$3:$B$3001))*(COUNTIF($D$3:D57, $B$3:$B$3001)=0), 0)+ROW($B$3)-1), "")</f>
        <v/>
      </c>
    </row>
    <row r="59" spans="2:4" x14ac:dyDescent="0.25">
      <c r="B59" s="465" t="str">
        <f>IFERROR(IF('Quantities Report_Secondary'!A58="","",VALUE(SUBSTITUTE('Quantities Report_Secondary'!A58,"+",""))),"")</f>
        <v/>
      </c>
      <c r="D59" s="461" t="str" cm="1">
        <f t="array" ref="D59">IFERROR(INDEX($B$1:$B$3001, MATCH(1, (ISNUMBER($B$3:$B$3001))*(COUNTIF($D$3:D58, $B$3:$B$3001)=0), 0)+ROW($B$3)-1), "")</f>
        <v/>
      </c>
    </row>
    <row r="60" spans="2:4" x14ac:dyDescent="0.25">
      <c r="B60" s="465" t="str">
        <f>IFERROR(IF('Quantities Report_Secondary'!A59="","",VALUE(SUBSTITUTE('Quantities Report_Secondary'!A59,"+",""))),"")</f>
        <v/>
      </c>
      <c r="D60" s="461" t="str" cm="1">
        <f t="array" ref="D60">IFERROR(INDEX($B$1:$B$3001, MATCH(1, (ISNUMBER($B$3:$B$3001))*(COUNTIF($D$3:D59, $B$3:$B$3001)=0), 0)+ROW($B$3)-1), "")</f>
        <v/>
      </c>
    </row>
    <row r="61" spans="2:4" x14ac:dyDescent="0.25">
      <c r="B61" s="465" t="str">
        <f>IFERROR(IF('Quantities Report_Secondary'!A60="","",VALUE(SUBSTITUTE('Quantities Report_Secondary'!A60,"+",""))),"")</f>
        <v/>
      </c>
      <c r="D61" s="461" t="str" cm="1">
        <f t="array" ref="D61">IFERROR(INDEX($B$1:$B$3001, MATCH(1, (ISNUMBER($B$3:$B$3001))*(COUNTIF($D$3:D60, $B$3:$B$3001)=0), 0)+ROW($B$3)-1), "")</f>
        <v/>
      </c>
    </row>
    <row r="62" spans="2:4" x14ac:dyDescent="0.25">
      <c r="B62" s="465" t="str">
        <f>IFERROR(IF('Quantities Report_Secondary'!A61="","",VALUE(SUBSTITUTE('Quantities Report_Secondary'!A61,"+",""))),"")</f>
        <v/>
      </c>
      <c r="D62" s="461" t="str" cm="1">
        <f t="array" ref="D62">IFERROR(INDEX($B$1:$B$3001, MATCH(1, (ISNUMBER($B$3:$B$3001))*(COUNTIF($D$3:D61, $B$3:$B$3001)=0), 0)+ROW($B$3)-1), "")</f>
        <v/>
      </c>
    </row>
    <row r="63" spans="2:4" x14ac:dyDescent="0.25">
      <c r="B63" s="465" t="str">
        <f>IFERROR(IF('Quantities Report_Secondary'!A62="","",VALUE(SUBSTITUTE('Quantities Report_Secondary'!A62,"+",""))),"")</f>
        <v/>
      </c>
      <c r="D63" s="461" t="str" cm="1">
        <f t="array" ref="D63">IFERROR(INDEX($B$1:$B$3001, MATCH(1, (ISNUMBER($B$3:$B$3001))*(COUNTIF($D$3:D62, $B$3:$B$3001)=0), 0)+ROW($B$3)-1), "")</f>
        <v/>
      </c>
    </row>
    <row r="64" spans="2:4" x14ac:dyDescent="0.25">
      <c r="B64" s="465" t="str">
        <f>IFERROR(IF('Quantities Report_Secondary'!A63="","",VALUE(SUBSTITUTE('Quantities Report_Secondary'!A63,"+",""))),"")</f>
        <v/>
      </c>
      <c r="D64" s="461" t="str" cm="1">
        <f t="array" ref="D64">IFERROR(INDEX($B$1:$B$3001, MATCH(1, (ISNUMBER($B$3:$B$3001))*(COUNTIF($D$3:D63, $B$3:$B$3001)=0), 0)+ROW($B$3)-1), "")</f>
        <v/>
      </c>
    </row>
    <row r="65" spans="2:4" x14ac:dyDescent="0.25">
      <c r="B65" s="465" t="str">
        <f>IFERROR(IF('Quantities Report_Secondary'!A64="","",VALUE(SUBSTITUTE('Quantities Report_Secondary'!A64,"+",""))),"")</f>
        <v/>
      </c>
      <c r="D65" s="461" t="str" cm="1">
        <f t="array" ref="D65">IFERROR(INDEX($B$1:$B$3001, MATCH(1, (ISNUMBER($B$3:$B$3001))*(COUNTIF($D$3:D64, $B$3:$B$3001)=0), 0)+ROW($B$3)-1), "")</f>
        <v/>
      </c>
    </row>
    <row r="66" spans="2:4" x14ac:dyDescent="0.25">
      <c r="B66" s="465" t="str">
        <f>IFERROR(IF('Quantities Report_Secondary'!A65="","",VALUE(SUBSTITUTE('Quantities Report_Secondary'!A65,"+",""))),"")</f>
        <v/>
      </c>
      <c r="D66" s="461" t="str" cm="1">
        <f t="array" ref="D66">IFERROR(INDEX($B$1:$B$3001, MATCH(1, (ISNUMBER($B$3:$B$3001))*(COUNTIF($D$3:D65, $B$3:$B$3001)=0), 0)+ROW($B$3)-1), "")</f>
        <v/>
      </c>
    </row>
    <row r="67" spans="2:4" x14ac:dyDescent="0.25">
      <c r="B67" s="465" t="str">
        <f>IFERROR(IF('Quantities Report_Secondary'!A66="","",VALUE(SUBSTITUTE('Quantities Report_Secondary'!A66,"+",""))),"")</f>
        <v/>
      </c>
      <c r="D67" s="461" t="str" cm="1">
        <f t="array" ref="D67">IFERROR(INDEX($B$1:$B$3001, MATCH(1, (ISNUMBER($B$3:$B$3001))*(COUNTIF($D$3:D66, $B$3:$B$3001)=0), 0)+ROW($B$3)-1), "")</f>
        <v/>
      </c>
    </row>
    <row r="68" spans="2:4" x14ac:dyDescent="0.25">
      <c r="B68" s="465" t="str">
        <f>IFERROR(IF('Quantities Report_Secondary'!A67="","",VALUE(SUBSTITUTE('Quantities Report_Secondary'!A67,"+",""))),"")</f>
        <v/>
      </c>
      <c r="D68" s="461" t="str" cm="1">
        <f t="array" ref="D68">IFERROR(INDEX($B$1:$B$3001, MATCH(1, (ISNUMBER($B$3:$B$3001))*(COUNTIF($D$3:D67, $B$3:$B$3001)=0), 0)+ROW($B$3)-1), "")</f>
        <v/>
      </c>
    </row>
    <row r="69" spans="2:4" x14ac:dyDescent="0.25">
      <c r="B69" s="465" t="str">
        <f>IFERROR(IF('Quantities Report_Secondary'!A68="","",VALUE(SUBSTITUTE('Quantities Report_Secondary'!A68,"+",""))),"")</f>
        <v/>
      </c>
      <c r="D69" s="461" t="str" cm="1">
        <f t="array" ref="D69">IFERROR(INDEX($B$1:$B$3001, MATCH(1, (ISNUMBER($B$3:$B$3001))*(COUNTIF($D$3:D68, $B$3:$B$3001)=0), 0)+ROW($B$3)-1), "")</f>
        <v/>
      </c>
    </row>
    <row r="70" spans="2:4" x14ac:dyDescent="0.25">
      <c r="B70" s="465" t="str">
        <f>IFERROR(IF('Quantities Report_Secondary'!A69="","",VALUE(SUBSTITUTE('Quantities Report_Secondary'!A69,"+",""))),"")</f>
        <v/>
      </c>
      <c r="D70" s="461" t="str" cm="1">
        <f t="array" ref="D70">IFERROR(INDEX($B$1:$B$3001, MATCH(1, (ISNUMBER($B$3:$B$3001))*(COUNTIF($D$3:D69, $B$3:$B$3001)=0), 0)+ROW($B$3)-1), "")</f>
        <v/>
      </c>
    </row>
    <row r="71" spans="2:4" x14ac:dyDescent="0.25">
      <c r="B71" s="465" t="str">
        <f>IFERROR(IF('Quantities Report_Secondary'!A70="","",VALUE(SUBSTITUTE('Quantities Report_Secondary'!A70,"+",""))),"")</f>
        <v/>
      </c>
      <c r="D71" s="461" t="str" cm="1">
        <f t="array" ref="D71">IFERROR(INDEX($B$1:$B$3001, MATCH(1, (ISNUMBER($B$3:$B$3001))*(COUNTIF($D$3:D70, $B$3:$B$3001)=0), 0)+ROW($B$3)-1), "")</f>
        <v/>
      </c>
    </row>
    <row r="72" spans="2:4" x14ac:dyDescent="0.25">
      <c r="B72" s="465" t="str">
        <f>IFERROR(IF('Quantities Report_Secondary'!A71="","",VALUE(SUBSTITUTE('Quantities Report_Secondary'!A71,"+",""))),"")</f>
        <v/>
      </c>
      <c r="D72" s="461" t="str" cm="1">
        <f t="array" ref="D72">IFERROR(INDEX($B$1:$B$3001, MATCH(1, (ISNUMBER($B$3:$B$3001))*(COUNTIF($D$3:D71, $B$3:$B$3001)=0), 0)+ROW($B$3)-1), "")</f>
        <v/>
      </c>
    </row>
    <row r="73" spans="2:4" x14ac:dyDescent="0.25">
      <c r="B73" s="465" t="str">
        <f>IFERROR(IF('Quantities Report_Secondary'!A72="","",VALUE(SUBSTITUTE('Quantities Report_Secondary'!A72,"+",""))),"")</f>
        <v/>
      </c>
      <c r="D73" s="461" t="str" cm="1">
        <f t="array" ref="D73">IFERROR(INDEX($B$1:$B$3001, MATCH(1, (ISNUMBER($B$3:$B$3001))*(COUNTIF($D$3:D72, $B$3:$B$3001)=0), 0)+ROW($B$3)-1), "")</f>
        <v/>
      </c>
    </row>
    <row r="74" spans="2:4" x14ac:dyDescent="0.25">
      <c r="B74" s="465" t="str">
        <f>IFERROR(IF('Quantities Report_Secondary'!A73="","",VALUE(SUBSTITUTE('Quantities Report_Secondary'!A73,"+",""))),"")</f>
        <v/>
      </c>
      <c r="D74" s="461" t="str" cm="1">
        <f t="array" ref="D74">IFERROR(INDEX($B$1:$B$3001, MATCH(1, (ISNUMBER($B$3:$B$3001))*(COUNTIF($D$3:D73, $B$3:$B$3001)=0), 0)+ROW($B$3)-1), "")</f>
        <v/>
      </c>
    </row>
    <row r="75" spans="2:4" x14ac:dyDescent="0.25">
      <c r="B75" s="465" t="str">
        <f>IFERROR(IF('Quantities Report_Secondary'!A74="","",VALUE(SUBSTITUTE('Quantities Report_Secondary'!A74,"+",""))),"")</f>
        <v/>
      </c>
      <c r="D75" s="461" t="str" cm="1">
        <f t="array" ref="D75">IFERROR(INDEX($B$1:$B$3001, MATCH(1, (ISNUMBER($B$3:$B$3001))*(COUNTIF($D$3:D74, $B$3:$B$3001)=0), 0)+ROW($B$3)-1), "")</f>
        <v/>
      </c>
    </row>
    <row r="76" spans="2:4" x14ac:dyDescent="0.25">
      <c r="B76" s="465" t="str">
        <f>IFERROR(IF('Quantities Report_Secondary'!A75="","",VALUE(SUBSTITUTE('Quantities Report_Secondary'!A75,"+",""))),"")</f>
        <v/>
      </c>
      <c r="D76" s="461" t="str" cm="1">
        <f t="array" ref="D76">IFERROR(INDEX($B$1:$B$3001, MATCH(1, (ISNUMBER($B$3:$B$3001))*(COUNTIF($D$3:D75, $B$3:$B$3001)=0), 0)+ROW($B$3)-1), "")</f>
        <v/>
      </c>
    </row>
    <row r="77" spans="2:4" x14ac:dyDescent="0.25">
      <c r="B77" s="465" t="str">
        <f>IFERROR(IF('Quantities Report_Secondary'!A76="","",VALUE(SUBSTITUTE('Quantities Report_Secondary'!A76,"+",""))),"")</f>
        <v/>
      </c>
      <c r="D77" s="461" t="str" cm="1">
        <f t="array" ref="D77">IFERROR(INDEX($B$1:$B$3001, MATCH(1, (ISNUMBER($B$3:$B$3001))*(COUNTIF($D$3:D76, $B$3:$B$3001)=0), 0)+ROW($B$3)-1), "")</f>
        <v/>
      </c>
    </row>
    <row r="78" spans="2:4" x14ac:dyDescent="0.25">
      <c r="B78" s="465" t="str">
        <f>IFERROR(IF('Quantities Report_Secondary'!A77="","",VALUE(SUBSTITUTE('Quantities Report_Secondary'!A77,"+",""))),"")</f>
        <v/>
      </c>
      <c r="D78" s="461" t="str" cm="1">
        <f t="array" ref="D78">IFERROR(INDEX($B$1:$B$3001, MATCH(1, (ISNUMBER($B$3:$B$3001))*(COUNTIF($D$3:D77, $B$3:$B$3001)=0), 0)+ROW($B$3)-1), "")</f>
        <v/>
      </c>
    </row>
    <row r="79" spans="2:4" x14ac:dyDescent="0.25">
      <c r="B79" s="465" t="str">
        <f>IFERROR(IF('Quantities Report_Secondary'!A78="","",VALUE(SUBSTITUTE('Quantities Report_Secondary'!A78,"+",""))),"")</f>
        <v/>
      </c>
      <c r="D79" s="461" t="str" cm="1">
        <f t="array" ref="D79">IFERROR(INDEX($B$1:$B$3001, MATCH(1, (ISNUMBER($B$3:$B$3001))*(COUNTIF($D$3:D78, $B$3:$B$3001)=0), 0)+ROW($B$3)-1), "")</f>
        <v/>
      </c>
    </row>
    <row r="80" spans="2:4" x14ac:dyDescent="0.25">
      <c r="B80" s="465" t="str">
        <f>IFERROR(IF('Quantities Report_Secondary'!A79="","",VALUE(SUBSTITUTE('Quantities Report_Secondary'!A79,"+",""))),"")</f>
        <v/>
      </c>
      <c r="D80" s="461" t="str" cm="1">
        <f t="array" ref="D80">IFERROR(INDEX($B$1:$B$3001, MATCH(1, (ISNUMBER($B$3:$B$3001))*(COUNTIF($D$3:D79, $B$3:$B$3001)=0), 0)+ROW($B$3)-1), "")</f>
        <v/>
      </c>
    </row>
    <row r="81" spans="2:4" x14ac:dyDescent="0.25">
      <c r="B81" s="465" t="str">
        <f>IFERROR(IF('Quantities Report_Secondary'!A80="","",VALUE(SUBSTITUTE('Quantities Report_Secondary'!A80,"+",""))),"")</f>
        <v/>
      </c>
      <c r="D81" s="461" t="str" cm="1">
        <f t="array" ref="D81">IFERROR(INDEX($B$1:$B$3001, MATCH(1, (ISNUMBER($B$3:$B$3001))*(COUNTIF($D$3:D80, $B$3:$B$3001)=0), 0)+ROW($B$3)-1), "")</f>
        <v/>
      </c>
    </row>
    <row r="82" spans="2:4" x14ac:dyDescent="0.25">
      <c r="B82" s="465" t="str">
        <f>IFERROR(IF('Quantities Report_Secondary'!A81="","",VALUE(SUBSTITUTE('Quantities Report_Secondary'!A81,"+",""))),"")</f>
        <v/>
      </c>
      <c r="D82" s="461" t="str" cm="1">
        <f t="array" ref="D82">IFERROR(INDEX($B$1:$B$3001, MATCH(1, (ISNUMBER($B$3:$B$3001))*(COUNTIF($D$3:D81, $B$3:$B$3001)=0), 0)+ROW($B$3)-1), "")</f>
        <v/>
      </c>
    </row>
    <row r="83" spans="2:4" x14ac:dyDescent="0.25">
      <c r="B83" s="465" t="str">
        <f>IFERROR(IF('Quantities Report_Secondary'!A82="","",VALUE(SUBSTITUTE('Quantities Report_Secondary'!A82,"+",""))),"")</f>
        <v/>
      </c>
      <c r="D83" s="461" t="str" cm="1">
        <f t="array" ref="D83">IFERROR(INDEX($B$1:$B$3001, MATCH(1, (ISNUMBER($B$3:$B$3001))*(COUNTIF($D$3:D82, $B$3:$B$3001)=0), 0)+ROW($B$3)-1), "")</f>
        <v/>
      </c>
    </row>
    <row r="84" spans="2:4" x14ac:dyDescent="0.25">
      <c r="B84" s="465" t="str">
        <f>IFERROR(IF('Quantities Report_Secondary'!A83="","",VALUE(SUBSTITUTE('Quantities Report_Secondary'!A83,"+",""))),"")</f>
        <v/>
      </c>
      <c r="D84" s="461" t="str" cm="1">
        <f t="array" ref="D84">IFERROR(INDEX($B$1:$B$3001, MATCH(1, (ISNUMBER($B$3:$B$3001))*(COUNTIF($D$3:D83, $B$3:$B$3001)=0), 0)+ROW($B$3)-1), "")</f>
        <v/>
      </c>
    </row>
    <row r="85" spans="2:4" x14ac:dyDescent="0.25">
      <c r="B85" s="465" t="str">
        <f>IFERROR(IF('Quantities Report_Secondary'!A84="","",VALUE(SUBSTITUTE('Quantities Report_Secondary'!A84,"+",""))),"")</f>
        <v/>
      </c>
      <c r="D85" s="461" t="str" cm="1">
        <f t="array" ref="D85">IFERROR(INDEX($B$1:$B$3001, MATCH(1, (ISNUMBER($B$3:$B$3001))*(COUNTIF($D$3:D84, $B$3:$B$3001)=0), 0)+ROW($B$3)-1), "")</f>
        <v/>
      </c>
    </row>
    <row r="86" spans="2:4" x14ac:dyDescent="0.25">
      <c r="B86" s="465" t="str">
        <f>IFERROR(IF('Quantities Report_Secondary'!A85="","",VALUE(SUBSTITUTE('Quantities Report_Secondary'!A85,"+",""))),"")</f>
        <v/>
      </c>
      <c r="D86" s="461" t="str" cm="1">
        <f t="array" ref="D86">IFERROR(INDEX($B$1:$B$3001, MATCH(1, (ISNUMBER($B$3:$B$3001))*(COUNTIF($D$3:D85, $B$3:$B$3001)=0), 0)+ROW($B$3)-1), "")</f>
        <v/>
      </c>
    </row>
    <row r="87" spans="2:4" x14ac:dyDescent="0.25">
      <c r="B87" s="465" t="str">
        <f>IFERROR(IF('Quantities Report_Secondary'!A86="","",VALUE(SUBSTITUTE('Quantities Report_Secondary'!A86,"+",""))),"")</f>
        <v/>
      </c>
      <c r="D87" s="461" t="str" cm="1">
        <f t="array" ref="D87">IFERROR(INDEX($B$1:$B$3001, MATCH(1, (ISNUMBER($B$3:$B$3001))*(COUNTIF($D$3:D86, $B$3:$B$3001)=0), 0)+ROW($B$3)-1), "")</f>
        <v/>
      </c>
    </row>
    <row r="88" spans="2:4" x14ac:dyDescent="0.25">
      <c r="B88" s="465" t="str">
        <f>IFERROR(IF('Quantities Report_Secondary'!A87="","",VALUE(SUBSTITUTE('Quantities Report_Secondary'!A87,"+",""))),"")</f>
        <v/>
      </c>
      <c r="D88" s="461" t="str" cm="1">
        <f t="array" ref="D88">IFERROR(INDEX($B$1:$B$3001, MATCH(1, (ISNUMBER($B$3:$B$3001))*(COUNTIF($D$3:D87, $B$3:$B$3001)=0), 0)+ROW($B$3)-1), "")</f>
        <v/>
      </c>
    </row>
    <row r="89" spans="2:4" x14ac:dyDescent="0.25">
      <c r="B89" s="465" t="str">
        <f>IFERROR(IF('Quantities Report_Secondary'!A88="","",VALUE(SUBSTITUTE('Quantities Report_Secondary'!A88,"+",""))),"")</f>
        <v/>
      </c>
      <c r="D89" s="461" t="str" cm="1">
        <f t="array" ref="D89">IFERROR(INDEX($B$1:$B$3001, MATCH(1, (ISNUMBER($B$3:$B$3001))*(COUNTIF($D$3:D88, $B$3:$B$3001)=0), 0)+ROW($B$3)-1), "")</f>
        <v/>
      </c>
    </row>
    <row r="90" spans="2:4" x14ac:dyDescent="0.25">
      <c r="B90" s="465" t="str">
        <f>IFERROR(IF('Quantities Report_Secondary'!A89="","",VALUE(SUBSTITUTE('Quantities Report_Secondary'!A89,"+",""))),"")</f>
        <v/>
      </c>
      <c r="D90" s="461" t="str" cm="1">
        <f t="array" ref="D90">IFERROR(INDEX($B$1:$B$3001, MATCH(1, (ISNUMBER($B$3:$B$3001))*(COUNTIF($D$3:D89, $B$3:$B$3001)=0), 0)+ROW($B$3)-1), "")</f>
        <v/>
      </c>
    </row>
    <row r="91" spans="2:4" x14ac:dyDescent="0.25">
      <c r="B91" s="465" t="str">
        <f>IFERROR(IF('Quantities Report_Secondary'!A90="","",VALUE(SUBSTITUTE('Quantities Report_Secondary'!A90,"+",""))),"")</f>
        <v/>
      </c>
      <c r="D91" s="461" t="str" cm="1">
        <f t="array" ref="D91">IFERROR(INDEX($B$1:$B$3001, MATCH(1, (ISNUMBER($B$3:$B$3001))*(COUNTIF($D$3:D90, $B$3:$B$3001)=0), 0)+ROW($B$3)-1), "")</f>
        <v/>
      </c>
    </row>
    <row r="92" spans="2:4" x14ac:dyDescent="0.25">
      <c r="B92" s="465" t="str">
        <f>IFERROR(IF('Quantities Report_Secondary'!A91="","",VALUE(SUBSTITUTE('Quantities Report_Secondary'!A91,"+",""))),"")</f>
        <v/>
      </c>
      <c r="D92" s="461" t="str" cm="1">
        <f t="array" ref="D92">IFERROR(INDEX($B$1:$B$3001, MATCH(1, (ISNUMBER($B$3:$B$3001))*(COUNTIF($D$3:D91, $B$3:$B$3001)=0), 0)+ROW($B$3)-1), "")</f>
        <v/>
      </c>
    </row>
    <row r="93" spans="2:4" x14ac:dyDescent="0.25">
      <c r="B93" s="465" t="str">
        <f>IFERROR(IF('Quantities Report_Secondary'!A92="","",VALUE(SUBSTITUTE('Quantities Report_Secondary'!A92,"+",""))),"")</f>
        <v/>
      </c>
      <c r="D93" s="461" t="str" cm="1">
        <f t="array" ref="D93">IFERROR(INDEX($B$1:$B$3001, MATCH(1, (ISNUMBER($B$3:$B$3001))*(COUNTIF($D$3:D92, $B$3:$B$3001)=0), 0)+ROW($B$3)-1), "")</f>
        <v/>
      </c>
    </row>
    <row r="94" spans="2:4" x14ac:dyDescent="0.25">
      <c r="B94" s="465" t="str">
        <f>IFERROR(IF('Quantities Report_Secondary'!A93="","",VALUE(SUBSTITUTE('Quantities Report_Secondary'!A93,"+",""))),"")</f>
        <v/>
      </c>
      <c r="D94" s="461" t="str" cm="1">
        <f t="array" ref="D94">IFERROR(INDEX($B$1:$B$3001, MATCH(1, (ISNUMBER($B$3:$B$3001))*(COUNTIF($D$3:D93, $B$3:$B$3001)=0), 0)+ROW($B$3)-1), "")</f>
        <v/>
      </c>
    </row>
    <row r="95" spans="2:4" x14ac:dyDescent="0.25">
      <c r="B95" s="465" t="str">
        <f>IFERROR(IF('Quantities Report_Secondary'!A94="","",VALUE(SUBSTITUTE('Quantities Report_Secondary'!A94,"+",""))),"")</f>
        <v/>
      </c>
      <c r="D95" s="461" t="str" cm="1">
        <f t="array" ref="D95">IFERROR(INDEX($B$1:$B$3001, MATCH(1, (ISNUMBER($B$3:$B$3001))*(COUNTIF($D$3:D94, $B$3:$B$3001)=0), 0)+ROW($B$3)-1), "")</f>
        <v/>
      </c>
    </row>
    <row r="96" spans="2:4" x14ac:dyDescent="0.25">
      <c r="B96" s="465" t="str">
        <f>IFERROR(IF('Quantities Report_Secondary'!A95="","",VALUE(SUBSTITUTE('Quantities Report_Secondary'!A95,"+",""))),"")</f>
        <v/>
      </c>
      <c r="D96" s="461" t="str" cm="1">
        <f t="array" ref="D96">IFERROR(INDEX($B$1:$B$3001, MATCH(1, (ISNUMBER($B$3:$B$3001))*(COUNTIF($D$3:D95, $B$3:$B$3001)=0), 0)+ROW($B$3)-1), "")</f>
        <v/>
      </c>
    </row>
    <row r="97" spans="2:4" x14ac:dyDescent="0.25">
      <c r="B97" s="465" t="str">
        <f>IFERROR(IF('Quantities Report_Secondary'!A96="","",VALUE(SUBSTITUTE('Quantities Report_Secondary'!A96,"+",""))),"")</f>
        <v/>
      </c>
      <c r="D97" s="461" t="str" cm="1">
        <f t="array" ref="D97">IFERROR(INDEX($B$1:$B$3001, MATCH(1, (ISNUMBER($B$3:$B$3001))*(COUNTIF($D$3:D96, $B$3:$B$3001)=0), 0)+ROW($B$3)-1), "")</f>
        <v/>
      </c>
    </row>
    <row r="98" spans="2:4" x14ac:dyDescent="0.25">
      <c r="B98" s="465" t="str">
        <f>IFERROR(IF('Quantities Report_Secondary'!A97="","",VALUE(SUBSTITUTE('Quantities Report_Secondary'!A97,"+",""))),"")</f>
        <v/>
      </c>
      <c r="D98" s="461" t="str" cm="1">
        <f t="array" ref="D98">IFERROR(INDEX($B$1:$B$3001, MATCH(1, (ISNUMBER($B$3:$B$3001))*(COUNTIF($D$3:D97, $B$3:$B$3001)=0), 0)+ROW($B$3)-1), "")</f>
        <v/>
      </c>
    </row>
    <row r="99" spans="2:4" x14ac:dyDescent="0.25">
      <c r="B99" s="465" t="str">
        <f>IFERROR(IF('Quantities Report_Secondary'!A98="","",VALUE(SUBSTITUTE('Quantities Report_Secondary'!A98,"+",""))),"")</f>
        <v/>
      </c>
      <c r="D99" s="461" t="str" cm="1">
        <f t="array" ref="D99">IFERROR(INDEX($B$1:$B$3001, MATCH(1, (ISNUMBER($B$3:$B$3001))*(COUNTIF($D$3:D98, $B$3:$B$3001)=0), 0)+ROW($B$3)-1), "")</f>
        <v/>
      </c>
    </row>
    <row r="100" spans="2:4" x14ac:dyDescent="0.25">
      <c r="B100" s="465" t="str">
        <f>IFERROR(IF('Quantities Report_Secondary'!A99="","",VALUE(SUBSTITUTE('Quantities Report_Secondary'!A99,"+",""))),"")</f>
        <v/>
      </c>
      <c r="D100" s="461" t="str" cm="1">
        <f t="array" ref="D100">IFERROR(INDEX($B$1:$B$3001, MATCH(1, (ISNUMBER($B$3:$B$3001))*(COUNTIF($D$3:D99, $B$3:$B$3001)=0), 0)+ROW($B$3)-1), "")</f>
        <v/>
      </c>
    </row>
    <row r="101" spans="2:4" x14ac:dyDescent="0.25">
      <c r="B101" s="465" t="str">
        <f>IFERROR(IF('Quantities Report_Secondary'!A100="","",VALUE(SUBSTITUTE('Quantities Report_Secondary'!A100,"+",""))),"")</f>
        <v/>
      </c>
      <c r="D101" s="461" t="str" cm="1">
        <f t="array" ref="D101">IFERROR(INDEX($B$1:$B$3001, MATCH(1, (ISNUMBER($B$3:$B$3001))*(COUNTIF($D$3:D100, $B$3:$B$3001)=0), 0)+ROW($B$3)-1), "")</f>
        <v/>
      </c>
    </row>
    <row r="102" spans="2:4" x14ac:dyDescent="0.25">
      <c r="B102" s="465" t="str">
        <f>IFERROR(IF('Quantities Report_Secondary'!A101="","",VALUE(SUBSTITUTE('Quantities Report_Secondary'!A101,"+",""))),"")</f>
        <v/>
      </c>
      <c r="D102" s="461" t="str" cm="1">
        <f t="array" ref="D102">IFERROR(INDEX($B$1:$B$3001, MATCH(1, (ISNUMBER($B$3:$B$3001))*(COUNTIF($D$3:D101, $B$3:$B$3001)=0), 0)+ROW($B$3)-1), "")</f>
        <v/>
      </c>
    </row>
    <row r="103" spans="2:4" x14ac:dyDescent="0.25">
      <c r="B103" s="465" t="str">
        <f>IFERROR(IF('Quantities Report_Secondary'!A102="","",VALUE(SUBSTITUTE('Quantities Report_Secondary'!A102,"+",""))),"")</f>
        <v/>
      </c>
      <c r="D103" s="461" t="str" cm="1">
        <f t="array" ref="D103">IFERROR(INDEX($B$1:$B$3001, MATCH(1, (ISNUMBER($B$3:$B$3001))*(COUNTIF($D$3:D102, $B$3:$B$3001)=0), 0)+ROW($B$3)-1), "")</f>
        <v/>
      </c>
    </row>
    <row r="104" spans="2:4" x14ac:dyDescent="0.25">
      <c r="B104" s="465" t="str">
        <f>IFERROR(IF('Quantities Report_Secondary'!A103="","",VALUE(SUBSTITUTE('Quantities Report_Secondary'!A103,"+",""))),"")</f>
        <v/>
      </c>
      <c r="D104" s="461" t="str" cm="1">
        <f t="array" ref="D104">IFERROR(INDEX($B$1:$B$3001, MATCH(1, (ISNUMBER($B$3:$B$3001))*(COUNTIF($D$3:D103, $B$3:$B$3001)=0), 0)+ROW($B$3)-1), "")</f>
        <v/>
      </c>
    </row>
    <row r="105" spans="2:4" x14ac:dyDescent="0.25">
      <c r="B105" s="465" t="str">
        <f>IFERROR(IF('Quantities Report_Secondary'!A104="","",VALUE(SUBSTITUTE('Quantities Report_Secondary'!A104,"+",""))),"")</f>
        <v/>
      </c>
      <c r="D105" s="461" t="str" cm="1">
        <f t="array" ref="D105">IFERROR(INDEX($B$1:$B$3001, MATCH(1, (ISNUMBER($B$3:$B$3001))*(COUNTIF($D$3:D104, $B$3:$B$3001)=0), 0)+ROW($B$3)-1), "")</f>
        <v/>
      </c>
    </row>
    <row r="106" spans="2:4" x14ac:dyDescent="0.25">
      <c r="B106" s="465" t="str">
        <f>IFERROR(IF('Quantities Report_Secondary'!A105="","",VALUE(SUBSTITUTE('Quantities Report_Secondary'!A105,"+",""))),"")</f>
        <v/>
      </c>
      <c r="D106" s="461" t="str" cm="1">
        <f t="array" ref="D106">IFERROR(INDEX($B$1:$B$3001, MATCH(1, (ISNUMBER($B$3:$B$3001))*(COUNTIF($D$3:D105, $B$3:$B$3001)=0), 0)+ROW($B$3)-1), "")</f>
        <v/>
      </c>
    </row>
    <row r="107" spans="2:4" x14ac:dyDescent="0.25">
      <c r="B107" s="465" t="str">
        <f>IFERROR(IF('Quantities Report_Secondary'!A106="","",VALUE(SUBSTITUTE('Quantities Report_Secondary'!A106,"+",""))),"")</f>
        <v/>
      </c>
      <c r="D107" s="461" t="str" cm="1">
        <f t="array" ref="D107">IFERROR(INDEX($B$1:$B$3001, MATCH(1, (ISNUMBER($B$3:$B$3001))*(COUNTIF($D$3:D106, $B$3:$B$3001)=0), 0)+ROW($B$3)-1), "")</f>
        <v/>
      </c>
    </row>
    <row r="108" spans="2:4" x14ac:dyDescent="0.25">
      <c r="B108" s="465" t="str">
        <f>IFERROR(IF('Quantities Report_Secondary'!A107="","",VALUE(SUBSTITUTE('Quantities Report_Secondary'!A107,"+",""))),"")</f>
        <v/>
      </c>
      <c r="D108" s="461" t="str" cm="1">
        <f t="array" ref="D108">IFERROR(INDEX($B$1:$B$3001, MATCH(1, (ISNUMBER($B$3:$B$3001))*(COUNTIF($D$3:D107, $B$3:$B$3001)=0), 0)+ROW($B$3)-1), "")</f>
        <v/>
      </c>
    </row>
    <row r="109" spans="2:4" x14ac:dyDescent="0.25">
      <c r="B109" s="465" t="str">
        <f>IFERROR(IF('Quantities Report_Secondary'!A108="","",VALUE(SUBSTITUTE('Quantities Report_Secondary'!A108,"+",""))),"")</f>
        <v/>
      </c>
      <c r="D109" s="461" t="str" cm="1">
        <f t="array" ref="D109">IFERROR(INDEX($B$1:$B$3001, MATCH(1, (ISNUMBER($B$3:$B$3001))*(COUNTIF($D$3:D108, $B$3:$B$3001)=0), 0)+ROW($B$3)-1), "")</f>
        <v/>
      </c>
    </row>
    <row r="110" spans="2:4" x14ac:dyDescent="0.25">
      <c r="B110" s="465" t="str">
        <f>IFERROR(IF('Quantities Report_Secondary'!A109="","",VALUE(SUBSTITUTE('Quantities Report_Secondary'!A109,"+",""))),"")</f>
        <v/>
      </c>
      <c r="D110" s="461" t="str" cm="1">
        <f t="array" ref="D110">IFERROR(INDEX($B$1:$B$3001, MATCH(1, (ISNUMBER($B$3:$B$3001))*(COUNTIF($D$3:D109, $B$3:$B$3001)=0), 0)+ROW($B$3)-1), "")</f>
        <v/>
      </c>
    </row>
    <row r="111" spans="2:4" x14ac:dyDescent="0.25">
      <c r="B111" s="465" t="str">
        <f>IFERROR(IF('Quantities Report_Secondary'!A110="","",VALUE(SUBSTITUTE('Quantities Report_Secondary'!A110,"+",""))),"")</f>
        <v/>
      </c>
      <c r="D111" s="461" t="str" cm="1">
        <f t="array" ref="D111">IFERROR(INDEX($B$1:$B$3001, MATCH(1, (ISNUMBER($B$3:$B$3001))*(COUNTIF($D$3:D110, $B$3:$B$3001)=0), 0)+ROW($B$3)-1), "")</f>
        <v/>
      </c>
    </row>
    <row r="112" spans="2:4" x14ac:dyDescent="0.25">
      <c r="B112" s="465" t="str">
        <f>IFERROR(IF('Quantities Report_Secondary'!A111="","",VALUE(SUBSTITUTE('Quantities Report_Secondary'!A111,"+",""))),"")</f>
        <v/>
      </c>
      <c r="D112" s="461" t="str" cm="1">
        <f t="array" ref="D112">IFERROR(INDEX($B$1:$B$3001, MATCH(1, (ISNUMBER($B$3:$B$3001))*(COUNTIF($D$3:D111, $B$3:$B$3001)=0), 0)+ROW($B$3)-1), "")</f>
        <v/>
      </c>
    </row>
    <row r="113" spans="2:4" x14ac:dyDescent="0.25">
      <c r="B113" s="465" t="str">
        <f>IFERROR(IF('Quantities Report_Secondary'!A112="","",VALUE(SUBSTITUTE('Quantities Report_Secondary'!A112,"+",""))),"")</f>
        <v/>
      </c>
      <c r="D113" s="461" t="str" cm="1">
        <f t="array" ref="D113">IFERROR(INDEX($B$1:$B$3001, MATCH(1, (ISNUMBER($B$3:$B$3001))*(COUNTIF($D$3:D112, $B$3:$B$3001)=0), 0)+ROW($B$3)-1), "")</f>
        <v/>
      </c>
    </row>
    <row r="114" spans="2:4" x14ac:dyDescent="0.25">
      <c r="B114" s="465" t="str">
        <f>IFERROR(IF('Quantities Report_Secondary'!A113="","",VALUE(SUBSTITUTE('Quantities Report_Secondary'!A113,"+",""))),"")</f>
        <v/>
      </c>
      <c r="D114" s="461" t="str" cm="1">
        <f t="array" ref="D114">IFERROR(INDEX($B$1:$B$3001, MATCH(1, (ISNUMBER($B$3:$B$3001))*(COUNTIF($D$3:D113, $B$3:$B$3001)=0), 0)+ROW($B$3)-1), "")</f>
        <v/>
      </c>
    </row>
    <row r="115" spans="2:4" x14ac:dyDescent="0.25">
      <c r="B115" s="465" t="str">
        <f>IFERROR(IF('Quantities Report_Secondary'!A114="","",VALUE(SUBSTITUTE('Quantities Report_Secondary'!A114,"+",""))),"")</f>
        <v/>
      </c>
      <c r="D115" s="461" t="str" cm="1">
        <f t="array" ref="D115">IFERROR(INDEX($B$1:$B$3001, MATCH(1, (ISNUMBER($B$3:$B$3001))*(COUNTIF($D$3:D114, $B$3:$B$3001)=0), 0)+ROW($B$3)-1), "")</f>
        <v/>
      </c>
    </row>
    <row r="116" spans="2:4" x14ac:dyDescent="0.25">
      <c r="B116" s="465" t="str">
        <f>IFERROR(IF('Quantities Report_Secondary'!A115="","",VALUE(SUBSTITUTE('Quantities Report_Secondary'!A115,"+",""))),"")</f>
        <v/>
      </c>
      <c r="D116" s="461" t="str" cm="1">
        <f t="array" ref="D116">IFERROR(INDEX($B$1:$B$3001, MATCH(1, (ISNUMBER($B$3:$B$3001))*(COUNTIF($D$3:D115, $B$3:$B$3001)=0), 0)+ROW($B$3)-1), "")</f>
        <v/>
      </c>
    </row>
    <row r="117" spans="2:4" x14ac:dyDescent="0.25">
      <c r="B117" s="465" t="str">
        <f>IFERROR(IF('Quantities Report_Secondary'!A116="","",VALUE(SUBSTITUTE('Quantities Report_Secondary'!A116,"+",""))),"")</f>
        <v/>
      </c>
      <c r="D117" s="461" t="str" cm="1">
        <f t="array" ref="D117">IFERROR(INDEX($B$1:$B$3001, MATCH(1, (ISNUMBER($B$3:$B$3001))*(COUNTIF($D$3:D116, $B$3:$B$3001)=0), 0)+ROW($B$3)-1), "")</f>
        <v/>
      </c>
    </row>
    <row r="118" spans="2:4" x14ac:dyDescent="0.25">
      <c r="B118" s="465" t="str">
        <f>IFERROR(IF('Quantities Report_Secondary'!A117="","",VALUE(SUBSTITUTE('Quantities Report_Secondary'!A117,"+",""))),"")</f>
        <v/>
      </c>
      <c r="D118" s="461" t="str" cm="1">
        <f t="array" ref="D118">IFERROR(INDEX($B$1:$B$3001, MATCH(1, (ISNUMBER($B$3:$B$3001))*(COUNTIF($D$3:D117, $B$3:$B$3001)=0), 0)+ROW($B$3)-1), "")</f>
        <v/>
      </c>
    </row>
    <row r="119" spans="2:4" x14ac:dyDescent="0.25">
      <c r="B119" s="465" t="str">
        <f>IFERROR(IF('Quantities Report_Secondary'!A118="","",VALUE(SUBSTITUTE('Quantities Report_Secondary'!A118,"+",""))),"")</f>
        <v/>
      </c>
      <c r="D119" s="461" t="str" cm="1">
        <f t="array" ref="D119">IFERROR(INDEX($B$1:$B$3001, MATCH(1, (ISNUMBER($B$3:$B$3001))*(COUNTIF($D$3:D118, $B$3:$B$3001)=0), 0)+ROW($B$3)-1), "")</f>
        <v/>
      </c>
    </row>
    <row r="120" spans="2:4" x14ac:dyDescent="0.25">
      <c r="B120" s="465" t="str">
        <f>IFERROR(IF('Quantities Report_Secondary'!A119="","",VALUE(SUBSTITUTE('Quantities Report_Secondary'!A119,"+",""))),"")</f>
        <v/>
      </c>
      <c r="D120" s="461" t="str" cm="1">
        <f t="array" ref="D120">IFERROR(INDEX($B$1:$B$3001, MATCH(1, (ISNUMBER($B$3:$B$3001))*(COUNTIF($D$3:D119, $B$3:$B$3001)=0), 0)+ROW($B$3)-1), "")</f>
        <v/>
      </c>
    </row>
    <row r="121" spans="2:4" x14ac:dyDescent="0.25">
      <c r="B121" s="465" t="str">
        <f>IFERROR(IF('Quantities Report_Secondary'!A120="","",VALUE(SUBSTITUTE('Quantities Report_Secondary'!A120,"+",""))),"")</f>
        <v/>
      </c>
      <c r="D121" s="461" t="str" cm="1">
        <f t="array" ref="D121">IFERROR(INDEX($B$1:$B$3001, MATCH(1, (ISNUMBER($B$3:$B$3001))*(COUNTIF($D$3:D120, $B$3:$B$3001)=0), 0)+ROW($B$3)-1), "")</f>
        <v/>
      </c>
    </row>
    <row r="122" spans="2:4" x14ac:dyDescent="0.25">
      <c r="B122" s="465" t="str">
        <f>IFERROR(IF('Quantities Report_Secondary'!A121="","",VALUE(SUBSTITUTE('Quantities Report_Secondary'!A121,"+",""))),"")</f>
        <v/>
      </c>
      <c r="D122" s="461" t="str" cm="1">
        <f t="array" ref="D122">IFERROR(INDEX($B$1:$B$3001, MATCH(1, (ISNUMBER($B$3:$B$3001))*(COUNTIF($D$3:D121, $B$3:$B$3001)=0), 0)+ROW($B$3)-1), "")</f>
        <v/>
      </c>
    </row>
    <row r="123" spans="2:4" x14ac:dyDescent="0.25">
      <c r="B123" s="465" t="str">
        <f>IFERROR(IF('Quantities Report_Secondary'!A122="","",VALUE(SUBSTITUTE('Quantities Report_Secondary'!A122,"+",""))),"")</f>
        <v/>
      </c>
      <c r="D123" s="461" t="str" cm="1">
        <f t="array" ref="D123">IFERROR(INDEX($B$1:$B$3001, MATCH(1, (ISNUMBER($B$3:$B$3001))*(COUNTIF($D$3:D122, $B$3:$B$3001)=0), 0)+ROW($B$3)-1), "")</f>
        <v/>
      </c>
    </row>
    <row r="124" spans="2:4" x14ac:dyDescent="0.25">
      <c r="B124" s="465" t="str">
        <f>IFERROR(IF('Quantities Report_Secondary'!A123="","",VALUE(SUBSTITUTE('Quantities Report_Secondary'!A123,"+",""))),"")</f>
        <v/>
      </c>
      <c r="D124" s="461" t="str" cm="1">
        <f t="array" ref="D124">IFERROR(INDEX($B$1:$B$3001, MATCH(1, (ISNUMBER($B$3:$B$3001))*(COUNTIF($D$3:D123, $B$3:$B$3001)=0), 0)+ROW($B$3)-1), "")</f>
        <v/>
      </c>
    </row>
    <row r="125" spans="2:4" x14ac:dyDescent="0.25">
      <c r="B125" s="465" t="str">
        <f>IFERROR(IF('Quantities Report_Secondary'!A124="","",VALUE(SUBSTITUTE('Quantities Report_Secondary'!A124,"+",""))),"")</f>
        <v/>
      </c>
      <c r="D125" s="461" t="str" cm="1">
        <f t="array" ref="D125">IFERROR(INDEX($B$1:$B$3001, MATCH(1, (ISNUMBER($B$3:$B$3001))*(COUNTIF($D$3:D124, $B$3:$B$3001)=0), 0)+ROW($B$3)-1), "")</f>
        <v/>
      </c>
    </row>
    <row r="126" spans="2:4" x14ac:dyDescent="0.25">
      <c r="B126" s="465" t="str">
        <f>IFERROR(IF('Quantities Report_Secondary'!A125="","",VALUE(SUBSTITUTE('Quantities Report_Secondary'!A125,"+",""))),"")</f>
        <v/>
      </c>
      <c r="D126" s="461" t="str" cm="1">
        <f t="array" ref="D126">IFERROR(INDEX($B$1:$B$3001, MATCH(1, (ISNUMBER($B$3:$B$3001))*(COUNTIF($D$3:D125, $B$3:$B$3001)=0), 0)+ROW($B$3)-1), "")</f>
        <v/>
      </c>
    </row>
    <row r="127" spans="2:4" x14ac:dyDescent="0.25">
      <c r="B127" s="465" t="str">
        <f>IFERROR(IF('Quantities Report_Secondary'!A126="","",VALUE(SUBSTITUTE('Quantities Report_Secondary'!A126,"+",""))),"")</f>
        <v/>
      </c>
      <c r="D127" s="461" t="str" cm="1">
        <f t="array" ref="D127">IFERROR(INDEX($B$1:$B$3001, MATCH(1, (ISNUMBER($B$3:$B$3001))*(COUNTIF($D$3:D126, $B$3:$B$3001)=0), 0)+ROW($B$3)-1), "")</f>
        <v/>
      </c>
    </row>
    <row r="128" spans="2:4" x14ac:dyDescent="0.25">
      <c r="B128" s="465" t="str">
        <f>IFERROR(IF('Quantities Report_Secondary'!A127="","",VALUE(SUBSTITUTE('Quantities Report_Secondary'!A127,"+",""))),"")</f>
        <v/>
      </c>
      <c r="D128" s="461" t="str" cm="1">
        <f t="array" ref="D128">IFERROR(INDEX($B$1:$B$3001, MATCH(1, (ISNUMBER($B$3:$B$3001))*(COUNTIF($D$3:D127, $B$3:$B$3001)=0), 0)+ROW($B$3)-1), "")</f>
        <v/>
      </c>
    </row>
    <row r="129" spans="2:4" x14ac:dyDescent="0.25">
      <c r="B129" s="465" t="str">
        <f>IFERROR(IF('Quantities Report_Secondary'!A128="","",VALUE(SUBSTITUTE('Quantities Report_Secondary'!A128,"+",""))),"")</f>
        <v/>
      </c>
      <c r="D129" s="461" t="str" cm="1">
        <f t="array" ref="D129">IFERROR(INDEX($B$1:$B$3001, MATCH(1, (ISNUMBER($B$3:$B$3001))*(COUNTIF($D$3:D128, $B$3:$B$3001)=0), 0)+ROW($B$3)-1), "")</f>
        <v/>
      </c>
    </row>
    <row r="130" spans="2:4" x14ac:dyDescent="0.25">
      <c r="B130" s="465" t="str">
        <f>IFERROR(IF('Quantities Report_Secondary'!A129="","",VALUE(SUBSTITUTE('Quantities Report_Secondary'!A129,"+",""))),"")</f>
        <v/>
      </c>
      <c r="D130" s="461" t="str" cm="1">
        <f t="array" ref="D130">IFERROR(INDEX($B$1:$B$3001, MATCH(1, (ISNUMBER($B$3:$B$3001))*(COUNTIF($D$3:D129, $B$3:$B$3001)=0), 0)+ROW($B$3)-1), "")</f>
        <v/>
      </c>
    </row>
    <row r="131" spans="2:4" x14ac:dyDescent="0.25">
      <c r="B131" s="465" t="str">
        <f>IFERROR(IF('Quantities Report_Secondary'!A130="","",VALUE(SUBSTITUTE('Quantities Report_Secondary'!A130,"+",""))),"")</f>
        <v/>
      </c>
      <c r="D131" s="461" t="str" cm="1">
        <f t="array" ref="D131">IFERROR(INDEX($B$1:$B$3001, MATCH(1, (ISNUMBER($B$3:$B$3001))*(COUNTIF($D$3:D130, $B$3:$B$3001)=0), 0)+ROW($B$3)-1), "")</f>
        <v/>
      </c>
    </row>
    <row r="132" spans="2:4" x14ac:dyDescent="0.25">
      <c r="B132" s="465" t="str">
        <f>IFERROR(IF('Quantities Report_Secondary'!A131="","",VALUE(SUBSTITUTE('Quantities Report_Secondary'!A131,"+",""))),"")</f>
        <v/>
      </c>
      <c r="D132" s="461" t="str" cm="1">
        <f t="array" ref="D132">IFERROR(INDEX($B$1:$B$3001, MATCH(1, (ISNUMBER($B$3:$B$3001))*(COUNTIF($D$3:D131, $B$3:$B$3001)=0), 0)+ROW($B$3)-1), "")</f>
        <v/>
      </c>
    </row>
    <row r="133" spans="2:4" x14ac:dyDescent="0.25">
      <c r="B133" s="465" t="str">
        <f>IFERROR(IF('Quantities Report_Secondary'!A132="","",VALUE(SUBSTITUTE('Quantities Report_Secondary'!A132,"+",""))),"")</f>
        <v/>
      </c>
      <c r="D133" s="461" t="str" cm="1">
        <f t="array" ref="D133">IFERROR(INDEX($B$1:$B$3001, MATCH(1, (ISNUMBER($B$3:$B$3001))*(COUNTIF($D$3:D132, $B$3:$B$3001)=0), 0)+ROW($B$3)-1), "")</f>
        <v/>
      </c>
    </row>
    <row r="134" spans="2:4" x14ac:dyDescent="0.25">
      <c r="B134" s="465" t="str">
        <f>IFERROR(IF('Quantities Report_Secondary'!A133="","",VALUE(SUBSTITUTE('Quantities Report_Secondary'!A133,"+",""))),"")</f>
        <v/>
      </c>
      <c r="D134" s="461" t="str" cm="1">
        <f t="array" ref="D134">IFERROR(INDEX($B$1:$B$3001, MATCH(1, (ISNUMBER($B$3:$B$3001))*(COUNTIF($D$3:D133, $B$3:$B$3001)=0), 0)+ROW($B$3)-1), "")</f>
        <v/>
      </c>
    </row>
    <row r="135" spans="2:4" x14ac:dyDescent="0.25">
      <c r="B135" s="465" t="str">
        <f>IFERROR(IF('Quantities Report_Secondary'!A134="","",VALUE(SUBSTITUTE('Quantities Report_Secondary'!A134,"+",""))),"")</f>
        <v/>
      </c>
      <c r="D135" s="461" t="str" cm="1">
        <f t="array" ref="D135">IFERROR(INDEX($B$1:$B$3001, MATCH(1, (ISNUMBER($B$3:$B$3001))*(COUNTIF($D$3:D134, $B$3:$B$3001)=0), 0)+ROW($B$3)-1), "")</f>
        <v/>
      </c>
    </row>
    <row r="136" spans="2:4" x14ac:dyDescent="0.25">
      <c r="B136" s="465" t="str">
        <f>IFERROR(IF('Quantities Report_Secondary'!A135="","",VALUE(SUBSTITUTE('Quantities Report_Secondary'!A135,"+",""))),"")</f>
        <v/>
      </c>
      <c r="D136" s="461" t="str" cm="1">
        <f t="array" ref="D136">IFERROR(INDEX($B$1:$B$3001, MATCH(1, (ISNUMBER($B$3:$B$3001))*(COUNTIF($D$3:D135, $B$3:$B$3001)=0), 0)+ROW($B$3)-1), "")</f>
        <v/>
      </c>
    </row>
    <row r="137" spans="2:4" x14ac:dyDescent="0.25">
      <c r="B137" s="465" t="str">
        <f>IFERROR(IF('Quantities Report_Secondary'!A136="","",VALUE(SUBSTITUTE('Quantities Report_Secondary'!A136,"+",""))),"")</f>
        <v/>
      </c>
      <c r="D137" s="461" t="str" cm="1">
        <f t="array" ref="D137">IFERROR(INDEX($B$1:$B$3001, MATCH(1, (ISNUMBER($B$3:$B$3001))*(COUNTIF($D$3:D136, $B$3:$B$3001)=0), 0)+ROW($B$3)-1), "")</f>
        <v/>
      </c>
    </row>
    <row r="138" spans="2:4" x14ac:dyDescent="0.25">
      <c r="B138" s="465" t="str">
        <f>IFERROR(IF('Quantities Report_Secondary'!A137="","",VALUE(SUBSTITUTE('Quantities Report_Secondary'!A137,"+",""))),"")</f>
        <v/>
      </c>
      <c r="D138" s="461" t="str" cm="1">
        <f t="array" ref="D138">IFERROR(INDEX($B$1:$B$3001, MATCH(1, (ISNUMBER($B$3:$B$3001))*(COUNTIF($D$3:D137, $B$3:$B$3001)=0), 0)+ROW($B$3)-1), "")</f>
        <v/>
      </c>
    </row>
    <row r="139" spans="2:4" x14ac:dyDescent="0.25">
      <c r="B139" s="465" t="str">
        <f>IFERROR(IF('Quantities Report_Secondary'!A138="","",VALUE(SUBSTITUTE('Quantities Report_Secondary'!A138,"+",""))),"")</f>
        <v/>
      </c>
      <c r="D139" s="461" t="str" cm="1">
        <f t="array" ref="D139">IFERROR(INDEX($B$1:$B$3001, MATCH(1, (ISNUMBER($B$3:$B$3001))*(COUNTIF($D$3:D138, $B$3:$B$3001)=0), 0)+ROW($B$3)-1), "")</f>
        <v/>
      </c>
    </row>
    <row r="140" spans="2:4" x14ac:dyDescent="0.25">
      <c r="B140" s="465" t="str">
        <f>IFERROR(IF('Quantities Report_Secondary'!A139="","",VALUE(SUBSTITUTE('Quantities Report_Secondary'!A139,"+",""))),"")</f>
        <v/>
      </c>
      <c r="D140" s="461" t="str" cm="1">
        <f t="array" ref="D140">IFERROR(INDEX($B$1:$B$3001, MATCH(1, (ISNUMBER($B$3:$B$3001))*(COUNTIF($D$3:D139, $B$3:$B$3001)=0), 0)+ROW($B$3)-1), "")</f>
        <v/>
      </c>
    </row>
    <row r="141" spans="2:4" x14ac:dyDescent="0.25">
      <c r="B141" s="465" t="str">
        <f>IFERROR(IF('Quantities Report_Secondary'!A140="","",VALUE(SUBSTITUTE('Quantities Report_Secondary'!A140,"+",""))),"")</f>
        <v/>
      </c>
      <c r="D141" s="461" t="str" cm="1">
        <f t="array" ref="D141">IFERROR(INDEX($B$1:$B$3001, MATCH(1, (ISNUMBER($B$3:$B$3001))*(COUNTIF($D$3:D140, $B$3:$B$3001)=0), 0)+ROW($B$3)-1), "")</f>
        <v/>
      </c>
    </row>
    <row r="142" spans="2:4" x14ac:dyDescent="0.25">
      <c r="B142" s="465" t="str">
        <f>IFERROR(IF('Quantities Report_Secondary'!A141="","",VALUE(SUBSTITUTE('Quantities Report_Secondary'!A141,"+",""))),"")</f>
        <v/>
      </c>
      <c r="D142" s="461" t="str" cm="1">
        <f t="array" ref="D142">IFERROR(INDEX($B$1:$B$3001, MATCH(1, (ISNUMBER($B$3:$B$3001))*(COUNTIF($D$3:D141, $B$3:$B$3001)=0), 0)+ROW($B$3)-1), "")</f>
        <v/>
      </c>
    </row>
    <row r="143" spans="2:4" x14ac:dyDescent="0.25">
      <c r="B143" s="465" t="str">
        <f>IFERROR(IF('Quantities Report_Secondary'!A142="","",VALUE(SUBSTITUTE('Quantities Report_Secondary'!A142,"+",""))),"")</f>
        <v/>
      </c>
      <c r="D143" s="461" t="str" cm="1">
        <f t="array" ref="D143">IFERROR(INDEX($B$1:$B$3001, MATCH(1, (ISNUMBER($B$3:$B$3001))*(COUNTIF($D$3:D142, $B$3:$B$3001)=0), 0)+ROW($B$3)-1), "")</f>
        <v/>
      </c>
    </row>
    <row r="144" spans="2:4" x14ac:dyDescent="0.25">
      <c r="B144" s="465" t="str">
        <f>IFERROR(IF('Quantities Report_Secondary'!A143="","",VALUE(SUBSTITUTE('Quantities Report_Secondary'!A143,"+",""))),"")</f>
        <v/>
      </c>
      <c r="D144" s="461" t="str" cm="1">
        <f t="array" ref="D144">IFERROR(INDEX($B$1:$B$3001, MATCH(1, (ISNUMBER($B$3:$B$3001))*(COUNTIF($D$3:D143, $B$3:$B$3001)=0), 0)+ROW($B$3)-1), "")</f>
        <v/>
      </c>
    </row>
    <row r="145" spans="2:4" x14ac:dyDescent="0.25">
      <c r="B145" s="465" t="str">
        <f>IFERROR(IF('Quantities Report_Secondary'!A144="","",VALUE(SUBSTITUTE('Quantities Report_Secondary'!A144,"+",""))),"")</f>
        <v/>
      </c>
      <c r="D145" s="461" t="str" cm="1">
        <f t="array" ref="D145">IFERROR(INDEX($B$1:$B$3001, MATCH(1, (ISNUMBER($B$3:$B$3001))*(COUNTIF($D$3:D144, $B$3:$B$3001)=0), 0)+ROW($B$3)-1), "")</f>
        <v/>
      </c>
    </row>
    <row r="146" spans="2:4" x14ac:dyDescent="0.25">
      <c r="B146" s="465" t="str">
        <f>IFERROR(IF('Quantities Report_Secondary'!A145="","",VALUE(SUBSTITUTE('Quantities Report_Secondary'!A145,"+",""))),"")</f>
        <v/>
      </c>
      <c r="D146" s="461" t="str" cm="1">
        <f t="array" ref="D146">IFERROR(INDEX($B$1:$B$3001, MATCH(1, (ISNUMBER($B$3:$B$3001))*(COUNTIF($D$3:D145, $B$3:$B$3001)=0), 0)+ROW($B$3)-1), "")</f>
        <v/>
      </c>
    </row>
    <row r="147" spans="2:4" x14ac:dyDescent="0.25">
      <c r="B147" s="465" t="str">
        <f>IFERROR(IF('Quantities Report_Secondary'!A146="","",VALUE(SUBSTITUTE('Quantities Report_Secondary'!A146,"+",""))),"")</f>
        <v/>
      </c>
      <c r="D147" s="461" t="str" cm="1">
        <f t="array" ref="D147">IFERROR(INDEX($B$1:$B$3001, MATCH(1, (ISNUMBER($B$3:$B$3001))*(COUNTIF($D$3:D146, $B$3:$B$3001)=0), 0)+ROW($B$3)-1), "")</f>
        <v/>
      </c>
    </row>
    <row r="148" spans="2:4" x14ac:dyDescent="0.25">
      <c r="B148" s="465" t="str">
        <f>IFERROR(IF('Quantities Report_Secondary'!A147="","",VALUE(SUBSTITUTE('Quantities Report_Secondary'!A147,"+",""))),"")</f>
        <v/>
      </c>
      <c r="D148" s="461" t="str" cm="1">
        <f t="array" ref="D148">IFERROR(INDEX($B$1:$B$3001, MATCH(1, (ISNUMBER($B$3:$B$3001))*(COUNTIF($D$3:D147, $B$3:$B$3001)=0), 0)+ROW($B$3)-1), "")</f>
        <v/>
      </c>
    </row>
    <row r="149" spans="2:4" x14ac:dyDescent="0.25">
      <c r="B149" s="465" t="str">
        <f>IFERROR(IF('Quantities Report_Secondary'!A148="","",VALUE(SUBSTITUTE('Quantities Report_Secondary'!A148,"+",""))),"")</f>
        <v/>
      </c>
      <c r="D149" s="461" t="str" cm="1">
        <f t="array" ref="D149">IFERROR(INDEX($B$1:$B$3001, MATCH(1, (ISNUMBER($B$3:$B$3001))*(COUNTIF($D$3:D148, $B$3:$B$3001)=0), 0)+ROW($B$3)-1), "")</f>
        <v/>
      </c>
    </row>
    <row r="150" spans="2:4" x14ac:dyDescent="0.25">
      <c r="B150" s="465" t="str">
        <f>IFERROR(IF('Quantities Report_Secondary'!A149="","",VALUE(SUBSTITUTE('Quantities Report_Secondary'!A149,"+",""))),"")</f>
        <v/>
      </c>
      <c r="D150" s="557" t="str" cm="1">
        <f t="array" ref="D150">IFERROR(INDEX($B$1:$B$3001, MATCH(1, (ISNUMBER($B$3:$B$3001))*(COUNTIF($D$3:D149, $B$3:$B$3001)=0), 0)+ROW($B$3)-1), "")</f>
        <v/>
      </c>
    </row>
    <row r="151" spans="2:4" ht="15.75" thickBot="1" x14ac:dyDescent="0.3">
      <c r="B151" s="465" t="str">
        <f>IFERROR(IF('Quantities Report_Secondary'!A150="","",VALUE(SUBSTITUTE('Quantities Report_Secondary'!A150,"+",""))),"")</f>
        <v/>
      </c>
      <c r="D151" s="558" t="str" cm="1">
        <f t="array" ref="D151">IFERROR(INDEX($B$1:$B$3001, MATCH(1, (ISNUMBER($B$3:$B$3001))*(COUNTIF($D$3:D150, $B$3:$B$3001)=0), 0)+ROW($B$3)-1), "")</f>
        <v/>
      </c>
    </row>
    <row r="152" spans="2:4" x14ac:dyDescent="0.25">
      <c r="B152" s="465" t="str">
        <f>IFERROR(IF('Quantities Report_Secondary'!A151="","",VALUE(SUBSTITUTE('Quantities Report_Secondary'!A151,"+",""))),"")</f>
        <v/>
      </c>
    </row>
    <row r="153" spans="2:4" x14ac:dyDescent="0.25">
      <c r="B153" s="465" t="str">
        <f>IFERROR(IF('Quantities Report_Secondary'!A152="","",VALUE(SUBSTITUTE('Quantities Report_Secondary'!A152,"+",""))),"")</f>
        <v/>
      </c>
    </row>
    <row r="154" spans="2:4" x14ac:dyDescent="0.25">
      <c r="B154" s="465" t="str">
        <f>IFERROR(IF('Quantities Report_Secondary'!A153="","",VALUE(SUBSTITUTE('Quantities Report_Secondary'!A153,"+",""))),"")</f>
        <v/>
      </c>
    </row>
    <row r="155" spans="2:4" x14ac:dyDescent="0.25">
      <c r="B155" s="465" t="str">
        <f>IFERROR(IF('Quantities Report_Secondary'!A154="","",VALUE(SUBSTITUTE('Quantities Report_Secondary'!A154,"+",""))),"")</f>
        <v/>
      </c>
    </row>
    <row r="156" spans="2:4" x14ac:dyDescent="0.25">
      <c r="B156" s="465" t="str">
        <f>IFERROR(IF('Quantities Report_Secondary'!A155="","",VALUE(SUBSTITUTE('Quantities Report_Secondary'!A155,"+",""))),"")</f>
        <v/>
      </c>
    </row>
    <row r="157" spans="2:4" x14ac:dyDescent="0.25">
      <c r="B157" s="465" t="str">
        <f>IFERROR(IF('Quantities Report_Secondary'!A156="","",VALUE(SUBSTITUTE('Quantities Report_Secondary'!A156,"+",""))),"")</f>
        <v/>
      </c>
    </row>
    <row r="158" spans="2:4" x14ac:dyDescent="0.25">
      <c r="B158" s="465" t="str">
        <f>IFERROR(IF('Quantities Report_Secondary'!A157="","",VALUE(SUBSTITUTE('Quantities Report_Secondary'!A157,"+",""))),"")</f>
        <v/>
      </c>
    </row>
    <row r="159" spans="2:4" x14ac:dyDescent="0.25">
      <c r="B159" s="465" t="str">
        <f>IFERROR(IF('Quantities Report_Secondary'!A158="","",VALUE(SUBSTITUTE('Quantities Report_Secondary'!A158,"+",""))),"")</f>
        <v/>
      </c>
    </row>
    <row r="160" spans="2:4" x14ac:dyDescent="0.25">
      <c r="B160" s="465" t="str">
        <f>IFERROR(IF('Quantities Report_Secondary'!A159="","",VALUE(SUBSTITUTE('Quantities Report_Secondary'!A159,"+",""))),"")</f>
        <v/>
      </c>
    </row>
    <row r="161" spans="2:2" x14ac:dyDescent="0.25">
      <c r="B161" s="465" t="str">
        <f>IFERROR(IF('Quantities Report_Secondary'!A160="","",VALUE(SUBSTITUTE('Quantities Report_Secondary'!A160,"+",""))),"")</f>
        <v/>
      </c>
    </row>
    <row r="162" spans="2:2" x14ac:dyDescent="0.25">
      <c r="B162" s="465" t="str">
        <f>IFERROR(IF('Quantities Report_Secondary'!A161="","",VALUE(SUBSTITUTE('Quantities Report_Secondary'!A161,"+",""))),"")</f>
        <v/>
      </c>
    </row>
    <row r="163" spans="2:2" x14ac:dyDescent="0.25">
      <c r="B163" s="465" t="str">
        <f>IFERROR(IF('Quantities Report_Secondary'!A162="","",VALUE(SUBSTITUTE('Quantities Report_Secondary'!A162,"+",""))),"")</f>
        <v/>
      </c>
    </row>
    <row r="164" spans="2:2" x14ac:dyDescent="0.25">
      <c r="B164" s="465" t="str">
        <f>IFERROR(IF('Quantities Report_Secondary'!A163="","",VALUE(SUBSTITUTE('Quantities Report_Secondary'!A163,"+",""))),"")</f>
        <v/>
      </c>
    </row>
    <row r="165" spans="2:2" x14ac:dyDescent="0.25">
      <c r="B165" s="465" t="str">
        <f>IFERROR(IF('Quantities Report_Secondary'!A164="","",VALUE(SUBSTITUTE('Quantities Report_Secondary'!A164,"+",""))),"")</f>
        <v/>
      </c>
    </row>
    <row r="166" spans="2:2" x14ac:dyDescent="0.25">
      <c r="B166" s="465" t="str">
        <f>IFERROR(IF('Quantities Report_Secondary'!A165="","",VALUE(SUBSTITUTE('Quantities Report_Secondary'!A165,"+",""))),"")</f>
        <v/>
      </c>
    </row>
    <row r="167" spans="2:2" x14ac:dyDescent="0.25">
      <c r="B167" s="465" t="str">
        <f>IFERROR(IF('Quantities Report_Secondary'!A166="","",VALUE(SUBSTITUTE('Quantities Report_Secondary'!A166,"+",""))),"")</f>
        <v/>
      </c>
    </row>
    <row r="168" spans="2:2" x14ac:dyDescent="0.25">
      <c r="B168" s="465" t="str">
        <f>IFERROR(IF('Quantities Report_Secondary'!A167="","",VALUE(SUBSTITUTE('Quantities Report_Secondary'!A167,"+",""))),"")</f>
        <v/>
      </c>
    </row>
    <row r="169" spans="2:2" x14ac:dyDescent="0.25">
      <c r="B169" s="465" t="str">
        <f>IFERROR(IF('Quantities Report_Secondary'!A168="","",VALUE(SUBSTITUTE('Quantities Report_Secondary'!A168,"+",""))),"")</f>
        <v/>
      </c>
    </row>
    <row r="170" spans="2:2" x14ac:dyDescent="0.25">
      <c r="B170" s="465" t="str">
        <f>IFERROR(IF('Quantities Report_Secondary'!A169="","",VALUE(SUBSTITUTE('Quantities Report_Secondary'!A169,"+",""))),"")</f>
        <v/>
      </c>
    </row>
    <row r="171" spans="2:2" x14ac:dyDescent="0.25">
      <c r="B171" s="465" t="str">
        <f>IFERROR(IF('Quantities Report_Secondary'!A170="","",VALUE(SUBSTITUTE('Quantities Report_Secondary'!A170,"+",""))),"")</f>
        <v/>
      </c>
    </row>
    <row r="172" spans="2:2" x14ac:dyDescent="0.25">
      <c r="B172" s="465" t="str">
        <f>IFERROR(IF('Quantities Report_Secondary'!A171="","",VALUE(SUBSTITUTE('Quantities Report_Secondary'!A171,"+",""))),"")</f>
        <v/>
      </c>
    </row>
    <row r="173" spans="2:2" x14ac:dyDescent="0.25">
      <c r="B173" s="465" t="str">
        <f>IFERROR(IF('Quantities Report_Secondary'!A172="","",VALUE(SUBSTITUTE('Quantities Report_Secondary'!A172,"+",""))),"")</f>
        <v/>
      </c>
    </row>
    <row r="174" spans="2:2" x14ac:dyDescent="0.25">
      <c r="B174" s="465" t="str">
        <f>IFERROR(IF('Quantities Report_Secondary'!A173="","",VALUE(SUBSTITUTE('Quantities Report_Secondary'!A173,"+",""))),"")</f>
        <v/>
      </c>
    </row>
    <row r="175" spans="2:2" x14ac:dyDescent="0.25">
      <c r="B175" s="465" t="str">
        <f>IFERROR(IF('Quantities Report_Secondary'!A174="","",VALUE(SUBSTITUTE('Quantities Report_Secondary'!A174,"+",""))),"")</f>
        <v/>
      </c>
    </row>
    <row r="176" spans="2:2" x14ac:dyDescent="0.25">
      <c r="B176" s="465" t="str">
        <f>IFERROR(IF('Quantities Report_Secondary'!A175="","",VALUE(SUBSTITUTE('Quantities Report_Secondary'!A175,"+",""))),"")</f>
        <v/>
      </c>
    </row>
    <row r="177" spans="2:2" x14ac:dyDescent="0.25">
      <c r="B177" s="465" t="str">
        <f>IFERROR(IF('Quantities Report_Secondary'!A176="","",VALUE(SUBSTITUTE('Quantities Report_Secondary'!A176,"+",""))),"")</f>
        <v/>
      </c>
    </row>
    <row r="178" spans="2:2" x14ac:dyDescent="0.25">
      <c r="B178" s="465" t="str">
        <f>IFERROR(IF('Quantities Report_Secondary'!A177="","",VALUE(SUBSTITUTE('Quantities Report_Secondary'!A177,"+",""))),"")</f>
        <v/>
      </c>
    </row>
    <row r="179" spans="2:2" x14ac:dyDescent="0.25">
      <c r="B179" s="465" t="str">
        <f>IFERROR(IF('Quantities Report_Secondary'!A178="","",VALUE(SUBSTITUTE('Quantities Report_Secondary'!A178,"+",""))),"")</f>
        <v/>
      </c>
    </row>
    <row r="180" spans="2:2" x14ac:dyDescent="0.25">
      <c r="B180" s="465" t="str">
        <f>IFERROR(IF('Quantities Report_Secondary'!A179="","",VALUE(SUBSTITUTE('Quantities Report_Secondary'!A179,"+",""))),"")</f>
        <v/>
      </c>
    </row>
    <row r="181" spans="2:2" x14ac:dyDescent="0.25">
      <c r="B181" s="465" t="str">
        <f>IFERROR(IF('Quantities Report_Secondary'!A180="","",VALUE(SUBSTITUTE('Quantities Report_Secondary'!A180,"+",""))),"")</f>
        <v/>
      </c>
    </row>
    <row r="182" spans="2:2" x14ac:dyDescent="0.25">
      <c r="B182" s="465" t="str">
        <f>IFERROR(IF('Quantities Report_Secondary'!A181="","",VALUE(SUBSTITUTE('Quantities Report_Secondary'!A181,"+",""))),"")</f>
        <v/>
      </c>
    </row>
    <row r="183" spans="2:2" x14ac:dyDescent="0.25">
      <c r="B183" s="465" t="str">
        <f>IFERROR(IF('Quantities Report_Secondary'!A182="","",VALUE(SUBSTITUTE('Quantities Report_Secondary'!A182,"+",""))),"")</f>
        <v/>
      </c>
    </row>
    <row r="184" spans="2:2" x14ac:dyDescent="0.25">
      <c r="B184" s="465" t="str">
        <f>IFERROR(IF('Quantities Report_Secondary'!A183="","",VALUE(SUBSTITUTE('Quantities Report_Secondary'!A183,"+",""))),"")</f>
        <v/>
      </c>
    </row>
    <row r="185" spans="2:2" x14ac:dyDescent="0.25">
      <c r="B185" s="465" t="str">
        <f>IFERROR(IF('Quantities Report_Secondary'!A184="","",VALUE(SUBSTITUTE('Quantities Report_Secondary'!A184,"+",""))),"")</f>
        <v/>
      </c>
    </row>
    <row r="186" spans="2:2" x14ac:dyDescent="0.25">
      <c r="B186" s="465" t="str">
        <f>IFERROR(IF('Quantities Report_Secondary'!A185="","",VALUE(SUBSTITUTE('Quantities Report_Secondary'!A185,"+",""))),"")</f>
        <v/>
      </c>
    </row>
    <row r="187" spans="2:2" x14ac:dyDescent="0.25">
      <c r="B187" s="465" t="str">
        <f>IFERROR(IF('Quantities Report_Secondary'!A186="","",VALUE(SUBSTITUTE('Quantities Report_Secondary'!A186,"+",""))),"")</f>
        <v/>
      </c>
    </row>
    <row r="188" spans="2:2" x14ac:dyDescent="0.25">
      <c r="B188" s="465" t="str">
        <f>IFERROR(IF('Quantities Report_Secondary'!A187="","",VALUE(SUBSTITUTE('Quantities Report_Secondary'!A187,"+",""))),"")</f>
        <v/>
      </c>
    </row>
    <row r="189" spans="2:2" x14ac:dyDescent="0.25">
      <c r="B189" s="465" t="str">
        <f>IFERROR(IF('Quantities Report_Secondary'!A188="","",VALUE(SUBSTITUTE('Quantities Report_Secondary'!A188,"+",""))),"")</f>
        <v/>
      </c>
    </row>
    <row r="190" spans="2:2" x14ac:dyDescent="0.25">
      <c r="B190" s="465" t="str">
        <f>IFERROR(IF('Quantities Report_Secondary'!A189="","",VALUE(SUBSTITUTE('Quantities Report_Secondary'!A189,"+",""))),"")</f>
        <v/>
      </c>
    </row>
    <row r="191" spans="2:2" x14ac:dyDescent="0.25">
      <c r="B191" s="465" t="str">
        <f>IFERROR(IF('Quantities Report_Secondary'!A190="","",VALUE(SUBSTITUTE('Quantities Report_Secondary'!A190,"+",""))),"")</f>
        <v/>
      </c>
    </row>
    <row r="192" spans="2:2" x14ac:dyDescent="0.25">
      <c r="B192" s="465" t="str">
        <f>IFERROR(IF('Quantities Report_Secondary'!A191="","",VALUE(SUBSTITUTE('Quantities Report_Secondary'!A191,"+",""))),"")</f>
        <v/>
      </c>
    </row>
    <row r="193" spans="2:2" x14ac:dyDescent="0.25">
      <c r="B193" s="465" t="str">
        <f>IFERROR(IF('Quantities Report_Secondary'!A192="","",VALUE(SUBSTITUTE('Quantities Report_Secondary'!A192,"+",""))),"")</f>
        <v/>
      </c>
    </row>
    <row r="194" spans="2:2" x14ac:dyDescent="0.25">
      <c r="B194" s="465" t="str">
        <f>IFERROR(IF('Quantities Report_Secondary'!A193="","",VALUE(SUBSTITUTE('Quantities Report_Secondary'!A193,"+",""))),"")</f>
        <v/>
      </c>
    </row>
    <row r="195" spans="2:2" x14ac:dyDescent="0.25">
      <c r="B195" s="465" t="str">
        <f>IFERROR(IF('Quantities Report_Secondary'!A194="","",VALUE(SUBSTITUTE('Quantities Report_Secondary'!A194,"+",""))),"")</f>
        <v/>
      </c>
    </row>
    <row r="196" spans="2:2" x14ac:dyDescent="0.25">
      <c r="B196" s="465" t="str">
        <f>IFERROR(IF('Quantities Report_Secondary'!A195="","",VALUE(SUBSTITUTE('Quantities Report_Secondary'!A195,"+",""))),"")</f>
        <v/>
      </c>
    </row>
    <row r="197" spans="2:2" x14ac:dyDescent="0.25">
      <c r="B197" s="465" t="str">
        <f>IFERROR(IF('Quantities Report_Secondary'!A196="","",VALUE(SUBSTITUTE('Quantities Report_Secondary'!A196,"+",""))),"")</f>
        <v/>
      </c>
    </row>
    <row r="198" spans="2:2" x14ac:dyDescent="0.25">
      <c r="B198" s="465" t="str">
        <f>IFERROR(IF('Quantities Report_Secondary'!A197="","",VALUE(SUBSTITUTE('Quantities Report_Secondary'!A197,"+",""))),"")</f>
        <v/>
      </c>
    </row>
    <row r="199" spans="2:2" x14ac:dyDescent="0.25">
      <c r="B199" s="465" t="str">
        <f>IFERROR(IF('Quantities Report_Secondary'!A198="","",VALUE(SUBSTITUTE('Quantities Report_Secondary'!A198,"+",""))),"")</f>
        <v/>
      </c>
    </row>
    <row r="200" spans="2:2" x14ac:dyDescent="0.25">
      <c r="B200" s="465" t="str">
        <f>IFERROR(IF('Quantities Report_Secondary'!A199="","",VALUE(SUBSTITUTE('Quantities Report_Secondary'!A199,"+",""))),"")</f>
        <v/>
      </c>
    </row>
    <row r="201" spans="2:2" x14ac:dyDescent="0.25">
      <c r="B201" s="465" t="str">
        <f>IFERROR(IF('Quantities Report_Secondary'!A200="","",VALUE(SUBSTITUTE('Quantities Report_Secondary'!A200,"+",""))),"")</f>
        <v/>
      </c>
    </row>
    <row r="202" spans="2:2" x14ac:dyDescent="0.25">
      <c r="B202" s="465" t="str">
        <f>IFERROR(IF('Quantities Report_Secondary'!A201="","",VALUE(SUBSTITUTE('Quantities Report_Secondary'!A201,"+",""))),"")</f>
        <v/>
      </c>
    </row>
    <row r="203" spans="2:2" x14ac:dyDescent="0.25">
      <c r="B203" s="465" t="str">
        <f>IFERROR(IF('Quantities Report_Secondary'!A202="","",VALUE(SUBSTITUTE('Quantities Report_Secondary'!A202,"+",""))),"")</f>
        <v/>
      </c>
    </row>
    <row r="204" spans="2:2" x14ac:dyDescent="0.25">
      <c r="B204" s="465" t="str">
        <f>IFERROR(IF('Quantities Report_Secondary'!A203="","",VALUE(SUBSTITUTE('Quantities Report_Secondary'!A203,"+",""))),"")</f>
        <v/>
      </c>
    </row>
    <row r="205" spans="2:2" x14ac:dyDescent="0.25">
      <c r="B205" s="465" t="str">
        <f>IFERROR(IF('Quantities Report_Secondary'!A204="","",VALUE(SUBSTITUTE('Quantities Report_Secondary'!A204,"+",""))),"")</f>
        <v/>
      </c>
    </row>
    <row r="206" spans="2:2" x14ac:dyDescent="0.25">
      <c r="B206" s="465" t="str">
        <f>IFERROR(IF('Quantities Report_Secondary'!A205="","",VALUE(SUBSTITUTE('Quantities Report_Secondary'!A205,"+",""))),"")</f>
        <v/>
      </c>
    </row>
    <row r="207" spans="2:2" x14ac:dyDescent="0.25">
      <c r="B207" s="465" t="str">
        <f>IFERROR(IF('Quantities Report_Secondary'!A206="","",VALUE(SUBSTITUTE('Quantities Report_Secondary'!A206,"+",""))),"")</f>
        <v/>
      </c>
    </row>
    <row r="208" spans="2:2" x14ac:dyDescent="0.25">
      <c r="B208" s="465" t="str">
        <f>IFERROR(IF('Quantities Report_Secondary'!A207="","",VALUE(SUBSTITUTE('Quantities Report_Secondary'!A207,"+",""))),"")</f>
        <v/>
      </c>
    </row>
    <row r="209" spans="2:2" x14ac:dyDescent="0.25">
      <c r="B209" s="465" t="str">
        <f>IFERROR(IF('Quantities Report_Secondary'!A208="","",VALUE(SUBSTITUTE('Quantities Report_Secondary'!A208,"+",""))),"")</f>
        <v/>
      </c>
    </row>
    <row r="210" spans="2:2" x14ac:dyDescent="0.25">
      <c r="B210" s="465" t="str">
        <f>IFERROR(IF('Quantities Report_Secondary'!A209="","",VALUE(SUBSTITUTE('Quantities Report_Secondary'!A209,"+",""))),"")</f>
        <v/>
      </c>
    </row>
    <row r="211" spans="2:2" x14ac:dyDescent="0.25">
      <c r="B211" s="465" t="str">
        <f>IFERROR(IF('Quantities Report_Secondary'!A210="","",VALUE(SUBSTITUTE('Quantities Report_Secondary'!A210,"+",""))),"")</f>
        <v/>
      </c>
    </row>
    <row r="212" spans="2:2" x14ac:dyDescent="0.25">
      <c r="B212" s="465" t="str">
        <f>IFERROR(IF('Quantities Report_Secondary'!A211="","",VALUE(SUBSTITUTE('Quantities Report_Secondary'!A211,"+",""))),"")</f>
        <v/>
      </c>
    </row>
    <row r="213" spans="2:2" x14ac:dyDescent="0.25">
      <c r="B213" s="465" t="str">
        <f>IFERROR(IF('Quantities Report_Secondary'!A212="","",VALUE(SUBSTITUTE('Quantities Report_Secondary'!A212,"+",""))),"")</f>
        <v/>
      </c>
    </row>
    <row r="214" spans="2:2" x14ac:dyDescent="0.25">
      <c r="B214" s="465" t="str">
        <f>IFERROR(IF('Quantities Report_Secondary'!A213="","",VALUE(SUBSTITUTE('Quantities Report_Secondary'!A213,"+",""))),"")</f>
        <v/>
      </c>
    </row>
    <row r="215" spans="2:2" x14ac:dyDescent="0.25">
      <c r="B215" s="465" t="str">
        <f>IFERROR(IF('Quantities Report_Secondary'!A214="","",VALUE(SUBSTITUTE('Quantities Report_Secondary'!A214,"+",""))),"")</f>
        <v/>
      </c>
    </row>
    <row r="216" spans="2:2" x14ac:dyDescent="0.25">
      <c r="B216" s="465" t="str">
        <f>IFERROR(IF('Quantities Report_Secondary'!A215="","",VALUE(SUBSTITUTE('Quantities Report_Secondary'!A215,"+",""))),"")</f>
        <v/>
      </c>
    </row>
    <row r="217" spans="2:2" x14ac:dyDescent="0.25">
      <c r="B217" s="465" t="str">
        <f>IFERROR(IF('Quantities Report_Secondary'!A216="","",VALUE(SUBSTITUTE('Quantities Report_Secondary'!A216,"+",""))),"")</f>
        <v/>
      </c>
    </row>
    <row r="218" spans="2:2" x14ac:dyDescent="0.25">
      <c r="B218" s="465" t="str">
        <f>IFERROR(IF('Quantities Report_Secondary'!A217="","",VALUE(SUBSTITUTE('Quantities Report_Secondary'!A217,"+",""))),"")</f>
        <v/>
      </c>
    </row>
    <row r="219" spans="2:2" x14ac:dyDescent="0.25">
      <c r="B219" s="465" t="str">
        <f>IFERROR(IF('Quantities Report_Secondary'!A218="","",VALUE(SUBSTITUTE('Quantities Report_Secondary'!A218,"+",""))),"")</f>
        <v/>
      </c>
    </row>
    <row r="220" spans="2:2" x14ac:dyDescent="0.25">
      <c r="B220" s="465" t="str">
        <f>IFERROR(IF('Quantities Report_Secondary'!A219="","",VALUE(SUBSTITUTE('Quantities Report_Secondary'!A219,"+",""))),"")</f>
        <v/>
      </c>
    </row>
    <row r="221" spans="2:2" x14ac:dyDescent="0.25">
      <c r="B221" s="465" t="str">
        <f>IFERROR(IF('Quantities Report_Secondary'!A220="","",VALUE(SUBSTITUTE('Quantities Report_Secondary'!A220,"+",""))),"")</f>
        <v/>
      </c>
    </row>
    <row r="222" spans="2:2" x14ac:dyDescent="0.25">
      <c r="B222" s="465" t="str">
        <f>IFERROR(IF('Quantities Report_Secondary'!A221="","",VALUE(SUBSTITUTE('Quantities Report_Secondary'!A221,"+",""))),"")</f>
        <v/>
      </c>
    </row>
    <row r="223" spans="2:2" x14ac:dyDescent="0.25">
      <c r="B223" s="465" t="str">
        <f>IFERROR(IF('Quantities Report_Secondary'!A222="","",VALUE(SUBSTITUTE('Quantities Report_Secondary'!A222,"+",""))),"")</f>
        <v/>
      </c>
    </row>
    <row r="224" spans="2:2" x14ac:dyDescent="0.25">
      <c r="B224" s="465" t="str">
        <f>IFERROR(IF('Quantities Report_Secondary'!A223="","",VALUE(SUBSTITUTE('Quantities Report_Secondary'!A223,"+",""))),"")</f>
        <v/>
      </c>
    </row>
    <row r="225" spans="2:2" x14ac:dyDescent="0.25">
      <c r="B225" s="465" t="str">
        <f>IFERROR(IF('Quantities Report_Secondary'!A224="","",VALUE(SUBSTITUTE('Quantities Report_Secondary'!A224,"+",""))),"")</f>
        <v/>
      </c>
    </row>
    <row r="226" spans="2:2" x14ac:dyDescent="0.25">
      <c r="B226" s="465" t="str">
        <f>IFERROR(IF('Quantities Report_Secondary'!A225="","",VALUE(SUBSTITUTE('Quantities Report_Secondary'!A225,"+",""))),"")</f>
        <v/>
      </c>
    </row>
    <row r="227" spans="2:2" x14ac:dyDescent="0.25">
      <c r="B227" s="465" t="str">
        <f>IFERROR(IF('Quantities Report_Secondary'!A226="","",VALUE(SUBSTITUTE('Quantities Report_Secondary'!A226,"+",""))),"")</f>
        <v/>
      </c>
    </row>
    <row r="228" spans="2:2" x14ac:dyDescent="0.25">
      <c r="B228" s="465" t="str">
        <f>IFERROR(IF('Quantities Report_Secondary'!A227="","",VALUE(SUBSTITUTE('Quantities Report_Secondary'!A227,"+",""))),"")</f>
        <v/>
      </c>
    </row>
    <row r="229" spans="2:2" x14ac:dyDescent="0.25">
      <c r="B229" s="465" t="str">
        <f>IFERROR(IF('Quantities Report_Secondary'!A228="","",VALUE(SUBSTITUTE('Quantities Report_Secondary'!A228,"+",""))),"")</f>
        <v/>
      </c>
    </row>
    <row r="230" spans="2:2" x14ac:dyDescent="0.25">
      <c r="B230" s="465" t="str">
        <f>IFERROR(IF('Quantities Report_Secondary'!A229="","",VALUE(SUBSTITUTE('Quantities Report_Secondary'!A229,"+",""))),"")</f>
        <v/>
      </c>
    </row>
    <row r="231" spans="2:2" x14ac:dyDescent="0.25">
      <c r="B231" s="465" t="str">
        <f>IFERROR(IF('Quantities Report_Secondary'!A230="","",VALUE(SUBSTITUTE('Quantities Report_Secondary'!A230,"+",""))),"")</f>
        <v/>
      </c>
    </row>
    <row r="232" spans="2:2" x14ac:dyDescent="0.25">
      <c r="B232" s="465" t="str">
        <f>IFERROR(IF('Quantities Report_Secondary'!A231="","",VALUE(SUBSTITUTE('Quantities Report_Secondary'!A231,"+",""))),"")</f>
        <v/>
      </c>
    </row>
    <row r="233" spans="2:2" x14ac:dyDescent="0.25">
      <c r="B233" s="465" t="str">
        <f>IFERROR(IF('Quantities Report_Secondary'!A232="","",VALUE(SUBSTITUTE('Quantities Report_Secondary'!A232,"+",""))),"")</f>
        <v/>
      </c>
    </row>
    <row r="234" spans="2:2" x14ac:dyDescent="0.25">
      <c r="B234" s="465" t="str">
        <f>IFERROR(IF('Quantities Report_Secondary'!A233="","",VALUE(SUBSTITUTE('Quantities Report_Secondary'!A233,"+",""))),"")</f>
        <v/>
      </c>
    </row>
    <row r="235" spans="2:2" x14ac:dyDescent="0.25">
      <c r="B235" s="465" t="str">
        <f>IFERROR(IF('Quantities Report_Secondary'!A234="","",VALUE(SUBSTITUTE('Quantities Report_Secondary'!A234,"+",""))),"")</f>
        <v/>
      </c>
    </row>
    <row r="236" spans="2:2" x14ac:dyDescent="0.25">
      <c r="B236" s="465" t="str">
        <f>IFERROR(IF('Quantities Report_Secondary'!A235="","",VALUE(SUBSTITUTE('Quantities Report_Secondary'!A235,"+",""))),"")</f>
        <v/>
      </c>
    </row>
    <row r="237" spans="2:2" x14ac:dyDescent="0.25">
      <c r="B237" s="465" t="str">
        <f>IFERROR(IF('Quantities Report_Secondary'!A236="","",VALUE(SUBSTITUTE('Quantities Report_Secondary'!A236,"+",""))),"")</f>
        <v/>
      </c>
    </row>
    <row r="238" spans="2:2" x14ac:dyDescent="0.25">
      <c r="B238" s="465" t="str">
        <f>IFERROR(IF('Quantities Report_Secondary'!A237="","",VALUE(SUBSTITUTE('Quantities Report_Secondary'!A237,"+",""))),"")</f>
        <v/>
      </c>
    </row>
    <row r="239" spans="2:2" x14ac:dyDescent="0.25">
      <c r="B239" s="465" t="str">
        <f>IFERROR(IF('Quantities Report_Secondary'!A238="","",VALUE(SUBSTITUTE('Quantities Report_Secondary'!A238,"+",""))),"")</f>
        <v/>
      </c>
    </row>
    <row r="240" spans="2:2" x14ac:dyDescent="0.25">
      <c r="B240" s="465" t="str">
        <f>IFERROR(IF('Quantities Report_Secondary'!A239="","",VALUE(SUBSTITUTE('Quantities Report_Secondary'!A239,"+",""))),"")</f>
        <v/>
      </c>
    </row>
    <row r="241" spans="2:2" x14ac:dyDescent="0.25">
      <c r="B241" s="465" t="str">
        <f>IFERROR(IF('Quantities Report_Secondary'!A240="","",VALUE(SUBSTITUTE('Quantities Report_Secondary'!A240,"+",""))),"")</f>
        <v/>
      </c>
    </row>
    <row r="242" spans="2:2" x14ac:dyDescent="0.25">
      <c r="B242" s="465" t="str">
        <f>IFERROR(IF('Quantities Report_Secondary'!A241="","",VALUE(SUBSTITUTE('Quantities Report_Secondary'!A241,"+",""))),"")</f>
        <v/>
      </c>
    </row>
    <row r="243" spans="2:2" x14ac:dyDescent="0.25">
      <c r="B243" s="465" t="str">
        <f>IFERROR(IF('Quantities Report_Secondary'!A242="","",VALUE(SUBSTITUTE('Quantities Report_Secondary'!A242,"+",""))),"")</f>
        <v/>
      </c>
    </row>
    <row r="244" spans="2:2" x14ac:dyDescent="0.25">
      <c r="B244" s="465" t="str">
        <f>IFERROR(IF('Quantities Report_Secondary'!A243="","",VALUE(SUBSTITUTE('Quantities Report_Secondary'!A243,"+",""))),"")</f>
        <v/>
      </c>
    </row>
    <row r="245" spans="2:2" x14ac:dyDescent="0.25">
      <c r="B245" s="465" t="str">
        <f>IFERROR(IF('Quantities Report_Secondary'!A244="","",VALUE(SUBSTITUTE('Quantities Report_Secondary'!A244,"+",""))),"")</f>
        <v/>
      </c>
    </row>
    <row r="246" spans="2:2" x14ac:dyDescent="0.25">
      <c r="B246" s="465" t="str">
        <f>IFERROR(IF('Quantities Report_Secondary'!A245="","",VALUE(SUBSTITUTE('Quantities Report_Secondary'!A245,"+",""))),"")</f>
        <v/>
      </c>
    </row>
    <row r="247" spans="2:2" x14ac:dyDescent="0.25">
      <c r="B247" s="465" t="str">
        <f>IFERROR(IF('Quantities Report_Secondary'!A246="","",VALUE(SUBSTITUTE('Quantities Report_Secondary'!A246,"+",""))),"")</f>
        <v/>
      </c>
    </row>
    <row r="248" spans="2:2" x14ac:dyDescent="0.25">
      <c r="B248" s="465" t="str">
        <f>IFERROR(IF('Quantities Report_Secondary'!A247="","",VALUE(SUBSTITUTE('Quantities Report_Secondary'!A247,"+",""))),"")</f>
        <v/>
      </c>
    </row>
    <row r="249" spans="2:2" x14ac:dyDescent="0.25">
      <c r="B249" s="465" t="str">
        <f>IFERROR(IF('Quantities Report_Secondary'!A248="","",VALUE(SUBSTITUTE('Quantities Report_Secondary'!A248,"+",""))),"")</f>
        <v/>
      </c>
    </row>
    <row r="250" spans="2:2" x14ac:dyDescent="0.25">
      <c r="B250" s="465" t="str">
        <f>IFERROR(IF('Quantities Report_Secondary'!A249="","",VALUE(SUBSTITUTE('Quantities Report_Secondary'!A249,"+",""))),"")</f>
        <v/>
      </c>
    </row>
    <row r="251" spans="2:2" x14ac:dyDescent="0.25">
      <c r="B251" s="465" t="str">
        <f>IFERROR(IF('Quantities Report_Secondary'!A250="","",VALUE(SUBSTITUTE('Quantities Report_Secondary'!A250,"+",""))),"")</f>
        <v/>
      </c>
    </row>
    <row r="252" spans="2:2" x14ac:dyDescent="0.25">
      <c r="B252" s="465" t="str">
        <f>IFERROR(IF('Quantities Report_Secondary'!A251="","",VALUE(SUBSTITUTE('Quantities Report_Secondary'!A251,"+",""))),"")</f>
        <v/>
      </c>
    </row>
    <row r="253" spans="2:2" x14ac:dyDescent="0.25">
      <c r="B253" s="465" t="str">
        <f>IFERROR(IF('Quantities Report_Secondary'!A252="","",VALUE(SUBSTITUTE('Quantities Report_Secondary'!A252,"+",""))),"")</f>
        <v/>
      </c>
    </row>
    <row r="254" spans="2:2" x14ac:dyDescent="0.25">
      <c r="B254" s="465" t="str">
        <f>IFERROR(IF('Quantities Report_Secondary'!A253="","",VALUE(SUBSTITUTE('Quantities Report_Secondary'!A253,"+",""))),"")</f>
        <v/>
      </c>
    </row>
    <row r="255" spans="2:2" x14ac:dyDescent="0.25">
      <c r="B255" s="465" t="str">
        <f>IFERROR(IF('Quantities Report_Secondary'!A254="","",VALUE(SUBSTITUTE('Quantities Report_Secondary'!A254,"+",""))),"")</f>
        <v/>
      </c>
    </row>
    <row r="256" spans="2:2" x14ac:dyDescent="0.25">
      <c r="B256" s="465" t="str">
        <f>IFERROR(IF('Quantities Report_Secondary'!A255="","",VALUE(SUBSTITUTE('Quantities Report_Secondary'!A255,"+",""))),"")</f>
        <v/>
      </c>
    </row>
    <row r="257" spans="2:2" x14ac:dyDescent="0.25">
      <c r="B257" s="465" t="str">
        <f>IFERROR(IF('Quantities Report_Secondary'!A256="","",VALUE(SUBSTITUTE('Quantities Report_Secondary'!A256,"+",""))),"")</f>
        <v/>
      </c>
    </row>
    <row r="258" spans="2:2" x14ac:dyDescent="0.25">
      <c r="B258" s="465" t="str">
        <f>IFERROR(IF('Quantities Report_Secondary'!A257="","",VALUE(SUBSTITUTE('Quantities Report_Secondary'!A257,"+",""))),"")</f>
        <v/>
      </c>
    </row>
    <row r="259" spans="2:2" x14ac:dyDescent="0.25">
      <c r="B259" s="465" t="str">
        <f>IFERROR(IF('Quantities Report_Secondary'!A258="","",VALUE(SUBSTITUTE('Quantities Report_Secondary'!A258,"+",""))),"")</f>
        <v/>
      </c>
    </row>
    <row r="260" spans="2:2" x14ac:dyDescent="0.25">
      <c r="B260" s="465" t="str">
        <f>IFERROR(IF('Quantities Report_Secondary'!A259="","",VALUE(SUBSTITUTE('Quantities Report_Secondary'!A259,"+",""))),"")</f>
        <v/>
      </c>
    </row>
    <row r="261" spans="2:2" x14ac:dyDescent="0.25">
      <c r="B261" s="465" t="str">
        <f>IFERROR(IF('Quantities Report_Secondary'!A260="","",VALUE(SUBSTITUTE('Quantities Report_Secondary'!A260,"+",""))),"")</f>
        <v/>
      </c>
    </row>
    <row r="262" spans="2:2" x14ac:dyDescent="0.25">
      <c r="B262" s="465" t="str">
        <f>IFERROR(IF('Quantities Report_Secondary'!A261="","",VALUE(SUBSTITUTE('Quantities Report_Secondary'!A261,"+",""))),"")</f>
        <v/>
      </c>
    </row>
    <row r="263" spans="2:2" x14ac:dyDescent="0.25">
      <c r="B263" s="465" t="str">
        <f>IFERROR(IF('Quantities Report_Secondary'!A262="","",VALUE(SUBSTITUTE('Quantities Report_Secondary'!A262,"+",""))),"")</f>
        <v/>
      </c>
    </row>
    <row r="264" spans="2:2" x14ac:dyDescent="0.25">
      <c r="B264" s="465" t="str">
        <f>IFERROR(IF('Quantities Report_Secondary'!A263="","",VALUE(SUBSTITUTE('Quantities Report_Secondary'!A263,"+",""))),"")</f>
        <v/>
      </c>
    </row>
    <row r="265" spans="2:2" x14ac:dyDescent="0.25">
      <c r="B265" s="465" t="str">
        <f>IFERROR(IF('Quantities Report_Secondary'!A264="","",VALUE(SUBSTITUTE('Quantities Report_Secondary'!A264,"+",""))),"")</f>
        <v/>
      </c>
    </row>
    <row r="266" spans="2:2" x14ac:dyDescent="0.25">
      <c r="B266" s="465" t="str">
        <f>IFERROR(IF('Quantities Report_Secondary'!A265="","",VALUE(SUBSTITUTE('Quantities Report_Secondary'!A265,"+",""))),"")</f>
        <v/>
      </c>
    </row>
    <row r="267" spans="2:2" x14ac:dyDescent="0.25">
      <c r="B267" s="465" t="str">
        <f>IFERROR(IF('Quantities Report_Secondary'!A266="","",VALUE(SUBSTITUTE('Quantities Report_Secondary'!A266,"+",""))),"")</f>
        <v/>
      </c>
    </row>
    <row r="268" spans="2:2" x14ac:dyDescent="0.25">
      <c r="B268" s="465" t="str">
        <f>IFERROR(IF('Quantities Report_Secondary'!A267="","",VALUE(SUBSTITUTE('Quantities Report_Secondary'!A267,"+",""))),"")</f>
        <v/>
      </c>
    </row>
    <row r="269" spans="2:2" x14ac:dyDescent="0.25">
      <c r="B269" s="465" t="str">
        <f>IFERROR(IF('Quantities Report_Secondary'!A268="","",VALUE(SUBSTITUTE('Quantities Report_Secondary'!A268,"+",""))),"")</f>
        <v/>
      </c>
    </row>
    <row r="270" spans="2:2" x14ac:dyDescent="0.25">
      <c r="B270" s="465" t="str">
        <f>IFERROR(IF('Quantities Report_Secondary'!A269="","",VALUE(SUBSTITUTE('Quantities Report_Secondary'!A269,"+",""))),"")</f>
        <v/>
      </c>
    </row>
    <row r="271" spans="2:2" x14ac:dyDescent="0.25">
      <c r="B271" s="465" t="str">
        <f>IFERROR(IF('Quantities Report_Secondary'!A270="","",VALUE(SUBSTITUTE('Quantities Report_Secondary'!A270,"+",""))),"")</f>
        <v/>
      </c>
    </row>
    <row r="272" spans="2:2" x14ac:dyDescent="0.25">
      <c r="B272" s="465" t="str">
        <f>IFERROR(IF('Quantities Report_Secondary'!A271="","",VALUE(SUBSTITUTE('Quantities Report_Secondary'!A271,"+",""))),"")</f>
        <v/>
      </c>
    </row>
    <row r="273" spans="2:2" x14ac:dyDescent="0.25">
      <c r="B273" s="465" t="str">
        <f>IFERROR(IF('Quantities Report_Secondary'!A272="","",VALUE(SUBSTITUTE('Quantities Report_Secondary'!A272,"+",""))),"")</f>
        <v/>
      </c>
    </row>
    <row r="274" spans="2:2" x14ac:dyDescent="0.25">
      <c r="B274" s="465" t="str">
        <f>IFERROR(IF('Quantities Report_Secondary'!A273="","",VALUE(SUBSTITUTE('Quantities Report_Secondary'!A273,"+",""))),"")</f>
        <v/>
      </c>
    </row>
    <row r="275" spans="2:2" x14ac:dyDescent="0.25">
      <c r="B275" s="465" t="str">
        <f>IFERROR(IF('Quantities Report_Secondary'!A274="","",VALUE(SUBSTITUTE('Quantities Report_Secondary'!A274,"+",""))),"")</f>
        <v/>
      </c>
    </row>
    <row r="276" spans="2:2" x14ac:dyDescent="0.25">
      <c r="B276" s="465" t="str">
        <f>IFERROR(IF('Quantities Report_Secondary'!A275="","",VALUE(SUBSTITUTE('Quantities Report_Secondary'!A275,"+",""))),"")</f>
        <v/>
      </c>
    </row>
    <row r="277" spans="2:2" x14ac:dyDescent="0.25">
      <c r="B277" s="465" t="str">
        <f>IFERROR(IF('Quantities Report_Secondary'!A276="","",VALUE(SUBSTITUTE('Quantities Report_Secondary'!A276,"+",""))),"")</f>
        <v/>
      </c>
    </row>
    <row r="278" spans="2:2" x14ac:dyDescent="0.25">
      <c r="B278" s="465" t="str">
        <f>IFERROR(IF('Quantities Report_Secondary'!A277="","",VALUE(SUBSTITUTE('Quantities Report_Secondary'!A277,"+",""))),"")</f>
        <v/>
      </c>
    </row>
    <row r="279" spans="2:2" x14ac:dyDescent="0.25">
      <c r="B279" s="465" t="str">
        <f>IFERROR(IF('Quantities Report_Secondary'!A278="","",VALUE(SUBSTITUTE('Quantities Report_Secondary'!A278,"+",""))),"")</f>
        <v/>
      </c>
    </row>
    <row r="280" spans="2:2" x14ac:dyDescent="0.25">
      <c r="B280" s="465" t="str">
        <f>IFERROR(IF('Quantities Report_Secondary'!A279="","",VALUE(SUBSTITUTE('Quantities Report_Secondary'!A279,"+",""))),"")</f>
        <v/>
      </c>
    </row>
    <row r="281" spans="2:2" x14ac:dyDescent="0.25">
      <c r="B281" s="465" t="str">
        <f>IFERROR(IF('Quantities Report_Secondary'!A280="","",VALUE(SUBSTITUTE('Quantities Report_Secondary'!A280,"+",""))),"")</f>
        <v/>
      </c>
    </row>
    <row r="282" spans="2:2" x14ac:dyDescent="0.25">
      <c r="B282" s="465" t="str">
        <f>IFERROR(IF('Quantities Report_Secondary'!A281="","",VALUE(SUBSTITUTE('Quantities Report_Secondary'!A281,"+",""))),"")</f>
        <v/>
      </c>
    </row>
    <row r="283" spans="2:2" x14ac:dyDescent="0.25">
      <c r="B283" s="465" t="str">
        <f>IFERROR(IF('Quantities Report_Secondary'!A282="","",VALUE(SUBSTITUTE('Quantities Report_Secondary'!A282,"+",""))),"")</f>
        <v/>
      </c>
    </row>
    <row r="284" spans="2:2" x14ac:dyDescent="0.25">
      <c r="B284" s="465" t="str">
        <f>IFERROR(IF('Quantities Report_Secondary'!A283="","",VALUE(SUBSTITUTE('Quantities Report_Secondary'!A283,"+",""))),"")</f>
        <v/>
      </c>
    </row>
    <row r="285" spans="2:2" x14ac:dyDescent="0.25">
      <c r="B285" s="465" t="str">
        <f>IFERROR(IF('Quantities Report_Secondary'!A284="","",VALUE(SUBSTITUTE('Quantities Report_Secondary'!A284,"+",""))),"")</f>
        <v/>
      </c>
    </row>
    <row r="286" spans="2:2" x14ac:dyDescent="0.25">
      <c r="B286" s="465" t="str">
        <f>IFERROR(IF('Quantities Report_Secondary'!A285="","",VALUE(SUBSTITUTE('Quantities Report_Secondary'!A285,"+",""))),"")</f>
        <v/>
      </c>
    </row>
    <row r="287" spans="2:2" x14ac:dyDescent="0.25">
      <c r="B287" s="465" t="str">
        <f>IFERROR(IF('Quantities Report_Secondary'!A286="","",VALUE(SUBSTITUTE('Quantities Report_Secondary'!A286,"+",""))),"")</f>
        <v/>
      </c>
    </row>
    <row r="288" spans="2:2" x14ac:dyDescent="0.25">
      <c r="B288" s="465" t="str">
        <f>IFERROR(IF('Quantities Report_Secondary'!A287="","",VALUE(SUBSTITUTE('Quantities Report_Secondary'!A287,"+",""))),"")</f>
        <v/>
      </c>
    </row>
    <row r="289" spans="2:2" x14ac:dyDescent="0.25">
      <c r="B289" s="465" t="str">
        <f>IFERROR(IF('Quantities Report_Secondary'!A288="","",VALUE(SUBSTITUTE('Quantities Report_Secondary'!A288,"+",""))),"")</f>
        <v/>
      </c>
    </row>
    <row r="290" spans="2:2" x14ac:dyDescent="0.25">
      <c r="B290" s="465" t="str">
        <f>IFERROR(IF('Quantities Report_Secondary'!A289="","",VALUE(SUBSTITUTE('Quantities Report_Secondary'!A289,"+",""))),"")</f>
        <v/>
      </c>
    </row>
    <row r="291" spans="2:2" x14ac:dyDescent="0.25">
      <c r="B291" s="465" t="str">
        <f>IFERROR(IF('Quantities Report_Secondary'!A290="","",VALUE(SUBSTITUTE('Quantities Report_Secondary'!A290,"+",""))),"")</f>
        <v/>
      </c>
    </row>
    <row r="292" spans="2:2" x14ac:dyDescent="0.25">
      <c r="B292" s="465" t="str">
        <f>IFERROR(IF('Quantities Report_Secondary'!A291="","",VALUE(SUBSTITUTE('Quantities Report_Secondary'!A291,"+",""))),"")</f>
        <v/>
      </c>
    </row>
    <row r="293" spans="2:2" x14ac:dyDescent="0.25">
      <c r="B293" s="465" t="str">
        <f>IFERROR(IF('Quantities Report_Secondary'!A292="","",VALUE(SUBSTITUTE('Quantities Report_Secondary'!A292,"+",""))),"")</f>
        <v/>
      </c>
    </row>
    <row r="294" spans="2:2" x14ac:dyDescent="0.25">
      <c r="B294" s="465" t="str">
        <f>IFERROR(IF('Quantities Report_Secondary'!A293="","",VALUE(SUBSTITUTE('Quantities Report_Secondary'!A293,"+",""))),"")</f>
        <v/>
      </c>
    </row>
    <row r="295" spans="2:2" x14ac:dyDescent="0.25">
      <c r="B295" s="465" t="str">
        <f>IFERROR(IF('Quantities Report_Secondary'!A294="","",VALUE(SUBSTITUTE('Quantities Report_Secondary'!A294,"+",""))),"")</f>
        <v/>
      </c>
    </row>
    <row r="296" spans="2:2" x14ac:dyDescent="0.25">
      <c r="B296" s="465" t="str">
        <f>IFERROR(IF('Quantities Report_Secondary'!A295="","",VALUE(SUBSTITUTE('Quantities Report_Secondary'!A295,"+",""))),"")</f>
        <v/>
      </c>
    </row>
    <row r="297" spans="2:2" x14ac:dyDescent="0.25">
      <c r="B297" s="465" t="str">
        <f>IFERROR(IF('Quantities Report_Secondary'!A296="","",VALUE(SUBSTITUTE('Quantities Report_Secondary'!A296,"+",""))),"")</f>
        <v/>
      </c>
    </row>
    <row r="298" spans="2:2" x14ac:dyDescent="0.25">
      <c r="B298" s="465" t="str">
        <f>IFERROR(IF('Quantities Report_Secondary'!A297="","",VALUE(SUBSTITUTE('Quantities Report_Secondary'!A297,"+",""))),"")</f>
        <v/>
      </c>
    </row>
    <row r="299" spans="2:2" x14ac:dyDescent="0.25">
      <c r="B299" s="465" t="str">
        <f>IFERROR(IF('Quantities Report_Secondary'!A298="","",VALUE(SUBSTITUTE('Quantities Report_Secondary'!A298,"+",""))),"")</f>
        <v/>
      </c>
    </row>
    <row r="300" spans="2:2" x14ac:dyDescent="0.25">
      <c r="B300" s="465" t="str">
        <f>IFERROR(IF('Quantities Report_Secondary'!A299="","",VALUE(SUBSTITUTE('Quantities Report_Secondary'!A299,"+",""))),"")</f>
        <v/>
      </c>
    </row>
    <row r="301" spans="2:2" x14ac:dyDescent="0.25">
      <c r="B301" s="465" t="str">
        <f>IFERROR(IF('Quantities Report_Secondary'!A300="","",VALUE(SUBSTITUTE('Quantities Report_Secondary'!A300,"+",""))),"")</f>
        <v/>
      </c>
    </row>
    <row r="302" spans="2:2" x14ac:dyDescent="0.25">
      <c r="B302" s="465" t="str">
        <f>IFERROR(IF('Quantities Report_Secondary'!A301="","",VALUE(SUBSTITUTE('Quantities Report_Secondary'!A301,"+",""))),"")</f>
        <v/>
      </c>
    </row>
    <row r="303" spans="2:2" x14ac:dyDescent="0.25">
      <c r="B303" s="465" t="str">
        <f>IFERROR(IF('Quantities Report_Secondary'!A302="","",VALUE(SUBSTITUTE('Quantities Report_Secondary'!A302,"+",""))),"")</f>
        <v/>
      </c>
    </row>
    <row r="304" spans="2:2" x14ac:dyDescent="0.25">
      <c r="B304" s="465" t="str">
        <f>IFERROR(IF('Quantities Report_Secondary'!A303="","",VALUE(SUBSTITUTE('Quantities Report_Secondary'!A303,"+",""))),"")</f>
        <v/>
      </c>
    </row>
    <row r="305" spans="2:2" x14ac:dyDescent="0.25">
      <c r="B305" s="465" t="str">
        <f>IFERROR(IF('Quantities Report_Secondary'!A304="","",VALUE(SUBSTITUTE('Quantities Report_Secondary'!A304,"+",""))),"")</f>
        <v/>
      </c>
    </row>
    <row r="306" spans="2:2" x14ac:dyDescent="0.25">
      <c r="B306" s="465" t="str">
        <f>IFERROR(IF('Quantities Report_Secondary'!A305="","",VALUE(SUBSTITUTE('Quantities Report_Secondary'!A305,"+",""))),"")</f>
        <v/>
      </c>
    </row>
    <row r="307" spans="2:2" x14ac:dyDescent="0.25">
      <c r="B307" s="465" t="str">
        <f>IFERROR(IF('Quantities Report_Secondary'!A306="","",VALUE(SUBSTITUTE('Quantities Report_Secondary'!A306,"+",""))),"")</f>
        <v/>
      </c>
    </row>
    <row r="308" spans="2:2" x14ac:dyDescent="0.25">
      <c r="B308" s="465" t="str">
        <f>IFERROR(IF('Quantities Report_Secondary'!A307="","",VALUE(SUBSTITUTE('Quantities Report_Secondary'!A307,"+",""))),"")</f>
        <v/>
      </c>
    </row>
    <row r="309" spans="2:2" x14ac:dyDescent="0.25">
      <c r="B309" s="465" t="str">
        <f>IFERROR(IF('Quantities Report_Secondary'!A308="","",VALUE(SUBSTITUTE('Quantities Report_Secondary'!A308,"+",""))),"")</f>
        <v/>
      </c>
    </row>
    <row r="310" spans="2:2" x14ac:dyDescent="0.25">
      <c r="B310" s="465" t="str">
        <f>IFERROR(IF('Quantities Report_Secondary'!A309="","",VALUE(SUBSTITUTE('Quantities Report_Secondary'!A309,"+",""))),"")</f>
        <v/>
      </c>
    </row>
    <row r="311" spans="2:2" x14ac:dyDescent="0.25">
      <c r="B311" s="465" t="str">
        <f>IFERROR(IF('Quantities Report_Secondary'!A310="","",VALUE(SUBSTITUTE('Quantities Report_Secondary'!A310,"+",""))),"")</f>
        <v/>
      </c>
    </row>
    <row r="312" spans="2:2" x14ac:dyDescent="0.25">
      <c r="B312" s="465" t="str">
        <f>IFERROR(IF('Quantities Report_Secondary'!A311="","",VALUE(SUBSTITUTE('Quantities Report_Secondary'!A311,"+",""))),"")</f>
        <v/>
      </c>
    </row>
    <row r="313" spans="2:2" x14ac:dyDescent="0.25">
      <c r="B313" s="465" t="str">
        <f>IFERROR(IF('Quantities Report_Secondary'!A312="","",VALUE(SUBSTITUTE('Quantities Report_Secondary'!A312,"+",""))),"")</f>
        <v/>
      </c>
    </row>
    <row r="314" spans="2:2" x14ac:dyDescent="0.25">
      <c r="B314" s="465" t="str">
        <f>IFERROR(IF('Quantities Report_Secondary'!A313="","",VALUE(SUBSTITUTE('Quantities Report_Secondary'!A313,"+",""))),"")</f>
        <v/>
      </c>
    </row>
    <row r="315" spans="2:2" x14ac:dyDescent="0.25">
      <c r="B315" s="465" t="str">
        <f>IFERROR(IF('Quantities Report_Secondary'!A314="","",VALUE(SUBSTITUTE('Quantities Report_Secondary'!A314,"+",""))),"")</f>
        <v/>
      </c>
    </row>
    <row r="316" spans="2:2" x14ac:dyDescent="0.25">
      <c r="B316" s="465" t="str">
        <f>IFERROR(IF('Quantities Report_Secondary'!A315="","",VALUE(SUBSTITUTE('Quantities Report_Secondary'!A315,"+",""))),"")</f>
        <v/>
      </c>
    </row>
    <row r="317" spans="2:2" x14ac:dyDescent="0.25">
      <c r="B317" s="465" t="str">
        <f>IFERROR(IF('Quantities Report_Secondary'!A316="","",VALUE(SUBSTITUTE('Quantities Report_Secondary'!A316,"+",""))),"")</f>
        <v/>
      </c>
    </row>
    <row r="318" spans="2:2" x14ac:dyDescent="0.25">
      <c r="B318" s="465" t="str">
        <f>IFERROR(IF('Quantities Report_Secondary'!A317="","",VALUE(SUBSTITUTE('Quantities Report_Secondary'!A317,"+",""))),"")</f>
        <v/>
      </c>
    </row>
    <row r="319" spans="2:2" x14ac:dyDescent="0.25">
      <c r="B319" s="465" t="str">
        <f>IFERROR(IF('Quantities Report_Secondary'!A318="","",VALUE(SUBSTITUTE('Quantities Report_Secondary'!A318,"+",""))),"")</f>
        <v/>
      </c>
    </row>
    <row r="320" spans="2:2" x14ac:dyDescent="0.25">
      <c r="B320" s="465" t="str">
        <f>IFERROR(IF('Quantities Report_Secondary'!A319="","",VALUE(SUBSTITUTE('Quantities Report_Secondary'!A319,"+",""))),"")</f>
        <v/>
      </c>
    </row>
    <row r="321" spans="2:2" x14ac:dyDescent="0.25">
      <c r="B321" s="465" t="str">
        <f>IFERROR(IF('Quantities Report_Secondary'!A320="","",VALUE(SUBSTITUTE('Quantities Report_Secondary'!A320,"+",""))),"")</f>
        <v/>
      </c>
    </row>
    <row r="322" spans="2:2" x14ac:dyDescent="0.25">
      <c r="B322" s="465" t="str">
        <f>IFERROR(IF('Quantities Report_Secondary'!A321="","",VALUE(SUBSTITUTE('Quantities Report_Secondary'!A321,"+",""))),"")</f>
        <v/>
      </c>
    </row>
    <row r="323" spans="2:2" x14ac:dyDescent="0.25">
      <c r="B323" s="465" t="str">
        <f>IFERROR(IF('Quantities Report_Secondary'!A322="","",VALUE(SUBSTITUTE('Quantities Report_Secondary'!A322,"+",""))),"")</f>
        <v/>
      </c>
    </row>
    <row r="324" spans="2:2" x14ac:dyDescent="0.25">
      <c r="B324" s="465" t="str">
        <f>IFERROR(IF('Quantities Report_Secondary'!A323="","",VALUE(SUBSTITUTE('Quantities Report_Secondary'!A323,"+",""))),"")</f>
        <v/>
      </c>
    </row>
    <row r="325" spans="2:2" x14ac:dyDescent="0.25">
      <c r="B325" s="465" t="str">
        <f>IFERROR(IF('Quantities Report_Secondary'!A324="","",VALUE(SUBSTITUTE('Quantities Report_Secondary'!A324,"+",""))),"")</f>
        <v/>
      </c>
    </row>
    <row r="326" spans="2:2" x14ac:dyDescent="0.25">
      <c r="B326" s="465" t="str">
        <f>IFERROR(IF('Quantities Report_Secondary'!A325="","",VALUE(SUBSTITUTE('Quantities Report_Secondary'!A325,"+",""))),"")</f>
        <v/>
      </c>
    </row>
    <row r="327" spans="2:2" x14ac:dyDescent="0.25">
      <c r="B327" s="465" t="str">
        <f>IFERROR(IF('Quantities Report_Secondary'!A326="","",VALUE(SUBSTITUTE('Quantities Report_Secondary'!A326,"+",""))),"")</f>
        <v/>
      </c>
    </row>
    <row r="328" spans="2:2" x14ac:dyDescent="0.25">
      <c r="B328" s="465" t="str">
        <f>IFERROR(IF('Quantities Report_Secondary'!A327="","",VALUE(SUBSTITUTE('Quantities Report_Secondary'!A327,"+",""))),"")</f>
        <v/>
      </c>
    </row>
    <row r="329" spans="2:2" x14ac:dyDescent="0.25">
      <c r="B329" s="465" t="str">
        <f>IFERROR(IF('Quantities Report_Secondary'!A328="","",VALUE(SUBSTITUTE('Quantities Report_Secondary'!A328,"+",""))),"")</f>
        <v/>
      </c>
    </row>
    <row r="330" spans="2:2" x14ac:dyDescent="0.25">
      <c r="B330" s="465" t="str">
        <f>IFERROR(IF('Quantities Report_Secondary'!A329="","",VALUE(SUBSTITUTE('Quantities Report_Secondary'!A329,"+",""))),"")</f>
        <v/>
      </c>
    </row>
    <row r="331" spans="2:2" x14ac:dyDescent="0.25">
      <c r="B331" s="465" t="str">
        <f>IFERROR(IF('Quantities Report_Secondary'!A330="","",VALUE(SUBSTITUTE('Quantities Report_Secondary'!A330,"+",""))),"")</f>
        <v/>
      </c>
    </row>
    <row r="332" spans="2:2" x14ac:dyDescent="0.25">
      <c r="B332" s="465" t="str">
        <f>IFERROR(IF('Quantities Report_Secondary'!A331="","",VALUE(SUBSTITUTE('Quantities Report_Secondary'!A331,"+",""))),"")</f>
        <v/>
      </c>
    </row>
    <row r="333" spans="2:2" x14ac:dyDescent="0.25">
      <c r="B333" s="465" t="str">
        <f>IFERROR(IF('Quantities Report_Secondary'!A332="","",VALUE(SUBSTITUTE('Quantities Report_Secondary'!A332,"+",""))),"")</f>
        <v/>
      </c>
    </row>
    <row r="334" spans="2:2" x14ac:dyDescent="0.25">
      <c r="B334" s="465" t="str">
        <f>IFERROR(IF('Quantities Report_Secondary'!A333="","",VALUE(SUBSTITUTE('Quantities Report_Secondary'!A333,"+",""))),"")</f>
        <v/>
      </c>
    </row>
    <row r="335" spans="2:2" x14ac:dyDescent="0.25">
      <c r="B335" s="465" t="str">
        <f>IFERROR(IF('Quantities Report_Secondary'!A334="","",VALUE(SUBSTITUTE('Quantities Report_Secondary'!A334,"+",""))),"")</f>
        <v/>
      </c>
    </row>
    <row r="336" spans="2:2" x14ac:dyDescent="0.25">
      <c r="B336" s="465" t="str">
        <f>IFERROR(IF('Quantities Report_Secondary'!A335="","",VALUE(SUBSTITUTE('Quantities Report_Secondary'!A335,"+",""))),"")</f>
        <v/>
      </c>
    </row>
    <row r="337" spans="2:2" x14ac:dyDescent="0.25">
      <c r="B337" s="465" t="str">
        <f>IFERROR(IF('Quantities Report_Secondary'!A336="","",VALUE(SUBSTITUTE('Quantities Report_Secondary'!A336,"+",""))),"")</f>
        <v/>
      </c>
    </row>
    <row r="338" spans="2:2" x14ac:dyDescent="0.25">
      <c r="B338" s="465" t="str">
        <f>IFERROR(IF('Quantities Report_Secondary'!A337="","",VALUE(SUBSTITUTE('Quantities Report_Secondary'!A337,"+",""))),"")</f>
        <v/>
      </c>
    </row>
    <row r="339" spans="2:2" x14ac:dyDescent="0.25">
      <c r="B339" s="465" t="str">
        <f>IFERROR(IF('Quantities Report_Secondary'!A338="","",VALUE(SUBSTITUTE('Quantities Report_Secondary'!A338,"+",""))),"")</f>
        <v/>
      </c>
    </row>
    <row r="340" spans="2:2" x14ac:dyDescent="0.25">
      <c r="B340" s="465" t="str">
        <f>IFERROR(IF('Quantities Report_Secondary'!A339="","",VALUE(SUBSTITUTE('Quantities Report_Secondary'!A339,"+",""))),"")</f>
        <v/>
      </c>
    </row>
    <row r="341" spans="2:2" x14ac:dyDescent="0.25">
      <c r="B341" s="465" t="str">
        <f>IFERROR(IF('Quantities Report_Secondary'!A340="","",VALUE(SUBSTITUTE('Quantities Report_Secondary'!A340,"+",""))),"")</f>
        <v/>
      </c>
    </row>
    <row r="342" spans="2:2" x14ac:dyDescent="0.25">
      <c r="B342" s="465" t="str">
        <f>IFERROR(IF('Quantities Report_Secondary'!A341="","",VALUE(SUBSTITUTE('Quantities Report_Secondary'!A341,"+",""))),"")</f>
        <v/>
      </c>
    </row>
    <row r="343" spans="2:2" x14ac:dyDescent="0.25">
      <c r="B343" s="465" t="str">
        <f>IFERROR(IF('Quantities Report_Secondary'!A342="","",VALUE(SUBSTITUTE('Quantities Report_Secondary'!A342,"+",""))),"")</f>
        <v/>
      </c>
    </row>
    <row r="344" spans="2:2" x14ac:dyDescent="0.25">
      <c r="B344" s="465" t="str">
        <f>IFERROR(IF('Quantities Report_Secondary'!A343="","",VALUE(SUBSTITUTE('Quantities Report_Secondary'!A343,"+",""))),"")</f>
        <v/>
      </c>
    </row>
    <row r="345" spans="2:2" x14ac:dyDescent="0.25">
      <c r="B345" s="465" t="str">
        <f>IFERROR(IF('Quantities Report_Secondary'!A344="","",VALUE(SUBSTITUTE('Quantities Report_Secondary'!A344,"+",""))),"")</f>
        <v/>
      </c>
    </row>
    <row r="346" spans="2:2" x14ac:dyDescent="0.25">
      <c r="B346" s="465" t="str">
        <f>IFERROR(IF('Quantities Report_Secondary'!A345="","",VALUE(SUBSTITUTE('Quantities Report_Secondary'!A345,"+",""))),"")</f>
        <v/>
      </c>
    </row>
    <row r="347" spans="2:2" x14ac:dyDescent="0.25">
      <c r="B347" s="465" t="str">
        <f>IFERROR(IF('Quantities Report_Secondary'!A346="","",VALUE(SUBSTITUTE('Quantities Report_Secondary'!A346,"+",""))),"")</f>
        <v/>
      </c>
    </row>
    <row r="348" spans="2:2" x14ac:dyDescent="0.25">
      <c r="B348" s="465" t="str">
        <f>IFERROR(IF('Quantities Report_Secondary'!A347="","",VALUE(SUBSTITUTE('Quantities Report_Secondary'!A347,"+",""))),"")</f>
        <v/>
      </c>
    </row>
    <row r="349" spans="2:2" x14ac:dyDescent="0.25">
      <c r="B349" s="465" t="str">
        <f>IFERROR(IF('Quantities Report_Secondary'!A348="","",VALUE(SUBSTITUTE('Quantities Report_Secondary'!A348,"+",""))),"")</f>
        <v/>
      </c>
    </row>
    <row r="350" spans="2:2" x14ac:dyDescent="0.25">
      <c r="B350" s="465" t="str">
        <f>IFERROR(IF('Quantities Report_Secondary'!A349="","",VALUE(SUBSTITUTE('Quantities Report_Secondary'!A349,"+",""))),"")</f>
        <v/>
      </c>
    </row>
    <row r="351" spans="2:2" x14ac:dyDescent="0.25">
      <c r="B351" s="465" t="str">
        <f>IFERROR(IF('Quantities Report_Secondary'!A350="","",VALUE(SUBSTITUTE('Quantities Report_Secondary'!A350,"+",""))),"")</f>
        <v/>
      </c>
    </row>
    <row r="352" spans="2:2" x14ac:dyDescent="0.25">
      <c r="B352" s="465" t="str">
        <f>IFERROR(IF('Quantities Report_Secondary'!A351="","",VALUE(SUBSTITUTE('Quantities Report_Secondary'!A351,"+",""))),"")</f>
        <v/>
      </c>
    </row>
    <row r="353" spans="2:2" x14ac:dyDescent="0.25">
      <c r="B353" s="465" t="str">
        <f>IFERROR(IF('Quantities Report_Secondary'!A352="","",VALUE(SUBSTITUTE('Quantities Report_Secondary'!A352,"+",""))),"")</f>
        <v/>
      </c>
    </row>
    <row r="354" spans="2:2" x14ac:dyDescent="0.25">
      <c r="B354" s="465" t="str">
        <f>IFERROR(IF('Quantities Report_Secondary'!A353="","",VALUE(SUBSTITUTE('Quantities Report_Secondary'!A353,"+",""))),"")</f>
        <v/>
      </c>
    </row>
    <row r="355" spans="2:2" x14ac:dyDescent="0.25">
      <c r="B355" s="465" t="str">
        <f>IFERROR(IF('Quantities Report_Secondary'!A354="","",VALUE(SUBSTITUTE('Quantities Report_Secondary'!A354,"+",""))),"")</f>
        <v/>
      </c>
    </row>
    <row r="356" spans="2:2" x14ac:dyDescent="0.25">
      <c r="B356" s="465" t="str">
        <f>IFERROR(IF('Quantities Report_Secondary'!A355="","",VALUE(SUBSTITUTE('Quantities Report_Secondary'!A355,"+",""))),"")</f>
        <v/>
      </c>
    </row>
    <row r="357" spans="2:2" x14ac:dyDescent="0.25">
      <c r="B357" s="465" t="str">
        <f>IFERROR(IF('Quantities Report_Secondary'!A356="","",VALUE(SUBSTITUTE('Quantities Report_Secondary'!A356,"+",""))),"")</f>
        <v/>
      </c>
    </row>
    <row r="358" spans="2:2" x14ac:dyDescent="0.25">
      <c r="B358" s="465" t="str">
        <f>IFERROR(IF('Quantities Report_Secondary'!A357="","",VALUE(SUBSTITUTE('Quantities Report_Secondary'!A357,"+",""))),"")</f>
        <v/>
      </c>
    </row>
    <row r="359" spans="2:2" x14ac:dyDescent="0.25">
      <c r="B359" s="465" t="str">
        <f>IFERROR(IF('Quantities Report_Secondary'!A358="","",VALUE(SUBSTITUTE('Quantities Report_Secondary'!A358,"+",""))),"")</f>
        <v/>
      </c>
    </row>
    <row r="360" spans="2:2" x14ac:dyDescent="0.25">
      <c r="B360" s="465" t="str">
        <f>IFERROR(IF('Quantities Report_Secondary'!A359="","",VALUE(SUBSTITUTE('Quantities Report_Secondary'!A359,"+",""))),"")</f>
        <v/>
      </c>
    </row>
    <row r="361" spans="2:2" x14ac:dyDescent="0.25">
      <c r="B361" s="465" t="str">
        <f>IFERROR(IF('Quantities Report_Secondary'!A360="","",VALUE(SUBSTITUTE('Quantities Report_Secondary'!A360,"+",""))),"")</f>
        <v/>
      </c>
    </row>
    <row r="362" spans="2:2" x14ac:dyDescent="0.25">
      <c r="B362" s="465" t="str">
        <f>IFERROR(IF('Quantities Report_Secondary'!A361="","",VALUE(SUBSTITUTE('Quantities Report_Secondary'!A361,"+",""))),"")</f>
        <v/>
      </c>
    </row>
    <row r="363" spans="2:2" x14ac:dyDescent="0.25">
      <c r="B363" s="465" t="str">
        <f>IFERROR(IF('Quantities Report_Secondary'!A362="","",VALUE(SUBSTITUTE('Quantities Report_Secondary'!A362,"+",""))),"")</f>
        <v/>
      </c>
    </row>
    <row r="364" spans="2:2" x14ac:dyDescent="0.25">
      <c r="B364" s="465" t="str">
        <f>IFERROR(IF('Quantities Report_Secondary'!A363="","",VALUE(SUBSTITUTE('Quantities Report_Secondary'!A363,"+",""))),"")</f>
        <v/>
      </c>
    </row>
    <row r="365" spans="2:2" x14ac:dyDescent="0.25">
      <c r="B365" s="465" t="str">
        <f>IFERROR(IF('Quantities Report_Secondary'!A364="","",VALUE(SUBSTITUTE('Quantities Report_Secondary'!A364,"+",""))),"")</f>
        <v/>
      </c>
    </row>
    <row r="366" spans="2:2" x14ac:dyDescent="0.25">
      <c r="B366" s="465" t="str">
        <f>IFERROR(IF('Quantities Report_Secondary'!A365="","",VALUE(SUBSTITUTE('Quantities Report_Secondary'!A365,"+",""))),"")</f>
        <v/>
      </c>
    </row>
    <row r="367" spans="2:2" x14ac:dyDescent="0.25">
      <c r="B367" s="465" t="str">
        <f>IFERROR(IF('Quantities Report_Secondary'!A366="","",VALUE(SUBSTITUTE('Quantities Report_Secondary'!A366,"+",""))),"")</f>
        <v/>
      </c>
    </row>
    <row r="368" spans="2:2" x14ac:dyDescent="0.25">
      <c r="B368" s="465" t="str">
        <f>IFERROR(IF('Quantities Report_Secondary'!A367="","",VALUE(SUBSTITUTE('Quantities Report_Secondary'!A367,"+",""))),"")</f>
        <v/>
      </c>
    </row>
    <row r="369" spans="2:2" x14ac:dyDescent="0.25">
      <c r="B369" s="465" t="str">
        <f>IFERROR(IF('Quantities Report_Secondary'!A368="","",VALUE(SUBSTITUTE('Quantities Report_Secondary'!A368,"+",""))),"")</f>
        <v/>
      </c>
    </row>
    <row r="370" spans="2:2" x14ac:dyDescent="0.25">
      <c r="B370" s="465" t="str">
        <f>IFERROR(IF('Quantities Report_Secondary'!A369="","",VALUE(SUBSTITUTE('Quantities Report_Secondary'!A369,"+",""))),"")</f>
        <v/>
      </c>
    </row>
    <row r="371" spans="2:2" x14ac:dyDescent="0.25">
      <c r="B371" s="465" t="str">
        <f>IFERROR(IF('Quantities Report_Secondary'!A370="","",VALUE(SUBSTITUTE('Quantities Report_Secondary'!A370,"+",""))),"")</f>
        <v/>
      </c>
    </row>
    <row r="372" spans="2:2" x14ac:dyDescent="0.25">
      <c r="B372" s="465" t="str">
        <f>IFERROR(IF('Quantities Report_Secondary'!A371="","",VALUE(SUBSTITUTE('Quantities Report_Secondary'!A371,"+",""))),"")</f>
        <v/>
      </c>
    </row>
    <row r="373" spans="2:2" x14ac:dyDescent="0.25">
      <c r="B373" s="465" t="str">
        <f>IFERROR(IF('Quantities Report_Secondary'!A372="","",VALUE(SUBSTITUTE('Quantities Report_Secondary'!A372,"+",""))),"")</f>
        <v/>
      </c>
    </row>
    <row r="374" spans="2:2" x14ac:dyDescent="0.25">
      <c r="B374" s="465" t="str">
        <f>IFERROR(IF('Quantities Report_Secondary'!A373="","",VALUE(SUBSTITUTE('Quantities Report_Secondary'!A373,"+",""))),"")</f>
        <v/>
      </c>
    </row>
    <row r="375" spans="2:2" x14ac:dyDescent="0.25">
      <c r="B375" s="465" t="str">
        <f>IFERROR(IF('Quantities Report_Secondary'!A374="","",VALUE(SUBSTITUTE('Quantities Report_Secondary'!A374,"+",""))),"")</f>
        <v/>
      </c>
    </row>
    <row r="376" spans="2:2" x14ac:dyDescent="0.25">
      <c r="B376" s="465" t="str">
        <f>IFERROR(IF('Quantities Report_Secondary'!A375="","",VALUE(SUBSTITUTE('Quantities Report_Secondary'!A375,"+",""))),"")</f>
        <v/>
      </c>
    </row>
    <row r="377" spans="2:2" x14ac:dyDescent="0.25">
      <c r="B377" s="465" t="str">
        <f>IFERROR(IF('Quantities Report_Secondary'!A376="","",VALUE(SUBSTITUTE('Quantities Report_Secondary'!A376,"+",""))),"")</f>
        <v/>
      </c>
    </row>
    <row r="378" spans="2:2" x14ac:dyDescent="0.25">
      <c r="B378" s="465" t="str">
        <f>IFERROR(IF('Quantities Report_Secondary'!A377="","",VALUE(SUBSTITUTE('Quantities Report_Secondary'!A377,"+",""))),"")</f>
        <v/>
      </c>
    </row>
    <row r="379" spans="2:2" x14ac:dyDescent="0.25">
      <c r="B379" s="465" t="str">
        <f>IFERROR(IF('Quantities Report_Secondary'!A378="","",VALUE(SUBSTITUTE('Quantities Report_Secondary'!A378,"+",""))),"")</f>
        <v/>
      </c>
    </row>
    <row r="380" spans="2:2" x14ac:dyDescent="0.25">
      <c r="B380" s="465" t="str">
        <f>IFERROR(IF('Quantities Report_Secondary'!A379="","",VALUE(SUBSTITUTE('Quantities Report_Secondary'!A379,"+",""))),"")</f>
        <v/>
      </c>
    </row>
    <row r="381" spans="2:2" x14ac:dyDescent="0.25">
      <c r="B381" s="465" t="str">
        <f>IFERROR(IF('Quantities Report_Secondary'!A380="","",VALUE(SUBSTITUTE('Quantities Report_Secondary'!A380,"+",""))),"")</f>
        <v/>
      </c>
    </row>
    <row r="382" spans="2:2" x14ac:dyDescent="0.25">
      <c r="B382" s="465" t="str">
        <f>IFERROR(IF('Quantities Report_Secondary'!A381="","",VALUE(SUBSTITUTE('Quantities Report_Secondary'!A381,"+",""))),"")</f>
        <v/>
      </c>
    </row>
    <row r="383" spans="2:2" x14ac:dyDescent="0.25">
      <c r="B383" s="465" t="str">
        <f>IFERROR(IF('Quantities Report_Secondary'!A382="","",VALUE(SUBSTITUTE('Quantities Report_Secondary'!A382,"+",""))),"")</f>
        <v/>
      </c>
    </row>
    <row r="384" spans="2:2" x14ac:dyDescent="0.25">
      <c r="B384" s="465" t="str">
        <f>IFERROR(IF('Quantities Report_Secondary'!A383="","",VALUE(SUBSTITUTE('Quantities Report_Secondary'!A383,"+",""))),"")</f>
        <v/>
      </c>
    </row>
    <row r="385" spans="2:2" x14ac:dyDescent="0.25">
      <c r="B385" s="465" t="str">
        <f>IFERROR(IF('Quantities Report_Secondary'!A384="","",VALUE(SUBSTITUTE('Quantities Report_Secondary'!A384,"+",""))),"")</f>
        <v/>
      </c>
    </row>
    <row r="386" spans="2:2" x14ac:dyDescent="0.25">
      <c r="B386" s="465" t="str">
        <f>IFERROR(IF('Quantities Report_Secondary'!A385="","",VALUE(SUBSTITUTE('Quantities Report_Secondary'!A385,"+",""))),"")</f>
        <v/>
      </c>
    </row>
    <row r="387" spans="2:2" x14ac:dyDescent="0.25">
      <c r="B387" s="465" t="str">
        <f>IFERROR(IF('Quantities Report_Secondary'!A386="","",VALUE(SUBSTITUTE('Quantities Report_Secondary'!A386,"+",""))),"")</f>
        <v/>
      </c>
    </row>
    <row r="388" spans="2:2" x14ac:dyDescent="0.25">
      <c r="B388" s="465" t="str">
        <f>IFERROR(IF('Quantities Report_Secondary'!A387="","",VALUE(SUBSTITUTE('Quantities Report_Secondary'!A387,"+",""))),"")</f>
        <v/>
      </c>
    </row>
    <row r="389" spans="2:2" x14ac:dyDescent="0.25">
      <c r="B389" s="465" t="str">
        <f>IFERROR(IF('Quantities Report_Secondary'!A388="","",VALUE(SUBSTITUTE('Quantities Report_Secondary'!A388,"+",""))),"")</f>
        <v/>
      </c>
    </row>
    <row r="390" spans="2:2" x14ac:dyDescent="0.25">
      <c r="B390" s="465" t="str">
        <f>IFERROR(IF('Quantities Report_Secondary'!A389="","",VALUE(SUBSTITUTE('Quantities Report_Secondary'!A389,"+",""))),"")</f>
        <v/>
      </c>
    </row>
    <row r="391" spans="2:2" x14ac:dyDescent="0.25">
      <c r="B391" s="465" t="str">
        <f>IFERROR(IF('Quantities Report_Secondary'!A390="","",VALUE(SUBSTITUTE('Quantities Report_Secondary'!A390,"+",""))),"")</f>
        <v/>
      </c>
    </row>
    <row r="392" spans="2:2" x14ac:dyDescent="0.25">
      <c r="B392" s="465" t="str">
        <f>IFERROR(IF('Quantities Report_Secondary'!A391="","",VALUE(SUBSTITUTE('Quantities Report_Secondary'!A391,"+",""))),"")</f>
        <v/>
      </c>
    </row>
    <row r="393" spans="2:2" x14ac:dyDescent="0.25">
      <c r="B393" s="465" t="str">
        <f>IFERROR(IF('Quantities Report_Secondary'!A392="","",VALUE(SUBSTITUTE('Quantities Report_Secondary'!A392,"+",""))),"")</f>
        <v/>
      </c>
    </row>
    <row r="394" spans="2:2" x14ac:dyDescent="0.25">
      <c r="B394" s="465" t="str">
        <f>IFERROR(IF('Quantities Report_Secondary'!A393="","",VALUE(SUBSTITUTE('Quantities Report_Secondary'!A393,"+",""))),"")</f>
        <v/>
      </c>
    </row>
    <row r="395" spans="2:2" x14ac:dyDescent="0.25">
      <c r="B395" s="465" t="str">
        <f>IFERROR(IF('Quantities Report_Secondary'!A394="","",VALUE(SUBSTITUTE('Quantities Report_Secondary'!A394,"+",""))),"")</f>
        <v/>
      </c>
    </row>
    <row r="396" spans="2:2" x14ac:dyDescent="0.25">
      <c r="B396" s="465" t="str">
        <f>IFERROR(IF('Quantities Report_Secondary'!A395="","",VALUE(SUBSTITUTE('Quantities Report_Secondary'!A395,"+",""))),"")</f>
        <v/>
      </c>
    </row>
    <row r="397" spans="2:2" x14ac:dyDescent="0.25">
      <c r="B397" s="465" t="str">
        <f>IFERROR(IF('Quantities Report_Secondary'!A396="","",VALUE(SUBSTITUTE('Quantities Report_Secondary'!A396,"+",""))),"")</f>
        <v/>
      </c>
    </row>
    <row r="398" spans="2:2" x14ac:dyDescent="0.25">
      <c r="B398" s="465" t="str">
        <f>IFERROR(IF('Quantities Report_Secondary'!A397="","",VALUE(SUBSTITUTE('Quantities Report_Secondary'!A397,"+",""))),"")</f>
        <v/>
      </c>
    </row>
    <row r="399" spans="2:2" x14ac:dyDescent="0.25">
      <c r="B399" s="465" t="str">
        <f>IFERROR(IF('Quantities Report_Secondary'!A398="","",VALUE(SUBSTITUTE('Quantities Report_Secondary'!A398,"+",""))),"")</f>
        <v/>
      </c>
    </row>
    <row r="400" spans="2:2" x14ac:dyDescent="0.25">
      <c r="B400" s="465" t="str">
        <f>IFERROR(IF('Quantities Report_Secondary'!A399="","",VALUE(SUBSTITUTE('Quantities Report_Secondary'!A399,"+",""))),"")</f>
        <v/>
      </c>
    </row>
    <row r="401" spans="2:2" x14ac:dyDescent="0.25">
      <c r="B401" s="465" t="str">
        <f>IFERROR(IF('Quantities Report_Secondary'!A400="","",VALUE(SUBSTITUTE('Quantities Report_Secondary'!A400,"+",""))),"")</f>
        <v/>
      </c>
    </row>
    <row r="402" spans="2:2" x14ac:dyDescent="0.25">
      <c r="B402" s="465" t="str">
        <f>IFERROR(IF('Quantities Report_Secondary'!A401="","",VALUE(SUBSTITUTE('Quantities Report_Secondary'!A401,"+",""))),"")</f>
        <v/>
      </c>
    </row>
    <row r="403" spans="2:2" x14ac:dyDescent="0.25">
      <c r="B403" s="465" t="str">
        <f>IFERROR(IF('Quantities Report_Secondary'!A402="","",VALUE(SUBSTITUTE('Quantities Report_Secondary'!A402,"+",""))),"")</f>
        <v/>
      </c>
    </row>
    <row r="404" spans="2:2" x14ac:dyDescent="0.25">
      <c r="B404" s="465" t="str">
        <f>IFERROR(IF('Quantities Report_Secondary'!A403="","",VALUE(SUBSTITUTE('Quantities Report_Secondary'!A403,"+",""))),"")</f>
        <v/>
      </c>
    </row>
    <row r="405" spans="2:2" x14ac:dyDescent="0.25">
      <c r="B405" s="465" t="str">
        <f>IFERROR(IF('Quantities Report_Secondary'!A404="","",VALUE(SUBSTITUTE('Quantities Report_Secondary'!A404,"+",""))),"")</f>
        <v/>
      </c>
    </row>
    <row r="406" spans="2:2" x14ac:dyDescent="0.25">
      <c r="B406" s="465" t="str">
        <f>IFERROR(IF('Quantities Report_Secondary'!A405="","",VALUE(SUBSTITUTE('Quantities Report_Secondary'!A405,"+",""))),"")</f>
        <v/>
      </c>
    </row>
    <row r="407" spans="2:2" x14ac:dyDescent="0.25">
      <c r="B407" s="465" t="str">
        <f>IFERROR(IF('Quantities Report_Secondary'!A406="","",VALUE(SUBSTITUTE('Quantities Report_Secondary'!A406,"+",""))),"")</f>
        <v/>
      </c>
    </row>
    <row r="408" spans="2:2" x14ac:dyDescent="0.25">
      <c r="B408" s="465" t="str">
        <f>IFERROR(IF('Quantities Report_Secondary'!A407="","",VALUE(SUBSTITUTE('Quantities Report_Secondary'!A407,"+",""))),"")</f>
        <v/>
      </c>
    </row>
    <row r="409" spans="2:2" x14ac:dyDescent="0.25">
      <c r="B409" s="465" t="str">
        <f>IFERROR(IF('Quantities Report_Secondary'!A408="","",VALUE(SUBSTITUTE('Quantities Report_Secondary'!A408,"+",""))),"")</f>
        <v/>
      </c>
    </row>
    <row r="410" spans="2:2" x14ac:dyDescent="0.25">
      <c r="B410" s="465" t="str">
        <f>IFERROR(IF('Quantities Report_Secondary'!A409="","",VALUE(SUBSTITUTE('Quantities Report_Secondary'!A409,"+",""))),"")</f>
        <v/>
      </c>
    </row>
    <row r="411" spans="2:2" x14ac:dyDescent="0.25">
      <c r="B411" s="465" t="str">
        <f>IFERROR(IF('Quantities Report_Secondary'!A410="","",VALUE(SUBSTITUTE('Quantities Report_Secondary'!A410,"+",""))),"")</f>
        <v/>
      </c>
    </row>
    <row r="412" spans="2:2" x14ac:dyDescent="0.25">
      <c r="B412" s="465" t="str">
        <f>IFERROR(IF('Quantities Report_Secondary'!A411="","",VALUE(SUBSTITUTE('Quantities Report_Secondary'!A411,"+",""))),"")</f>
        <v/>
      </c>
    </row>
    <row r="413" spans="2:2" x14ac:dyDescent="0.25">
      <c r="B413" s="465" t="str">
        <f>IFERROR(IF('Quantities Report_Secondary'!A412="","",VALUE(SUBSTITUTE('Quantities Report_Secondary'!A412,"+",""))),"")</f>
        <v/>
      </c>
    </row>
    <row r="414" spans="2:2" x14ac:dyDescent="0.25">
      <c r="B414" s="465" t="str">
        <f>IFERROR(IF('Quantities Report_Secondary'!A413="","",VALUE(SUBSTITUTE('Quantities Report_Secondary'!A413,"+",""))),"")</f>
        <v/>
      </c>
    </row>
    <row r="415" spans="2:2" x14ac:dyDescent="0.25">
      <c r="B415" s="465" t="str">
        <f>IFERROR(IF('Quantities Report_Secondary'!A414="","",VALUE(SUBSTITUTE('Quantities Report_Secondary'!A414,"+",""))),"")</f>
        <v/>
      </c>
    </row>
    <row r="416" spans="2:2" x14ac:dyDescent="0.25">
      <c r="B416" s="465" t="str">
        <f>IFERROR(IF('Quantities Report_Secondary'!A415="","",VALUE(SUBSTITUTE('Quantities Report_Secondary'!A415,"+",""))),"")</f>
        <v/>
      </c>
    </row>
    <row r="417" spans="2:2" x14ac:dyDescent="0.25">
      <c r="B417" s="465" t="str">
        <f>IFERROR(IF('Quantities Report_Secondary'!A416="","",VALUE(SUBSTITUTE('Quantities Report_Secondary'!A416,"+",""))),"")</f>
        <v/>
      </c>
    </row>
    <row r="418" spans="2:2" x14ac:dyDescent="0.25">
      <c r="B418" s="465" t="str">
        <f>IFERROR(IF('Quantities Report_Secondary'!A417="","",VALUE(SUBSTITUTE('Quantities Report_Secondary'!A417,"+",""))),"")</f>
        <v/>
      </c>
    </row>
    <row r="419" spans="2:2" x14ac:dyDescent="0.25">
      <c r="B419" s="465" t="str">
        <f>IFERROR(IF('Quantities Report_Secondary'!A418="","",VALUE(SUBSTITUTE('Quantities Report_Secondary'!A418,"+",""))),"")</f>
        <v/>
      </c>
    </row>
    <row r="420" spans="2:2" x14ac:dyDescent="0.25">
      <c r="B420" s="465" t="str">
        <f>IFERROR(IF('Quantities Report_Secondary'!A419="","",VALUE(SUBSTITUTE('Quantities Report_Secondary'!A419,"+",""))),"")</f>
        <v/>
      </c>
    </row>
    <row r="421" spans="2:2" x14ac:dyDescent="0.25">
      <c r="B421" s="465" t="str">
        <f>IFERROR(IF('Quantities Report_Secondary'!A420="","",VALUE(SUBSTITUTE('Quantities Report_Secondary'!A420,"+",""))),"")</f>
        <v/>
      </c>
    </row>
    <row r="422" spans="2:2" x14ac:dyDescent="0.25">
      <c r="B422" s="465" t="str">
        <f>IFERROR(IF('Quantities Report_Secondary'!A421="","",VALUE(SUBSTITUTE('Quantities Report_Secondary'!A421,"+",""))),"")</f>
        <v/>
      </c>
    </row>
    <row r="423" spans="2:2" x14ac:dyDescent="0.25">
      <c r="B423" s="465" t="str">
        <f>IFERROR(IF('Quantities Report_Secondary'!A422="","",VALUE(SUBSTITUTE('Quantities Report_Secondary'!A422,"+",""))),"")</f>
        <v/>
      </c>
    </row>
    <row r="424" spans="2:2" x14ac:dyDescent="0.25">
      <c r="B424" s="465" t="str">
        <f>IFERROR(IF('Quantities Report_Secondary'!A423="","",VALUE(SUBSTITUTE('Quantities Report_Secondary'!A423,"+",""))),"")</f>
        <v/>
      </c>
    </row>
    <row r="425" spans="2:2" x14ac:dyDescent="0.25">
      <c r="B425" s="465" t="str">
        <f>IFERROR(IF('Quantities Report_Secondary'!A424="","",VALUE(SUBSTITUTE('Quantities Report_Secondary'!A424,"+",""))),"")</f>
        <v/>
      </c>
    </row>
    <row r="426" spans="2:2" x14ac:dyDescent="0.25">
      <c r="B426" s="465" t="str">
        <f>IFERROR(IF('Quantities Report_Secondary'!A425="","",VALUE(SUBSTITUTE('Quantities Report_Secondary'!A425,"+",""))),"")</f>
        <v/>
      </c>
    </row>
    <row r="427" spans="2:2" x14ac:dyDescent="0.25">
      <c r="B427" s="465" t="str">
        <f>IFERROR(IF('Quantities Report_Secondary'!A426="","",VALUE(SUBSTITUTE('Quantities Report_Secondary'!A426,"+",""))),"")</f>
        <v/>
      </c>
    </row>
    <row r="428" spans="2:2" x14ac:dyDescent="0.25">
      <c r="B428" s="465" t="str">
        <f>IFERROR(IF('Quantities Report_Secondary'!A427="","",VALUE(SUBSTITUTE('Quantities Report_Secondary'!A427,"+",""))),"")</f>
        <v/>
      </c>
    </row>
    <row r="429" spans="2:2" x14ac:dyDescent="0.25">
      <c r="B429" s="465" t="str">
        <f>IFERROR(IF('Quantities Report_Secondary'!A428="","",VALUE(SUBSTITUTE('Quantities Report_Secondary'!A428,"+",""))),"")</f>
        <v/>
      </c>
    </row>
    <row r="430" spans="2:2" x14ac:dyDescent="0.25">
      <c r="B430" s="465" t="str">
        <f>IFERROR(IF('Quantities Report_Secondary'!A429="","",VALUE(SUBSTITUTE('Quantities Report_Secondary'!A429,"+",""))),"")</f>
        <v/>
      </c>
    </row>
    <row r="431" spans="2:2" x14ac:dyDescent="0.25">
      <c r="B431" s="465" t="str">
        <f>IFERROR(IF('Quantities Report_Secondary'!A430="","",VALUE(SUBSTITUTE('Quantities Report_Secondary'!A430,"+",""))),"")</f>
        <v/>
      </c>
    </row>
    <row r="432" spans="2:2" x14ac:dyDescent="0.25">
      <c r="B432" s="465" t="str">
        <f>IFERROR(IF('Quantities Report_Secondary'!A431="","",VALUE(SUBSTITUTE('Quantities Report_Secondary'!A431,"+",""))),"")</f>
        <v/>
      </c>
    </row>
    <row r="433" spans="2:2" x14ac:dyDescent="0.25">
      <c r="B433" s="465" t="str">
        <f>IFERROR(IF('Quantities Report_Secondary'!A432="","",VALUE(SUBSTITUTE('Quantities Report_Secondary'!A432,"+",""))),"")</f>
        <v/>
      </c>
    </row>
    <row r="434" spans="2:2" x14ac:dyDescent="0.25">
      <c r="B434" s="465" t="str">
        <f>IFERROR(IF('Quantities Report_Secondary'!A433="","",VALUE(SUBSTITUTE('Quantities Report_Secondary'!A433,"+",""))),"")</f>
        <v/>
      </c>
    </row>
    <row r="435" spans="2:2" x14ac:dyDescent="0.25">
      <c r="B435" s="465" t="str">
        <f>IFERROR(IF('Quantities Report_Secondary'!A434="","",VALUE(SUBSTITUTE('Quantities Report_Secondary'!A434,"+",""))),"")</f>
        <v/>
      </c>
    </row>
    <row r="436" spans="2:2" x14ac:dyDescent="0.25">
      <c r="B436" s="465" t="str">
        <f>IFERROR(IF('Quantities Report_Secondary'!A435="","",VALUE(SUBSTITUTE('Quantities Report_Secondary'!A435,"+",""))),"")</f>
        <v/>
      </c>
    </row>
    <row r="437" spans="2:2" x14ac:dyDescent="0.25">
      <c r="B437" s="465" t="str">
        <f>IFERROR(IF('Quantities Report_Secondary'!A436="","",VALUE(SUBSTITUTE('Quantities Report_Secondary'!A436,"+",""))),"")</f>
        <v/>
      </c>
    </row>
    <row r="438" spans="2:2" x14ac:dyDescent="0.25">
      <c r="B438" s="465" t="str">
        <f>IFERROR(IF('Quantities Report_Secondary'!A437="","",VALUE(SUBSTITUTE('Quantities Report_Secondary'!A437,"+",""))),"")</f>
        <v/>
      </c>
    </row>
    <row r="439" spans="2:2" x14ac:dyDescent="0.25">
      <c r="B439" s="465" t="str">
        <f>IFERROR(IF('Quantities Report_Secondary'!A438="","",VALUE(SUBSTITUTE('Quantities Report_Secondary'!A438,"+",""))),"")</f>
        <v/>
      </c>
    </row>
    <row r="440" spans="2:2" x14ac:dyDescent="0.25">
      <c r="B440" s="465" t="str">
        <f>IFERROR(IF('Quantities Report_Secondary'!A439="","",VALUE(SUBSTITUTE('Quantities Report_Secondary'!A439,"+",""))),"")</f>
        <v/>
      </c>
    </row>
    <row r="441" spans="2:2" x14ac:dyDescent="0.25">
      <c r="B441" s="465" t="str">
        <f>IFERROR(IF('Quantities Report_Secondary'!A440="","",VALUE(SUBSTITUTE('Quantities Report_Secondary'!A440,"+",""))),"")</f>
        <v/>
      </c>
    </row>
    <row r="442" spans="2:2" x14ac:dyDescent="0.25">
      <c r="B442" s="465" t="str">
        <f>IFERROR(IF('Quantities Report_Secondary'!A441="","",VALUE(SUBSTITUTE('Quantities Report_Secondary'!A441,"+",""))),"")</f>
        <v/>
      </c>
    </row>
    <row r="443" spans="2:2" x14ac:dyDescent="0.25">
      <c r="B443" s="465" t="str">
        <f>IFERROR(IF('Quantities Report_Secondary'!A442="","",VALUE(SUBSTITUTE('Quantities Report_Secondary'!A442,"+",""))),"")</f>
        <v/>
      </c>
    </row>
    <row r="444" spans="2:2" x14ac:dyDescent="0.25">
      <c r="B444" s="465" t="str">
        <f>IFERROR(IF('Quantities Report_Secondary'!A443="","",VALUE(SUBSTITUTE('Quantities Report_Secondary'!A443,"+",""))),"")</f>
        <v/>
      </c>
    </row>
    <row r="445" spans="2:2" x14ac:dyDescent="0.25">
      <c r="B445" s="465" t="str">
        <f>IFERROR(IF('Quantities Report_Secondary'!A444="","",VALUE(SUBSTITUTE('Quantities Report_Secondary'!A444,"+",""))),"")</f>
        <v/>
      </c>
    </row>
    <row r="446" spans="2:2" x14ac:dyDescent="0.25">
      <c r="B446" s="465" t="str">
        <f>IFERROR(IF('Quantities Report_Secondary'!A445="","",VALUE(SUBSTITUTE('Quantities Report_Secondary'!A445,"+",""))),"")</f>
        <v/>
      </c>
    </row>
    <row r="447" spans="2:2" x14ac:dyDescent="0.25">
      <c r="B447" s="465" t="str">
        <f>IFERROR(IF('Quantities Report_Secondary'!A446="","",VALUE(SUBSTITUTE('Quantities Report_Secondary'!A446,"+",""))),"")</f>
        <v/>
      </c>
    </row>
    <row r="448" spans="2:2" x14ac:dyDescent="0.25">
      <c r="B448" s="465" t="str">
        <f>IFERROR(IF('Quantities Report_Secondary'!A447="","",VALUE(SUBSTITUTE('Quantities Report_Secondary'!A447,"+",""))),"")</f>
        <v/>
      </c>
    </row>
    <row r="449" spans="2:2" x14ac:dyDescent="0.25">
      <c r="B449" s="465" t="str">
        <f>IFERROR(IF('Quantities Report_Secondary'!A448="","",VALUE(SUBSTITUTE('Quantities Report_Secondary'!A448,"+",""))),"")</f>
        <v/>
      </c>
    </row>
    <row r="450" spans="2:2" x14ac:dyDescent="0.25">
      <c r="B450" s="465" t="str">
        <f>IFERROR(IF('Quantities Report_Secondary'!A449="","",VALUE(SUBSTITUTE('Quantities Report_Secondary'!A449,"+",""))),"")</f>
        <v/>
      </c>
    </row>
    <row r="451" spans="2:2" x14ac:dyDescent="0.25">
      <c r="B451" s="465" t="str">
        <f>IFERROR(IF('Quantities Report_Secondary'!A450="","",VALUE(SUBSTITUTE('Quantities Report_Secondary'!A450,"+",""))),"")</f>
        <v/>
      </c>
    </row>
    <row r="452" spans="2:2" x14ac:dyDescent="0.25">
      <c r="B452" s="465" t="str">
        <f>IFERROR(IF('Quantities Report_Secondary'!A451="","",VALUE(SUBSTITUTE('Quantities Report_Secondary'!A451,"+",""))),"")</f>
        <v/>
      </c>
    </row>
    <row r="453" spans="2:2" x14ac:dyDescent="0.25">
      <c r="B453" s="465" t="str">
        <f>IFERROR(IF('Quantities Report_Secondary'!A452="","",VALUE(SUBSTITUTE('Quantities Report_Secondary'!A452,"+",""))),"")</f>
        <v/>
      </c>
    </row>
    <row r="454" spans="2:2" x14ac:dyDescent="0.25">
      <c r="B454" s="465" t="str">
        <f>IFERROR(IF('Quantities Report_Secondary'!A453="","",VALUE(SUBSTITUTE('Quantities Report_Secondary'!A453,"+",""))),"")</f>
        <v/>
      </c>
    </row>
    <row r="455" spans="2:2" x14ac:dyDescent="0.25">
      <c r="B455" s="465" t="str">
        <f>IFERROR(IF('Quantities Report_Secondary'!A454="","",VALUE(SUBSTITUTE('Quantities Report_Secondary'!A454,"+",""))),"")</f>
        <v/>
      </c>
    </row>
    <row r="456" spans="2:2" x14ac:dyDescent="0.25">
      <c r="B456" s="465" t="str">
        <f>IFERROR(IF('Quantities Report_Secondary'!A455="","",VALUE(SUBSTITUTE('Quantities Report_Secondary'!A455,"+",""))),"")</f>
        <v/>
      </c>
    </row>
    <row r="457" spans="2:2" x14ac:dyDescent="0.25">
      <c r="B457" s="465" t="str">
        <f>IFERROR(IF('Quantities Report_Secondary'!A456="","",VALUE(SUBSTITUTE('Quantities Report_Secondary'!A456,"+",""))),"")</f>
        <v/>
      </c>
    </row>
    <row r="458" spans="2:2" x14ac:dyDescent="0.25">
      <c r="B458" s="465" t="str">
        <f>IFERROR(IF('Quantities Report_Secondary'!A457="","",VALUE(SUBSTITUTE('Quantities Report_Secondary'!A457,"+",""))),"")</f>
        <v/>
      </c>
    </row>
    <row r="459" spans="2:2" x14ac:dyDescent="0.25">
      <c r="B459" s="465" t="str">
        <f>IFERROR(IF('Quantities Report_Secondary'!A458="","",VALUE(SUBSTITUTE('Quantities Report_Secondary'!A458,"+",""))),"")</f>
        <v/>
      </c>
    </row>
    <row r="460" spans="2:2" x14ac:dyDescent="0.25">
      <c r="B460" s="465" t="str">
        <f>IFERROR(IF('Quantities Report_Secondary'!A459="","",VALUE(SUBSTITUTE('Quantities Report_Secondary'!A459,"+",""))),"")</f>
        <v/>
      </c>
    </row>
    <row r="461" spans="2:2" x14ac:dyDescent="0.25">
      <c r="B461" s="465" t="str">
        <f>IFERROR(IF('Quantities Report_Secondary'!A460="","",VALUE(SUBSTITUTE('Quantities Report_Secondary'!A460,"+",""))),"")</f>
        <v/>
      </c>
    </row>
    <row r="462" spans="2:2" x14ac:dyDescent="0.25">
      <c r="B462" s="465" t="str">
        <f>IFERROR(IF('Quantities Report_Secondary'!A461="","",VALUE(SUBSTITUTE('Quantities Report_Secondary'!A461,"+",""))),"")</f>
        <v/>
      </c>
    </row>
    <row r="463" spans="2:2" x14ac:dyDescent="0.25">
      <c r="B463" s="465" t="str">
        <f>IFERROR(IF('Quantities Report_Secondary'!A462="","",VALUE(SUBSTITUTE('Quantities Report_Secondary'!A462,"+",""))),"")</f>
        <v/>
      </c>
    </row>
    <row r="464" spans="2:2" x14ac:dyDescent="0.25">
      <c r="B464" s="465" t="str">
        <f>IFERROR(IF('Quantities Report_Secondary'!A463="","",VALUE(SUBSTITUTE('Quantities Report_Secondary'!A463,"+",""))),"")</f>
        <v/>
      </c>
    </row>
    <row r="465" spans="2:2" x14ac:dyDescent="0.25">
      <c r="B465" s="465" t="str">
        <f>IFERROR(IF('Quantities Report_Secondary'!A464="","",VALUE(SUBSTITUTE('Quantities Report_Secondary'!A464,"+",""))),"")</f>
        <v/>
      </c>
    </row>
    <row r="466" spans="2:2" x14ac:dyDescent="0.25">
      <c r="B466" s="465" t="str">
        <f>IFERROR(IF('Quantities Report_Secondary'!A465="","",VALUE(SUBSTITUTE('Quantities Report_Secondary'!A465,"+",""))),"")</f>
        <v/>
      </c>
    </row>
    <row r="467" spans="2:2" x14ac:dyDescent="0.25">
      <c r="B467" s="465" t="str">
        <f>IFERROR(IF('Quantities Report_Secondary'!A466="","",VALUE(SUBSTITUTE('Quantities Report_Secondary'!A466,"+",""))),"")</f>
        <v/>
      </c>
    </row>
    <row r="468" spans="2:2" x14ac:dyDescent="0.25">
      <c r="B468" s="465" t="str">
        <f>IFERROR(IF('Quantities Report_Secondary'!A467="","",VALUE(SUBSTITUTE('Quantities Report_Secondary'!A467,"+",""))),"")</f>
        <v/>
      </c>
    </row>
    <row r="469" spans="2:2" x14ac:dyDescent="0.25">
      <c r="B469" s="465" t="str">
        <f>IFERROR(IF('Quantities Report_Secondary'!A468="","",VALUE(SUBSTITUTE('Quantities Report_Secondary'!A468,"+",""))),"")</f>
        <v/>
      </c>
    </row>
    <row r="470" spans="2:2" x14ac:dyDescent="0.25">
      <c r="B470" s="465" t="str">
        <f>IFERROR(IF('Quantities Report_Secondary'!A469="","",VALUE(SUBSTITUTE('Quantities Report_Secondary'!A469,"+",""))),"")</f>
        <v/>
      </c>
    </row>
    <row r="471" spans="2:2" x14ac:dyDescent="0.25">
      <c r="B471" s="465" t="str">
        <f>IFERROR(IF('Quantities Report_Secondary'!A470="","",VALUE(SUBSTITUTE('Quantities Report_Secondary'!A470,"+",""))),"")</f>
        <v/>
      </c>
    </row>
    <row r="472" spans="2:2" x14ac:dyDescent="0.25">
      <c r="B472" s="465" t="str">
        <f>IFERROR(IF('Quantities Report_Secondary'!A471="","",VALUE(SUBSTITUTE('Quantities Report_Secondary'!A471,"+",""))),"")</f>
        <v/>
      </c>
    </row>
    <row r="473" spans="2:2" x14ac:dyDescent="0.25">
      <c r="B473" s="465" t="str">
        <f>IFERROR(IF('Quantities Report_Secondary'!A472="","",VALUE(SUBSTITUTE('Quantities Report_Secondary'!A472,"+",""))),"")</f>
        <v/>
      </c>
    </row>
    <row r="474" spans="2:2" x14ac:dyDescent="0.25">
      <c r="B474" s="465" t="str">
        <f>IFERROR(IF('Quantities Report_Secondary'!A473="","",VALUE(SUBSTITUTE('Quantities Report_Secondary'!A473,"+",""))),"")</f>
        <v/>
      </c>
    </row>
    <row r="475" spans="2:2" x14ac:dyDescent="0.25">
      <c r="B475" s="465" t="str">
        <f>IFERROR(IF('Quantities Report_Secondary'!A474="","",VALUE(SUBSTITUTE('Quantities Report_Secondary'!A474,"+",""))),"")</f>
        <v/>
      </c>
    </row>
    <row r="476" spans="2:2" x14ac:dyDescent="0.25">
      <c r="B476" s="465" t="str">
        <f>IFERROR(IF('Quantities Report_Secondary'!A475="","",VALUE(SUBSTITUTE('Quantities Report_Secondary'!A475,"+",""))),"")</f>
        <v/>
      </c>
    </row>
    <row r="477" spans="2:2" x14ac:dyDescent="0.25">
      <c r="B477" s="465" t="str">
        <f>IFERROR(IF('Quantities Report_Secondary'!A476="","",VALUE(SUBSTITUTE('Quantities Report_Secondary'!A476,"+",""))),"")</f>
        <v/>
      </c>
    </row>
    <row r="478" spans="2:2" x14ac:dyDescent="0.25">
      <c r="B478" s="465" t="str">
        <f>IFERROR(IF('Quantities Report_Secondary'!A477="","",VALUE(SUBSTITUTE('Quantities Report_Secondary'!A477,"+",""))),"")</f>
        <v/>
      </c>
    </row>
    <row r="479" spans="2:2" x14ac:dyDescent="0.25">
      <c r="B479" s="465" t="str">
        <f>IFERROR(IF('Quantities Report_Secondary'!A478="","",VALUE(SUBSTITUTE('Quantities Report_Secondary'!A478,"+",""))),"")</f>
        <v/>
      </c>
    </row>
    <row r="480" spans="2:2" x14ac:dyDescent="0.25">
      <c r="B480" s="465" t="str">
        <f>IFERROR(IF('Quantities Report_Secondary'!A479="","",VALUE(SUBSTITUTE('Quantities Report_Secondary'!A479,"+",""))),"")</f>
        <v/>
      </c>
    </row>
    <row r="481" spans="2:2" x14ac:dyDescent="0.25">
      <c r="B481" s="465" t="str">
        <f>IFERROR(IF('Quantities Report_Secondary'!A480="","",VALUE(SUBSTITUTE('Quantities Report_Secondary'!A480,"+",""))),"")</f>
        <v/>
      </c>
    </row>
    <row r="482" spans="2:2" x14ac:dyDescent="0.25">
      <c r="B482" s="465" t="str">
        <f>IFERROR(IF('Quantities Report_Secondary'!A481="","",VALUE(SUBSTITUTE('Quantities Report_Secondary'!A481,"+",""))),"")</f>
        <v/>
      </c>
    </row>
    <row r="483" spans="2:2" x14ac:dyDescent="0.25">
      <c r="B483" s="465" t="str">
        <f>IFERROR(IF('Quantities Report_Secondary'!A482="","",VALUE(SUBSTITUTE('Quantities Report_Secondary'!A482,"+",""))),"")</f>
        <v/>
      </c>
    </row>
    <row r="484" spans="2:2" x14ac:dyDescent="0.25">
      <c r="B484" s="465" t="str">
        <f>IFERROR(IF('Quantities Report_Secondary'!A483="","",VALUE(SUBSTITUTE('Quantities Report_Secondary'!A483,"+",""))),"")</f>
        <v/>
      </c>
    </row>
    <row r="485" spans="2:2" x14ac:dyDescent="0.25">
      <c r="B485" s="465" t="str">
        <f>IFERROR(IF('Quantities Report_Secondary'!A484="","",VALUE(SUBSTITUTE('Quantities Report_Secondary'!A484,"+",""))),"")</f>
        <v/>
      </c>
    </row>
    <row r="486" spans="2:2" x14ac:dyDescent="0.25">
      <c r="B486" s="465" t="str">
        <f>IFERROR(IF('Quantities Report_Secondary'!A485="","",VALUE(SUBSTITUTE('Quantities Report_Secondary'!A485,"+",""))),"")</f>
        <v/>
      </c>
    </row>
    <row r="487" spans="2:2" x14ac:dyDescent="0.25">
      <c r="B487" s="465" t="str">
        <f>IFERROR(IF('Quantities Report_Secondary'!A486="","",VALUE(SUBSTITUTE('Quantities Report_Secondary'!A486,"+",""))),"")</f>
        <v/>
      </c>
    </row>
    <row r="488" spans="2:2" x14ac:dyDescent="0.25">
      <c r="B488" s="465" t="str">
        <f>IFERROR(IF('Quantities Report_Secondary'!A487="","",VALUE(SUBSTITUTE('Quantities Report_Secondary'!A487,"+",""))),"")</f>
        <v/>
      </c>
    </row>
    <row r="489" spans="2:2" x14ac:dyDescent="0.25">
      <c r="B489" s="465" t="str">
        <f>IFERROR(IF('Quantities Report_Secondary'!A488="","",VALUE(SUBSTITUTE('Quantities Report_Secondary'!A488,"+",""))),"")</f>
        <v/>
      </c>
    </row>
    <row r="490" spans="2:2" x14ac:dyDescent="0.25">
      <c r="B490" s="465" t="str">
        <f>IFERROR(IF('Quantities Report_Secondary'!A489="","",VALUE(SUBSTITUTE('Quantities Report_Secondary'!A489,"+",""))),"")</f>
        <v/>
      </c>
    </row>
    <row r="491" spans="2:2" x14ac:dyDescent="0.25">
      <c r="B491" s="465" t="str">
        <f>IFERROR(IF('Quantities Report_Secondary'!A490="","",VALUE(SUBSTITUTE('Quantities Report_Secondary'!A490,"+",""))),"")</f>
        <v/>
      </c>
    </row>
    <row r="492" spans="2:2" x14ac:dyDescent="0.25">
      <c r="B492" s="465" t="str">
        <f>IFERROR(IF('Quantities Report_Secondary'!A491="","",VALUE(SUBSTITUTE('Quantities Report_Secondary'!A491,"+",""))),"")</f>
        <v/>
      </c>
    </row>
    <row r="493" spans="2:2" x14ac:dyDescent="0.25">
      <c r="B493" s="465" t="str">
        <f>IFERROR(IF('Quantities Report_Secondary'!A492="","",VALUE(SUBSTITUTE('Quantities Report_Secondary'!A492,"+",""))),"")</f>
        <v/>
      </c>
    </row>
    <row r="494" spans="2:2" x14ac:dyDescent="0.25">
      <c r="B494" s="465" t="str">
        <f>IFERROR(IF('Quantities Report_Secondary'!A493="","",VALUE(SUBSTITUTE('Quantities Report_Secondary'!A493,"+",""))),"")</f>
        <v/>
      </c>
    </row>
    <row r="495" spans="2:2" x14ac:dyDescent="0.25">
      <c r="B495" s="465" t="str">
        <f>IFERROR(IF('Quantities Report_Secondary'!A494="","",VALUE(SUBSTITUTE('Quantities Report_Secondary'!A494,"+",""))),"")</f>
        <v/>
      </c>
    </row>
    <row r="496" spans="2:2" x14ac:dyDescent="0.25">
      <c r="B496" s="465" t="str">
        <f>IFERROR(IF('Quantities Report_Secondary'!A495="","",VALUE(SUBSTITUTE('Quantities Report_Secondary'!A495,"+",""))),"")</f>
        <v/>
      </c>
    </row>
    <row r="497" spans="2:2" x14ac:dyDescent="0.25">
      <c r="B497" s="465" t="str">
        <f>IFERROR(IF('Quantities Report_Secondary'!A496="","",VALUE(SUBSTITUTE('Quantities Report_Secondary'!A496,"+",""))),"")</f>
        <v/>
      </c>
    </row>
    <row r="498" spans="2:2" x14ac:dyDescent="0.25">
      <c r="B498" s="465" t="str">
        <f>IFERROR(IF('Quantities Report_Secondary'!A497="","",VALUE(SUBSTITUTE('Quantities Report_Secondary'!A497,"+",""))),"")</f>
        <v/>
      </c>
    </row>
    <row r="499" spans="2:2" x14ac:dyDescent="0.25">
      <c r="B499" s="465" t="str">
        <f>IFERROR(IF('Quantities Report_Secondary'!A498="","",VALUE(SUBSTITUTE('Quantities Report_Secondary'!A498,"+",""))),"")</f>
        <v/>
      </c>
    </row>
    <row r="500" spans="2:2" x14ac:dyDescent="0.25">
      <c r="B500" s="465" t="str">
        <f>IFERROR(IF('Quantities Report_Secondary'!A499="","",VALUE(SUBSTITUTE('Quantities Report_Secondary'!A499,"+",""))),"")</f>
        <v/>
      </c>
    </row>
    <row r="501" spans="2:2" x14ac:dyDescent="0.25">
      <c r="B501" s="465" t="str">
        <f>IFERROR(IF('Quantities Report_Secondary'!A500="","",VALUE(SUBSTITUTE('Quantities Report_Secondary'!A500,"+",""))),"")</f>
        <v/>
      </c>
    </row>
    <row r="502" spans="2:2" x14ac:dyDescent="0.25">
      <c r="B502" s="465" t="str">
        <f>IFERROR(IF('Quantities Report_Secondary'!A501="","",VALUE(SUBSTITUTE('Quantities Report_Secondary'!A501,"+",""))),"")</f>
        <v/>
      </c>
    </row>
    <row r="503" spans="2:2" x14ac:dyDescent="0.25">
      <c r="B503" s="465" t="str">
        <f>IFERROR(IF('Quantities Report_Secondary'!A502="","",VALUE(SUBSTITUTE('Quantities Report_Secondary'!A502,"+",""))),"")</f>
        <v/>
      </c>
    </row>
    <row r="504" spans="2:2" x14ac:dyDescent="0.25">
      <c r="B504" s="465" t="str">
        <f>IFERROR(IF('Quantities Report_Secondary'!A503="","",VALUE(SUBSTITUTE('Quantities Report_Secondary'!A503,"+",""))),"")</f>
        <v/>
      </c>
    </row>
    <row r="505" spans="2:2" x14ac:dyDescent="0.25">
      <c r="B505" s="465" t="str">
        <f>IFERROR(IF('Quantities Report_Secondary'!A504="","",VALUE(SUBSTITUTE('Quantities Report_Secondary'!A504,"+",""))),"")</f>
        <v/>
      </c>
    </row>
    <row r="506" spans="2:2" x14ac:dyDescent="0.25">
      <c r="B506" s="465" t="str">
        <f>IFERROR(IF('Quantities Report_Secondary'!A505="","",VALUE(SUBSTITUTE('Quantities Report_Secondary'!A505,"+",""))),"")</f>
        <v/>
      </c>
    </row>
    <row r="507" spans="2:2" x14ac:dyDescent="0.25">
      <c r="B507" s="465" t="str">
        <f>IFERROR(IF('Quantities Report_Secondary'!A506="","",VALUE(SUBSTITUTE('Quantities Report_Secondary'!A506,"+",""))),"")</f>
        <v/>
      </c>
    </row>
    <row r="508" spans="2:2" x14ac:dyDescent="0.25">
      <c r="B508" s="465" t="str">
        <f>IFERROR(IF('Quantities Report_Secondary'!A507="","",VALUE(SUBSTITUTE('Quantities Report_Secondary'!A507,"+",""))),"")</f>
        <v/>
      </c>
    </row>
    <row r="509" spans="2:2" x14ac:dyDescent="0.25">
      <c r="B509" s="465" t="str">
        <f>IFERROR(IF('Quantities Report_Secondary'!A508="","",VALUE(SUBSTITUTE('Quantities Report_Secondary'!A508,"+",""))),"")</f>
        <v/>
      </c>
    </row>
    <row r="510" spans="2:2" x14ac:dyDescent="0.25">
      <c r="B510" s="465" t="str">
        <f>IFERROR(IF('Quantities Report_Secondary'!A509="","",VALUE(SUBSTITUTE('Quantities Report_Secondary'!A509,"+",""))),"")</f>
        <v/>
      </c>
    </row>
    <row r="511" spans="2:2" x14ac:dyDescent="0.25">
      <c r="B511" s="465" t="str">
        <f>IFERROR(IF('Quantities Report_Secondary'!A510="","",VALUE(SUBSTITUTE('Quantities Report_Secondary'!A510,"+",""))),"")</f>
        <v/>
      </c>
    </row>
    <row r="512" spans="2:2" x14ac:dyDescent="0.25">
      <c r="B512" s="465" t="str">
        <f>IFERROR(IF('Quantities Report_Secondary'!A511="","",VALUE(SUBSTITUTE('Quantities Report_Secondary'!A511,"+",""))),"")</f>
        <v/>
      </c>
    </row>
    <row r="513" spans="2:2" x14ac:dyDescent="0.25">
      <c r="B513" s="465" t="str">
        <f>IFERROR(IF('Quantities Report_Secondary'!A512="","",VALUE(SUBSTITUTE('Quantities Report_Secondary'!A512,"+",""))),"")</f>
        <v/>
      </c>
    </row>
    <row r="514" spans="2:2" x14ac:dyDescent="0.25">
      <c r="B514" s="465" t="str">
        <f>IFERROR(IF('Quantities Report_Secondary'!A513="","",VALUE(SUBSTITUTE('Quantities Report_Secondary'!A513,"+",""))),"")</f>
        <v/>
      </c>
    </row>
    <row r="515" spans="2:2" x14ac:dyDescent="0.25">
      <c r="B515" s="465" t="str">
        <f>IFERROR(IF('Quantities Report_Secondary'!A514="","",VALUE(SUBSTITUTE('Quantities Report_Secondary'!A514,"+",""))),"")</f>
        <v/>
      </c>
    </row>
    <row r="516" spans="2:2" x14ac:dyDescent="0.25">
      <c r="B516" s="465" t="str">
        <f>IFERROR(IF('Quantities Report_Secondary'!A515="","",VALUE(SUBSTITUTE('Quantities Report_Secondary'!A515,"+",""))),"")</f>
        <v/>
      </c>
    </row>
    <row r="517" spans="2:2" x14ac:dyDescent="0.25">
      <c r="B517" s="465" t="str">
        <f>IFERROR(IF('Quantities Report_Secondary'!A516="","",VALUE(SUBSTITUTE('Quantities Report_Secondary'!A516,"+",""))),"")</f>
        <v/>
      </c>
    </row>
    <row r="518" spans="2:2" x14ac:dyDescent="0.25">
      <c r="B518" s="465" t="str">
        <f>IFERROR(IF('Quantities Report_Secondary'!A517="","",VALUE(SUBSTITUTE('Quantities Report_Secondary'!A517,"+",""))),"")</f>
        <v/>
      </c>
    </row>
    <row r="519" spans="2:2" x14ac:dyDescent="0.25">
      <c r="B519" s="465" t="str">
        <f>IFERROR(IF('Quantities Report_Secondary'!A518="","",VALUE(SUBSTITUTE('Quantities Report_Secondary'!A518,"+",""))),"")</f>
        <v/>
      </c>
    </row>
    <row r="520" spans="2:2" x14ac:dyDescent="0.25">
      <c r="B520" s="465" t="str">
        <f>IFERROR(IF('Quantities Report_Secondary'!A519="","",VALUE(SUBSTITUTE('Quantities Report_Secondary'!A519,"+",""))),"")</f>
        <v/>
      </c>
    </row>
    <row r="521" spans="2:2" x14ac:dyDescent="0.25">
      <c r="B521" s="465" t="str">
        <f>IFERROR(IF('Quantities Report_Secondary'!A520="","",VALUE(SUBSTITUTE('Quantities Report_Secondary'!A520,"+",""))),"")</f>
        <v/>
      </c>
    </row>
    <row r="522" spans="2:2" x14ac:dyDescent="0.25">
      <c r="B522" s="465" t="str">
        <f>IFERROR(IF('Quantities Report_Secondary'!A521="","",VALUE(SUBSTITUTE('Quantities Report_Secondary'!A521,"+",""))),"")</f>
        <v/>
      </c>
    </row>
    <row r="523" spans="2:2" x14ac:dyDescent="0.25">
      <c r="B523" s="465" t="str">
        <f>IFERROR(IF('Quantities Report_Secondary'!A522="","",VALUE(SUBSTITUTE('Quantities Report_Secondary'!A522,"+",""))),"")</f>
        <v/>
      </c>
    </row>
    <row r="524" spans="2:2" x14ac:dyDescent="0.25">
      <c r="B524" s="465" t="str">
        <f>IFERROR(IF('Quantities Report_Secondary'!A523="","",VALUE(SUBSTITUTE('Quantities Report_Secondary'!A523,"+",""))),"")</f>
        <v/>
      </c>
    </row>
    <row r="525" spans="2:2" x14ac:dyDescent="0.25">
      <c r="B525" s="465" t="str">
        <f>IFERROR(IF('Quantities Report_Secondary'!A524="","",VALUE(SUBSTITUTE('Quantities Report_Secondary'!A524,"+",""))),"")</f>
        <v/>
      </c>
    </row>
    <row r="526" spans="2:2" x14ac:dyDescent="0.25">
      <c r="B526" s="465" t="str">
        <f>IFERROR(IF('Quantities Report_Secondary'!A525="","",VALUE(SUBSTITUTE('Quantities Report_Secondary'!A525,"+",""))),"")</f>
        <v/>
      </c>
    </row>
    <row r="527" spans="2:2" x14ac:dyDescent="0.25">
      <c r="B527" s="465" t="str">
        <f>IFERROR(IF('Quantities Report_Secondary'!A526="","",VALUE(SUBSTITUTE('Quantities Report_Secondary'!A526,"+",""))),"")</f>
        <v/>
      </c>
    </row>
    <row r="528" spans="2:2" x14ac:dyDescent="0.25">
      <c r="B528" s="465" t="str">
        <f>IFERROR(IF('Quantities Report_Secondary'!A527="","",VALUE(SUBSTITUTE('Quantities Report_Secondary'!A527,"+",""))),"")</f>
        <v/>
      </c>
    </row>
    <row r="529" spans="2:2" x14ac:dyDescent="0.25">
      <c r="B529" s="465" t="str">
        <f>IFERROR(IF('Quantities Report_Secondary'!A528="","",VALUE(SUBSTITUTE('Quantities Report_Secondary'!A528,"+",""))),"")</f>
        <v/>
      </c>
    </row>
    <row r="530" spans="2:2" x14ac:dyDescent="0.25">
      <c r="B530" s="465" t="str">
        <f>IFERROR(IF('Quantities Report_Secondary'!A529="","",VALUE(SUBSTITUTE('Quantities Report_Secondary'!A529,"+",""))),"")</f>
        <v/>
      </c>
    </row>
    <row r="531" spans="2:2" x14ac:dyDescent="0.25">
      <c r="B531" s="465" t="str">
        <f>IFERROR(IF('Quantities Report_Secondary'!A530="","",VALUE(SUBSTITUTE('Quantities Report_Secondary'!A530,"+",""))),"")</f>
        <v/>
      </c>
    </row>
    <row r="532" spans="2:2" x14ac:dyDescent="0.25">
      <c r="B532" s="465" t="str">
        <f>IFERROR(IF('Quantities Report_Secondary'!A531="","",VALUE(SUBSTITUTE('Quantities Report_Secondary'!A531,"+",""))),"")</f>
        <v/>
      </c>
    </row>
    <row r="533" spans="2:2" x14ac:dyDescent="0.25">
      <c r="B533" s="465" t="str">
        <f>IFERROR(IF('Quantities Report_Secondary'!A532="","",VALUE(SUBSTITUTE('Quantities Report_Secondary'!A532,"+",""))),"")</f>
        <v/>
      </c>
    </row>
    <row r="534" spans="2:2" x14ac:dyDescent="0.25">
      <c r="B534" s="465" t="str">
        <f>IFERROR(IF('Quantities Report_Secondary'!A533="","",VALUE(SUBSTITUTE('Quantities Report_Secondary'!A533,"+",""))),"")</f>
        <v/>
      </c>
    </row>
    <row r="535" spans="2:2" x14ac:dyDescent="0.25">
      <c r="B535" s="465" t="str">
        <f>IFERROR(IF('Quantities Report_Secondary'!A534="","",VALUE(SUBSTITUTE('Quantities Report_Secondary'!A534,"+",""))),"")</f>
        <v/>
      </c>
    </row>
    <row r="536" spans="2:2" x14ac:dyDescent="0.25">
      <c r="B536" s="465" t="str">
        <f>IFERROR(IF('Quantities Report_Secondary'!A535="","",VALUE(SUBSTITUTE('Quantities Report_Secondary'!A535,"+",""))),"")</f>
        <v/>
      </c>
    </row>
    <row r="537" spans="2:2" x14ac:dyDescent="0.25">
      <c r="B537" s="465" t="str">
        <f>IFERROR(IF('Quantities Report_Secondary'!A536="","",VALUE(SUBSTITUTE('Quantities Report_Secondary'!A536,"+",""))),"")</f>
        <v/>
      </c>
    </row>
    <row r="538" spans="2:2" x14ac:dyDescent="0.25">
      <c r="B538" s="465" t="str">
        <f>IFERROR(IF('Quantities Report_Secondary'!A537="","",VALUE(SUBSTITUTE('Quantities Report_Secondary'!A537,"+",""))),"")</f>
        <v/>
      </c>
    </row>
    <row r="539" spans="2:2" x14ac:dyDescent="0.25">
      <c r="B539" s="465" t="str">
        <f>IFERROR(IF('Quantities Report_Secondary'!A538="","",VALUE(SUBSTITUTE('Quantities Report_Secondary'!A538,"+",""))),"")</f>
        <v/>
      </c>
    </row>
    <row r="540" spans="2:2" x14ac:dyDescent="0.25">
      <c r="B540" s="465" t="str">
        <f>IFERROR(IF('Quantities Report_Secondary'!A539="","",VALUE(SUBSTITUTE('Quantities Report_Secondary'!A539,"+",""))),"")</f>
        <v/>
      </c>
    </row>
    <row r="541" spans="2:2" x14ac:dyDescent="0.25">
      <c r="B541" s="465" t="str">
        <f>IFERROR(IF('Quantities Report_Secondary'!A540="","",VALUE(SUBSTITUTE('Quantities Report_Secondary'!A540,"+",""))),"")</f>
        <v/>
      </c>
    </row>
    <row r="542" spans="2:2" x14ac:dyDescent="0.25">
      <c r="B542" s="465" t="str">
        <f>IFERROR(IF('Quantities Report_Secondary'!A541="","",VALUE(SUBSTITUTE('Quantities Report_Secondary'!A541,"+",""))),"")</f>
        <v/>
      </c>
    </row>
    <row r="543" spans="2:2" x14ac:dyDescent="0.25">
      <c r="B543" s="465" t="str">
        <f>IFERROR(IF('Quantities Report_Secondary'!A542="","",VALUE(SUBSTITUTE('Quantities Report_Secondary'!A542,"+",""))),"")</f>
        <v/>
      </c>
    </row>
    <row r="544" spans="2:2" x14ac:dyDescent="0.25">
      <c r="B544" s="465" t="str">
        <f>IFERROR(IF('Quantities Report_Secondary'!A543="","",VALUE(SUBSTITUTE('Quantities Report_Secondary'!A543,"+",""))),"")</f>
        <v/>
      </c>
    </row>
    <row r="545" spans="2:2" x14ac:dyDescent="0.25">
      <c r="B545" s="465" t="str">
        <f>IFERROR(IF('Quantities Report_Secondary'!A544="","",VALUE(SUBSTITUTE('Quantities Report_Secondary'!A544,"+",""))),"")</f>
        <v/>
      </c>
    </row>
    <row r="546" spans="2:2" x14ac:dyDescent="0.25">
      <c r="B546" s="465" t="str">
        <f>IFERROR(IF('Quantities Report_Secondary'!A545="","",VALUE(SUBSTITUTE('Quantities Report_Secondary'!A545,"+",""))),"")</f>
        <v/>
      </c>
    </row>
    <row r="547" spans="2:2" x14ac:dyDescent="0.25">
      <c r="B547" s="465" t="str">
        <f>IFERROR(IF('Quantities Report_Secondary'!A546="","",VALUE(SUBSTITUTE('Quantities Report_Secondary'!A546,"+",""))),"")</f>
        <v/>
      </c>
    </row>
    <row r="548" spans="2:2" x14ac:dyDescent="0.25">
      <c r="B548" s="465" t="str">
        <f>IFERROR(IF('Quantities Report_Secondary'!A547="","",VALUE(SUBSTITUTE('Quantities Report_Secondary'!A547,"+",""))),"")</f>
        <v/>
      </c>
    </row>
    <row r="549" spans="2:2" x14ac:dyDescent="0.25">
      <c r="B549" s="465" t="str">
        <f>IFERROR(IF('Quantities Report_Secondary'!A548="","",VALUE(SUBSTITUTE('Quantities Report_Secondary'!A548,"+",""))),"")</f>
        <v/>
      </c>
    </row>
    <row r="550" spans="2:2" x14ac:dyDescent="0.25">
      <c r="B550" s="465" t="str">
        <f>IFERROR(IF('Quantities Report_Secondary'!A549="","",VALUE(SUBSTITUTE('Quantities Report_Secondary'!A549,"+",""))),"")</f>
        <v/>
      </c>
    </row>
    <row r="551" spans="2:2" x14ac:dyDescent="0.25">
      <c r="B551" s="465" t="str">
        <f>IFERROR(IF('Quantities Report_Secondary'!A550="","",VALUE(SUBSTITUTE('Quantities Report_Secondary'!A550,"+",""))),"")</f>
        <v/>
      </c>
    </row>
    <row r="552" spans="2:2" x14ac:dyDescent="0.25">
      <c r="B552" s="465" t="str">
        <f>IFERROR(IF('Quantities Report_Secondary'!A551="","",VALUE(SUBSTITUTE('Quantities Report_Secondary'!A551,"+",""))),"")</f>
        <v/>
      </c>
    </row>
    <row r="553" spans="2:2" x14ac:dyDescent="0.25">
      <c r="B553" s="465" t="str">
        <f>IFERROR(IF('Quantities Report_Secondary'!A552="","",VALUE(SUBSTITUTE('Quantities Report_Secondary'!A552,"+",""))),"")</f>
        <v/>
      </c>
    </row>
    <row r="554" spans="2:2" x14ac:dyDescent="0.25">
      <c r="B554" s="465" t="str">
        <f>IFERROR(IF('Quantities Report_Secondary'!A553="","",VALUE(SUBSTITUTE('Quantities Report_Secondary'!A553,"+",""))),"")</f>
        <v/>
      </c>
    </row>
    <row r="555" spans="2:2" x14ac:dyDescent="0.25">
      <c r="B555" s="465" t="str">
        <f>IFERROR(IF('Quantities Report_Secondary'!A554="","",VALUE(SUBSTITUTE('Quantities Report_Secondary'!A554,"+",""))),"")</f>
        <v/>
      </c>
    </row>
    <row r="556" spans="2:2" x14ac:dyDescent="0.25">
      <c r="B556" s="465" t="str">
        <f>IFERROR(IF('Quantities Report_Secondary'!A555="","",VALUE(SUBSTITUTE('Quantities Report_Secondary'!A555,"+",""))),"")</f>
        <v/>
      </c>
    </row>
    <row r="557" spans="2:2" x14ac:dyDescent="0.25">
      <c r="B557" s="465" t="str">
        <f>IFERROR(IF('Quantities Report_Secondary'!A556="","",VALUE(SUBSTITUTE('Quantities Report_Secondary'!A556,"+",""))),"")</f>
        <v/>
      </c>
    </row>
    <row r="558" spans="2:2" x14ac:dyDescent="0.25">
      <c r="B558" s="465" t="str">
        <f>IFERROR(IF('Quantities Report_Secondary'!A557="","",VALUE(SUBSTITUTE('Quantities Report_Secondary'!A557,"+",""))),"")</f>
        <v/>
      </c>
    </row>
    <row r="559" spans="2:2" x14ac:dyDescent="0.25">
      <c r="B559" s="465" t="str">
        <f>IFERROR(IF('Quantities Report_Secondary'!A558="","",VALUE(SUBSTITUTE('Quantities Report_Secondary'!A558,"+",""))),"")</f>
        <v/>
      </c>
    </row>
    <row r="560" spans="2:2" x14ac:dyDescent="0.25">
      <c r="B560" s="465" t="str">
        <f>IFERROR(IF('Quantities Report_Secondary'!A559="","",VALUE(SUBSTITUTE('Quantities Report_Secondary'!A559,"+",""))),"")</f>
        <v/>
      </c>
    </row>
    <row r="561" spans="2:2" x14ac:dyDescent="0.25">
      <c r="B561" s="465" t="str">
        <f>IFERROR(IF('Quantities Report_Secondary'!A560="","",VALUE(SUBSTITUTE('Quantities Report_Secondary'!A560,"+",""))),"")</f>
        <v/>
      </c>
    </row>
    <row r="562" spans="2:2" x14ac:dyDescent="0.25">
      <c r="B562" s="465" t="str">
        <f>IFERROR(IF('Quantities Report_Secondary'!A561="","",VALUE(SUBSTITUTE('Quantities Report_Secondary'!A561,"+",""))),"")</f>
        <v/>
      </c>
    </row>
    <row r="563" spans="2:2" x14ac:dyDescent="0.25">
      <c r="B563" s="465" t="str">
        <f>IFERROR(IF('Quantities Report_Secondary'!A562="","",VALUE(SUBSTITUTE('Quantities Report_Secondary'!A562,"+",""))),"")</f>
        <v/>
      </c>
    </row>
    <row r="564" spans="2:2" x14ac:dyDescent="0.25">
      <c r="B564" s="465" t="str">
        <f>IFERROR(IF('Quantities Report_Secondary'!A563="","",VALUE(SUBSTITUTE('Quantities Report_Secondary'!A563,"+",""))),"")</f>
        <v/>
      </c>
    </row>
    <row r="565" spans="2:2" x14ac:dyDescent="0.25">
      <c r="B565" s="465" t="str">
        <f>IFERROR(IF('Quantities Report_Secondary'!A564="","",VALUE(SUBSTITUTE('Quantities Report_Secondary'!A564,"+",""))),"")</f>
        <v/>
      </c>
    </row>
    <row r="566" spans="2:2" x14ac:dyDescent="0.25">
      <c r="B566" s="465" t="str">
        <f>IFERROR(IF('Quantities Report_Secondary'!A565="","",VALUE(SUBSTITUTE('Quantities Report_Secondary'!A565,"+",""))),"")</f>
        <v/>
      </c>
    </row>
    <row r="567" spans="2:2" x14ac:dyDescent="0.25">
      <c r="B567" s="465" t="str">
        <f>IFERROR(IF('Quantities Report_Secondary'!A566="","",VALUE(SUBSTITUTE('Quantities Report_Secondary'!A566,"+",""))),"")</f>
        <v/>
      </c>
    </row>
    <row r="568" spans="2:2" x14ac:dyDescent="0.25">
      <c r="B568" s="465" t="str">
        <f>IFERROR(IF('Quantities Report_Secondary'!A567="","",VALUE(SUBSTITUTE('Quantities Report_Secondary'!A567,"+",""))),"")</f>
        <v/>
      </c>
    </row>
    <row r="569" spans="2:2" x14ac:dyDescent="0.25">
      <c r="B569" s="465" t="str">
        <f>IFERROR(IF('Quantities Report_Secondary'!A568="","",VALUE(SUBSTITUTE('Quantities Report_Secondary'!A568,"+",""))),"")</f>
        <v/>
      </c>
    </row>
    <row r="570" spans="2:2" x14ac:dyDescent="0.25">
      <c r="B570" s="465" t="str">
        <f>IFERROR(IF('Quantities Report_Secondary'!A569="","",VALUE(SUBSTITUTE('Quantities Report_Secondary'!A569,"+",""))),"")</f>
        <v/>
      </c>
    </row>
    <row r="571" spans="2:2" x14ac:dyDescent="0.25">
      <c r="B571" s="465" t="str">
        <f>IFERROR(IF('Quantities Report_Secondary'!A570="","",VALUE(SUBSTITUTE('Quantities Report_Secondary'!A570,"+",""))),"")</f>
        <v/>
      </c>
    </row>
    <row r="572" spans="2:2" x14ac:dyDescent="0.25">
      <c r="B572" s="465" t="str">
        <f>IFERROR(IF('Quantities Report_Secondary'!A571="","",VALUE(SUBSTITUTE('Quantities Report_Secondary'!A571,"+",""))),"")</f>
        <v/>
      </c>
    </row>
    <row r="573" spans="2:2" x14ac:dyDescent="0.25">
      <c r="B573" s="465" t="str">
        <f>IFERROR(IF('Quantities Report_Secondary'!A572="","",VALUE(SUBSTITUTE('Quantities Report_Secondary'!A572,"+",""))),"")</f>
        <v/>
      </c>
    </row>
    <row r="574" spans="2:2" x14ac:dyDescent="0.25">
      <c r="B574" s="465" t="str">
        <f>IFERROR(IF('Quantities Report_Secondary'!A573="","",VALUE(SUBSTITUTE('Quantities Report_Secondary'!A573,"+",""))),"")</f>
        <v/>
      </c>
    </row>
    <row r="575" spans="2:2" x14ac:dyDescent="0.25">
      <c r="B575" s="465" t="str">
        <f>IFERROR(IF('Quantities Report_Secondary'!A574="","",VALUE(SUBSTITUTE('Quantities Report_Secondary'!A574,"+",""))),"")</f>
        <v/>
      </c>
    </row>
    <row r="576" spans="2:2" x14ac:dyDescent="0.25">
      <c r="B576" s="465" t="str">
        <f>IFERROR(IF('Quantities Report_Secondary'!A575="","",VALUE(SUBSTITUTE('Quantities Report_Secondary'!A575,"+",""))),"")</f>
        <v/>
      </c>
    </row>
    <row r="577" spans="2:2" x14ac:dyDescent="0.25">
      <c r="B577" s="465" t="str">
        <f>IFERROR(IF('Quantities Report_Secondary'!A576="","",VALUE(SUBSTITUTE('Quantities Report_Secondary'!A576,"+",""))),"")</f>
        <v/>
      </c>
    </row>
    <row r="578" spans="2:2" x14ac:dyDescent="0.25">
      <c r="B578" s="465" t="str">
        <f>IFERROR(IF('Quantities Report_Secondary'!A577="","",VALUE(SUBSTITUTE('Quantities Report_Secondary'!A577,"+",""))),"")</f>
        <v/>
      </c>
    </row>
    <row r="579" spans="2:2" x14ac:dyDescent="0.25">
      <c r="B579" s="465" t="str">
        <f>IFERROR(IF('Quantities Report_Secondary'!A578="","",VALUE(SUBSTITUTE('Quantities Report_Secondary'!A578,"+",""))),"")</f>
        <v/>
      </c>
    </row>
    <row r="580" spans="2:2" x14ac:dyDescent="0.25">
      <c r="B580" s="465" t="str">
        <f>IFERROR(IF('Quantities Report_Secondary'!A579="","",VALUE(SUBSTITUTE('Quantities Report_Secondary'!A579,"+",""))),"")</f>
        <v/>
      </c>
    </row>
    <row r="581" spans="2:2" x14ac:dyDescent="0.25">
      <c r="B581" s="465" t="str">
        <f>IFERROR(IF('Quantities Report_Secondary'!A580="","",VALUE(SUBSTITUTE('Quantities Report_Secondary'!A580,"+",""))),"")</f>
        <v/>
      </c>
    </row>
    <row r="582" spans="2:2" x14ac:dyDescent="0.25">
      <c r="B582" s="465" t="str">
        <f>IFERROR(IF('Quantities Report_Secondary'!A581="","",VALUE(SUBSTITUTE('Quantities Report_Secondary'!A581,"+",""))),"")</f>
        <v/>
      </c>
    </row>
    <row r="583" spans="2:2" x14ac:dyDescent="0.25">
      <c r="B583" s="465" t="str">
        <f>IFERROR(IF('Quantities Report_Secondary'!A582="","",VALUE(SUBSTITUTE('Quantities Report_Secondary'!A582,"+",""))),"")</f>
        <v/>
      </c>
    </row>
    <row r="584" spans="2:2" x14ac:dyDescent="0.25">
      <c r="B584" s="465" t="str">
        <f>IFERROR(IF('Quantities Report_Secondary'!A583="","",VALUE(SUBSTITUTE('Quantities Report_Secondary'!A583,"+",""))),"")</f>
        <v/>
      </c>
    </row>
    <row r="585" spans="2:2" x14ac:dyDescent="0.25">
      <c r="B585" s="465" t="str">
        <f>IFERROR(IF('Quantities Report_Secondary'!A584="","",VALUE(SUBSTITUTE('Quantities Report_Secondary'!A584,"+",""))),"")</f>
        <v/>
      </c>
    </row>
    <row r="586" spans="2:2" x14ac:dyDescent="0.25">
      <c r="B586" s="465" t="str">
        <f>IFERROR(IF('Quantities Report_Secondary'!A585="","",VALUE(SUBSTITUTE('Quantities Report_Secondary'!A585,"+",""))),"")</f>
        <v/>
      </c>
    </row>
    <row r="587" spans="2:2" x14ac:dyDescent="0.25">
      <c r="B587" s="465" t="str">
        <f>IFERROR(IF('Quantities Report_Secondary'!A586="","",VALUE(SUBSTITUTE('Quantities Report_Secondary'!A586,"+",""))),"")</f>
        <v/>
      </c>
    </row>
    <row r="588" spans="2:2" x14ac:dyDescent="0.25">
      <c r="B588" s="465" t="str">
        <f>IFERROR(IF('Quantities Report_Secondary'!A587="","",VALUE(SUBSTITUTE('Quantities Report_Secondary'!A587,"+",""))),"")</f>
        <v/>
      </c>
    </row>
    <row r="589" spans="2:2" x14ac:dyDescent="0.25">
      <c r="B589" s="465" t="str">
        <f>IFERROR(IF('Quantities Report_Secondary'!A588="","",VALUE(SUBSTITUTE('Quantities Report_Secondary'!A588,"+",""))),"")</f>
        <v/>
      </c>
    </row>
    <row r="590" spans="2:2" x14ac:dyDescent="0.25">
      <c r="B590" s="465" t="str">
        <f>IFERROR(IF('Quantities Report_Secondary'!A589="","",VALUE(SUBSTITUTE('Quantities Report_Secondary'!A589,"+",""))),"")</f>
        <v/>
      </c>
    </row>
    <row r="591" spans="2:2" x14ac:dyDescent="0.25">
      <c r="B591" s="465" t="str">
        <f>IFERROR(IF('Quantities Report_Secondary'!A590="","",VALUE(SUBSTITUTE('Quantities Report_Secondary'!A590,"+",""))),"")</f>
        <v/>
      </c>
    </row>
    <row r="592" spans="2:2" x14ac:dyDescent="0.25">
      <c r="B592" s="465" t="str">
        <f>IFERROR(IF('Quantities Report_Secondary'!A591="","",VALUE(SUBSTITUTE('Quantities Report_Secondary'!A591,"+",""))),"")</f>
        <v/>
      </c>
    </row>
    <row r="593" spans="2:2" x14ac:dyDescent="0.25">
      <c r="B593" s="465" t="str">
        <f>IFERROR(IF('Quantities Report_Secondary'!A592="","",VALUE(SUBSTITUTE('Quantities Report_Secondary'!A592,"+",""))),"")</f>
        <v/>
      </c>
    </row>
    <row r="594" spans="2:2" x14ac:dyDescent="0.25">
      <c r="B594" s="465" t="str">
        <f>IFERROR(IF('Quantities Report_Secondary'!A593="","",VALUE(SUBSTITUTE('Quantities Report_Secondary'!A593,"+",""))),"")</f>
        <v/>
      </c>
    </row>
    <row r="595" spans="2:2" x14ac:dyDescent="0.25">
      <c r="B595" s="465" t="str">
        <f>IFERROR(IF('Quantities Report_Secondary'!A594="","",VALUE(SUBSTITUTE('Quantities Report_Secondary'!A594,"+",""))),"")</f>
        <v/>
      </c>
    </row>
    <row r="596" spans="2:2" x14ac:dyDescent="0.25">
      <c r="B596" s="465" t="str">
        <f>IFERROR(IF('Quantities Report_Secondary'!A595="","",VALUE(SUBSTITUTE('Quantities Report_Secondary'!A595,"+",""))),"")</f>
        <v/>
      </c>
    </row>
    <row r="597" spans="2:2" x14ac:dyDescent="0.25">
      <c r="B597" s="465" t="str">
        <f>IFERROR(IF('Quantities Report_Secondary'!A596="","",VALUE(SUBSTITUTE('Quantities Report_Secondary'!A596,"+",""))),"")</f>
        <v/>
      </c>
    </row>
    <row r="598" spans="2:2" x14ac:dyDescent="0.25">
      <c r="B598" s="465" t="str">
        <f>IFERROR(IF('Quantities Report_Secondary'!A597="","",VALUE(SUBSTITUTE('Quantities Report_Secondary'!A597,"+",""))),"")</f>
        <v/>
      </c>
    </row>
    <row r="599" spans="2:2" x14ac:dyDescent="0.25">
      <c r="B599" s="465" t="str">
        <f>IFERROR(IF('Quantities Report_Secondary'!A598="","",VALUE(SUBSTITUTE('Quantities Report_Secondary'!A598,"+",""))),"")</f>
        <v/>
      </c>
    </row>
    <row r="600" spans="2:2" x14ac:dyDescent="0.25">
      <c r="B600" s="465" t="str">
        <f>IFERROR(IF('Quantities Report_Secondary'!A599="","",VALUE(SUBSTITUTE('Quantities Report_Secondary'!A599,"+",""))),"")</f>
        <v/>
      </c>
    </row>
    <row r="601" spans="2:2" x14ac:dyDescent="0.25">
      <c r="B601" s="465" t="str">
        <f>IFERROR(IF('Quantities Report_Secondary'!A600="","",VALUE(SUBSTITUTE('Quantities Report_Secondary'!A600,"+",""))),"")</f>
        <v/>
      </c>
    </row>
    <row r="602" spans="2:2" x14ac:dyDescent="0.25">
      <c r="B602" s="465" t="str">
        <f>IFERROR(IF('Quantities Report_Secondary'!A601="","",VALUE(SUBSTITUTE('Quantities Report_Secondary'!A601,"+",""))),"")</f>
        <v/>
      </c>
    </row>
    <row r="603" spans="2:2" x14ac:dyDescent="0.25">
      <c r="B603" s="465" t="str">
        <f>IFERROR(IF('Quantities Report_Secondary'!A602="","",VALUE(SUBSTITUTE('Quantities Report_Secondary'!A602,"+",""))),"")</f>
        <v/>
      </c>
    </row>
    <row r="604" spans="2:2" x14ac:dyDescent="0.25">
      <c r="B604" s="465" t="str">
        <f>IFERROR(IF('Quantities Report_Secondary'!A603="","",VALUE(SUBSTITUTE('Quantities Report_Secondary'!A603,"+",""))),"")</f>
        <v/>
      </c>
    </row>
    <row r="605" spans="2:2" x14ac:dyDescent="0.25">
      <c r="B605" s="465" t="str">
        <f>IFERROR(IF('Quantities Report_Secondary'!A604="","",VALUE(SUBSTITUTE('Quantities Report_Secondary'!A604,"+",""))),"")</f>
        <v/>
      </c>
    </row>
    <row r="606" spans="2:2" x14ac:dyDescent="0.25">
      <c r="B606" s="465" t="str">
        <f>IFERROR(IF('Quantities Report_Secondary'!A605="","",VALUE(SUBSTITUTE('Quantities Report_Secondary'!A605,"+",""))),"")</f>
        <v/>
      </c>
    </row>
    <row r="607" spans="2:2" x14ac:dyDescent="0.25">
      <c r="B607" s="465" t="str">
        <f>IFERROR(IF('Quantities Report_Secondary'!A606="","",VALUE(SUBSTITUTE('Quantities Report_Secondary'!A606,"+",""))),"")</f>
        <v/>
      </c>
    </row>
    <row r="608" spans="2:2" x14ac:dyDescent="0.25">
      <c r="B608" s="465" t="str">
        <f>IFERROR(IF('Quantities Report_Secondary'!A607="","",VALUE(SUBSTITUTE('Quantities Report_Secondary'!A607,"+",""))),"")</f>
        <v/>
      </c>
    </row>
    <row r="609" spans="2:2" x14ac:dyDescent="0.25">
      <c r="B609" s="465" t="str">
        <f>IFERROR(IF('Quantities Report_Secondary'!A608="","",VALUE(SUBSTITUTE('Quantities Report_Secondary'!A608,"+",""))),"")</f>
        <v/>
      </c>
    </row>
    <row r="610" spans="2:2" x14ac:dyDescent="0.25">
      <c r="B610" s="465" t="str">
        <f>IFERROR(IF('Quantities Report_Secondary'!A609="","",VALUE(SUBSTITUTE('Quantities Report_Secondary'!A609,"+",""))),"")</f>
        <v/>
      </c>
    </row>
    <row r="611" spans="2:2" x14ac:dyDescent="0.25">
      <c r="B611" s="465" t="str">
        <f>IFERROR(IF('Quantities Report_Secondary'!A610="","",VALUE(SUBSTITUTE('Quantities Report_Secondary'!A610,"+",""))),"")</f>
        <v/>
      </c>
    </row>
    <row r="612" spans="2:2" x14ac:dyDescent="0.25">
      <c r="B612" s="465" t="str">
        <f>IFERROR(IF('Quantities Report_Secondary'!A611="","",VALUE(SUBSTITUTE('Quantities Report_Secondary'!A611,"+",""))),"")</f>
        <v/>
      </c>
    </row>
    <row r="613" spans="2:2" x14ac:dyDescent="0.25">
      <c r="B613" s="465" t="str">
        <f>IFERROR(IF('Quantities Report_Secondary'!A612="","",VALUE(SUBSTITUTE('Quantities Report_Secondary'!A612,"+",""))),"")</f>
        <v/>
      </c>
    </row>
    <row r="614" spans="2:2" x14ac:dyDescent="0.25">
      <c r="B614" s="465" t="str">
        <f>IFERROR(IF('Quantities Report_Secondary'!A613="","",VALUE(SUBSTITUTE('Quantities Report_Secondary'!A613,"+",""))),"")</f>
        <v/>
      </c>
    </row>
    <row r="615" spans="2:2" x14ac:dyDescent="0.25">
      <c r="B615" s="465" t="str">
        <f>IFERROR(IF('Quantities Report_Secondary'!A614="","",VALUE(SUBSTITUTE('Quantities Report_Secondary'!A614,"+",""))),"")</f>
        <v/>
      </c>
    </row>
    <row r="616" spans="2:2" x14ac:dyDescent="0.25">
      <c r="B616" s="465" t="str">
        <f>IFERROR(IF('Quantities Report_Secondary'!A615="","",VALUE(SUBSTITUTE('Quantities Report_Secondary'!A615,"+",""))),"")</f>
        <v/>
      </c>
    </row>
    <row r="617" spans="2:2" x14ac:dyDescent="0.25">
      <c r="B617" s="465" t="str">
        <f>IFERROR(IF('Quantities Report_Secondary'!A616="","",VALUE(SUBSTITUTE('Quantities Report_Secondary'!A616,"+",""))),"")</f>
        <v/>
      </c>
    </row>
    <row r="618" spans="2:2" x14ac:dyDescent="0.25">
      <c r="B618" s="465" t="str">
        <f>IFERROR(IF('Quantities Report_Secondary'!A617="","",VALUE(SUBSTITUTE('Quantities Report_Secondary'!A617,"+",""))),"")</f>
        <v/>
      </c>
    </row>
    <row r="619" spans="2:2" x14ac:dyDescent="0.25">
      <c r="B619" s="465" t="str">
        <f>IFERROR(IF('Quantities Report_Secondary'!A618="","",VALUE(SUBSTITUTE('Quantities Report_Secondary'!A618,"+",""))),"")</f>
        <v/>
      </c>
    </row>
    <row r="620" spans="2:2" x14ac:dyDescent="0.25">
      <c r="B620" s="465" t="str">
        <f>IFERROR(IF('Quantities Report_Secondary'!A619="","",VALUE(SUBSTITUTE('Quantities Report_Secondary'!A619,"+",""))),"")</f>
        <v/>
      </c>
    </row>
    <row r="621" spans="2:2" x14ac:dyDescent="0.25">
      <c r="B621" s="465" t="str">
        <f>IFERROR(IF('Quantities Report_Secondary'!A620="","",VALUE(SUBSTITUTE('Quantities Report_Secondary'!A620,"+",""))),"")</f>
        <v/>
      </c>
    </row>
    <row r="622" spans="2:2" x14ac:dyDescent="0.25">
      <c r="B622" s="465" t="str">
        <f>IFERROR(IF('Quantities Report_Secondary'!A621="","",VALUE(SUBSTITUTE('Quantities Report_Secondary'!A621,"+",""))),"")</f>
        <v/>
      </c>
    </row>
    <row r="623" spans="2:2" x14ac:dyDescent="0.25">
      <c r="B623" s="465" t="str">
        <f>IFERROR(IF('Quantities Report_Secondary'!A622="","",VALUE(SUBSTITUTE('Quantities Report_Secondary'!A622,"+",""))),"")</f>
        <v/>
      </c>
    </row>
    <row r="624" spans="2:2" x14ac:dyDescent="0.25">
      <c r="B624" s="465" t="str">
        <f>IFERROR(IF('Quantities Report_Secondary'!A623="","",VALUE(SUBSTITUTE('Quantities Report_Secondary'!A623,"+",""))),"")</f>
        <v/>
      </c>
    </row>
    <row r="625" spans="2:2" x14ac:dyDescent="0.25">
      <c r="B625" s="465" t="str">
        <f>IFERROR(IF('Quantities Report_Secondary'!A624="","",VALUE(SUBSTITUTE('Quantities Report_Secondary'!A624,"+",""))),"")</f>
        <v/>
      </c>
    </row>
    <row r="626" spans="2:2" x14ac:dyDescent="0.25">
      <c r="B626" s="465" t="str">
        <f>IFERROR(IF('Quantities Report_Secondary'!A625="","",VALUE(SUBSTITUTE('Quantities Report_Secondary'!A625,"+",""))),"")</f>
        <v/>
      </c>
    </row>
    <row r="627" spans="2:2" x14ac:dyDescent="0.25">
      <c r="B627" s="465" t="str">
        <f>IFERROR(IF('Quantities Report_Secondary'!A626="","",VALUE(SUBSTITUTE('Quantities Report_Secondary'!A626,"+",""))),"")</f>
        <v/>
      </c>
    </row>
    <row r="628" spans="2:2" x14ac:dyDescent="0.25">
      <c r="B628" s="465" t="str">
        <f>IFERROR(IF('Quantities Report_Secondary'!A627="","",VALUE(SUBSTITUTE('Quantities Report_Secondary'!A627,"+",""))),"")</f>
        <v/>
      </c>
    </row>
    <row r="629" spans="2:2" x14ac:dyDescent="0.25">
      <c r="B629" s="465" t="str">
        <f>IFERROR(IF('Quantities Report_Secondary'!A628="","",VALUE(SUBSTITUTE('Quantities Report_Secondary'!A628,"+",""))),"")</f>
        <v/>
      </c>
    </row>
    <row r="630" spans="2:2" x14ac:dyDescent="0.25">
      <c r="B630" s="465" t="str">
        <f>IFERROR(IF('Quantities Report_Secondary'!A629="","",VALUE(SUBSTITUTE('Quantities Report_Secondary'!A629,"+",""))),"")</f>
        <v/>
      </c>
    </row>
    <row r="631" spans="2:2" x14ac:dyDescent="0.25">
      <c r="B631" s="465" t="str">
        <f>IFERROR(IF('Quantities Report_Secondary'!A630="","",VALUE(SUBSTITUTE('Quantities Report_Secondary'!A630,"+",""))),"")</f>
        <v/>
      </c>
    </row>
    <row r="632" spans="2:2" x14ac:dyDescent="0.25">
      <c r="B632" s="465" t="str">
        <f>IFERROR(IF('Quantities Report_Secondary'!A631="","",VALUE(SUBSTITUTE('Quantities Report_Secondary'!A631,"+",""))),"")</f>
        <v/>
      </c>
    </row>
    <row r="633" spans="2:2" x14ac:dyDescent="0.25">
      <c r="B633" s="465" t="str">
        <f>IFERROR(IF('Quantities Report_Secondary'!A632="","",VALUE(SUBSTITUTE('Quantities Report_Secondary'!A632,"+",""))),"")</f>
        <v/>
      </c>
    </row>
    <row r="634" spans="2:2" x14ac:dyDescent="0.25">
      <c r="B634" s="465" t="str">
        <f>IFERROR(IF('Quantities Report_Secondary'!A633="","",VALUE(SUBSTITUTE('Quantities Report_Secondary'!A633,"+",""))),"")</f>
        <v/>
      </c>
    </row>
    <row r="635" spans="2:2" x14ac:dyDescent="0.25">
      <c r="B635" s="465" t="str">
        <f>IFERROR(IF('Quantities Report_Secondary'!A634="","",VALUE(SUBSTITUTE('Quantities Report_Secondary'!A634,"+",""))),"")</f>
        <v/>
      </c>
    </row>
    <row r="636" spans="2:2" x14ac:dyDescent="0.25">
      <c r="B636" s="465" t="str">
        <f>IFERROR(IF('Quantities Report_Secondary'!A635="","",VALUE(SUBSTITUTE('Quantities Report_Secondary'!A635,"+",""))),"")</f>
        <v/>
      </c>
    </row>
    <row r="637" spans="2:2" x14ac:dyDescent="0.25">
      <c r="B637" s="465" t="str">
        <f>IFERROR(IF('Quantities Report_Secondary'!A636="","",VALUE(SUBSTITUTE('Quantities Report_Secondary'!A636,"+",""))),"")</f>
        <v/>
      </c>
    </row>
    <row r="638" spans="2:2" x14ac:dyDescent="0.25">
      <c r="B638" s="465" t="str">
        <f>IFERROR(IF('Quantities Report_Secondary'!A637="","",VALUE(SUBSTITUTE('Quantities Report_Secondary'!A637,"+",""))),"")</f>
        <v/>
      </c>
    </row>
    <row r="639" spans="2:2" x14ac:dyDescent="0.25">
      <c r="B639" s="465" t="str">
        <f>IFERROR(IF('Quantities Report_Secondary'!A638="","",VALUE(SUBSTITUTE('Quantities Report_Secondary'!A638,"+",""))),"")</f>
        <v/>
      </c>
    </row>
    <row r="640" spans="2:2" x14ac:dyDescent="0.25">
      <c r="B640" s="465" t="str">
        <f>IFERROR(IF('Quantities Report_Secondary'!A639="","",VALUE(SUBSTITUTE('Quantities Report_Secondary'!A639,"+",""))),"")</f>
        <v/>
      </c>
    </row>
    <row r="641" spans="2:2" x14ac:dyDescent="0.25">
      <c r="B641" s="465" t="str">
        <f>IFERROR(IF('Quantities Report_Secondary'!A640="","",VALUE(SUBSTITUTE('Quantities Report_Secondary'!A640,"+",""))),"")</f>
        <v/>
      </c>
    </row>
    <row r="642" spans="2:2" x14ac:dyDescent="0.25">
      <c r="B642" s="465" t="str">
        <f>IFERROR(IF('Quantities Report_Secondary'!A641="","",VALUE(SUBSTITUTE('Quantities Report_Secondary'!A641,"+",""))),"")</f>
        <v/>
      </c>
    </row>
    <row r="643" spans="2:2" x14ac:dyDescent="0.25">
      <c r="B643" s="465" t="str">
        <f>IFERROR(IF('Quantities Report_Secondary'!A642="","",VALUE(SUBSTITUTE('Quantities Report_Secondary'!A642,"+",""))),"")</f>
        <v/>
      </c>
    </row>
    <row r="644" spans="2:2" x14ac:dyDescent="0.25">
      <c r="B644" s="465" t="str">
        <f>IFERROR(IF('Quantities Report_Secondary'!A643="","",VALUE(SUBSTITUTE('Quantities Report_Secondary'!A643,"+",""))),"")</f>
        <v/>
      </c>
    </row>
    <row r="645" spans="2:2" x14ac:dyDescent="0.25">
      <c r="B645" s="465" t="str">
        <f>IFERROR(IF('Quantities Report_Secondary'!A644="","",VALUE(SUBSTITUTE('Quantities Report_Secondary'!A644,"+",""))),"")</f>
        <v/>
      </c>
    </row>
    <row r="646" spans="2:2" x14ac:dyDescent="0.25">
      <c r="B646" s="465" t="str">
        <f>IFERROR(IF('Quantities Report_Secondary'!A645="","",VALUE(SUBSTITUTE('Quantities Report_Secondary'!A645,"+",""))),"")</f>
        <v/>
      </c>
    </row>
    <row r="647" spans="2:2" x14ac:dyDescent="0.25">
      <c r="B647" s="465" t="str">
        <f>IFERROR(IF('Quantities Report_Secondary'!A646="","",VALUE(SUBSTITUTE('Quantities Report_Secondary'!A646,"+",""))),"")</f>
        <v/>
      </c>
    </row>
    <row r="648" spans="2:2" x14ac:dyDescent="0.25">
      <c r="B648" s="465" t="str">
        <f>IFERROR(IF('Quantities Report_Secondary'!A647="","",VALUE(SUBSTITUTE('Quantities Report_Secondary'!A647,"+",""))),"")</f>
        <v/>
      </c>
    </row>
    <row r="649" spans="2:2" x14ac:dyDescent="0.25">
      <c r="B649" s="465" t="str">
        <f>IFERROR(IF('Quantities Report_Secondary'!A648="","",VALUE(SUBSTITUTE('Quantities Report_Secondary'!A648,"+",""))),"")</f>
        <v/>
      </c>
    </row>
    <row r="650" spans="2:2" x14ac:dyDescent="0.25">
      <c r="B650" s="465" t="str">
        <f>IFERROR(IF('Quantities Report_Secondary'!A649="","",VALUE(SUBSTITUTE('Quantities Report_Secondary'!A649,"+",""))),"")</f>
        <v/>
      </c>
    </row>
    <row r="651" spans="2:2" x14ac:dyDescent="0.25">
      <c r="B651" s="465" t="str">
        <f>IFERROR(IF('Quantities Report_Secondary'!A650="","",VALUE(SUBSTITUTE('Quantities Report_Secondary'!A650,"+",""))),"")</f>
        <v/>
      </c>
    </row>
    <row r="652" spans="2:2" x14ac:dyDescent="0.25">
      <c r="B652" s="465" t="str">
        <f>IFERROR(IF('Quantities Report_Secondary'!A651="","",VALUE(SUBSTITUTE('Quantities Report_Secondary'!A651,"+",""))),"")</f>
        <v/>
      </c>
    </row>
    <row r="653" spans="2:2" x14ac:dyDescent="0.25">
      <c r="B653" s="465" t="str">
        <f>IFERROR(IF('Quantities Report_Secondary'!A652="","",VALUE(SUBSTITUTE('Quantities Report_Secondary'!A652,"+",""))),"")</f>
        <v/>
      </c>
    </row>
    <row r="654" spans="2:2" x14ac:dyDescent="0.25">
      <c r="B654" s="465" t="str">
        <f>IFERROR(IF('Quantities Report_Secondary'!A653="","",VALUE(SUBSTITUTE('Quantities Report_Secondary'!A653,"+",""))),"")</f>
        <v/>
      </c>
    </row>
    <row r="655" spans="2:2" x14ac:dyDescent="0.25">
      <c r="B655" s="465" t="str">
        <f>IFERROR(IF('Quantities Report_Secondary'!A654="","",VALUE(SUBSTITUTE('Quantities Report_Secondary'!A654,"+",""))),"")</f>
        <v/>
      </c>
    </row>
    <row r="656" spans="2:2" x14ac:dyDescent="0.25">
      <c r="B656" s="465" t="str">
        <f>IFERROR(IF('Quantities Report_Secondary'!A655="","",VALUE(SUBSTITUTE('Quantities Report_Secondary'!A655,"+",""))),"")</f>
        <v/>
      </c>
    </row>
    <row r="657" spans="2:2" x14ac:dyDescent="0.25">
      <c r="B657" s="465" t="str">
        <f>IFERROR(IF('Quantities Report_Secondary'!A656="","",VALUE(SUBSTITUTE('Quantities Report_Secondary'!A656,"+",""))),"")</f>
        <v/>
      </c>
    </row>
    <row r="658" spans="2:2" x14ac:dyDescent="0.25">
      <c r="B658" s="465" t="str">
        <f>IFERROR(IF('Quantities Report_Secondary'!A657="","",VALUE(SUBSTITUTE('Quantities Report_Secondary'!A657,"+",""))),"")</f>
        <v/>
      </c>
    </row>
    <row r="659" spans="2:2" x14ac:dyDescent="0.25">
      <c r="B659" s="465" t="str">
        <f>IFERROR(IF('Quantities Report_Secondary'!A658="","",VALUE(SUBSTITUTE('Quantities Report_Secondary'!A658,"+",""))),"")</f>
        <v/>
      </c>
    </row>
    <row r="660" spans="2:2" x14ac:dyDescent="0.25">
      <c r="B660" s="465" t="str">
        <f>IFERROR(IF('Quantities Report_Secondary'!A659="","",VALUE(SUBSTITUTE('Quantities Report_Secondary'!A659,"+",""))),"")</f>
        <v/>
      </c>
    </row>
    <row r="661" spans="2:2" x14ac:dyDescent="0.25">
      <c r="B661" s="465" t="str">
        <f>IFERROR(IF('Quantities Report_Secondary'!A660="","",VALUE(SUBSTITUTE('Quantities Report_Secondary'!A660,"+",""))),"")</f>
        <v/>
      </c>
    </row>
    <row r="662" spans="2:2" x14ac:dyDescent="0.25">
      <c r="B662" s="465" t="str">
        <f>IFERROR(IF('Quantities Report_Secondary'!A661="","",VALUE(SUBSTITUTE('Quantities Report_Secondary'!A661,"+",""))),"")</f>
        <v/>
      </c>
    </row>
    <row r="663" spans="2:2" x14ac:dyDescent="0.25">
      <c r="B663" s="465" t="str">
        <f>IFERROR(IF('Quantities Report_Secondary'!A662="","",VALUE(SUBSTITUTE('Quantities Report_Secondary'!A662,"+",""))),"")</f>
        <v/>
      </c>
    </row>
    <row r="664" spans="2:2" x14ac:dyDescent="0.25">
      <c r="B664" s="465" t="str">
        <f>IFERROR(IF('Quantities Report_Secondary'!A663="","",VALUE(SUBSTITUTE('Quantities Report_Secondary'!A663,"+",""))),"")</f>
        <v/>
      </c>
    </row>
    <row r="665" spans="2:2" x14ac:dyDescent="0.25">
      <c r="B665" s="465" t="str">
        <f>IFERROR(IF('Quantities Report_Secondary'!A664="","",VALUE(SUBSTITUTE('Quantities Report_Secondary'!A664,"+",""))),"")</f>
        <v/>
      </c>
    </row>
    <row r="666" spans="2:2" x14ac:dyDescent="0.25">
      <c r="B666" s="465" t="str">
        <f>IFERROR(IF('Quantities Report_Secondary'!A665="","",VALUE(SUBSTITUTE('Quantities Report_Secondary'!A665,"+",""))),"")</f>
        <v/>
      </c>
    </row>
    <row r="667" spans="2:2" x14ac:dyDescent="0.25">
      <c r="B667" s="465" t="str">
        <f>IFERROR(IF('Quantities Report_Secondary'!A666="","",VALUE(SUBSTITUTE('Quantities Report_Secondary'!A666,"+",""))),"")</f>
        <v/>
      </c>
    </row>
    <row r="668" spans="2:2" x14ac:dyDescent="0.25">
      <c r="B668" s="465" t="str">
        <f>IFERROR(IF('Quantities Report_Secondary'!A667="","",VALUE(SUBSTITUTE('Quantities Report_Secondary'!A667,"+",""))),"")</f>
        <v/>
      </c>
    </row>
    <row r="669" spans="2:2" x14ac:dyDescent="0.25">
      <c r="B669" s="465" t="str">
        <f>IFERROR(IF('Quantities Report_Secondary'!A668="","",VALUE(SUBSTITUTE('Quantities Report_Secondary'!A668,"+",""))),"")</f>
        <v/>
      </c>
    </row>
    <row r="670" spans="2:2" x14ac:dyDescent="0.25">
      <c r="B670" s="465" t="str">
        <f>IFERROR(IF('Quantities Report_Secondary'!A669="","",VALUE(SUBSTITUTE('Quantities Report_Secondary'!A669,"+",""))),"")</f>
        <v/>
      </c>
    </row>
    <row r="671" spans="2:2" x14ac:dyDescent="0.25">
      <c r="B671" s="465" t="str">
        <f>IFERROR(IF('Quantities Report_Secondary'!A670="","",VALUE(SUBSTITUTE('Quantities Report_Secondary'!A670,"+",""))),"")</f>
        <v/>
      </c>
    </row>
    <row r="672" spans="2:2" x14ac:dyDescent="0.25">
      <c r="B672" s="465" t="str">
        <f>IFERROR(IF('Quantities Report_Secondary'!A671="","",VALUE(SUBSTITUTE('Quantities Report_Secondary'!A671,"+",""))),"")</f>
        <v/>
      </c>
    </row>
    <row r="673" spans="2:2" x14ac:dyDescent="0.25">
      <c r="B673" s="465" t="str">
        <f>IFERROR(IF('Quantities Report_Secondary'!A672="","",VALUE(SUBSTITUTE('Quantities Report_Secondary'!A672,"+",""))),"")</f>
        <v/>
      </c>
    </row>
    <row r="674" spans="2:2" x14ac:dyDescent="0.25">
      <c r="B674" s="465" t="str">
        <f>IFERROR(IF('Quantities Report_Secondary'!A673="","",VALUE(SUBSTITUTE('Quantities Report_Secondary'!A673,"+",""))),"")</f>
        <v/>
      </c>
    </row>
    <row r="675" spans="2:2" x14ac:dyDescent="0.25">
      <c r="B675" s="465" t="str">
        <f>IFERROR(IF('Quantities Report_Secondary'!A674="","",VALUE(SUBSTITUTE('Quantities Report_Secondary'!A674,"+",""))),"")</f>
        <v/>
      </c>
    </row>
    <row r="676" spans="2:2" x14ac:dyDescent="0.25">
      <c r="B676" s="465" t="str">
        <f>IFERROR(IF('Quantities Report_Secondary'!A675="","",VALUE(SUBSTITUTE('Quantities Report_Secondary'!A675,"+",""))),"")</f>
        <v/>
      </c>
    </row>
    <row r="677" spans="2:2" x14ac:dyDescent="0.25">
      <c r="B677" s="465" t="str">
        <f>IFERROR(IF('Quantities Report_Secondary'!A676="","",VALUE(SUBSTITUTE('Quantities Report_Secondary'!A676,"+",""))),"")</f>
        <v/>
      </c>
    </row>
    <row r="678" spans="2:2" x14ac:dyDescent="0.25">
      <c r="B678" s="465" t="str">
        <f>IFERROR(IF('Quantities Report_Secondary'!A677="","",VALUE(SUBSTITUTE('Quantities Report_Secondary'!A677,"+",""))),"")</f>
        <v/>
      </c>
    </row>
    <row r="679" spans="2:2" x14ac:dyDescent="0.25">
      <c r="B679" s="465" t="str">
        <f>IFERROR(IF('Quantities Report_Secondary'!A678="","",VALUE(SUBSTITUTE('Quantities Report_Secondary'!A678,"+",""))),"")</f>
        <v/>
      </c>
    </row>
    <row r="680" spans="2:2" x14ac:dyDescent="0.25">
      <c r="B680" s="465" t="str">
        <f>IFERROR(IF('Quantities Report_Secondary'!A679="","",VALUE(SUBSTITUTE('Quantities Report_Secondary'!A679,"+",""))),"")</f>
        <v/>
      </c>
    </row>
    <row r="681" spans="2:2" x14ac:dyDescent="0.25">
      <c r="B681" s="465" t="str">
        <f>IFERROR(IF('Quantities Report_Secondary'!A680="","",VALUE(SUBSTITUTE('Quantities Report_Secondary'!A680,"+",""))),"")</f>
        <v/>
      </c>
    </row>
    <row r="682" spans="2:2" x14ac:dyDescent="0.25">
      <c r="B682" s="465" t="str">
        <f>IFERROR(IF('Quantities Report_Secondary'!A681="","",VALUE(SUBSTITUTE('Quantities Report_Secondary'!A681,"+",""))),"")</f>
        <v/>
      </c>
    </row>
    <row r="683" spans="2:2" x14ac:dyDescent="0.25">
      <c r="B683" s="465" t="str">
        <f>IFERROR(IF('Quantities Report_Secondary'!A682="","",VALUE(SUBSTITUTE('Quantities Report_Secondary'!A682,"+",""))),"")</f>
        <v/>
      </c>
    </row>
    <row r="684" spans="2:2" x14ac:dyDescent="0.25">
      <c r="B684" s="465" t="str">
        <f>IFERROR(IF('Quantities Report_Secondary'!A683="","",VALUE(SUBSTITUTE('Quantities Report_Secondary'!A683,"+",""))),"")</f>
        <v/>
      </c>
    </row>
    <row r="685" spans="2:2" x14ac:dyDescent="0.25">
      <c r="B685" s="465" t="str">
        <f>IFERROR(IF('Quantities Report_Secondary'!A684="","",VALUE(SUBSTITUTE('Quantities Report_Secondary'!A684,"+",""))),"")</f>
        <v/>
      </c>
    </row>
    <row r="686" spans="2:2" x14ac:dyDescent="0.25">
      <c r="B686" s="465" t="str">
        <f>IFERROR(IF('Quantities Report_Secondary'!A685="","",VALUE(SUBSTITUTE('Quantities Report_Secondary'!A685,"+",""))),"")</f>
        <v/>
      </c>
    </row>
    <row r="687" spans="2:2" x14ac:dyDescent="0.25">
      <c r="B687" s="465" t="str">
        <f>IFERROR(IF('Quantities Report_Secondary'!A686="","",VALUE(SUBSTITUTE('Quantities Report_Secondary'!A686,"+",""))),"")</f>
        <v/>
      </c>
    </row>
    <row r="688" spans="2:2" x14ac:dyDescent="0.25">
      <c r="B688" s="465" t="str">
        <f>IFERROR(IF('Quantities Report_Secondary'!A687="","",VALUE(SUBSTITUTE('Quantities Report_Secondary'!A687,"+",""))),"")</f>
        <v/>
      </c>
    </row>
    <row r="689" spans="2:2" x14ac:dyDescent="0.25">
      <c r="B689" s="465" t="str">
        <f>IFERROR(IF('Quantities Report_Secondary'!A688="","",VALUE(SUBSTITUTE('Quantities Report_Secondary'!A688,"+",""))),"")</f>
        <v/>
      </c>
    </row>
    <row r="690" spans="2:2" x14ac:dyDescent="0.25">
      <c r="B690" s="465" t="str">
        <f>IFERROR(IF('Quantities Report_Secondary'!A689="","",VALUE(SUBSTITUTE('Quantities Report_Secondary'!A689,"+",""))),"")</f>
        <v/>
      </c>
    </row>
    <row r="691" spans="2:2" x14ac:dyDescent="0.25">
      <c r="B691" s="465" t="str">
        <f>IFERROR(IF('Quantities Report_Secondary'!A690="","",VALUE(SUBSTITUTE('Quantities Report_Secondary'!A690,"+",""))),"")</f>
        <v/>
      </c>
    </row>
    <row r="692" spans="2:2" x14ac:dyDescent="0.25">
      <c r="B692" s="465" t="str">
        <f>IFERROR(IF('Quantities Report_Secondary'!A691="","",VALUE(SUBSTITUTE('Quantities Report_Secondary'!A691,"+",""))),"")</f>
        <v/>
      </c>
    </row>
    <row r="693" spans="2:2" x14ac:dyDescent="0.25">
      <c r="B693" s="465" t="str">
        <f>IFERROR(IF('Quantities Report_Secondary'!A692="","",VALUE(SUBSTITUTE('Quantities Report_Secondary'!A692,"+",""))),"")</f>
        <v/>
      </c>
    </row>
    <row r="694" spans="2:2" x14ac:dyDescent="0.25">
      <c r="B694" s="465" t="str">
        <f>IFERROR(IF('Quantities Report_Secondary'!A693="","",VALUE(SUBSTITUTE('Quantities Report_Secondary'!A693,"+",""))),"")</f>
        <v/>
      </c>
    </row>
    <row r="695" spans="2:2" x14ac:dyDescent="0.25">
      <c r="B695" s="465" t="str">
        <f>IFERROR(IF('Quantities Report_Secondary'!A694="","",VALUE(SUBSTITUTE('Quantities Report_Secondary'!A694,"+",""))),"")</f>
        <v/>
      </c>
    </row>
    <row r="696" spans="2:2" x14ac:dyDescent="0.25">
      <c r="B696" s="465" t="str">
        <f>IFERROR(IF('Quantities Report_Secondary'!A695="","",VALUE(SUBSTITUTE('Quantities Report_Secondary'!A695,"+",""))),"")</f>
        <v/>
      </c>
    </row>
    <row r="697" spans="2:2" x14ac:dyDescent="0.25">
      <c r="B697" s="465" t="str">
        <f>IFERROR(IF('Quantities Report_Secondary'!A696="","",VALUE(SUBSTITUTE('Quantities Report_Secondary'!A696,"+",""))),"")</f>
        <v/>
      </c>
    </row>
    <row r="698" spans="2:2" x14ac:dyDescent="0.25">
      <c r="B698" s="465" t="str">
        <f>IFERROR(IF('Quantities Report_Secondary'!A697="","",VALUE(SUBSTITUTE('Quantities Report_Secondary'!A697,"+",""))),"")</f>
        <v/>
      </c>
    </row>
    <row r="699" spans="2:2" x14ac:dyDescent="0.25">
      <c r="B699" s="465" t="str">
        <f>IFERROR(IF('Quantities Report_Secondary'!A698="","",VALUE(SUBSTITUTE('Quantities Report_Secondary'!A698,"+",""))),"")</f>
        <v/>
      </c>
    </row>
    <row r="700" spans="2:2" x14ac:dyDescent="0.25">
      <c r="B700" s="465" t="str">
        <f>IFERROR(IF('Quantities Report_Secondary'!A699="","",VALUE(SUBSTITUTE('Quantities Report_Secondary'!A699,"+",""))),"")</f>
        <v/>
      </c>
    </row>
    <row r="701" spans="2:2" x14ac:dyDescent="0.25">
      <c r="B701" s="465" t="str">
        <f>IFERROR(IF('Quantities Report_Secondary'!A700="","",VALUE(SUBSTITUTE('Quantities Report_Secondary'!A700,"+",""))),"")</f>
        <v/>
      </c>
    </row>
    <row r="702" spans="2:2" x14ac:dyDescent="0.25">
      <c r="B702" s="465" t="str">
        <f>IFERROR(IF('Quantities Report_Secondary'!A701="","",VALUE(SUBSTITUTE('Quantities Report_Secondary'!A701,"+",""))),"")</f>
        <v/>
      </c>
    </row>
    <row r="703" spans="2:2" x14ac:dyDescent="0.25">
      <c r="B703" s="465" t="str">
        <f>IFERROR(IF('Quantities Report_Secondary'!A702="","",VALUE(SUBSTITUTE('Quantities Report_Secondary'!A702,"+",""))),"")</f>
        <v/>
      </c>
    </row>
    <row r="704" spans="2:2" x14ac:dyDescent="0.25">
      <c r="B704" s="465" t="str">
        <f>IFERROR(IF('Quantities Report_Secondary'!A703="","",VALUE(SUBSTITUTE('Quantities Report_Secondary'!A703,"+",""))),"")</f>
        <v/>
      </c>
    </row>
    <row r="705" spans="2:2" x14ac:dyDescent="0.25">
      <c r="B705" s="465" t="str">
        <f>IFERROR(IF('Quantities Report_Secondary'!A704="","",VALUE(SUBSTITUTE('Quantities Report_Secondary'!A704,"+",""))),"")</f>
        <v/>
      </c>
    </row>
    <row r="706" spans="2:2" x14ac:dyDescent="0.25">
      <c r="B706" s="465" t="str">
        <f>IFERROR(IF('Quantities Report_Secondary'!A705="","",VALUE(SUBSTITUTE('Quantities Report_Secondary'!A705,"+",""))),"")</f>
        <v/>
      </c>
    </row>
    <row r="707" spans="2:2" x14ac:dyDescent="0.25">
      <c r="B707" s="465" t="str">
        <f>IFERROR(IF('Quantities Report_Secondary'!A706="","",VALUE(SUBSTITUTE('Quantities Report_Secondary'!A706,"+",""))),"")</f>
        <v/>
      </c>
    </row>
    <row r="708" spans="2:2" x14ac:dyDescent="0.25">
      <c r="B708" s="465" t="str">
        <f>IFERROR(IF('Quantities Report_Secondary'!A707="","",VALUE(SUBSTITUTE('Quantities Report_Secondary'!A707,"+",""))),"")</f>
        <v/>
      </c>
    </row>
    <row r="709" spans="2:2" x14ac:dyDescent="0.25">
      <c r="B709" s="465" t="str">
        <f>IFERROR(IF('Quantities Report_Secondary'!A708="","",VALUE(SUBSTITUTE('Quantities Report_Secondary'!A708,"+",""))),"")</f>
        <v/>
      </c>
    </row>
    <row r="710" spans="2:2" x14ac:dyDescent="0.25">
      <c r="B710" s="465" t="str">
        <f>IFERROR(IF('Quantities Report_Secondary'!A709="","",VALUE(SUBSTITUTE('Quantities Report_Secondary'!A709,"+",""))),"")</f>
        <v/>
      </c>
    </row>
    <row r="711" spans="2:2" x14ac:dyDescent="0.25">
      <c r="B711" s="465" t="str">
        <f>IFERROR(IF('Quantities Report_Secondary'!A710="","",VALUE(SUBSTITUTE('Quantities Report_Secondary'!A710,"+",""))),"")</f>
        <v/>
      </c>
    </row>
    <row r="712" spans="2:2" x14ac:dyDescent="0.25">
      <c r="B712" s="465" t="str">
        <f>IFERROR(IF('Quantities Report_Secondary'!A711="","",VALUE(SUBSTITUTE('Quantities Report_Secondary'!A711,"+",""))),"")</f>
        <v/>
      </c>
    </row>
    <row r="713" spans="2:2" x14ac:dyDescent="0.25">
      <c r="B713" s="465" t="str">
        <f>IFERROR(IF('Quantities Report_Secondary'!A712="","",VALUE(SUBSTITUTE('Quantities Report_Secondary'!A712,"+",""))),"")</f>
        <v/>
      </c>
    </row>
    <row r="714" spans="2:2" x14ac:dyDescent="0.25">
      <c r="B714" s="465" t="str">
        <f>IFERROR(IF('Quantities Report_Secondary'!A713="","",VALUE(SUBSTITUTE('Quantities Report_Secondary'!A713,"+",""))),"")</f>
        <v/>
      </c>
    </row>
    <row r="715" spans="2:2" x14ac:dyDescent="0.25">
      <c r="B715" s="465" t="str">
        <f>IFERROR(IF('Quantities Report_Secondary'!A714="","",VALUE(SUBSTITUTE('Quantities Report_Secondary'!A714,"+",""))),"")</f>
        <v/>
      </c>
    </row>
    <row r="716" spans="2:2" x14ac:dyDescent="0.25">
      <c r="B716" s="465" t="str">
        <f>IFERROR(IF('Quantities Report_Secondary'!A715="","",VALUE(SUBSTITUTE('Quantities Report_Secondary'!A715,"+",""))),"")</f>
        <v/>
      </c>
    </row>
    <row r="717" spans="2:2" x14ac:dyDescent="0.25">
      <c r="B717" s="465" t="str">
        <f>IFERROR(IF('Quantities Report_Secondary'!A716="","",VALUE(SUBSTITUTE('Quantities Report_Secondary'!A716,"+",""))),"")</f>
        <v/>
      </c>
    </row>
    <row r="718" spans="2:2" x14ac:dyDescent="0.25">
      <c r="B718" s="465" t="str">
        <f>IFERROR(IF('Quantities Report_Secondary'!A717="","",VALUE(SUBSTITUTE('Quantities Report_Secondary'!A717,"+",""))),"")</f>
        <v/>
      </c>
    </row>
    <row r="719" spans="2:2" x14ac:dyDescent="0.25">
      <c r="B719" s="465" t="str">
        <f>IFERROR(IF('Quantities Report_Secondary'!A718="","",VALUE(SUBSTITUTE('Quantities Report_Secondary'!A718,"+",""))),"")</f>
        <v/>
      </c>
    </row>
    <row r="720" spans="2:2" x14ac:dyDescent="0.25">
      <c r="B720" s="465" t="str">
        <f>IFERROR(IF('Quantities Report_Secondary'!A719="","",VALUE(SUBSTITUTE('Quantities Report_Secondary'!A719,"+",""))),"")</f>
        <v/>
      </c>
    </row>
    <row r="721" spans="2:2" x14ac:dyDescent="0.25">
      <c r="B721" s="465" t="str">
        <f>IFERROR(IF('Quantities Report_Secondary'!A720="","",VALUE(SUBSTITUTE('Quantities Report_Secondary'!A720,"+",""))),"")</f>
        <v/>
      </c>
    </row>
    <row r="722" spans="2:2" x14ac:dyDescent="0.25">
      <c r="B722" s="465" t="str">
        <f>IFERROR(IF('Quantities Report_Secondary'!A721="","",VALUE(SUBSTITUTE('Quantities Report_Secondary'!A721,"+",""))),"")</f>
        <v/>
      </c>
    </row>
    <row r="723" spans="2:2" x14ac:dyDescent="0.25">
      <c r="B723" s="465" t="str">
        <f>IFERROR(IF('Quantities Report_Secondary'!A722="","",VALUE(SUBSTITUTE('Quantities Report_Secondary'!A722,"+",""))),"")</f>
        <v/>
      </c>
    </row>
    <row r="724" spans="2:2" x14ac:dyDescent="0.25">
      <c r="B724" s="465" t="str">
        <f>IFERROR(IF('Quantities Report_Secondary'!A723="","",VALUE(SUBSTITUTE('Quantities Report_Secondary'!A723,"+",""))),"")</f>
        <v/>
      </c>
    </row>
    <row r="725" spans="2:2" x14ac:dyDescent="0.25">
      <c r="B725" s="465" t="str">
        <f>IFERROR(IF('Quantities Report_Secondary'!A724="","",VALUE(SUBSTITUTE('Quantities Report_Secondary'!A724,"+",""))),"")</f>
        <v/>
      </c>
    </row>
    <row r="726" spans="2:2" x14ac:dyDescent="0.25">
      <c r="B726" s="465" t="str">
        <f>IFERROR(IF('Quantities Report_Secondary'!A725="","",VALUE(SUBSTITUTE('Quantities Report_Secondary'!A725,"+",""))),"")</f>
        <v/>
      </c>
    </row>
    <row r="727" spans="2:2" x14ac:dyDescent="0.25">
      <c r="B727" s="465" t="str">
        <f>IFERROR(IF('Quantities Report_Secondary'!A726="","",VALUE(SUBSTITUTE('Quantities Report_Secondary'!A726,"+",""))),"")</f>
        <v/>
      </c>
    </row>
    <row r="728" spans="2:2" x14ac:dyDescent="0.25">
      <c r="B728" s="465" t="str">
        <f>IFERROR(IF('Quantities Report_Secondary'!A727="","",VALUE(SUBSTITUTE('Quantities Report_Secondary'!A727,"+",""))),"")</f>
        <v/>
      </c>
    </row>
    <row r="729" spans="2:2" x14ac:dyDescent="0.25">
      <c r="B729" s="465" t="str">
        <f>IFERROR(IF('Quantities Report_Secondary'!A728="","",VALUE(SUBSTITUTE('Quantities Report_Secondary'!A728,"+",""))),"")</f>
        <v/>
      </c>
    </row>
    <row r="730" spans="2:2" x14ac:dyDescent="0.25">
      <c r="B730" s="465" t="str">
        <f>IFERROR(IF('Quantities Report_Secondary'!A729="","",VALUE(SUBSTITUTE('Quantities Report_Secondary'!A729,"+",""))),"")</f>
        <v/>
      </c>
    </row>
    <row r="731" spans="2:2" x14ac:dyDescent="0.25">
      <c r="B731" s="465" t="str">
        <f>IFERROR(IF('Quantities Report_Secondary'!A730="","",VALUE(SUBSTITUTE('Quantities Report_Secondary'!A730,"+",""))),"")</f>
        <v/>
      </c>
    </row>
    <row r="732" spans="2:2" x14ac:dyDescent="0.25">
      <c r="B732" s="465" t="str">
        <f>IFERROR(IF('Quantities Report_Secondary'!A731="","",VALUE(SUBSTITUTE('Quantities Report_Secondary'!A731,"+",""))),"")</f>
        <v/>
      </c>
    </row>
    <row r="733" spans="2:2" x14ac:dyDescent="0.25">
      <c r="B733" s="465" t="str">
        <f>IFERROR(IF('Quantities Report_Secondary'!A732="","",VALUE(SUBSTITUTE('Quantities Report_Secondary'!A732,"+",""))),"")</f>
        <v/>
      </c>
    </row>
    <row r="734" spans="2:2" x14ac:dyDescent="0.25">
      <c r="B734" s="465" t="str">
        <f>IFERROR(IF('Quantities Report_Secondary'!A733="","",VALUE(SUBSTITUTE('Quantities Report_Secondary'!A733,"+",""))),"")</f>
        <v/>
      </c>
    </row>
    <row r="735" spans="2:2" x14ac:dyDescent="0.25">
      <c r="B735" s="465" t="str">
        <f>IFERROR(IF('Quantities Report_Secondary'!A734="","",VALUE(SUBSTITUTE('Quantities Report_Secondary'!A734,"+",""))),"")</f>
        <v/>
      </c>
    </row>
    <row r="736" spans="2:2" x14ac:dyDescent="0.25">
      <c r="B736" s="465" t="str">
        <f>IFERROR(IF('Quantities Report_Secondary'!A735="","",VALUE(SUBSTITUTE('Quantities Report_Secondary'!A735,"+",""))),"")</f>
        <v/>
      </c>
    </row>
    <row r="737" spans="2:2" x14ac:dyDescent="0.25">
      <c r="B737" s="465" t="str">
        <f>IFERROR(IF('Quantities Report_Secondary'!A736="","",VALUE(SUBSTITUTE('Quantities Report_Secondary'!A736,"+",""))),"")</f>
        <v/>
      </c>
    </row>
    <row r="738" spans="2:2" x14ac:dyDescent="0.25">
      <c r="B738" s="465" t="str">
        <f>IFERROR(IF('Quantities Report_Secondary'!A737="","",VALUE(SUBSTITUTE('Quantities Report_Secondary'!A737,"+",""))),"")</f>
        <v/>
      </c>
    </row>
    <row r="739" spans="2:2" x14ac:dyDescent="0.25">
      <c r="B739" s="465" t="str">
        <f>IFERROR(IF('Quantities Report_Secondary'!A738="","",VALUE(SUBSTITUTE('Quantities Report_Secondary'!A738,"+",""))),"")</f>
        <v/>
      </c>
    </row>
    <row r="740" spans="2:2" x14ac:dyDescent="0.25">
      <c r="B740" s="465" t="str">
        <f>IFERROR(IF('Quantities Report_Secondary'!A739="","",VALUE(SUBSTITUTE('Quantities Report_Secondary'!A739,"+",""))),"")</f>
        <v/>
      </c>
    </row>
    <row r="741" spans="2:2" x14ac:dyDescent="0.25">
      <c r="B741" s="465" t="str">
        <f>IFERROR(IF('Quantities Report_Secondary'!A740="","",VALUE(SUBSTITUTE('Quantities Report_Secondary'!A740,"+",""))),"")</f>
        <v/>
      </c>
    </row>
    <row r="742" spans="2:2" x14ac:dyDescent="0.25">
      <c r="B742" s="465" t="str">
        <f>IFERROR(IF('Quantities Report_Secondary'!A741="","",VALUE(SUBSTITUTE('Quantities Report_Secondary'!A741,"+",""))),"")</f>
        <v/>
      </c>
    </row>
    <row r="743" spans="2:2" x14ac:dyDescent="0.25">
      <c r="B743" s="465" t="str">
        <f>IFERROR(IF('Quantities Report_Secondary'!A742="","",VALUE(SUBSTITUTE('Quantities Report_Secondary'!A742,"+",""))),"")</f>
        <v/>
      </c>
    </row>
    <row r="744" spans="2:2" x14ac:dyDescent="0.25">
      <c r="B744" s="465" t="str">
        <f>IFERROR(IF('Quantities Report_Secondary'!A743="","",VALUE(SUBSTITUTE('Quantities Report_Secondary'!A743,"+",""))),"")</f>
        <v/>
      </c>
    </row>
    <row r="745" spans="2:2" x14ac:dyDescent="0.25">
      <c r="B745" s="465" t="str">
        <f>IFERROR(IF('Quantities Report_Secondary'!A744="","",VALUE(SUBSTITUTE('Quantities Report_Secondary'!A744,"+",""))),"")</f>
        <v/>
      </c>
    </row>
    <row r="746" spans="2:2" x14ac:dyDescent="0.25">
      <c r="B746" s="465" t="str">
        <f>IFERROR(IF('Quantities Report_Secondary'!A745="","",VALUE(SUBSTITUTE('Quantities Report_Secondary'!A745,"+",""))),"")</f>
        <v/>
      </c>
    </row>
    <row r="747" spans="2:2" x14ac:dyDescent="0.25">
      <c r="B747" s="465" t="str">
        <f>IFERROR(IF('Quantities Report_Secondary'!A746="","",VALUE(SUBSTITUTE('Quantities Report_Secondary'!A746,"+",""))),"")</f>
        <v/>
      </c>
    </row>
    <row r="748" spans="2:2" x14ac:dyDescent="0.25">
      <c r="B748" s="465" t="str">
        <f>IFERROR(IF('Quantities Report_Secondary'!A747="","",VALUE(SUBSTITUTE('Quantities Report_Secondary'!A747,"+",""))),"")</f>
        <v/>
      </c>
    </row>
    <row r="749" spans="2:2" x14ac:dyDescent="0.25">
      <c r="B749" s="465" t="str">
        <f>IFERROR(IF('Quantities Report_Secondary'!A748="","",VALUE(SUBSTITUTE('Quantities Report_Secondary'!A748,"+",""))),"")</f>
        <v/>
      </c>
    </row>
    <row r="750" spans="2:2" x14ac:dyDescent="0.25">
      <c r="B750" s="465" t="str">
        <f>IFERROR(IF('Quantities Report_Secondary'!A749="","",VALUE(SUBSTITUTE('Quantities Report_Secondary'!A749,"+",""))),"")</f>
        <v/>
      </c>
    </row>
    <row r="751" spans="2:2" x14ac:dyDescent="0.25">
      <c r="B751" s="465" t="str">
        <f>IFERROR(IF('Quantities Report_Secondary'!A750="","",VALUE(SUBSTITUTE('Quantities Report_Secondary'!A750,"+",""))),"")</f>
        <v/>
      </c>
    </row>
    <row r="752" spans="2:2" x14ac:dyDescent="0.25">
      <c r="B752" s="465" t="str">
        <f>IFERROR(IF('Quantities Report_Secondary'!A751="","",VALUE(SUBSTITUTE('Quantities Report_Secondary'!A751,"+",""))),"")</f>
        <v/>
      </c>
    </row>
    <row r="753" spans="2:2" x14ac:dyDescent="0.25">
      <c r="B753" s="465" t="str">
        <f>IFERROR(IF('Quantities Report_Secondary'!A752="","",VALUE(SUBSTITUTE('Quantities Report_Secondary'!A752,"+",""))),"")</f>
        <v/>
      </c>
    </row>
    <row r="754" spans="2:2" x14ac:dyDescent="0.25">
      <c r="B754" s="465" t="str">
        <f>IFERROR(IF('Quantities Report_Secondary'!A753="","",VALUE(SUBSTITUTE('Quantities Report_Secondary'!A753,"+",""))),"")</f>
        <v/>
      </c>
    </row>
    <row r="755" spans="2:2" x14ac:dyDescent="0.25">
      <c r="B755" s="465" t="str">
        <f>IFERROR(IF('Quantities Report_Secondary'!A754="","",VALUE(SUBSTITUTE('Quantities Report_Secondary'!A754,"+",""))),"")</f>
        <v/>
      </c>
    </row>
    <row r="756" spans="2:2" x14ac:dyDescent="0.25">
      <c r="B756" s="465" t="str">
        <f>IFERROR(IF('Quantities Report_Secondary'!A755="","",VALUE(SUBSTITUTE('Quantities Report_Secondary'!A755,"+",""))),"")</f>
        <v/>
      </c>
    </row>
    <row r="757" spans="2:2" x14ac:dyDescent="0.25">
      <c r="B757" s="465" t="str">
        <f>IFERROR(IF('Quantities Report_Secondary'!A756="","",VALUE(SUBSTITUTE('Quantities Report_Secondary'!A756,"+",""))),"")</f>
        <v/>
      </c>
    </row>
    <row r="758" spans="2:2" x14ac:dyDescent="0.25">
      <c r="B758" s="465" t="str">
        <f>IFERROR(IF('Quantities Report_Secondary'!A757="","",VALUE(SUBSTITUTE('Quantities Report_Secondary'!A757,"+",""))),"")</f>
        <v/>
      </c>
    </row>
    <row r="759" spans="2:2" x14ac:dyDescent="0.25">
      <c r="B759" s="465" t="str">
        <f>IFERROR(IF('Quantities Report_Secondary'!A758="","",VALUE(SUBSTITUTE('Quantities Report_Secondary'!A758,"+",""))),"")</f>
        <v/>
      </c>
    </row>
    <row r="760" spans="2:2" x14ac:dyDescent="0.25">
      <c r="B760" s="465" t="str">
        <f>IFERROR(IF('Quantities Report_Secondary'!A759="","",VALUE(SUBSTITUTE('Quantities Report_Secondary'!A759,"+",""))),"")</f>
        <v/>
      </c>
    </row>
    <row r="761" spans="2:2" x14ac:dyDescent="0.25">
      <c r="B761" s="465" t="str">
        <f>IFERROR(IF('Quantities Report_Secondary'!A760="","",VALUE(SUBSTITUTE('Quantities Report_Secondary'!A760,"+",""))),"")</f>
        <v/>
      </c>
    </row>
    <row r="762" spans="2:2" x14ac:dyDescent="0.25">
      <c r="B762" s="465" t="str">
        <f>IFERROR(IF('Quantities Report_Secondary'!A761="","",VALUE(SUBSTITUTE('Quantities Report_Secondary'!A761,"+",""))),"")</f>
        <v/>
      </c>
    </row>
    <row r="763" spans="2:2" x14ac:dyDescent="0.25">
      <c r="B763" s="465" t="str">
        <f>IFERROR(IF('Quantities Report_Secondary'!A762="","",VALUE(SUBSTITUTE('Quantities Report_Secondary'!A762,"+",""))),"")</f>
        <v/>
      </c>
    </row>
    <row r="764" spans="2:2" x14ac:dyDescent="0.25">
      <c r="B764" s="465" t="str">
        <f>IFERROR(IF('Quantities Report_Secondary'!A763="","",VALUE(SUBSTITUTE('Quantities Report_Secondary'!A763,"+",""))),"")</f>
        <v/>
      </c>
    </row>
    <row r="765" spans="2:2" x14ac:dyDescent="0.25">
      <c r="B765" s="465" t="str">
        <f>IFERROR(IF('Quantities Report_Secondary'!A764="","",VALUE(SUBSTITUTE('Quantities Report_Secondary'!A764,"+",""))),"")</f>
        <v/>
      </c>
    </row>
    <row r="766" spans="2:2" x14ac:dyDescent="0.25">
      <c r="B766" s="465" t="str">
        <f>IFERROR(IF('Quantities Report_Secondary'!A765="","",VALUE(SUBSTITUTE('Quantities Report_Secondary'!A765,"+",""))),"")</f>
        <v/>
      </c>
    </row>
    <row r="767" spans="2:2" x14ac:dyDescent="0.25">
      <c r="B767" s="465" t="str">
        <f>IFERROR(IF('Quantities Report_Secondary'!A766="","",VALUE(SUBSTITUTE('Quantities Report_Secondary'!A766,"+",""))),"")</f>
        <v/>
      </c>
    </row>
    <row r="768" spans="2:2" x14ac:dyDescent="0.25">
      <c r="B768" s="465" t="str">
        <f>IFERROR(IF('Quantities Report_Secondary'!A767="","",VALUE(SUBSTITUTE('Quantities Report_Secondary'!A767,"+",""))),"")</f>
        <v/>
      </c>
    </row>
    <row r="769" spans="2:2" x14ac:dyDescent="0.25">
      <c r="B769" s="465" t="str">
        <f>IFERROR(IF('Quantities Report_Secondary'!A768="","",VALUE(SUBSTITUTE('Quantities Report_Secondary'!A768,"+",""))),"")</f>
        <v/>
      </c>
    </row>
    <row r="770" spans="2:2" x14ac:dyDescent="0.25">
      <c r="B770" s="465" t="str">
        <f>IFERROR(IF('Quantities Report_Secondary'!A769="","",VALUE(SUBSTITUTE('Quantities Report_Secondary'!A769,"+",""))),"")</f>
        <v/>
      </c>
    </row>
    <row r="771" spans="2:2" x14ac:dyDescent="0.25">
      <c r="B771" s="465" t="str">
        <f>IFERROR(IF('Quantities Report_Secondary'!A770="","",VALUE(SUBSTITUTE('Quantities Report_Secondary'!A770,"+",""))),"")</f>
        <v/>
      </c>
    </row>
    <row r="772" spans="2:2" x14ac:dyDescent="0.25">
      <c r="B772" s="465" t="str">
        <f>IFERROR(IF('Quantities Report_Secondary'!A771="","",VALUE(SUBSTITUTE('Quantities Report_Secondary'!A771,"+",""))),"")</f>
        <v/>
      </c>
    </row>
    <row r="773" spans="2:2" x14ac:dyDescent="0.25">
      <c r="B773" s="465" t="str">
        <f>IFERROR(IF('Quantities Report_Secondary'!A772="","",VALUE(SUBSTITUTE('Quantities Report_Secondary'!A772,"+",""))),"")</f>
        <v/>
      </c>
    </row>
    <row r="774" spans="2:2" x14ac:dyDescent="0.25">
      <c r="B774" s="465" t="str">
        <f>IFERROR(IF('Quantities Report_Secondary'!A773="","",VALUE(SUBSTITUTE('Quantities Report_Secondary'!A773,"+",""))),"")</f>
        <v/>
      </c>
    </row>
    <row r="775" spans="2:2" x14ac:dyDescent="0.25">
      <c r="B775" s="465" t="str">
        <f>IFERROR(IF('Quantities Report_Secondary'!A774="","",VALUE(SUBSTITUTE('Quantities Report_Secondary'!A774,"+",""))),"")</f>
        <v/>
      </c>
    </row>
    <row r="776" spans="2:2" x14ac:dyDescent="0.25">
      <c r="B776" s="465" t="str">
        <f>IFERROR(IF('Quantities Report_Secondary'!A775="","",VALUE(SUBSTITUTE('Quantities Report_Secondary'!A775,"+",""))),"")</f>
        <v/>
      </c>
    </row>
    <row r="777" spans="2:2" x14ac:dyDescent="0.25">
      <c r="B777" s="465" t="str">
        <f>IFERROR(IF('Quantities Report_Secondary'!A776="","",VALUE(SUBSTITUTE('Quantities Report_Secondary'!A776,"+",""))),"")</f>
        <v/>
      </c>
    </row>
    <row r="778" spans="2:2" x14ac:dyDescent="0.25">
      <c r="B778" s="465" t="str">
        <f>IFERROR(IF('Quantities Report_Secondary'!A777="","",VALUE(SUBSTITUTE('Quantities Report_Secondary'!A777,"+",""))),"")</f>
        <v/>
      </c>
    </row>
    <row r="779" spans="2:2" x14ac:dyDescent="0.25">
      <c r="B779" s="465" t="str">
        <f>IFERROR(IF('Quantities Report_Secondary'!A778="","",VALUE(SUBSTITUTE('Quantities Report_Secondary'!A778,"+",""))),"")</f>
        <v/>
      </c>
    </row>
    <row r="780" spans="2:2" x14ac:dyDescent="0.25">
      <c r="B780" s="465" t="str">
        <f>IFERROR(IF('Quantities Report_Secondary'!A779="","",VALUE(SUBSTITUTE('Quantities Report_Secondary'!A779,"+",""))),"")</f>
        <v/>
      </c>
    </row>
    <row r="781" spans="2:2" x14ac:dyDescent="0.25">
      <c r="B781" s="465" t="str">
        <f>IFERROR(IF('Quantities Report_Secondary'!A780="","",VALUE(SUBSTITUTE('Quantities Report_Secondary'!A780,"+",""))),"")</f>
        <v/>
      </c>
    </row>
    <row r="782" spans="2:2" x14ac:dyDescent="0.25">
      <c r="B782" s="465" t="str">
        <f>IFERROR(IF('Quantities Report_Secondary'!A781="","",VALUE(SUBSTITUTE('Quantities Report_Secondary'!A781,"+",""))),"")</f>
        <v/>
      </c>
    </row>
    <row r="783" spans="2:2" x14ac:dyDescent="0.25">
      <c r="B783" s="465" t="str">
        <f>IFERROR(IF('Quantities Report_Secondary'!A782="","",VALUE(SUBSTITUTE('Quantities Report_Secondary'!A782,"+",""))),"")</f>
        <v/>
      </c>
    </row>
    <row r="784" spans="2:2" x14ac:dyDescent="0.25">
      <c r="B784" s="465" t="str">
        <f>IFERROR(IF('Quantities Report_Secondary'!A783="","",VALUE(SUBSTITUTE('Quantities Report_Secondary'!A783,"+",""))),"")</f>
        <v/>
      </c>
    </row>
    <row r="785" spans="2:2" x14ac:dyDescent="0.25">
      <c r="B785" s="465" t="str">
        <f>IFERROR(IF('Quantities Report_Secondary'!A784="","",VALUE(SUBSTITUTE('Quantities Report_Secondary'!A784,"+",""))),"")</f>
        <v/>
      </c>
    </row>
    <row r="786" spans="2:2" x14ac:dyDescent="0.25">
      <c r="B786" s="465" t="str">
        <f>IFERROR(IF('Quantities Report_Secondary'!A785="","",VALUE(SUBSTITUTE('Quantities Report_Secondary'!A785,"+",""))),"")</f>
        <v/>
      </c>
    </row>
    <row r="787" spans="2:2" x14ac:dyDescent="0.25">
      <c r="B787" s="465" t="str">
        <f>IFERROR(IF('Quantities Report_Secondary'!A786="","",VALUE(SUBSTITUTE('Quantities Report_Secondary'!A786,"+",""))),"")</f>
        <v/>
      </c>
    </row>
    <row r="788" spans="2:2" x14ac:dyDescent="0.25">
      <c r="B788" s="465" t="str">
        <f>IFERROR(IF('Quantities Report_Secondary'!A787="","",VALUE(SUBSTITUTE('Quantities Report_Secondary'!A787,"+",""))),"")</f>
        <v/>
      </c>
    </row>
    <row r="789" spans="2:2" x14ac:dyDescent="0.25">
      <c r="B789" s="465" t="str">
        <f>IFERROR(IF('Quantities Report_Secondary'!A788="","",VALUE(SUBSTITUTE('Quantities Report_Secondary'!A788,"+",""))),"")</f>
        <v/>
      </c>
    </row>
    <row r="790" spans="2:2" x14ac:dyDescent="0.25">
      <c r="B790" s="465" t="str">
        <f>IFERROR(IF('Quantities Report_Secondary'!A789="","",VALUE(SUBSTITUTE('Quantities Report_Secondary'!A789,"+",""))),"")</f>
        <v/>
      </c>
    </row>
    <row r="791" spans="2:2" x14ac:dyDescent="0.25">
      <c r="B791" s="465" t="str">
        <f>IFERROR(IF('Quantities Report_Secondary'!A790="","",VALUE(SUBSTITUTE('Quantities Report_Secondary'!A790,"+",""))),"")</f>
        <v/>
      </c>
    </row>
    <row r="792" spans="2:2" x14ac:dyDescent="0.25">
      <c r="B792" s="465" t="str">
        <f>IFERROR(IF('Quantities Report_Secondary'!A791="","",VALUE(SUBSTITUTE('Quantities Report_Secondary'!A791,"+",""))),"")</f>
        <v/>
      </c>
    </row>
    <row r="793" spans="2:2" x14ac:dyDescent="0.25">
      <c r="B793" s="465" t="str">
        <f>IFERROR(IF('Quantities Report_Secondary'!A792="","",VALUE(SUBSTITUTE('Quantities Report_Secondary'!A792,"+",""))),"")</f>
        <v/>
      </c>
    </row>
    <row r="794" spans="2:2" x14ac:dyDescent="0.25">
      <c r="B794" s="465" t="str">
        <f>IFERROR(IF('Quantities Report_Secondary'!A793="","",VALUE(SUBSTITUTE('Quantities Report_Secondary'!A793,"+",""))),"")</f>
        <v/>
      </c>
    </row>
    <row r="795" spans="2:2" x14ac:dyDescent="0.25">
      <c r="B795" s="465" t="str">
        <f>IFERROR(IF('Quantities Report_Secondary'!A794="","",VALUE(SUBSTITUTE('Quantities Report_Secondary'!A794,"+",""))),"")</f>
        <v/>
      </c>
    </row>
    <row r="796" spans="2:2" x14ac:dyDescent="0.25">
      <c r="B796" s="465" t="str">
        <f>IFERROR(IF('Quantities Report_Secondary'!A795="","",VALUE(SUBSTITUTE('Quantities Report_Secondary'!A795,"+",""))),"")</f>
        <v/>
      </c>
    </row>
    <row r="797" spans="2:2" x14ac:dyDescent="0.25">
      <c r="B797" s="465" t="str">
        <f>IFERROR(IF('Quantities Report_Secondary'!A796="","",VALUE(SUBSTITUTE('Quantities Report_Secondary'!A796,"+",""))),"")</f>
        <v/>
      </c>
    </row>
    <row r="798" spans="2:2" x14ac:dyDescent="0.25">
      <c r="B798" s="465" t="str">
        <f>IFERROR(IF('Quantities Report_Secondary'!A797="","",VALUE(SUBSTITUTE('Quantities Report_Secondary'!A797,"+",""))),"")</f>
        <v/>
      </c>
    </row>
    <row r="799" spans="2:2" x14ac:dyDescent="0.25">
      <c r="B799" s="465" t="str">
        <f>IFERROR(IF('Quantities Report_Secondary'!A798="","",VALUE(SUBSTITUTE('Quantities Report_Secondary'!A798,"+",""))),"")</f>
        <v/>
      </c>
    </row>
    <row r="800" spans="2:2" x14ac:dyDescent="0.25">
      <c r="B800" s="465" t="str">
        <f>IFERROR(IF('Quantities Report_Secondary'!A799="","",VALUE(SUBSTITUTE('Quantities Report_Secondary'!A799,"+",""))),"")</f>
        <v/>
      </c>
    </row>
    <row r="801" spans="2:2" x14ac:dyDescent="0.25">
      <c r="B801" s="465" t="str">
        <f>IFERROR(IF('Quantities Report_Secondary'!A800="","",VALUE(SUBSTITUTE('Quantities Report_Secondary'!A800,"+",""))),"")</f>
        <v/>
      </c>
    </row>
    <row r="802" spans="2:2" x14ac:dyDescent="0.25">
      <c r="B802" s="465" t="str">
        <f>IFERROR(IF('Quantities Report_Secondary'!A801="","",VALUE(SUBSTITUTE('Quantities Report_Secondary'!A801,"+",""))),"")</f>
        <v/>
      </c>
    </row>
    <row r="803" spans="2:2" x14ac:dyDescent="0.25">
      <c r="B803" s="465" t="str">
        <f>IFERROR(IF('Quantities Report_Secondary'!A802="","",VALUE(SUBSTITUTE('Quantities Report_Secondary'!A802,"+",""))),"")</f>
        <v/>
      </c>
    </row>
    <row r="804" spans="2:2" x14ac:dyDescent="0.25">
      <c r="B804" s="465" t="str">
        <f>IFERROR(IF('Quantities Report_Secondary'!A803="","",VALUE(SUBSTITUTE('Quantities Report_Secondary'!A803,"+",""))),"")</f>
        <v/>
      </c>
    </row>
    <row r="805" spans="2:2" x14ac:dyDescent="0.25">
      <c r="B805" s="465" t="str">
        <f>IFERROR(IF('Quantities Report_Secondary'!A804="","",VALUE(SUBSTITUTE('Quantities Report_Secondary'!A804,"+",""))),"")</f>
        <v/>
      </c>
    </row>
    <row r="806" spans="2:2" x14ac:dyDescent="0.25">
      <c r="B806" s="465" t="str">
        <f>IFERROR(IF('Quantities Report_Secondary'!A805="","",VALUE(SUBSTITUTE('Quantities Report_Secondary'!A805,"+",""))),"")</f>
        <v/>
      </c>
    </row>
    <row r="807" spans="2:2" x14ac:dyDescent="0.25">
      <c r="B807" s="465" t="str">
        <f>IFERROR(IF('Quantities Report_Secondary'!A806="","",VALUE(SUBSTITUTE('Quantities Report_Secondary'!A806,"+",""))),"")</f>
        <v/>
      </c>
    </row>
    <row r="808" spans="2:2" x14ac:dyDescent="0.25">
      <c r="B808" s="465" t="str">
        <f>IFERROR(IF('Quantities Report_Secondary'!A807="","",VALUE(SUBSTITUTE('Quantities Report_Secondary'!A807,"+",""))),"")</f>
        <v/>
      </c>
    </row>
    <row r="809" spans="2:2" x14ac:dyDescent="0.25">
      <c r="B809" s="465" t="str">
        <f>IFERROR(IF('Quantities Report_Secondary'!A808="","",VALUE(SUBSTITUTE('Quantities Report_Secondary'!A808,"+",""))),"")</f>
        <v/>
      </c>
    </row>
    <row r="810" spans="2:2" x14ac:dyDescent="0.25">
      <c r="B810" s="465" t="str">
        <f>IFERROR(IF('Quantities Report_Secondary'!A809="","",VALUE(SUBSTITUTE('Quantities Report_Secondary'!A809,"+",""))),"")</f>
        <v/>
      </c>
    </row>
    <row r="811" spans="2:2" x14ac:dyDescent="0.25">
      <c r="B811" s="465" t="str">
        <f>IFERROR(IF('Quantities Report_Secondary'!A810="","",VALUE(SUBSTITUTE('Quantities Report_Secondary'!A810,"+",""))),"")</f>
        <v/>
      </c>
    </row>
    <row r="812" spans="2:2" x14ac:dyDescent="0.25">
      <c r="B812" s="465" t="str">
        <f>IFERROR(IF('Quantities Report_Secondary'!A811="","",VALUE(SUBSTITUTE('Quantities Report_Secondary'!A811,"+",""))),"")</f>
        <v/>
      </c>
    </row>
    <row r="813" spans="2:2" x14ac:dyDescent="0.25">
      <c r="B813" s="465" t="str">
        <f>IFERROR(IF('Quantities Report_Secondary'!A812="","",VALUE(SUBSTITUTE('Quantities Report_Secondary'!A812,"+",""))),"")</f>
        <v/>
      </c>
    </row>
    <row r="814" spans="2:2" x14ac:dyDescent="0.25">
      <c r="B814" s="465" t="str">
        <f>IFERROR(IF('Quantities Report_Secondary'!A813="","",VALUE(SUBSTITUTE('Quantities Report_Secondary'!A813,"+",""))),"")</f>
        <v/>
      </c>
    </row>
    <row r="815" spans="2:2" x14ac:dyDescent="0.25">
      <c r="B815" s="465" t="str">
        <f>IFERROR(IF('Quantities Report_Secondary'!A814="","",VALUE(SUBSTITUTE('Quantities Report_Secondary'!A814,"+",""))),"")</f>
        <v/>
      </c>
    </row>
    <row r="816" spans="2:2" x14ac:dyDescent="0.25">
      <c r="B816" s="465" t="str">
        <f>IFERROR(IF('Quantities Report_Secondary'!A815="","",VALUE(SUBSTITUTE('Quantities Report_Secondary'!A815,"+",""))),"")</f>
        <v/>
      </c>
    </row>
    <row r="817" spans="2:2" x14ac:dyDescent="0.25">
      <c r="B817" s="465" t="str">
        <f>IFERROR(IF('Quantities Report_Secondary'!A816="","",VALUE(SUBSTITUTE('Quantities Report_Secondary'!A816,"+",""))),"")</f>
        <v/>
      </c>
    </row>
    <row r="818" spans="2:2" x14ac:dyDescent="0.25">
      <c r="B818" s="465" t="str">
        <f>IFERROR(IF('Quantities Report_Secondary'!A817="","",VALUE(SUBSTITUTE('Quantities Report_Secondary'!A817,"+",""))),"")</f>
        <v/>
      </c>
    </row>
    <row r="819" spans="2:2" x14ac:dyDescent="0.25">
      <c r="B819" s="465" t="str">
        <f>IFERROR(IF('Quantities Report_Secondary'!A818="","",VALUE(SUBSTITUTE('Quantities Report_Secondary'!A818,"+",""))),"")</f>
        <v/>
      </c>
    </row>
    <row r="820" spans="2:2" x14ac:dyDescent="0.25">
      <c r="B820" s="465" t="str">
        <f>IFERROR(IF('Quantities Report_Secondary'!A819="","",VALUE(SUBSTITUTE('Quantities Report_Secondary'!A819,"+",""))),"")</f>
        <v/>
      </c>
    </row>
    <row r="821" spans="2:2" x14ac:dyDescent="0.25">
      <c r="B821" s="465" t="str">
        <f>IFERROR(IF('Quantities Report_Secondary'!A820="","",VALUE(SUBSTITUTE('Quantities Report_Secondary'!A820,"+",""))),"")</f>
        <v/>
      </c>
    </row>
    <row r="822" spans="2:2" x14ac:dyDescent="0.25">
      <c r="B822" s="465" t="str">
        <f>IFERROR(IF('Quantities Report_Secondary'!A821="","",VALUE(SUBSTITUTE('Quantities Report_Secondary'!A821,"+",""))),"")</f>
        <v/>
      </c>
    </row>
    <row r="823" spans="2:2" x14ac:dyDescent="0.25">
      <c r="B823" s="465" t="str">
        <f>IFERROR(IF('Quantities Report_Secondary'!A822="","",VALUE(SUBSTITUTE('Quantities Report_Secondary'!A822,"+",""))),"")</f>
        <v/>
      </c>
    </row>
    <row r="824" spans="2:2" x14ac:dyDescent="0.25">
      <c r="B824" s="465" t="str">
        <f>IFERROR(IF('Quantities Report_Secondary'!A823="","",VALUE(SUBSTITUTE('Quantities Report_Secondary'!A823,"+",""))),"")</f>
        <v/>
      </c>
    </row>
    <row r="825" spans="2:2" x14ac:dyDescent="0.25">
      <c r="B825" s="465" t="str">
        <f>IFERROR(IF('Quantities Report_Secondary'!A824="","",VALUE(SUBSTITUTE('Quantities Report_Secondary'!A824,"+",""))),"")</f>
        <v/>
      </c>
    </row>
    <row r="826" spans="2:2" x14ac:dyDescent="0.25">
      <c r="B826" s="465" t="str">
        <f>IFERROR(IF('Quantities Report_Secondary'!A825="","",VALUE(SUBSTITUTE('Quantities Report_Secondary'!A825,"+",""))),"")</f>
        <v/>
      </c>
    </row>
    <row r="827" spans="2:2" x14ac:dyDescent="0.25">
      <c r="B827" s="465" t="str">
        <f>IFERROR(IF('Quantities Report_Secondary'!A826="","",VALUE(SUBSTITUTE('Quantities Report_Secondary'!A826,"+",""))),"")</f>
        <v/>
      </c>
    </row>
    <row r="828" spans="2:2" x14ac:dyDescent="0.25">
      <c r="B828" s="465" t="str">
        <f>IFERROR(IF('Quantities Report_Secondary'!A827="","",VALUE(SUBSTITUTE('Quantities Report_Secondary'!A827,"+",""))),"")</f>
        <v/>
      </c>
    </row>
    <row r="829" spans="2:2" x14ac:dyDescent="0.25">
      <c r="B829" s="465" t="str">
        <f>IFERROR(IF('Quantities Report_Secondary'!A828="","",VALUE(SUBSTITUTE('Quantities Report_Secondary'!A828,"+",""))),"")</f>
        <v/>
      </c>
    </row>
    <row r="830" spans="2:2" x14ac:dyDescent="0.25">
      <c r="B830" s="465" t="str">
        <f>IFERROR(IF('Quantities Report_Secondary'!A829="","",VALUE(SUBSTITUTE('Quantities Report_Secondary'!A829,"+",""))),"")</f>
        <v/>
      </c>
    </row>
    <row r="831" spans="2:2" x14ac:dyDescent="0.25">
      <c r="B831" s="465" t="str">
        <f>IFERROR(IF('Quantities Report_Secondary'!A830="","",VALUE(SUBSTITUTE('Quantities Report_Secondary'!A830,"+",""))),"")</f>
        <v/>
      </c>
    </row>
    <row r="832" spans="2:2" x14ac:dyDescent="0.25">
      <c r="B832" s="465" t="str">
        <f>IFERROR(IF('Quantities Report_Secondary'!A831="","",VALUE(SUBSTITUTE('Quantities Report_Secondary'!A831,"+",""))),"")</f>
        <v/>
      </c>
    </row>
    <row r="833" spans="2:2" x14ac:dyDescent="0.25">
      <c r="B833" s="465" t="str">
        <f>IFERROR(IF('Quantities Report_Secondary'!A832="","",VALUE(SUBSTITUTE('Quantities Report_Secondary'!A832,"+",""))),"")</f>
        <v/>
      </c>
    </row>
    <row r="834" spans="2:2" x14ac:dyDescent="0.25">
      <c r="B834" s="465" t="str">
        <f>IFERROR(IF('Quantities Report_Secondary'!A833="","",VALUE(SUBSTITUTE('Quantities Report_Secondary'!A833,"+",""))),"")</f>
        <v/>
      </c>
    </row>
    <row r="835" spans="2:2" x14ac:dyDescent="0.25">
      <c r="B835" s="465" t="str">
        <f>IFERROR(IF('Quantities Report_Secondary'!A834="","",VALUE(SUBSTITUTE('Quantities Report_Secondary'!A834,"+",""))),"")</f>
        <v/>
      </c>
    </row>
    <row r="836" spans="2:2" x14ac:dyDescent="0.25">
      <c r="B836" s="465" t="str">
        <f>IFERROR(IF('Quantities Report_Secondary'!A835="","",VALUE(SUBSTITUTE('Quantities Report_Secondary'!A835,"+",""))),"")</f>
        <v/>
      </c>
    </row>
    <row r="837" spans="2:2" x14ac:dyDescent="0.25">
      <c r="B837" s="465" t="str">
        <f>IFERROR(IF('Quantities Report_Secondary'!A836="","",VALUE(SUBSTITUTE('Quantities Report_Secondary'!A836,"+",""))),"")</f>
        <v/>
      </c>
    </row>
    <row r="838" spans="2:2" x14ac:dyDescent="0.25">
      <c r="B838" s="465" t="str">
        <f>IFERROR(IF('Quantities Report_Secondary'!A837="","",VALUE(SUBSTITUTE('Quantities Report_Secondary'!A837,"+",""))),"")</f>
        <v/>
      </c>
    </row>
    <row r="839" spans="2:2" x14ac:dyDescent="0.25">
      <c r="B839" s="465" t="str">
        <f>IFERROR(IF('Quantities Report_Secondary'!A838="","",VALUE(SUBSTITUTE('Quantities Report_Secondary'!A838,"+",""))),"")</f>
        <v/>
      </c>
    </row>
    <row r="840" spans="2:2" x14ac:dyDescent="0.25">
      <c r="B840" s="465" t="str">
        <f>IFERROR(IF('Quantities Report_Secondary'!A839="","",VALUE(SUBSTITUTE('Quantities Report_Secondary'!A839,"+",""))),"")</f>
        <v/>
      </c>
    </row>
    <row r="841" spans="2:2" x14ac:dyDescent="0.25">
      <c r="B841" s="465" t="str">
        <f>IFERROR(IF('Quantities Report_Secondary'!A840="","",VALUE(SUBSTITUTE('Quantities Report_Secondary'!A840,"+",""))),"")</f>
        <v/>
      </c>
    </row>
    <row r="842" spans="2:2" x14ac:dyDescent="0.25">
      <c r="B842" s="465" t="str">
        <f>IFERROR(IF('Quantities Report_Secondary'!A841="","",VALUE(SUBSTITUTE('Quantities Report_Secondary'!A841,"+",""))),"")</f>
        <v/>
      </c>
    </row>
    <row r="843" spans="2:2" x14ac:dyDescent="0.25">
      <c r="B843" s="465" t="str">
        <f>IFERROR(IF('Quantities Report_Secondary'!A842="","",VALUE(SUBSTITUTE('Quantities Report_Secondary'!A842,"+",""))),"")</f>
        <v/>
      </c>
    </row>
    <row r="844" spans="2:2" x14ac:dyDescent="0.25">
      <c r="B844" s="465" t="str">
        <f>IFERROR(IF('Quantities Report_Secondary'!A843="","",VALUE(SUBSTITUTE('Quantities Report_Secondary'!A843,"+",""))),"")</f>
        <v/>
      </c>
    </row>
    <row r="845" spans="2:2" x14ac:dyDescent="0.25">
      <c r="B845" s="465" t="str">
        <f>IFERROR(IF('Quantities Report_Secondary'!A844="","",VALUE(SUBSTITUTE('Quantities Report_Secondary'!A844,"+",""))),"")</f>
        <v/>
      </c>
    </row>
    <row r="846" spans="2:2" x14ac:dyDescent="0.25">
      <c r="B846" s="465" t="str">
        <f>IFERROR(IF('Quantities Report_Secondary'!A845="","",VALUE(SUBSTITUTE('Quantities Report_Secondary'!A845,"+",""))),"")</f>
        <v/>
      </c>
    </row>
    <row r="847" spans="2:2" x14ac:dyDescent="0.25">
      <c r="B847" s="465" t="str">
        <f>IFERROR(IF('Quantities Report_Secondary'!A846="","",VALUE(SUBSTITUTE('Quantities Report_Secondary'!A846,"+",""))),"")</f>
        <v/>
      </c>
    </row>
    <row r="848" spans="2:2" x14ac:dyDescent="0.25">
      <c r="B848" s="465" t="str">
        <f>IFERROR(IF('Quantities Report_Secondary'!A847="","",VALUE(SUBSTITUTE('Quantities Report_Secondary'!A847,"+",""))),"")</f>
        <v/>
      </c>
    </row>
    <row r="849" spans="2:2" x14ac:dyDescent="0.25">
      <c r="B849" s="465" t="str">
        <f>IFERROR(IF('Quantities Report_Secondary'!A848="","",VALUE(SUBSTITUTE('Quantities Report_Secondary'!A848,"+",""))),"")</f>
        <v/>
      </c>
    </row>
    <row r="850" spans="2:2" x14ac:dyDescent="0.25">
      <c r="B850" s="465" t="str">
        <f>IFERROR(IF('Quantities Report_Secondary'!A849="","",VALUE(SUBSTITUTE('Quantities Report_Secondary'!A849,"+",""))),"")</f>
        <v/>
      </c>
    </row>
    <row r="851" spans="2:2" x14ac:dyDescent="0.25">
      <c r="B851" s="465" t="str">
        <f>IFERROR(IF('Quantities Report_Secondary'!A850="","",VALUE(SUBSTITUTE('Quantities Report_Secondary'!A850,"+",""))),"")</f>
        <v/>
      </c>
    </row>
    <row r="852" spans="2:2" x14ac:dyDescent="0.25">
      <c r="B852" s="465" t="str">
        <f>IFERROR(IF('Quantities Report_Secondary'!A851="","",VALUE(SUBSTITUTE('Quantities Report_Secondary'!A851,"+",""))),"")</f>
        <v/>
      </c>
    </row>
    <row r="853" spans="2:2" x14ac:dyDescent="0.25">
      <c r="B853" s="465" t="str">
        <f>IFERROR(IF('Quantities Report_Secondary'!A852="","",VALUE(SUBSTITUTE('Quantities Report_Secondary'!A852,"+",""))),"")</f>
        <v/>
      </c>
    </row>
    <row r="854" spans="2:2" x14ac:dyDescent="0.25">
      <c r="B854" s="465" t="str">
        <f>IFERROR(IF('Quantities Report_Secondary'!A853="","",VALUE(SUBSTITUTE('Quantities Report_Secondary'!A853,"+",""))),"")</f>
        <v/>
      </c>
    </row>
    <row r="855" spans="2:2" x14ac:dyDescent="0.25">
      <c r="B855" s="465" t="str">
        <f>IFERROR(IF('Quantities Report_Secondary'!A854="","",VALUE(SUBSTITUTE('Quantities Report_Secondary'!A854,"+",""))),"")</f>
        <v/>
      </c>
    </row>
    <row r="856" spans="2:2" x14ac:dyDescent="0.25">
      <c r="B856" s="465" t="str">
        <f>IFERROR(IF('Quantities Report_Secondary'!A855="","",VALUE(SUBSTITUTE('Quantities Report_Secondary'!A855,"+",""))),"")</f>
        <v/>
      </c>
    </row>
    <row r="857" spans="2:2" x14ac:dyDescent="0.25">
      <c r="B857" s="465" t="str">
        <f>IFERROR(IF('Quantities Report_Secondary'!A856="","",VALUE(SUBSTITUTE('Quantities Report_Secondary'!A856,"+",""))),"")</f>
        <v/>
      </c>
    </row>
    <row r="858" spans="2:2" x14ac:dyDescent="0.25">
      <c r="B858" s="465" t="str">
        <f>IFERROR(IF('Quantities Report_Secondary'!A857="","",VALUE(SUBSTITUTE('Quantities Report_Secondary'!A857,"+",""))),"")</f>
        <v/>
      </c>
    </row>
    <row r="859" spans="2:2" x14ac:dyDescent="0.25">
      <c r="B859" s="465" t="str">
        <f>IFERROR(IF('Quantities Report_Secondary'!A858="","",VALUE(SUBSTITUTE('Quantities Report_Secondary'!A858,"+",""))),"")</f>
        <v/>
      </c>
    </row>
    <row r="860" spans="2:2" x14ac:dyDescent="0.25">
      <c r="B860" s="465" t="str">
        <f>IFERROR(IF('Quantities Report_Secondary'!A859="","",VALUE(SUBSTITUTE('Quantities Report_Secondary'!A859,"+",""))),"")</f>
        <v/>
      </c>
    </row>
    <row r="861" spans="2:2" x14ac:dyDescent="0.25">
      <c r="B861" s="465" t="str">
        <f>IFERROR(IF('Quantities Report_Secondary'!A860="","",VALUE(SUBSTITUTE('Quantities Report_Secondary'!A860,"+",""))),"")</f>
        <v/>
      </c>
    </row>
    <row r="862" spans="2:2" x14ac:dyDescent="0.25">
      <c r="B862" s="465" t="str">
        <f>IFERROR(IF('Quantities Report_Secondary'!A861="","",VALUE(SUBSTITUTE('Quantities Report_Secondary'!A861,"+",""))),"")</f>
        <v/>
      </c>
    </row>
    <row r="863" spans="2:2" x14ac:dyDescent="0.25">
      <c r="B863" s="465" t="str">
        <f>IFERROR(IF('Quantities Report_Secondary'!A862="","",VALUE(SUBSTITUTE('Quantities Report_Secondary'!A862,"+",""))),"")</f>
        <v/>
      </c>
    </row>
    <row r="864" spans="2:2" x14ac:dyDescent="0.25">
      <c r="B864" s="465" t="str">
        <f>IFERROR(IF('Quantities Report_Secondary'!A863="","",VALUE(SUBSTITUTE('Quantities Report_Secondary'!A863,"+",""))),"")</f>
        <v/>
      </c>
    </row>
    <row r="865" spans="2:2" x14ac:dyDescent="0.25">
      <c r="B865" s="465" t="str">
        <f>IFERROR(IF('Quantities Report_Secondary'!A864="","",VALUE(SUBSTITUTE('Quantities Report_Secondary'!A864,"+",""))),"")</f>
        <v/>
      </c>
    </row>
    <row r="866" spans="2:2" x14ac:dyDescent="0.25">
      <c r="B866" s="465" t="str">
        <f>IFERROR(IF('Quantities Report_Secondary'!A865="","",VALUE(SUBSTITUTE('Quantities Report_Secondary'!A865,"+",""))),"")</f>
        <v/>
      </c>
    </row>
    <row r="867" spans="2:2" x14ac:dyDescent="0.25">
      <c r="B867" s="465" t="str">
        <f>IFERROR(IF('Quantities Report_Secondary'!A866="","",VALUE(SUBSTITUTE('Quantities Report_Secondary'!A866,"+",""))),"")</f>
        <v/>
      </c>
    </row>
    <row r="868" spans="2:2" x14ac:dyDescent="0.25">
      <c r="B868" s="465" t="str">
        <f>IFERROR(IF('Quantities Report_Secondary'!A867="","",VALUE(SUBSTITUTE('Quantities Report_Secondary'!A867,"+",""))),"")</f>
        <v/>
      </c>
    </row>
    <row r="869" spans="2:2" x14ac:dyDescent="0.25">
      <c r="B869" s="465" t="str">
        <f>IFERROR(IF('Quantities Report_Secondary'!A868="","",VALUE(SUBSTITUTE('Quantities Report_Secondary'!A868,"+",""))),"")</f>
        <v/>
      </c>
    </row>
    <row r="870" spans="2:2" x14ac:dyDescent="0.25">
      <c r="B870" s="465" t="str">
        <f>IFERROR(IF('Quantities Report_Secondary'!A869="","",VALUE(SUBSTITUTE('Quantities Report_Secondary'!A869,"+",""))),"")</f>
        <v/>
      </c>
    </row>
    <row r="871" spans="2:2" x14ac:dyDescent="0.25">
      <c r="B871" s="465" t="str">
        <f>IFERROR(IF('Quantities Report_Secondary'!A870="","",VALUE(SUBSTITUTE('Quantities Report_Secondary'!A870,"+",""))),"")</f>
        <v/>
      </c>
    </row>
    <row r="872" spans="2:2" x14ac:dyDescent="0.25">
      <c r="B872" s="465" t="str">
        <f>IFERROR(IF('Quantities Report_Secondary'!A871="","",VALUE(SUBSTITUTE('Quantities Report_Secondary'!A871,"+",""))),"")</f>
        <v/>
      </c>
    </row>
    <row r="873" spans="2:2" x14ac:dyDescent="0.25">
      <c r="B873" s="465" t="str">
        <f>IFERROR(IF('Quantities Report_Secondary'!A872="","",VALUE(SUBSTITUTE('Quantities Report_Secondary'!A872,"+",""))),"")</f>
        <v/>
      </c>
    </row>
    <row r="874" spans="2:2" x14ac:dyDescent="0.25">
      <c r="B874" s="465" t="str">
        <f>IFERROR(IF('Quantities Report_Secondary'!A873="","",VALUE(SUBSTITUTE('Quantities Report_Secondary'!A873,"+",""))),"")</f>
        <v/>
      </c>
    </row>
    <row r="875" spans="2:2" x14ac:dyDescent="0.25">
      <c r="B875" s="465" t="str">
        <f>IFERROR(IF('Quantities Report_Secondary'!A874="","",VALUE(SUBSTITUTE('Quantities Report_Secondary'!A874,"+",""))),"")</f>
        <v/>
      </c>
    </row>
    <row r="876" spans="2:2" x14ac:dyDescent="0.25">
      <c r="B876" s="465" t="str">
        <f>IFERROR(IF('Quantities Report_Secondary'!A875="","",VALUE(SUBSTITUTE('Quantities Report_Secondary'!A875,"+",""))),"")</f>
        <v/>
      </c>
    </row>
    <row r="877" spans="2:2" x14ac:dyDescent="0.25">
      <c r="B877" s="465" t="str">
        <f>IFERROR(IF('Quantities Report_Secondary'!A876="","",VALUE(SUBSTITUTE('Quantities Report_Secondary'!A876,"+",""))),"")</f>
        <v/>
      </c>
    </row>
    <row r="878" spans="2:2" x14ac:dyDescent="0.25">
      <c r="B878" s="465" t="str">
        <f>IFERROR(IF('Quantities Report_Secondary'!A877="","",VALUE(SUBSTITUTE('Quantities Report_Secondary'!A877,"+",""))),"")</f>
        <v/>
      </c>
    </row>
    <row r="879" spans="2:2" x14ac:dyDescent="0.25">
      <c r="B879" s="465" t="str">
        <f>IFERROR(IF('Quantities Report_Secondary'!A878="","",VALUE(SUBSTITUTE('Quantities Report_Secondary'!A878,"+",""))),"")</f>
        <v/>
      </c>
    </row>
    <row r="880" spans="2:2" x14ac:dyDescent="0.25">
      <c r="B880" s="465" t="str">
        <f>IFERROR(IF('Quantities Report_Secondary'!A879="","",VALUE(SUBSTITUTE('Quantities Report_Secondary'!A879,"+",""))),"")</f>
        <v/>
      </c>
    </row>
    <row r="881" spans="2:2" x14ac:dyDescent="0.25">
      <c r="B881" s="465" t="str">
        <f>IFERROR(IF('Quantities Report_Secondary'!A880="","",VALUE(SUBSTITUTE('Quantities Report_Secondary'!A880,"+",""))),"")</f>
        <v/>
      </c>
    </row>
    <row r="882" spans="2:2" x14ac:dyDescent="0.25">
      <c r="B882" s="465" t="str">
        <f>IFERROR(IF('Quantities Report_Secondary'!A881="","",VALUE(SUBSTITUTE('Quantities Report_Secondary'!A881,"+",""))),"")</f>
        <v/>
      </c>
    </row>
    <row r="883" spans="2:2" x14ac:dyDescent="0.25">
      <c r="B883" s="465" t="str">
        <f>IFERROR(IF('Quantities Report_Secondary'!A882="","",VALUE(SUBSTITUTE('Quantities Report_Secondary'!A882,"+",""))),"")</f>
        <v/>
      </c>
    </row>
    <row r="884" spans="2:2" x14ac:dyDescent="0.25">
      <c r="B884" s="465" t="str">
        <f>IFERROR(IF('Quantities Report_Secondary'!A883="","",VALUE(SUBSTITUTE('Quantities Report_Secondary'!A883,"+",""))),"")</f>
        <v/>
      </c>
    </row>
    <row r="885" spans="2:2" x14ac:dyDescent="0.25">
      <c r="B885" s="465" t="str">
        <f>IFERROR(IF('Quantities Report_Secondary'!A884="","",VALUE(SUBSTITUTE('Quantities Report_Secondary'!A884,"+",""))),"")</f>
        <v/>
      </c>
    </row>
    <row r="886" spans="2:2" x14ac:dyDescent="0.25">
      <c r="B886" s="465" t="str">
        <f>IFERROR(IF('Quantities Report_Secondary'!A885="","",VALUE(SUBSTITUTE('Quantities Report_Secondary'!A885,"+",""))),"")</f>
        <v/>
      </c>
    </row>
    <row r="887" spans="2:2" x14ac:dyDescent="0.25">
      <c r="B887" s="465" t="str">
        <f>IFERROR(IF('Quantities Report_Secondary'!A886="","",VALUE(SUBSTITUTE('Quantities Report_Secondary'!A886,"+",""))),"")</f>
        <v/>
      </c>
    </row>
    <row r="888" spans="2:2" x14ac:dyDescent="0.25">
      <c r="B888" s="465" t="str">
        <f>IFERROR(IF('Quantities Report_Secondary'!A887="","",VALUE(SUBSTITUTE('Quantities Report_Secondary'!A887,"+",""))),"")</f>
        <v/>
      </c>
    </row>
    <row r="889" spans="2:2" x14ac:dyDescent="0.25">
      <c r="B889" s="465" t="str">
        <f>IFERROR(IF('Quantities Report_Secondary'!A888="","",VALUE(SUBSTITUTE('Quantities Report_Secondary'!A888,"+",""))),"")</f>
        <v/>
      </c>
    </row>
    <row r="890" spans="2:2" x14ac:dyDescent="0.25">
      <c r="B890" s="465" t="str">
        <f>IFERROR(IF('Quantities Report_Secondary'!A889="","",VALUE(SUBSTITUTE('Quantities Report_Secondary'!A889,"+",""))),"")</f>
        <v/>
      </c>
    </row>
    <row r="891" spans="2:2" x14ac:dyDescent="0.25">
      <c r="B891" s="465" t="str">
        <f>IFERROR(IF('Quantities Report_Secondary'!A890="","",VALUE(SUBSTITUTE('Quantities Report_Secondary'!A890,"+",""))),"")</f>
        <v/>
      </c>
    </row>
    <row r="892" spans="2:2" x14ac:dyDescent="0.25">
      <c r="B892" s="465" t="str">
        <f>IFERROR(IF('Quantities Report_Secondary'!A891="","",VALUE(SUBSTITUTE('Quantities Report_Secondary'!A891,"+",""))),"")</f>
        <v/>
      </c>
    </row>
    <row r="893" spans="2:2" x14ac:dyDescent="0.25">
      <c r="B893" s="465" t="str">
        <f>IFERROR(IF('Quantities Report_Secondary'!A892="","",VALUE(SUBSTITUTE('Quantities Report_Secondary'!A892,"+",""))),"")</f>
        <v/>
      </c>
    </row>
    <row r="894" spans="2:2" x14ac:dyDescent="0.25">
      <c r="B894" s="465" t="str">
        <f>IFERROR(IF('Quantities Report_Secondary'!A893="","",VALUE(SUBSTITUTE('Quantities Report_Secondary'!A893,"+",""))),"")</f>
        <v/>
      </c>
    </row>
    <row r="895" spans="2:2" x14ac:dyDescent="0.25">
      <c r="B895" s="465" t="str">
        <f>IFERROR(IF('Quantities Report_Secondary'!A894="","",VALUE(SUBSTITUTE('Quantities Report_Secondary'!A894,"+",""))),"")</f>
        <v/>
      </c>
    </row>
    <row r="896" spans="2:2" x14ac:dyDescent="0.25">
      <c r="B896" s="465" t="str">
        <f>IFERROR(IF('Quantities Report_Secondary'!A895="","",VALUE(SUBSTITUTE('Quantities Report_Secondary'!A895,"+",""))),"")</f>
        <v/>
      </c>
    </row>
    <row r="897" spans="2:2" x14ac:dyDescent="0.25">
      <c r="B897" s="465" t="str">
        <f>IFERROR(IF('Quantities Report_Secondary'!A896="","",VALUE(SUBSTITUTE('Quantities Report_Secondary'!A896,"+",""))),"")</f>
        <v/>
      </c>
    </row>
    <row r="898" spans="2:2" x14ac:dyDescent="0.25">
      <c r="B898" s="465" t="str">
        <f>IFERROR(IF('Quantities Report_Secondary'!A897="","",VALUE(SUBSTITUTE('Quantities Report_Secondary'!A897,"+",""))),"")</f>
        <v/>
      </c>
    </row>
    <row r="899" spans="2:2" x14ac:dyDescent="0.25">
      <c r="B899" s="465" t="str">
        <f>IFERROR(IF('Quantities Report_Secondary'!A898="","",VALUE(SUBSTITUTE('Quantities Report_Secondary'!A898,"+",""))),"")</f>
        <v/>
      </c>
    </row>
    <row r="900" spans="2:2" x14ac:dyDescent="0.25">
      <c r="B900" s="465" t="str">
        <f>IFERROR(IF('Quantities Report_Secondary'!A899="","",VALUE(SUBSTITUTE('Quantities Report_Secondary'!A899,"+",""))),"")</f>
        <v/>
      </c>
    </row>
    <row r="901" spans="2:2" x14ac:dyDescent="0.25">
      <c r="B901" s="465" t="str">
        <f>IFERROR(IF('Quantities Report_Secondary'!A900="","",VALUE(SUBSTITUTE('Quantities Report_Secondary'!A900,"+",""))),"")</f>
        <v/>
      </c>
    </row>
    <row r="902" spans="2:2" x14ac:dyDescent="0.25">
      <c r="B902" s="465" t="str">
        <f>IFERROR(IF('Quantities Report_Secondary'!A901="","",VALUE(SUBSTITUTE('Quantities Report_Secondary'!A901,"+",""))),"")</f>
        <v/>
      </c>
    </row>
    <row r="903" spans="2:2" x14ac:dyDescent="0.25">
      <c r="B903" s="465" t="str">
        <f>IFERROR(IF('Quantities Report_Secondary'!A902="","",VALUE(SUBSTITUTE('Quantities Report_Secondary'!A902,"+",""))),"")</f>
        <v/>
      </c>
    </row>
    <row r="904" spans="2:2" x14ac:dyDescent="0.25">
      <c r="B904" s="465" t="str">
        <f>IFERROR(IF('Quantities Report_Secondary'!A903="","",VALUE(SUBSTITUTE('Quantities Report_Secondary'!A903,"+",""))),"")</f>
        <v/>
      </c>
    </row>
    <row r="905" spans="2:2" x14ac:dyDescent="0.25">
      <c r="B905" s="465" t="str">
        <f>IFERROR(IF('Quantities Report_Secondary'!A904="","",VALUE(SUBSTITUTE('Quantities Report_Secondary'!A904,"+",""))),"")</f>
        <v/>
      </c>
    </row>
    <row r="906" spans="2:2" x14ac:dyDescent="0.25">
      <c r="B906" s="465" t="str">
        <f>IFERROR(IF('Quantities Report_Secondary'!A905="","",VALUE(SUBSTITUTE('Quantities Report_Secondary'!A905,"+",""))),"")</f>
        <v/>
      </c>
    </row>
    <row r="907" spans="2:2" x14ac:dyDescent="0.25">
      <c r="B907" s="465" t="str">
        <f>IFERROR(IF('Quantities Report_Secondary'!A906="","",VALUE(SUBSTITUTE('Quantities Report_Secondary'!A906,"+",""))),"")</f>
        <v/>
      </c>
    </row>
    <row r="908" spans="2:2" x14ac:dyDescent="0.25">
      <c r="B908" s="465" t="str">
        <f>IFERROR(IF('Quantities Report_Secondary'!A907="","",VALUE(SUBSTITUTE('Quantities Report_Secondary'!A907,"+",""))),"")</f>
        <v/>
      </c>
    </row>
    <row r="909" spans="2:2" x14ac:dyDescent="0.25">
      <c r="B909" s="465" t="str">
        <f>IFERROR(IF('Quantities Report_Secondary'!A908="","",VALUE(SUBSTITUTE('Quantities Report_Secondary'!A908,"+",""))),"")</f>
        <v/>
      </c>
    </row>
    <row r="910" spans="2:2" x14ac:dyDescent="0.25">
      <c r="B910" s="465" t="str">
        <f>IFERROR(IF('Quantities Report_Secondary'!A909="","",VALUE(SUBSTITUTE('Quantities Report_Secondary'!A909,"+",""))),"")</f>
        <v/>
      </c>
    </row>
    <row r="911" spans="2:2" x14ac:dyDescent="0.25">
      <c r="B911" s="465" t="str">
        <f>IFERROR(IF('Quantities Report_Secondary'!A910="","",VALUE(SUBSTITUTE('Quantities Report_Secondary'!A910,"+",""))),"")</f>
        <v/>
      </c>
    </row>
    <row r="912" spans="2:2" x14ac:dyDescent="0.25">
      <c r="B912" s="465" t="str">
        <f>IFERROR(IF('Quantities Report_Secondary'!A911="","",VALUE(SUBSTITUTE('Quantities Report_Secondary'!A911,"+",""))),"")</f>
        <v/>
      </c>
    </row>
    <row r="913" spans="2:2" x14ac:dyDescent="0.25">
      <c r="B913" s="465" t="str">
        <f>IFERROR(IF('Quantities Report_Secondary'!A912="","",VALUE(SUBSTITUTE('Quantities Report_Secondary'!A912,"+",""))),"")</f>
        <v/>
      </c>
    </row>
    <row r="914" spans="2:2" x14ac:dyDescent="0.25">
      <c r="B914" s="465" t="str">
        <f>IFERROR(IF('Quantities Report_Secondary'!A913="","",VALUE(SUBSTITUTE('Quantities Report_Secondary'!A913,"+",""))),"")</f>
        <v/>
      </c>
    </row>
    <row r="915" spans="2:2" x14ac:dyDescent="0.25">
      <c r="B915" s="465" t="str">
        <f>IFERROR(IF('Quantities Report_Secondary'!A914="","",VALUE(SUBSTITUTE('Quantities Report_Secondary'!A914,"+",""))),"")</f>
        <v/>
      </c>
    </row>
    <row r="916" spans="2:2" x14ac:dyDescent="0.25">
      <c r="B916" s="465" t="str">
        <f>IFERROR(IF('Quantities Report_Secondary'!A915="","",VALUE(SUBSTITUTE('Quantities Report_Secondary'!A915,"+",""))),"")</f>
        <v/>
      </c>
    </row>
    <row r="917" spans="2:2" x14ac:dyDescent="0.25">
      <c r="B917" s="465" t="str">
        <f>IFERROR(IF('Quantities Report_Secondary'!A916="","",VALUE(SUBSTITUTE('Quantities Report_Secondary'!A916,"+",""))),"")</f>
        <v/>
      </c>
    </row>
    <row r="918" spans="2:2" x14ac:dyDescent="0.25">
      <c r="B918" s="465" t="str">
        <f>IFERROR(IF('Quantities Report_Secondary'!A917="","",VALUE(SUBSTITUTE('Quantities Report_Secondary'!A917,"+",""))),"")</f>
        <v/>
      </c>
    </row>
    <row r="919" spans="2:2" x14ac:dyDescent="0.25">
      <c r="B919" s="465" t="str">
        <f>IFERROR(IF('Quantities Report_Secondary'!A918="","",VALUE(SUBSTITUTE('Quantities Report_Secondary'!A918,"+",""))),"")</f>
        <v/>
      </c>
    </row>
    <row r="920" spans="2:2" x14ac:dyDescent="0.25">
      <c r="B920" s="465" t="str">
        <f>IFERROR(IF('Quantities Report_Secondary'!A919="","",VALUE(SUBSTITUTE('Quantities Report_Secondary'!A919,"+",""))),"")</f>
        <v/>
      </c>
    </row>
    <row r="921" spans="2:2" x14ac:dyDescent="0.25">
      <c r="B921" s="465" t="str">
        <f>IFERROR(IF('Quantities Report_Secondary'!A920="","",VALUE(SUBSTITUTE('Quantities Report_Secondary'!A920,"+",""))),"")</f>
        <v/>
      </c>
    </row>
    <row r="922" spans="2:2" x14ac:dyDescent="0.25">
      <c r="B922" s="465" t="str">
        <f>IFERROR(IF('Quantities Report_Secondary'!A921="","",VALUE(SUBSTITUTE('Quantities Report_Secondary'!A921,"+",""))),"")</f>
        <v/>
      </c>
    </row>
    <row r="923" spans="2:2" x14ac:dyDescent="0.25">
      <c r="B923" s="465" t="str">
        <f>IFERROR(IF('Quantities Report_Secondary'!A922="","",VALUE(SUBSTITUTE('Quantities Report_Secondary'!A922,"+",""))),"")</f>
        <v/>
      </c>
    </row>
    <row r="924" spans="2:2" x14ac:dyDescent="0.25">
      <c r="B924" s="465" t="str">
        <f>IFERROR(IF('Quantities Report_Secondary'!A923="","",VALUE(SUBSTITUTE('Quantities Report_Secondary'!A923,"+",""))),"")</f>
        <v/>
      </c>
    </row>
    <row r="925" spans="2:2" x14ac:dyDescent="0.25">
      <c r="B925" s="465" t="str">
        <f>IFERROR(IF('Quantities Report_Secondary'!A924="","",VALUE(SUBSTITUTE('Quantities Report_Secondary'!A924,"+",""))),"")</f>
        <v/>
      </c>
    </row>
    <row r="926" spans="2:2" x14ac:dyDescent="0.25">
      <c r="B926" s="465" t="str">
        <f>IFERROR(IF('Quantities Report_Secondary'!A925="","",VALUE(SUBSTITUTE('Quantities Report_Secondary'!A925,"+",""))),"")</f>
        <v/>
      </c>
    </row>
    <row r="927" spans="2:2" x14ac:dyDescent="0.25">
      <c r="B927" s="465" t="str">
        <f>IFERROR(IF('Quantities Report_Secondary'!A926="","",VALUE(SUBSTITUTE('Quantities Report_Secondary'!A926,"+",""))),"")</f>
        <v/>
      </c>
    </row>
    <row r="928" spans="2:2" x14ac:dyDescent="0.25">
      <c r="B928" s="465" t="str">
        <f>IFERROR(IF('Quantities Report_Secondary'!A927="","",VALUE(SUBSTITUTE('Quantities Report_Secondary'!A927,"+",""))),"")</f>
        <v/>
      </c>
    </row>
    <row r="929" spans="2:2" x14ac:dyDescent="0.25">
      <c r="B929" s="465" t="str">
        <f>IFERROR(IF('Quantities Report_Secondary'!A928="","",VALUE(SUBSTITUTE('Quantities Report_Secondary'!A928,"+",""))),"")</f>
        <v/>
      </c>
    </row>
    <row r="930" spans="2:2" x14ac:dyDescent="0.25">
      <c r="B930" s="465" t="str">
        <f>IFERROR(IF('Quantities Report_Secondary'!A929="","",VALUE(SUBSTITUTE('Quantities Report_Secondary'!A929,"+",""))),"")</f>
        <v/>
      </c>
    </row>
    <row r="931" spans="2:2" x14ac:dyDescent="0.25">
      <c r="B931" s="465" t="str">
        <f>IFERROR(IF('Quantities Report_Secondary'!A930="","",VALUE(SUBSTITUTE('Quantities Report_Secondary'!A930,"+",""))),"")</f>
        <v/>
      </c>
    </row>
    <row r="932" spans="2:2" x14ac:dyDescent="0.25">
      <c r="B932" s="465" t="str">
        <f>IFERROR(IF('Quantities Report_Secondary'!A931="","",VALUE(SUBSTITUTE('Quantities Report_Secondary'!A931,"+",""))),"")</f>
        <v/>
      </c>
    </row>
    <row r="933" spans="2:2" x14ac:dyDescent="0.25">
      <c r="B933" s="465" t="str">
        <f>IFERROR(IF('Quantities Report_Secondary'!A932="","",VALUE(SUBSTITUTE('Quantities Report_Secondary'!A932,"+",""))),"")</f>
        <v/>
      </c>
    </row>
    <row r="934" spans="2:2" x14ac:dyDescent="0.25">
      <c r="B934" s="465" t="str">
        <f>IFERROR(IF('Quantities Report_Secondary'!A933="","",VALUE(SUBSTITUTE('Quantities Report_Secondary'!A933,"+",""))),"")</f>
        <v/>
      </c>
    </row>
    <row r="935" spans="2:2" x14ac:dyDescent="0.25">
      <c r="B935" s="465" t="str">
        <f>IFERROR(IF('Quantities Report_Secondary'!A934="","",VALUE(SUBSTITUTE('Quantities Report_Secondary'!A934,"+",""))),"")</f>
        <v/>
      </c>
    </row>
    <row r="936" spans="2:2" x14ac:dyDescent="0.25">
      <c r="B936" s="465" t="str">
        <f>IFERROR(IF('Quantities Report_Secondary'!A935="","",VALUE(SUBSTITUTE('Quantities Report_Secondary'!A935,"+",""))),"")</f>
        <v/>
      </c>
    </row>
    <row r="937" spans="2:2" x14ac:dyDescent="0.25">
      <c r="B937" s="465" t="str">
        <f>IFERROR(IF('Quantities Report_Secondary'!A936="","",VALUE(SUBSTITUTE('Quantities Report_Secondary'!A936,"+",""))),"")</f>
        <v/>
      </c>
    </row>
    <row r="938" spans="2:2" x14ac:dyDescent="0.25">
      <c r="B938" s="465" t="str">
        <f>IFERROR(IF('Quantities Report_Secondary'!A937="","",VALUE(SUBSTITUTE('Quantities Report_Secondary'!A937,"+",""))),"")</f>
        <v/>
      </c>
    </row>
    <row r="939" spans="2:2" x14ac:dyDescent="0.25">
      <c r="B939" s="465" t="str">
        <f>IFERROR(IF('Quantities Report_Secondary'!A938="","",VALUE(SUBSTITUTE('Quantities Report_Secondary'!A938,"+",""))),"")</f>
        <v/>
      </c>
    </row>
    <row r="940" spans="2:2" x14ac:dyDescent="0.25">
      <c r="B940" s="465" t="str">
        <f>IFERROR(IF('Quantities Report_Secondary'!A939="","",VALUE(SUBSTITUTE('Quantities Report_Secondary'!A939,"+",""))),"")</f>
        <v/>
      </c>
    </row>
    <row r="941" spans="2:2" x14ac:dyDescent="0.25">
      <c r="B941" s="465" t="str">
        <f>IFERROR(IF('Quantities Report_Secondary'!A940="","",VALUE(SUBSTITUTE('Quantities Report_Secondary'!A940,"+",""))),"")</f>
        <v/>
      </c>
    </row>
    <row r="942" spans="2:2" x14ac:dyDescent="0.25">
      <c r="B942" s="465" t="str">
        <f>IFERROR(IF('Quantities Report_Secondary'!A941="","",VALUE(SUBSTITUTE('Quantities Report_Secondary'!A941,"+",""))),"")</f>
        <v/>
      </c>
    </row>
    <row r="943" spans="2:2" x14ac:dyDescent="0.25">
      <c r="B943" s="465" t="str">
        <f>IFERROR(IF('Quantities Report_Secondary'!A942="","",VALUE(SUBSTITUTE('Quantities Report_Secondary'!A942,"+",""))),"")</f>
        <v/>
      </c>
    </row>
    <row r="944" spans="2:2" x14ac:dyDescent="0.25">
      <c r="B944" s="465" t="str">
        <f>IFERROR(IF('Quantities Report_Secondary'!A943="","",VALUE(SUBSTITUTE('Quantities Report_Secondary'!A943,"+",""))),"")</f>
        <v/>
      </c>
    </row>
    <row r="945" spans="2:2" x14ac:dyDescent="0.25">
      <c r="B945" s="465" t="str">
        <f>IFERROR(IF('Quantities Report_Secondary'!A944="","",VALUE(SUBSTITUTE('Quantities Report_Secondary'!A944,"+",""))),"")</f>
        <v/>
      </c>
    </row>
    <row r="946" spans="2:2" x14ac:dyDescent="0.25">
      <c r="B946" s="465" t="str">
        <f>IFERROR(IF('Quantities Report_Secondary'!A945="","",VALUE(SUBSTITUTE('Quantities Report_Secondary'!A945,"+",""))),"")</f>
        <v/>
      </c>
    </row>
    <row r="947" spans="2:2" x14ac:dyDescent="0.25">
      <c r="B947" s="465" t="str">
        <f>IFERROR(IF('Quantities Report_Secondary'!A946="","",VALUE(SUBSTITUTE('Quantities Report_Secondary'!A946,"+",""))),"")</f>
        <v/>
      </c>
    </row>
    <row r="948" spans="2:2" x14ac:dyDescent="0.25">
      <c r="B948" s="465" t="str">
        <f>IFERROR(IF('Quantities Report_Secondary'!A947="","",VALUE(SUBSTITUTE('Quantities Report_Secondary'!A947,"+",""))),"")</f>
        <v/>
      </c>
    </row>
    <row r="949" spans="2:2" x14ac:dyDescent="0.25">
      <c r="B949" s="465" t="str">
        <f>IFERROR(IF('Quantities Report_Secondary'!A948="","",VALUE(SUBSTITUTE('Quantities Report_Secondary'!A948,"+",""))),"")</f>
        <v/>
      </c>
    </row>
    <row r="950" spans="2:2" x14ac:dyDescent="0.25">
      <c r="B950" s="465" t="str">
        <f>IFERROR(IF('Quantities Report_Secondary'!A949="","",VALUE(SUBSTITUTE('Quantities Report_Secondary'!A949,"+",""))),"")</f>
        <v/>
      </c>
    </row>
    <row r="951" spans="2:2" x14ac:dyDescent="0.25">
      <c r="B951" s="465" t="str">
        <f>IFERROR(IF('Quantities Report_Secondary'!A950="","",VALUE(SUBSTITUTE('Quantities Report_Secondary'!A950,"+",""))),"")</f>
        <v/>
      </c>
    </row>
    <row r="952" spans="2:2" x14ac:dyDescent="0.25">
      <c r="B952" s="465" t="str">
        <f>IFERROR(IF('Quantities Report_Secondary'!A951="","",VALUE(SUBSTITUTE('Quantities Report_Secondary'!A951,"+",""))),"")</f>
        <v/>
      </c>
    </row>
    <row r="953" spans="2:2" x14ac:dyDescent="0.25">
      <c r="B953" s="465" t="str">
        <f>IFERROR(IF('Quantities Report_Secondary'!A952="","",VALUE(SUBSTITUTE('Quantities Report_Secondary'!A952,"+",""))),"")</f>
        <v/>
      </c>
    </row>
    <row r="954" spans="2:2" x14ac:dyDescent="0.25">
      <c r="B954" s="465" t="str">
        <f>IFERROR(IF('Quantities Report_Secondary'!A953="","",VALUE(SUBSTITUTE('Quantities Report_Secondary'!A953,"+",""))),"")</f>
        <v/>
      </c>
    </row>
    <row r="955" spans="2:2" x14ac:dyDescent="0.25">
      <c r="B955" s="465" t="str">
        <f>IFERROR(IF('Quantities Report_Secondary'!A954="","",VALUE(SUBSTITUTE('Quantities Report_Secondary'!A954,"+",""))),"")</f>
        <v/>
      </c>
    </row>
    <row r="956" spans="2:2" x14ac:dyDescent="0.25">
      <c r="B956" s="465" t="str">
        <f>IFERROR(IF('Quantities Report_Secondary'!A955="","",VALUE(SUBSTITUTE('Quantities Report_Secondary'!A955,"+",""))),"")</f>
        <v/>
      </c>
    </row>
    <row r="957" spans="2:2" x14ac:dyDescent="0.25">
      <c r="B957" s="465" t="str">
        <f>IFERROR(IF('Quantities Report_Secondary'!A956="","",VALUE(SUBSTITUTE('Quantities Report_Secondary'!A956,"+",""))),"")</f>
        <v/>
      </c>
    </row>
    <row r="958" spans="2:2" x14ac:dyDescent="0.25">
      <c r="B958" s="465" t="str">
        <f>IFERROR(IF('Quantities Report_Secondary'!A957="","",VALUE(SUBSTITUTE('Quantities Report_Secondary'!A957,"+",""))),"")</f>
        <v/>
      </c>
    </row>
    <row r="959" spans="2:2" x14ac:dyDescent="0.25">
      <c r="B959" s="465" t="str">
        <f>IFERROR(IF('Quantities Report_Secondary'!A958="","",VALUE(SUBSTITUTE('Quantities Report_Secondary'!A958,"+",""))),"")</f>
        <v/>
      </c>
    </row>
    <row r="960" spans="2:2" x14ac:dyDescent="0.25">
      <c r="B960" s="465" t="str">
        <f>IFERROR(IF('Quantities Report_Secondary'!A959="","",VALUE(SUBSTITUTE('Quantities Report_Secondary'!A959,"+",""))),"")</f>
        <v/>
      </c>
    </row>
    <row r="961" spans="2:2" x14ac:dyDescent="0.25">
      <c r="B961" s="465" t="str">
        <f>IFERROR(IF('Quantities Report_Secondary'!A960="","",VALUE(SUBSTITUTE('Quantities Report_Secondary'!A960,"+",""))),"")</f>
        <v/>
      </c>
    </row>
    <row r="962" spans="2:2" x14ac:dyDescent="0.25">
      <c r="B962" s="465" t="str">
        <f>IFERROR(IF('Quantities Report_Secondary'!A961="","",VALUE(SUBSTITUTE('Quantities Report_Secondary'!A961,"+",""))),"")</f>
        <v/>
      </c>
    </row>
    <row r="963" spans="2:2" x14ac:dyDescent="0.25">
      <c r="B963" s="465" t="str">
        <f>IFERROR(IF('Quantities Report_Secondary'!A962="","",VALUE(SUBSTITUTE('Quantities Report_Secondary'!A962,"+",""))),"")</f>
        <v/>
      </c>
    </row>
    <row r="964" spans="2:2" x14ac:dyDescent="0.25">
      <c r="B964" s="465" t="str">
        <f>IFERROR(IF('Quantities Report_Secondary'!A963="","",VALUE(SUBSTITUTE('Quantities Report_Secondary'!A963,"+",""))),"")</f>
        <v/>
      </c>
    </row>
    <row r="965" spans="2:2" x14ac:dyDescent="0.25">
      <c r="B965" s="465" t="str">
        <f>IFERROR(IF('Quantities Report_Secondary'!A964="","",VALUE(SUBSTITUTE('Quantities Report_Secondary'!A964,"+",""))),"")</f>
        <v/>
      </c>
    </row>
    <row r="966" spans="2:2" x14ac:dyDescent="0.25">
      <c r="B966" s="465" t="str">
        <f>IFERROR(IF('Quantities Report_Secondary'!A965="","",VALUE(SUBSTITUTE('Quantities Report_Secondary'!A965,"+",""))),"")</f>
        <v/>
      </c>
    </row>
    <row r="967" spans="2:2" x14ac:dyDescent="0.25">
      <c r="B967" s="465" t="str">
        <f>IFERROR(IF('Quantities Report_Secondary'!A966="","",VALUE(SUBSTITUTE('Quantities Report_Secondary'!A966,"+",""))),"")</f>
        <v/>
      </c>
    </row>
    <row r="968" spans="2:2" x14ac:dyDescent="0.25">
      <c r="B968" s="465" t="str">
        <f>IFERROR(IF('Quantities Report_Secondary'!A967="","",VALUE(SUBSTITUTE('Quantities Report_Secondary'!A967,"+",""))),"")</f>
        <v/>
      </c>
    </row>
    <row r="969" spans="2:2" x14ac:dyDescent="0.25">
      <c r="B969" s="465" t="str">
        <f>IFERROR(IF('Quantities Report_Secondary'!A968="","",VALUE(SUBSTITUTE('Quantities Report_Secondary'!A968,"+",""))),"")</f>
        <v/>
      </c>
    </row>
    <row r="970" spans="2:2" x14ac:dyDescent="0.25">
      <c r="B970" s="465" t="str">
        <f>IFERROR(IF('Quantities Report_Secondary'!A969="","",VALUE(SUBSTITUTE('Quantities Report_Secondary'!A969,"+",""))),"")</f>
        <v/>
      </c>
    </row>
    <row r="971" spans="2:2" x14ac:dyDescent="0.25">
      <c r="B971" s="465" t="str">
        <f>IFERROR(IF('Quantities Report_Secondary'!A970="","",VALUE(SUBSTITUTE('Quantities Report_Secondary'!A970,"+",""))),"")</f>
        <v/>
      </c>
    </row>
    <row r="972" spans="2:2" x14ac:dyDescent="0.25">
      <c r="B972" s="465" t="str">
        <f>IFERROR(IF('Quantities Report_Secondary'!A971="","",VALUE(SUBSTITUTE('Quantities Report_Secondary'!A971,"+",""))),"")</f>
        <v/>
      </c>
    </row>
    <row r="973" spans="2:2" x14ac:dyDescent="0.25">
      <c r="B973" s="465" t="str">
        <f>IFERROR(IF('Quantities Report_Secondary'!A972="","",VALUE(SUBSTITUTE('Quantities Report_Secondary'!A972,"+",""))),"")</f>
        <v/>
      </c>
    </row>
    <row r="974" spans="2:2" x14ac:dyDescent="0.25">
      <c r="B974" s="465" t="str">
        <f>IFERROR(IF('Quantities Report_Secondary'!A973="","",VALUE(SUBSTITUTE('Quantities Report_Secondary'!A973,"+",""))),"")</f>
        <v/>
      </c>
    </row>
    <row r="975" spans="2:2" x14ac:dyDescent="0.25">
      <c r="B975" s="465" t="str">
        <f>IFERROR(IF('Quantities Report_Secondary'!A974="","",VALUE(SUBSTITUTE('Quantities Report_Secondary'!A974,"+",""))),"")</f>
        <v/>
      </c>
    </row>
    <row r="976" spans="2:2" x14ac:dyDescent="0.25">
      <c r="B976" s="465" t="str">
        <f>IFERROR(IF('Quantities Report_Secondary'!A975="","",VALUE(SUBSTITUTE('Quantities Report_Secondary'!A975,"+",""))),"")</f>
        <v/>
      </c>
    </row>
    <row r="977" spans="2:2" x14ac:dyDescent="0.25">
      <c r="B977" s="465" t="str">
        <f>IFERROR(IF('Quantities Report_Secondary'!A976="","",VALUE(SUBSTITUTE('Quantities Report_Secondary'!A976,"+",""))),"")</f>
        <v/>
      </c>
    </row>
    <row r="978" spans="2:2" x14ac:dyDescent="0.25">
      <c r="B978" s="465" t="str">
        <f>IFERROR(IF('Quantities Report_Secondary'!A977="","",VALUE(SUBSTITUTE('Quantities Report_Secondary'!A977,"+",""))),"")</f>
        <v/>
      </c>
    </row>
    <row r="979" spans="2:2" x14ac:dyDescent="0.25">
      <c r="B979" s="465" t="str">
        <f>IFERROR(IF('Quantities Report_Secondary'!A978="","",VALUE(SUBSTITUTE('Quantities Report_Secondary'!A978,"+",""))),"")</f>
        <v/>
      </c>
    </row>
    <row r="980" spans="2:2" x14ac:dyDescent="0.25">
      <c r="B980" s="465" t="str">
        <f>IFERROR(IF('Quantities Report_Secondary'!A979="","",VALUE(SUBSTITUTE('Quantities Report_Secondary'!A979,"+",""))),"")</f>
        <v/>
      </c>
    </row>
    <row r="981" spans="2:2" x14ac:dyDescent="0.25">
      <c r="B981" s="465" t="str">
        <f>IFERROR(IF('Quantities Report_Secondary'!A980="","",VALUE(SUBSTITUTE('Quantities Report_Secondary'!A980,"+",""))),"")</f>
        <v/>
      </c>
    </row>
    <row r="982" spans="2:2" x14ac:dyDescent="0.25">
      <c r="B982" s="465" t="str">
        <f>IFERROR(IF('Quantities Report_Secondary'!A981="","",VALUE(SUBSTITUTE('Quantities Report_Secondary'!A981,"+",""))),"")</f>
        <v/>
      </c>
    </row>
    <row r="983" spans="2:2" x14ac:dyDescent="0.25">
      <c r="B983" s="465" t="str">
        <f>IFERROR(IF('Quantities Report_Secondary'!A982="","",VALUE(SUBSTITUTE('Quantities Report_Secondary'!A982,"+",""))),"")</f>
        <v/>
      </c>
    </row>
    <row r="984" spans="2:2" x14ac:dyDescent="0.25">
      <c r="B984" s="465" t="str">
        <f>IFERROR(IF('Quantities Report_Secondary'!A983="","",VALUE(SUBSTITUTE('Quantities Report_Secondary'!A983,"+",""))),"")</f>
        <v/>
      </c>
    </row>
    <row r="985" spans="2:2" x14ac:dyDescent="0.25">
      <c r="B985" s="465" t="str">
        <f>IFERROR(IF('Quantities Report_Secondary'!A984="","",VALUE(SUBSTITUTE('Quantities Report_Secondary'!A984,"+",""))),"")</f>
        <v/>
      </c>
    </row>
    <row r="986" spans="2:2" x14ac:dyDescent="0.25">
      <c r="B986" s="465" t="str">
        <f>IFERROR(IF('Quantities Report_Secondary'!A985="","",VALUE(SUBSTITUTE('Quantities Report_Secondary'!A985,"+",""))),"")</f>
        <v/>
      </c>
    </row>
    <row r="987" spans="2:2" x14ac:dyDescent="0.25">
      <c r="B987" s="465" t="str">
        <f>IFERROR(IF('Quantities Report_Secondary'!A986="","",VALUE(SUBSTITUTE('Quantities Report_Secondary'!A986,"+",""))),"")</f>
        <v/>
      </c>
    </row>
    <row r="988" spans="2:2" x14ac:dyDescent="0.25">
      <c r="B988" s="465" t="str">
        <f>IFERROR(IF('Quantities Report_Secondary'!A987="","",VALUE(SUBSTITUTE('Quantities Report_Secondary'!A987,"+",""))),"")</f>
        <v/>
      </c>
    </row>
    <row r="989" spans="2:2" x14ac:dyDescent="0.25">
      <c r="B989" s="465" t="str">
        <f>IFERROR(IF('Quantities Report_Secondary'!A988="","",VALUE(SUBSTITUTE('Quantities Report_Secondary'!A988,"+",""))),"")</f>
        <v/>
      </c>
    </row>
    <row r="990" spans="2:2" x14ac:dyDescent="0.25">
      <c r="B990" s="465" t="str">
        <f>IFERROR(IF('Quantities Report_Secondary'!A989="","",VALUE(SUBSTITUTE('Quantities Report_Secondary'!A989,"+",""))),"")</f>
        <v/>
      </c>
    </row>
    <row r="991" spans="2:2" x14ac:dyDescent="0.25">
      <c r="B991" s="465" t="str">
        <f>IFERROR(IF('Quantities Report_Secondary'!A990="","",VALUE(SUBSTITUTE('Quantities Report_Secondary'!A990,"+",""))),"")</f>
        <v/>
      </c>
    </row>
    <row r="992" spans="2:2" x14ac:dyDescent="0.25">
      <c r="B992" s="465" t="str">
        <f>IFERROR(IF('Quantities Report_Secondary'!A991="","",VALUE(SUBSTITUTE('Quantities Report_Secondary'!A991,"+",""))),"")</f>
        <v/>
      </c>
    </row>
    <row r="993" spans="2:2" x14ac:dyDescent="0.25">
      <c r="B993" s="465" t="str">
        <f>IFERROR(IF('Quantities Report_Secondary'!A992="","",VALUE(SUBSTITUTE('Quantities Report_Secondary'!A992,"+",""))),"")</f>
        <v/>
      </c>
    </row>
    <row r="994" spans="2:2" x14ac:dyDescent="0.25">
      <c r="B994" s="465" t="str">
        <f>IFERROR(IF('Quantities Report_Secondary'!A993="","",VALUE(SUBSTITUTE('Quantities Report_Secondary'!A993,"+",""))),"")</f>
        <v/>
      </c>
    </row>
    <row r="995" spans="2:2" x14ac:dyDescent="0.25">
      <c r="B995" s="465" t="str">
        <f>IFERROR(IF('Quantities Report_Secondary'!A994="","",VALUE(SUBSTITUTE('Quantities Report_Secondary'!A994,"+",""))),"")</f>
        <v/>
      </c>
    </row>
    <row r="996" spans="2:2" x14ac:dyDescent="0.25">
      <c r="B996" s="465" t="str">
        <f>IFERROR(IF('Quantities Report_Secondary'!A995="","",VALUE(SUBSTITUTE('Quantities Report_Secondary'!A995,"+",""))),"")</f>
        <v/>
      </c>
    </row>
    <row r="997" spans="2:2" x14ac:dyDescent="0.25">
      <c r="B997" s="465" t="str">
        <f>IFERROR(IF('Quantities Report_Secondary'!A996="","",VALUE(SUBSTITUTE('Quantities Report_Secondary'!A996,"+",""))),"")</f>
        <v/>
      </c>
    </row>
    <row r="998" spans="2:2" x14ac:dyDescent="0.25">
      <c r="B998" s="465" t="str">
        <f>IFERROR(IF('Quantities Report_Secondary'!A997="","",VALUE(SUBSTITUTE('Quantities Report_Secondary'!A997,"+",""))),"")</f>
        <v/>
      </c>
    </row>
    <row r="999" spans="2:2" x14ac:dyDescent="0.25">
      <c r="B999" s="465" t="str">
        <f>IFERROR(IF('Quantities Report_Secondary'!A998="","",VALUE(SUBSTITUTE('Quantities Report_Secondary'!A998,"+",""))),"")</f>
        <v/>
      </c>
    </row>
    <row r="1000" spans="2:2" x14ac:dyDescent="0.25">
      <c r="B1000" s="465" t="str">
        <f>IFERROR(IF('Quantities Report_Secondary'!A999="","",VALUE(SUBSTITUTE('Quantities Report_Secondary'!A999,"+",""))),"")</f>
        <v/>
      </c>
    </row>
    <row r="1001" spans="2:2" x14ac:dyDescent="0.25">
      <c r="B1001" s="465" t="str">
        <f>IFERROR(IF('Quantities Report_Secondary'!A1000="","",VALUE(SUBSTITUTE('Quantities Report_Secondary'!A1000,"+",""))),"")</f>
        <v/>
      </c>
    </row>
    <row r="1002" spans="2:2" x14ac:dyDescent="0.25">
      <c r="B1002" s="465" t="str">
        <f>IFERROR(IF('Quantities Report_Secondary'!A1001="","",VALUE(SUBSTITUTE('Quantities Report_Secondary'!A1001,"+",""))),"")</f>
        <v/>
      </c>
    </row>
    <row r="1003" spans="2:2" x14ac:dyDescent="0.25">
      <c r="B1003" s="465" t="str">
        <f>IFERROR(IF('Quantities Report_Secondary'!A1002="","",VALUE(SUBSTITUTE('Quantities Report_Secondary'!A1002,"+",""))),"")</f>
        <v/>
      </c>
    </row>
    <row r="1004" spans="2:2" x14ac:dyDescent="0.25">
      <c r="B1004" s="465" t="str">
        <f>IFERROR(IF('Quantities Report_Secondary'!A1003="","",VALUE(SUBSTITUTE('Quantities Report_Secondary'!A1003,"+",""))),"")</f>
        <v/>
      </c>
    </row>
    <row r="1005" spans="2:2" x14ac:dyDescent="0.25">
      <c r="B1005" s="465" t="str">
        <f>IFERROR(IF('Quantities Report_Secondary'!A1004="","",VALUE(SUBSTITUTE('Quantities Report_Secondary'!A1004,"+",""))),"")</f>
        <v/>
      </c>
    </row>
    <row r="1006" spans="2:2" x14ac:dyDescent="0.25">
      <c r="B1006" s="465" t="str">
        <f>IFERROR(IF('Quantities Report_Secondary'!A1005="","",VALUE(SUBSTITUTE('Quantities Report_Secondary'!A1005,"+",""))),"")</f>
        <v/>
      </c>
    </row>
    <row r="1007" spans="2:2" x14ac:dyDescent="0.25">
      <c r="B1007" s="465" t="str">
        <f>IFERROR(IF('Quantities Report_Secondary'!A1006="","",VALUE(SUBSTITUTE('Quantities Report_Secondary'!A1006,"+",""))),"")</f>
        <v/>
      </c>
    </row>
    <row r="1008" spans="2:2" x14ac:dyDescent="0.25">
      <c r="B1008" s="465" t="str">
        <f>IFERROR(IF('Quantities Report_Secondary'!A1007="","",VALUE(SUBSTITUTE('Quantities Report_Secondary'!A1007,"+",""))),"")</f>
        <v/>
      </c>
    </row>
    <row r="1009" spans="2:2" x14ac:dyDescent="0.25">
      <c r="B1009" s="465" t="str">
        <f>IFERROR(IF('Quantities Report_Secondary'!A1008="","",VALUE(SUBSTITUTE('Quantities Report_Secondary'!A1008,"+",""))),"")</f>
        <v/>
      </c>
    </row>
    <row r="1010" spans="2:2" x14ac:dyDescent="0.25">
      <c r="B1010" s="465" t="str">
        <f>IFERROR(IF('Quantities Report_Secondary'!A1009="","",VALUE(SUBSTITUTE('Quantities Report_Secondary'!A1009,"+",""))),"")</f>
        <v/>
      </c>
    </row>
    <row r="1011" spans="2:2" x14ac:dyDescent="0.25">
      <c r="B1011" s="465" t="str">
        <f>IFERROR(IF('Quantities Report_Secondary'!A1010="","",VALUE(SUBSTITUTE('Quantities Report_Secondary'!A1010,"+",""))),"")</f>
        <v/>
      </c>
    </row>
    <row r="1012" spans="2:2" x14ac:dyDescent="0.25">
      <c r="B1012" s="465" t="str">
        <f>IFERROR(IF('Quantities Report_Secondary'!A1011="","",VALUE(SUBSTITUTE('Quantities Report_Secondary'!A1011,"+",""))),"")</f>
        <v/>
      </c>
    </row>
    <row r="1013" spans="2:2" x14ac:dyDescent="0.25">
      <c r="B1013" s="465" t="str">
        <f>IFERROR(IF('Quantities Report_Secondary'!A1012="","",VALUE(SUBSTITUTE('Quantities Report_Secondary'!A1012,"+",""))),"")</f>
        <v/>
      </c>
    </row>
    <row r="1014" spans="2:2" x14ac:dyDescent="0.25">
      <c r="B1014" s="465" t="str">
        <f>IFERROR(IF('Quantities Report_Secondary'!A1013="","",VALUE(SUBSTITUTE('Quantities Report_Secondary'!A1013,"+",""))),"")</f>
        <v/>
      </c>
    </row>
    <row r="1015" spans="2:2" x14ac:dyDescent="0.25">
      <c r="B1015" s="465" t="str">
        <f>IFERROR(IF('Quantities Report_Secondary'!A1014="","",VALUE(SUBSTITUTE('Quantities Report_Secondary'!A1014,"+",""))),"")</f>
        <v/>
      </c>
    </row>
    <row r="1016" spans="2:2" x14ac:dyDescent="0.25">
      <c r="B1016" s="465" t="str">
        <f>IFERROR(IF('Quantities Report_Secondary'!A1015="","",VALUE(SUBSTITUTE('Quantities Report_Secondary'!A1015,"+",""))),"")</f>
        <v/>
      </c>
    </row>
    <row r="1017" spans="2:2" x14ac:dyDescent="0.25">
      <c r="B1017" s="465" t="str">
        <f>IFERROR(IF('Quantities Report_Secondary'!A1016="","",VALUE(SUBSTITUTE('Quantities Report_Secondary'!A1016,"+",""))),"")</f>
        <v/>
      </c>
    </row>
    <row r="1018" spans="2:2" x14ac:dyDescent="0.25">
      <c r="B1018" s="465" t="str">
        <f>IFERROR(IF('Quantities Report_Secondary'!A1017="","",VALUE(SUBSTITUTE('Quantities Report_Secondary'!A1017,"+",""))),"")</f>
        <v/>
      </c>
    </row>
    <row r="1019" spans="2:2" x14ac:dyDescent="0.25">
      <c r="B1019" s="465" t="str">
        <f>IFERROR(IF('Quantities Report_Secondary'!A1018="","",VALUE(SUBSTITUTE('Quantities Report_Secondary'!A1018,"+",""))),"")</f>
        <v/>
      </c>
    </row>
    <row r="1020" spans="2:2" x14ac:dyDescent="0.25">
      <c r="B1020" s="465" t="str">
        <f>IFERROR(IF('Quantities Report_Secondary'!A1019="","",VALUE(SUBSTITUTE('Quantities Report_Secondary'!A1019,"+",""))),"")</f>
        <v/>
      </c>
    </row>
    <row r="1021" spans="2:2" x14ac:dyDescent="0.25">
      <c r="B1021" s="465" t="str">
        <f>IFERROR(IF('Quantities Report_Secondary'!A1020="","",VALUE(SUBSTITUTE('Quantities Report_Secondary'!A1020,"+",""))),"")</f>
        <v/>
      </c>
    </row>
    <row r="1022" spans="2:2" x14ac:dyDescent="0.25">
      <c r="B1022" s="465" t="str">
        <f>IFERROR(IF('Quantities Report_Secondary'!A1021="","",VALUE(SUBSTITUTE('Quantities Report_Secondary'!A1021,"+",""))),"")</f>
        <v/>
      </c>
    </row>
    <row r="1023" spans="2:2" x14ac:dyDescent="0.25">
      <c r="B1023" s="465" t="str">
        <f>IFERROR(IF('Quantities Report_Secondary'!A1022="","",VALUE(SUBSTITUTE('Quantities Report_Secondary'!A1022,"+",""))),"")</f>
        <v/>
      </c>
    </row>
    <row r="1024" spans="2:2" x14ac:dyDescent="0.25">
      <c r="B1024" s="465" t="str">
        <f>IFERROR(IF('Quantities Report_Secondary'!A1023="","",VALUE(SUBSTITUTE('Quantities Report_Secondary'!A1023,"+",""))),"")</f>
        <v/>
      </c>
    </row>
    <row r="1025" spans="2:2" x14ac:dyDescent="0.25">
      <c r="B1025" s="465" t="str">
        <f>IFERROR(IF('Quantities Report_Secondary'!A1024="","",VALUE(SUBSTITUTE('Quantities Report_Secondary'!A1024,"+",""))),"")</f>
        <v/>
      </c>
    </row>
    <row r="1026" spans="2:2" x14ac:dyDescent="0.25">
      <c r="B1026" s="465" t="str">
        <f>IFERROR(IF('Quantities Report_Secondary'!A1025="","",VALUE(SUBSTITUTE('Quantities Report_Secondary'!A1025,"+",""))),"")</f>
        <v/>
      </c>
    </row>
    <row r="1027" spans="2:2" x14ac:dyDescent="0.25">
      <c r="B1027" s="465" t="str">
        <f>IFERROR(IF('Quantities Report_Secondary'!A1026="","",VALUE(SUBSTITUTE('Quantities Report_Secondary'!A1026,"+",""))),"")</f>
        <v/>
      </c>
    </row>
    <row r="1028" spans="2:2" x14ac:dyDescent="0.25">
      <c r="B1028" s="465" t="str">
        <f>IFERROR(IF('Quantities Report_Secondary'!A1027="","",VALUE(SUBSTITUTE('Quantities Report_Secondary'!A1027,"+",""))),"")</f>
        <v/>
      </c>
    </row>
    <row r="1029" spans="2:2" x14ac:dyDescent="0.25">
      <c r="B1029" s="465" t="str">
        <f>IFERROR(IF('Quantities Report_Secondary'!A1028="","",VALUE(SUBSTITUTE('Quantities Report_Secondary'!A1028,"+",""))),"")</f>
        <v/>
      </c>
    </row>
    <row r="1030" spans="2:2" x14ac:dyDescent="0.25">
      <c r="B1030" s="465" t="str">
        <f>IFERROR(IF('Quantities Report_Secondary'!A1029="","",VALUE(SUBSTITUTE('Quantities Report_Secondary'!A1029,"+",""))),"")</f>
        <v/>
      </c>
    </row>
    <row r="1031" spans="2:2" x14ac:dyDescent="0.25">
      <c r="B1031" s="465" t="str">
        <f>IFERROR(IF('Quantities Report_Secondary'!A1030="","",VALUE(SUBSTITUTE('Quantities Report_Secondary'!A1030,"+",""))),"")</f>
        <v/>
      </c>
    </row>
    <row r="1032" spans="2:2" x14ac:dyDescent="0.25">
      <c r="B1032" s="465" t="str">
        <f>IFERROR(IF('Quantities Report_Secondary'!A1031="","",VALUE(SUBSTITUTE('Quantities Report_Secondary'!A1031,"+",""))),"")</f>
        <v/>
      </c>
    </row>
    <row r="1033" spans="2:2" x14ac:dyDescent="0.25">
      <c r="B1033" s="465" t="str">
        <f>IFERROR(IF('Quantities Report_Secondary'!A1032="","",VALUE(SUBSTITUTE('Quantities Report_Secondary'!A1032,"+",""))),"")</f>
        <v/>
      </c>
    </row>
    <row r="1034" spans="2:2" x14ac:dyDescent="0.25">
      <c r="B1034" s="465" t="str">
        <f>IFERROR(IF('Quantities Report_Secondary'!A1033="","",VALUE(SUBSTITUTE('Quantities Report_Secondary'!A1033,"+",""))),"")</f>
        <v/>
      </c>
    </row>
    <row r="1035" spans="2:2" x14ac:dyDescent="0.25">
      <c r="B1035" s="465" t="str">
        <f>IFERROR(IF('Quantities Report_Secondary'!A1034="","",VALUE(SUBSTITUTE('Quantities Report_Secondary'!A1034,"+",""))),"")</f>
        <v/>
      </c>
    </row>
    <row r="1036" spans="2:2" x14ac:dyDescent="0.25">
      <c r="B1036" s="465" t="str">
        <f>IFERROR(IF('Quantities Report_Secondary'!A1035="","",VALUE(SUBSTITUTE('Quantities Report_Secondary'!A1035,"+",""))),"")</f>
        <v/>
      </c>
    </row>
    <row r="1037" spans="2:2" x14ac:dyDescent="0.25">
      <c r="B1037" s="465" t="str">
        <f>IFERROR(IF('Quantities Report_Secondary'!A1036="","",VALUE(SUBSTITUTE('Quantities Report_Secondary'!A1036,"+",""))),"")</f>
        <v/>
      </c>
    </row>
    <row r="1038" spans="2:2" x14ac:dyDescent="0.25">
      <c r="B1038" s="465" t="str">
        <f>IFERROR(IF('Quantities Report_Secondary'!A1037="","",VALUE(SUBSTITUTE('Quantities Report_Secondary'!A1037,"+",""))),"")</f>
        <v/>
      </c>
    </row>
    <row r="1039" spans="2:2" x14ac:dyDescent="0.25">
      <c r="B1039" s="465" t="str">
        <f>IFERROR(IF('Quantities Report_Secondary'!A1038="","",VALUE(SUBSTITUTE('Quantities Report_Secondary'!A1038,"+",""))),"")</f>
        <v/>
      </c>
    </row>
    <row r="1040" spans="2:2" x14ac:dyDescent="0.25">
      <c r="B1040" s="465" t="str">
        <f>IFERROR(IF('Quantities Report_Secondary'!A1039="","",VALUE(SUBSTITUTE('Quantities Report_Secondary'!A1039,"+",""))),"")</f>
        <v/>
      </c>
    </row>
    <row r="1041" spans="2:2" x14ac:dyDescent="0.25">
      <c r="B1041" s="465" t="str">
        <f>IFERROR(IF('Quantities Report_Secondary'!A1040="","",VALUE(SUBSTITUTE('Quantities Report_Secondary'!A1040,"+",""))),"")</f>
        <v/>
      </c>
    </row>
    <row r="1042" spans="2:2" x14ac:dyDescent="0.25">
      <c r="B1042" s="465" t="str">
        <f>IFERROR(IF('Quantities Report_Secondary'!A1041="","",VALUE(SUBSTITUTE('Quantities Report_Secondary'!A1041,"+",""))),"")</f>
        <v/>
      </c>
    </row>
    <row r="1043" spans="2:2" x14ac:dyDescent="0.25">
      <c r="B1043" s="465" t="str">
        <f>IFERROR(IF('Quantities Report_Secondary'!A1042="","",VALUE(SUBSTITUTE('Quantities Report_Secondary'!A1042,"+",""))),"")</f>
        <v/>
      </c>
    </row>
    <row r="1044" spans="2:2" x14ac:dyDescent="0.25">
      <c r="B1044" s="465" t="str">
        <f>IFERROR(IF('Quantities Report_Secondary'!A1043="","",VALUE(SUBSTITUTE('Quantities Report_Secondary'!A1043,"+",""))),"")</f>
        <v/>
      </c>
    </row>
    <row r="1045" spans="2:2" x14ac:dyDescent="0.25">
      <c r="B1045" s="465" t="str">
        <f>IFERROR(IF('Quantities Report_Secondary'!A1044="","",VALUE(SUBSTITUTE('Quantities Report_Secondary'!A1044,"+",""))),"")</f>
        <v/>
      </c>
    </row>
    <row r="1046" spans="2:2" x14ac:dyDescent="0.25">
      <c r="B1046" s="465" t="str">
        <f>IFERROR(IF('Quantities Report_Secondary'!A1045="","",VALUE(SUBSTITUTE('Quantities Report_Secondary'!A1045,"+",""))),"")</f>
        <v/>
      </c>
    </row>
    <row r="1047" spans="2:2" x14ac:dyDescent="0.25">
      <c r="B1047" s="465" t="str">
        <f>IFERROR(IF('Quantities Report_Secondary'!A1046="","",VALUE(SUBSTITUTE('Quantities Report_Secondary'!A1046,"+",""))),"")</f>
        <v/>
      </c>
    </row>
    <row r="1048" spans="2:2" x14ac:dyDescent="0.25">
      <c r="B1048" s="465" t="str">
        <f>IFERROR(IF('Quantities Report_Secondary'!A1047="","",VALUE(SUBSTITUTE('Quantities Report_Secondary'!A1047,"+",""))),"")</f>
        <v/>
      </c>
    </row>
    <row r="1049" spans="2:2" x14ac:dyDescent="0.25">
      <c r="B1049" s="465" t="str">
        <f>IFERROR(IF('Quantities Report_Secondary'!A1048="","",VALUE(SUBSTITUTE('Quantities Report_Secondary'!A1048,"+",""))),"")</f>
        <v/>
      </c>
    </row>
    <row r="1050" spans="2:2" x14ac:dyDescent="0.25">
      <c r="B1050" s="465" t="str">
        <f>IFERROR(IF('Quantities Report_Secondary'!A1049="","",VALUE(SUBSTITUTE('Quantities Report_Secondary'!A1049,"+",""))),"")</f>
        <v/>
      </c>
    </row>
    <row r="1051" spans="2:2" x14ac:dyDescent="0.25">
      <c r="B1051" s="465" t="str">
        <f>IFERROR(IF('Quantities Report_Secondary'!A1050="","",VALUE(SUBSTITUTE('Quantities Report_Secondary'!A1050,"+",""))),"")</f>
        <v/>
      </c>
    </row>
    <row r="1052" spans="2:2" x14ac:dyDescent="0.25">
      <c r="B1052" s="465" t="str">
        <f>IFERROR(IF('Quantities Report_Secondary'!A1051="","",VALUE(SUBSTITUTE('Quantities Report_Secondary'!A1051,"+",""))),"")</f>
        <v/>
      </c>
    </row>
    <row r="1053" spans="2:2" x14ac:dyDescent="0.25">
      <c r="B1053" s="465" t="str">
        <f>IFERROR(IF('Quantities Report_Secondary'!A1052="","",VALUE(SUBSTITUTE('Quantities Report_Secondary'!A1052,"+",""))),"")</f>
        <v/>
      </c>
    </row>
    <row r="1054" spans="2:2" x14ac:dyDescent="0.25">
      <c r="B1054" s="465" t="str">
        <f>IFERROR(IF('Quantities Report_Secondary'!A1053="","",VALUE(SUBSTITUTE('Quantities Report_Secondary'!A1053,"+",""))),"")</f>
        <v/>
      </c>
    </row>
    <row r="1055" spans="2:2" x14ac:dyDescent="0.25">
      <c r="B1055" s="465" t="str">
        <f>IFERROR(IF('Quantities Report_Secondary'!A1054="","",VALUE(SUBSTITUTE('Quantities Report_Secondary'!A1054,"+",""))),"")</f>
        <v/>
      </c>
    </row>
    <row r="1056" spans="2:2" x14ac:dyDescent="0.25">
      <c r="B1056" s="465" t="str">
        <f>IFERROR(IF('Quantities Report_Secondary'!A1055="","",VALUE(SUBSTITUTE('Quantities Report_Secondary'!A1055,"+",""))),"")</f>
        <v/>
      </c>
    </row>
    <row r="1057" spans="2:2" x14ac:dyDescent="0.25">
      <c r="B1057" s="465" t="str">
        <f>IFERROR(IF('Quantities Report_Secondary'!A1056="","",VALUE(SUBSTITUTE('Quantities Report_Secondary'!A1056,"+",""))),"")</f>
        <v/>
      </c>
    </row>
    <row r="1058" spans="2:2" x14ac:dyDescent="0.25">
      <c r="B1058" s="465" t="str">
        <f>IFERROR(IF('Quantities Report_Secondary'!A1057="","",VALUE(SUBSTITUTE('Quantities Report_Secondary'!A1057,"+",""))),"")</f>
        <v/>
      </c>
    </row>
    <row r="1059" spans="2:2" x14ac:dyDescent="0.25">
      <c r="B1059" s="465" t="str">
        <f>IFERROR(IF('Quantities Report_Secondary'!A1058="","",VALUE(SUBSTITUTE('Quantities Report_Secondary'!A1058,"+",""))),"")</f>
        <v/>
      </c>
    </row>
    <row r="1060" spans="2:2" x14ac:dyDescent="0.25">
      <c r="B1060" s="465" t="str">
        <f>IFERROR(IF('Quantities Report_Secondary'!A1059="","",VALUE(SUBSTITUTE('Quantities Report_Secondary'!A1059,"+",""))),"")</f>
        <v/>
      </c>
    </row>
    <row r="1061" spans="2:2" x14ac:dyDescent="0.25">
      <c r="B1061" s="465" t="str">
        <f>IFERROR(IF('Quantities Report_Secondary'!A1060="","",VALUE(SUBSTITUTE('Quantities Report_Secondary'!A1060,"+",""))),"")</f>
        <v/>
      </c>
    </row>
    <row r="1062" spans="2:2" x14ac:dyDescent="0.25">
      <c r="B1062" s="465" t="str">
        <f>IFERROR(IF('Quantities Report_Secondary'!A1061="","",VALUE(SUBSTITUTE('Quantities Report_Secondary'!A1061,"+",""))),"")</f>
        <v/>
      </c>
    </row>
    <row r="1063" spans="2:2" x14ac:dyDescent="0.25">
      <c r="B1063" s="465" t="str">
        <f>IFERROR(IF('Quantities Report_Secondary'!A1062="","",VALUE(SUBSTITUTE('Quantities Report_Secondary'!A1062,"+",""))),"")</f>
        <v/>
      </c>
    </row>
    <row r="1064" spans="2:2" x14ac:dyDescent="0.25">
      <c r="B1064" s="465" t="str">
        <f>IFERROR(IF('Quantities Report_Secondary'!A1063="","",VALUE(SUBSTITUTE('Quantities Report_Secondary'!A1063,"+",""))),"")</f>
        <v/>
      </c>
    </row>
    <row r="1065" spans="2:2" x14ac:dyDescent="0.25">
      <c r="B1065" s="465" t="str">
        <f>IFERROR(IF('Quantities Report_Secondary'!A1064="","",VALUE(SUBSTITUTE('Quantities Report_Secondary'!A1064,"+",""))),"")</f>
        <v/>
      </c>
    </row>
    <row r="1066" spans="2:2" x14ac:dyDescent="0.25">
      <c r="B1066" s="465" t="str">
        <f>IFERROR(IF('Quantities Report_Secondary'!A1065="","",VALUE(SUBSTITUTE('Quantities Report_Secondary'!A1065,"+",""))),"")</f>
        <v/>
      </c>
    </row>
    <row r="1067" spans="2:2" x14ac:dyDescent="0.25">
      <c r="B1067" s="465" t="str">
        <f>IFERROR(IF('Quantities Report_Secondary'!A1066="","",VALUE(SUBSTITUTE('Quantities Report_Secondary'!A1066,"+",""))),"")</f>
        <v/>
      </c>
    </row>
    <row r="1068" spans="2:2" x14ac:dyDescent="0.25">
      <c r="B1068" s="465" t="str">
        <f>IFERROR(IF('Quantities Report_Secondary'!A1067="","",VALUE(SUBSTITUTE('Quantities Report_Secondary'!A1067,"+",""))),"")</f>
        <v/>
      </c>
    </row>
    <row r="1069" spans="2:2" x14ac:dyDescent="0.25">
      <c r="B1069" s="465" t="str">
        <f>IFERROR(IF('Quantities Report_Secondary'!A1068="","",VALUE(SUBSTITUTE('Quantities Report_Secondary'!A1068,"+",""))),"")</f>
        <v/>
      </c>
    </row>
    <row r="1070" spans="2:2" x14ac:dyDescent="0.25">
      <c r="B1070" s="465" t="str">
        <f>IFERROR(IF('Quantities Report_Secondary'!A1069="","",VALUE(SUBSTITUTE('Quantities Report_Secondary'!A1069,"+",""))),"")</f>
        <v/>
      </c>
    </row>
    <row r="1071" spans="2:2" x14ac:dyDescent="0.25">
      <c r="B1071" s="465" t="str">
        <f>IFERROR(IF('Quantities Report_Secondary'!A1070="","",VALUE(SUBSTITUTE('Quantities Report_Secondary'!A1070,"+",""))),"")</f>
        <v/>
      </c>
    </row>
    <row r="1072" spans="2:2" x14ac:dyDescent="0.25">
      <c r="B1072" s="465" t="str">
        <f>IFERROR(IF('Quantities Report_Secondary'!A1071="","",VALUE(SUBSTITUTE('Quantities Report_Secondary'!A1071,"+",""))),"")</f>
        <v/>
      </c>
    </row>
    <row r="1073" spans="2:2" x14ac:dyDescent="0.25">
      <c r="B1073" s="465" t="str">
        <f>IFERROR(IF('Quantities Report_Secondary'!A1072="","",VALUE(SUBSTITUTE('Quantities Report_Secondary'!A1072,"+",""))),"")</f>
        <v/>
      </c>
    </row>
    <row r="1074" spans="2:2" x14ac:dyDescent="0.25">
      <c r="B1074" s="465" t="str">
        <f>IFERROR(IF('Quantities Report_Secondary'!A1073="","",VALUE(SUBSTITUTE('Quantities Report_Secondary'!A1073,"+",""))),"")</f>
        <v/>
      </c>
    </row>
    <row r="1075" spans="2:2" x14ac:dyDescent="0.25">
      <c r="B1075" s="465" t="str">
        <f>IFERROR(IF('Quantities Report_Secondary'!A1074="","",VALUE(SUBSTITUTE('Quantities Report_Secondary'!A1074,"+",""))),"")</f>
        <v/>
      </c>
    </row>
    <row r="1076" spans="2:2" x14ac:dyDescent="0.25">
      <c r="B1076" s="465" t="str">
        <f>IFERROR(IF('Quantities Report_Secondary'!A1075="","",VALUE(SUBSTITUTE('Quantities Report_Secondary'!A1075,"+",""))),"")</f>
        <v/>
      </c>
    </row>
    <row r="1077" spans="2:2" x14ac:dyDescent="0.25">
      <c r="B1077" s="465" t="str">
        <f>IFERROR(IF('Quantities Report_Secondary'!A1076="","",VALUE(SUBSTITUTE('Quantities Report_Secondary'!A1076,"+",""))),"")</f>
        <v/>
      </c>
    </row>
    <row r="1078" spans="2:2" x14ac:dyDescent="0.25">
      <c r="B1078" s="465" t="str">
        <f>IFERROR(IF('Quantities Report_Secondary'!A1077="","",VALUE(SUBSTITUTE('Quantities Report_Secondary'!A1077,"+",""))),"")</f>
        <v/>
      </c>
    </row>
    <row r="1079" spans="2:2" x14ac:dyDescent="0.25">
      <c r="B1079" s="465" t="str">
        <f>IFERROR(IF('Quantities Report_Secondary'!A1078="","",VALUE(SUBSTITUTE('Quantities Report_Secondary'!A1078,"+",""))),"")</f>
        <v/>
      </c>
    </row>
    <row r="1080" spans="2:2" x14ac:dyDescent="0.25">
      <c r="B1080" s="465" t="str">
        <f>IFERROR(IF('Quantities Report_Secondary'!A1079="","",VALUE(SUBSTITUTE('Quantities Report_Secondary'!A1079,"+",""))),"")</f>
        <v/>
      </c>
    </row>
    <row r="1081" spans="2:2" x14ac:dyDescent="0.25">
      <c r="B1081" s="465" t="str">
        <f>IFERROR(IF('Quantities Report_Secondary'!A1080="","",VALUE(SUBSTITUTE('Quantities Report_Secondary'!A1080,"+",""))),"")</f>
        <v/>
      </c>
    </row>
    <row r="1082" spans="2:2" x14ac:dyDescent="0.25">
      <c r="B1082" s="465" t="str">
        <f>IFERROR(IF('Quantities Report_Secondary'!A1081="","",VALUE(SUBSTITUTE('Quantities Report_Secondary'!A1081,"+",""))),"")</f>
        <v/>
      </c>
    </row>
    <row r="1083" spans="2:2" x14ac:dyDescent="0.25">
      <c r="B1083" s="465" t="str">
        <f>IFERROR(IF('Quantities Report_Secondary'!A1082="","",VALUE(SUBSTITUTE('Quantities Report_Secondary'!A1082,"+",""))),"")</f>
        <v/>
      </c>
    </row>
    <row r="1084" spans="2:2" x14ac:dyDescent="0.25">
      <c r="B1084" s="465" t="str">
        <f>IFERROR(IF('Quantities Report_Secondary'!A1083="","",VALUE(SUBSTITUTE('Quantities Report_Secondary'!A1083,"+",""))),"")</f>
        <v/>
      </c>
    </row>
    <row r="1085" spans="2:2" x14ac:dyDescent="0.25">
      <c r="B1085" s="465" t="str">
        <f>IFERROR(IF('Quantities Report_Secondary'!A1084="","",VALUE(SUBSTITUTE('Quantities Report_Secondary'!A1084,"+",""))),"")</f>
        <v/>
      </c>
    </row>
    <row r="1086" spans="2:2" x14ac:dyDescent="0.25">
      <c r="B1086" s="465" t="str">
        <f>IFERROR(IF('Quantities Report_Secondary'!A1085="","",VALUE(SUBSTITUTE('Quantities Report_Secondary'!A1085,"+",""))),"")</f>
        <v/>
      </c>
    </row>
    <row r="1087" spans="2:2" x14ac:dyDescent="0.25">
      <c r="B1087" s="465" t="str">
        <f>IFERROR(IF('Quantities Report_Secondary'!A1086="","",VALUE(SUBSTITUTE('Quantities Report_Secondary'!A1086,"+",""))),"")</f>
        <v/>
      </c>
    </row>
    <row r="1088" spans="2:2" x14ac:dyDescent="0.25">
      <c r="B1088" s="465" t="str">
        <f>IFERROR(IF('Quantities Report_Secondary'!A1087="","",VALUE(SUBSTITUTE('Quantities Report_Secondary'!A1087,"+",""))),"")</f>
        <v/>
      </c>
    </row>
    <row r="1089" spans="2:2" x14ac:dyDescent="0.25">
      <c r="B1089" s="465" t="str">
        <f>IFERROR(IF('Quantities Report_Secondary'!A1088="","",VALUE(SUBSTITUTE('Quantities Report_Secondary'!A1088,"+",""))),"")</f>
        <v/>
      </c>
    </row>
    <row r="1090" spans="2:2" x14ac:dyDescent="0.25">
      <c r="B1090" s="465" t="str">
        <f>IFERROR(IF('Quantities Report_Secondary'!A1089="","",VALUE(SUBSTITUTE('Quantities Report_Secondary'!A1089,"+",""))),"")</f>
        <v/>
      </c>
    </row>
    <row r="1091" spans="2:2" x14ac:dyDescent="0.25">
      <c r="B1091" s="465" t="str">
        <f>IFERROR(IF('Quantities Report_Secondary'!A1090="","",VALUE(SUBSTITUTE('Quantities Report_Secondary'!A1090,"+",""))),"")</f>
        <v/>
      </c>
    </row>
    <row r="1092" spans="2:2" x14ac:dyDescent="0.25">
      <c r="B1092" s="465" t="str">
        <f>IFERROR(IF('Quantities Report_Secondary'!A1091="","",VALUE(SUBSTITUTE('Quantities Report_Secondary'!A1091,"+",""))),"")</f>
        <v/>
      </c>
    </row>
    <row r="1093" spans="2:2" x14ac:dyDescent="0.25">
      <c r="B1093" s="465" t="str">
        <f>IFERROR(IF('Quantities Report_Secondary'!A1092="","",VALUE(SUBSTITUTE('Quantities Report_Secondary'!A1092,"+",""))),"")</f>
        <v/>
      </c>
    </row>
    <row r="1094" spans="2:2" x14ac:dyDescent="0.25">
      <c r="B1094" s="465" t="str">
        <f>IFERROR(IF('Quantities Report_Secondary'!A1093="","",VALUE(SUBSTITUTE('Quantities Report_Secondary'!A1093,"+",""))),"")</f>
        <v/>
      </c>
    </row>
    <row r="1095" spans="2:2" x14ac:dyDescent="0.25">
      <c r="B1095" s="465" t="str">
        <f>IFERROR(IF('Quantities Report_Secondary'!A1094="","",VALUE(SUBSTITUTE('Quantities Report_Secondary'!A1094,"+",""))),"")</f>
        <v/>
      </c>
    </row>
    <row r="1096" spans="2:2" x14ac:dyDescent="0.25">
      <c r="B1096" s="465" t="str">
        <f>IFERROR(IF('Quantities Report_Secondary'!A1095="","",VALUE(SUBSTITUTE('Quantities Report_Secondary'!A1095,"+",""))),"")</f>
        <v/>
      </c>
    </row>
    <row r="1097" spans="2:2" x14ac:dyDescent="0.25">
      <c r="B1097" s="465" t="str">
        <f>IFERROR(IF('Quantities Report_Secondary'!A1096="","",VALUE(SUBSTITUTE('Quantities Report_Secondary'!A1096,"+",""))),"")</f>
        <v/>
      </c>
    </row>
    <row r="1098" spans="2:2" x14ac:dyDescent="0.25">
      <c r="B1098" s="465" t="str">
        <f>IFERROR(IF('Quantities Report_Secondary'!A1097="","",VALUE(SUBSTITUTE('Quantities Report_Secondary'!A1097,"+",""))),"")</f>
        <v/>
      </c>
    </row>
    <row r="1099" spans="2:2" x14ac:dyDescent="0.25">
      <c r="B1099" s="465" t="str">
        <f>IFERROR(IF('Quantities Report_Secondary'!A1098="","",VALUE(SUBSTITUTE('Quantities Report_Secondary'!A1098,"+",""))),"")</f>
        <v/>
      </c>
    </row>
    <row r="1100" spans="2:2" x14ac:dyDescent="0.25">
      <c r="B1100" s="465" t="str">
        <f>IFERROR(IF('Quantities Report_Secondary'!A1099="","",VALUE(SUBSTITUTE('Quantities Report_Secondary'!A1099,"+",""))),"")</f>
        <v/>
      </c>
    </row>
    <row r="1101" spans="2:2" x14ac:dyDescent="0.25">
      <c r="B1101" s="465" t="str">
        <f>IFERROR(IF('Quantities Report_Secondary'!A1100="","",VALUE(SUBSTITUTE('Quantities Report_Secondary'!A1100,"+",""))),"")</f>
        <v/>
      </c>
    </row>
    <row r="1102" spans="2:2" x14ac:dyDescent="0.25">
      <c r="B1102" s="465" t="str">
        <f>IFERROR(IF('Quantities Report_Secondary'!A1101="","",VALUE(SUBSTITUTE('Quantities Report_Secondary'!A1101,"+",""))),"")</f>
        <v/>
      </c>
    </row>
    <row r="1103" spans="2:2" x14ac:dyDescent="0.25">
      <c r="B1103" s="465" t="str">
        <f>IFERROR(IF('Quantities Report_Secondary'!A1102="","",VALUE(SUBSTITUTE('Quantities Report_Secondary'!A1102,"+",""))),"")</f>
        <v/>
      </c>
    </row>
    <row r="1104" spans="2:2" x14ac:dyDescent="0.25">
      <c r="B1104" s="465" t="str">
        <f>IFERROR(IF('Quantities Report_Secondary'!A1103="","",VALUE(SUBSTITUTE('Quantities Report_Secondary'!A1103,"+",""))),"")</f>
        <v/>
      </c>
    </row>
    <row r="1105" spans="2:2" x14ac:dyDescent="0.25">
      <c r="B1105" s="465" t="str">
        <f>IFERROR(IF('Quantities Report_Secondary'!A1104="","",VALUE(SUBSTITUTE('Quantities Report_Secondary'!A1104,"+",""))),"")</f>
        <v/>
      </c>
    </row>
    <row r="1106" spans="2:2" x14ac:dyDescent="0.25">
      <c r="B1106" s="465" t="str">
        <f>IFERROR(IF('Quantities Report_Secondary'!A1105="","",VALUE(SUBSTITUTE('Quantities Report_Secondary'!A1105,"+",""))),"")</f>
        <v/>
      </c>
    </row>
    <row r="1107" spans="2:2" x14ac:dyDescent="0.25">
      <c r="B1107" s="465" t="str">
        <f>IFERROR(IF('Quantities Report_Secondary'!A1106="","",VALUE(SUBSTITUTE('Quantities Report_Secondary'!A1106,"+",""))),"")</f>
        <v/>
      </c>
    </row>
    <row r="1108" spans="2:2" x14ac:dyDescent="0.25">
      <c r="B1108" s="465" t="str">
        <f>IFERROR(IF('Quantities Report_Secondary'!A1107="","",VALUE(SUBSTITUTE('Quantities Report_Secondary'!A1107,"+",""))),"")</f>
        <v/>
      </c>
    </row>
    <row r="1109" spans="2:2" x14ac:dyDescent="0.25">
      <c r="B1109" s="465" t="str">
        <f>IFERROR(IF('Quantities Report_Secondary'!A1108="","",VALUE(SUBSTITUTE('Quantities Report_Secondary'!A1108,"+",""))),"")</f>
        <v/>
      </c>
    </row>
    <row r="1110" spans="2:2" x14ac:dyDescent="0.25">
      <c r="B1110" s="465" t="str">
        <f>IFERROR(IF('Quantities Report_Secondary'!A1109="","",VALUE(SUBSTITUTE('Quantities Report_Secondary'!A1109,"+",""))),"")</f>
        <v/>
      </c>
    </row>
    <row r="1111" spans="2:2" x14ac:dyDescent="0.25">
      <c r="B1111" s="465" t="str">
        <f>IFERROR(IF('Quantities Report_Secondary'!A1110="","",VALUE(SUBSTITUTE('Quantities Report_Secondary'!A1110,"+",""))),"")</f>
        <v/>
      </c>
    </row>
    <row r="1112" spans="2:2" x14ac:dyDescent="0.25">
      <c r="B1112" s="465" t="str">
        <f>IFERROR(IF('Quantities Report_Secondary'!A1111="","",VALUE(SUBSTITUTE('Quantities Report_Secondary'!A1111,"+",""))),"")</f>
        <v/>
      </c>
    </row>
    <row r="1113" spans="2:2" x14ac:dyDescent="0.25">
      <c r="B1113" s="465" t="str">
        <f>IFERROR(IF('Quantities Report_Secondary'!A1112="","",VALUE(SUBSTITUTE('Quantities Report_Secondary'!A1112,"+",""))),"")</f>
        <v/>
      </c>
    </row>
    <row r="1114" spans="2:2" x14ac:dyDescent="0.25">
      <c r="B1114" s="465" t="str">
        <f>IFERROR(IF('Quantities Report_Secondary'!A1113="","",VALUE(SUBSTITUTE('Quantities Report_Secondary'!A1113,"+",""))),"")</f>
        <v/>
      </c>
    </row>
    <row r="1115" spans="2:2" x14ac:dyDescent="0.25">
      <c r="B1115" s="465" t="str">
        <f>IFERROR(IF('Quantities Report_Secondary'!A1114="","",VALUE(SUBSTITUTE('Quantities Report_Secondary'!A1114,"+",""))),"")</f>
        <v/>
      </c>
    </row>
    <row r="1116" spans="2:2" x14ac:dyDescent="0.25">
      <c r="B1116" s="465" t="str">
        <f>IFERROR(IF('Quantities Report_Secondary'!A1115="","",VALUE(SUBSTITUTE('Quantities Report_Secondary'!A1115,"+",""))),"")</f>
        <v/>
      </c>
    </row>
    <row r="1117" spans="2:2" x14ac:dyDescent="0.25">
      <c r="B1117" s="465" t="str">
        <f>IFERROR(IF('Quantities Report_Secondary'!A1116="","",VALUE(SUBSTITUTE('Quantities Report_Secondary'!A1116,"+",""))),"")</f>
        <v/>
      </c>
    </row>
    <row r="1118" spans="2:2" x14ac:dyDescent="0.25">
      <c r="B1118" s="465" t="str">
        <f>IFERROR(IF('Quantities Report_Secondary'!A1117="","",VALUE(SUBSTITUTE('Quantities Report_Secondary'!A1117,"+",""))),"")</f>
        <v/>
      </c>
    </row>
    <row r="1119" spans="2:2" x14ac:dyDescent="0.25">
      <c r="B1119" s="465" t="str">
        <f>IFERROR(IF('Quantities Report_Secondary'!A1118="","",VALUE(SUBSTITUTE('Quantities Report_Secondary'!A1118,"+",""))),"")</f>
        <v/>
      </c>
    </row>
    <row r="1120" spans="2:2" x14ac:dyDescent="0.25">
      <c r="B1120" s="465" t="str">
        <f>IFERROR(IF('Quantities Report_Secondary'!A1119="","",VALUE(SUBSTITUTE('Quantities Report_Secondary'!A1119,"+",""))),"")</f>
        <v/>
      </c>
    </row>
    <row r="1121" spans="2:2" x14ac:dyDescent="0.25">
      <c r="B1121" s="465" t="str">
        <f>IFERROR(IF('Quantities Report_Secondary'!A1120="","",VALUE(SUBSTITUTE('Quantities Report_Secondary'!A1120,"+",""))),"")</f>
        <v/>
      </c>
    </row>
    <row r="1122" spans="2:2" x14ac:dyDescent="0.25">
      <c r="B1122" s="465" t="str">
        <f>IFERROR(IF('Quantities Report_Secondary'!A1121="","",VALUE(SUBSTITUTE('Quantities Report_Secondary'!A1121,"+",""))),"")</f>
        <v/>
      </c>
    </row>
    <row r="1123" spans="2:2" x14ac:dyDescent="0.25">
      <c r="B1123" s="465" t="str">
        <f>IFERROR(IF('Quantities Report_Secondary'!A1122="","",VALUE(SUBSTITUTE('Quantities Report_Secondary'!A1122,"+",""))),"")</f>
        <v/>
      </c>
    </row>
    <row r="1124" spans="2:2" x14ac:dyDescent="0.25">
      <c r="B1124" s="465" t="str">
        <f>IFERROR(IF('Quantities Report_Secondary'!A1123="","",VALUE(SUBSTITUTE('Quantities Report_Secondary'!A1123,"+",""))),"")</f>
        <v/>
      </c>
    </row>
    <row r="1125" spans="2:2" x14ac:dyDescent="0.25">
      <c r="B1125" s="465" t="str">
        <f>IFERROR(IF('Quantities Report_Secondary'!A1124="","",VALUE(SUBSTITUTE('Quantities Report_Secondary'!A1124,"+",""))),"")</f>
        <v/>
      </c>
    </row>
    <row r="1126" spans="2:2" x14ac:dyDescent="0.25">
      <c r="B1126" s="465" t="str">
        <f>IFERROR(IF('Quantities Report_Secondary'!A1125="","",VALUE(SUBSTITUTE('Quantities Report_Secondary'!A1125,"+",""))),"")</f>
        <v/>
      </c>
    </row>
    <row r="1127" spans="2:2" x14ac:dyDescent="0.25">
      <c r="B1127" s="465" t="str">
        <f>IFERROR(IF('Quantities Report_Secondary'!A1126="","",VALUE(SUBSTITUTE('Quantities Report_Secondary'!A1126,"+",""))),"")</f>
        <v/>
      </c>
    </row>
    <row r="1128" spans="2:2" x14ac:dyDescent="0.25">
      <c r="B1128" s="465" t="str">
        <f>IFERROR(IF('Quantities Report_Secondary'!A1127="","",VALUE(SUBSTITUTE('Quantities Report_Secondary'!A1127,"+",""))),"")</f>
        <v/>
      </c>
    </row>
    <row r="1129" spans="2:2" x14ac:dyDescent="0.25">
      <c r="B1129" s="465" t="str">
        <f>IFERROR(IF('Quantities Report_Secondary'!A1128="","",VALUE(SUBSTITUTE('Quantities Report_Secondary'!A1128,"+",""))),"")</f>
        <v/>
      </c>
    </row>
    <row r="1130" spans="2:2" x14ac:dyDescent="0.25">
      <c r="B1130" s="465" t="str">
        <f>IFERROR(IF('Quantities Report_Secondary'!A1129="","",VALUE(SUBSTITUTE('Quantities Report_Secondary'!A1129,"+",""))),"")</f>
        <v/>
      </c>
    </row>
    <row r="1131" spans="2:2" x14ac:dyDescent="0.25">
      <c r="B1131" s="465" t="str">
        <f>IFERROR(IF('Quantities Report_Secondary'!A1130="","",VALUE(SUBSTITUTE('Quantities Report_Secondary'!A1130,"+",""))),"")</f>
        <v/>
      </c>
    </row>
    <row r="1132" spans="2:2" x14ac:dyDescent="0.25">
      <c r="B1132" s="465" t="str">
        <f>IFERROR(IF('Quantities Report_Secondary'!A1131="","",VALUE(SUBSTITUTE('Quantities Report_Secondary'!A1131,"+",""))),"")</f>
        <v/>
      </c>
    </row>
    <row r="1133" spans="2:2" x14ac:dyDescent="0.25">
      <c r="B1133" s="465" t="str">
        <f>IFERROR(IF('Quantities Report_Secondary'!A1132="","",VALUE(SUBSTITUTE('Quantities Report_Secondary'!A1132,"+",""))),"")</f>
        <v/>
      </c>
    </row>
    <row r="1134" spans="2:2" x14ac:dyDescent="0.25">
      <c r="B1134" s="465" t="str">
        <f>IFERROR(IF('Quantities Report_Secondary'!A1133="","",VALUE(SUBSTITUTE('Quantities Report_Secondary'!A1133,"+",""))),"")</f>
        <v/>
      </c>
    </row>
    <row r="1135" spans="2:2" x14ac:dyDescent="0.25">
      <c r="B1135" s="465" t="str">
        <f>IFERROR(IF('Quantities Report_Secondary'!A1134="","",VALUE(SUBSTITUTE('Quantities Report_Secondary'!A1134,"+",""))),"")</f>
        <v/>
      </c>
    </row>
    <row r="1136" spans="2:2" x14ac:dyDescent="0.25">
      <c r="B1136" s="465" t="str">
        <f>IFERROR(IF('Quantities Report_Secondary'!A1135="","",VALUE(SUBSTITUTE('Quantities Report_Secondary'!A1135,"+",""))),"")</f>
        <v/>
      </c>
    </row>
    <row r="1137" spans="2:2" x14ac:dyDescent="0.25">
      <c r="B1137" s="465" t="str">
        <f>IFERROR(IF('Quantities Report_Secondary'!A1136="","",VALUE(SUBSTITUTE('Quantities Report_Secondary'!A1136,"+",""))),"")</f>
        <v/>
      </c>
    </row>
    <row r="1138" spans="2:2" x14ac:dyDescent="0.25">
      <c r="B1138" s="465" t="str">
        <f>IFERROR(IF('Quantities Report_Secondary'!A1137="","",VALUE(SUBSTITUTE('Quantities Report_Secondary'!A1137,"+",""))),"")</f>
        <v/>
      </c>
    </row>
    <row r="1139" spans="2:2" x14ac:dyDescent="0.25">
      <c r="B1139" s="465" t="str">
        <f>IFERROR(IF('Quantities Report_Secondary'!A1138="","",VALUE(SUBSTITUTE('Quantities Report_Secondary'!A1138,"+",""))),"")</f>
        <v/>
      </c>
    </row>
    <row r="1140" spans="2:2" x14ac:dyDescent="0.25">
      <c r="B1140" s="465" t="str">
        <f>IFERROR(IF('Quantities Report_Secondary'!A1139="","",VALUE(SUBSTITUTE('Quantities Report_Secondary'!A1139,"+",""))),"")</f>
        <v/>
      </c>
    </row>
    <row r="1141" spans="2:2" x14ac:dyDescent="0.25">
      <c r="B1141" s="465" t="str">
        <f>IFERROR(IF('Quantities Report_Secondary'!A1140="","",VALUE(SUBSTITUTE('Quantities Report_Secondary'!A1140,"+",""))),"")</f>
        <v/>
      </c>
    </row>
    <row r="1142" spans="2:2" x14ac:dyDescent="0.25">
      <c r="B1142" s="465" t="str">
        <f>IFERROR(IF('Quantities Report_Secondary'!A1141="","",VALUE(SUBSTITUTE('Quantities Report_Secondary'!A1141,"+",""))),"")</f>
        <v/>
      </c>
    </row>
    <row r="1143" spans="2:2" x14ac:dyDescent="0.25">
      <c r="B1143" s="465" t="str">
        <f>IFERROR(IF('Quantities Report_Secondary'!A1142="","",VALUE(SUBSTITUTE('Quantities Report_Secondary'!A1142,"+",""))),"")</f>
        <v/>
      </c>
    </row>
    <row r="1144" spans="2:2" x14ac:dyDescent="0.25">
      <c r="B1144" s="465" t="str">
        <f>IFERROR(IF('Quantities Report_Secondary'!A1143="","",VALUE(SUBSTITUTE('Quantities Report_Secondary'!A1143,"+",""))),"")</f>
        <v/>
      </c>
    </row>
    <row r="1145" spans="2:2" x14ac:dyDescent="0.25">
      <c r="B1145" s="465" t="str">
        <f>IFERROR(IF('Quantities Report_Secondary'!A1144="","",VALUE(SUBSTITUTE('Quantities Report_Secondary'!A1144,"+",""))),"")</f>
        <v/>
      </c>
    </row>
    <row r="1146" spans="2:2" x14ac:dyDescent="0.25">
      <c r="B1146" s="465" t="str">
        <f>IFERROR(IF('Quantities Report_Secondary'!A1145="","",VALUE(SUBSTITUTE('Quantities Report_Secondary'!A1145,"+",""))),"")</f>
        <v/>
      </c>
    </row>
    <row r="1147" spans="2:2" x14ac:dyDescent="0.25">
      <c r="B1147" s="465" t="str">
        <f>IFERROR(IF('Quantities Report_Secondary'!A1146="","",VALUE(SUBSTITUTE('Quantities Report_Secondary'!A1146,"+",""))),"")</f>
        <v/>
      </c>
    </row>
    <row r="1148" spans="2:2" x14ac:dyDescent="0.25">
      <c r="B1148" s="465" t="str">
        <f>IFERROR(IF('Quantities Report_Secondary'!A1147="","",VALUE(SUBSTITUTE('Quantities Report_Secondary'!A1147,"+",""))),"")</f>
        <v/>
      </c>
    </row>
    <row r="1149" spans="2:2" x14ac:dyDescent="0.25">
      <c r="B1149" s="465" t="str">
        <f>IFERROR(IF('Quantities Report_Secondary'!A1148="","",VALUE(SUBSTITUTE('Quantities Report_Secondary'!A1148,"+",""))),"")</f>
        <v/>
      </c>
    </row>
    <row r="1150" spans="2:2" x14ac:dyDescent="0.25">
      <c r="B1150" s="465" t="str">
        <f>IFERROR(IF('Quantities Report_Secondary'!A1149="","",VALUE(SUBSTITUTE('Quantities Report_Secondary'!A1149,"+",""))),"")</f>
        <v/>
      </c>
    </row>
    <row r="1151" spans="2:2" x14ac:dyDescent="0.25">
      <c r="B1151" s="465" t="str">
        <f>IFERROR(IF('Quantities Report_Secondary'!A1150="","",VALUE(SUBSTITUTE('Quantities Report_Secondary'!A1150,"+",""))),"")</f>
        <v/>
      </c>
    </row>
    <row r="1152" spans="2:2" x14ac:dyDescent="0.25">
      <c r="B1152" s="465" t="str">
        <f>IFERROR(IF('Quantities Report_Secondary'!A1151="","",VALUE(SUBSTITUTE('Quantities Report_Secondary'!A1151,"+",""))),"")</f>
        <v/>
      </c>
    </row>
    <row r="1153" spans="2:2" x14ac:dyDescent="0.25">
      <c r="B1153" s="465" t="str">
        <f>IFERROR(IF('Quantities Report_Secondary'!A1152="","",VALUE(SUBSTITUTE('Quantities Report_Secondary'!A1152,"+",""))),"")</f>
        <v/>
      </c>
    </row>
    <row r="1154" spans="2:2" x14ac:dyDescent="0.25">
      <c r="B1154" s="465" t="str">
        <f>IFERROR(IF('Quantities Report_Secondary'!A1153="","",VALUE(SUBSTITUTE('Quantities Report_Secondary'!A1153,"+",""))),"")</f>
        <v/>
      </c>
    </row>
    <row r="1155" spans="2:2" x14ac:dyDescent="0.25">
      <c r="B1155" s="465" t="str">
        <f>IFERROR(IF('Quantities Report_Secondary'!A1154="","",VALUE(SUBSTITUTE('Quantities Report_Secondary'!A1154,"+",""))),"")</f>
        <v/>
      </c>
    </row>
    <row r="1156" spans="2:2" x14ac:dyDescent="0.25">
      <c r="B1156" s="465" t="str">
        <f>IFERROR(IF('Quantities Report_Secondary'!A1155="","",VALUE(SUBSTITUTE('Quantities Report_Secondary'!A1155,"+",""))),"")</f>
        <v/>
      </c>
    </row>
    <row r="1157" spans="2:2" x14ac:dyDescent="0.25">
      <c r="B1157" s="465" t="str">
        <f>IFERROR(IF('Quantities Report_Secondary'!A1156="","",VALUE(SUBSTITUTE('Quantities Report_Secondary'!A1156,"+",""))),"")</f>
        <v/>
      </c>
    </row>
    <row r="1158" spans="2:2" x14ac:dyDescent="0.25">
      <c r="B1158" s="465" t="str">
        <f>IFERROR(IF('Quantities Report_Secondary'!A1157="","",VALUE(SUBSTITUTE('Quantities Report_Secondary'!A1157,"+",""))),"")</f>
        <v/>
      </c>
    </row>
    <row r="1159" spans="2:2" x14ac:dyDescent="0.25">
      <c r="B1159" s="465" t="str">
        <f>IFERROR(IF('Quantities Report_Secondary'!A1158="","",VALUE(SUBSTITUTE('Quantities Report_Secondary'!A1158,"+",""))),"")</f>
        <v/>
      </c>
    </row>
    <row r="1160" spans="2:2" x14ac:dyDescent="0.25">
      <c r="B1160" s="465" t="str">
        <f>IFERROR(IF('Quantities Report_Secondary'!A1159="","",VALUE(SUBSTITUTE('Quantities Report_Secondary'!A1159,"+",""))),"")</f>
        <v/>
      </c>
    </row>
    <row r="1161" spans="2:2" x14ac:dyDescent="0.25">
      <c r="B1161" s="465" t="str">
        <f>IFERROR(IF('Quantities Report_Secondary'!A1160="","",VALUE(SUBSTITUTE('Quantities Report_Secondary'!A1160,"+",""))),"")</f>
        <v/>
      </c>
    </row>
    <row r="1162" spans="2:2" x14ac:dyDescent="0.25">
      <c r="B1162" s="465" t="str">
        <f>IFERROR(IF('Quantities Report_Secondary'!A1161="","",VALUE(SUBSTITUTE('Quantities Report_Secondary'!A1161,"+",""))),"")</f>
        <v/>
      </c>
    </row>
    <row r="1163" spans="2:2" x14ac:dyDescent="0.25">
      <c r="B1163" s="465" t="str">
        <f>IFERROR(IF('Quantities Report_Secondary'!A1162="","",VALUE(SUBSTITUTE('Quantities Report_Secondary'!A1162,"+",""))),"")</f>
        <v/>
      </c>
    </row>
    <row r="1164" spans="2:2" x14ac:dyDescent="0.25">
      <c r="B1164" s="465" t="str">
        <f>IFERROR(IF('Quantities Report_Secondary'!A1163="","",VALUE(SUBSTITUTE('Quantities Report_Secondary'!A1163,"+",""))),"")</f>
        <v/>
      </c>
    </row>
    <row r="1165" spans="2:2" x14ac:dyDescent="0.25">
      <c r="B1165" s="465" t="str">
        <f>IFERROR(IF('Quantities Report_Secondary'!A1164="","",VALUE(SUBSTITUTE('Quantities Report_Secondary'!A1164,"+",""))),"")</f>
        <v/>
      </c>
    </row>
    <row r="1166" spans="2:2" x14ac:dyDescent="0.25">
      <c r="B1166" s="465" t="str">
        <f>IFERROR(IF('Quantities Report_Secondary'!A1165="","",VALUE(SUBSTITUTE('Quantities Report_Secondary'!A1165,"+",""))),"")</f>
        <v/>
      </c>
    </row>
    <row r="1167" spans="2:2" x14ac:dyDescent="0.25">
      <c r="B1167" s="465" t="str">
        <f>IFERROR(IF('Quantities Report_Secondary'!A1166="","",VALUE(SUBSTITUTE('Quantities Report_Secondary'!A1166,"+",""))),"")</f>
        <v/>
      </c>
    </row>
    <row r="1168" spans="2:2" x14ac:dyDescent="0.25">
      <c r="B1168" s="465" t="str">
        <f>IFERROR(IF('Quantities Report_Secondary'!A1167="","",VALUE(SUBSTITUTE('Quantities Report_Secondary'!A1167,"+",""))),"")</f>
        <v/>
      </c>
    </row>
    <row r="1169" spans="2:2" x14ac:dyDescent="0.25">
      <c r="B1169" s="465" t="str">
        <f>IFERROR(IF('Quantities Report_Secondary'!A1168="","",VALUE(SUBSTITUTE('Quantities Report_Secondary'!A1168,"+",""))),"")</f>
        <v/>
      </c>
    </row>
    <row r="1170" spans="2:2" x14ac:dyDescent="0.25">
      <c r="B1170" s="465" t="str">
        <f>IFERROR(IF('Quantities Report_Secondary'!A1169="","",VALUE(SUBSTITUTE('Quantities Report_Secondary'!A1169,"+",""))),"")</f>
        <v/>
      </c>
    </row>
    <row r="1171" spans="2:2" x14ac:dyDescent="0.25">
      <c r="B1171" s="465" t="str">
        <f>IFERROR(IF('Quantities Report_Secondary'!A1170="","",VALUE(SUBSTITUTE('Quantities Report_Secondary'!A1170,"+",""))),"")</f>
        <v/>
      </c>
    </row>
    <row r="1172" spans="2:2" x14ac:dyDescent="0.25">
      <c r="B1172" s="465" t="str">
        <f>IFERROR(IF('Quantities Report_Secondary'!A1171="","",VALUE(SUBSTITUTE('Quantities Report_Secondary'!A1171,"+",""))),"")</f>
        <v/>
      </c>
    </row>
    <row r="1173" spans="2:2" x14ac:dyDescent="0.25">
      <c r="B1173" s="465" t="str">
        <f>IFERROR(IF('Quantities Report_Secondary'!A1172="","",VALUE(SUBSTITUTE('Quantities Report_Secondary'!A1172,"+",""))),"")</f>
        <v/>
      </c>
    </row>
    <row r="1174" spans="2:2" x14ac:dyDescent="0.25">
      <c r="B1174" s="465" t="str">
        <f>IFERROR(IF('Quantities Report_Secondary'!A1173="","",VALUE(SUBSTITUTE('Quantities Report_Secondary'!A1173,"+",""))),"")</f>
        <v/>
      </c>
    </row>
    <row r="1175" spans="2:2" x14ac:dyDescent="0.25">
      <c r="B1175" s="465" t="str">
        <f>IFERROR(IF('Quantities Report_Secondary'!A1174="","",VALUE(SUBSTITUTE('Quantities Report_Secondary'!A1174,"+",""))),"")</f>
        <v/>
      </c>
    </row>
    <row r="1176" spans="2:2" x14ac:dyDescent="0.25">
      <c r="B1176" s="465" t="str">
        <f>IFERROR(IF('Quantities Report_Secondary'!A1175="","",VALUE(SUBSTITUTE('Quantities Report_Secondary'!A1175,"+",""))),"")</f>
        <v/>
      </c>
    </row>
    <row r="1177" spans="2:2" x14ac:dyDescent="0.25">
      <c r="B1177" s="465" t="str">
        <f>IFERROR(IF('Quantities Report_Secondary'!A1176="","",VALUE(SUBSTITUTE('Quantities Report_Secondary'!A1176,"+",""))),"")</f>
        <v/>
      </c>
    </row>
    <row r="1178" spans="2:2" x14ac:dyDescent="0.25">
      <c r="B1178" s="465" t="str">
        <f>IFERROR(IF('Quantities Report_Secondary'!A1177="","",VALUE(SUBSTITUTE('Quantities Report_Secondary'!A1177,"+",""))),"")</f>
        <v/>
      </c>
    </row>
    <row r="1179" spans="2:2" x14ac:dyDescent="0.25">
      <c r="B1179" s="465" t="str">
        <f>IFERROR(IF('Quantities Report_Secondary'!A1178="","",VALUE(SUBSTITUTE('Quantities Report_Secondary'!A1178,"+",""))),"")</f>
        <v/>
      </c>
    </row>
    <row r="1180" spans="2:2" x14ac:dyDescent="0.25">
      <c r="B1180" s="465" t="str">
        <f>IFERROR(IF('Quantities Report_Secondary'!A1179="","",VALUE(SUBSTITUTE('Quantities Report_Secondary'!A1179,"+",""))),"")</f>
        <v/>
      </c>
    </row>
    <row r="1181" spans="2:2" x14ac:dyDescent="0.25">
      <c r="B1181" s="465" t="str">
        <f>IFERROR(IF('Quantities Report_Secondary'!A1180="","",VALUE(SUBSTITUTE('Quantities Report_Secondary'!A1180,"+",""))),"")</f>
        <v/>
      </c>
    </row>
    <row r="1182" spans="2:2" x14ac:dyDescent="0.25">
      <c r="B1182" s="465" t="str">
        <f>IFERROR(IF('Quantities Report_Secondary'!A1181="","",VALUE(SUBSTITUTE('Quantities Report_Secondary'!A1181,"+",""))),"")</f>
        <v/>
      </c>
    </row>
    <row r="1183" spans="2:2" x14ac:dyDescent="0.25">
      <c r="B1183" s="465" t="str">
        <f>IFERROR(IF('Quantities Report_Secondary'!A1182="","",VALUE(SUBSTITUTE('Quantities Report_Secondary'!A1182,"+",""))),"")</f>
        <v/>
      </c>
    </row>
    <row r="1184" spans="2:2" x14ac:dyDescent="0.25">
      <c r="B1184" s="465" t="str">
        <f>IFERROR(IF('Quantities Report_Secondary'!A1183="","",VALUE(SUBSTITUTE('Quantities Report_Secondary'!A1183,"+",""))),"")</f>
        <v/>
      </c>
    </row>
    <row r="1185" spans="2:2" x14ac:dyDescent="0.25">
      <c r="B1185" s="465" t="str">
        <f>IFERROR(IF('Quantities Report_Secondary'!A1184="","",VALUE(SUBSTITUTE('Quantities Report_Secondary'!A1184,"+",""))),"")</f>
        <v/>
      </c>
    </row>
    <row r="1186" spans="2:2" x14ac:dyDescent="0.25">
      <c r="B1186" s="465" t="str">
        <f>IFERROR(IF('Quantities Report_Secondary'!A1185="","",VALUE(SUBSTITUTE('Quantities Report_Secondary'!A1185,"+",""))),"")</f>
        <v/>
      </c>
    </row>
    <row r="1187" spans="2:2" x14ac:dyDescent="0.25">
      <c r="B1187" s="465" t="str">
        <f>IFERROR(IF('Quantities Report_Secondary'!A1186="","",VALUE(SUBSTITUTE('Quantities Report_Secondary'!A1186,"+",""))),"")</f>
        <v/>
      </c>
    </row>
    <row r="1188" spans="2:2" x14ac:dyDescent="0.25">
      <c r="B1188" s="465" t="str">
        <f>IFERROR(IF('Quantities Report_Secondary'!A1187="","",VALUE(SUBSTITUTE('Quantities Report_Secondary'!A1187,"+",""))),"")</f>
        <v/>
      </c>
    </row>
    <row r="1189" spans="2:2" x14ac:dyDescent="0.25">
      <c r="B1189" s="465" t="str">
        <f>IFERROR(IF('Quantities Report_Secondary'!A1188="","",VALUE(SUBSTITUTE('Quantities Report_Secondary'!A1188,"+",""))),"")</f>
        <v/>
      </c>
    </row>
    <row r="1190" spans="2:2" x14ac:dyDescent="0.25">
      <c r="B1190" s="465" t="str">
        <f>IFERROR(IF('Quantities Report_Secondary'!A1189="","",VALUE(SUBSTITUTE('Quantities Report_Secondary'!A1189,"+",""))),"")</f>
        <v/>
      </c>
    </row>
    <row r="1191" spans="2:2" x14ac:dyDescent="0.25">
      <c r="B1191" s="465" t="str">
        <f>IFERROR(IF('Quantities Report_Secondary'!A1190="","",VALUE(SUBSTITUTE('Quantities Report_Secondary'!A1190,"+",""))),"")</f>
        <v/>
      </c>
    </row>
    <row r="1192" spans="2:2" x14ac:dyDescent="0.25">
      <c r="B1192" s="465" t="str">
        <f>IFERROR(IF('Quantities Report_Secondary'!A1191="","",VALUE(SUBSTITUTE('Quantities Report_Secondary'!A1191,"+",""))),"")</f>
        <v/>
      </c>
    </row>
    <row r="1193" spans="2:2" x14ac:dyDescent="0.25">
      <c r="B1193" s="465" t="str">
        <f>IFERROR(IF('Quantities Report_Secondary'!A1192="","",VALUE(SUBSTITUTE('Quantities Report_Secondary'!A1192,"+",""))),"")</f>
        <v/>
      </c>
    </row>
    <row r="1194" spans="2:2" x14ac:dyDescent="0.25">
      <c r="B1194" s="465" t="str">
        <f>IFERROR(IF('Quantities Report_Secondary'!A1193="","",VALUE(SUBSTITUTE('Quantities Report_Secondary'!A1193,"+",""))),"")</f>
        <v/>
      </c>
    </row>
    <row r="1195" spans="2:2" x14ac:dyDescent="0.25">
      <c r="B1195" s="465" t="str">
        <f>IFERROR(IF('Quantities Report_Secondary'!A1194="","",VALUE(SUBSTITUTE('Quantities Report_Secondary'!A1194,"+",""))),"")</f>
        <v/>
      </c>
    </row>
    <row r="1196" spans="2:2" x14ac:dyDescent="0.25">
      <c r="B1196" s="465" t="str">
        <f>IFERROR(IF('Quantities Report_Secondary'!A1195="","",VALUE(SUBSTITUTE('Quantities Report_Secondary'!A1195,"+",""))),"")</f>
        <v/>
      </c>
    </row>
    <row r="1197" spans="2:2" x14ac:dyDescent="0.25">
      <c r="B1197" s="465" t="str">
        <f>IFERROR(IF('Quantities Report_Secondary'!A1196="","",VALUE(SUBSTITUTE('Quantities Report_Secondary'!A1196,"+",""))),"")</f>
        <v/>
      </c>
    </row>
    <row r="1198" spans="2:2" x14ac:dyDescent="0.25">
      <c r="B1198" s="465" t="str">
        <f>IFERROR(IF('Quantities Report_Secondary'!A1197="","",VALUE(SUBSTITUTE('Quantities Report_Secondary'!A1197,"+",""))),"")</f>
        <v/>
      </c>
    </row>
    <row r="1199" spans="2:2" x14ac:dyDescent="0.25">
      <c r="B1199" s="465" t="str">
        <f>IFERROR(IF('Quantities Report_Secondary'!A1198="","",VALUE(SUBSTITUTE('Quantities Report_Secondary'!A1198,"+",""))),"")</f>
        <v/>
      </c>
    </row>
    <row r="1200" spans="2:2" x14ac:dyDescent="0.25">
      <c r="B1200" s="465" t="str">
        <f>IFERROR(IF('Quantities Report_Secondary'!A1199="","",VALUE(SUBSTITUTE('Quantities Report_Secondary'!A1199,"+",""))),"")</f>
        <v/>
      </c>
    </row>
    <row r="1201" spans="2:2" x14ac:dyDescent="0.25">
      <c r="B1201" s="465" t="str">
        <f>IFERROR(IF('Quantities Report_Secondary'!A1200="","",VALUE(SUBSTITUTE('Quantities Report_Secondary'!A1200,"+",""))),"")</f>
        <v/>
      </c>
    </row>
    <row r="1202" spans="2:2" x14ac:dyDescent="0.25">
      <c r="B1202" s="465" t="str">
        <f>IFERROR(IF('Quantities Report_Secondary'!A1201="","",VALUE(SUBSTITUTE('Quantities Report_Secondary'!A1201,"+",""))),"")</f>
        <v/>
      </c>
    </row>
    <row r="1203" spans="2:2" x14ac:dyDescent="0.25">
      <c r="B1203" s="465" t="str">
        <f>IFERROR(IF('Quantities Report_Secondary'!A1202="","",VALUE(SUBSTITUTE('Quantities Report_Secondary'!A1202,"+",""))),"")</f>
        <v/>
      </c>
    </row>
    <row r="1204" spans="2:2" x14ac:dyDescent="0.25">
      <c r="B1204" s="465" t="str">
        <f>IFERROR(IF('Quantities Report_Secondary'!A1203="","",VALUE(SUBSTITUTE('Quantities Report_Secondary'!A1203,"+",""))),"")</f>
        <v/>
      </c>
    </row>
    <row r="1205" spans="2:2" x14ac:dyDescent="0.25">
      <c r="B1205" s="465" t="str">
        <f>IFERROR(IF('Quantities Report_Secondary'!A1204="","",VALUE(SUBSTITUTE('Quantities Report_Secondary'!A1204,"+",""))),"")</f>
        <v/>
      </c>
    </row>
    <row r="1206" spans="2:2" x14ac:dyDescent="0.25">
      <c r="B1206" s="465" t="str">
        <f>IFERROR(IF('Quantities Report_Secondary'!A1205="","",VALUE(SUBSTITUTE('Quantities Report_Secondary'!A1205,"+",""))),"")</f>
        <v/>
      </c>
    </row>
    <row r="1207" spans="2:2" x14ac:dyDescent="0.25">
      <c r="B1207" s="465" t="str">
        <f>IFERROR(IF('Quantities Report_Secondary'!A1206="","",VALUE(SUBSTITUTE('Quantities Report_Secondary'!A1206,"+",""))),"")</f>
        <v/>
      </c>
    </row>
    <row r="1208" spans="2:2" x14ac:dyDescent="0.25">
      <c r="B1208" s="465" t="str">
        <f>IFERROR(IF('Quantities Report_Secondary'!A1207="","",VALUE(SUBSTITUTE('Quantities Report_Secondary'!A1207,"+",""))),"")</f>
        <v/>
      </c>
    </row>
    <row r="1209" spans="2:2" x14ac:dyDescent="0.25">
      <c r="B1209" s="465" t="str">
        <f>IFERROR(IF('Quantities Report_Secondary'!A1208="","",VALUE(SUBSTITUTE('Quantities Report_Secondary'!A1208,"+",""))),"")</f>
        <v/>
      </c>
    </row>
    <row r="1210" spans="2:2" x14ac:dyDescent="0.25">
      <c r="B1210" s="465" t="str">
        <f>IFERROR(IF('Quantities Report_Secondary'!A1209="","",VALUE(SUBSTITUTE('Quantities Report_Secondary'!A1209,"+",""))),"")</f>
        <v/>
      </c>
    </row>
    <row r="1211" spans="2:2" x14ac:dyDescent="0.25">
      <c r="B1211" s="465" t="str">
        <f>IFERROR(IF('Quantities Report_Secondary'!A1210="","",VALUE(SUBSTITUTE('Quantities Report_Secondary'!A1210,"+",""))),"")</f>
        <v/>
      </c>
    </row>
    <row r="1212" spans="2:2" x14ac:dyDescent="0.25">
      <c r="B1212" s="465" t="str">
        <f>IFERROR(IF('Quantities Report_Secondary'!A1211="","",VALUE(SUBSTITUTE('Quantities Report_Secondary'!A1211,"+",""))),"")</f>
        <v/>
      </c>
    </row>
    <row r="1213" spans="2:2" x14ac:dyDescent="0.25">
      <c r="B1213" s="465" t="str">
        <f>IFERROR(IF('Quantities Report_Secondary'!A1212="","",VALUE(SUBSTITUTE('Quantities Report_Secondary'!A1212,"+",""))),"")</f>
        <v/>
      </c>
    </row>
    <row r="1214" spans="2:2" x14ac:dyDescent="0.25">
      <c r="B1214" s="465" t="str">
        <f>IFERROR(IF('Quantities Report_Secondary'!A1213="","",VALUE(SUBSTITUTE('Quantities Report_Secondary'!A1213,"+",""))),"")</f>
        <v/>
      </c>
    </row>
    <row r="1215" spans="2:2" x14ac:dyDescent="0.25">
      <c r="B1215" s="465" t="str">
        <f>IFERROR(IF('Quantities Report_Secondary'!A1214="","",VALUE(SUBSTITUTE('Quantities Report_Secondary'!A1214,"+",""))),"")</f>
        <v/>
      </c>
    </row>
    <row r="1216" spans="2:2" x14ac:dyDescent="0.25">
      <c r="B1216" s="465" t="str">
        <f>IFERROR(IF('Quantities Report_Secondary'!A1215="","",VALUE(SUBSTITUTE('Quantities Report_Secondary'!A1215,"+",""))),"")</f>
        <v/>
      </c>
    </row>
    <row r="1217" spans="2:2" x14ac:dyDescent="0.25">
      <c r="B1217" s="465" t="str">
        <f>IFERROR(IF('Quantities Report_Secondary'!A1216="","",VALUE(SUBSTITUTE('Quantities Report_Secondary'!A1216,"+",""))),"")</f>
        <v/>
      </c>
    </row>
    <row r="1218" spans="2:2" x14ac:dyDescent="0.25">
      <c r="B1218" s="465" t="str">
        <f>IFERROR(IF('Quantities Report_Secondary'!A1217="","",VALUE(SUBSTITUTE('Quantities Report_Secondary'!A1217,"+",""))),"")</f>
        <v/>
      </c>
    </row>
    <row r="1219" spans="2:2" x14ac:dyDescent="0.25">
      <c r="B1219" s="465" t="str">
        <f>IFERROR(IF('Quantities Report_Secondary'!A1218="","",VALUE(SUBSTITUTE('Quantities Report_Secondary'!A1218,"+",""))),"")</f>
        <v/>
      </c>
    </row>
    <row r="1220" spans="2:2" x14ac:dyDescent="0.25">
      <c r="B1220" s="465" t="str">
        <f>IFERROR(IF('Quantities Report_Secondary'!A1219="","",VALUE(SUBSTITUTE('Quantities Report_Secondary'!A1219,"+",""))),"")</f>
        <v/>
      </c>
    </row>
    <row r="1221" spans="2:2" x14ac:dyDescent="0.25">
      <c r="B1221" s="465" t="str">
        <f>IFERROR(IF('Quantities Report_Secondary'!A1220="","",VALUE(SUBSTITUTE('Quantities Report_Secondary'!A1220,"+",""))),"")</f>
        <v/>
      </c>
    </row>
    <row r="1222" spans="2:2" x14ac:dyDescent="0.25">
      <c r="B1222" s="465" t="str">
        <f>IFERROR(IF('Quantities Report_Secondary'!A1221="","",VALUE(SUBSTITUTE('Quantities Report_Secondary'!A1221,"+",""))),"")</f>
        <v/>
      </c>
    </row>
    <row r="1223" spans="2:2" x14ac:dyDescent="0.25">
      <c r="B1223" s="465" t="str">
        <f>IFERROR(IF('Quantities Report_Secondary'!A1222="","",VALUE(SUBSTITUTE('Quantities Report_Secondary'!A1222,"+",""))),"")</f>
        <v/>
      </c>
    </row>
    <row r="1224" spans="2:2" x14ac:dyDescent="0.25">
      <c r="B1224" s="465" t="str">
        <f>IFERROR(IF('Quantities Report_Secondary'!A1223="","",VALUE(SUBSTITUTE('Quantities Report_Secondary'!A1223,"+",""))),"")</f>
        <v/>
      </c>
    </row>
    <row r="1225" spans="2:2" x14ac:dyDescent="0.25">
      <c r="B1225" s="465" t="str">
        <f>IFERROR(IF('Quantities Report_Secondary'!A1224="","",VALUE(SUBSTITUTE('Quantities Report_Secondary'!A1224,"+",""))),"")</f>
        <v/>
      </c>
    </row>
    <row r="1226" spans="2:2" x14ac:dyDescent="0.25">
      <c r="B1226" s="465" t="str">
        <f>IFERROR(IF('Quantities Report_Secondary'!A1225="","",VALUE(SUBSTITUTE('Quantities Report_Secondary'!A1225,"+",""))),"")</f>
        <v/>
      </c>
    </row>
    <row r="1227" spans="2:2" x14ac:dyDescent="0.25">
      <c r="B1227" s="465" t="str">
        <f>IFERROR(IF('Quantities Report_Secondary'!A1226="","",VALUE(SUBSTITUTE('Quantities Report_Secondary'!A1226,"+",""))),"")</f>
        <v/>
      </c>
    </row>
    <row r="1228" spans="2:2" x14ac:dyDescent="0.25">
      <c r="B1228" s="465" t="str">
        <f>IFERROR(IF('Quantities Report_Secondary'!A1227="","",VALUE(SUBSTITUTE('Quantities Report_Secondary'!A1227,"+",""))),"")</f>
        <v/>
      </c>
    </row>
    <row r="1229" spans="2:2" x14ac:dyDescent="0.25">
      <c r="B1229" s="465" t="str">
        <f>IFERROR(IF('Quantities Report_Secondary'!A1228="","",VALUE(SUBSTITUTE('Quantities Report_Secondary'!A1228,"+",""))),"")</f>
        <v/>
      </c>
    </row>
    <row r="1230" spans="2:2" x14ac:dyDescent="0.25">
      <c r="B1230" s="465" t="str">
        <f>IFERROR(IF('Quantities Report_Secondary'!A1229="","",VALUE(SUBSTITUTE('Quantities Report_Secondary'!A1229,"+",""))),"")</f>
        <v/>
      </c>
    </row>
    <row r="1231" spans="2:2" x14ac:dyDescent="0.25">
      <c r="B1231" s="465" t="str">
        <f>IFERROR(IF('Quantities Report_Secondary'!A1230="","",VALUE(SUBSTITUTE('Quantities Report_Secondary'!A1230,"+",""))),"")</f>
        <v/>
      </c>
    </row>
    <row r="1232" spans="2:2" x14ac:dyDescent="0.25">
      <c r="B1232" s="465" t="str">
        <f>IFERROR(IF('Quantities Report_Secondary'!A1231="","",VALUE(SUBSTITUTE('Quantities Report_Secondary'!A1231,"+",""))),"")</f>
        <v/>
      </c>
    </row>
    <row r="1233" spans="2:2" x14ac:dyDescent="0.25">
      <c r="B1233" s="465" t="str">
        <f>IFERROR(IF('Quantities Report_Secondary'!A1232="","",VALUE(SUBSTITUTE('Quantities Report_Secondary'!A1232,"+",""))),"")</f>
        <v/>
      </c>
    </row>
    <row r="1234" spans="2:2" x14ac:dyDescent="0.25">
      <c r="B1234" s="465" t="str">
        <f>IFERROR(IF('Quantities Report_Secondary'!A1233="","",VALUE(SUBSTITUTE('Quantities Report_Secondary'!A1233,"+",""))),"")</f>
        <v/>
      </c>
    </row>
    <row r="1235" spans="2:2" x14ac:dyDescent="0.25">
      <c r="B1235" s="465" t="str">
        <f>IFERROR(IF('Quantities Report_Secondary'!A1234="","",VALUE(SUBSTITUTE('Quantities Report_Secondary'!A1234,"+",""))),"")</f>
        <v/>
      </c>
    </row>
    <row r="1236" spans="2:2" x14ac:dyDescent="0.25">
      <c r="B1236" s="465" t="str">
        <f>IFERROR(IF('Quantities Report_Secondary'!A1235="","",VALUE(SUBSTITUTE('Quantities Report_Secondary'!A1235,"+",""))),"")</f>
        <v/>
      </c>
    </row>
    <row r="1237" spans="2:2" x14ac:dyDescent="0.25">
      <c r="B1237" s="465" t="str">
        <f>IFERROR(IF('Quantities Report_Secondary'!A1236="","",VALUE(SUBSTITUTE('Quantities Report_Secondary'!A1236,"+",""))),"")</f>
        <v/>
      </c>
    </row>
    <row r="1238" spans="2:2" x14ac:dyDescent="0.25">
      <c r="B1238" s="465" t="str">
        <f>IFERROR(IF('Quantities Report_Secondary'!A1237="","",VALUE(SUBSTITUTE('Quantities Report_Secondary'!A1237,"+",""))),"")</f>
        <v/>
      </c>
    </row>
    <row r="1239" spans="2:2" x14ac:dyDescent="0.25">
      <c r="B1239" s="465" t="str">
        <f>IFERROR(IF('Quantities Report_Secondary'!A1238="","",VALUE(SUBSTITUTE('Quantities Report_Secondary'!A1238,"+",""))),"")</f>
        <v/>
      </c>
    </row>
    <row r="1240" spans="2:2" x14ac:dyDescent="0.25">
      <c r="B1240" s="465" t="str">
        <f>IFERROR(IF('Quantities Report_Secondary'!A1239="","",VALUE(SUBSTITUTE('Quantities Report_Secondary'!A1239,"+",""))),"")</f>
        <v/>
      </c>
    </row>
    <row r="1241" spans="2:2" x14ac:dyDescent="0.25">
      <c r="B1241" s="465" t="str">
        <f>IFERROR(IF('Quantities Report_Secondary'!A1240="","",VALUE(SUBSTITUTE('Quantities Report_Secondary'!A1240,"+",""))),"")</f>
        <v/>
      </c>
    </row>
    <row r="1242" spans="2:2" x14ac:dyDescent="0.25">
      <c r="B1242" s="465" t="str">
        <f>IFERROR(IF('Quantities Report_Secondary'!A1241="","",VALUE(SUBSTITUTE('Quantities Report_Secondary'!A1241,"+",""))),"")</f>
        <v/>
      </c>
    </row>
    <row r="1243" spans="2:2" x14ac:dyDescent="0.25">
      <c r="B1243" s="465" t="str">
        <f>IFERROR(IF('Quantities Report_Secondary'!A1242="","",VALUE(SUBSTITUTE('Quantities Report_Secondary'!A1242,"+",""))),"")</f>
        <v/>
      </c>
    </row>
    <row r="1244" spans="2:2" x14ac:dyDescent="0.25">
      <c r="B1244" s="465" t="str">
        <f>IFERROR(IF('Quantities Report_Secondary'!A1243="","",VALUE(SUBSTITUTE('Quantities Report_Secondary'!A1243,"+",""))),"")</f>
        <v/>
      </c>
    </row>
    <row r="1245" spans="2:2" x14ac:dyDescent="0.25">
      <c r="B1245" s="465" t="str">
        <f>IFERROR(IF('Quantities Report_Secondary'!A1244="","",VALUE(SUBSTITUTE('Quantities Report_Secondary'!A1244,"+",""))),"")</f>
        <v/>
      </c>
    </row>
    <row r="1246" spans="2:2" x14ac:dyDescent="0.25">
      <c r="B1246" s="465" t="str">
        <f>IFERROR(IF('Quantities Report_Secondary'!A1245="","",VALUE(SUBSTITUTE('Quantities Report_Secondary'!A1245,"+",""))),"")</f>
        <v/>
      </c>
    </row>
    <row r="1247" spans="2:2" x14ac:dyDescent="0.25">
      <c r="B1247" s="465" t="str">
        <f>IFERROR(IF('Quantities Report_Secondary'!A1246="","",VALUE(SUBSTITUTE('Quantities Report_Secondary'!A1246,"+",""))),"")</f>
        <v/>
      </c>
    </row>
    <row r="1248" spans="2:2" x14ac:dyDescent="0.25">
      <c r="B1248" s="465" t="str">
        <f>IFERROR(IF('Quantities Report_Secondary'!A1247="","",VALUE(SUBSTITUTE('Quantities Report_Secondary'!A1247,"+",""))),"")</f>
        <v/>
      </c>
    </row>
    <row r="1249" spans="2:2" x14ac:dyDescent="0.25">
      <c r="B1249" s="465" t="str">
        <f>IFERROR(IF('Quantities Report_Secondary'!A1248="","",VALUE(SUBSTITUTE('Quantities Report_Secondary'!A1248,"+",""))),"")</f>
        <v/>
      </c>
    </row>
    <row r="1250" spans="2:2" x14ac:dyDescent="0.25">
      <c r="B1250" s="465" t="str">
        <f>IFERROR(IF('Quantities Report_Secondary'!A1249="","",VALUE(SUBSTITUTE('Quantities Report_Secondary'!A1249,"+",""))),"")</f>
        <v/>
      </c>
    </row>
    <row r="1251" spans="2:2" x14ac:dyDescent="0.25">
      <c r="B1251" s="465" t="str">
        <f>IFERROR(IF('Quantities Report_Secondary'!A1250="","",VALUE(SUBSTITUTE('Quantities Report_Secondary'!A1250,"+",""))),"")</f>
        <v/>
      </c>
    </row>
    <row r="1252" spans="2:2" x14ac:dyDescent="0.25">
      <c r="B1252" s="465" t="str">
        <f>IFERROR(IF('Quantities Report_Secondary'!A1251="","",VALUE(SUBSTITUTE('Quantities Report_Secondary'!A1251,"+",""))),"")</f>
        <v/>
      </c>
    </row>
    <row r="1253" spans="2:2" x14ac:dyDescent="0.25">
      <c r="B1253" s="465" t="str">
        <f>IFERROR(IF('Quantities Report_Secondary'!A1252="","",VALUE(SUBSTITUTE('Quantities Report_Secondary'!A1252,"+",""))),"")</f>
        <v/>
      </c>
    </row>
    <row r="1254" spans="2:2" x14ac:dyDescent="0.25">
      <c r="B1254" s="465" t="str">
        <f>IFERROR(IF('Quantities Report_Secondary'!A1253="","",VALUE(SUBSTITUTE('Quantities Report_Secondary'!A1253,"+",""))),"")</f>
        <v/>
      </c>
    </row>
    <row r="1255" spans="2:2" x14ac:dyDescent="0.25">
      <c r="B1255" s="465" t="str">
        <f>IFERROR(IF('Quantities Report_Secondary'!A1254="","",VALUE(SUBSTITUTE('Quantities Report_Secondary'!A1254,"+",""))),"")</f>
        <v/>
      </c>
    </row>
    <row r="1256" spans="2:2" x14ac:dyDescent="0.25">
      <c r="B1256" s="465" t="str">
        <f>IFERROR(IF('Quantities Report_Secondary'!A1255="","",VALUE(SUBSTITUTE('Quantities Report_Secondary'!A1255,"+",""))),"")</f>
        <v/>
      </c>
    </row>
    <row r="1257" spans="2:2" x14ac:dyDescent="0.25">
      <c r="B1257" s="465" t="str">
        <f>IFERROR(IF('Quantities Report_Secondary'!A1256="","",VALUE(SUBSTITUTE('Quantities Report_Secondary'!A1256,"+",""))),"")</f>
        <v/>
      </c>
    </row>
    <row r="1258" spans="2:2" x14ac:dyDescent="0.25">
      <c r="B1258" s="465" t="str">
        <f>IFERROR(IF('Quantities Report_Secondary'!A1257="","",VALUE(SUBSTITUTE('Quantities Report_Secondary'!A1257,"+",""))),"")</f>
        <v/>
      </c>
    </row>
    <row r="1259" spans="2:2" x14ac:dyDescent="0.25">
      <c r="B1259" s="465" t="str">
        <f>IFERROR(IF('Quantities Report_Secondary'!A1258="","",VALUE(SUBSTITUTE('Quantities Report_Secondary'!A1258,"+",""))),"")</f>
        <v/>
      </c>
    </row>
    <row r="1260" spans="2:2" x14ac:dyDescent="0.25">
      <c r="B1260" s="465" t="str">
        <f>IFERROR(IF('Quantities Report_Secondary'!A1259="","",VALUE(SUBSTITUTE('Quantities Report_Secondary'!A1259,"+",""))),"")</f>
        <v/>
      </c>
    </row>
    <row r="1261" spans="2:2" x14ac:dyDescent="0.25">
      <c r="B1261" s="465" t="str">
        <f>IFERROR(IF('Quantities Report_Secondary'!A1260="","",VALUE(SUBSTITUTE('Quantities Report_Secondary'!A1260,"+",""))),"")</f>
        <v/>
      </c>
    </row>
    <row r="1262" spans="2:2" x14ac:dyDescent="0.25">
      <c r="B1262" s="465" t="str">
        <f>IFERROR(IF('Quantities Report_Secondary'!A1261="","",VALUE(SUBSTITUTE('Quantities Report_Secondary'!A1261,"+",""))),"")</f>
        <v/>
      </c>
    </row>
    <row r="1263" spans="2:2" x14ac:dyDescent="0.25">
      <c r="B1263" s="465" t="str">
        <f>IFERROR(IF('Quantities Report_Secondary'!A1262="","",VALUE(SUBSTITUTE('Quantities Report_Secondary'!A1262,"+",""))),"")</f>
        <v/>
      </c>
    </row>
    <row r="1264" spans="2:2" x14ac:dyDescent="0.25">
      <c r="B1264" s="465" t="str">
        <f>IFERROR(IF('Quantities Report_Secondary'!A1263="","",VALUE(SUBSTITUTE('Quantities Report_Secondary'!A1263,"+",""))),"")</f>
        <v/>
      </c>
    </row>
    <row r="1265" spans="2:2" x14ac:dyDescent="0.25">
      <c r="B1265" s="465" t="str">
        <f>IFERROR(IF('Quantities Report_Secondary'!A1264="","",VALUE(SUBSTITUTE('Quantities Report_Secondary'!A1264,"+",""))),"")</f>
        <v/>
      </c>
    </row>
    <row r="1266" spans="2:2" x14ac:dyDescent="0.25">
      <c r="B1266" s="465" t="str">
        <f>IFERROR(IF('Quantities Report_Secondary'!A1265="","",VALUE(SUBSTITUTE('Quantities Report_Secondary'!A1265,"+",""))),"")</f>
        <v/>
      </c>
    </row>
    <row r="1267" spans="2:2" x14ac:dyDescent="0.25">
      <c r="B1267" s="465" t="str">
        <f>IFERROR(IF('Quantities Report_Secondary'!A1266="","",VALUE(SUBSTITUTE('Quantities Report_Secondary'!A1266,"+",""))),"")</f>
        <v/>
      </c>
    </row>
    <row r="1268" spans="2:2" x14ac:dyDescent="0.25">
      <c r="B1268" s="465" t="str">
        <f>IFERROR(IF('Quantities Report_Secondary'!A1267="","",VALUE(SUBSTITUTE('Quantities Report_Secondary'!A1267,"+",""))),"")</f>
        <v/>
      </c>
    </row>
    <row r="1269" spans="2:2" x14ac:dyDescent="0.25">
      <c r="B1269" s="465" t="str">
        <f>IFERROR(IF('Quantities Report_Secondary'!A1268="","",VALUE(SUBSTITUTE('Quantities Report_Secondary'!A1268,"+",""))),"")</f>
        <v/>
      </c>
    </row>
    <row r="1270" spans="2:2" x14ac:dyDescent="0.25">
      <c r="B1270" s="465" t="str">
        <f>IFERROR(IF('Quantities Report_Secondary'!A1269="","",VALUE(SUBSTITUTE('Quantities Report_Secondary'!A1269,"+",""))),"")</f>
        <v/>
      </c>
    </row>
    <row r="1271" spans="2:2" x14ac:dyDescent="0.25">
      <c r="B1271" s="465" t="str">
        <f>IFERROR(IF('Quantities Report_Secondary'!A1270="","",VALUE(SUBSTITUTE('Quantities Report_Secondary'!A1270,"+",""))),"")</f>
        <v/>
      </c>
    </row>
    <row r="1272" spans="2:2" x14ac:dyDescent="0.25">
      <c r="B1272" s="465" t="str">
        <f>IFERROR(IF('Quantities Report_Secondary'!A1271="","",VALUE(SUBSTITUTE('Quantities Report_Secondary'!A1271,"+",""))),"")</f>
        <v/>
      </c>
    </row>
    <row r="1273" spans="2:2" x14ac:dyDescent="0.25">
      <c r="B1273" s="465" t="str">
        <f>IFERROR(IF('Quantities Report_Secondary'!A1272="","",VALUE(SUBSTITUTE('Quantities Report_Secondary'!A1272,"+",""))),"")</f>
        <v/>
      </c>
    </row>
    <row r="1274" spans="2:2" x14ac:dyDescent="0.25">
      <c r="B1274" s="465" t="str">
        <f>IFERROR(IF('Quantities Report_Secondary'!A1273="","",VALUE(SUBSTITUTE('Quantities Report_Secondary'!A1273,"+",""))),"")</f>
        <v/>
      </c>
    </row>
    <row r="1275" spans="2:2" x14ac:dyDescent="0.25">
      <c r="B1275" s="465" t="str">
        <f>IFERROR(IF('Quantities Report_Secondary'!A1274="","",VALUE(SUBSTITUTE('Quantities Report_Secondary'!A1274,"+",""))),"")</f>
        <v/>
      </c>
    </row>
    <row r="1276" spans="2:2" x14ac:dyDescent="0.25">
      <c r="B1276" s="465" t="str">
        <f>IFERROR(IF('Quantities Report_Secondary'!A1275="","",VALUE(SUBSTITUTE('Quantities Report_Secondary'!A1275,"+",""))),"")</f>
        <v/>
      </c>
    </row>
    <row r="1277" spans="2:2" x14ac:dyDescent="0.25">
      <c r="B1277" s="465" t="str">
        <f>IFERROR(IF('Quantities Report_Secondary'!A1276="","",VALUE(SUBSTITUTE('Quantities Report_Secondary'!A1276,"+",""))),"")</f>
        <v/>
      </c>
    </row>
    <row r="1278" spans="2:2" x14ac:dyDescent="0.25">
      <c r="B1278" s="465" t="str">
        <f>IFERROR(IF('Quantities Report_Secondary'!A1277="","",VALUE(SUBSTITUTE('Quantities Report_Secondary'!A1277,"+",""))),"")</f>
        <v/>
      </c>
    </row>
    <row r="1279" spans="2:2" x14ac:dyDescent="0.25">
      <c r="B1279" s="465" t="str">
        <f>IFERROR(IF('Quantities Report_Secondary'!A1278="","",VALUE(SUBSTITUTE('Quantities Report_Secondary'!A1278,"+",""))),"")</f>
        <v/>
      </c>
    </row>
    <row r="1280" spans="2:2" x14ac:dyDescent="0.25">
      <c r="B1280" s="465" t="str">
        <f>IFERROR(IF('Quantities Report_Secondary'!A1279="","",VALUE(SUBSTITUTE('Quantities Report_Secondary'!A1279,"+",""))),"")</f>
        <v/>
      </c>
    </row>
    <row r="1281" spans="2:2" x14ac:dyDescent="0.25">
      <c r="B1281" s="465" t="str">
        <f>IFERROR(IF('Quantities Report_Secondary'!A1280="","",VALUE(SUBSTITUTE('Quantities Report_Secondary'!A1280,"+",""))),"")</f>
        <v/>
      </c>
    </row>
    <row r="1282" spans="2:2" x14ac:dyDescent="0.25">
      <c r="B1282" s="465" t="str">
        <f>IFERROR(IF('Quantities Report_Secondary'!A1281="","",VALUE(SUBSTITUTE('Quantities Report_Secondary'!A1281,"+",""))),"")</f>
        <v/>
      </c>
    </row>
    <row r="1283" spans="2:2" x14ac:dyDescent="0.25">
      <c r="B1283" s="465" t="str">
        <f>IFERROR(IF('Quantities Report_Secondary'!A1282="","",VALUE(SUBSTITUTE('Quantities Report_Secondary'!A1282,"+",""))),"")</f>
        <v/>
      </c>
    </row>
    <row r="1284" spans="2:2" x14ac:dyDescent="0.25">
      <c r="B1284" s="465" t="str">
        <f>IFERROR(IF('Quantities Report_Secondary'!A1283="","",VALUE(SUBSTITUTE('Quantities Report_Secondary'!A1283,"+",""))),"")</f>
        <v/>
      </c>
    </row>
    <row r="1285" spans="2:2" x14ac:dyDescent="0.25">
      <c r="B1285" s="465" t="str">
        <f>IFERROR(IF('Quantities Report_Secondary'!A1284="","",VALUE(SUBSTITUTE('Quantities Report_Secondary'!A1284,"+",""))),"")</f>
        <v/>
      </c>
    </row>
    <row r="1286" spans="2:2" x14ac:dyDescent="0.25">
      <c r="B1286" s="465" t="str">
        <f>IFERROR(IF('Quantities Report_Secondary'!A1285="","",VALUE(SUBSTITUTE('Quantities Report_Secondary'!A1285,"+",""))),"")</f>
        <v/>
      </c>
    </row>
    <row r="1287" spans="2:2" x14ac:dyDescent="0.25">
      <c r="B1287" s="465" t="str">
        <f>IFERROR(IF('Quantities Report_Secondary'!A1286="","",VALUE(SUBSTITUTE('Quantities Report_Secondary'!A1286,"+",""))),"")</f>
        <v/>
      </c>
    </row>
    <row r="1288" spans="2:2" x14ac:dyDescent="0.25">
      <c r="B1288" s="465" t="str">
        <f>IFERROR(IF('Quantities Report_Secondary'!A1287="","",VALUE(SUBSTITUTE('Quantities Report_Secondary'!A1287,"+",""))),"")</f>
        <v/>
      </c>
    </row>
    <row r="1289" spans="2:2" x14ac:dyDescent="0.25">
      <c r="B1289" s="465" t="str">
        <f>IFERROR(IF('Quantities Report_Secondary'!A1288="","",VALUE(SUBSTITUTE('Quantities Report_Secondary'!A1288,"+",""))),"")</f>
        <v/>
      </c>
    </row>
    <row r="1290" spans="2:2" x14ac:dyDescent="0.25">
      <c r="B1290" s="465" t="str">
        <f>IFERROR(IF('Quantities Report_Secondary'!A1289="","",VALUE(SUBSTITUTE('Quantities Report_Secondary'!A1289,"+",""))),"")</f>
        <v/>
      </c>
    </row>
    <row r="1291" spans="2:2" x14ac:dyDescent="0.25">
      <c r="B1291" s="465" t="str">
        <f>IFERROR(IF('Quantities Report_Secondary'!A1290="","",VALUE(SUBSTITUTE('Quantities Report_Secondary'!A1290,"+",""))),"")</f>
        <v/>
      </c>
    </row>
    <row r="1292" spans="2:2" x14ac:dyDescent="0.25">
      <c r="B1292" s="465" t="str">
        <f>IFERROR(IF('Quantities Report_Secondary'!A1291="","",VALUE(SUBSTITUTE('Quantities Report_Secondary'!A1291,"+",""))),"")</f>
        <v/>
      </c>
    </row>
    <row r="1293" spans="2:2" x14ac:dyDescent="0.25">
      <c r="B1293" s="465" t="str">
        <f>IFERROR(IF('Quantities Report_Secondary'!A1292="","",VALUE(SUBSTITUTE('Quantities Report_Secondary'!A1292,"+",""))),"")</f>
        <v/>
      </c>
    </row>
    <row r="1294" spans="2:2" x14ac:dyDescent="0.25">
      <c r="B1294" s="465" t="str">
        <f>IFERROR(IF('Quantities Report_Secondary'!A1293="","",VALUE(SUBSTITUTE('Quantities Report_Secondary'!A1293,"+",""))),"")</f>
        <v/>
      </c>
    </row>
    <row r="1295" spans="2:2" x14ac:dyDescent="0.25">
      <c r="B1295" s="465" t="str">
        <f>IFERROR(IF('Quantities Report_Secondary'!A1294="","",VALUE(SUBSTITUTE('Quantities Report_Secondary'!A1294,"+",""))),"")</f>
        <v/>
      </c>
    </row>
    <row r="1296" spans="2:2" x14ac:dyDescent="0.25">
      <c r="B1296" s="465" t="str">
        <f>IFERROR(IF('Quantities Report_Secondary'!A1295="","",VALUE(SUBSTITUTE('Quantities Report_Secondary'!A1295,"+",""))),"")</f>
        <v/>
      </c>
    </row>
    <row r="1297" spans="2:2" x14ac:dyDescent="0.25">
      <c r="B1297" s="465" t="str">
        <f>IFERROR(IF('Quantities Report_Secondary'!A1296="","",VALUE(SUBSTITUTE('Quantities Report_Secondary'!A1296,"+",""))),"")</f>
        <v/>
      </c>
    </row>
    <row r="1298" spans="2:2" x14ac:dyDescent="0.25">
      <c r="B1298" s="465" t="str">
        <f>IFERROR(IF('Quantities Report_Secondary'!A1297="","",VALUE(SUBSTITUTE('Quantities Report_Secondary'!A1297,"+",""))),"")</f>
        <v/>
      </c>
    </row>
    <row r="1299" spans="2:2" x14ac:dyDescent="0.25">
      <c r="B1299" s="465" t="str">
        <f>IFERROR(IF('Quantities Report_Secondary'!A1298="","",VALUE(SUBSTITUTE('Quantities Report_Secondary'!A1298,"+",""))),"")</f>
        <v/>
      </c>
    </row>
    <row r="1300" spans="2:2" x14ac:dyDescent="0.25">
      <c r="B1300" s="465" t="str">
        <f>IFERROR(IF('Quantities Report_Secondary'!A1299="","",VALUE(SUBSTITUTE('Quantities Report_Secondary'!A1299,"+",""))),"")</f>
        <v/>
      </c>
    </row>
    <row r="1301" spans="2:2" x14ac:dyDescent="0.25">
      <c r="B1301" s="465" t="str">
        <f>IFERROR(IF('Quantities Report_Secondary'!A1300="","",VALUE(SUBSTITUTE('Quantities Report_Secondary'!A1300,"+",""))),"")</f>
        <v/>
      </c>
    </row>
    <row r="1302" spans="2:2" x14ac:dyDescent="0.25">
      <c r="B1302" s="465" t="str">
        <f>IFERROR(IF('Quantities Report_Secondary'!A1301="","",VALUE(SUBSTITUTE('Quantities Report_Secondary'!A1301,"+",""))),"")</f>
        <v/>
      </c>
    </row>
    <row r="1303" spans="2:2" x14ac:dyDescent="0.25">
      <c r="B1303" s="465" t="str">
        <f>IFERROR(IF('Quantities Report_Secondary'!A1302="","",VALUE(SUBSTITUTE('Quantities Report_Secondary'!A1302,"+",""))),"")</f>
        <v/>
      </c>
    </row>
    <row r="1304" spans="2:2" x14ac:dyDescent="0.25">
      <c r="B1304" s="465" t="str">
        <f>IFERROR(IF('Quantities Report_Secondary'!A1303="","",VALUE(SUBSTITUTE('Quantities Report_Secondary'!A1303,"+",""))),"")</f>
        <v/>
      </c>
    </row>
    <row r="1305" spans="2:2" x14ac:dyDescent="0.25">
      <c r="B1305" s="465" t="str">
        <f>IFERROR(IF('Quantities Report_Secondary'!A1304="","",VALUE(SUBSTITUTE('Quantities Report_Secondary'!A1304,"+",""))),"")</f>
        <v/>
      </c>
    </row>
    <row r="1306" spans="2:2" x14ac:dyDescent="0.25">
      <c r="B1306" s="465" t="str">
        <f>IFERROR(IF('Quantities Report_Secondary'!A1305="","",VALUE(SUBSTITUTE('Quantities Report_Secondary'!A1305,"+",""))),"")</f>
        <v/>
      </c>
    </row>
    <row r="1307" spans="2:2" x14ac:dyDescent="0.25">
      <c r="B1307" s="465" t="str">
        <f>IFERROR(IF('Quantities Report_Secondary'!A1306="","",VALUE(SUBSTITUTE('Quantities Report_Secondary'!A1306,"+",""))),"")</f>
        <v/>
      </c>
    </row>
    <row r="1308" spans="2:2" x14ac:dyDescent="0.25">
      <c r="B1308" s="465" t="str">
        <f>IFERROR(IF('Quantities Report_Secondary'!A1307="","",VALUE(SUBSTITUTE('Quantities Report_Secondary'!A1307,"+",""))),"")</f>
        <v/>
      </c>
    </row>
    <row r="1309" spans="2:2" x14ac:dyDescent="0.25">
      <c r="B1309" s="465" t="str">
        <f>IFERROR(IF('Quantities Report_Secondary'!A1308="","",VALUE(SUBSTITUTE('Quantities Report_Secondary'!A1308,"+",""))),"")</f>
        <v/>
      </c>
    </row>
    <row r="1310" spans="2:2" x14ac:dyDescent="0.25">
      <c r="B1310" s="465" t="str">
        <f>IFERROR(IF('Quantities Report_Secondary'!A1309="","",VALUE(SUBSTITUTE('Quantities Report_Secondary'!A1309,"+",""))),"")</f>
        <v/>
      </c>
    </row>
    <row r="1311" spans="2:2" x14ac:dyDescent="0.25">
      <c r="B1311" s="465" t="str">
        <f>IFERROR(IF('Quantities Report_Secondary'!A1310="","",VALUE(SUBSTITUTE('Quantities Report_Secondary'!A1310,"+",""))),"")</f>
        <v/>
      </c>
    </row>
    <row r="1312" spans="2:2" x14ac:dyDescent="0.25">
      <c r="B1312" s="465" t="str">
        <f>IFERROR(IF('Quantities Report_Secondary'!A1311="","",VALUE(SUBSTITUTE('Quantities Report_Secondary'!A1311,"+",""))),"")</f>
        <v/>
      </c>
    </row>
    <row r="1313" spans="2:2" x14ac:dyDescent="0.25">
      <c r="B1313" s="465" t="str">
        <f>IFERROR(IF('Quantities Report_Secondary'!A1312="","",VALUE(SUBSTITUTE('Quantities Report_Secondary'!A1312,"+",""))),"")</f>
        <v/>
      </c>
    </row>
    <row r="1314" spans="2:2" x14ac:dyDescent="0.25">
      <c r="B1314" s="465" t="str">
        <f>IFERROR(IF('Quantities Report_Secondary'!A1313="","",VALUE(SUBSTITUTE('Quantities Report_Secondary'!A1313,"+",""))),"")</f>
        <v/>
      </c>
    </row>
    <row r="1315" spans="2:2" x14ac:dyDescent="0.25">
      <c r="B1315" s="465" t="str">
        <f>IFERROR(IF('Quantities Report_Secondary'!A1314="","",VALUE(SUBSTITUTE('Quantities Report_Secondary'!A1314,"+",""))),"")</f>
        <v/>
      </c>
    </row>
    <row r="1316" spans="2:2" x14ac:dyDescent="0.25">
      <c r="B1316" s="465" t="str">
        <f>IFERROR(IF('Quantities Report_Secondary'!A1315="","",VALUE(SUBSTITUTE('Quantities Report_Secondary'!A1315,"+",""))),"")</f>
        <v/>
      </c>
    </row>
    <row r="1317" spans="2:2" x14ac:dyDescent="0.25">
      <c r="B1317" s="465" t="str">
        <f>IFERROR(IF('Quantities Report_Secondary'!A1316="","",VALUE(SUBSTITUTE('Quantities Report_Secondary'!A1316,"+",""))),"")</f>
        <v/>
      </c>
    </row>
    <row r="1318" spans="2:2" x14ac:dyDescent="0.25">
      <c r="B1318" s="465" t="str">
        <f>IFERROR(IF('Quantities Report_Secondary'!A1317="","",VALUE(SUBSTITUTE('Quantities Report_Secondary'!A1317,"+",""))),"")</f>
        <v/>
      </c>
    </row>
    <row r="1319" spans="2:2" x14ac:dyDescent="0.25">
      <c r="B1319" s="465" t="str">
        <f>IFERROR(IF('Quantities Report_Secondary'!A1318="","",VALUE(SUBSTITUTE('Quantities Report_Secondary'!A1318,"+",""))),"")</f>
        <v/>
      </c>
    </row>
    <row r="1320" spans="2:2" x14ac:dyDescent="0.25">
      <c r="B1320" s="465" t="str">
        <f>IFERROR(IF('Quantities Report_Secondary'!A1319="","",VALUE(SUBSTITUTE('Quantities Report_Secondary'!A1319,"+",""))),"")</f>
        <v/>
      </c>
    </row>
    <row r="1321" spans="2:2" x14ac:dyDescent="0.25">
      <c r="B1321" s="465" t="str">
        <f>IFERROR(IF('Quantities Report_Secondary'!A1320="","",VALUE(SUBSTITUTE('Quantities Report_Secondary'!A1320,"+",""))),"")</f>
        <v/>
      </c>
    </row>
    <row r="1322" spans="2:2" x14ac:dyDescent="0.25">
      <c r="B1322" s="465" t="str">
        <f>IFERROR(IF('Quantities Report_Secondary'!A1321="","",VALUE(SUBSTITUTE('Quantities Report_Secondary'!A1321,"+",""))),"")</f>
        <v/>
      </c>
    </row>
    <row r="1323" spans="2:2" x14ac:dyDescent="0.25">
      <c r="B1323" s="465" t="str">
        <f>IFERROR(IF('Quantities Report_Secondary'!A1322="","",VALUE(SUBSTITUTE('Quantities Report_Secondary'!A1322,"+",""))),"")</f>
        <v/>
      </c>
    </row>
    <row r="1324" spans="2:2" x14ac:dyDescent="0.25">
      <c r="B1324" s="465" t="str">
        <f>IFERROR(IF('Quantities Report_Secondary'!A1323="","",VALUE(SUBSTITUTE('Quantities Report_Secondary'!A1323,"+",""))),"")</f>
        <v/>
      </c>
    </row>
    <row r="1325" spans="2:2" x14ac:dyDescent="0.25">
      <c r="B1325" s="465" t="str">
        <f>IFERROR(IF('Quantities Report_Secondary'!A1324="","",VALUE(SUBSTITUTE('Quantities Report_Secondary'!A1324,"+",""))),"")</f>
        <v/>
      </c>
    </row>
    <row r="1326" spans="2:2" x14ac:dyDescent="0.25">
      <c r="B1326" s="465" t="str">
        <f>IFERROR(IF('Quantities Report_Secondary'!A1325="","",VALUE(SUBSTITUTE('Quantities Report_Secondary'!A1325,"+",""))),"")</f>
        <v/>
      </c>
    </row>
    <row r="1327" spans="2:2" x14ac:dyDescent="0.25">
      <c r="B1327" s="465" t="str">
        <f>IFERROR(IF('Quantities Report_Secondary'!A1326="","",VALUE(SUBSTITUTE('Quantities Report_Secondary'!A1326,"+",""))),"")</f>
        <v/>
      </c>
    </row>
    <row r="1328" spans="2:2" x14ac:dyDescent="0.25">
      <c r="B1328" s="465" t="str">
        <f>IFERROR(IF('Quantities Report_Secondary'!A1327="","",VALUE(SUBSTITUTE('Quantities Report_Secondary'!A1327,"+",""))),"")</f>
        <v/>
      </c>
    </row>
    <row r="1329" spans="2:2" x14ac:dyDescent="0.25">
      <c r="B1329" s="465" t="str">
        <f>IFERROR(IF('Quantities Report_Secondary'!A1328="","",VALUE(SUBSTITUTE('Quantities Report_Secondary'!A1328,"+",""))),"")</f>
        <v/>
      </c>
    </row>
    <row r="1330" spans="2:2" x14ac:dyDescent="0.25">
      <c r="B1330" s="465" t="str">
        <f>IFERROR(IF('Quantities Report_Secondary'!A1329="","",VALUE(SUBSTITUTE('Quantities Report_Secondary'!A1329,"+",""))),"")</f>
        <v/>
      </c>
    </row>
    <row r="1331" spans="2:2" x14ac:dyDescent="0.25">
      <c r="B1331" s="465" t="str">
        <f>IFERROR(IF('Quantities Report_Secondary'!A1330="","",VALUE(SUBSTITUTE('Quantities Report_Secondary'!A1330,"+",""))),"")</f>
        <v/>
      </c>
    </row>
    <row r="1332" spans="2:2" x14ac:dyDescent="0.25">
      <c r="B1332" s="465" t="str">
        <f>IFERROR(IF('Quantities Report_Secondary'!A1331="","",VALUE(SUBSTITUTE('Quantities Report_Secondary'!A1331,"+",""))),"")</f>
        <v/>
      </c>
    </row>
    <row r="1333" spans="2:2" x14ac:dyDescent="0.25">
      <c r="B1333" s="465" t="str">
        <f>IFERROR(IF('Quantities Report_Secondary'!A1332="","",VALUE(SUBSTITUTE('Quantities Report_Secondary'!A1332,"+",""))),"")</f>
        <v/>
      </c>
    </row>
    <row r="1334" spans="2:2" x14ac:dyDescent="0.25">
      <c r="B1334" s="465" t="str">
        <f>IFERROR(IF('Quantities Report_Secondary'!A1333="","",VALUE(SUBSTITUTE('Quantities Report_Secondary'!A1333,"+",""))),"")</f>
        <v/>
      </c>
    </row>
    <row r="1335" spans="2:2" x14ac:dyDescent="0.25">
      <c r="B1335" s="465" t="str">
        <f>IFERROR(IF('Quantities Report_Secondary'!A1334="","",VALUE(SUBSTITUTE('Quantities Report_Secondary'!A1334,"+",""))),"")</f>
        <v/>
      </c>
    </row>
    <row r="1336" spans="2:2" x14ac:dyDescent="0.25">
      <c r="B1336" s="465" t="str">
        <f>IFERROR(IF('Quantities Report_Secondary'!A1335="","",VALUE(SUBSTITUTE('Quantities Report_Secondary'!A1335,"+",""))),"")</f>
        <v/>
      </c>
    </row>
    <row r="1337" spans="2:2" x14ac:dyDescent="0.25">
      <c r="B1337" s="465" t="str">
        <f>IFERROR(IF('Quantities Report_Secondary'!A1336="","",VALUE(SUBSTITUTE('Quantities Report_Secondary'!A1336,"+",""))),"")</f>
        <v/>
      </c>
    </row>
    <row r="1338" spans="2:2" x14ac:dyDescent="0.25">
      <c r="B1338" s="465" t="str">
        <f>IFERROR(IF('Quantities Report_Secondary'!A1337="","",VALUE(SUBSTITUTE('Quantities Report_Secondary'!A1337,"+",""))),"")</f>
        <v/>
      </c>
    </row>
    <row r="1339" spans="2:2" x14ac:dyDescent="0.25">
      <c r="B1339" s="465" t="str">
        <f>IFERROR(IF('Quantities Report_Secondary'!A1338="","",VALUE(SUBSTITUTE('Quantities Report_Secondary'!A1338,"+",""))),"")</f>
        <v/>
      </c>
    </row>
    <row r="1340" spans="2:2" x14ac:dyDescent="0.25">
      <c r="B1340" s="465" t="str">
        <f>IFERROR(IF('Quantities Report_Secondary'!A1339="","",VALUE(SUBSTITUTE('Quantities Report_Secondary'!A1339,"+",""))),"")</f>
        <v/>
      </c>
    </row>
    <row r="1341" spans="2:2" x14ac:dyDescent="0.25">
      <c r="B1341" s="465" t="str">
        <f>IFERROR(IF('Quantities Report_Secondary'!A1340="","",VALUE(SUBSTITUTE('Quantities Report_Secondary'!A1340,"+",""))),"")</f>
        <v/>
      </c>
    </row>
    <row r="1342" spans="2:2" x14ac:dyDescent="0.25">
      <c r="B1342" s="465" t="str">
        <f>IFERROR(IF('Quantities Report_Secondary'!A1341="","",VALUE(SUBSTITUTE('Quantities Report_Secondary'!A1341,"+",""))),"")</f>
        <v/>
      </c>
    </row>
    <row r="1343" spans="2:2" x14ac:dyDescent="0.25">
      <c r="B1343" s="465" t="str">
        <f>IFERROR(IF('Quantities Report_Secondary'!A1342="","",VALUE(SUBSTITUTE('Quantities Report_Secondary'!A1342,"+",""))),"")</f>
        <v/>
      </c>
    </row>
    <row r="1344" spans="2:2" x14ac:dyDescent="0.25">
      <c r="B1344" s="465" t="str">
        <f>IFERROR(IF('Quantities Report_Secondary'!A1343="","",VALUE(SUBSTITUTE('Quantities Report_Secondary'!A1343,"+",""))),"")</f>
        <v/>
      </c>
    </row>
    <row r="1345" spans="2:2" x14ac:dyDescent="0.25">
      <c r="B1345" s="465" t="str">
        <f>IFERROR(IF('Quantities Report_Secondary'!A1344="","",VALUE(SUBSTITUTE('Quantities Report_Secondary'!A1344,"+",""))),"")</f>
        <v/>
      </c>
    </row>
    <row r="1346" spans="2:2" x14ac:dyDescent="0.25">
      <c r="B1346" s="465" t="str">
        <f>IFERROR(IF('Quantities Report_Secondary'!A1345="","",VALUE(SUBSTITUTE('Quantities Report_Secondary'!A1345,"+",""))),"")</f>
        <v/>
      </c>
    </row>
    <row r="1347" spans="2:2" x14ac:dyDescent="0.25">
      <c r="B1347" s="465" t="str">
        <f>IFERROR(IF('Quantities Report_Secondary'!A1346="","",VALUE(SUBSTITUTE('Quantities Report_Secondary'!A1346,"+",""))),"")</f>
        <v/>
      </c>
    </row>
    <row r="1348" spans="2:2" x14ac:dyDescent="0.25">
      <c r="B1348" s="465" t="str">
        <f>IFERROR(IF('Quantities Report_Secondary'!A1347="","",VALUE(SUBSTITUTE('Quantities Report_Secondary'!A1347,"+",""))),"")</f>
        <v/>
      </c>
    </row>
    <row r="1349" spans="2:2" x14ac:dyDescent="0.25">
      <c r="B1349" s="465" t="str">
        <f>IFERROR(IF('Quantities Report_Secondary'!A1348="","",VALUE(SUBSTITUTE('Quantities Report_Secondary'!A1348,"+",""))),"")</f>
        <v/>
      </c>
    </row>
    <row r="1350" spans="2:2" x14ac:dyDescent="0.25">
      <c r="B1350" s="465" t="str">
        <f>IFERROR(IF('Quantities Report_Secondary'!A1349="","",VALUE(SUBSTITUTE('Quantities Report_Secondary'!A1349,"+",""))),"")</f>
        <v/>
      </c>
    </row>
    <row r="1351" spans="2:2" x14ac:dyDescent="0.25">
      <c r="B1351" s="465" t="str">
        <f>IFERROR(IF('Quantities Report_Secondary'!A1350="","",VALUE(SUBSTITUTE('Quantities Report_Secondary'!A1350,"+",""))),"")</f>
        <v/>
      </c>
    </row>
    <row r="1352" spans="2:2" x14ac:dyDescent="0.25">
      <c r="B1352" s="465" t="str">
        <f>IFERROR(IF('Quantities Report_Secondary'!A1351="","",VALUE(SUBSTITUTE('Quantities Report_Secondary'!A1351,"+",""))),"")</f>
        <v/>
      </c>
    </row>
    <row r="1353" spans="2:2" x14ac:dyDescent="0.25">
      <c r="B1353" s="465" t="str">
        <f>IFERROR(IF('Quantities Report_Secondary'!A1352="","",VALUE(SUBSTITUTE('Quantities Report_Secondary'!A1352,"+",""))),"")</f>
        <v/>
      </c>
    </row>
    <row r="1354" spans="2:2" x14ac:dyDescent="0.25">
      <c r="B1354" s="465" t="str">
        <f>IFERROR(IF('Quantities Report_Secondary'!A1353="","",VALUE(SUBSTITUTE('Quantities Report_Secondary'!A1353,"+",""))),"")</f>
        <v/>
      </c>
    </row>
    <row r="1355" spans="2:2" x14ac:dyDescent="0.25">
      <c r="B1355" s="465" t="str">
        <f>IFERROR(IF('Quantities Report_Secondary'!A1354="","",VALUE(SUBSTITUTE('Quantities Report_Secondary'!A1354,"+",""))),"")</f>
        <v/>
      </c>
    </row>
    <row r="1356" spans="2:2" x14ac:dyDescent="0.25">
      <c r="B1356" s="465" t="str">
        <f>IFERROR(IF('Quantities Report_Secondary'!A1355="","",VALUE(SUBSTITUTE('Quantities Report_Secondary'!A1355,"+",""))),"")</f>
        <v/>
      </c>
    </row>
    <row r="1357" spans="2:2" x14ac:dyDescent="0.25">
      <c r="B1357" s="465" t="str">
        <f>IFERROR(IF('Quantities Report_Secondary'!A1356="","",VALUE(SUBSTITUTE('Quantities Report_Secondary'!A1356,"+",""))),"")</f>
        <v/>
      </c>
    </row>
    <row r="1358" spans="2:2" x14ac:dyDescent="0.25">
      <c r="B1358" s="465" t="str">
        <f>IFERROR(IF('Quantities Report_Secondary'!A1357="","",VALUE(SUBSTITUTE('Quantities Report_Secondary'!A1357,"+",""))),"")</f>
        <v/>
      </c>
    </row>
    <row r="1359" spans="2:2" x14ac:dyDescent="0.25">
      <c r="B1359" s="465" t="str">
        <f>IFERROR(IF('Quantities Report_Secondary'!A1358="","",VALUE(SUBSTITUTE('Quantities Report_Secondary'!A1358,"+",""))),"")</f>
        <v/>
      </c>
    </row>
    <row r="1360" spans="2:2" x14ac:dyDescent="0.25">
      <c r="B1360" s="465" t="str">
        <f>IFERROR(IF('Quantities Report_Secondary'!A1359="","",VALUE(SUBSTITUTE('Quantities Report_Secondary'!A1359,"+",""))),"")</f>
        <v/>
      </c>
    </row>
    <row r="1361" spans="2:2" x14ac:dyDescent="0.25">
      <c r="B1361" s="465" t="str">
        <f>IFERROR(IF('Quantities Report_Secondary'!A1360="","",VALUE(SUBSTITUTE('Quantities Report_Secondary'!A1360,"+",""))),"")</f>
        <v/>
      </c>
    </row>
    <row r="1362" spans="2:2" x14ac:dyDescent="0.25">
      <c r="B1362" s="465" t="str">
        <f>IFERROR(IF('Quantities Report_Secondary'!A1361="","",VALUE(SUBSTITUTE('Quantities Report_Secondary'!A1361,"+",""))),"")</f>
        <v/>
      </c>
    </row>
    <row r="1363" spans="2:2" x14ac:dyDescent="0.25">
      <c r="B1363" s="465" t="str">
        <f>IFERROR(IF('Quantities Report_Secondary'!A1362="","",VALUE(SUBSTITUTE('Quantities Report_Secondary'!A1362,"+",""))),"")</f>
        <v/>
      </c>
    </row>
    <row r="1364" spans="2:2" x14ac:dyDescent="0.25">
      <c r="B1364" s="465" t="str">
        <f>IFERROR(IF('Quantities Report_Secondary'!A1363="","",VALUE(SUBSTITUTE('Quantities Report_Secondary'!A1363,"+",""))),"")</f>
        <v/>
      </c>
    </row>
    <row r="1365" spans="2:2" x14ac:dyDescent="0.25">
      <c r="B1365" s="465" t="str">
        <f>IFERROR(IF('Quantities Report_Secondary'!A1364="","",VALUE(SUBSTITUTE('Quantities Report_Secondary'!A1364,"+",""))),"")</f>
        <v/>
      </c>
    </row>
    <row r="1366" spans="2:2" x14ac:dyDescent="0.25">
      <c r="B1366" s="465" t="str">
        <f>IFERROR(IF('Quantities Report_Secondary'!A1365="","",VALUE(SUBSTITUTE('Quantities Report_Secondary'!A1365,"+",""))),"")</f>
        <v/>
      </c>
    </row>
    <row r="1367" spans="2:2" x14ac:dyDescent="0.25">
      <c r="B1367" s="465" t="str">
        <f>IFERROR(IF('Quantities Report_Secondary'!A1366="","",VALUE(SUBSTITUTE('Quantities Report_Secondary'!A1366,"+",""))),"")</f>
        <v/>
      </c>
    </row>
    <row r="1368" spans="2:2" x14ac:dyDescent="0.25">
      <c r="B1368" s="465" t="str">
        <f>IFERROR(IF('Quantities Report_Secondary'!A1367="","",VALUE(SUBSTITUTE('Quantities Report_Secondary'!A1367,"+",""))),"")</f>
        <v/>
      </c>
    </row>
    <row r="1369" spans="2:2" x14ac:dyDescent="0.25">
      <c r="B1369" s="465" t="str">
        <f>IFERROR(IF('Quantities Report_Secondary'!A1368="","",VALUE(SUBSTITUTE('Quantities Report_Secondary'!A1368,"+",""))),"")</f>
        <v/>
      </c>
    </row>
    <row r="1370" spans="2:2" x14ac:dyDescent="0.25">
      <c r="B1370" s="465" t="str">
        <f>IFERROR(IF('Quantities Report_Secondary'!A1369="","",VALUE(SUBSTITUTE('Quantities Report_Secondary'!A1369,"+",""))),"")</f>
        <v/>
      </c>
    </row>
    <row r="1371" spans="2:2" x14ac:dyDescent="0.25">
      <c r="B1371" s="465" t="str">
        <f>IFERROR(IF('Quantities Report_Secondary'!A1370="","",VALUE(SUBSTITUTE('Quantities Report_Secondary'!A1370,"+",""))),"")</f>
        <v/>
      </c>
    </row>
    <row r="1372" spans="2:2" x14ac:dyDescent="0.25">
      <c r="B1372" s="465" t="str">
        <f>IFERROR(IF('Quantities Report_Secondary'!A1371="","",VALUE(SUBSTITUTE('Quantities Report_Secondary'!A1371,"+",""))),"")</f>
        <v/>
      </c>
    </row>
    <row r="1373" spans="2:2" x14ac:dyDescent="0.25">
      <c r="B1373" s="465" t="str">
        <f>IFERROR(IF('Quantities Report_Secondary'!A1372="","",VALUE(SUBSTITUTE('Quantities Report_Secondary'!A1372,"+",""))),"")</f>
        <v/>
      </c>
    </row>
    <row r="1374" spans="2:2" x14ac:dyDescent="0.25">
      <c r="B1374" s="465" t="str">
        <f>IFERROR(IF('Quantities Report_Secondary'!A1373="","",VALUE(SUBSTITUTE('Quantities Report_Secondary'!A1373,"+",""))),"")</f>
        <v/>
      </c>
    </row>
    <row r="1375" spans="2:2" x14ac:dyDescent="0.25">
      <c r="B1375" s="465" t="str">
        <f>IFERROR(IF('Quantities Report_Secondary'!A1374="","",VALUE(SUBSTITUTE('Quantities Report_Secondary'!A1374,"+",""))),"")</f>
        <v/>
      </c>
    </row>
    <row r="1376" spans="2:2" x14ac:dyDescent="0.25">
      <c r="B1376" s="465" t="str">
        <f>IFERROR(IF('Quantities Report_Secondary'!A1375="","",VALUE(SUBSTITUTE('Quantities Report_Secondary'!A1375,"+",""))),"")</f>
        <v/>
      </c>
    </row>
    <row r="1377" spans="2:2" x14ac:dyDescent="0.25">
      <c r="B1377" s="465" t="str">
        <f>IFERROR(IF('Quantities Report_Secondary'!A1376="","",VALUE(SUBSTITUTE('Quantities Report_Secondary'!A1376,"+",""))),"")</f>
        <v/>
      </c>
    </row>
    <row r="1378" spans="2:2" x14ac:dyDescent="0.25">
      <c r="B1378" s="465" t="str">
        <f>IFERROR(IF('Quantities Report_Secondary'!A1377="","",VALUE(SUBSTITUTE('Quantities Report_Secondary'!A1377,"+",""))),"")</f>
        <v/>
      </c>
    </row>
    <row r="1379" spans="2:2" x14ac:dyDescent="0.25">
      <c r="B1379" s="465" t="str">
        <f>IFERROR(IF('Quantities Report_Secondary'!A1378="","",VALUE(SUBSTITUTE('Quantities Report_Secondary'!A1378,"+",""))),"")</f>
        <v/>
      </c>
    </row>
    <row r="1380" spans="2:2" x14ac:dyDescent="0.25">
      <c r="B1380" s="465" t="str">
        <f>IFERROR(IF('Quantities Report_Secondary'!A1379="","",VALUE(SUBSTITUTE('Quantities Report_Secondary'!A1379,"+",""))),"")</f>
        <v/>
      </c>
    </row>
    <row r="1381" spans="2:2" x14ac:dyDescent="0.25">
      <c r="B1381" s="465" t="str">
        <f>IFERROR(IF('Quantities Report_Secondary'!A1380="","",VALUE(SUBSTITUTE('Quantities Report_Secondary'!A1380,"+",""))),"")</f>
        <v/>
      </c>
    </row>
    <row r="1382" spans="2:2" x14ac:dyDescent="0.25">
      <c r="B1382" s="465" t="str">
        <f>IFERROR(IF('Quantities Report_Secondary'!A1381="","",VALUE(SUBSTITUTE('Quantities Report_Secondary'!A1381,"+",""))),"")</f>
        <v/>
      </c>
    </row>
    <row r="1383" spans="2:2" x14ac:dyDescent="0.25">
      <c r="B1383" s="465" t="str">
        <f>IFERROR(IF('Quantities Report_Secondary'!A1382="","",VALUE(SUBSTITUTE('Quantities Report_Secondary'!A1382,"+",""))),"")</f>
        <v/>
      </c>
    </row>
    <row r="1384" spans="2:2" x14ac:dyDescent="0.25">
      <c r="B1384" s="465" t="str">
        <f>IFERROR(IF('Quantities Report_Secondary'!A1383="","",VALUE(SUBSTITUTE('Quantities Report_Secondary'!A1383,"+",""))),"")</f>
        <v/>
      </c>
    </row>
    <row r="1385" spans="2:2" x14ac:dyDescent="0.25">
      <c r="B1385" s="465" t="str">
        <f>IFERROR(IF('Quantities Report_Secondary'!A1384="","",VALUE(SUBSTITUTE('Quantities Report_Secondary'!A1384,"+",""))),"")</f>
        <v/>
      </c>
    </row>
    <row r="1386" spans="2:2" x14ac:dyDescent="0.25">
      <c r="B1386" s="465" t="str">
        <f>IFERROR(IF('Quantities Report_Secondary'!A1385="","",VALUE(SUBSTITUTE('Quantities Report_Secondary'!A1385,"+",""))),"")</f>
        <v/>
      </c>
    </row>
    <row r="1387" spans="2:2" x14ac:dyDescent="0.25">
      <c r="B1387" s="465" t="str">
        <f>IFERROR(IF('Quantities Report_Secondary'!A1386="","",VALUE(SUBSTITUTE('Quantities Report_Secondary'!A1386,"+",""))),"")</f>
        <v/>
      </c>
    </row>
    <row r="1388" spans="2:2" x14ac:dyDescent="0.25">
      <c r="B1388" s="465" t="str">
        <f>IFERROR(IF('Quantities Report_Secondary'!A1387="","",VALUE(SUBSTITUTE('Quantities Report_Secondary'!A1387,"+",""))),"")</f>
        <v/>
      </c>
    </row>
    <row r="1389" spans="2:2" x14ac:dyDescent="0.25">
      <c r="B1389" s="465" t="str">
        <f>IFERROR(IF('Quantities Report_Secondary'!A1388="","",VALUE(SUBSTITUTE('Quantities Report_Secondary'!A1388,"+",""))),"")</f>
        <v/>
      </c>
    </row>
    <row r="1390" spans="2:2" x14ac:dyDescent="0.25">
      <c r="B1390" s="465" t="str">
        <f>IFERROR(IF('Quantities Report_Secondary'!A1389="","",VALUE(SUBSTITUTE('Quantities Report_Secondary'!A1389,"+",""))),"")</f>
        <v/>
      </c>
    </row>
    <row r="1391" spans="2:2" x14ac:dyDescent="0.25">
      <c r="B1391" s="465" t="str">
        <f>IFERROR(IF('Quantities Report_Secondary'!A1390="","",VALUE(SUBSTITUTE('Quantities Report_Secondary'!A1390,"+",""))),"")</f>
        <v/>
      </c>
    </row>
    <row r="1392" spans="2:2" x14ac:dyDescent="0.25">
      <c r="B1392" s="465" t="str">
        <f>IFERROR(IF('Quantities Report_Secondary'!A1391="","",VALUE(SUBSTITUTE('Quantities Report_Secondary'!A1391,"+",""))),"")</f>
        <v/>
      </c>
    </row>
    <row r="1393" spans="2:2" x14ac:dyDescent="0.25">
      <c r="B1393" s="465" t="str">
        <f>IFERROR(IF('Quantities Report_Secondary'!A1392="","",VALUE(SUBSTITUTE('Quantities Report_Secondary'!A1392,"+",""))),"")</f>
        <v/>
      </c>
    </row>
    <row r="1394" spans="2:2" x14ac:dyDescent="0.25">
      <c r="B1394" s="465" t="str">
        <f>IFERROR(IF('Quantities Report_Secondary'!A1393="","",VALUE(SUBSTITUTE('Quantities Report_Secondary'!A1393,"+",""))),"")</f>
        <v/>
      </c>
    </row>
    <row r="1395" spans="2:2" x14ac:dyDescent="0.25">
      <c r="B1395" s="465" t="str">
        <f>IFERROR(IF('Quantities Report_Secondary'!A1394="","",VALUE(SUBSTITUTE('Quantities Report_Secondary'!A1394,"+",""))),"")</f>
        <v/>
      </c>
    </row>
    <row r="1396" spans="2:2" x14ac:dyDescent="0.25">
      <c r="B1396" s="465" t="str">
        <f>IFERROR(IF('Quantities Report_Secondary'!A1395="","",VALUE(SUBSTITUTE('Quantities Report_Secondary'!A1395,"+",""))),"")</f>
        <v/>
      </c>
    </row>
    <row r="1397" spans="2:2" x14ac:dyDescent="0.25">
      <c r="B1397" s="465" t="str">
        <f>IFERROR(IF('Quantities Report_Secondary'!A1396="","",VALUE(SUBSTITUTE('Quantities Report_Secondary'!A1396,"+",""))),"")</f>
        <v/>
      </c>
    </row>
    <row r="1398" spans="2:2" x14ac:dyDescent="0.25">
      <c r="B1398" s="465" t="str">
        <f>IFERROR(IF('Quantities Report_Secondary'!A1397="","",VALUE(SUBSTITUTE('Quantities Report_Secondary'!A1397,"+",""))),"")</f>
        <v/>
      </c>
    </row>
    <row r="1399" spans="2:2" x14ac:dyDescent="0.25">
      <c r="B1399" s="465" t="str">
        <f>IFERROR(IF('Quantities Report_Secondary'!A1398="","",VALUE(SUBSTITUTE('Quantities Report_Secondary'!A1398,"+",""))),"")</f>
        <v/>
      </c>
    </row>
    <row r="1400" spans="2:2" x14ac:dyDescent="0.25">
      <c r="B1400" s="465" t="str">
        <f>IFERROR(IF('Quantities Report_Secondary'!A1399="","",VALUE(SUBSTITUTE('Quantities Report_Secondary'!A1399,"+",""))),"")</f>
        <v/>
      </c>
    </row>
    <row r="1401" spans="2:2" x14ac:dyDescent="0.25">
      <c r="B1401" s="465" t="str">
        <f>IFERROR(IF('Quantities Report_Secondary'!A1400="","",VALUE(SUBSTITUTE('Quantities Report_Secondary'!A1400,"+",""))),"")</f>
        <v/>
      </c>
    </row>
    <row r="1402" spans="2:2" x14ac:dyDescent="0.25">
      <c r="B1402" s="465" t="str">
        <f>IFERROR(IF('Quantities Report_Secondary'!A1401="","",VALUE(SUBSTITUTE('Quantities Report_Secondary'!A1401,"+",""))),"")</f>
        <v/>
      </c>
    </row>
    <row r="1403" spans="2:2" x14ac:dyDescent="0.25">
      <c r="B1403" s="465" t="str">
        <f>IFERROR(IF('Quantities Report_Secondary'!A1402="","",VALUE(SUBSTITUTE('Quantities Report_Secondary'!A1402,"+",""))),"")</f>
        <v/>
      </c>
    </row>
    <row r="1404" spans="2:2" x14ac:dyDescent="0.25">
      <c r="B1404" s="465" t="str">
        <f>IFERROR(IF('Quantities Report_Secondary'!A1403="","",VALUE(SUBSTITUTE('Quantities Report_Secondary'!A1403,"+",""))),"")</f>
        <v/>
      </c>
    </row>
    <row r="1405" spans="2:2" x14ac:dyDescent="0.25">
      <c r="B1405" s="465" t="str">
        <f>IFERROR(IF('Quantities Report_Secondary'!A1404="","",VALUE(SUBSTITUTE('Quantities Report_Secondary'!A1404,"+",""))),"")</f>
        <v/>
      </c>
    </row>
    <row r="1406" spans="2:2" x14ac:dyDescent="0.25">
      <c r="B1406" s="465" t="str">
        <f>IFERROR(IF('Quantities Report_Secondary'!A1405="","",VALUE(SUBSTITUTE('Quantities Report_Secondary'!A1405,"+",""))),"")</f>
        <v/>
      </c>
    </row>
    <row r="1407" spans="2:2" x14ac:dyDescent="0.25">
      <c r="B1407" s="465" t="str">
        <f>IFERROR(IF('Quantities Report_Secondary'!A1406="","",VALUE(SUBSTITUTE('Quantities Report_Secondary'!A1406,"+",""))),"")</f>
        <v/>
      </c>
    </row>
    <row r="1408" spans="2:2" x14ac:dyDescent="0.25">
      <c r="B1408" s="465" t="str">
        <f>IFERROR(IF('Quantities Report_Secondary'!A1407="","",VALUE(SUBSTITUTE('Quantities Report_Secondary'!A1407,"+",""))),"")</f>
        <v/>
      </c>
    </row>
    <row r="1409" spans="2:2" x14ac:dyDescent="0.25">
      <c r="B1409" s="465" t="str">
        <f>IFERROR(IF('Quantities Report_Secondary'!A1408="","",VALUE(SUBSTITUTE('Quantities Report_Secondary'!A1408,"+",""))),"")</f>
        <v/>
      </c>
    </row>
    <row r="1410" spans="2:2" x14ac:dyDescent="0.25">
      <c r="B1410" s="465" t="str">
        <f>IFERROR(IF('Quantities Report_Secondary'!A1409="","",VALUE(SUBSTITUTE('Quantities Report_Secondary'!A1409,"+",""))),"")</f>
        <v/>
      </c>
    </row>
    <row r="1411" spans="2:2" x14ac:dyDescent="0.25">
      <c r="B1411" s="465" t="str">
        <f>IFERROR(IF('Quantities Report_Secondary'!A1410="","",VALUE(SUBSTITUTE('Quantities Report_Secondary'!A1410,"+",""))),"")</f>
        <v/>
      </c>
    </row>
    <row r="1412" spans="2:2" x14ac:dyDescent="0.25">
      <c r="B1412" s="465" t="str">
        <f>IFERROR(IF('Quantities Report_Secondary'!A1411="","",VALUE(SUBSTITUTE('Quantities Report_Secondary'!A1411,"+",""))),"")</f>
        <v/>
      </c>
    </row>
    <row r="1413" spans="2:2" x14ac:dyDescent="0.25">
      <c r="B1413" s="465" t="str">
        <f>IFERROR(IF('Quantities Report_Secondary'!A1412="","",VALUE(SUBSTITUTE('Quantities Report_Secondary'!A1412,"+",""))),"")</f>
        <v/>
      </c>
    </row>
    <row r="1414" spans="2:2" x14ac:dyDescent="0.25">
      <c r="B1414" s="465" t="str">
        <f>IFERROR(IF('Quantities Report_Secondary'!A1413="","",VALUE(SUBSTITUTE('Quantities Report_Secondary'!A1413,"+",""))),"")</f>
        <v/>
      </c>
    </row>
    <row r="1415" spans="2:2" x14ac:dyDescent="0.25">
      <c r="B1415" s="465" t="str">
        <f>IFERROR(IF('Quantities Report_Secondary'!A1414="","",VALUE(SUBSTITUTE('Quantities Report_Secondary'!A1414,"+",""))),"")</f>
        <v/>
      </c>
    </row>
    <row r="1416" spans="2:2" x14ac:dyDescent="0.25">
      <c r="B1416" s="465" t="str">
        <f>IFERROR(IF('Quantities Report_Secondary'!A1415="","",VALUE(SUBSTITUTE('Quantities Report_Secondary'!A1415,"+",""))),"")</f>
        <v/>
      </c>
    </row>
    <row r="1417" spans="2:2" x14ac:dyDescent="0.25">
      <c r="B1417" s="465" t="str">
        <f>IFERROR(IF('Quantities Report_Secondary'!A1416="","",VALUE(SUBSTITUTE('Quantities Report_Secondary'!A1416,"+",""))),"")</f>
        <v/>
      </c>
    </row>
    <row r="1418" spans="2:2" x14ac:dyDescent="0.25">
      <c r="B1418" s="465" t="str">
        <f>IFERROR(IF('Quantities Report_Secondary'!A1417="","",VALUE(SUBSTITUTE('Quantities Report_Secondary'!A1417,"+",""))),"")</f>
        <v/>
      </c>
    </row>
    <row r="1419" spans="2:2" x14ac:dyDescent="0.25">
      <c r="B1419" s="465" t="str">
        <f>IFERROR(IF('Quantities Report_Secondary'!A1418="","",VALUE(SUBSTITUTE('Quantities Report_Secondary'!A1418,"+",""))),"")</f>
        <v/>
      </c>
    </row>
    <row r="1420" spans="2:2" x14ac:dyDescent="0.25">
      <c r="B1420" s="465" t="str">
        <f>IFERROR(IF('Quantities Report_Secondary'!A1419="","",VALUE(SUBSTITUTE('Quantities Report_Secondary'!A1419,"+",""))),"")</f>
        <v/>
      </c>
    </row>
    <row r="1421" spans="2:2" x14ac:dyDescent="0.25">
      <c r="B1421" s="465" t="str">
        <f>IFERROR(IF('Quantities Report_Secondary'!A1420="","",VALUE(SUBSTITUTE('Quantities Report_Secondary'!A1420,"+",""))),"")</f>
        <v/>
      </c>
    </row>
    <row r="1422" spans="2:2" x14ac:dyDescent="0.25">
      <c r="B1422" s="465" t="str">
        <f>IFERROR(IF('Quantities Report_Secondary'!A1421="","",VALUE(SUBSTITUTE('Quantities Report_Secondary'!A1421,"+",""))),"")</f>
        <v/>
      </c>
    </row>
    <row r="1423" spans="2:2" x14ac:dyDescent="0.25">
      <c r="B1423" s="465" t="str">
        <f>IFERROR(IF('Quantities Report_Secondary'!A1422="","",VALUE(SUBSTITUTE('Quantities Report_Secondary'!A1422,"+",""))),"")</f>
        <v/>
      </c>
    </row>
    <row r="1424" spans="2:2" x14ac:dyDescent="0.25">
      <c r="B1424" s="465" t="str">
        <f>IFERROR(IF('Quantities Report_Secondary'!A1423="","",VALUE(SUBSTITUTE('Quantities Report_Secondary'!A1423,"+",""))),"")</f>
        <v/>
      </c>
    </row>
    <row r="1425" spans="2:2" x14ac:dyDescent="0.25">
      <c r="B1425" s="465" t="str">
        <f>IFERROR(IF('Quantities Report_Secondary'!A1424="","",VALUE(SUBSTITUTE('Quantities Report_Secondary'!A1424,"+",""))),"")</f>
        <v/>
      </c>
    </row>
    <row r="1426" spans="2:2" x14ac:dyDescent="0.25">
      <c r="B1426" s="465" t="str">
        <f>IFERROR(IF('Quantities Report_Secondary'!A1425="","",VALUE(SUBSTITUTE('Quantities Report_Secondary'!A1425,"+",""))),"")</f>
        <v/>
      </c>
    </row>
    <row r="1427" spans="2:2" x14ac:dyDescent="0.25">
      <c r="B1427" s="465" t="str">
        <f>IFERROR(IF('Quantities Report_Secondary'!A1426="","",VALUE(SUBSTITUTE('Quantities Report_Secondary'!A1426,"+",""))),"")</f>
        <v/>
      </c>
    </row>
    <row r="1428" spans="2:2" x14ac:dyDescent="0.25">
      <c r="B1428" s="465" t="str">
        <f>IFERROR(IF('Quantities Report_Secondary'!A1427="","",VALUE(SUBSTITUTE('Quantities Report_Secondary'!A1427,"+",""))),"")</f>
        <v/>
      </c>
    </row>
    <row r="1429" spans="2:2" x14ac:dyDescent="0.25">
      <c r="B1429" s="465" t="str">
        <f>IFERROR(IF('Quantities Report_Secondary'!A1428="","",VALUE(SUBSTITUTE('Quantities Report_Secondary'!A1428,"+",""))),"")</f>
        <v/>
      </c>
    </row>
    <row r="1430" spans="2:2" x14ac:dyDescent="0.25">
      <c r="B1430" s="465" t="str">
        <f>IFERROR(IF('Quantities Report_Secondary'!A1429="","",VALUE(SUBSTITUTE('Quantities Report_Secondary'!A1429,"+",""))),"")</f>
        <v/>
      </c>
    </row>
    <row r="1431" spans="2:2" x14ac:dyDescent="0.25">
      <c r="B1431" s="465" t="str">
        <f>IFERROR(IF('Quantities Report_Secondary'!A1430="","",VALUE(SUBSTITUTE('Quantities Report_Secondary'!A1430,"+",""))),"")</f>
        <v/>
      </c>
    </row>
    <row r="1432" spans="2:2" x14ac:dyDescent="0.25">
      <c r="B1432" s="465" t="str">
        <f>IFERROR(IF('Quantities Report_Secondary'!A1431="","",VALUE(SUBSTITUTE('Quantities Report_Secondary'!A1431,"+",""))),"")</f>
        <v/>
      </c>
    </row>
    <row r="1433" spans="2:2" x14ac:dyDescent="0.25">
      <c r="B1433" s="465" t="str">
        <f>IFERROR(IF('Quantities Report_Secondary'!A1432="","",VALUE(SUBSTITUTE('Quantities Report_Secondary'!A1432,"+",""))),"")</f>
        <v/>
      </c>
    </row>
    <row r="1434" spans="2:2" x14ac:dyDescent="0.25">
      <c r="B1434" s="465" t="str">
        <f>IFERROR(IF('Quantities Report_Secondary'!A1433="","",VALUE(SUBSTITUTE('Quantities Report_Secondary'!A1433,"+",""))),"")</f>
        <v/>
      </c>
    </row>
    <row r="1435" spans="2:2" x14ac:dyDescent="0.25">
      <c r="B1435" s="465" t="str">
        <f>IFERROR(IF('Quantities Report_Secondary'!A1434="","",VALUE(SUBSTITUTE('Quantities Report_Secondary'!A1434,"+",""))),"")</f>
        <v/>
      </c>
    </row>
    <row r="1436" spans="2:2" x14ac:dyDescent="0.25">
      <c r="B1436" s="465" t="str">
        <f>IFERROR(IF('Quantities Report_Secondary'!A1435="","",VALUE(SUBSTITUTE('Quantities Report_Secondary'!A1435,"+",""))),"")</f>
        <v/>
      </c>
    </row>
    <row r="1437" spans="2:2" x14ac:dyDescent="0.25">
      <c r="B1437" s="465" t="str">
        <f>IFERROR(IF('Quantities Report_Secondary'!A1436="","",VALUE(SUBSTITUTE('Quantities Report_Secondary'!A1436,"+",""))),"")</f>
        <v/>
      </c>
    </row>
    <row r="1438" spans="2:2" x14ac:dyDescent="0.25">
      <c r="B1438" s="465" t="str">
        <f>IFERROR(IF('Quantities Report_Secondary'!A1437="","",VALUE(SUBSTITUTE('Quantities Report_Secondary'!A1437,"+",""))),"")</f>
        <v/>
      </c>
    </row>
    <row r="1439" spans="2:2" x14ac:dyDescent="0.25">
      <c r="B1439" s="465" t="str">
        <f>IFERROR(IF('Quantities Report_Secondary'!A1438="","",VALUE(SUBSTITUTE('Quantities Report_Secondary'!A1438,"+",""))),"")</f>
        <v/>
      </c>
    </row>
    <row r="1440" spans="2:2" x14ac:dyDescent="0.25">
      <c r="B1440" s="465" t="str">
        <f>IFERROR(IF('Quantities Report_Secondary'!A1439="","",VALUE(SUBSTITUTE('Quantities Report_Secondary'!A1439,"+",""))),"")</f>
        <v/>
      </c>
    </row>
    <row r="1441" spans="2:2" x14ac:dyDescent="0.25">
      <c r="B1441" s="465" t="str">
        <f>IFERROR(IF('Quantities Report_Secondary'!A1440="","",VALUE(SUBSTITUTE('Quantities Report_Secondary'!A1440,"+",""))),"")</f>
        <v/>
      </c>
    </row>
    <row r="1442" spans="2:2" x14ac:dyDescent="0.25">
      <c r="B1442" s="465" t="str">
        <f>IFERROR(IF('Quantities Report_Secondary'!A1441="","",VALUE(SUBSTITUTE('Quantities Report_Secondary'!A1441,"+",""))),"")</f>
        <v/>
      </c>
    </row>
    <row r="1443" spans="2:2" x14ac:dyDescent="0.25">
      <c r="B1443" s="465" t="str">
        <f>IFERROR(IF('Quantities Report_Secondary'!A1442="","",VALUE(SUBSTITUTE('Quantities Report_Secondary'!A1442,"+",""))),"")</f>
        <v/>
      </c>
    </row>
    <row r="1444" spans="2:2" x14ac:dyDescent="0.25">
      <c r="B1444" s="465" t="str">
        <f>IFERROR(IF('Quantities Report_Secondary'!A1443="","",VALUE(SUBSTITUTE('Quantities Report_Secondary'!A1443,"+",""))),"")</f>
        <v/>
      </c>
    </row>
    <row r="1445" spans="2:2" x14ac:dyDescent="0.25">
      <c r="B1445" s="465" t="str">
        <f>IFERROR(IF('Quantities Report_Secondary'!A1444="","",VALUE(SUBSTITUTE('Quantities Report_Secondary'!A1444,"+",""))),"")</f>
        <v/>
      </c>
    </row>
    <row r="1446" spans="2:2" x14ac:dyDescent="0.25">
      <c r="B1446" s="465" t="str">
        <f>IFERROR(IF('Quantities Report_Secondary'!A1445="","",VALUE(SUBSTITUTE('Quantities Report_Secondary'!A1445,"+",""))),"")</f>
        <v/>
      </c>
    </row>
    <row r="1447" spans="2:2" x14ac:dyDescent="0.25">
      <c r="B1447" s="465" t="str">
        <f>IFERROR(IF('Quantities Report_Secondary'!A1446="","",VALUE(SUBSTITUTE('Quantities Report_Secondary'!A1446,"+",""))),"")</f>
        <v/>
      </c>
    </row>
    <row r="1448" spans="2:2" x14ac:dyDescent="0.25">
      <c r="B1448" s="465" t="str">
        <f>IFERROR(IF('Quantities Report_Secondary'!A1447="","",VALUE(SUBSTITUTE('Quantities Report_Secondary'!A1447,"+",""))),"")</f>
        <v/>
      </c>
    </row>
    <row r="1449" spans="2:2" x14ac:dyDescent="0.25">
      <c r="B1449" s="465" t="str">
        <f>IFERROR(IF('Quantities Report_Secondary'!A1448="","",VALUE(SUBSTITUTE('Quantities Report_Secondary'!A1448,"+",""))),"")</f>
        <v/>
      </c>
    </row>
    <row r="1450" spans="2:2" x14ac:dyDescent="0.25">
      <c r="B1450" s="465" t="str">
        <f>IFERROR(IF('Quantities Report_Secondary'!A1449="","",VALUE(SUBSTITUTE('Quantities Report_Secondary'!A1449,"+",""))),"")</f>
        <v/>
      </c>
    </row>
    <row r="1451" spans="2:2" x14ac:dyDescent="0.25">
      <c r="B1451" s="465" t="str">
        <f>IFERROR(IF('Quantities Report_Secondary'!A1450="","",VALUE(SUBSTITUTE('Quantities Report_Secondary'!A1450,"+",""))),"")</f>
        <v/>
      </c>
    </row>
    <row r="1452" spans="2:2" x14ac:dyDescent="0.25">
      <c r="B1452" s="465" t="str">
        <f>IFERROR(IF('Quantities Report_Secondary'!A1451="","",VALUE(SUBSTITUTE('Quantities Report_Secondary'!A1451,"+",""))),"")</f>
        <v/>
      </c>
    </row>
    <row r="1453" spans="2:2" x14ac:dyDescent="0.25">
      <c r="B1453" s="465" t="str">
        <f>IFERROR(IF('Quantities Report_Secondary'!A1452="","",VALUE(SUBSTITUTE('Quantities Report_Secondary'!A1452,"+",""))),"")</f>
        <v/>
      </c>
    </row>
    <row r="1454" spans="2:2" x14ac:dyDescent="0.25">
      <c r="B1454" s="465" t="str">
        <f>IFERROR(IF('Quantities Report_Secondary'!A1453="","",VALUE(SUBSTITUTE('Quantities Report_Secondary'!A1453,"+",""))),"")</f>
        <v/>
      </c>
    </row>
    <row r="1455" spans="2:2" x14ac:dyDescent="0.25">
      <c r="B1455" s="465" t="str">
        <f>IFERROR(IF('Quantities Report_Secondary'!A1454="","",VALUE(SUBSTITUTE('Quantities Report_Secondary'!A1454,"+",""))),"")</f>
        <v/>
      </c>
    </row>
    <row r="1456" spans="2:2" x14ac:dyDescent="0.25">
      <c r="B1456" s="465" t="str">
        <f>IFERROR(IF('Quantities Report_Secondary'!A1455="","",VALUE(SUBSTITUTE('Quantities Report_Secondary'!A1455,"+",""))),"")</f>
        <v/>
      </c>
    </row>
    <row r="1457" spans="2:2" x14ac:dyDescent="0.25">
      <c r="B1457" s="465" t="str">
        <f>IFERROR(IF('Quantities Report_Secondary'!A1456="","",VALUE(SUBSTITUTE('Quantities Report_Secondary'!A1456,"+",""))),"")</f>
        <v/>
      </c>
    </row>
    <row r="1458" spans="2:2" x14ac:dyDescent="0.25">
      <c r="B1458" s="465" t="str">
        <f>IFERROR(IF('Quantities Report_Secondary'!A1457="","",VALUE(SUBSTITUTE('Quantities Report_Secondary'!A1457,"+",""))),"")</f>
        <v/>
      </c>
    </row>
    <row r="1459" spans="2:2" x14ac:dyDescent="0.25">
      <c r="B1459" s="465" t="str">
        <f>IFERROR(IF('Quantities Report_Secondary'!A1458="","",VALUE(SUBSTITUTE('Quantities Report_Secondary'!A1458,"+",""))),"")</f>
        <v/>
      </c>
    </row>
    <row r="1460" spans="2:2" x14ac:dyDescent="0.25">
      <c r="B1460" s="465" t="str">
        <f>IFERROR(IF('Quantities Report_Secondary'!A1459="","",VALUE(SUBSTITUTE('Quantities Report_Secondary'!A1459,"+",""))),"")</f>
        <v/>
      </c>
    </row>
    <row r="1461" spans="2:2" x14ac:dyDescent="0.25">
      <c r="B1461" s="465" t="str">
        <f>IFERROR(IF('Quantities Report_Secondary'!A1460="","",VALUE(SUBSTITUTE('Quantities Report_Secondary'!A1460,"+",""))),"")</f>
        <v/>
      </c>
    </row>
    <row r="1462" spans="2:2" x14ac:dyDescent="0.25">
      <c r="B1462" s="465" t="str">
        <f>IFERROR(IF('Quantities Report_Secondary'!A1461="","",VALUE(SUBSTITUTE('Quantities Report_Secondary'!A1461,"+",""))),"")</f>
        <v/>
      </c>
    </row>
    <row r="1463" spans="2:2" x14ac:dyDescent="0.25">
      <c r="B1463" s="465" t="str">
        <f>IFERROR(IF('Quantities Report_Secondary'!A1462="","",VALUE(SUBSTITUTE('Quantities Report_Secondary'!A1462,"+",""))),"")</f>
        <v/>
      </c>
    </row>
    <row r="1464" spans="2:2" x14ac:dyDescent="0.25">
      <c r="B1464" s="465" t="str">
        <f>IFERROR(IF('Quantities Report_Secondary'!A1463="","",VALUE(SUBSTITUTE('Quantities Report_Secondary'!A1463,"+",""))),"")</f>
        <v/>
      </c>
    </row>
    <row r="1465" spans="2:2" x14ac:dyDescent="0.25">
      <c r="B1465" s="465" t="str">
        <f>IFERROR(IF('Quantities Report_Secondary'!A1464="","",VALUE(SUBSTITUTE('Quantities Report_Secondary'!A1464,"+",""))),"")</f>
        <v/>
      </c>
    </row>
    <row r="1466" spans="2:2" x14ac:dyDescent="0.25">
      <c r="B1466" s="465" t="str">
        <f>IFERROR(IF('Quantities Report_Secondary'!A1465="","",VALUE(SUBSTITUTE('Quantities Report_Secondary'!A1465,"+",""))),"")</f>
        <v/>
      </c>
    </row>
    <row r="1467" spans="2:2" x14ac:dyDescent="0.25">
      <c r="B1467" s="465" t="str">
        <f>IFERROR(IF('Quantities Report_Secondary'!A1466="","",VALUE(SUBSTITUTE('Quantities Report_Secondary'!A1466,"+",""))),"")</f>
        <v/>
      </c>
    </row>
    <row r="1468" spans="2:2" x14ac:dyDescent="0.25">
      <c r="B1468" s="465" t="str">
        <f>IFERROR(IF('Quantities Report_Secondary'!A1467="","",VALUE(SUBSTITUTE('Quantities Report_Secondary'!A1467,"+",""))),"")</f>
        <v/>
      </c>
    </row>
    <row r="1469" spans="2:2" x14ac:dyDescent="0.25">
      <c r="B1469" s="465" t="str">
        <f>IFERROR(IF('Quantities Report_Secondary'!A1468="","",VALUE(SUBSTITUTE('Quantities Report_Secondary'!A1468,"+",""))),"")</f>
        <v/>
      </c>
    </row>
    <row r="1470" spans="2:2" x14ac:dyDescent="0.25">
      <c r="B1470" s="465" t="str">
        <f>IFERROR(IF('Quantities Report_Secondary'!A1469="","",VALUE(SUBSTITUTE('Quantities Report_Secondary'!A1469,"+",""))),"")</f>
        <v/>
      </c>
    </row>
    <row r="1471" spans="2:2" x14ac:dyDescent="0.25">
      <c r="B1471" s="465" t="str">
        <f>IFERROR(IF('Quantities Report_Secondary'!A1470="","",VALUE(SUBSTITUTE('Quantities Report_Secondary'!A1470,"+",""))),"")</f>
        <v/>
      </c>
    </row>
    <row r="1472" spans="2:2" x14ac:dyDescent="0.25">
      <c r="B1472" s="465" t="str">
        <f>IFERROR(IF('Quantities Report_Secondary'!A1471="","",VALUE(SUBSTITUTE('Quantities Report_Secondary'!A1471,"+",""))),"")</f>
        <v/>
      </c>
    </row>
    <row r="1473" spans="2:2" x14ac:dyDescent="0.25">
      <c r="B1473" s="465" t="str">
        <f>IFERROR(IF('Quantities Report_Secondary'!A1472="","",VALUE(SUBSTITUTE('Quantities Report_Secondary'!A1472,"+",""))),"")</f>
        <v/>
      </c>
    </row>
    <row r="1474" spans="2:2" x14ac:dyDescent="0.25">
      <c r="B1474" s="465" t="str">
        <f>IFERROR(IF('Quantities Report_Secondary'!A1473="","",VALUE(SUBSTITUTE('Quantities Report_Secondary'!A1473,"+",""))),"")</f>
        <v/>
      </c>
    </row>
    <row r="1475" spans="2:2" x14ac:dyDescent="0.25">
      <c r="B1475" s="465" t="str">
        <f>IFERROR(IF('Quantities Report_Secondary'!A1474="","",VALUE(SUBSTITUTE('Quantities Report_Secondary'!A1474,"+",""))),"")</f>
        <v/>
      </c>
    </row>
    <row r="1476" spans="2:2" x14ac:dyDescent="0.25">
      <c r="B1476" s="465" t="str">
        <f>IFERROR(IF('Quantities Report_Secondary'!A1475="","",VALUE(SUBSTITUTE('Quantities Report_Secondary'!A1475,"+",""))),"")</f>
        <v/>
      </c>
    </row>
    <row r="1477" spans="2:2" x14ac:dyDescent="0.25">
      <c r="B1477" s="465" t="str">
        <f>IFERROR(IF('Quantities Report_Secondary'!A1476="","",VALUE(SUBSTITUTE('Quantities Report_Secondary'!A1476,"+",""))),"")</f>
        <v/>
      </c>
    </row>
    <row r="1478" spans="2:2" x14ac:dyDescent="0.25">
      <c r="B1478" s="465" t="str">
        <f>IFERROR(IF('Quantities Report_Secondary'!A1477="","",VALUE(SUBSTITUTE('Quantities Report_Secondary'!A1477,"+",""))),"")</f>
        <v/>
      </c>
    </row>
    <row r="1479" spans="2:2" x14ac:dyDescent="0.25">
      <c r="B1479" s="465" t="str">
        <f>IFERROR(IF('Quantities Report_Secondary'!A1478="","",VALUE(SUBSTITUTE('Quantities Report_Secondary'!A1478,"+",""))),"")</f>
        <v/>
      </c>
    </row>
    <row r="1480" spans="2:2" x14ac:dyDescent="0.25">
      <c r="B1480" s="465" t="str">
        <f>IFERROR(IF('Quantities Report_Secondary'!A1479="","",VALUE(SUBSTITUTE('Quantities Report_Secondary'!A1479,"+",""))),"")</f>
        <v/>
      </c>
    </row>
    <row r="1481" spans="2:2" x14ac:dyDescent="0.25">
      <c r="B1481" s="465" t="str">
        <f>IFERROR(IF('Quantities Report_Secondary'!A1480="","",VALUE(SUBSTITUTE('Quantities Report_Secondary'!A1480,"+",""))),"")</f>
        <v/>
      </c>
    </row>
    <row r="1482" spans="2:2" x14ac:dyDescent="0.25">
      <c r="B1482" s="465" t="str">
        <f>IFERROR(IF('Quantities Report_Secondary'!A1481="","",VALUE(SUBSTITUTE('Quantities Report_Secondary'!A1481,"+",""))),"")</f>
        <v/>
      </c>
    </row>
    <row r="1483" spans="2:2" x14ac:dyDescent="0.25">
      <c r="B1483" s="465" t="str">
        <f>IFERROR(IF('Quantities Report_Secondary'!A1482="","",VALUE(SUBSTITUTE('Quantities Report_Secondary'!A1482,"+",""))),"")</f>
        <v/>
      </c>
    </row>
    <row r="1484" spans="2:2" x14ac:dyDescent="0.25">
      <c r="B1484" s="465" t="str">
        <f>IFERROR(IF('Quantities Report_Secondary'!A1483="","",VALUE(SUBSTITUTE('Quantities Report_Secondary'!A1483,"+",""))),"")</f>
        <v/>
      </c>
    </row>
    <row r="1485" spans="2:2" x14ac:dyDescent="0.25">
      <c r="B1485" s="465" t="str">
        <f>IFERROR(IF('Quantities Report_Secondary'!A1484="","",VALUE(SUBSTITUTE('Quantities Report_Secondary'!A1484,"+",""))),"")</f>
        <v/>
      </c>
    </row>
    <row r="1486" spans="2:2" x14ac:dyDescent="0.25">
      <c r="B1486" s="465" t="str">
        <f>IFERROR(IF('Quantities Report_Secondary'!A1485="","",VALUE(SUBSTITUTE('Quantities Report_Secondary'!A1485,"+",""))),"")</f>
        <v/>
      </c>
    </row>
    <row r="1487" spans="2:2" x14ac:dyDescent="0.25">
      <c r="B1487" s="465" t="str">
        <f>IFERROR(IF('Quantities Report_Secondary'!A1486="","",VALUE(SUBSTITUTE('Quantities Report_Secondary'!A1486,"+",""))),"")</f>
        <v/>
      </c>
    </row>
    <row r="1488" spans="2:2" x14ac:dyDescent="0.25">
      <c r="B1488" s="465" t="str">
        <f>IFERROR(IF('Quantities Report_Secondary'!A1487="","",VALUE(SUBSTITUTE('Quantities Report_Secondary'!A1487,"+",""))),"")</f>
        <v/>
      </c>
    </row>
    <row r="1489" spans="2:2" x14ac:dyDescent="0.25">
      <c r="B1489" s="465" t="str">
        <f>IFERROR(IF('Quantities Report_Secondary'!A1488="","",VALUE(SUBSTITUTE('Quantities Report_Secondary'!A1488,"+",""))),"")</f>
        <v/>
      </c>
    </row>
    <row r="1490" spans="2:2" x14ac:dyDescent="0.25">
      <c r="B1490" s="465" t="str">
        <f>IFERROR(IF('Quantities Report_Secondary'!A1489="","",VALUE(SUBSTITUTE('Quantities Report_Secondary'!A1489,"+",""))),"")</f>
        <v/>
      </c>
    </row>
    <row r="1491" spans="2:2" x14ac:dyDescent="0.25">
      <c r="B1491" s="465" t="str">
        <f>IFERROR(IF('Quantities Report_Secondary'!A1490="","",VALUE(SUBSTITUTE('Quantities Report_Secondary'!A1490,"+",""))),"")</f>
        <v/>
      </c>
    </row>
    <row r="1492" spans="2:2" x14ac:dyDescent="0.25">
      <c r="B1492" s="465" t="str">
        <f>IFERROR(IF('Quantities Report_Secondary'!A1491="","",VALUE(SUBSTITUTE('Quantities Report_Secondary'!A1491,"+",""))),"")</f>
        <v/>
      </c>
    </row>
    <row r="1493" spans="2:2" x14ac:dyDescent="0.25">
      <c r="B1493" s="465" t="str">
        <f>IFERROR(IF('Quantities Report_Secondary'!A1492="","",VALUE(SUBSTITUTE('Quantities Report_Secondary'!A1492,"+",""))),"")</f>
        <v/>
      </c>
    </row>
    <row r="1494" spans="2:2" x14ac:dyDescent="0.25">
      <c r="B1494" s="465" t="str">
        <f>IFERROR(IF('Quantities Report_Secondary'!A1493="","",VALUE(SUBSTITUTE('Quantities Report_Secondary'!A1493,"+",""))),"")</f>
        <v/>
      </c>
    </row>
    <row r="1495" spans="2:2" x14ac:dyDescent="0.25">
      <c r="B1495" s="465" t="str">
        <f>IFERROR(IF('Quantities Report_Secondary'!A1494="","",VALUE(SUBSTITUTE('Quantities Report_Secondary'!A1494,"+",""))),"")</f>
        <v/>
      </c>
    </row>
    <row r="1496" spans="2:2" x14ac:dyDescent="0.25">
      <c r="B1496" s="465" t="str">
        <f>IFERROR(IF('Quantities Report_Secondary'!A1495="","",VALUE(SUBSTITUTE('Quantities Report_Secondary'!A1495,"+",""))),"")</f>
        <v/>
      </c>
    </row>
    <row r="1497" spans="2:2" x14ac:dyDescent="0.25">
      <c r="B1497" s="465" t="str">
        <f>IFERROR(IF('Quantities Report_Secondary'!A1496="","",VALUE(SUBSTITUTE('Quantities Report_Secondary'!A1496,"+",""))),"")</f>
        <v/>
      </c>
    </row>
    <row r="1498" spans="2:2" x14ac:dyDescent="0.25">
      <c r="B1498" s="465" t="str">
        <f>IFERROR(IF('Quantities Report_Secondary'!A1497="","",VALUE(SUBSTITUTE('Quantities Report_Secondary'!A1497,"+",""))),"")</f>
        <v/>
      </c>
    </row>
    <row r="1499" spans="2:2" x14ac:dyDescent="0.25">
      <c r="B1499" s="465" t="str">
        <f>IFERROR(IF('Quantities Report_Secondary'!A1498="","",VALUE(SUBSTITUTE('Quantities Report_Secondary'!A1498,"+",""))),"")</f>
        <v/>
      </c>
    </row>
    <row r="1500" spans="2:2" x14ac:dyDescent="0.25">
      <c r="B1500" s="465" t="str">
        <f>IFERROR(IF('Quantities Report_Secondary'!A1499="","",VALUE(SUBSTITUTE('Quantities Report_Secondary'!A1499,"+",""))),"")</f>
        <v/>
      </c>
    </row>
    <row r="1501" spans="2:2" x14ac:dyDescent="0.25">
      <c r="B1501" s="465" t="str">
        <f>IFERROR(IF('Quantities Report_Secondary'!A1500="","",VALUE(SUBSTITUTE('Quantities Report_Secondary'!A1500,"+",""))),"")</f>
        <v/>
      </c>
    </row>
    <row r="1502" spans="2:2" x14ac:dyDescent="0.25">
      <c r="B1502" s="465" t="str">
        <f>IFERROR(IF('Quantities Report_Secondary'!A1501="","",VALUE(SUBSTITUTE('Quantities Report_Secondary'!A1501,"+",""))),"")</f>
        <v/>
      </c>
    </row>
    <row r="1503" spans="2:2" x14ac:dyDescent="0.25">
      <c r="B1503" s="465" t="str">
        <f>IFERROR(IF('Quantities Report_Secondary'!A1502="","",VALUE(SUBSTITUTE('Quantities Report_Secondary'!A1502,"+",""))),"")</f>
        <v/>
      </c>
    </row>
    <row r="1504" spans="2:2" x14ac:dyDescent="0.25">
      <c r="B1504" s="465" t="str">
        <f>IFERROR(IF('Quantities Report_Secondary'!A1503="","",VALUE(SUBSTITUTE('Quantities Report_Secondary'!A1503,"+",""))),"")</f>
        <v/>
      </c>
    </row>
    <row r="1505" spans="2:2" x14ac:dyDescent="0.25">
      <c r="B1505" s="465" t="str">
        <f>IFERROR(IF('Quantities Report_Secondary'!A1504="","",VALUE(SUBSTITUTE('Quantities Report_Secondary'!A1504,"+",""))),"")</f>
        <v/>
      </c>
    </row>
    <row r="1506" spans="2:2" x14ac:dyDescent="0.25">
      <c r="B1506" s="465" t="str">
        <f>IFERROR(IF('Quantities Report_Secondary'!A1505="","",VALUE(SUBSTITUTE('Quantities Report_Secondary'!A1505,"+",""))),"")</f>
        <v/>
      </c>
    </row>
    <row r="1507" spans="2:2" x14ac:dyDescent="0.25">
      <c r="B1507" s="465" t="str">
        <f>IFERROR(IF('Quantities Report_Secondary'!A1506="","",VALUE(SUBSTITUTE('Quantities Report_Secondary'!A1506,"+",""))),"")</f>
        <v/>
      </c>
    </row>
    <row r="1508" spans="2:2" x14ac:dyDescent="0.25">
      <c r="B1508" s="465" t="str">
        <f>IFERROR(IF('Quantities Report_Secondary'!A1507="","",VALUE(SUBSTITUTE('Quantities Report_Secondary'!A1507,"+",""))),"")</f>
        <v/>
      </c>
    </row>
    <row r="1509" spans="2:2" x14ac:dyDescent="0.25">
      <c r="B1509" s="465" t="str">
        <f>IFERROR(IF('Quantities Report_Secondary'!A1508="","",VALUE(SUBSTITUTE('Quantities Report_Secondary'!A1508,"+",""))),"")</f>
        <v/>
      </c>
    </row>
    <row r="1510" spans="2:2" x14ac:dyDescent="0.25">
      <c r="B1510" s="465" t="str">
        <f>IFERROR(IF('Quantities Report_Secondary'!A1509="","",VALUE(SUBSTITUTE('Quantities Report_Secondary'!A1509,"+",""))),"")</f>
        <v/>
      </c>
    </row>
    <row r="1511" spans="2:2" x14ac:dyDescent="0.25">
      <c r="B1511" s="465" t="str">
        <f>IFERROR(IF('Quantities Report_Secondary'!A1510="","",VALUE(SUBSTITUTE('Quantities Report_Secondary'!A1510,"+",""))),"")</f>
        <v/>
      </c>
    </row>
    <row r="1512" spans="2:2" x14ac:dyDescent="0.25">
      <c r="B1512" s="465" t="str">
        <f>IFERROR(IF('Quantities Report_Secondary'!A1511="","",VALUE(SUBSTITUTE('Quantities Report_Secondary'!A1511,"+",""))),"")</f>
        <v/>
      </c>
    </row>
    <row r="1513" spans="2:2" x14ac:dyDescent="0.25">
      <c r="B1513" s="465" t="str">
        <f>IFERROR(IF('Quantities Report_Secondary'!A1512="","",VALUE(SUBSTITUTE('Quantities Report_Secondary'!A1512,"+",""))),"")</f>
        <v/>
      </c>
    </row>
    <row r="1514" spans="2:2" x14ac:dyDescent="0.25">
      <c r="B1514" s="465" t="str">
        <f>IFERROR(IF('Quantities Report_Secondary'!A1513="","",VALUE(SUBSTITUTE('Quantities Report_Secondary'!A1513,"+",""))),"")</f>
        <v/>
      </c>
    </row>
    <row r="1515" spans="2:2" x14ac:dyDescent="0.25">
      <c r="B1515" s="465" t="str">
        <f>IFERROR(IF('Quantities Report_Secondary'!A1514="","",VALUE(SUBSTITUTE('Quantities Report_Secondary'!A1514,"+",""))),"")</f>
        <v/>
      </c>
    </row>
    <row r="1516" spans="2:2" x14ac:dyDescent="0.25">
      <c r="B1516" s="465" t="str">
        <f>IFERROR(IF('Quantities Report_Secondary'!A1515="","",VALUE(SUBSTITUTE('Quantities Report_Secondary'!A1515,"+",""))),"")</f>
        <v/>
      </c>
    </row>
    <row r="1517" spans="2:2" x14ac:dyDescent="0.25">
      <c r="B1517" s="465" t="str">
        <f>IFERROR(IF('Quantities Report_Secondary'!A1516="","",VALUE(SUBSTITUTE('Quantities Report_Secondary'!A1516,"+",""))),"")</f>
        <v/>
      </c>
    </row>
    <row r="1518" spans="2:2" x14ac:dyDescent="0.25">
      <c r="B1518" s="465" t="str">
        <f>IFERROR(IF('Quantities Report_Secondary'!A1517="","",VALUE(SUBSTITUTE('Quantities Report_Secondary'!A1517,"+",""))),"")</f>
        <v/>
      </c>
    </row>
    <row r="1519" spans="2:2" x14ac:dyDescent="0.25">
      <c r="B1519" s="465" t="str">
        <f>IFERROR(IF('Quantities Report_Secondary'!A1518="","",VALUE(SUBSTITUTE('Quantities Report_Secondary'!A1518,"+",""))),"")</f>
        <v/>
      </c>
    </row>
    <row r="1520" spans="2:2" x14ac:dyDescent="0.25">
      <c r="B1520" s="465" t="str">
        <f>IFERROR(IF('Quantities Report_Secondary'!A1519="","",VALUE(SUBSTITUTE('Quantities Report_Secondary'!A1519,"+",""))),"")</f>
        <v/>
      </c>
    </row>
    <row r="1521" spans="2:2" x14ac:dyDescent="0.25">
      <c r="B1521" s="465" t="str">
        <f>IFERROR(IF('Quantities Report_Secondary'!A1520="","",VALUE(SUBSTITUTE('Quantities Report_Secondary'!A1520,"+",""))),"")</f>
        <v/>
      </c>
    </row>
    <row r="1522" spans="2:2" x14ac:dyDescent="0.25">
      <c r="B1522" s="465" t="str">
        <f>IFERROR(IF('Quantities Report_Secondary'!A1521="","",VALUE(SUBSTITUTE('Quantities Report_Secondary'!A1521,"+",""))),"")</f>
        <v/>
      </c>
    </row>
    <row r="1523" spans="2:2" x14ac:dyDescent="0.25">
      <c r="B1523" s="465" t="str">
        <f>IFERROR(IF('Quantities Report_Secondary'!A1522="","",VALUE(SUBSTITUTE('Quantities Report_Secondary'!A1522,"+",""))),"")</f>
        <v/>
      </c>
    </row>
    <row r="1524" spans="2:2" x14ac:dyDescent="0.25">
      <c r="B1524" s="465" t="str">
        <f>IFERROR(IF('Quantities Report_Secondary'!A1523="","",VALUE(SUBSTITUTE('Quantities Report_Secondary'!A1523,"+",""))),"")</f>
        <v/>
      </c>
    </row>
    <row r="1525" spans="2:2" x14ac:dyDescent="0.25">
      <c r="B1525" s="465" t="str">
        <f>IFERROR(IF('Quantities Report_Secondary'!A1524="","",VALUE(SUBSTITUTE('Quantities Report_Secondary'!A1524,"+",""))),"")</f>
        <v/>
      </c>
    </row>
    <row r="1526" spans="2:2" x14ac:dyDescent="0.25">
      <c r="B1526" s="465" t="str">
        <f>IFERROR(IF('Quantities Report_Secondary'!A1525="","",VALUE(SUBSTITUTE('Quantities Report_Secondary'!A1525,"+",""))),"")</f>
        <v/>
      </c>
    </row>
    <row r="1527" spans="2:2" x14ac:dyDescent="0.25">
      <c r="B1527" s="465" t="str">
        <f>IFERROR(IF('Quantities Report_Secondary'!A1526="","",VALUE(SUBSTITUTE('Quantities Report_Secondary'!A1526,"+",""))),"")</f>
        <v/>
      </c>
    </row>
    <row r="1528" spans="2:2" x14ac:dyDescent="0.25">
      <c r="B1528" s="465" t="str">
        <f>IFERROR(IF('Quantities Report_Secondary'!A1527="","",VALUE(SUBSTITUTE('Quantities Report_Secondary'!A1527,"+",""))),"")</f>
        <v/>
      </c>
    </row>
    <row r="1529" spans="2:2" x14ac:dyDescent="0.25">
      <c r="B1529" s="465" t="str">
        <f>IFERROR(IF('Quantities Report_Secondary'!A1528="","",VALUE(SUBSTITUTE('Quantities Report_Secondary'!A1528,"+",""))),"")</f>
        <v/>
      </c>
    </row>
    <row r="1530" spans="2:2" x14ac:dyDescent="0.25">
      <c r="B1530" s="465" t="str">
        <f>IFERROR(IF('Quantities Report_Secondary'!A1529="","",VALUE(SUBSTITUTE('Quantities Report_Secondary'!A1529,"+",""))),"")</f>
        <v/>
      </c>
    </row>
    <row r="1531" spans="2:2" x14ac:dyDescent="0.25">
      <c r="B1531" s="465" t="str">
        <f>IFERROR(IF('Quantities Report_Secondary'!A1530="","",VALUE(SUBSTITUTE('Quantities Report_Secondary'!A1530,"+",""))),"")</f>
        <v/>
      </c>
    </row>
    <row r="1532" spans="2:2" x14ac:dyDescent="0.25">
      <c r="B1532" s="465" t="str">
        <f>IFERROR(IF('Quantities Report_Secondary'!A1531="","",VALUE(SUBSTITUTE('Quantities Report_Secondary'!A1531,"+",""))),"")</f>
        <v/>
      </c>
    </row>
    <row r="1533" spans="2:2" x14ac:dyDescent="0.25">
      <c r="B1533" s="465" t="str">
        <f>IFERROR(IF('Quantities Report_Secondary'!A1532="","",VALUE(SUBSTITUTE('Quantities Report_Secondary'!A1532,"+",""))),"")</f>
        <v/>
      </c>
    </row>
    <row r="1534" spans="2:2" x14ac:dyDescent="0.25">
      <c r="B1534" s="465" t="str">
        <f>IFERROR(IF('Quantities Report_Secondary'!A1533="","",VALUE(SUBSTITUTE('Quantities Report_Secondary'!A1533,"+",""))),"")</f>
        <v/>
      </c>
    </row>
    <row r="1535" spans="2:2" x14ac:dyDescent="0.25">
      <c r="B1535" s="465" t="str">
        <f>IFERROR(IF('Quantities Report_Secondary'!A1534="","",VALUE(SUBSTITUTE('Quantities Report_Secondary'!A1534,"+",""))),"")</f>
        <v/>
      </c>
    </row>
    <row r="1536" spans="2:2" x14ac:dyDescent="0.25">
      <c r="B1536" s="465" t="str">
        <f>IFERROR(IF('Quantities Report_Secondary'!A1535="","",VALUE(SUBSTITUTE('Quantities Report_Secondary'!A1535,"+",""))),"")</f>
        <v/>
      </c>
    </row>
    <row r="1537" spans="2:2" x14ac:dyDescent="0.25">
      <c r="B1537" s="465" t="str">
        <f>IFERROR(IF('Quantities Report_Secondary'!A1536="","",VALUE(SUBSTITUTE('Quantities Report_Secondary'!A1536,"+",""))),"")</f>
        <v/>
      </c>
    </row>
    <row r="1538" spans="2:2" x14ac:dyDescent="0.25">
      <c r="B1538" s="465" t="str">
        <f>IFERROR(IF('Quantities Report_Secondary'!A1537="","",VALUE(SUBSTITUTE('Quantities Report_Secondary'!A1537,"+",""))),"")</f>
        <v/>
      </c>
    </row>
    <row r="1539" spans="2:2" x14ac:dyDescent="0.25">
      <c r="B1539" s="465" t="str">
        <f>IFERROR(IF('Quantities Report_Secondary'!A1538="","",VALUE(SUBSTITUTE('Quantities Report_Secondary'!A1538,"+",""))),"")</f>
        <v/>
      </c>
    </row>
    <row r="1540" spans="2:2" x14ac:dyDescent="0.25">
      <c r="B1540" s="465" t="str">
        <f>IFERROR(IF('Quantities Report_Secondary'!A1539="","",VALUE(SUBSTITUTE('Quantities Report_Secondary'!A1539,"+",""))),"")</f>
        <v/>
      </c>
    </row>
    <row r="1541" spans="2:2" x14ac:dyDescent="0.25">
      <c r="B1541" s="465" t="str">
        <f>IFERROR(IF('Quantities Report_Secondary'!A1540="","",VALUE(SUBSTITUTE('Quantities Report_Secondary'!A1540,"+",""))),"")</f>
        <v/>
      </c>
    </row>
    <row r="1542" spans="2:2" x14ac:dyDescent="0.25">
      <c r="B1542" s="465" t="str">
        <f>IFERROR(IF('Quantities Report_Secondary'!A1541="","",VALUE(SUBSTITUTE('Quantities Report_Secondary'!A1541,"+",""))),"")</f>
        <v/>
      </c>
    </row>
    <row r="1543" spans="2:2" x14ac:dyDescent="0.25">
      <c r="B1543" s="465" t="str">
        <f>IFERROR(IF('Quantities Report_Secondary'!A1542="","",VALUE(SUBSTITUTE('Quantities Report_Secondary'!A1542,"+",""))),"")</f>
        <v/>
      </c>
    </row>
    <row r="1544" spans="2:2" x14ac:dyDescent="0.25">
      <c r="B1544" s="465" t="str">
        <f>IFERROR(IF('Quantities Report_Secondary'!A1543="","",VALUE(SUBSTITUTE('Quantities Report_Secondary'!A1543,"+",""))),"")</f>
        <v/>
      </c>
    </row>
    <row r="1545" spans="2:2" x14ac:dyDescent="0.25">
      <c r="B1545" s="465" t="str">
        <f>IFERROR(IF('Quantities Report_Secondary'!A1544="","",VALUE(SUBSTITUTE('Quantities Report_Secondary'!A1544,"+",""))),"")</f>
        <v/>
      </c>
    </row>
    <row r="1546" spans="2:2" x14ac:dyDescent="0.25">
      <c r="B1546" s="465" t="str">
        <f>IFERROR(IF('Quantities Report_Secondary'!A1545="","",VALUE(SUBSTITUTE('Quantities Report_Secondary'!A1545,"+",""))),"")</f>
        <v/>
      </c>
    </row>
    <row r="1547" spans="2:2" x14ac:dyDescent="0.25">
      <c r="B1547" s="465" t="str">
        <f>IFERROR(IF('Quantities Report_Secondary'!A1546="","",VALUE(SUBSTITUTE('Quantities Report_Secondary'!A1546,"+",""))),"")</f>
        <v/>
      </c>
    </row>
    <row r="1548" spans="2:2" x14ac:dyDescent="0.25">
      <c r="B1548" s="465" t="str">
        <f>IFERROR(IF('Quantities Report_Secondary'!A1547="","",VALUE(SUBSTITUTE('Quantities Report_Secondary'!A1547,"+",""))),"")</f>
        <v/>
      </c>
    </row>
    <row r="1549" spans="2:2" x14ac:dyDescent="0.25">
      <c r="B1549" s="465" t="str">
        <f>IFERROR(IF('Quantities Report_Secondary'!A1548="","",VALUE(SUBSTITUTE('Quantities Report_Secondary'!A1548,"+",""))),"")</f>
        <v/>
      </c>
    </row>
    <row r="1550" spans="2:2" x14ac:dyDescent="0.25">
      <c r="B1550" s="465" t="str">
        <f>IFERROR(IF('Quantities Report_Secondary'!A1549="","",VALUE(SUBSTITUTE('Quantities Report_Secondary'!A1549,"+",""))),"")</f>
        <v/>
      </c>
    </row>
    <row r="1551" spans="2:2" x14ac:dyDescent="0.25">
      <c r="B1551" s="465" t="str">
        <f>IFERROR(IF('Quantities Report_Secondary'!A1550="","",VALUE(SUBSTITUTE('Quantities Report_Secondary'!A1550,"+",""))),"")</f>
        <v/>
      </c>
    </row>
    <row r="1552" spans="2:2" x14ac:dyDescent="0.25">
      <c r="B1552" s="465" t="str">
        <f>IFERROR(IF('Quantities Report_Secondary'!A1551="","",VALUE(SUBSTITUTE('Quantities Report_Secondary'!A1551,"+",""))),"")</f>
        <v/>
      </c>
    </row>
    <row r="1553" spans="2:2" x14ac:dyDescent="0.25">
      <c r="B1553" s="465" t="str">
        <f>IFERROR(IF('Quantities Report_Secondary'!A1552="","",VALUE(SUBSTITUTE('Quantities Report_Secondary'!A1552,"+",""))),"")</f>
        <v/>
      </c>
    </row>
    <row r="1554" spans="2:2" x14ac:dyDescent="0.25">
      <c r="B1554" s="465" t="str">
        <f>IFERROR(IF('Quantities Report_Secondary'!A1553="","",VALUE(SUBSTITUTE('Quantities Report_Secondary'!A1553,"+",""))),"")</f>
        <v/>
      </c>
    </row>
    <row r="1555" spans="2:2" x14ac:dyDescent="0.25">
      <c r="B1555" s="465" t="str">
        <f>IFERROR(IF('Quantities Report_Secondary'!A1554="","",VALUE(SUBSTITUTE('Quantities Report_Secondary'!A1554,"+",""))),"")</f>
        <v/>
      </c>
    </row>
    <row r="1556" spans="2:2" x14ac:dyDescent="0.25">
      <c r="B1556" s="465" t="str">
        <f>IFERROR(IF('Quantities Report_Secondary'!A1555="","",VALUE(SUBSTITUTE('Quantities Report_Secondary'!A1555,"+",""))),"")</f>
        <v/>
      </c>
    </row>
    <row r="1557" spans="2:2" x14ac:dyDescent="0.25">
      <c r="B1557" s="465" t="str">
        <f>IFERROR(IF('Quantities Report_Secondary'!A1556="","",VALUE(SUBSTITUTE('Quantities Report_Secondary'!A1556,"+",""))),"")</f>
        <v/>
      </c>
    </row>
    <row r="1558" spans="2:2" x14ac:dyDescent="0.25">
      <c r="B1558" s="465" t="str">
        <f>IFERROR(IF('Quantities Report_Secondary'!A1557="","",VALUE(SUBSTITUTE('Quantities Report_Secondary'!A1557,"+",""))),"")</f>
        <v/>
      </c>
    </row>
    <row r="1559" spans="2:2" x14ac:dyDescent="0.25">
      <c r="B1559" s="465" t="str">
        <f>IFERROR(IF('Quantities Report_Secondary'!A1558="","",VALUE(SUBSTITUTE('Quantities Report_Secondary'!A1558,"+",""))),"")</f>
        <v/>
      </c>
    </row>
    <row r="1560" spans="2:2" x14ac:dyDescent="0.25">
      <c r="B1560" s="465" t="str">
        <f>IFERROR(IF('Quantities Report_Secondary'!A1559="","",VALUE(SUBSTITUTE('Quantities Report_Secondary'!A1559,"+",""))),"")</f>
        <v/>
      </c>
    </row>
    <row r="1561" spans="2:2" x14ac:dyDescent="0.25">
      <c r="B1561" s="465" t="str">
        <f>IFERROR(IF('Quantities Report_Secondary'!A1560="","",VALUE(SUBSTITUTE('Quantities Report_Secondary'!A1560,"+",""))),"")</f>
        <v/>
      </c>
    </row>
    <row r="1562" spans="2:2" x14ac:dyDescent="0.25">
      <c r="B1562" s="465" t="str">
        <f>IFERROR(IF('Quantities Report_Secondary'!A1561="","",VALUE(SUBSTITUTE('Quantities Report_Secondary'!A1561,"+",""))),"")</f>
        <v/>
      </c>
    </row>
    <row r="1563" spans="2:2" x14ac:dyDescent="0.25">
      <c r="B1563" s="465" t="str">
        <f>IFERROR(IF('Quantities Report_Secondary'!A1562="","",VALUE(SUBSTITUTE('Quantities Report_Secondary'!A1562,"+",""))),"")</f>
        <v/>
      </c>
    </row>
    <row r="1564" spans="2:2" x14ac:dyDescent="0.25">
      <c r="B1564" s="465" t="str">
        <f>IFERROR(IF('Quantities Report_Secondary'!A1563="","",VALUE(SUBSTITUTE('Quantities Report_Secondary'!A1563,"+",""))),"")</f>
        <v/>
      </c>
    </row>
    <row r="1565" spans="2:2" x14ac:dyDescent="0.25">
      <c r="B1565" s="465" t="str">
        <f>IFERROR(IF('Quantities Report_Secondary'!A1564="","",VALUE(SUBSTITUTE('Quantities Report_Secondary'!A1564,"+",""))),"")</f>
        <v/>
      </c>
    </row>
    <row r="1566" spans="2:2" x14ac:dyDescent="0.25">
      <c r="B1566" s="465" t="str">
        <f>IFERROR(IF('Quantities Report_Secondary'!A1565="","",VALUE(SUBSTITUTE('Quantities Report_Secondary'!A1565,"+",""))),"")</f>
        <v/>
      </c>
    </row>
    <row r="1567" spans="2:2" x14ac:dyDescent="0.25">
      <c r="B1567" s="465" t="str">
        <f>IFERROR(IF('Quantities Report_Secondary'!A1566="","",VALUE(SUBSTITUTE('Quantities Report_Secondary'!A1566,"+",""))),"")</f>
        <v/>
      </c>
    </row>
    <row r="1568" spans="2:2" x14ac:dyDescent="0.25">
      <c r="B1568" s="465" t="str">
        <f>IFERROR(IF('Quantities Report_Secondary'!A1567="","",VALUE(SUBSTITUTE('Quantities Report_Secondary'!A1567,"+",""))),"")</f>
        <v/>
      </c>
    </row>
    <row r="1569" spans="2:2" x14ac:dyDescent="0.25">
      <c r="B1569" s="465" t="str">
        <f>IFERROR(IF('Quantities Report_Secondary'!A1568="","",VALUE(SUBSTITUTE('Quantities Report_Secondary'!A1568,"+",""))),"")</f>
        <v/>
      </c>
    </row>
    <row r="1570" spans="2:2" x14ac:dyDescent="0.25">
      <c r="B1570" s="465" t="str">
        <f>IFERROR(IF('Quantities Report_Secondary'!A1569="","",VALUE(SUBSTITUTE('Quantities Report_Secondary'!A1569,"+",""))),"")</f>
        <v/>
      </c>
    </row>
    <row r="1571" spans="2:2" x14ac:dyDescent="0.25">
      <c r="B1571" s="465" t="str">
        <f>IFERROR(IF('Quantities Report_Secondary'!A1570="","",VALUE(SUBSTITUTE('Quantities Report_Secondary'!A1570,"+",""))),"")</f>
        <v/>
      </c>
    </row>
    <row r="1572" spans="2:2" x14ac:dyDescent="0.25">
      <c r="B1572" s="465" t="str">
        <f>IFERROR(IF('Quantities Report_Secondary'!A1571="","",VALUE(SUBSTITUTE('Quantities Report_Secondary'!A1571,"+",""))),"")</f>
        <v/>
      </c>
    </row>
    <row r="1573" spans="2:2" x14ac:dyDescent="0.25">
      <c r="B1573" s="465" t="str">
        <f>IFERROR(IF('Quantities Report_Secondary'!A1572="","",VALUE(SUBSTITUTE('Quantities Report_Secondary'!A1572,"+",""))),"")</f>
        <v/>
      </c>
    </row>
    <row r="1574" spans="2:2" x14ac:dyDescent="0.25">
      <c r="B1574" s="465" t="str">
        <f>IFERROR(IF('Quantities Report_Secondary'!A1573="","",VALUE(SUBSTITUTE('Quantities Report_Secondary'!A1573,"+",""))),"")</f>
        <v/>
      </c>
    </row>
    <row r="1575" spans="2:2" x14ac:dyDescent="0.25">
      <c r="B1575" s="465" t="str">
        <f>IFERROR(IF('Quantities Report_Secondary'!A1574="","",VALUE(SUBSTITUTE('Quantities Report_Secondary'!A1574,"+",""))),"")</f>
        <v/>
      </c>
    </row>
    <row r="1576" spans="2:2" x14ac:dyDescent="0.25">
      <c r="B1576" s="465" t="str">
        <f>IFERROR(IF('Quantities Report_Secondary'!A1575="","",VALUE(SUBSTITUTE('Quantities Report_Secondary'!A1575,"+",""))),"")</f>
        <v/>
      </c>
    </row>
    <row r="1577" spans="2:2" x14ac:dyDescent="0.25">
      <c r="B1577" s="465" t="str">
        <f>IFERROR(IF('Quantities Report_Secondary'!A1576="","",VALUE(SUBSTITUTE('Quantities Report_Secondary'!A1576,"+",""))),"")</f>
        <v/>
      </c>
    </row>
    <row r="1578" spans="2:2" x14ac:dyDescent="0.25">
      <c r="B1578" s="465" t="str">
        <f>IFERROR(IF('Quantities Report_Secondary'!A1577="","",VALUE(SUBSTITUTE('Quantities Report_Secondary'!A1577,"+",""))),"")</f>
        <v/>
      </c>
    </row>
    <row r="1579" spans="2:2" x14ac:dyDescent="0.25">
      <c r="B1579" s="465" t="str">
        <f>IFERROR(IF('Quantities Report_Secondary'!A1578="","",VALUE(SUBSTITUTE('Quantities Report_Secondary'!A1578,"+",""))),"")</f>
        <v/>
      </c>
    </row>
    <row r="1580" spans="2:2" x14ac:dyDescent="0.25">
      <c r="B1580" s="465" t="str">
        <f>IFERROR(IF('Quantities Report_Secondary'!A1579="","",VALUE(SUBSTITUTE('Quantities Report_Secondary'!A1579,"+",""))),"")</f>
        <v/>
      </c>
    </row>
    <row r="1581" spans="2:2" x14ac:dyDescent="0.25">
      <c r="B1581" s="465" t="str">
        <f>IFERROR(IF('Quantities Report_Secondary'!A1580="","",VALUE(SUBSTITUTE('Quantities Report_Secondary'!A1580,"+",""))),"")</f>
        <v/>
      </c>
    </row>
    <row r="1582" spans="2:2" x14ac:dyDescent="0.25">
      <c r="B1582" s="465" t="str">
        <f>IFERROR(IF('Quantities Report_Secondary'!A1581="","",VALUE(SUBSTITUTE('Quantities Report_Secondary'!A1581,"+",""))),"")</f>
        <v/>
      </c>
    </row>
    <row r="1583" spans="2:2" x14ac:dyDescent="0.25">
      <c r="B1583" s="465" t="str">
        <f>IFERROR(IF('Quantities Report_Secondary'!A1582="","",VALUE(SUBSTITUTE('Quantities Report_Secondary'!A1582,"+",""))),"")</f>
        <v/>
      </c>
    </row>
    <row r="1584" spans="2:2" x14ac:dyDescent="0.25">
      <c r="B1584" s="465" t="str">
        <f>IFERROR(IF('Quantities Report_Secondary'!A1583="","",VALUE(SUBSTITUTE('Quantities Report_Secondary'!A1583,"+",""))),"")</f>
        <v/>
      </c>
    </row>
    <row r="1585" spans="2:2" x14ac:dyDescent="0.25">
      <c r="B1585" s="465" t="str">
        <f>IFERROR(IF('Quantities Report_Secondary'!A1584="","",VALUE(SUBSTITUTE('Quantities Report_Secondary'!A1584,"+",""))),"")</f>
        <v/>
      </c>
    </row>
    <row r="1586" spans="2:2" x14ac:dyDescent="0.25">
      <c r="B1586" s="465" t="str">
        <f>IFERROR(IF('Quantities Report_Secondary'!A1585="","",VALUE(SUBSTITUTE('Quantities Report_Secondary'!A1585,"+",""))),"")</f>
        <v/>
      </c>
    </row>
    <row r="1587" spans="2:2" x14ac:dyDescent="0.25">
      <c r="B1587" s="465" t="str">
        <f>IFERROR(IF('Quantities Report_Secondary'!A1586="","",VALUE(SUBSTITUTE('Quantities Report_Secondary'!A1586,"+",""))),"")</f>
        <v/>
      </c>
    </row>
    <row r="1588" spans="2:2" x14ac:dyDescent="0.25">
      <c r="B1588" s="465" t="str">
        <f>IFERROR(IF('Quantities Report_Secondary'!A1587="","",VALUE(SUBSTITUTE('Quantities Report_Secondary'!A1587,"+",""))),"")</f>
        <v/>
      </c>
    </row>
    <row r="1589" spans="2:2" x14ac:dyDescent="0.25">
      <c r="B1589" s="465" t="str">
        <f>IFERROR(IF('Quantities Report_Secondary'!A1588="","",VALUE(SUBSTITUTE('Quantities Report_Secondary'!A1588,"+",""))),"")</f>
        <v/>
      </c>
    </row>
    <row r="1590" spans="2:2" x14ac:dyDescent="0.25">
      <c r="B1590" s="465" t="str">
        <f>IFERROR(IF('Quantities Report_Secondary'!A1589="","",VALUE(SUBSTITUTE('Quantities Report_Secondary'!A1589,"+",""))),"")</f>
        <v/>
      </c>
    </row>
    <row r="1591" spans="2:2" x14ac:dyDescent="0.25">
      <c r="B1591" s="465" t="str">
        <f>IFERROR(IF('Quantities Report_Secondary'!A1590="","",VALUE(SUBSTITUTE('Quantities Report_Secondary'!A1590,"+",""))),"")</f>
        <v/>
      </c>
    </row>
    <row r="1592" spans="2:2" x14ac:dyDescent="0.25">
      <c r="B1592" s="465" t="str">
        <f>IFERROR(IF('Quantities Report_Secondary'!A1591="","",VALUE(SUBSTITUTE('Quantities Report_Secondary'!A1591,"+",""))),"")</f>
        <v/>
      </c>
    </row>
    <row r="1593" spans="2:2" x14ac:dyDescent="0.25">
      <c r="B1593" s="465" t="str">
        <f>IFERROR(IF('Quantities Report_Secondary'!A1592="","",VALUE(SUBSTITUTE('Quantities Report_Secondary'!A1592,"+",""))),"")</f>
        <v/>
      </c>
    </row>
    <row r="1594" spans="2:2" x14ac:dyDescent="0.25">
      <c r="B1594" s="465" t="str">
        <f>IFERROR(IF('Quantities Report_Secondary'!A1593="","",VALUE(SUBSTITUTE('Quantities Report_Secondary'!A1593,"+",""))),"")</f>
        <v/>
      </c>
    </row>
    <row r="1595" spans="2:2" x14ac:dyDescent="0.25">
      <c r="B1595" s="465" t="str">
        <f>IFERROR(IF('Quantities Report_Secondary'!A1594="","",VALUE(SUBSTITUTE('Quantities Report_Secondary'!A1594,"+",""))),"")</f>
        <v/>
      </c>
    </row>
    <row r="1596" spans="2:2" x14ac:dyDescent="0.25">
      <c r="B1596" s="465" t="str">
        <f>IFERROR(IF('Quantities Report_Secondary'!A1595="","",VALUE(SUBSTITUTE('Quantities Report_Secondary'!A1595,"+",""))),"")</f>
        <v/>
      </c>
    </row>
    <row r="1597" spans="2:2" x14ac:dyDescent="0.25">
      <c r="B1597" s="465" t="str">
        <f>IFERROR(IF('Quantities Report_Secondary'!A1596="","",VALUE(SUBSTITUTE('Quantities Report_Secondary'!A1596,"+",""))),"")</f>
        <v/>
      </c>
    </row>
    <row r="1598" spans="2:2" x14ac:dyDescent="0.25">
      <c r="B1598" s="465" t="str">
        <f>IFERROR(IF('Quantities Report_Secondary'!A1597="","",VALUE(SUBSTITUTE('Quantities Report_Secondary'!A1597,"+",""))),"")</f>
        <v/>
      </c>
    </row>
    <row r="1599" spans="2:2" x14ac:dyDescent="0.25">
      <c r="B1599" s="465" t="str">
        <f>IFERROR(IF('Quantities Report_Secondary'!A1598="","",VALUE(SUBSTITUTE('Quantities Report_Secondary'!A1598,"+",""))),"")</f>
        <v/>
      </c>
    </row>
    <row r="1600" spans="2:2" x14ac:dyDescent="0.25">
      <c r="B1600" s="465" t="str">
        <f>IFERROR(IF('Quantities Report_Secondary'!A1599="","",VALUE(SUBSTITUTE('Quantities Report_Secondary'!A1599,"+",""))),"")</f>
        <v/>
      </c>
    </row>
    <row r="1601" spans="2:2" x14ac:dyDescent="0.25">
      <c r="B1601" s="465" t="str">
        <f>IFERROR(IF('Quantities Report_Secondary'!A1600="","",VALUE(SUBSTITUTE('Quantities Report_Secondary'!A1600,"+",""))),"")</f>
        <v/>
      </c>
    </row>
    <row r="1602" spans="2:2" x14ac:dyDescent="0.25">
      <c r="B1602" s="465" t="str">
        <f>IFERROR(IF('Quantities Report_Secondary'!A1601="","",VALUE(SUBSTITUTE('Quantities Report_Secondary'!A1601,"+",""))),"")</f>
        <v/>
      </c>
    </row>
    <row r="1603" spans="2:2" x14ac:dyDescent="0.25">
      <c r="B1603" s="465" t="str">
        <f>IFERROR(IF('Quantities Report_Secondary'!A1602="","",VALUE(SUBSTITUTE('Quantities Report_Secondary'!A1602,"+",""))),"")</f>
        <v/>
      </c>
    </row>
    <row r="1604" spans="2:2" x14ac:dyDescent="0.25">
      <c r="B1604" s="465" t="str">
        <f>IFERROR(IF('Quantities Report_Secondary'!A1603="","",VALUE(SUBSTITUTE('Quantities Report_Secondary'!A1603,"+",""))),"")</f>
        <v/>
      </c>
    </row>
    <row r="1605" spans="2:2" x14ac:dyDescent="0.25">
      <c r="B1605" s="465" t="str">
        <f>IFERROR(IF('Quantities Report_Secondary'!A1604="","",VALUE(SUBSTITUTE('Quantities Report_Secondary'!A1604,"+",""))),"")</f>
        <v/>
      </c>
    </row>
    <row r="1606" spans="2:2" x14ac:dyDescent="0.25">
      <c r="B1606" s="465" t="str">
        <f>IFERROR(IF('Quantities Report_Secondary'!A1605="","",VALUE(SUBSTITUTE('Quantities Report_Secondary'!A1605,"+",""))),"")</f>
        <v/>
      </c>
    </row>
    <row r="1607" spans="2:2" x14ac:dyDescent="0.25">
      <c r="B1607" s="465" t="str">
        <f>IFERROR(IF('Quantities Report_Secondary'!A1606="","",VALUE(SUBSTITUTE('Quantities Report_Secondary'!A1606,"+",""))),"")</f>
        <v/>
      </c>
    </row>
    <row r="1608" spans="2:2" x14ac:dyDescent="0.25">
      <c r="B1608" s="465" t="str">
        <f>IFERROR(IF('Quantities Report_Secondary'!A1607="","",VALUE(SUBSTITUTE('Quantities Report_Secondary'!A1607,"+",""))),"")</f>
        <v/>
      </c>
    </row>
    <row r="1609" spans="2:2" x14ac:dyDescent="0.25">
      <c r="B1609" s="465" t="str">
        <f>IFERROR(IF('Quantities Report_Secondary'!A1608="","",VALUE(SUBSTITUTE('Quantities Report_Secondary'!A1608,"+",""))),"")</f>
        <v/>
      </c>
    </row>
    <row r="1610" spans="2:2" x14ac:dyDescent="0.25">
      <c r="B1610" s="465" t="str">
        <f>IFERROR(IF('Quantities Report_Secondary'!A1609="","",VALUE(SUBSTITUTE('Quantities Report_Secondary'!A1609,"+",""))),"")</f>
        <v/>
      </c>
    </row>
    <row r="1611" spans="2:2" x14ac:dyDescent="0.25">
      <c r="B1611" s="465" t="str">
        <f>IFERROR(IF('Quantities Report_Secondary'!A1610="","",VALUE(SUBSTITUTE('Quantities Report_Secondary'!A1610,"+",""))),"")</f>
        <v/>
      </c>
    </row>
    <row r="1612" spans="2:2" x14ac:dyDescent="0.25">
      <c r="B1612" s="465" t="str">
        <f>IFERROR(IF('Quantities Report_Secondary'!A1611="","",VALUE(SUBSTITUTE('Quantities Report_Secondary'!A1611,"+",""))),"")</f>
        <v/>
      </c>
    </row>
    <row r="1613" spans="2:2" x14ac:dyDescent="0.25">
      <c r="B1613" s="465" t="str">
        <f>IFERROR(IF('Quantities Report_Secondary'!A1612="","",VALUE(SUBSTITUTE('Quantities Report_Secondary'!A1612,"+",""))),"")</f>
        <v/>
      </c>
    </row>
    <row r="1614" spans="2:2" x14ac:dyDescent="0.25">
      <c r="B1614" s="465" t="str">
        <f>IFERROR(IF('Quantities Report_Secondary'!A1613="","",VALUE(SUBSTITUTE('Quantities Report_Secondary'!A1613,"+",""))),"")</f>
        <v/>
      </c>
    </row>
    <row r="1615" spans="2:2" x14ac:dyDescent="0.25">
      <c r="B1615" s="465" t="str">
        <f>IFERROR(IF('Quantities Report_Secondary'!A1614="","",VALUE(SUBSTITUTE('Quantities Report_Secondary'!A1614,"+",""))),"")</f>
        <v/>
      </c>
    </row>
    <row r="1616" spans="2:2" x14ac:dyDescent="0.25">
      <c r="B1616" s="465" t="str">
        <f>IFERROR(IF('Quantities Report_Secondary'!A1615="","",VALUE(SUBSTITUTE('Quantities Report_Secondary'!A1615,"+",""))),"")</f>
        <v/>
      </c>
    </row>
    <row r="1617" spans="2:2" x14ac:dyDescent="0.25">
      <c r="B1617" s="465" t="str">
        <f>IFERROR(IF('Quantities Report_Secondary'!A1616="","",VALUE(SUBSTITUTE('Quantities Report_Secondary'!A1616,"+",""))),"")</f>
        <v/>
      </c>
    </row>
    <row r="1618" spans="2:2" x14ac:dyDescent="0.25">
      <c r="B1618" s="465" t="str">
        <f>IFERROR(IF('Quantities Report_Secondary'!A1617="","",VALUE(SUBSTITUTE('Quantities Report_Secondary'!A1617,"+",""))),"")</f>
        <v/>
      </c>
    </row>
    <row r="1619" spans="2:2" x14ac:dyDescent="0.25">
      <c r="B1619" s="465" t="str">
        <f>IFERROR(IF('Quantities Report_Secondary'!A1618="","",VALUE(SUBSTITUTE('Quantities Report_Secondary'!A1618,"+",""))),"")</f>
        <v/>
      </c>
    </row>
    <row r="1620" spans="2:2" x14ac:dyDescent="0.25">
      <c r="B1620" s="465" t="str">
        <f>IFERROR(IF('Quantities Report_Secondary'!A1619="","",VALUE(SUBSTITUTE('Quantities Report_Secondary'!A1619,"+",""))),"")</f>
        <v/>
      </c>
    </row>
    <row r="1621" spans="2:2" x14ac:dyDescent="0.25">
      <c r="B1621" s="465" t="str">
        <f>IFERROR(IF('Quantities Report_Secondary'!A1620="","",VALUE(SUBSTITUTE('Quantities Report_Secondary'!A1620,"+",""))),"")</f>
        <v/>
      </c>
    </row>
    <row r="1622" spans="2:2" x14ac:dyDescent="0.25">
      <c r="B1622" s="465" t="str">
        <f>IFERROR(IF('Quantities Report_Secondary'!A1621="","",VALUE(SUBSTITUTE('Quantities Report_Secondary'!A1621,"+",""))),"")</f>
        <v/>
      </c>
    </row>
    <row r="1623" spans="2:2" x14ac:dyDescent="0.25">
      <c r="B1623" s="465" t="str">
        <f>IFERROR(IF('Quantities Report_Secondary'!A1622="","",VALUE(SUBSTITUTE('Quantities Report_Secondary'!A1622,"+",""))),"")</f>
        <v/>
      </c>
    </row>
    <row r="1624" spans="2:2" x14ac:dyDescent="0.25">
      <c r="B1624" s="465" t="str">
        <f>IFERROR(IF('Quantities Report_Secondary'!A1623="","",VALUE(SUBSTITUTE('Quantities Report_Secondary'!A1623,"+",""))),"")</f>
        <v/>
      </c>
    </row>
    <row r="1625" spans="2:2" x14ac:dyDescent="0.25">
      <c r="B1625" s="465" t="str">
        <f>IFERROR(IF('Quantities Report_Secondary'!A1624="","",VALUE(SUBSTITUTE('Quantities Report_Secondary'!A1624,"+",""))),"")</f>
        <v/>
      </c>
    </row>
    <row r="1626" spans="2:2" x14ac:dyDescent="0.25">
      <c r="B1626" s="465" t="str">
        <f>IFERROR(IF('Quantities Report_Secondary'!A1625="","",VALUE(SUBSTITUTE('Quantities Report_Secondary'!A1625,"+",""))),"")</f>
        <v/>
      </c>
    </row>
    <row r="1627" spans="2:2" x14ac:dyDescent="0.25">
      <c r="B1627" s="465" t="str">
        <f>IFERROR(IF('Quantities Report_Secondary'!A1626="","",VALUE(SUBSTITUTE('Quantities Report_Secondary'!A1626,"+",""))),"")</f>
        <v/>
      </c>
    </row>
    <row r="1628" spans="2:2" x14ac:dyDescent="0.25">
      <c r="B1628" s="465" t="str">
        <f>IFERROR(IF('Quantities Report_Secondary'!A1627="","",VALUE(SUBSTITUTE('Quantities Report_Secondary'!A1627,"+",""))),"")</f>
        <v/>
      </c>
    </row>
    <row r="1629" spans="2:2" x14ac:dyDescent="0.25">
      <c r="B1629" s="465" t="str">
        <f>IFERROR(IF('Quantities Report_Secondary'!A1628="","",VALUE(SUBSTITUTE('Quantities Report_Secondary'!A1628,"+",""))),"")</f>
        <v/>
      </c>
    </row>
    <row r="1630" spans="2:2" x14ac:dyDescent="0.25">
      <c r="B1630" s="465" t="str">
        <f>IFERROR(IF('Quantities Report_Secondary'!A1629="","",VALUE(SUBSTITUTE('Quantities Report_Secondary'!A1629,"+",""))),"")</f>
        <v/>
      </c>
    </row>
    <row r="1631" spans="2:2" x14ac:dyDescent="0.25">
      <c r="B1631" s="465" t="str">
        <f>IFERROR(IF('Quantities Report_Secondary'!A1630="","",VALUE(SUBSTITUTE('Quantities Report_Secondary'!A1630,"+",""))),"")</f>
        <v/>
      </c>
    </row>
    <row r="1632" spans="2:2" x14ac:dyDescent="0.25">
      <c r="B1632" s="465" t="str">
        <f>IFERROR(IF('Quantities Report_Secondary'!A1631="","",VALUE(SUBSTITUTE('Quantities Report_Secondary'!A1631,"+",""))),"")</f>
        <v/>
      </c>
    </row>
    <row r="1633" spans="2:2" x14ac:dyDescent="0.25">
      <c r="B1633" s="465" t="str">
        <f>IFERROR(IF('Quantities Report_Secondary'!A1632="","",VALUE(SUBSTITUTE('Quantities Report_Secondary'!A1632,"+",""))),"")</f>
        <v/>
      </c>
    </row>
    <row r="1634" spans="2:2" x14ac:dyDescent="0.25">
      <c r="B1634" s="465" t="str">
        <f>IFERROR(IF('Quantities Report_Secondary'!A1633="","",VALUE(SUBSTITUTE('Quantities Report_Secondary'!A1633,"+",""))),"")</f>
        <v/>
      </c>
    </row>
    <row r="1635" spans="2:2" x14ac:dyDescent="0.25">
      <c r="B1635" s="465" t="str">
        <f>IFERROR(IF('Quantities Report_Secondary'!A1634="","",VALUE(SUBSTITUTE('Quantities Report_Secondary'!A1634,"+",""))),"")</f>
        <v/>
      </c>
    </row>
    <row r="1636" spans="2:2" x14ac:dyDescent="0.25">
      <c r="B1636" s="465" t="str">
        <f>IFERROR(IF('Quantities Report_Secondary'!A1635="","",VALUE(SUBSTITUTE('Quantities Report_Secondary'!A1635,"+",""))),"")</f>
        <v/>
      </c>
    </row>
    <row r="1637" spans="2:2" x14ac:dyDescent="0.25">
      <c r="B1637" s="465" t="str">
        <f>IFERROR(IF('Quantities Report_Secondary'!A1636="","",VALUE(SUBSTITUTE('Quantities Report_Secondary'!A1636,"+",""))),"")</f>
        <v/>
      </c>
    </row>
    <row r="1638" spans="2:2" x14ac:dyDescent="0.25">
      <c r="B1638" s="465" t="str">
        <f>IFERROR(IF('Quantities Report_Secondary'!A1637="","",VALUE(SUBSTITUTE('Quantities Report_Secondary'!A1637,"+",""))),"")</f>
        <v/>
      </c>
    </row>
    <row r="1639" spans="2:2" x14ac:dyDescent="0.25">
      <c r="B1639" s="465" t="str">
        <f>IFERROR(IF('Quantities Report_Secondary'!A1638="","",VALUE(SUBSTITUTE('Quantities Report_Secondary'!A1638,"+",""))),"")</f>
        <v/>
      </c>
    </row>
    <row r="1640" spans="2:2" x14ac:dyDescent="0.25">
      <c r="B1640" s="465" t="str">
        <f>IFERROR(IF('Quantities Report_Secondary'!A1639="","",VALUE(SUBSTITUTE('Quantities Report_Secondary'!A1639,"+",""))),"")</f>
        <v/>
      </c>
    </row>
    <row r="1641" spans="2:2" x14ac:dyDescent="0.25">
      <c r="B1641" s="465" t="str">
        <f>IFERROR(IF('Quantities Report_Secondary'!A1640="","",VALUE(SUBSTITUTE('Quantities Report_Secondary'!A1640,"+",""))),"")</f>
        <v/>
      </c>
    </row>
    <row r="1642" spans="2:2" x14ac:dyDescent="0.25">
      <c r="B1642" s="465" t="str">
        <f>IFERROR(IF('Quantities Report_Secondary'!A1641="","",VALUE(SUBSTITUTE('Quantities Report_Secondary'!A1641,"+",""))),"")</f>
        <v/>
      </c>
    </row>
    <row r="1643" spans="2:2" x14ac:dyDescent="0.25">
      <c r="B1643" s="465" t="str">
        <f>IFERROR(IF('Quantities Report_Secondary'!A1642="","",VALUE(SUBSTITUTE('Quantities Report_Secondary'!A1642,"+",""))),"")</f>
        <v/>
      </c>
    </row>
    <row r="1644" spans="2:2" x14ac:dyDescent="0.25">
      <c r="B1644" s="465" t="str">
        <f>IFERROR(IF('Quantities Report_Secondary'!A1643="","",VALUE(SUBSTITUTE('Quantities Report_Secondary'!A1643,"+",""))),"")</f>
        <v/>
      </c>
    </row>
    <row r="1645" spans="2:2" x14ac:dyDescent="0.25">
      <c r="B1645" s="465" t="str">
        <f>IFERROR(IF('Quantities Report_Secondary'!A1644="","",VALUE(SUBSTITUTE('Quantities Report_Secondary'!A1644,"+",""))),"")</f>
        <v/>
      </c>
    </row>
    <row r="1646" spans="2:2" x14ac:dyDescent="0.25">
      <c r="B1646" s="465" t="str">
        <f>IFERROR(IF('Quantities Report_Secondary'!A1645="","",VALUE(SUBSTITUTE('Quantities Report_Secondary'!A1645,"+",""))),"")</f>
        <v/>
      </c>
    </row>
    <row r="1647" spans="2:2" x14ac:dyDescent="0.25">
      <c r="B1647" s="465" t="str">
        <f>IFERROR(IF('Quantities Report_Secondary'!A1646="","",VALUE(SUBSTITUTE('Quantities Report_Secondary'!A1646,"+",""))),"")</f>
        <v/>
      </c>
    </row>
    <row r="1648" spans="2:2" x14ac:dyDescent="0.25">
      <c r="B1648" s="465" t="str">
        <f>IFERROR(IF('Quantities Report_Secondary'!A1647="","",VALUE(SUBSTITUTE('Quantities Report_Secondary'!A1647,"+",""))),"")</f>
        <v/>
      </c>
    </row>
    <row r="1649" spans="2:2" x14ac:dyDescent="0.25">
      <c r="B1649" s="465" t="str">
        <f>IFERROR(IF('Quantities Report_Secondary'!A1648="","",VALUE(SUBSTITUTE('Quantities Report_Secondary'!A1648,"+",""))),"")</f>
        <v/>
      </c>
    </row>
    <row r="1650" spans="2:2" x14ac:dyDescent="0.25">
      <c r="B1650" s="465" t="str">
        <f>IFERROR(IF('Quantities Report_Secondary'!A1649="","",VALUE(SUBSTITUTE('Quantities Report_Secondary'!A1649,"+",""))),"")</f>
        <v/>
      </c>
    </row>
    <row r="1651" spans="2:2" x14ac:dyDescent="0.25">
      <c r="B1651" s="465" t="str">
        <f>IFERROR(IF('Quantities Report_Secondary'!A1650="","",VALUE(SUBSTITUTE('Quantities Report_Secondary'!A1650,"+",""))),"")</f>
        <v/>
      </c>
    </row>
    <row r="1652" spans="2:2" x14ac:dyDescent="0.25">
      <c r="B1652" s="465" t="str">
        <f>IFERROR(IF('Quantities Report_Secondary'!A1651="","",VALUE(SUBSTITUTE('Quantities Report_Secondary'!A1651,"+",""))),"")</f>
        <v/>
      </c>
    </row>
    <row r="1653" spans="2:2" x14ac:dyDescent="0.25">
      <c r="B1653" s="465" t="str">
        <f>IFERROR(IF('Quantities Report_Secondary'!A1652="","",VALUE(SUBSTITUTE('Quantities Report_Secondary'!A1652,"+",""))),"")</f>
        <v/>
      </c>
    </row>
    <row r="1654" spans="2:2" x14ac:dyDescent="0.25">
      <c r="B1654" s="465" t="str">
        <f>IFERROR(IF('Quantities Report_Secondary'!A1653="","",VALUE(SUBSTITUTE('Quantities Report_Secondary'!A1653,"+",""))),"")</f>
        <v/>
      </c>
    </row>
    <row r="1655" spans="2:2" x14ac:dyDescent="0.25">
      <c r="B1655" s="465" t="str">
        <f>IFERROR(IF('Quantities Report_Secondary'!A1654="","",VALUE(SUBSTITUTE('Quantities Report_Secondary'!A1654,"+",""))),"")</f>
        <v/>
      </c>
    </row>
    <row r="1656" spans="2:2" x14ac:dyDescent="0.25">
      <c r="B1656" s="465" t="str">
        <f>IFERROR(IF('Quantities Report_Secondary'!A1655="","",VALUE(SUBSTITUTE('Quantities Report_Secondary'!A1655,"+",""))),"")</f>
        <v/>
      </c>
    </row>
    <row r="1657" spans="2:2" x14ac:dyDescent="0.25">
      <c r="B1657" s="465" t="str">
        <f>IFERROR(IF('Quantities Report_Secondary'!A1656="","",VALUE(SUBSTITUTE('Quantities Report_Secondary'!A1656,"+",""))),"")</f>
        <v/>
      </c>
    </row>
    <row r="1658" spans="2:2" x14ac:dyDescent="0.25">
      <c r="B1658" s="465" t="str">
        <f>IFERROR(IF('Quantities Report_Secondary'!A1657="","",VALUE(SUBSTITUTE('Quantities Report_Secondary'!A1657,"+",""))),"")</f>
        <v/>
      </c>
    </row>
    <row r="1659" spans="2:2" x14ac:dyDescent="0.25">
      <c r="B1659" s="465" t="str">
        <f>IFERROR(IF('Quantities Report_Secondary'!A1658="","",VALUE(SUBSTITUTE('Quantities Report_Secondary'!A1658,"+",""))),"")</f>
        <v/>
      </c>
    </row>
    <row r="1660" spans="2:2" x14ac:dyDescent="0.25">
      <c r="B1660" s="465" t="str">
        <f>IFERROR(IF('Quantities Report_Secondary'!A1659="","",VALUE(SUBSTITUTE('Quantities Report_Secondary'!A1659,"+",""))),"")</f>
        <v/>
      </c>
    </row>
    <row r="1661" spans="2:2" x14ac:dyDescent="0.25">
      <c r="B1661" s="465" t="str">
        <f>IFERROR(IF('Quantities Report_Secondary'!A1660="","",VALUE(SUBSTITUTE('Quantities Report_Secondary'!A1660,"+",""))),"")</f>
        <v/>
      </c>
    </row>
    <row r="1662" spans="2:2" x14ac:dyDescent="0.25">
      <c r="B1662" s="465" t="str">
        <f>IFERROR(IF('Quantities Report_Secondary'!A1661="","",VALUE(SUBSTITUTE('Quantities Report_Secondary'!A1661,"+",""))),"")</f>
        <v/>
      </c>
    </row>
    <row r="1663" spans="2:2" x14ac:dyDescent="0.25">
      <c r="B1663" s="465" t="str">
        <f>IFERROR(IF('Quantities Report_Secondary'!A1662="","",VALUE(SUBSTITUTE('Quantities Report_Secondary'!A1662,"+",""))),"")</f>
        <v/>
      </c>
    </row>
    <row r="1664" spans="2:2" x14ac:dyDescent="0.25">
      <c r="B1664" s="465" t="str">
        <f>IFERROR(IF('Quantities Report_Secondary'!A1663="","",VALUE(SUBSTITUTE('Quantities Report_Secondary'!A1663,"+",""))),"")</f>
        <v/>
      </c>
    </row>
    <row r="1665" spans="2:2" x14ac:dyDescent="0.25">
      <c r="B1665" s="465" t="str">
        <f>IFERROR(IF('Quantities Report_Secondary'!A1664="","",VALUE(SUBSTITUTE('Quantities Report_Secondary'!A1664,"+",""))),"")</f>
        <v/>
      </c>
    </row>
    <row r="1666" spans="2:2" x14ac:dyDescent="0.25">
      <c r="B1666" s="465" t="str">
        <f>IFERROR(IF('Quantities Report_Secondary'!A1665="","",VALUE(SUBSTITUTE('Quantities Report_Secondary'!A1665,"+",""))),"")</f>
        <v/>
      </c>
    </row>
    <row r="1667" spans="2:2" x14ac:dyDescent="0.25">
      <c r="B1667" s="465" t="str">
        <f>IFERROR(IF('Quantities Report_Secondary'!A1666="","",VALUE(SUBSTITUTE('Quantities Report_Secondary'!A1666,"+",""))),"")</f>
        <v/>
      </c>
    </row>
    <row r="1668" spans="2:2" x14ac:dyDescent="0.25">
      <c r="B1668" s="465" t="str">
        <f>IFERROR(IF('Quantities Report_Secondary'!A1667="","",VALUE(SUBSTITUTE('Quantities Report_Secondary'!A1667,"+",""))),"")</f>
        <v/>
      </c>
    </row>
    <row r="1669" spans="2:2" x14ac:dyDescent="0.25">
      <c r="B1669" s="465" t="str">
        <f>IFERROR(IF('Quantities Report_Secondary'!A1668="","",VALUE(SUBSTITUTE('Quantities Report_Secondary'!A1668,"+",""))),"")</f>
        <v/>
      </c>
    </row>
    <row r="1670" spans="2:2" x14ac:dyDescent="0.25">
      <c r="B1670" s="465" t="str">
        <f>IFERROR(IF('Quantities Report_Secondary'!A1669="","",VALUE(SUBSTITUTE('Quantities Report_Secondary'!A1669,"+",""))),"")</f>
        <v/>
      </c>
    </row>
    <row r="1671" spans="2:2" x14ac:dyDescent="0.25">
      <c r="B1671" s="465" t="str">
        <f>IFERROR(IF('Quantities Report_Secondary'!A1670="","",VALUE(SUBSTITUTE('Quantities Report_Secondary'!A1670,"+",""))),"")</f>
        <v/>
      </c>
    </row>
    <row r="1672" spans="2:2" x14ac:dyDescent="0.25">
      <c r="B1672" s="465" t="str">
        <f>IFERROR(IF('Quantities Report_Secondary'!A1671="","",VALUE(SUBSTITUTE('Quantities Report_Secondary'!A1671,"+",""))),"")</f>
        <v/>
      </c>
    </row>
    <row r="1673" spans="2:2" x14ac:dyDescent="0.25">
      <c r="B1673" s="465" t="str">
        <f>IFERROR(IF('Quantities Report_Secondary'!A1672="","",VALUE(SUBSTITUTE('Quantities Report_Secondary'!A1672,"+",""))),"")</f>
        <v/>
      </c>
    </row>
    <row r="1674" spans="2:2" x14ac:dyDescent="0.25">
      <c r="B1674" s="465" t="str">
        <f>IFERROR(IF('Quantities Report_Secondary'!A1673="","",VALUE(SUBSTITUTE('Quantities Report_Secondary'!A1673,"+",""))),"")</f>
        <v/>
      </c>
    </row>
    <row r="1675" spans="2:2" x14ac:dyDescent="0.25">
      <c r="B1675" s="465" t="str">
        <f>IFERROR(IF('Quantities Report_Secondary'!A1674="","",VALUE(SUBSTITUTE('Quantities Report_Secondary'!A1674,"+",""))),"")</f>
        <v/>
      </c>
    </row>
    <row r="1676" spans="2:2" x14ac:dyDescent="0.25">
      <c r="B1676" s="465" t="str">
        <f>IFERROR(IF('Quantities Report_Secondary'!A1675="","",VALUE(SUBSTITUTE('Quantities Report_Secondary'!A1675,"+",""))),"")</f>
        <v/>
      </c>
    </row>
    <row r="1677" spans="2:2" x14ac:dyDescent="0.25">
      <c r="B1677" s="465" t="str">
        <f>IFERROR(IF('Quantities Report_Secondary'!A1676="","",VALUE(SUBSTITUTE('Quantities Report_Secondary'!A1676,"+",""))),"")</f>
        <v/>
      </c>
    </row>
    <row r="1678" spans="2:2" x14ac:dyDescent="0.25">
      <c r="B1678" s="465" t="str">
        <f>IFERROR(IF('Quantities Report_Secondary'!A1677="","",VALUE(SUBSTITUTE('Quantities Report_Secondary'!A1677,"+",""))),"")</f>
        <v/>
      </c>
    </row>
    <row r="1679" spans="2:2" x14ac:dyDescent="0.25">
      <c r="B1679" s="465" t="str">
        <f>IFERROR(IF('Quantities Report_Secondary'!A1678="","",VALUE(SUBSTITUTE('Quantities Report_Secondary'!A1678,"+",""))),"")</f>
        <v/>
      </c>
    </row>
    <row r="1680" spans="2:2" x14ac:dyDescent="0.25">
      <c r="B1680" s="465" t="str">
        <f>IFERROR(IF('Quantities Report_Secondary'!A1679="","",VALUE(SUBSTITUTE('Quantities Report_Secondary'!A1679,"+",""))),"")</f>
        <v/>
      </c>
    </row>
    <row r="1681" spans="2:2" x14ac:dyDescent="0.25">
      <c r="B1681" s="465" t="str">
        <f>IFERROR(IF('Quantities Report_Secondary'!A1680="","",VALUE(SUBSTITUTE('Quantities Report_Secondary'!A1680,"+",""))),"")</f>
        <v/>
      </c>
    </row>
    <row r="1682" spans="2:2" x14ac:dyDescent="0.25">
      <c r="B1682" s="465" t="str">
        <f>IFERROR(IF('Quantities Report_Secondary'!A1681="","",VALUE(SUBSTITUTE('Quantities Report_Secondary'!A1681,"+",""))),"")</f>
        <v/>
      </c>
    </row>
    <row r="1683" spans="2:2" x14ac:dyDescent="0.25">
      <c r="B1683" s="465" t="str">
        <f>IFERROR(IF('Quantities Report_Secondary'!A1682="","",VALUE(SUBSTITUTE('Quantities Report_Secondary'!A1682,"+",""))),"")</f>
        <v/>
      </c>
    </row>
    <row r="1684" spans="2:2" x14ac:dyDescent="0.25">
      <c r="B1684" s="465" t="str">
        <f>IFERROR(IF('Quantities Report_Secondary'!A1683="","",VALUE(SUBSTITUTE('Quantities Report_Secondary'!A1683,"+",""))),"")</f>
        <v/>
      </c>
    </row>
    <row r="1685" spans="2:2" x14ac:dyDescent="0.25">
      <c r="B1685" s="465" t="str">
        <f>IFERROR(IF('Quantities Report_Secondary'!A1684="","",VALUE(SUBSTITUTE('Quantities Report_Secondary'!A1684,"+",""))),"")</f>
        <v/>
      </c>
    </row>
    <row r="1686" spans="2:2" x14ac:dyDescent="0.25">
      <c r="B1686" s="465" t="str">
        <f>IFERROR(IF('Quantities Report_Secondary'!A1685="","",VALUE(SUBSTITUTE('Quantities Report_Secondary'!A1685,"+",""))),"")</f>
        <v/>
      </c>
    </row>
    <row r="1687" spans="2:2" x14ac:dyDescent="0.25">
      <c r="B1687" s="465" t="str">
        <f>IFERROR(IF('Quantities Report_Secondary'!A1686="","",VALUE(SUBSTITUTE('Quantities Report_Secondary'!A1686,"+",""))),"")</f>
        <v/>
      </c>
    </row>
    <row r="1688" spans="2:2" x14ac:dyDescent="0.25">
      <c r="B1688" s="465" t="str">
        <f>IFERROR(IF('Quantities Report_Secondary'!A1687="","",VALUE(SUBSTITUTE('Quantities Report_Secondary'!A1687,"+",""))),"")</f>
        <v/>
      </c>
    </row>
    <row r="1689" spans="2:2" x14ac:dyDescent="0.25">
      <c r="B1689" s="465" t="str">
        <f>IFERROR(IF('Quantities Report_Secondary'!A1688="","",VALUE(SUBSTITUTE('Quantities Report_Secondary'!A1688,"+",""))),"")</f>
        <v/>
      </c>
    </row>
    <row r="1690" spans="2:2" x14ac:dyDescent="0.25">
      <c r="B1690" s="465" t="str">
        <f>IFERROR(IF('Quantities Report_Secondary'!A1689="","",VALUE(SUBSTITUTE('Quantities Report_Secondary'!A1689,"+",""))),"")</f>
        <v/>
      </c>
    </row>
    <row r="1691" spans="2:2" x14ac:dyDescent="0.25">
      <c r="B1691" s="465" t="str">
        <f>IFERROR(IF('Quantities Report_Secondary'!A1690="","",VALUE(SUBSTITUTE('Quantities Report_Secondary'!A1690,"+",""))),"")</f>
        <v/>
      </c>
    </row>
    <row r="1692" spans="2:2" x14ac:dyDescent="0.25">
      <c r="B1692" s="465" t="str">
        <f>IFERROR(IF('Quantities Report_Secondary'!A1691="","",VALUE(SUBSTITUTE('Quantities Report_Secondary'!A1691,"+",""))),"")</f>
        <v/>
      </c>
    </row>
    <row r="1693" spans="2:2" x14ac:dyDescent="0.25">
      <c r="B1693" s="465" t="str">
        <f>IFERROR(IF('Quantities Report_Secondary'!A1692="","",VALUE(SUBSTITUTE('Quantities Report_Secondary'!A1692,"+",""))),"")</f>
        <v/>
      </c>
    </row>
    <row r="1694" spans="2:2" x14ac:dyDescent="0.25">
      <c r="B1694" s="465" t="str">
        <f>IFERROR(IF('Quantities Report_Secondary'!A1693="","",VALUE(SUBSTITUTE('Quantities Report_Secondary'!A1693,"+",""))),"")</f>
        <v/>
      </c>
    </row>
    <row r="1695" spans="2:2" x14ac:dyDescent="0.25">
      <c r="B1695" s="465" t="str">
        <f>IFERROR(IF('Quantities Report_Secondary'!A1694="","",VALUE(SUBSTITUTE('Quantities Report_Secondary'!A1694,"+",""))),"")</f>
        <v/>
      </c>
    </row>
    <row r="1696" spans="2:2" x14ac:dyDescent="0.25">
      <c r="B1696" s="465" t="str">
        <f>IFERROR(IF('Quantities Report_Secondary'!A1695="","",VALUE(SUBSTITUTE('Quantities Report_Secondary'!A1695,"+",""))),"")</f>
        <v/>
      </c>
    </row>
    <row r="1697" spans="2:2" x14ac:dyDescent="0.25">
      <c r="B1697" s="465" t="str">
        <f>IFERROR(IF('Quantities Report_Secondary'!A1696="","",VALUE(SUBSTITUTE('Quantities Report_Secondary'!A1696,"+",""))),"")</f>
        <v/>
      </c>
    </row>
    <row r="1698" spans="2:2" x14ac:dyDescent="0.25">
      <c r="B1698" s="465" t="str">
        <f>IFERROR(IF('Quantities Report_Secondary'!A1697="","",VALUE(SUBSTITUTE('Quantities Report_Secondary'!A1697,"+",""))),"")</f>
        <v/>
      </c>
    </row>
    <row r="1699" spans="2:2" x14ac:dyDescent="0.25">
      <c r="B1699" s="465" t="str">
        <f>IFERROR(IF('Quantities Report_Secondary'!A1698="","",VALUE(SUBSTITUTE('Quantities Report_Secondary'!A1698,"+",""))),"")</f>
        <v/>
      </c>
    </row>
    <row r="1700" spans="2:2" x14ac:dyDescent="0.25">
      <c r="B1700" s="465" t="str">
        <f>IFERROR(IF('Quantities Report_Secondary'!A1699="","",VALUE(SUBSTITUTE('Quantities Report_Secondary'!A1699,"+",""))),"")</f>
        <v/>
      </c>
    </row>
    <row r="1701" spans="2:2" x14ac:dyDescent="0.25">
      <c r="B1701" s="465" t="str">
        <f>IFERROR(IF('Quantities Report_Secondary'!A1700="","",VALUE(SUBSTITUTE('Quantities Report_Secondary'!A1700,"+",""))),"")</f>
        <v/>
      </c>
    </row>
    <row r="1702" spans="2:2" x14ac:dyDescent="0.25">
      <c r="B1702" s="465" t="str">
        <f>IFERROR(IF('Quantities Report_Secondary'!A1701="","",VALUE(SUBSTITUTE('Quantities Report_Secondary'!A1701,"+",""))),"")</f>
        <v/>
      </c>
    </row>
    <row r="1703" spans="2:2" x14ac:dyDescent="0.25">
      <c r="B1703" s="465" t="str">
        <f>IFERROR(IF('Quantities Report_Secondary'!A1702="","",VALUE(SUBSTITUTE('Quantities Report_Secondary'!A1702,"+",""))),"")</f>
        <v/>
      </c>
    </row>
    <row r="1704" spans="2:2" x14ac:dyDescent="0.25">
      <c r="B1704" s="465" t="str">
        <f>IFERROR(IF('Quantities Report_Secondary'!A1703="","",VALUE(SUBSTITUTE('Quantities Report_Secondary'!A1703,"+",""))),"")</f>
        <v/>
      </c>
    </row>
    <row r="1705" spans="2:2" x14ac:dyDescent="0.25">
      <c r="B1705" s="465" t="str">
        <f>IFERROR(IF('Quantities Report_Secondary'!A1704="","",VALUE(SUBSTITUTE('Quantities Report_Secondary'!A1704,"+",""))),"")</f>
        <v/>
      </c>
    </row>
    <row r="1706" spans="2:2" x14ac:dyDescent="0.25">
      <c r="B1706" s="465" t="str">
        <f>IFERROR(IF('Quantities Report_Secondary'!A1705="","",VALUE(SUBSTITUTE('Quantities Report_Secondary'!A1705,"+",""))),"")</f>
        <v/>
      </c>
    </row>
    <row r="1707" spans="2:2" x14ac:dyDescent="0.25">
      <c r="B1707" s="465" t="str">
        <f>IFERROR(IF('Quantities Report_Secondary'!A1706="","",VALUE(SUBSTITUTE('Quantities Report_Secondary'!A1706,"+",""))),"")</f>
        <v/>
      </c>
    </row>
    <row r="1708" spans="2:2" x14ac:dyDescent="0.25">
      <c r="B1708" s="465" t="str">
        <f>IFERROR(IF('Quantities Report_Secondary'!A1707="","",VALUE(SUBSTITUTE('Quantities Report_Secondary'!A1707,"+",""))),"")</f>
        <v/>
      </c>
    </row>
    <row r="1709" spans="2:2" x14ac:dyDescent="0.25">
      <c r="B1709" s="465" t="str">
        <f>IFERROR(IF('Quantities Report_Secondary'!A1708="","",VALUE(SUBSTITUTE('Quantities Report_Secondary'!A1708,"+",""))),"")</f>
        <v/>
      </c>
    </row>
    <row r="1710" spans="2:2" x14ac:dyDescent="0.25">
      <c r="B1710" s="465" t="str">
        <f>IFERROR(IF('Quantities Report_Secondary'!A1709="","",VALUE(SUBSTITUTE('Quantities Report_Secondary'!A1709,"+",""))),"")</f>
        <v/>
      </c>
    </row>
    <row r="1711" spans="2:2" x14ac:dyDescent="0.25">
      <c r="B1711" s="465" t="str">
        <f>IFERROR(IF('Quantities Report_Secondary'!A1710="","",VALUE(SUBSTITUTE('Quantities Report_Secondary'!A1710,"+",""))),"")</f>
        <v/>
      </c>
    </row>
    <row r="1712" spans="2:2" x14ac:dyDescent="0.25">
      <c r="B1712" s="465" t="str">
        <f>IFERROR(IF('Quantities Report_Secondary'!A1711="","",VALUE(SUBSTITUTE('Quantities Report_Secondary'!A1711,"+",""))),"")</f>
        <v/>
      </c>
    </row>
    <row r="1713" spans="2:2" x14ac:dyDescent="0.25">
      <c r="B1713" s="465" t="str">
        <f>IFERROR(IF('Quantities Report_Secondary'!A1712="","",VALUE(SUBSTITUTE('Quantities Report_Secondary'!A1712,"+",""))),"")</f>
        <v/>
      </c>
    </row>
    <row r="1714" spans="2:2" x14ac:dyDescent="0.25">
      <c r="B1714" s="465" t="str">
        <f>IFERROR(IF('Quantities Report_Secondary'!A1713="","",VALUE(SUBSTITUTE('Quantities Report_Secondary'!A1713,"+",""))),"")</f>
        <v/>
      </c>
    </row>
    <row r="1715" spans="2:2" x14ac:dyDescent="0.25">
      <c r="B1715" s="465" t="str">
        <f>IFERROR(IF('Quantities Report_Secondary'!A1714="","",VALUE(SUBSTITUTE('Quantities Report_Secondary'!A1714,"+",""))),"")</f>
        <v/>
      </c>
    </row>
    <row r="1716" spans="2:2" x14ac:dyDescent="0.25">
      <c r="B1716" s="465" t="str">
        <f>IFERROR(IF('Quantities Report_Secondary'!A1715="","",VALUE(SUBSTITUTE('Quantities Report_Secondary'!A1715,"+",""))),"")</f>
        <v/>
      </c>
    </row>
    <row r="1717" spans="2:2" x14ac:dyDescent="0.25">
      <c r="B1717" s="465" t="str">
        <f>IFERROR(IF('Quantities Report_Secondary'!A1716="","",VALUE(SUBSTITUTE('Quantities Report_Secondary'!A1716,"+",""))),"")</f>
        <v/>
      </c>
    </row>
    <row r="1718" spans="2:2" x14ac:dyDescent="0.25">
      <c r="B1718" s="465" t="str">
        <f>IFERROR(IF('Quantities Report_Secondary'!A1717="","",VALUE(SUBSTITUTE('Quantities Report_Secondary'!A1717,"+",""))),"")</f>
        <v/>
      </c>
    </row>
    <row r="1719" spans="2:2" x14ac:dyDescent="0.25">
      <c r="B1719" s="465" t="str">
        <f>IFERROR(IF('Quantities Report_Secondary'!A1718="","",VALUE(SUBSTITUTE('Quantities Report_Secondary'!A1718,"+",""))),"")</f>
        <v/>
      </c>
    </row>
    <row r="1720" spans="2:2" x14ac:dyDescent="0.25">
      <c r="B1720" s="465" t="str">
        <f>IFERROR(IF('Quantities Report_Secondary'!A1719="","",VALUE(SUBSTITUTE('Quantities Report_Secondary'!A1719,"+",""))),"")</f>
        <v/>
      </c>
    </row>
    <row r="1721" spans="2:2" x14ac:dyDescent="0.25">
      <c r="B1721" s="465" t="str">
        <f>IFERROR(IF('Quantities Report_Secondary'!A1720="","",VALUE(SUBSTITUTE('Quantities Report_Secondary'!A1720,"+",""))),"")</f>
        <v/>
      </c>
    </row>
    <row r="1722" spans="2:2" x14ac:dyDescent="0.25">
      <c r="B1722" s="465" t="str">
        <f>IFERROR(IF('Quantities Report_Secondary'!A1721="","",VALUE(SUBSTITUTE('Quantities Report_Secondary'!A1721,"+",""))),"")</f>
        <v/>
      </c>
    </row>
    <row r="1723" spans="2:2" x14ac:dyDescent="0.25">
      <c r="B1723" s="465" t="str">
        <f>IFERROR(IF('Quantities Report_Secondary'!A1722="","",VALUE(SUBSTITUTE('Quantities Report_Secondary'!A1722,"+",""))),"")</f>
        <v/>
      </c>
    </row>
    <row r="1724" spans="2:2" x14ac:dyDescent="0.25">
      <c r="B1724" s="465" t="str">
        <f>IFERROR(IF('Quantities Report_Secondary'!A1723="","",VALUE(SUBSTITUTE('Quantities Report_Secondary'!A1723,"+",""))),"")</f>
        <v/>
      </c>
    </row>
    <row r="1725" spans="2:2" x14ac:dyDescent="0.25">
      <c r="B1725" s="465" t="str">
        <f>IFERROR(IF('Quantities Report_Secondary'!A1724="","",VALUE(SUBSTITUTE('Quantities Report_Secondary'!A1724,"+",""))),"")</f>
        <v/>
      </c>
    </row>
    <row r="1726" spans="2:2" x14ac:dyDescent="0.25">
      <c r="B1726" s="465" t="str">
        <f>IFERROR(IF('Quantities Report_Secondary'!A1725="","",VALUE(SUBSTITUTE('Quantities Report_Secondary'!A1725,"+",""))),"")</f>
        <v/>
      </c>
    </row>
    <row r="1727" spans="2:2" x14ac:dyDescent="0.25">
      <c r="B1727" s="465" t="str">
        <f>IFERROR(IF('Quantities Report_Secondary'!A1726="","",VALUE(SUBSTITUTE('Quantities Report_Secondary'!A1726,"+",""))),"")</f>
        <v/>
      </c>
    </row>
    <row r="1728" spans="2:2" x14ac:dyDescent="0.25">
      <c r="B1728" s="465" t="str">
        <f>IFERROR(IF('Quantities Report_Secondary'!A1727="","",VALUE(SUBSTITUTE('Quantities Report_Secondary'!A1727,"+",""))),"")</f>
        <v/>
      </c>
    </row>
    <row r="1729" spans="2:2" x14ac:dyDescent="0.25">
      <c r="B1729" s="465" t="str">
        <f>IFERROR(IF('Quantities Report_Secondary'!A1728="","",VALUE(SUBSTITUTE('Quantities Report_Secondary'!A1728,"+",""))),"")</f>
        <v/>
      </c>
    </row>
    <row r="1730" spans="2:2" x14ac:dyDescent="0.25">
      <c r="B1730" s="465" t="str">
        <f>IFERROR(IF('Quantities Report_Secondary'!A1729="","",VALUE(SUBSTITUTE('Quantities Report_Secondary'!A1729,"+",""))),"")</f>
        <v/>
      </c>
    </row>
    <row r="1731" spans="2:2" x14ac:dyDescent="0.25">
      <c r="B1731" s="465" t="str">
        <f>IFERROR(IF('Quantities Report_Secondary'!A1730="","",VALUE(SUBSTITUTE('Quantities Report_Secondary'!A1730,"+",""))),"")</f>
        <v/>
      </c>
    </row>
    <row r="1732" spans="2:2" x14ac:dyDescent="0.25">
      <c r="B1732" s="465" t="str">
        <f>IFERROR(IF('Quantities Report_Secondary'!A1731="","",VALUE(SUBSTITUTE('Quantities Report_Secondary'!A1731,"+",""))),"")</f>
        <v/>
      </c>
    </row>
    <row r="1733" spans="2:2" x14ac:dyDescent="0.25">
      <c r="B1733" s="465" t="str">
        <f>IFERROR(IF('Quantities Report_Secondary'!A1732="","",VALUE(SUBSTITUTE('Quantities Report_Secondary'!A1732,"+",""))),"")</f>
        <v/>
      </c>
    </row>
    <row r="1734" spans="2:2" x14ac:dyDescent="0.25">
      <c r="B1734" s="465" t="str">
        <f>IFERROR(IF('Quantities Report_Secondary'!A1733="","",VALUE(SUBSTITUTE('Quantities Report_Secondary'!A1733,"+",""))),"")</f>
        <v/>
      </c>
    </row>
    <row r="1735" spans="2:2" x14ac:dyDescent="0.25">
      <c r="B1735" s="465" t="str">
        <f>IFERROR(IF('Quantities Report_Secondary'!A1734="","",VALUE(SUBSTITUTE('Quantities Report_Secondary'!A1734,"+",""))),"")</f>
        <v/>
      </c>
    </row>
    <row r="1736" spans="2:2" x14ac:dyDescent="0.25">
      <c r="B1736" s="465" t="str">
        <f>IFERROR(IF('Quantities Report_Secondary'!A1735="","",VALUE(SUBSTITUTE('Quantities Report_Secondary'!A1735,"+",""))),"")</f>
        <v/>
      </c>
    </row>
    <row r="1737" spans="2:2" x14ac:dyDescent="0.25">
      <c r="B1737" s="465" t="str">
        <f>IFERROR(IF('Quantities Report_Secondary'!A1736="","",VALUE(SUBSTITUTE('Quantities Report_Secondary'!A1736,"+",""))),"")</f>
        <v/>
      </c>
    </row>
    <row r="1738" spans="2:2" x14ac:dyDescent="0.25">
      <c r="B1738" s="465" t="str">
        <f>IFERROR(IF('Quantities Report_Secondary'!A1737="","",VALUE(SUBSTITUTE('Quantities Report_Secondary'!A1737,"+",""))),"")</f>
        <v/>
      </c>
    </row>
    <row r="1739" spans="2:2" x14ac:dyDescent="0.25">
      <c r="B1739" s="465" t="str">
        <f>IFERROR(IF('Quantities Report_Secondary'!A1738="","",VALUE(SUBSTITUTE('Quantities Report_Secondary'!A1738,"+",""))),"")</f>
        <v/>
      </c>
    </row>
    <row r="1740" spans="2:2" x14ac:dyDescent="0.25">
      <c r="B1740" s="465" t="str">
        <f>IFERROR(IF('Quantities Report_Secondary'!A1739="","",VALUE(SUBSTITUTE('Quantities Report_Secondary'!A1739,"+",""))),"")</f>
        <v/>
      </c>
    </row>
    <row r="1741" spans="2:2" x14ac:dyDescent="0.25">
      <c r="B1741" s="465" t="str">
        <f>IFERROR(IF('Quantities Report_Secondary'!A1740="","",VALUE(SUBSTITUTE('Quantities Report_Secondary'!A1740,"+",""))),"")</f>
        <v/>
      </c>
    </row>
    <row r="1742" spans="2:2" x14ac:dyDescent="0.25">
      <c r="B1742" s="465" t="str">
        <f>IFERROR(IF('Quantities Report_Secondary'!A1741="","",VALUE(SUBSTITUTE('Quantities Report_Secondary'!A1741,"+",""))),"")</f>
        <v/>
      </c>
    </row>
    <row r="1743" spans="2:2" x14ac:dyDescent="0.25">
      <c r="B1743" s="465" t="str">
        <f>IFERROR(IF('Quantities Report_Secondary'!A1742="","",VALUE(SUBSTITUTE('Quantities Report_Secondary'!A1742,"+",""))),"")</f>
        <v/>
      </c>
    </row>
    <row r="1744" spans="2:2" x14ac:dyDescent="0.25">
      <c r="B1744" s="465" t="str">
        <f>IFERROR(IF('Quantities Report_Secondary'!A1743="","",VALUE(SUBSTITUTE('Quantities Report_Secondary'!A1743,"+",""))),"")</f>
        <v/>
      </c>
    </row>
    <row r="1745" spans="2:2" x14ac:dyDescent="0.25">
      <c r="B1745" s="465" t="str">
        <f>IFERROR(IF('Quantities Report_Secondary'!A1744="","",VALUE(SUBSTITUTE('Quantities Report_Secondary'!A1744,"+",""))),"")</f>
        <v/>
      </c>
    </row>
    <row r="1746" spans="2:2" x14ac:dyDescent="0.25">
      <c r="B1746" s="465" t="str">
        <f>IFERROR(IF('Quantities Report_Secondary'!A1745="","",VALUE(SUBSTITUTE('Quantities Report_Secondary'!A1745,"+",""))),"")</f>
        <v/>
      </c>
    </row>
    <row r="1747" spans="2:2" x14ac:dyDescent="0.25">
      <c r="B1747" s="465" t="str">
        <f>IFERROR(IF('Quantities Report_Secondary'!A1746="","",VALUE(SUBSTITUTE('Quantities Report_Secondary'!A1746,"+",""))),"")</f>
        <v/>
      </c>
    </row>
    <row r="1748" spans="2:2" x14ac:dyDescent="0.25">
      <c r="B1748" s="465" t="str">
        <f>IFERROR(IF('Quantities Report_Secondary'!A1747="","",VALUE(SUBSTITUTE('Quantities Report_Secondary'!A1747,"+",""))),"")</f>
        <v/>
      </c>
    </row>
    <row r="1749" spans="2:2" x14ac:dyDescent="0.25">
      <c r="B1749" s="465" t="str">
        <f>IFERROR(IF('Quantities Report_Secondary'!A1748="","",VALUE(SUBSTITUTE('Quantities Report_Secondary'!A1748,"+",""))),"")</f>
        <v/>
      </c>
    </row>
    <row r="1750" spans="2:2" x14ac:dyDescent="0.25">
      <c r="B1750" s="465" t="str">
        <f>IFERROR(IF('Quantities Report_Secondary'!A1749="","",VALUE(SUBSTITUTE('Quantities Report_Secondary'!A1749,"+",""))),"")</f>
        <v/>
      </c>
    </row>
    <row r="1751" spans="2:2" x14ac:dyDescent="0.25">
      <c r="B1751" s="465" t="str">
        <f>IFERROR(IF('Quantities Report_Secondary'!A1750="","",VALUE(SUBSTITUTE('Quantities Report_Secondary'!A1750,"+",""))),"")</f>
        <v/>
      </c>
    </row>
    <row r="1752" spans="2:2" x14ac:dyDescent="0.25">
      <c r="B1752" s="465" t="str">
        <f>IFERROR(IF('Quantities Report_Secondary'!A1751="","",VALUE(SUBSTITUTE('Quantities Report_Secondary'!A1751,"+",""))),"")</f>
        <v/>
      </c>
    </row>
    <row r="1753" spans="2:2" x14ac:dyDescent="0.25">
      <c r="B1753" s="465" t="str">
        <f>IFERROR(IF('Quantities Report_Secondary'!A1752="","",VALUE(SUBSTITUTE('Quantities Report_Secondary'!A1752,"+",""))),"")</f>
        <v/>
      </c>
    </row>
    <row r="1754" spans="2:2" x14ac:dyDescent="0.25">
      <c r="B1754" s="465" t="str">
        <f>IFERROR(IF('Quantities Report_Secondary'!A1753="","",VALUE(SUBSTITUTE('Quantities Report_Secondary'!A1753,"+",""))),"")</f>
        <v/>
      </c>
    </row>
    <row r="1755" spans="2:2" x14ac:dyDescent="0.25">
      <c r="B1755" s="465" t="str">
        <f>IFERROR(IF('Quantities Report_Secondary'!A1754="","",VALUE(SUBSTITUTE('Quantities Report_Secondary'!A1754,"+",""))),"")</f>
        <v/>
      </c>
    </row>
    <row r="1756" spans="2:2" x14ac:dyDescent="0.25">
      <c r="B1756" s="465" t="str">
        <f>IFERROR(IF('Quantities Report_Secondary'!A1755="","",VALUE(SUBSTITUTE('Quantities Report_Secondary'!A1755,"+",""))),"")</f>
        <v/>
      </c>
    </row>
    <row r="1757" spans="2:2" x14ac:dyDescent="0.25">
      <c r="B1757" s="465" t="str">
        <f>IFERROR(IF('Quantities Report_Secondary'!A1756="","",VALUE(SUBSTITUTE('Quantities Report_Secondary'!A1756,"+",""))),"")</f>
        <v/>
      </c>
    </row>
    <row r="1758" spans="2:2" x14ac:dyDescent="0.25">
      <c r="B1758" s="465" t="str">
        <f>IFERROR(IF('Quantities Report_Secondary'!A1757="","",VALUE(SUBSTITUTE('Quantities Report_Secondary'!A1757,"+",""))),"")</f>
        <v/>
      </c>
    </row>
    <row r="1759" spans="2:2" x14ac:dyDescent="0.25">
      <c r="B1759" s="465" t="str">
        <f>IFERROR(IF('Quantities Report_Secondary'!A1758="","",VALUE(SUBSTITUTE('Quantities Report_Secondary'!A1758,"+",""))),"")</f>
        <v/>
      </c>
    </row>
    <row r="1760" spans="2:2" x14ac:dyDescent="0.25">
      <c r="B1760" s="465" t="str">
        <f>IFERROR(IF('Quantities Report_Secondary'!A1759="","",VALUE(SUBSTITUTE('Quantities Report_Secondary'!A1759,"+",""))),"")</f>
        <v/>
      </c>
    </row>
    <row r="1761" spans="2:2" x14ac:dyDescent="0.25">
      <c r="B1761" s="465" t="str">
        <f>IFERROR(IF('Quantities Report_Secondary'!A1760="","",VALUE(SUBSTITUTE('Quantities Report_Secondary'!A1760,"+",""))),"")</f>
        <v/>
      </c>
    </row>
    <row r="1762" spans="2:2" x14ac:dyDescent="0.25">
      <c r="B1762" s="465" t="str">
        <f>IFERROR(IF('Quantities Report_Secondary'!A1761="","",VALUE(SUBSTITUTE('Quantities Report_Secondary'!A1761,"+",""))),"")</f>
        <v/>
      </c>
    </row>
    <row r="1763" spans="2:2" x14ac:dyDescent="0.25">
      <c r="B1763" s="465" t="str">
        <f>IFERROR(IF('Quantities Report_Secondary'!A1762="","",VALUE(SUBSTITUTE('Quantities Report_Secondary'!A1762,"+",""))),"")</f>
        <v/>
      </c>
    </row>
    <row r="1764" spans="2:2" x14ac:dyDescent="0.25">
      <c r="B1764" s="465" t="str">
        <f>IFERROR(IF('Quantities Report_Secondary'!A1763="","",VALUE(SUBSTITUTE('Quantities Report_Secondary'!A1763,"+",""))),"")</f>
        <v/>
      </c>
    </row>
    <row r="1765" spans="2:2" x14ac:dyDescent="0.25">
      <c r="B1765" s="465" t="str">
        <f>IFERROR(IF('Quantities Report_Secondary'!A1764="","",VALUE(SUBSTITUTE('Quantities Report_Secondary'!A1764,"+",""))),"")</f>
        <v/>
      </c>
    </row>
    <row r="1766" spans="2:2" x14ac:dyDescent="0.25">
      <c r="B1766" s="465" t="str">
        <f>IFERROR(IF('Quantities Report_Secondary'!A1765="","",VALUE(SUBSTITUTE('Quantities Report_Secondary'!A1765,"+",""))),"")</f>
        <v/>
      </c>
    </row>
    <row r="1767" spans="2:2" x14ac:dyDescent="0.25">
      <c r="B1767" s="465" t="str">
        <f>IFERROR(IF('Quantities Report_Secondary'!A1766="","",VALUE(SUBSTITUTE('Quantities Report_Secondary'!A1766,"+",""))),"")</f>
        <v/>
      </c>
    </row>
    <row r="1768" spans="2:2" x14ac:dyDescent="0.25">
      <c r="B1768" s="465" t="str">
        <f>IFERROR(IF('Quantities Report_Secondary'!A1767="","",VALUE(SUBSTITUTE('Quantities Report_Secondary'!A1767,"+",""))),"")</f>
        <v/>
      </c>
    </row>
    <row r="1769" spans="2:2" x14ac:dyDescent="0.25">
      <c r="B1769" s="465" t="str">
        <f>IFERROR(IF('Quantities Report_Secondary'!A1768="","",VALUE(SUBSTITUTE('Quantities Report_Secondary'!A1768,"+",""))),"")</f>
        <v/>
      </c>
    </row>
    <row r="1770" spans="2:2" x14ac:dyDescent="0.25">
      <c r="B1770" s="465" t="str">
        <f>IFERROR(IF('Quantities Report_Secondary'!A1769="","",VALUE(SUBSTITUTE('Quantities Report_Secondary'!A1769,"+",""))),"")</f>
        <v/>
      </c>
    </row>
    <row r="1771" spans="2:2" x14ac:dyDescent="0.25">
      <c r="B1771" s="465" t="str">
        <f>IFERROR(IF('Quantities Report_Secondary'!A1770="","",VALUE(SUBSTITUTE('Quantities Report_Secondary'!A1770,"+",""))),"")</f>
        <v/>
      </c>
    </row>
    <row r="1772" spans="2:2" x14ac:dyDescent="0.25">
      <c r="B1772" s="465" t="str">
        <f>IFERROR(IF('Quantities Report_Secondary'!A1771="","",VALUE(SUBSTITUTE('Quantities Report_Secondary'!A1771,"+",""))),"")</f>
        <v/>
      </c>
    </row>
    <row r="1773" spans="2:2" x14ac:dyDescent="0.25">
      <c r="B1773" s="465" t="str">
        <f>IFERROR(IF('Quantities Report_Secondary'!A1772="","",VALUE(SUBSTITUTE('Quantities Report_Secondary'!A1772,"+",""))),"")</f>
        <v/>
      </c>
    </row>
    <row r="1774" spans="2:2" x14ac:dyDescent="0.25">
      <c r="B1774" s="465" t="str">
        <f>IFERROR(IF('Quantities Report_Secondary'!A1773="","",VALUE(SUBSTITUTE('Quantities Report_Secondary'!A1773,"+",""))),"")</f>
        <v/>
      </c>
    </row>
    <row r="1775" spans="2:2" x14ac:dyDescent="0.25">
      <c r="B1775" s="465" t="str">
        <f>IFERROR(IF('Quantities Report_Secondary'!A1774="","",VALUE(SUBSTITUTE('Quantities Report_Secondary'!A1774,"+",""))),"")</f>
        <v/>
      </c>
    </row>
    <row r="1776" spans="2:2" x14ac:dyDescent="0.25">
      <c r="B1776" s="465" t="str">
        <f>IFERROR(IF('Quantities Report_Secondary'!A1775="","",VALUE(SUBSTITUTE('Quantities Report_Secondary'!A1775,"+",""))),"")</f>
        <v/>
      </c>
    </row>
    <row r="1777" spans="2:2" x14ac:dyDescent="0.25">
      <c r="B1777" s="465" t="str">
        <f>IFERROR(IF('Quantities Report_Secondary'!A1776="","",VALUE(SUBSTITUTE('Quantities Report_Secondary'!A1776,"+",""))),"")</f>
        <v/>
      </c>
    </row>
    <row r="1778" spans="2:2" x14ac:dyDescent="0.25">
      <c r="B1778" s="465" t="str">
        <f>IFERROR(IF('Quantities Report_Secondary'!A1777="","",VALUE(SUBSTITUTE('Quantities Report_Secondary'!A1777,"+",""))),"")</f>
        <v/>
      </c>
    </row>
    <row r="1779" spans="2:2" x14ac:dyDescent="0.25">
      <c r="B1779" s="465" t="str">
        <f>IFERROR(IF('Quantities Report_Secondary'!A1778="","",VALUE(SUBSTITUTE('Quantities Report_Secondary'!A1778,"+",""))),"")</f>
        <v/>
      </c>
    </row>
    <row r="1780" spans="2:2" x14ac:dyDescent="0.25">
      <c r="B1780" s="465" t="str">
        <f>IFERROR(IF('Quantities Report_Secondary'!A1779="","",VALUE(SUBSTITUTE('Quantities Report_Secondary'!A1779,"+",""))),"")</f>
        <v/>
      </c>
    </row>
    <row r="1781" spans="2:2" x14ac:dyDescent="0.25">
      <c r="B1781" s="465" t="str">
        <f>IFERROR(IF('Quantities Report_Secondary'!A1780="","",VALUE(SUBSTITUTE('Quantities Report_Secondary'!A1780,"+",""))),"")</f>
        <v/>
      </c>
    </row>
    <row r="1782" spans="2:2" x14ac:dyDescent="0.25">
      <c r="B1782" s="465" t="str">
        <f>IFERROR(IF('Quantities Report_Secondary'!A1781="","",VALUE(SUBSTITUTE('Quantities Report_Secondary'!A1781,"+",""))),"")</f>
        <v/>
      </c>
    </row>
    <row r="1783" spans="2:2" x14ac:dyDescent="0.25">
      <c r="B1783" s="465" t="str">
        <f>IFERROR(IF('Quantities Report_Secondary'!A1782="","",VALUE(SUBSTITUTE('Quantities Report_Secondary'!A1782,"+",""))),"")</f>
        <v/>
      </c>
    </row>
    <row r="1784" spans="2:2" x14ac:dyDescent="0.25">
      <c r="B1784" s="465" t="str">
        <f>IFERROR(IF('Quantities Report_Secondary'!A1783="","",VALUE(SUBSTITUTE('Quantities Report_Secondary'!A1783,"+",""))),"")</f>
        <v/>
      </c>
    </row>
    <row r="1785" spans="2:2" x14ac:dyDescent="0.25">
      <c r="B1785" s="465" t="str">
        <f>IFERROR(IF('Quantities Report_Secondary'!A1784="","",VALUE(SUBSTITUTE('Quantities Report_Secondary'!A1784,"+",""))),"")</f>
        <v/>
      </c>
    </row>
    <row r="1786" spans="2:2" x14ac:dyDescent="0.25">
      <c r="B1786" s="465" t="str">
        <f>IFERROR(IF('Quantities Report_Secondary'!A1785="","",VALUE(SUBSTITUTE('Quantities Report_Secondary'!A1785,"+",""))),"")</f>
        <v/>
      </c>
    </row>
    <row r="1787" spans="2:2" x14ac:dyDescent="0.25">
      <c r="B1787" s="465" t="str">
        <f>IFERROR(IF('Quantities Report_Secondary'!A1786="","",VALUE(SUBSTITUTE('Quantities Report_Secondary'!A1786,"+",""))),"")</f>
        <v/>
      </c>
    </row>
    <row r="1788" spans="2:2" x14ac:dyDescent="0.25">
      <c r="B1788" s="465" t="str">
        <f>IFERROR(IF('Quantities Report_Secondary'!A1787="","",VALUE(SUBSTITUTE('Quantities Report_Secondary'!A1787,"+",""))),"")</f>
        <v/>
      </c>
    </row>
    <row r="1789" spans="2:2" x14ac:dyDescent="0.25">
      <c r="B1789" s="465" t="str">
        <f>IFERROR(IF('Quantities Report_Secondary'!A1788="","",VALUE(SUBSTITUTE('Quantities Report_Secondary'!A1788,"+",""))),"")</f>
        <v/>
      </c>
    </row>
    <row r="1790" spans="2:2" x14ac:dyDescent="0.25">
      <c r="B1790" s="465" t="str">
        <f>IFERROR(IF('Quantities Report_Secondary'!A1789="","",VALUE(SUBSTITUTE('Quantities Report_Secondary'!A1789,"+",""))),"")</f>
        <v/>
      </c>
    </row>
    <row r="1791" spans="2:2" x14ac:dyDescent="0.25">
      <c r="B1791" s="465" t="str">
        <f>IFERROR(IF('Quantities Report_Secondary'!A1790="","",VALUE(SUBSTITUTE('Quantities Report_Secondary'!A1790,"+",""))),"")</f>
        <v/>
      </c>
    </row>
    <row r="1792" spans="2:2" x14ac:dyDescent="0.25">
      <c r="B1792" s="465" t="str">
        <f>IFERROR(IF('Quantities Report_Secondary'!A1791="","",VALUE(SUBSTITUTE('Quantities Report_Secondary'!A1791,"+",""))),"")</f>
        <v/>
      </c>
    </row>
    <row r="1793" spans="2:2" x14ac:dyDescent="0.25">
      <c r="B1793" s="465" t="str">
        <f>IFERROR(IF('Quantities Report_Secondary'!A1792="","",VALUE(SUBSTITUTE('Quantities Report_Secondary'!A1792,"+",""))),"")</f>
        <v/>
      </c>
    </row>
    <row r="1794" spans="2:2" x14ac:dyDescent="0.25">
      <c r="B1794" s="465" t="str">
        <f>IFERROR(IF('Quantities Report_Secondary'!A1793="","",VALUE(SUBSTITUTE('Quantities Report_Secondary'!A1793,"+",""))),"")</f>
        <v/>
      </c>
    </row>
    <row r="1795" spans="2:2" x14ac:dyDescent="0.25">
      <c r="B1795" s="465" t="str">
        <f>IFERROR(IF('Quantities Report_Secondary'!A1794="","",VALUE(SUBSTITUTE('Quantities Report_Secondary'!A1794,"+",""))),"")</f>
        <v/>
      </c>
    </row>
    <row r="1796" spans="2:2" x14ac:dyDescent="0.25">
      <c r="B1796" s="465" t="str">
        <f>IFERROR(IF('Quantities Report_Secondary'!A1795="","",VALUE(SUBSTITUTE('Quantities Report_Secondary'!A1795,"+",""))),"")</f>
        <v/>
      </c>
    </row>
    <row r="1797" spans="2:2" x14ac:dyDescent="0.25">
      <c r="B1797" s="465" t="str">
        <f>IFERROR(IF('Quantities Report_Secondary'!A1796="","",VALUE(SUBSTITUTE('Quantities Report_Secondary'!A1796,"+",""))),"")</f>
        <v/>
      </c>
    </row>
    <row r="1798" spans="2:2" x14ac:dyDescent="0.25">
      <c r="B1798" s="465" t="str">
        <f>IFERROR(IF('Quantities Report_Secondary'!A1797="","",VALUE(SUBSTITUTE('Quantities Report_Secondary'!A1797,"+",""))),"")</f>
        <v/>
      </c>
    </row>
    <row r="1799" spans="2:2" x14ac:dyDescent="0.25">
      <c r="B1799" s="465" t="str">
        <f>IFERROR(IF('Quantities Report_Secondary'!A1798="","",VALUE(SUBSTITUTE('Quantities Report_Secondary'!A1798,"+",""))),"")</f>
        <v/>
      </c>
    </row>
    <row r="1800" spans="2:2" x14ac:dyDescent="0.25">
      <c r="B1800" s="465" t="str">
        <f>IFERROR(IF('Quantities Report_Secondary'!A1799="","",VALUE(SUBSTITUTE('Quantities Report_Secondary'!A1799,"+",""))),"")</f>
        <v/>
      </c>
    </row>
    <row r="1801" spans="2:2" x14ac:dyDescent="0.25">
      <c r="B1801" s="465" t="str">
        <f>IFERROR(IF('Quantities Report_Secondary'!A1800="","",VALUE(SUBSTITUTE('Quantities Report_Secondary'!A1800,"+",""))),"")</f>
        <v/>
      </c>
    </row>
    <row r="1802" spans="2:2" x14ac:dyDescent="0.25">
      <c r="B1802" s="465" t="str">
        <f>IFERROR(IF('Quantities Report_Secondary'!A1801="","",VALUE(SUBSTITUTE('Quantities Report_Secondary'!A1801,"+",""))),"")</f>
        <v/>
      </c>
    </row>
    <row r="1803" spans="2:2" x14ac:dyDescent="0.25">
      <c r="B1803" s="465" t="str">
        <f>IFERROR(IF('Quantities Report_Secondary'!A1802="","",VALUE(SUBSTITUTE('Quantities Report_Secondary'!A1802,"+",""))),"")</f>
        <v/>
      </c>
    </row>
    <row r="1804" spans="2:2" x14ac:dyDescent="0.25">
      <c r="B1804" s="465" t="str">
        <f>IFERROR(IF('Quantities Report_Secondary'!A1803="","",VALUE(SUBSTITUTE('Quantities Report_Secondary'!A1803,"+",""))),"")</f>
        <v/>
      </c>
    </row>
    <row r="1805" spans="2:2" x14ac:dyDescent="0.25">
      <c r="B1805" s="465" t="str">
        <f>IFERROR(IF('Quantities Report_Secondary'!A1804="","",VALUE(SUBSTITUTE('Quantities Report_Secondary'!A1804,"+",""))),"")</f>
        <v/>
      </c>
    </row>
    <row r="1806" spans="2:2" x14ac:dyDescent="0.25">
      <c r="B1806" s="465" t="str">
        <f>IFERROR(IF('Quantities Report_Secondary'!A1805="","",VALUE(SUBSTITUTE('Quantities Report_Secondary'!A1805,"+",""))),"")</f>
        <v/>
      </c>
    </row>
    <row r="1807" spans="2:2" x14ac:dyDescent="0.25">
      <c r="B1807" s="465" t="str">
        <f>IFERROR(IF('Quantities Report_Secondary'!A1806="","",VALUE(SUBSTITUTE('Quantities Report_Secondary'!A1806,"+",""))),"")</f>
        <v/>
      </c>
    </row>
    <row r="1808" spans="2:2" x14ac:dyDescent="0.25">
      <c r="B1808" s="465" t="str">
        <f>IFERROR(IF('Quantities Report_Secondary'!A1807="","",VALUE(SUBSTITUTE('Quantities Report_Secondary'!A1807,"+",""))),"")</f>
        <v/>
      </c>
    </row>
    <row r="1809" spans="2:2" x14ac:dyDescent="0.25">
      <c r="B1809" s="465" t="str">
        <f>IFERROR(IF('Quantities Report_Secondary'!A1808="","",VALUE(SUBSTITUTE('Quantities Report_Secondary'!A1808,"+",""))),"")</f>
        <v/>
      </c>
    </row>
    <row r="1810" spans="2:2" x14ac:dyDescent="0.25">
      <c r="B1810" s="465" t="str">
        <f>IFERROR(IF('Quantities Report_Secondary'!A1809="","",VALUE(SUBSTITUTE('Quantities Report_Secondary'!A1809,"+",""))),"")</f>
        <v/>
      </c>
    </row>
    <row r="1811" spans="2:2" x14ac:dyDescent="0.25">
      <c r="B1811" s="465" t="str">
        <f>IFERROR(IF('Quantities Report_Secondary'!A1810="","",VALUE(SUBSTITUTE('Quantities Report_Secondary'!A1810,"+",""))),"")</f>
        <v/>
      </c>
    </row>
    <row r="1812" spans="2:2" x14ac:dyDescent="0.25">
      <c r="B1812" s="465" t="str">
        <f>IFERROR(IF('Quantities Report_Secondary'!A1811="","",VALUE(SUBSTITUTE('Quantities Report_Secondary'!A1811,"+",""))),"")</f>
        <v/>
      </c>
    </row>
    <row r="1813" spans="2:2" x14ac:dyDescent="0.25">
      <c r="B1813" s="465" t="str">
        <f>IFERROR(IF('Quantities Report_Secondary'!A1812="","",VALUE(SUBSTITUTE('Quantities Report_Secondary'!A1812,"+",""))),"")</f>
        <v/>
      </c>
    </row>
    <row r="1814" spans="2:2" x14ac:dyDescent="0.25">
      <c r="B1814" s="465" t="str">
        <f>IFERROR(IF('Quantities Report_Secondary'!A1813="","",VALUE(SUBSTITUTE('Quantities Report_Secondary'!A1813,"+",""))),"")</f>
        <v/>
      </c>
    </row>
    <row r="1815" spans="2:2" x14ac:dyDescent="0.25">
      <c r="B1815" s="465" t="str">
        <f>IFERROR(IF('Quantities Report_Secondary'!A1814="","",VALUE(SUBSTITUTE('Quantities Report_Secondary'!A1814,"+",""))),"")</f>
        <v/>
      </c>
    </row>
    <row r="1816" spans="2:2" x14ac:dyDescent="0.25">
      <c r="B1816" s="465" t="str">
        <f>IFERROR(IF('Quantities Report_Secondary'!A1815="","",VALUE(SUBSTITUTE('Quantities Report_Secondary'!A1815,"+",""))),"")</f>
        <v/>
      </c>
    </row>
    <row r="1817" spans="2:2" x14ac:dyDescent="0.25">
      <c r="B1817" s="465" t="str">
        <f>IFERROR(IF('Quantities Report_Secondary'!A1816="","",VALUE(SUBSTITUTE('Quantities Report_Secondary'!A1816,"+",""))),"")</f>
        <v/>
      </c>
    </row>
    <row r="1818" spans="2:2" x14ac:dyDescent="0.25">
      <c r="B1818" s="465" t="str">
        <f>IFERROR(IF('Quantities Report_Secondary'!A1817="","",VALUE(SUBSTITUTE('Quantities Report_Secondary'!A1817,"+",""))),"")</f>
        <v/>
      </c>
    </row>
    <row r="1819" spans="2:2" x14ac:dyDescent="0.25">
      <c r="B1819" s="465" t="str">
        <f>IFERROR(IF('Quantities Report_Secondary'!A1818="","",VALUE(SUBSTITUTE('Quantities Report_Secondary'!A1818,"+",""))),"")</f>
        <v/>
      </c>
    </row>
    <row r="1820" spans="2:2" x14ac:dyDescent="0.25">
      <c r="B1820" s="465" t="str">
        <f>IFERROR(IF('Quantities Report_Secondary'!A1819="","",VALUE(SUBSTITUTE('Quantities Report_Secondary'!A1819,"+",""))),"")</f>
        <v/>
      </c>
    </row>
    <row r="1821" spans="2:2" x14ac:dyDescent="0.25">
      <c r="B1821" s="465" t="str">
        <f>IFERROR(IF('Quantities Report_Secondary'!A1820="","",VALUE(SUBSTITUTE('Quantities Report_Secondary'!A1820,"+",""))),"")</f>
        <v/>
      </c>
    </row>
    <row r="1822" spans="2:2" x14ac:dyDescent="0.25">
      <c r="B1822" s="465" t="str">
        <f>IFERROR(IF('Quantities Report_Secondary'!A1821="","",VALUE(SUBSTITUTE('Quantities Report_Secondary'!A1821,"+",""))),"")</f>
        <v/>
      </c>
    </row>
    <row r="1823" spans="2:2" x14ac:dyDescent="0.25">
      <c r="B1823" s="465" t="str">
        <f>IFERROR(IF('Quantities Report_Secondary'!A1822="","",VALUE(SUBSTITUTE('Quantities Report_Secondary'!A1822,"+",""))),"")</f>
        <v/>
      </c>
    </row>
    <row r="1824" spans="2:2" x14ac:dyDescent="0.25">
      <c r="B1824" s="465" t="str">
        <f>IFERROR(IF('Quantities Report_Secondary'!A1823="","",VALUE(SUBSTITUTE('Quantities Report_Secondary'!A1823,"+",""))),"")</f>
        <v/>
      </c>
    </row>
    <row r="1825" spans="2:2" x14ac:dyDescent="0.25">
      <c r="B1825" s="465" t="str">
        <f>IFERROR(IF('Quantities Report_Secondary'!A1824="","",VALUE(SUBSTITUTE('Quantities Report_Secondary'!A1824,"+",""))),"")</f>
        <v/>
      </c>
    </row>
    <row r="1826" spans="2:2" x14ac:dyDescent="0.25">
      <c r="B1826" s="465" t="str">
        <f>IFERROR(IF('Quantities Report_Secondary'!A1825="","",VALUE(SUBSTITUTE('Quantities Report_Secondary'!A1825,"+",""))),"")</f>
        <v/>
      </c>
    </row>
    <row r="1827" spans="2:2" x14ac:dyDescent="0.25">
      <c r="B1827" s="465" t="str">
        <f>IFERROR(IF('Quantities Report_Secondary'!A1826="","",VALUE(SUBSTITUTE('Quantities Report_Secondary'!A1826,"+",""))),"")</f>
        <v/>
      </c>
    </row>
    <row r="1828" spans="2:2" x14ac:dyDescent="0.25">
      <c r="B1828" s="465" t="str">
        <f>IFERROR(IF('Quantities Report_Secondary'!A1827="","",VALUE(SUBSTITUTE('Quantities Report_Secondary'!A1827,"+",""))),"")</f>
        <v/>
      </c>
    </row>
    <row r="1829" spans="2:2" x14ac:dyDescent="0.25">
      <c r="B1829" s="465" t="str">
        <f>IFERROR(IF('Quantities Report_Secondary'!A1828="","",VALUE(SUBSTITUTE('Quantities Report_Secondary'!A1828,"+",""))),"")</f>
        <v/>
      </c>
    </row>
    <row r="1830" spans="2:2" x14ac:dyDescent="0.25">
      <c r="B1830" s="465" t="str">
        <f>IFERROR(IF('Quantities Report_Secondary'!A1829="","",VALUE(SUBSTITUTE('Quantities Report_Secondary'!A1829,"+",""))),"")</f>
        <v/>
      </c>
    </row>
    <row r="1831" spans="2:2" x14ac:dyDescent="0.25">
      <c r="B1831" s="465" t="str">
        <f>IFERROR(IF('Quantities Report_Secondary'!A1830="","",VALUE(SUBSTITUTE('Quantities Report_Secondary'!A1830,"+",""))),"")</f>
        <v/>
      </c>
    </row>
    <row r="1832" spans="2:2" x14ac:dyDescent="0.25">
      <c r="B1832" s="465" t="str">
        <f>IFERROR(IF('Quantities Report_Secondary'!A1831="","",VALUE(SUBSTITUTE('Quantities Report_Secondary'!A1831,"+",""))),"")</f>
        <v/>
      </c>
    </row>
    <row r="1833" spans="2:2" x14ac:dyDescent="0.25">
      <c r="B1833" s="465" t="str">
        <f>IFERROR(IF('Quantities Report_Secondary'!A1832="","",VALUE(SUBSTITUTE('Quantities Report_Secondary'!A1832,"+",""))),"")</f>
        <v/>
      </c>
    </row>
    <row r="1834" spans="2:2" x14ac:dyDescent="0.25">
      <c r="B1834" s="465" t="str">
        <f>IFERROR(IF('Quantities Report_Secondary'!A1833="","",VALUE(SUBSTITUTE('Quantities Report_Secondary'!A1833,"+",""))),"")</f>
        <v/>
      </c>
    </row>
    <row r="1835" spans="2:2" x14ac:dyDescent="0.25">
      <c r="B1835" s="465" t="str">
        <f>IFERROR(IF('Quantities Report_Secondary'!A1834="","",VALUE(SUBSTITUTE('Quantities Report_Secondary'!A1834,"+",""))),"")</f>
        <v/>
      </c>
    </row>
    <row r="1836" spans="2:2" x14ac:dyDescent="0.25">
      <c r="B1836" s="465" t="str">
        <f>IFERROR(IF('Quantities Report_Secondary'!A1835="","",VALUE(SUBSTITUTE('Quantities Report_Secondary'!A1835,"+",""))),"")</f>
        <v/>
      </c>
    </row>
    <row r="1837" spans="2:2" x14ac:dyDescent="0.25">
      <c r="B1837" s="465" t="str">
        <f>IFERROR(IF('Quantities Report_Secondary'!A1836="","",VALUE(SUBSTITUTE('Quantities Report_Secondary'!A1836,"+",""))),"")</f>
        <v/>
      </c>
    </row>
    <row r="1838" spans="2:2" x14ac:dyDescent="0.25">
      <c r="B1838" s="465" t="str">
        <f>IFERROR(IF('Quantities Report_Secondary'!A1837="","",VALUE(SUBSTITUTE('Quantities Report_Secondary'!A1837,"+",""))),"")</f>
        <v/>
      </c>
    </row>
    <row r="1839" spans="2:2" x14ac:dyDescent="0.25">
      <c r="B1839" s="465" t="str">
        <f>IFERROR(IF('Quantities Report_Secondary'!A1838="","",VALUE(SUBSTITUTE('Quantities Report_Secondary'!A1838,"+",""))),"")</f>
        <v/>
      </c>
    </row>
    <row r="1840" spans="2:2" x14ac:dyDescent="0.25">
      <c r="B1840" s="465" t="str">
        <f>IFERROR(IF('Quantities Report_Secondary'!A1839="","",VALUE(SUBSTITUTE('Quantities Report_Secondary'!A1839,"+",""))),"")</f>
        <v/>
      </c>
    </row>
    <row r="1841" spans="2:2" x14ac:dyDescent="0.25">
      <c r="B1841" s="465" t="str">
        <f>IFERROR(IF('Quantities Report_Secondary'!A1840="","",VALUE(SUBSTITUTE('Quantities Report_Secondary'!A1840,"+",""))),"")</f>
        <v/>
      </c>
    </row>
    <row r="1842" spans="2:2" x14ac:dyDescent="0.25">
      <c r="B1842" s="465" t="str">
        <f>IFERROR(IF('Quantities Report_Secondary'!A1841="","",VALUE(SUBSTITUTE('Quantities Report_Secondary'!A1841,"+",""))),"")</f>
        <v/>
      </c>
    </row>
    <row r="1843" spans="2:2" x14ac:dyDescent="0.25">
      <c r="B1843" s="465" t="str">
        <f>IFERROR(IF('Quantities Report_Secondary'!A1842="","",VALUE(SUBSTITUTE('Quantities Report_Secondary'!A1842,"+",""))),"")</f>
        <v/>
      </c>
    </row>
    <row r="1844" spans="2:2" x14ac:dyDescent="0.25">
      <c r="B1844" s="465" t="str">
        <f>IFERROR(IF('Quantities Report_Secondary'!A1843="","",VALUE(SUBSTITUTE('Quantities Report_Secondary'!A1843,"+",""))),"")</f>
        <v/>
      </c>
    </row>
    <row r="1845" spans="2:2" x14ac:dyDescent="0.25">
      <c r="B1845" s="465" t="str">
        <f>IFERROR(IF('Quantities Report_Secondary'!A1844="","",VALUE(SUBSTITUTE('Quantities Report_Secondary'!A1844,"+",""))),"")</f>
        <v/>
      </c>
    </row>
    <row r="1846" spans="2:2" x14ac:dyDescent="0.25">
      <c r="B1846" s="465" t="str">
        <f>IFERROR(IF('Quantities Report_Secondary'!A1845="","",VALUE(SUBSTITUTE('Quantities Report_Secondary'!A1845,"+",""))),"")</f>
        <v/>
      </c>
    </row>
    <row r="1847" spans="2:2" x14ac:dyDescent="0.25">
      <c r="B1847" s="465" t="str">
        <f>IFERROR(IF('Quantities Report_Secondary'!A1846="","",VALUE(SUBSTITUTE('Quantities Report_Secondary'!A1846,"+",""))),"")</f>
        <v/>
      </c>
    </row>
    <row r="1848" spans="2:2" x14ac:dyDescent="0.25">
      <c r="B1848" s="465" t="str">
        <f>IFERROR(IF('Quantities Report_Secondary'!A1847="","",VALUE(SUBSTITUTE('Quantities Report_Secondary'!A1847,"+",""))),"")</f>
        <v/>
      </c>
    </row>
    <row r="1849" spans="2:2" x14ac:dyDescent="0.25">
      <c r="B1849" s="465" t="str">
        <f>IFERROR(IF('Quantities Report_Secondary'!A1848="","",VALUE(SUBSTITUTE('Quantities Report_Secondary'!A1848,"+",""))),"")</f>
        <v/>
      </c>
    </row>
    <row r="1850" spans="2:2" x14ac:dyDescent="0.25">
      <c r="B1850" s="465" t="str">
        <f>IFERROR(IF('Quantities Report_Secondary'!A1849="","",VALUE(SUBSTITUTE('Quantities Report_Secondary'!A1849,"+",""))),"")</f>
        <v/>
      </c>
    </row>
    <row r="1851" spans="2:2" x14ac:dyDescent="0.25">
      <c r="B1851" s="465" t="str">
        <f>IFERROR(IF('Quantities Report_Secondary'!A1850="","",VALUE(SUBSTITUTE('Quantities Report_Secondary'!A1850,"+",""))),"")</f>
        <v/>
      </c>
    </row>
    <row r="1852" spans="2:2" x14ac:dyDescent="0.25">
      <c r="B1852" s="465" t="str">
        <f>IFERROR(IF('Quantities Report_Secondary'!A1851="","",VALUE(SUBSTITUTE('Quantities Report_Secondary'!A1851,"+",""))),"")</f>
        <v/>
      </c>
    </row>
    <row r="1853" spans="2:2" x14ac:dyDescent="0.25">
      <c r="B1853" s="465" t="str">
        <f>IFERROR(IF('Quantities Report_Secondary'!A1852="","",VALUE(SUBSTITUTE('Quantities Report_Secondary'!A1852,"+",""))),"")</f>
        <v/>
      </c>
    </row>
    <row r="1854" spans="2:2" x14ac:dyDescent="0.25">
      <c r="B1854" s="465" t="str">
        <f>IFERROR(IF('Quantities Report_Secondary'!A1853="","",VALUE(SUBSTITUTE('Quantities Report_Secondary'!A1853,"+",""))),"")</f>
        <v/>
      </c>
    </row>
    <row r="1855" spans="2:2" x14ac:dyDescent="0.25">
      <c r="B1855" s="465" t="str">
        <f>IFERROR(IF('Quantities Report_Secondary'!A1854="","",VALUE(SUBSTITUTE('Quantities Report_Secondary'!A1854,"+",""))),"")</f>
        <v/>
      </c>
    </row>
    <row r="1856" spans="2:2" x14ac:dyDescent="0.25">
      <c r="B1856" s="465" t="str">
        <f>IFERROR(IF('Quantities Report_Secondary'!A1855="","",VALUE(SUBSTITUTE('Quantities Report_Secondary'!A1855,"+",""))),"")</f>
        <v/>
      </c>
    </row>
    <row r="1857" spans="2:2" x14ac:dyDescent="0.25">
      <c r="B1857" s="465" t="str">
        <f>IFERROR(IF('Quantities Report_Secondary'!A1856="","",VALUE(SUBSTITUTE('Quantities Report_Secondary'!A1856,"+",""))),"")</f>
        <v/>
      </c>
    </row>
    <row r="1858" spans="2:2" x14ac:dyDescent="0.25">
      <c r="B1858" s="465" t="str">
        <f>IFERROR(IF('Quantities Report_Secondary'!A1857="","",VALUE(SUBSTITUTE('Quantities Report_Secondary'!A1857,"+",""))),"")</f>
        <v/>
      </c>
    </row>
    <row r="1859" spans="2:2" x14ac:dyDescent="0.25">
      <c r="B1859" s="465" t="str">
        <f>IFERROR(IF('Quantities Report_Secondary'!A1858="","",VALUE(SUBSTITUTE('Quantities Report_Secondary'!A1858,"+",""))),"")</f>
        <v/>
      </c>
    </row>
    <row r="1860" spans="2:2" x14ac:dyDescent="0.25">
      <c r="B1860" s="465" t="str">
        <f>IFERROR(IF('Quantities Report_Secondary'!A1859="","",VALUE(SUBSTITUTE('Quantities Report_Secondary'!A1859,"+",""))),"")</f>
        <v/>
      </c>
    </row>
    <row r="1861" spans="2:2" x14ac:dyDescent="0.25">
      <c r="B1861" s="465" t="str">
        <f>IFERROR(IF('Quantities Report_Secondary'!A1860="","",VALUE(SUBSTITUTE('Quantities Report_Secondary'!A1860,"+",""))),"")</f>
        <v/>
      </c>
    </row>
    <row r="1862" spans="2:2" x14ac:dyDescent="0.25">
      <c r="B1862" s="465" t="str">
        <f>IFERROR(IF('Quantities Report_Secondary'!A1861="","",VALUE(SUBSTITUTE('Quantities Report_Secondary'!A1861,"+",""))),"")</f>
        <v/>
      </c>
    </row>
    <row r="1863" spans="2:2" x14ac:dyDescent="0.25">
      <c r="B1863" s="465" t="str">
        <f>IFERROR(IF('Quantities Report_Secondary'!A1862="","",VALUE(SUBSTITUTE('Quantities Report_Secondary'!A1862,"+",""))),"")</f>
        <v/>
      </c>
    </row>
    <row r="1864" spans="2:2" x14ac:dyDescent="0.25">
      <c r="B1864" s="465" t="str">
        <f>IFERROR(IF('Quantities Report_Secondary'!A1863="","",VALUE(SUBSTITUTE('Quantities Report_Secondary'!A1863,"+",""))),"")</f>
        <v/>
      </c>
    </row>
    <row r="1865" spans="2:2" x14ac:dyDescent="0.25">
      <c r="B1865" s="465" t="str">
        <f>IFERROR(IF('Quantities Report_Secondary'!A1864="","",VALUE(SUBSTITUTE('Quantities Report_Secondary'!A1864,"+",""))),"")</f>
        <v/>
      </c>
    </row>
    <row r="1866" spans="2:2" x14ac:dyDescent="0.25">
      <c r="B1866" s="465" t="str">
        <f>IFERROR(IF('Quantities Report_Secondary'!A1865="","",VALUE(SUBSTITUTE('Quantities Report_Secondary'!A1865,"+",""))),"")</f>
        <v/>
      </c>
    </row>
    <row r="1867" spans="2:2" x14ac:dyDescent="0.25">
      <c r="B1867" s="465" t="str">
        <f>IFERROR(IF('Quantities Report_Secondary'!A1866="","",VALUE(SUBSTITUTE('Quantities Report_Secondary'!A1866,"+",""))),"")</f>
        <v/>
      </c>
    </row>
    <row r="1868" spans="2:2" x14ac:dyDescent="0.25">
      <c r="B1868" s="465" t="str">
        <f>IFERROR(IF('Quantities Report_Secondary'!A1867="","",VALUE(SUBSTITUTE('Quantities Report_Secondary'!A1867,"+",""))),"")</f>
        <v/>
      </c>
    </row>
    <row r="1869" spans="2:2" x14ac:dyDescent="0.25">
      <c r="B1869" s="465" t="str">
        <f>IFERROR(IF('Quantities Report_Secondary'!A1868="","",VALUE(SUBSTITUTE('Quantities Report_Secondary'!A1868,"+",""))),"")</f>
        <v/>
      </c>
    </row>
    <row r="1870" spans="2:2" x14ac:dyDescent="0.25">
      <c r="B1870" s="465" t="str">
        <f>IFERROR(IF('Quantities Report_Secondary'!A1869="","",VALUE(SUBSTITUTE('Quantities Report_Secondary'!A1869,"+",""))),"")</f>
        <v/>
      </c>
    </row>
    <row r="1871" spans="2:2" x14ac:dyDescent="0.25">
      <c r="B1871" s="465" t="str">
        <f>IFERROR(IF('Quantities Report_Secondary'!A1870="","",VALUE(SUBSTITUTE('Quantities Report_Secondary'!A1870,"+",""))),"")</f>
        <v/>
      </c>
    </row>
    <row r="1872" spans="2:2" x14ac:dyDescent="0.25">
      <c r="B1872" s="465" t="str">
        <f>IFERROR(IF('Quantities Report_Secondary'!A1871="","",VALUE(SUBSTITUTE('Quantities Report_Secondary'!A1871,"+",""))),"")</f>
        <v/>
      </c>
    </row>
    <row r="1873" spans="2:2" x14ac:dyDescent="0.25">
      <c r="B1873" s="465" t="str">
        <f>IFERROR(IF('Quantities Report_Secondary'!A1872="","",VALUE(SUBSTITUTE('Quantities Report_Secondary'!A1872,"+",""))),"")</f>
        <v/>
      </c>
    </row>
    <row r="1874" spans="2:2" x14ac:dyDescent="0.25">
      <c r="B1874" s="465" t="str">
        <f>IFERROR(IF('Quantities Report_Secondary'!A1873="","",VALUE(SUBSTITUTE('Quantities Report_Secondary'!A1873,"+",""))),"")</f>
        <v/>
      </c>
    </row>
    <row r="1875" spans="2:2" x14ac:dyDescent="0.25">
      <c r="B1875" s="465" t="str">
        <f>IFERROR(IF('Quantities Report_Secondary'!A1874="","",VALUE(SUBSTITUTE('Quantities Report_Secondary'!A1874,"+",""))),"")</f>
        <v/>
      </c>
    </row>
    <row r="1876" spans="2:2" x14ac:dyDescent="0.25">
      <c r="B1876" s="465" t="str">
        <f>IFERROR(IF('Quantities Report_Secondary'!A1875="","",VALUE(SUBSTITUTE('Quantities Report_Secondary'!A1875,"+",""))),"")</f>
        <v/>
      </c>
    </row>
    <row r="1877" spans="2:2" x14ac:dyDescent="0.25">
      <c r="B1877" s="465" t="str">
        <f>IFERROR(IF('Quantities Report_Secondary'!A1876="","",VALUE(SUBSTITUTE('Quantities Report_Secondary'!A1876,"+",""))),"")</f>
        <v/>
      </c>
    </row>
    <row r="1878" spans="2:2" x14ac:dyDescent="0.25">
      <c r="B1878" s="465" t="str">
        <f>IFERROR(IF('Quantities Report_Secondary'!A1877="","",VALUE(SUBSTITUTE('Quantities Report_Secondary'!A1877,"+",""))),"")</f>
        <v/>
      </c>
    </row>
    <row r="1879" spans="2:2" x14ac:dyDescent="0.25">
      <c r="B1879" s="465" t="str">
        <f>IFERROR(IF('Quantities Report_Secondary'!A1878="","",VALUE(SUBSTITUTE('Quantities Report_Secondary'!A1878,"+",""))),"")</f>
        <v/>
      </c>
    </row>
    <row r="1880" spans="2:2" x14ac:dyDescent="0.25">
      <c r="B1880" s="465" t="str">
        <f>IFERROR(IF('Quantities Report_Secondary'!A1879="","",VALUE(SUBSTITUTE('Quantities Report_Secondary'!A1879,"+",""))),"")</f>
        <v/>
      </c>
    </row>
    <row r="1881" spans="2:2" x14ac:dyDescent="0.25">
      <c r="B1881" s="465" t="str">
        <f>IFERROR(IF('Quantities Report_Secondary'!A1880="","",VALUE(SUBSTITUTE('Quantities Report_Secondary'!A1880,"+",""))),"")</f>
        <v/>
      </c>
    </row>
    <row r="1882" spans="2:2" x14ac:dyDescent="0.25">
      <c r="B1882" s="465" t="str">
        <f>IFERROR(IF('Quantities Report_Secondary'!A1881="","",VALUE(SUBSTITUTE('Quantities Report_Secondary'!A1881,"+",""))),"")</f>
        <v/>
      </c>
    </row>
    <row r="1883" spans="2:2" x14ac:dyDescent="0.25">
      <c r="B1883" s="465" t="str">
        <f>IFERROR(IF('Quantities Report_Secondary'!A1882="","",VALUE(SUBSTITUTE('Quantities Report_Secondary'!A1882,"+",""))),"")</f>
        <v/>
      </c>
    </row>
    <row r="1884" spans="2:2" x14ac:dyDescent="0.25">
      <c r="B1884" s="465" t="str">
        <f>IFERROR(IF('Quantities Report_Secondary'!A1883="","",VALUE(SUBSTITUTE('Quantities Report_Secondary'!A1883,"+",""))),"")</f>
        <v/>
      </c>
    </row>
    <row r="1885" spans="2:2" x14ac:dyDescent="0.25">
      <c r="B1885" s="465" t="str">
        <f>IFERROR(IF('Quantities Report_Secondary'!A1884="","",VALUE(SUBSTITUTE('Quantities Report_Secondary'!A1884,"+",""))),"")</f>
        <v/>
      </c>
    </row>
    <row r="1886" spans="2:2" x14ac:dyDescent="0.25">
      <c r="B1886" s="465" t="str">
        <f>IFERROR(IF('Quantities Report_Secondary'!A1885="","",VALUE(SUBSTITUTE('Quantities Report_Secondary'!A1885,"+",""))),"")</f>
        <v/>
      </c>
    </row>
    <row r="1887" spans="2:2" x14ac:dyDescent="0.25">
      <c r="B1887" s="465" t="str">
        <f>IFERROR(IF('Quantities Report_Secondary'!A1886="","",VALUE(SUBSTITUTE('Quantities Report_Secondary'!A1886,"+",""))),"")</f>
        <v/>
      </c>
    </row>
    <row r="1888" spans="2:2" x14ac:dyDescent="0.25">
      <c r="B1888" s="465" t="str">
        <f>IFERROR(IF('Quantities Report_Secondary'!A1887="","",VALUE(SUBSTITUTE('Quantities Report_Secondary'!A1887,"+",""))),"")</f>
        <v/>
      </c>
    </row>
    <row r="1889" spans="2:2" x14ac:dyDescent="0.25">
      <c r="B1889" s="465" t="str">
        <f>IFERROR(IF('Quantities Report_Secondary'!A1888="","",VALUE(SUBSTITUTE('Quantities Report_Secondary'!A1888,"+",""))),"")</f>
        <v/>
      </c>
    </row>
    <row r="1890" spans="2:2" x14ac:dyDescent="0.25">
      <c r="B1890" s="465" t="str">
        <f>IFERROR(IF('Quantities Report_Secondary'!A1889="","",VALUE(SUBSTITUTE('Quantities Report_Secondary'!A1889,"+",""))),"")</f>
        <v/>
      </c>
    </row>
    <row r="1891" spans="2:2" x14ac:dyDescent="0.25">
      <c r="B1891" s="465" t="str">
        <f>IFERROR(IF('Quantities Report_Secondary'!A1890="","",VALUE(SUBSTITUTE('Quantities Report_Secondary'!A1890,"+",""))),"")</f>
        <v/>
      </c>
    </row>
    <row r="1892" spans="2:2" x14ac:dyDescent="0.25">
      <c r="B1892" s="465" t="str">
        <f>IFERROR(IF('Quantities Report_Secondary'!A1891="","",VALUE(SUBSTITUTE('Quantities Report_Secondary'!A1891,"+",""))),"")</f>
        <v/>
      </c>
    </row>
    <row r="1893" spans="2:2" x14ac:dyDescent="0.25">
      <c r="B1893" s="465" t="str">
        <f>IFERROR(IF('Quantities Report_Secondary'!A1892="","",VALUE(SUBSTITUTE('Quantities Report_Secondary'!A1892,"+",""))),"")</f>
        <v/>
      </c>
    </row>
    <row r="1894" spans="2:2" x14ac:dyDescent="0.25">
      <c r="B1894" s="465" t="str">
        <f>IFERROR(IF('Quantities Report_Secondary'!A1893="","",VALUE(SUBSTITUTE('Quantities Report_Secondary'!A1893,"+",""))),"")</f>
        <v/>
      </c>
    </row>
    <row r="1895" spans="2:2" x14ac:dyDescent="0.25">
      <c r="B1895" s="465" t="str">
        <f>IFERROR(IF('Quantities Report_Secondary'!A1894="","",VALUE(SUBSTITUTE('Quantities Report_Secondary'!A1894,"+",""))),"")</f>
        <v/>
      </c>
    </row>
    <row r="1896" spans="2:2" x14ac:dyDescent="0.25">
      <c r="B1896" s="465" t="str">
        <f>IFERROR(IF('Quantities Report_Secondary'!A1895="","",VALUE(SUBSTITUTE('Quantities Report_Secondary'!A1895,"+",""))),"")</f>
        <v/>
      </c>
    </row>
    <row r="1897" spans="2:2" x14ac:dyDescent="0.25">
      <c r="B1897" s="465" t="str">
        <f>IFERROR(IF('Quantities Report_Secondary'!A1896="","",VALUE(SUBSTITUTE('Quantities Report_Secondary'!A1896,"+",""))),"")</f>
        <v/>
      </c>
    </row>
    <row r="1898" spans="2:2" x14ac:dyDescent="0.25">
      <c r="B1898" s="465" t="str">
        <f>IFERROR(IF('Quantities Report_Secondary'!A1897="","",VALUE(SUBSTITUTE('Quantities Report_Secondary'!A1897,"+",""))),"")</f>
        <v/>
      </c>
    </row>
    <row r="1899" spans="2:2" x14ac:dyDescent="0.25">
      <c r="B1899" s="465" t="str">
        <f>IFERROR(IF('Quantities Report_Secondary'!A1898="","",VALUE(SUBSTITUTE('Quantities Report_Secondary'!A1898,"+",""))),"")</f>
        <v/>
      </c>
    </row>
    <row r="1900" spans="2:2" x14ac:dyDescent="0.25">
      <c r="B1900" s="465" t="str">
        <f>IFERROR(IF('Quantities Report_Secondary'!A1899="","",VALUE(SUBSTITUTE('Quantities Report_Secondary'!A1899,"+",""))),"")</f>
        <v/>
      </c>
    </row>
    <row r="1901" spans="2:2" x14ac:dyDescent="0.25">
      <c r="B1901" s="465" t="str">
        <f>IFERROR(IF('Quantities Report_Secondary'!A1900="","",VALUE(SUBSTITUTE('Quantities Report_Secondary'!A1900,"+",""))),"")</f>
        <v/>
      </c>
    </row>
    <row r="1902" spans="2:2" x14ac:dyDescent="0.25">
      <c r="B1902" s="465" t="str">
        <f>IFERROR(IF('Quantities Report_Secondary'!A1901="","",VALUE(SUBSTITUTE('Quantities Report_Secondary'!A1901,"+",""))),"")</f>
        <v/>
      </c>
    </row>
    <row r="1903" spans="2:2" x14ac:dyDescent="0.25">
      <c r="B1903" s="465" t="str">
        <f>IFERROR(IF('Quantities Report_Secondary'!A1902="","",VALUE(SUBSTITUTE('Quantities Report_Secondary'!A1902,"+",""))),"")</f>
        <v/>
      </c>
    </row>
    <row r="1904" spans="2:2" x14ac:dyDescent="0.25">
      <c r="B1904" s="465" t="str">
        <f>IFERROR(IF('Quantities Report_Secondary'!A1903="","",VALUE(SUBSTITUTE('Quantities Report_Secondary'!A1903,"+",""))),"")</f>
        <v/>
      </c>
    </row>
    <row r="1905" spans="2:2" x14ac:dyDescent="0.25">
      <c r="B1905" s="465" t="str">
        <f>IFERROR(IF('Quantities Report_Secondary'!A1904="","",VALUE(SUBSTITUTE('Quantities Report_Secondary'!A1904,"+",""))),"")</f>
        <v/>
      </c>
    </row>
    <row r="1906" spans="2:2" x14ac:dyDescent="0.25">
      <c r="B1906" s="465" t="str">
        <f>IFERROR(IF('Quantities Report_Secondary'!A1905="","",VALUE(SUBSTITUTE('Quantities Report_Secondary'!A1905,"+",""))),"")</f>
        <v/>
      </c>
    </row>
    <row r="1907" spans="2:2" x14ac:dyDescent="0.25">
      <c r="B1907" s="465" t="str">
        <f>IFERROR(IF('Quantities Report_Secondary'!A1906="","",VALUE(SUBSTITUTE('Quantities Report_Secondary'!A1906,"+",""))),"")</f>
        <v/>
      </c>
    </row>
    <row r="1908" spans="2:2" x14ac:dyDescent="0.25">
      <c r="B1908" s="465" t="str">
        <f>IFERROR(IF('Quantities Report_Secondary'!A1907="","",VALUE(SUBSTITUTE('Quantities Report_Secondary'!A1907,"+",""))),"")</f>
        <v/>
      </c>
    </row>
    <row r="1909" spans="2:2" x14ac:dyDescent="0.25">
      <c r="B1909" s="465" t="str">
        <f>IFERROR(IF('Quantities Report_Secondary'!A1908="","",VALUE(SUBSTITUTE('Quantities Report_Secondary'!A1908,"+",""))),"")</f>
        <v/>
      </c>
    </row>
    <row r="1910" spans="2:2" x14ac:dyDescent="0.25">
      <c r="B1910" s="465" t="str">
        <f>IFERROR(IF('Quantities Report_Secondary'!A1909="","",VALUE(SUBSTITUTE('Quantities Report_Secondary'!A1909,"+",""))),"")</f>
        <v/>
      </c>
    </row>
    <row r="1911" spans="2:2" x14ac:dyDescent="0.25">
      <c r="B1911" s="465" t="str">
        <f>IFERROR(IF('Quantities Report_Secondary'!A1910="","",VALUE(SUBSTITUTE('Quantities Report_Secondary'!A1910,"+",""))),"")</f>
        <v/>
      </c>
    </row>
    <row r="1912" spans="2:2" x14ac:dyDescent="0.25">
      <c r="B1912" s="465" t="str">
        <f>IFERROR(IF('Quantities Report_Secondary'!A1911="","",VALUE(SUBSTITUTE('Quantities Report_Secondary'!A1911,"+",""))),"")</f>
        <v/>
      </c>
    </row>
    <row r="1913" spans="2:2" x14ac:dyDescent="0.25">
      <c r="B1913" s="465" t="str">
        <f>IFERROR(IF('Quantities Report_Secondary'!A1912="","",VALUE(SUBSTITUTE('Quantities Report_Secondary'!A1912,"+",""))),"")</f>
        <v/>
      </c>
    </row>
    <row r="1914" spans="2:2" x14ac:dyDescent="0.25">
      <c r="B1914" s="465" t="str">
        <f>IFERROR(IF('Quantities Report_Secondary'!A1913="","",VALUE(SUBSTITUTE('Quantities Report_Secondary'!A1913,"+",""))),"")</f>
        <v/>
      </c>
    </row>
    <row r="1915" spans="2:2" x14ac:dyDescent="0.25">
      <c r="B1915" s="465" t="str">
        <f>IFERROR(IF('Quantities Report_Secondary'!A1914="","",VALUE(SUBSTITUTE('Quantities Report_Secondary'!A1914,"+",""))),"")</f>
        <v/>
      </c>
    </row>
    <row r="1916" spans="2:2" x14ac:dyDescent="0.25">
      <c r="B1916" s="465" t="str">
        <f>IFERROR(IF('Quantities Report_Secondary'!A1915="","",VALUE(SUBSTITUTE('Quantities Report_Secondary'!A1915,"+",""))),"")</f>
        <v/>
      </c>
    </row>
    <row r="1917" spans="2:2" x14ac:dyDescent="0.25">
      <c r="B1917" s="465" t="str">
        <f>IFERROR(IF('Quantities Report_Secondary'!A1916="","",VALUE(SUBSTITUTE('Quantities Report_Secondary'!A1916,"+",""))),"")</f>
        <v/>
      </c>
    </row>
    <row r="1918" spans="2:2" x14ac:dyDescent="0.25">
      <c r="B1918" s="465" t="str">
        <f>IFERROR(IF('Quantities Report_Secondary'!A1917="","",VALUE(SUBSTITUTE('Quantities Report_Secondary'!A1917,"+",""))),"")</f>
        <v/>
      </c>
    </row>
    <row r="1919" spans="2:2" x14ac:dyDescent="0.25">
      <c r="B1919" s="465" t="str">
        <f>IFERROR(IF('Quantities Report_Secondary'!A1918="","",VALUE(SUBSTITUTE('Quantities Report_Secondary'!A1918,"+",""))),"")</f>
        <v/>
      </c>
    </row>
    <row r="1920" spans="2:2" x14ac:dyDescent="0.25">
      <c r="B1920" s="465" t="str">
        <f>IFERROR(IF('Quantities Report_Secondary'!A1919="","",VALUE(SUBSTITUTE('Quantities Report_Secondary'!A1919,"+",""))),"")</f>
        <v/>
      </c>
    </row>
    <row r="1921" spans="2:2" x14ac:dyDescent="0.25">
      <c r="B1921" s="465" t="str">
        <f>IFERROR(IF('Quantities Report_Secondary'!A1920="","",VALUE(SUBSTITUTE('Quantities Report_Secondary'!A1920,"+",""))),"")</f>
        <v/>
      </c>
    </row>
    <row r="1922" spans="2:2" x14ac:dyDescent="0.25">
      <c r="B1922" s="465" t="str">
        <f>IFERROR(IF('Quantities Report_Secondary'!A1921="","",VALUE(SUBSTITUTE('Quantities Report_Secondary'!A1921,"+",""))),"")</f>
        <v/>
      </c>
    </row>
    <row r="1923" spans="2:2" x14ac:dyDescent="0.25">
      <c r="B1923" s="465" t="str">
        <f>IFERROR(IF('Quantities Report_Secondary'!A1922="","",VALUE(SUBSTITUTE('Quantities Report_Secondary'!A1922,"+",""))),"")</f>
        <v/>
      </c>
    </row>
    <row r="1924" spans="2:2" x14ac:dyDescent="0.25">
      <c r="B1924" s="465" t="str">
        <f>IFERROR(IF('Quantities Report_Secondary'!A1923="","",VALUE(SUBSTITUTE('Quantities Report_Secondary'!A1923,"+",""))),"")</f>
        <v/>
      </c>
    </row>
    <row r="1925" spans="2:2" x14ac:dyDescent="0.25">
      <c r="B1925" s="465" t="str">
        <f>IFERROR(IF('Quantities Report_Secondary'!A1924="","",VALUE(SUBSTITUTE('Quantities Report_Secondary'!A1924,"+",""))),"")</f>
        <v/>
      </c>
    </row>
    <row r="1926" spans="2:2" x14ac:dyDescent="0.25">
      <c r="B1926" s="465" t="str">
        <f>IFERROR(IF('Quantities Report_Secondary'!A1925="","",VALUE(SUBSTITUTE('Quantities Report_Secondary'!A1925,"+",""))),"")</f>
        <v/>
      </c>
    </row>
    <row r="1927" spans="2:2" x14ac:dyDescent="0.25">
      <c r="B1927" s="465" t="str">
        <f>IFERROR(IF('Quantities Report_Secondary'!A1926="","",VALUE(SUBSTITUTE('Quantities Report_Secondary'!A1926,"+",""))),"")</f>
        <v/>
      </c>
    </row>
    <row r="1928" spans="2:2" x14ac:dyDescent="0.25">
      <c r="B1928" s="465" t="str">
        <f>IFERROR(IF('Quantities Report_Secondary'!A1927="","",VALUE(SUBSTITUTE('Quantities Report_Secondary'!A1927,"+",""))),"")</f>
        <v/>
      </c>
    </row>
    <row r="1929" spans="2:2" x14ac:dyDescent="0.25">
      <c r="B1929" s="465" t="str">
        <f>IFERROR(IF('Quantities Report_Secondary'!A1928="","",VALUE(SUBSTITUTE('Quantities Report_Secondary'!A1928,"+",""))),"")</f>
        <v/>
      </c>
    </row>
    <row r="1930" spans="2:2" x14ac:dyDescent="0.25">
      <c r="B1930" s="465" t="str">
        <f>IFERROR(IF('Quantities Report_Secondary'!A1929="","",VALUE(SUBSTITUTE('Quantities Report_Secondary'!A1929,"+",""))),"")</f>
        <v/>
      </c>
    </row>
    <row r="1931" spans="2:2" x14ac:dyDescent="0.25">
      <c r="B1931" s="465" t="str">
        <f>IFERROR(IF('Quantities Report_Secondary'!A1930="","",VALUE(SUBSTITUTE('Quantities Report_Secondary'!A1930,"+",""))),"")</f>
        <v/>
      </c>
    </row>
    <row r="1932" spans="2:2" x14ac:dyDescent="0.25">
      <c r="B1932" s="465" t="str">
        <f>IFERROR(IF('Quantities Report_Secondary'!A1931="","",VALUE(SUBSTITUTE('Quantities Report_Secondary'!A1931,"+",""))),"")</f>
        <v/>
      </c>
    </row>
    <row r="1933" spans="2:2" x14ac:dyDescent="0.25">
      <c r="B1933" s="465" t="str">
        <f>IFERROR(IF('Quantities Report_Secondary'!A1932="","",VALUE(SUBSTITUTE('Quantities Report_Secondary'!A1932,"+",""))),"")</f>
        <v/>
      </c>
    </row>
    <row r="1934" spans="2:2" x14ac:dyDescent="0.25">
      <c r="B1934" s="465" t="str">
        <f>IFERROR(IF('Quantities Report_Secondary'!A1933="","",VALUE(SUBSTITUTE('Quantities Report_Secondary'!A1933,"+",""))),"")</f>
        <v/>
      </c>
    </row>
    <row r="1935" spans="2:2" x14ac:dyDescent="0.25">
      <c r="B1935" s="465" t="str">
        <f>IFERROR(IF('Quantities Report_Secondary'!A1934="","",VALUE(SUBSTITUTE('Quantities Report_Secondary'!A1934,"+",""))),"")</f>
        <v/>
      </c>
    </row>
    <row r="1936" spans="2:2" x14ac:dyDescent="0.25">
      <c r="B1936" s="465" t="str">
        <f>IFERROR(IF('Quantities Report_Secondary'!A1935="","",VALUE(SUBSTITUTE('Quantities Report_Secondary'!A1935,"+",""))),"")</f>
        <v/>
      </c>
    </row>
    <row r="1937" spans="2:2" x14ac:dyDescent="0.25">
      <c r="B1937" s="465" t="str">
        <f>IFERROR(IF('Quantities Report_Secondary'!A1936="","",VALUE(SUBSTITUTE('Quantities Report_Secondary'!A1936,"+",""))),"")</f>
        <v/>
      </c>
    </row>
    <row r="1938" spans="2:2" x14ac:dyDescent="0.25">
      <c r="B1938" s="465" t="str">
        <f>IFERROR(IF('Quantities Report_Secondary'!A1937="","",VALUE(SUBSTITUTE('Quantities Report_Secondary'!A1937,"+",""))),"")</f>
        <v/>
      </c>
    </row>
    <row r="1939" spans="2:2" x14ac:dyDescent="0.25">
      <c r="B1939" s="465" t="str">
        <f>IFERROR(IF('Quantities Report_Secondary'!A1938="","",VALUE(SUBSTITUTE('Quantities Report_Secondary'!A1938,"+",""))),"")</f>
        <v/>
      </c>
    </row>
    <row r="1940" spans="2:2" x14ac:dyDescent="0.25">
      <c r="B1940" s="465" t="str">
        <f>IFERROR(IF('Quantities Report_Secondary'!A1939="","",VALUE(SUBSTITUTE('Quantities Report_Secondary'!A1939,"+",""))),"")</f>
        <v/>
      </c>
    </row>
    <row r="1941" spans="2:2" x14ac:dyDescent="0.25">
      <c r="B1941" s="465" t="str">
        <f>IFERROR(IF('Quantities Report_Secondary'!A1940="","",VALUE(SUBSTITUTE('Quantities Report_Secondary'!A1940,"+",""))),"")</f>
        <v/>
      </c>
    </row>
    <row r="1942" spans="2:2" x14ac:dyDescent="0.25">
      <c r="B1942" s="465" t="str">
        <f>IFERROR(IF('Quantities Report_Secondary'!A1941="","",VALUE(SUBSTITUTE('Quantities Report_Secondary'!A1941,"+",""))),"")</f>
        <v/>
      </c>
    </row>
    <row r="1943" spans="2:2" x14ac:dyDescent="0.25">
      <c r="B1943" s="465" t="str">
        <f>IFERROR(IF('Quantities Report_Secondary'!A1942="","",VALUE(SUBSTITUTE('Quantities Report_Secondary'!A1942,"+",""))),"")</f>
        <v/>
      </c>
    </row>
    <row r="1944" spans="2:2" x14ac:dyDescent="0.25">
      <c r="B1944" s="465" t="str">
        <f>IFERROR(IF('Quantities Report_Secondary'!A1943="","",VALUE(SUBSTITUTE('Quantities Report_Secondary'!A1943,"+",""))),"")</f>
        <v/>
      </c>
    </row>
    <row r="1945" spans="2:2" x14ac:dyDescent="0.25">
      <c r="B1945" s="465" t="str">
        <f>IFERROR(IF('Quantities Report_Secondary'!A1944="","",VALUE(SUBSTITUTE('Quantities Report_Secondary'!A1944,"+",""))),"")</f>
        <v/>
      </c>
    </row>
    <row r="1946" spans="2:2" x14ac:dyDescent="0.25">
      <c r="B1946" s="465" t="str">
        <f>IFERROR(IF('Quantities Report_Secondary'!A1945="","",VALUE(SUBSTITUTE('Quantities Report_Secondary'!A1945,"+",""))),"")</f>
        <v/>
      </c>
    </row>
    <row r="1947" spans="2:2" x14ac:dyDescent="0.25">
      <c r="B1947" s="465" t="str">
        <f>IFERROR(IF('Quantities Report_Secondary'!A1946="","",VALUE(SUBSTITUTE('Quantities Report_Secondary'!A1946,"+",""))),"")</f>
        <v/>
      </c>
    </row>
    <row r="1948" spans="2:2" x14ac:dyDescent="0.25">
      <c r="B1948" s="465" t="str">
        <f>IFERROR(IF('Quantities Report_Secondary'!A1947="","",VALUE(SUBSTITUTE('Quantities Report_Secondary'!A1947,"+",""))),"")</f>
        <v/>
      </c>
    </row>
    <row r="1949" spans="2:2" x14ac:dyDescent="0.25">
      <c r="B1949" s="465" t="str">
        <f>IFERROR(IF('Quantities Report_Secondary'!A1948="","",VALUE(SUBSTITUTE('Quantities Report_Secondary'!A1948,"+",""))),"")</f>
        <v/>
      </c>
    </row>
    <row r="1950" spans="2:2" x14ac:dyDescent="0.25">
      <c r="B1950" s="465" t="str">
        <f>IFERROR(IF('Quantities Report_Secondary'!A1949="","",VALUE(SUBSTITUTE('Quantities Report_Secondary'!A1949,"+",""))),"")</f>
        <v/>
      </c>
    </row>
    <row r="1951" spans="2:2" x14ac:dyDescent="0.25">
      <c r="B1951" s="465" t="str">
        <f>IFERROR(IF('Quantities Report_Secondary'!A1950="","",VALUE(SUBSTITUTE('Quantities Report_Secondary'!A1950,"+",""))),"")</f>
        <v/>
      </c>
    </row>
    <row r="1952" spans="2:2" x14ac:dyDescent="0.25">
      <c r="B1952" s="465" t="str">
        <f>IFERROR(IF('Quantities Report_Secondary'!A1951="","",VALUE(SUBSTITUTE('Quantities Report_Secondary'!A1951,"+",""))),"")</f>
        <v/>
      </c>
    </row>
    <row r="1953" spans="2:2" x14ac:dyDescent="0.25">
      <c r="B1953" s="465" t="str">
        <f>IFERROR(IF('Quantities Report_Secondary'!A1952="","",VALUE(SUBSTITUTE('Quantities Report_Secondary'!A1952,"+",""))),"")</f>
        <v/>
      </c>
    </row>
    <row r="1954" spans="2:2" x14ac:dyDescent="0.25">
      <c r="B1954" s="465" t="str">
        <f>IFERROR(IF('Quantities Report_Secondary'!A1953="","",VALUE(SUBSTITUTE('Quantities Report_Secondary'!A1953,"+",""))),"")</f>
        <v/>
      </c>
    </row>
    <row r="1955" spans="2:2" x14ac:dyDescent="0.25">
      <c r="B1955" s="465" t="str">
        <f>IFERROR(IF('Quantities Report_Secondary'!A1954="","",VALUE(SUBSTITUTE('Quantities Report_Secondary'!A1954,"+",""))),"")</f>
        <v/>
      </c>
    </row>
    <row r="1956" spans="2:2" x14ac:dyDescent="0.25">
      <c r="B1956" s="465" t="str">
        <f>IFERROR(IF('Quantities Report_Secondary'!A1955="","",VALUE(SUBSTITUTE('Quantities Report_Secondary'!A1955,"+",""))),"")</f>
        <v/>
      </c>
    </row>
    <row r="1957" spans="2:2" x14ac:dyDescent="0.25">
      <c r="B1957" s="465" t="str">
        <f>IFERROR(IF('Quantities Report_Secondary'!A1956="","",VALUE(SUBSTITUTE('Quantities Report_Secondary'!A1956,"+",""))),"")</f>
        <v/>
      </c>
    </row>
    <row r="1958" spans="2:2" x14ac:dyDescent="0.25">
      <c r="B1958" s="465" t="str">
        <f>IFERROR(IF('Quantities Report_Secondary'!A1957="","",VALUE(SUBSTITUTE('Quantities Report_Secondary'!A1957,"+",""))),"")</f>
        <v/>
      </c>
    </row>
    <row r="1959" spans="2:2" x14ac:dyDescent="0.25">
      <c r="B1959" s="465" t="str">
        <f>IFERROR(IF('Quantities Report_Secondary'!A1958="","",VALUE(SUBSTITUTE('Quantities Report_Secondary'!A1958,"+",""))),"")</f>
        <v/>
      </c>
    </row>
    <row r="1960" spans="2:2" x14ac:dyDescent="0.25">
      <c r="B1960" s="465" t="str">
        <f>IFERROR(IF('Quantities Report_Secondary'!A1959="","",VALUE(SUBSTITUTE('Quantities Report_Secondary'!A1959,"+",""))),"")</f>
        <v/>
      </c>
    </row>
    <row r="1961" spans="2:2" x14ac:dyDescent="0.25">
      <c r="B1961" s="465" t="str">
        <f>IFERROR(IF('Quantities Report_Secondary'!A1960="","",VALUE(SUBSTITUTE('Quantities Report_Secondary'!A1960,"+",""))),"")</f>
        <v/>
      </c>
    </row>
    <row r="1962" spans="2:2" x14ac:dyDescent="0.25">
      <c r="B1962" s="465" t="str">
        <f>IFERROR(IF('Quantities Report_Secondary'!A1961="","",VALUE(SUBSTITUTE('Quantities Report_Secondary'!A1961,"+",""))),"")</f>
        <v/>
      </c>
    </row>
    <row r="1963" spans="2:2" x14ac:dyDescent="0.25">
      <c r="B1963" s="465" t="str">
        <f>IFERROR(IF('Quantities Report_Secondary'!A1962="","",VALUE(SUBSTITUTE('Quantities Report_Secondary'!A1962,"+",""))),"")</f>
        <v/>
      </c>
    </row>
    <row r="1964" spans="2:2" x14ac:dyDescent="0.25">
      <c r="B1964" s="465" t="str">
        <f>IFERROR(IF('Quantities Report_Secondary'!A1963="","",VALUE(SUBSTITUTE('Quantities Report_Secondary'!A1963,"+",""))),"")</f>
        <v/>
      </c>
    </row>
    <row r="1965" spans="2:2" x14ac:dyDescent="0.25">
      <c r="B1965" s="465" t="str">
        <f>IFERROR(IF('Quantities Report_Secondary'!A1964="","",VALUE(SUBSTITUTE('Quantities Report_Secondary'!A1964,"+",""))),"")</f>
        <v/>
      </c>
    </row>
    <row r="1966" spans="2:2" x14ac:dyDescent="0.25">
      <c r="B1966" s="465" t="str">
        <f>IFERROR(IF('Quantities Report_Secondary'!A1965="","",VALUE(SUBSTITUTE('Quantities Report_Secondary'!A1965,"+",""))),"")</f>
        <v/>
      </c>
    </row>
    <row r="1967" spans="2:2" x14ac:dyDescent="0.25">
      <c r="B1967" s="465" t="str">
        <f>IFERROR(IF('Quantities Report_Secondary'!A1966="","",VALUE(SUBSTITUTE('Quantities Report_Secondary'!A1966,"+",""))),"")</f>
        <v/>
      </c>
    </row>
    <row r="1968" spans="2:2" x14ac:dyDescent="0.25">
      <c r="B1968" s="465" t="str">
        <f>IFERROR(IF('Quantities Report_Secondary'!A1967="","",VALUE(SUBSTITUTE('Quantities Report_Secondary'!A1967,"+",""))),"")</f>
        <v/>
      </c>
    </row>
    <row r="1969" spans="2:2" x14ac:dyDescent="0.25">
      <c r="B1969" s="465" t="str">
        <f>IFERROR(IF('Quantities Report_Secondary'!A1968="","",VALUE(SUBSTITUTE('Quantities Report_Secondary'!A1968,"+",""))),"")</f>
        <v/>
      </c>
    </row>
    <row r="1970" spans="2:2" x14ac:dyDescent="0.25">
      <c r="B1970" s="465" t="str">
        <f>IFERROR(IF('Quantities Report_Secondary'!A1969="","",VALUE(SUBSTITUTE('Quantities Report_Secondary'!A1969,"+",""))),"")</f>
        <v/>
      </c>
    </row>
    <row r="1971" spans="2:2" x14ac:dyDescent="0.25">
      <c r="B1971" s="465" t="str">
        <f>IFERROR(IF('Quantities Report_Secondary'!A1970="","",VALUE(SUBSTITUTE('Quantities Report_Secondary'!A1970,"+",""))),"")</f>
        <v/>
      </c>
    </row>
    <row r="1972" spans="2:2" x14ac:dyDescent="0.25">
      <c r="B1972" s="465" t="str">
        <f>IFERROR(IF('Quantities Report_Secondary'!A1971="","",VALUE(SUBSTITUTE('Quantities Report_Secondary'!A1971,"+",""))),"")</f>
        <v/>
      </c>
    </row>
    <row r="1973" spans="2:2" x14ac:dyDescent="0.25">
      <c r="B1973" s="465" t="str">
        <f>IFERROR(IF('Quantities Report_Secondary'!A1972="","",VALUE(SUBSTITUTE('Quantities Report_Secondary'!A1972,"+",""))),"")</f>
        <v/>
      </c>
    </row>
    <row r="1974" spans="2:2" x14ac:dyDescent="0.25">
      <c r="B1974" s="465" t="str">
        <f>IFERROR(IF('Quantities Report_Secondary'!A1973="","",VALUE(SUBSTITUTE('Quantities Report_Secondary'!A1973,"+",""))),"")</f>
        <v/>
      </c>
    </row>
    <row r="1975" spans="2:2" x14ac:dyDescent="0.25">
      <c r="B1975" s="465" t="str">
        <f>IFERROR(IF('Quantities Report_Secondary'!A1974="","",VALUE(SUBSTITUTE('Quantities Report_Secondary'!A1974,"+",""))),"")</f>
        <v/>
      </c>
    </row>
    <row r="1976" spans="2:2" x14ac:dyDescent="0.25">
      <c r="B1976" s="465" t="str">
        <f>IFERROR(IF('Quantities Report_Secondary'!A1975="","",VALUE(SUBSTITUTE('Quantities Report_Secondary'!A1975,"+",""))),"")</f>
        <v/>
      </c>
    </row>
    <row r="1977" spans="2:2" x14ac:dyDescent="0.25">
      <c r="B1977" s="465" t="str">
        <f>IFERROR(IF('Quantities Report_Secondary'!A1976="","",VALUE(SUBSTITUTE('Quantities Report_Secondary'!A1976,"+",""))),"")</f>
        <v/>
      </c>
    </row>
    <row r="1978" spans="2:2" x14ac:dyDescent="0.25">
      <c r="B1978" s="465" t="str">
        <f>IFERROR(IF('Quantities Report_Secondary'!A1977="","",VALUE(SUBSTITUTE('Quantities Report_Secondary'!A1977,"+",""))),"")</f>
        <v/>
      </c>
    </row>
    <row r="1979" spans="2:2" x14ac:dyDescent="0.25">
      <c r="B1979" s="465" t="str">
        <f>IFERROR(IF('Quantities Report_Secondary'!A1978="","",VALUE(SUBSTITUTE('Quantities Report_Secondary'!A1978,"+",""))),"")</f>
        <v/>
      </c>
    </row>
    <row r="1980" spans="2:2" x14ac:dyDescent="0.25">
      <c r="B1980" s="465" t="str">
        <f>IFERROR(IF('Quantities Report_Secondary'!A1979="","",VALUE(SUBSTITUTE('Quantities Report_Secondary'!A1979,"+",""))),"")</f>
        <v/>
      </c>
    </row>
    <row r="1981" spans="2:2" x14ac:dyDescent="0.25">
      <c r="B1981" s="465" t="str">
        <f>IFERROR(IF('Quantities Report_Secondary'!A1980="","",VALUE(SUBSTITUTE('Quantities Report_Secondary'!A1980,"+",""))),"")</f>
        <v/>
      </c>
    </row>
    <row r="1982" spans="2:2" x14ac:dyDescent="0.25">
      <c r="B1982" s="465" t="str">
        <f>IFERROR(IF('Quantities Report_Secondary'!A1981="","",VALUE(SUBSTITUTE('Quantities Report_Secondary'!A1981,"+",""))),"")</f>
        <v/>
      </c>
    </row>
    <row r="1983" spans="2:2" x14ac:dyDescent="0.25">
      <c r="B1983" s="465" t="str">
        <f>IFERROR(IF('Quantities Report_Secondary'!A1982="","",VALUE(SUBSTITUTE('Quantities Report_Secondary'!A1982,"+",""))),"")</f>
        <v/>
      </c>
    </row>
    <row r="1984" spans="2:2" x14ac:dyDescent="0.25">
      <c r="B1984" s="465" t="str">
        <f>IFERROR(IF('Quantities Report_Secondary'!A1983="","",VALUE(SUBSTITUTE('Quantities Report_Secondary'!A1983,"+",""))),"")</f>
        <v/>
      </c>
    </row>
    <row r="1985" spans="2:2" x14ac:dyDescent="0.25">
      <c r="B1985" s="465" t="str">
        <f>IFERROR(IF('Quantities Report_Secondary'!A1984="","",VALUE(SUBSTITUTE('Quantities Report_Secondary'!A1984,"+",""))),"")</f>
        <v/>
      </c>
    </row>
    <row r="1986" spans="2:2" x14ac:dyDescent="0.25">
      <c r="B1986" s="465" t="str">
        <f>IFERROR(IF('Quantities Report_Secondary'!A1985="","",VALUE(SUBSTITUTE('Quantities Report_Secondary'!A1985,"+",""))),"")</f>
        <v/>
      </c>
    </row>
    <row r="1987" spans="2:2" x14ac:dyDescent="0.25">
      <c r="B1987" s="465" t="str">
        <f>IFERROR(IF('Quantities Report_Secondary'!A1986="","",VALUE(SUBSTITUTE('Quantities Report_Secondary'!A1986,"+",""))),"")</f>
        <v/>
      </c>
    </row>
    <row r="1988" spans="2:2" x14ac:dyDescent="0.25">
      <c r="B1988" s="465" t="str">
        <f>IFERROR(IF('Quantities Report_Secondary'!A1987="","",VALUE(SUBSTITUTE('Quantities Report_Secondary'!A1987,"+",""))),"")</f>
        <v/>
      </c>
    </row>
    <row r="1989" spans="2:2" x14ac:dyDescent="0.25">
      <c r="B1989" s="465" t="str">
        <f>IFERROR(IF('Quantities Report_Secondary'!A1988="","",VALUE(SUBSTITUTE('Quantities Report_Secondary'!A1988,"+",""))),"")</f>
        <v/>
      </c>
    </row>
    <row r="1990" spans="2:2" x14ac:dyDescent="0.25">
      <c r="B1990" s="465" t="str">
        <f>IFERROR(IF('Quantities Report_Secondary'!A1989="","",VALUE(SUBSTITUTE('Quantities Report_Secondary'!A1989,"+",""))),"")</f>
        <v/>
      </c>
    </row>
    <row r="1991" spans="2:2" x14ac:dyDescent="0.25">
      <c r="B1991" s="465" t="str">
        <f>IFERROR(IF('Quantities Report_Secondary'!A1990="","",VALUE(SUBSTITUTE('Quantities Report_Secondary'!A1990,"+",""))),"")</f>
        <v/>
      </c>
    </row>
    <row r="1992" spans="2:2" x14ac:dyDescent="0.25">
      <c r="B1992" s="465" t="str">
        <f>IFERROR(IF('Quantities Report_Secondary'!A1991="","",VALUE(SUBSTITUTE('Quantities Report_Secondary'!A1991,"+",""))),"")</f>
        <v/>
      </c>
    </row>
    <row r="1993" spans="2:2" x14ac:dyDescent="0.25">
      <c r="B1993" s="465" t="str">
        <f>IFERROR(IF('Quantities Report_Secondary'!A1992="","",VALUE(SUBSTITUTE('Quantities Report_Secondary'!A1992,"+",""))),"")</f>
        <v/>
      </c>
    </row>
    <row r="1994" spans="2:2" x14ac:dyDescent="0.25">
      <c r="B1994" s="465" t="str">
        <f>IFERROR(IF('Quantities Report_Secondary'!A1993="","",VALUE(SUBSTITUTE('Quantities Report_Secondary'!A1993,"+",""))),"")</f>
        <v/>
      </c>
    </row>
    <row r="1995" spans="2:2" x14ac:dyDescent="0.25">
      <c r="B1995" s="465" t="str">
        <f>IFERROR(IF('Quantities Report_Secondary'!A1994="","",VALUE(SUBSTITUTE('Quantities Report_Secondary'!A1994,"+",""))),"")</f>
        <v/>
      </c>
    </row>
    <row r="1996" spans="2:2" x14ac:dyDescent="0.25">
      <c r="B1996" s="465" t="str">
        <f>IFERROR(IF('Quantities Report_Secondary'!A1995="","",VALUE(SUBSTITUTE('Quantities Report_Secondary'!A1995,"+",""))),"")</f>
        <v/>
      </c>
    </row>
    <row r="1997" spans="2:2" x14ac:dyDescent="0.25">
      <c r="B1997" s="465" t="str">
        <f>IFERROR(IF('Quantities Report_Secondary'!A1996="","",VALUE(SUBSTITUTE('Quantities Report_Secondary'!A1996,"+",""))),"")</f>
        <v/>
      </c>
    </row>
    <row r="1998" spans="2:2" x14ac:dyDescent="0.25">
      <c r="B1998" s="465" t="str">
        <f>IFERROR(IF('Quantities Report_Secondary'!A1997="","",VALUE(SUBSTITUTE('Quantities Report_Secondary'!A1997,"+",""))),"")</f>
        <v/>
      </c>
    </row>
    <row r="1999" spans="2:2" x14ac:dyDescent="0.25">
      <c r="B1999" s="465" t="str">
        <f>IFERROR(IF('Quantities Report_Secondary'!A1998="","",VALUE(SUBSTITUTE('Quantities Report_Secondary'!A1998,"+",""))),"")</f>
        <v/>
      </c>
    </row>
    <row r="2000" spans="2:2" x14ac:dyDescent="0.25">
      <c r="B2000" s="465" t="str">
        <f>IFERROR(IF('Quantities Report_Secondary'!A1999="","",VALUE(SUBSTITUTE('Quantities Report_Secondary'!A1999,"+",""))),"")</f>
        <v/>
      </c>
    </row>
    <row r="2001" spans="2:2" x14ac:dyDescent="0.25">
      <c r="B2001" s="465" t="str">
        <f>IFERROR(IF('Quantities Report_Secondary'!A2000="","",VALUE(SUBSTITUTE('Quantities Report_Secondary'!A2000,"+",""))),"")</f>
        <v/>
      </c>
    </row>
    <row r="2002" spans="2:2" x14ac:dyDescent="0.25">
      <c r="B2002" s="465" t="str">
        <f>IFERROR(IF('Quantities Report_Secondary'!A2001="","",VALUE(SUBSTITUTE('Quantities Report_Secondary'!A2001,"+",""))),"")</f>
        <v/>
      </c>
    </row>
    <row r="2003" spans="2:2" x14ac:dyDescent="0.25">
      <c r="B2003" s="465" t="str">
        <f>IFERROR(IF('Quantities Report_Secondary'!A2002="","",VALUE(SUBSTITUTE('Quantities Report_Secondary'!A2002,"+",""))),"")</f>
        <v/>
      </c>
    </row>
    <row r="2004" spans="2:2" x14ac:dyDescent="0.25">
      <c r="B2004" s="465" t="str">
        <f>IFERROR(IF('Quantities Report_Secondary'!A2003="","",VALUE(SUBSTITUTE('Quantities Report_Secondary'!A2003,"+",""))),"")</f>
        <v/>
      </c>
    </row>
    <row r="2005" spans="2:2" x14ac:dyDescent="0.25">
      <c r="B2005" s="465" t="str">
        <f>IFERROR(IF('Quantities Report_Secondary'!A2004="","",VALUE(SUBSTITUTE('Quantities Report_Secondary'!A2004,"+",""))),"")</f>
        <v/>
      </c>
    </row>
    <row r="2006" spans="2:2" x14ac:dyDescent="0.25">
      <c r="B2006" s="465" t="str">
        <f>IFERROR(IF('Quantities Report_Secondary'!A2005="","",VALUE(SUBSTITUTE('Quantities Report_Secondary'!A2005,"+",""))),"")</f>
        <v/>
      </c>
    </row>
    <row r="2007" spans="2:2" x14ac:dyDescent="0.25">
      <c r="B2007" s="465" t="str">
        <f>IFERROR(IF('Quantities Report_Secondary'!A2006="","",VALUE(SUBSTITUTE('Quantities Report_Secondary'!A2006,"+",""))),"")</f>
        <v/>
      </c>
    </row>
    <row r="2008" spans="2:2" x14ac:dyDescent="0.25">
      <c r="B2008" s="465" t="str">
        <f>IFERROR(IF('Quantities Report_Secondary'!A2007="","",VALUE(SUBSTITUTE('Quantities Report_Secondary'!A2007,"+",""))),"")</f>
        <v/>
      </c>
    </row>
    <row r="2009" spans="2:2" x14ac:dyDescent="0.25">
      <c r="B2009" s="465" t="str">
        <f>IFERROR(IF('Quantities Report_Secondary'!A2008="","",VALUE(SUBSTITUTE('Quantities Report_Secondary'!A2008,"+",""))),"")</f>
        <v/>
      </c>
    </row>
    <row r="2010" spans="2:2" x14ac:dyDescent="0.25">
      <c r="B2010" s="465" t="str">
        <f>IFERROR(IF('Quantities Report_Secondary'!A2009="","",VALUE(SUBSTITUTE('Quantities Report_Secondary'!A2009,"+",""))),"")</f>
        <v/>
      </c>
    </row>
    <row r="2011" spans="2:2" x14ac:dyDescent="0.25">
      <c r="B2011" s="465" t="str">
        <f>IFERROR(IF('Quantities Report_Secondary'!A2010="","",VALUE(SUBSTITUTE('Quantities Report_Secondary'!A2010,"+",""))),"")</f>
        <v/>
      </c>
    </row>
    <row r="2012" spans="2:2" x14ac:dyDescent="0.25">
      <c r="B2012" s="465" t="str">
        <f>IFERROR(IF('Quantities Report_Secondary'!A2011="","",VALUE(SUBSTITUTE('Quantities Report_Secondary'!A2011,"+",""))),"")</f>
        <v/>
      </c>
    </row>
    <row r="2013" spans="2:2" x14ac:dyDescent="0.25">
      <c r="B2013" s="465" t="str">
        <f>IFERROR(IF('Quantities Report_Secondary'!A2012="","",VALUE(SUBSTITUTE('Quantities Report_Secondary'!A2012,"+",""))),"")</f>
        <v/>
      </c>
    </row>
    <row r="2014" spans="2:2" x14ac:dyDescent="0.25">
      <c r="B2014" s="465" t="str">
        <f>IFERROR(IF('Quantities Report_Secondary'!A2013="","",VALUE(SUBSTITUTE('Quantities Report_Secondary'!A2013,"+",""))),"")</f>
        <v/>
      </c>
    </row>
    <row r="2015" spans="2:2" x14ac:dyDescent="0.25">
      <c r="B2015" s="465" t="str">
        <f>IFERROR(IF('Quantities Report_Secondary'!A2014="","",VALUE(SUBSTITUTE('Quantities Report_Secondary'!A2014,"+",""))),"")</f>
        <v/>
      </c>
    </row>
    <row r="2016" spans="2:2" x14ac:dyDescent="0.25">
      <c r="B2016" s="465" t="str">
        <f>IFERROR(IF('Quantities Report_Secondary'!A2015="","",VALUE(SUBSTITUTE('Quantities Report_Secondary'!A2015,"+",""))),"")</f>
        <v/>
      </c>
    </row>
    <row r="2017" spans="2:2" x14ac:dyDescent="0.25">
      <c r="B2017" s="465" t="str">
        <f>IFERROR(IF('Quantities Report_Secondary'!A2016="","",VALUE(SUBSTITUTE('Quantities Report_Secondary'!A2016,"+",""))),"")</f>
        <v/>
      </c>
    </row>
    <row r="2018" spans="2:2" x14ac:dyDescent="0.25">
      <c r="B2018" s="465" t="str">
        <f>IFERROR(IF('Quantities Report_Secondary'!A2017="","",VALUE(SUBSTITUTE('Quantities Report_Secondary'!A2017,"+",""))),"")</f>
        <v/>
      </c>
    </row>
    <row r="2019" spans="2:2" x14ac:dyDescent="0.25">
      <c r="B2019" s="465" t="str">
        <f>IFERROR(IF('Quantities Report_Secondary'!A2018="","",VALUE(SUBSTITUTE('Quantities Report_Secondary'!A2018,"+",""))),"")</f>
        <v/>
      </c>
    </row>
    <row r="2020" spans="2:2" x14ac:dyDescent="0.25">
      <c r="B2020" s="465" t="str">
        <f>IFERROR(IF('Quantities Report_Secondary'!A2019="","",VALUE(SUBSTITUTE('Quantities Report_Secondary'!A2019,"+",""))),"")</f>
        <v/>
      </c>
    </row>
    <row r="2021" spans="2:2" x14ac:dyDescent="0.25">
      <c r="B2021" s="465" t="str">
        <f>IFERROR(IF('Quantities Report_Secondary'!A2020="","",VALUE(SUBSTITUTE('Quantities Report_Secondary'!A2020,"+",""))),"")</f>
        <v/>
      </c>
    </row>
    <row r="2022" spans="2:2" x14ac:dyDescent="0.25">
      <c r="B2022" s="465" t="str">
        <f>IFERROR(IF('Quantities Report_Secondary'!A2021="","",VALUE(SUBSTITUTE('Quantities Report_Secondary'!A2021,"+",""))),"")</f>
        <v/>
      </c>
    </row>
    <row r="2023" spans="2:2" x14ac:dyDescent="0.25">
      <c r="B2023" s="465" t="str">
        <f>IFERROR(IF('Quantities Report_Secondary'!A2022="","",VALUE(SUBSTITUTE('Quantities Report_Secondary'!A2022,"+",""))),"")</f>
        <v/>
      </c>
    </row>
    <row r="2024" spans="2:2" x14ac:dyDescent="0.25">
      <c r="B2024" s="465" t="str">
        <f>IFERROR(IF('Quantities Report_Secondary'!A2023="","",VALUE(SUBSTITUTE('Quantities Report_Secondary'!A2023,"+",""))),"")</f>
        <v/>
      </c>
    </row>
    <row r="2025" spans="2:2" x14ac:dyDescent="0.25">
      <c r="B2025" s="465" t="str">
        <f>IFERROR(IF('Quantities Report_Secondary'!A2024="","",VALUE(SUBSTITUTE('Quantities Report_Secondary'!A2024,"+",""))),"")</f>
        <v/>
      </c>
    </row>
    <row r="2026" spans="2:2" x14ac:dyDescent="0.25">
      <c r="B2026" s="465" t="str">
        <f>IFERROR(IF('Quantities Report_Secondary'!A2025="","",VALUE(SUBSTITUTE('Quantities Report_Secondary'!A2025,"+",""))),"")</f>
        <v/>
      </c>
    </row>
    <row r="2027" spans="2:2" x14ac:dyDescent="0.25">
      <c r="B2027" s="465" t="str">
        <f>IFERROR(IF('Quantities Report_Secondary'!A2026="","",VALUE(SUBSTITUTE('Quantities Report_Secondary'!A2026,"+",""))),"")</f>
        <v/>
      </c>
    </row>
    <row r="2028" spans="2:2" x14ac:dyDescent="0.25">
      <c r="B2028" s="465" t="str">
        <f>IFERROR(IF('Quantities Report_Secondary'!A2027="","",VALUE(SUBSTITUTE('Quantities Report_Secondary'!A2027,"+",""))),"")</f>
        <v/>
      </c>
    </row>
    <row r="2029" spans="2:2" x14ac:dyDescent="0.25">
      <c r="B2029" s="465" t="str">
        <f>IFERROR(IF('Quantities Report_Secondary'!A2028="","",VALUE(SUBSTITUTE('Quantities Report_Secondary'!A2028,"+",""))),"")</f>
        <v/>
      </c>
    </row>
    <row r="2030" spans="2:2" x14ac:dyDescent="0.25">
      <c r="B2030" s="465" t="str">
        <f>IFERROR(IF('Quantities Report_Secondary'!A2029="","",VALUE(SUBSTITUTE('Quantities Report_Secondary'!A2029,"+",""))),"")</f>
        <v/>
      </c>
    </row>
    <row r="2031" spans="2:2" x14ac:dyDescent="0.25">
      <c r="B2031" s="465" t="str">
        <f>IFERROR(IF('Quantities Report_Secondary'!A2030="","",VALUE(SUBSTITUTE('Quantities Report_Secondary'!A2030,"+",""))),"")</f>
        <v/>
      </c>
    </row>
    <row r="2032" spans="2:2" x14ac:dyDescent="0.25">
      <c r="B2032" s="465" t="str">
        <f>IFERROR(IF('Quantities Report_Secondary'!A2031="","",VALUE(SUBSTITUTE('Quantities Report_Secondary'!A2031,"+",""))),"")</f>
        <v/>
      </c>
    </row>
    <row r="2033" spans="2:2" x14ac:dyDescent="0.25">
      <c r="B2033" s="465" t="str">
        <f>IFERROR(IF('Quantities Report_Secondary'!A2032="","",VALUE(SUBSTITUTE('Quantities Report_Secondary'!A2032,"+",""))),"")</f>
        <v/>
      </c>
    </row>
    <row r="2034" spans="2:2" x14ac:dyDescent="0.25">
      <c r="B2034" s="465" t="str">
        <f>IFERROR(IF('Quantities Report_Secondary'!A2033="","",VALUE(SUBSTITUTE('Quantities Report_Secondary'!A2033,"+",""))),"")</f>
        <v/>
      </c>
    </row>
    <row r="2035" spans="2:2" x14ac:dyDescent="0.25">
      <c r="B2035" s="465" t="str">
        <f>IFERROR(IF('Quantities Report_Secondary'!A2034="","",VALUE(SUBSTITUTE('Quantities Report_Secondary'!A2034,"+",""))),"")</f>
        <v/>
      </c>
    </row>
    <row r="2036" spans="2:2" x14ac:dyDescent="0.25">
      <c r="B2036" s="465" t="str">
        <f>IFERROR(IF('Quantities Report_Secondary'!A2035="","",VALUE(SUBSTITUTE('Quantities Report_Secondary'!A2035,"+",""))),"")</f>
        <v/>
      </c>
    </row>
    <row r="2037" spans="2:2" x14ac:dyDescent="0.25">
      <c r="B2037" s="465" t="str">
        <f>IFERROR(IF('Quantities Report_Secondary'!A2036="","",VALUE(SUBSTITUTE('Quantities Report_Secondary'!A2036,"+",""))),"")</f>
        <v/>
      </c>
    </row>
    <row r="2038" spans="2:2" x14ac:dyDescent="0.25">
      <c r="B2038" s="465" t="str">
        <f>IFERROR(IF('Quantities Report_Secondary'!A2037="","",VALUE(SUBSTITUTE('Quantities Report_Secondary'!A2037,"+",""))),"")</f>
        <v/>
      </c>
    </row>
    <row r="2039" spans="2:2" x14ac:dyDescent="0.25">
      <c r="B2039" s="465" t="str">
        <f>IFERROR(IF('Quantities Report_Secondary'!A2038="","",VALUE(SUBSTITUTE('Quantities Report_Secondary'!A2038,"+",""))),"")</f>
        <v/>
      </c>
    </row>
    <row r="2040" spans="2:2" x14ac:dyDescent="0.25">
      <c r="B2040" s="465" t="str">
        <f>IFERROR(IF('Quantities Report_Secondary'!A2039="","",VALUE(SUBSTITUTE('Quantities Report_Secondary'!A2039,"+",""))),"")</f>
        <v/>
      </c>
    </row>
    <row r="2041" spans="2:2" x14ac:dyDescent="0.25">
      <c r="B2041" s="465" t="str">
        <f>IFERROR(IF('Quantities Report_Secondary'!A2040="","",VALUE(SUBSTITUTE('Quantities Report_Secondary'!A2040,"+",""))),"")</f>
        <v/>
      </c>
    </row>
    <row r="2042" spans="2:2" x14ac:dyDescent="0.25">
      <c r="B2042" s="465" t="str">
        <f>IFERROR(IF('Quantities Report_Secondary'!A2041="","",VALUE(SUBSTITUTE('Quantities Report_Secondary'!A2041,"+",""))),"")</f>
        <v/>
      </c>
    </row>
    <row r="2043" spans="2:2" x14ac:dyDescent="0.25">
      <c r="B2043" s="465" t="str">
        <f>IFERROR(IF('Quantities Report_Secondary'!A2042="","",VALUE(SUBSTITUTE('Quantities Report_Secondary'!A2042,"+",""))),"")</f>
        <v/>
      </c>
    </row>
    <row r="2044" spans="2:2" x14ac:dyDescent="0.25">
      <c r="B2044" s="465" t="str">
        <f>IFERROR(IF('Quantities Report_Secondary'!A2043="","",VALUE(SUBSTITUTE('Quantities Report_Secondary'!A2043,"+",""))),"")</f>
        <v/>
      </c>
    </row>
    <row r="2045" spans="2:2" x14ac:dyDescent="0.25">
      <c r="B2045" s="465" t="str">
        <f>IFERROR(IF('Quantities Report_Secondary'!A2044="","",VALUE(SUBSTITUTE('Quantities Report_Secondary'!A2044,"+",""))),"")</f>
        <v/>
      </c>
    </row>
    <row r="2046" spans="2:2" x14ac:dyDescent="0.25">
      <c r="B2046" s="465" t="str">
        <f>IFERROR(IF('Quantities Report_Secondary'!A2045="","",VALUE(SUBSTITUTE('Quantities Report_Secondary'!A2045,"+",""))),"")</f>
        <v/>
      </c>
    </row>
    <row r="2047" spans="2:2" x14ac:dyDescent="0.25">
      <c r="B2047" s="465" t="str">
        <f>IFERROR(IF('Quantities Report_Secondary'!A2046="","",VALUE(SUBSTITUTE('Quantities Report_Secondary'!A2046,"+",""))),"")</f>
        <v/>
      </c>
    </row>
    <row r="2048" spans="2:2" x14ac:dyDescent="0.25">
      <c r="B2048" s="465" t="str">
        <f>IFERROR(IF('Quantities Report_Secondary'!A2047="","",VALUE(SUBSTITUTE('Quantities Report_Secondary'!A2047,"+",""))),"")</f>
        <v/>
      </c>
    </row>
    <row r="2049" spans="2:2" x14ac:dyDescent="0.25">
      <c r="B2049" s="465" t="str">
        <f>IFERROR(IF('Quantities Report_Secondary'!A2048="","",VALUE(SUBSTITUTE('Quantities Report_Secondary'!A2048,"+",""))),"")</f>
        <v/>
      </c>
    </row>
    <row r="2050" spans="2:2" x14ac:dyDescent="0.25">
      <c r="B2050" s="465" t="str">
        <f>IFERROR(IF('Quantities Report_Secondary'!A2049="","",VALUE(SUBSTITUTE('Quantities Report_Secondary'!A2049,"+",""))),"")</f>
        <v/>
      </c>
    </row>
    <row r="2051" spans="2:2" x14ac:dyDescent="0.25">
      <c r="B2051" s="465" t="str">
        <f>IFERROR(IF('Quantities Report_Secondary'!A2050="","",VALUE(SUBSTITUTE('Quantities Report_Secondary'!A2050,"+",""))),"")</f>
        <v/>
      </c>
    </row>
    <row r="2052" spans="2:2" x14ac:dyDescent="0.25">
      <c r="B2052" s="465" t="str">
        <f>IFERROR(IF('Quantities Report_Secondary'!A2051="","",VALUE(SUBSTITUTE('Quantities Report_Secondary'!A2051,"+",""))),"")</f>
        <v/>
      </c>
    </row>
    <row r="2053" spans="2:2" x14ac:dyDescent="0.25">
      <c r="B2053" s="465" t="str">
        <f>IFERROR(IF('Quantities Report_Secondary'!A2052="","",VALUE(SUBSTITUTE('Quantities Report_Secondary'!A2052,"+",""))),"")</f>
        <v/>
      </c>
    </row>
    <row r="2054" spans="2:2" x14ac:dyDescent="0.25">
      <c r="B2054" s="465" t="str">
        <f>IFERROR(IF('Quantities Report_Secondary'!A2053="","",VALUE(SUBSTITUTE('Quantities Report_Secondary'!A2053,"+",""))),"")</f>
        <v/>
      </c>
    </row>
    <row r="2055" spans="2:2" x14ac:dyDescent="0.25">
      <c r="B2055" s="465" t="str">
        <f>IFERROR(IF('Quantities Report_Secondary'!A2054="","",VALUE(SUBSTITUTE('Quantities Report_Secondary'!A2054,"+",""))),"")</f>
        <v/>
      </c>
    </row>
    <row r="2056" spans="2:2" x14ac:dyDescent="0.25">
      <c r="B2056" s="465" t="str">
        <f>IFERROR(IF('Quantities Report_Secondary'!A2055="","",VALUE(SUBSTITUTE('Quantities Report_Secondary'!A2055,"+",""))),"")</f>
        <v/>
      </c>
    </row>
    <row r="2057" spans="2:2" x14ac:dyDescent="0.25">
      <c r="B2057" s="465" t="str">
        <f>IFERROR(IF('Quantities Report_Secondary'!A2056="","",VALUE(SUBSTITUTE('Quantities Report_Secondary'!A2056,"+",""))),"")</f>
        <v/>
      </c>
    </row>
    <row r="2058" spans="2:2" x14ac:dyDescent="0.25">
      <c r="B2058" s="465" t="str">
        <f>IFERROR(IF('Quantities Report_Secondary'!A2057="","",VALUE(SUBSTITUTE('Quantities Report_Secondary'!A2057,"+",""))),"")</f>
        <v/>
      </c>
    </row>
    <row r="2059" spans="2:2" x14ac:dyDescent="0.25">
      <c r="B2059" s="465" t="str">
        <f>IFERROR(IF('Quantities Report_Secondary'!A2058="","",VALUE(SUBSTITUTE('Quantities Report_Secondary'!A2058,"+",""))),"")</f>
        <v/>
      </c>
    </row>
    <row r="2060" spans="2:2" x14ac:dyDescent="0.25">
      <c r="B2060" s="465" t="str">
        <f>IFERROR(IF('Quantities Report_Secondary'!A2059="","",VALUE(SUBSTITUTE('Quantities Report_Secondary'!A2059,"+",""))),"")</f>
        <v/>
      </c>
    </row>
    <row r="2061" spans="2:2" x14ac:dyDescent="0.25">
      <c r="B2061" s="465" t="str">
        <f>IFERROR(IF('Quantities Report_Secondary'!A2060="","",VALUE(SUBSTITUTE('Quantities Report_Secondary'!A2060,"+",""))),"")</f>
        <v/>
      </c>
    </row>
    <row r="2062" spans="2:2" x14ac:dyDescent="0.25">
      <c r="B2062" s="465" t="str">
        <f>IFERROR(IF('Quantities Report_Secondary'!A2061="","",VALUE(SUBSTITUTE('Quantities Report_Secondary'!A2061,"+",""))),"")</f>
        <v/>
      </c>
    </row>
    <row r="2063" spans="2:2" x14ac:dyDescent="0.25">
      <c r="B2063" s="465" t="str">
        <f>IFERROR(IF('Quantities Report_Secondary'!A2062="","",VALUE(SUBSTITUTE('Quantities Report_Secondary'!A2062,"+",""))),"")</f>
        <v/>
      </c>
    </row>
    <row r="2064" spans="2:2" x14ac:dyDescent="0.25">
      <c r="B2064" s="465" t="str">
        <f>IFERROR(IF('Quantities Report_Secondary'!A2063="","",VALUE(SUBSTITUTE('Quantities Report_Secondary'!A2063,"+",""))),"")</f>
        <v/>
      </c>
    </row>
    <row r="2065" spans="2:2" x14ac:dyDescent="0.25">
      <c r="B2065" s="465" t="str">
        <f>IFERROR(IF('Quantities Report_Secondary'!A2064="","",VALUE(SUBSTITUTE('Quantities Report_Secondary'!A2064,"+",""))),"")</f>
        <v/>
      </c>
    </row>
    <row r="2066" spans="2:2" x14ac:dyDescent="0.25">
      <c r="B2066" s="465" t="str">
        <f>IFERROR(IF('Quantities Report_Secondary'!A2065="","",VALUE(SUBSTITUTE('Quantities Report_Secondary'!A2065,"+",""))),"")</f>
        <v/>
      </c>
    </row>
    <row r="2067" spans="2:2" x14ac:dyDescent="0.25">
      <c r="B2067" s="465" t="str">
        <f>IFERROR(IF('Quantities Report_Secondary'!A2066="","",VALUE(SUBSTITUTE('Quantities Report_Secondary'!A2066,"+",""))),"")</f>
        <v/>
      </c>
    </row>
    <row r="2068" spans="2:2" x14ac:dyDescent="0.25">
      <c r="B2068" s="465" t="str">
        <f>IFERROR(IF('Quantities Report_Secondary'!A2067="","",VALUE(SUBSTITUTE('Quantities Report_Secondary'!A2067,"+",""))),"")</f>
        <v/>
      </c>
    </row>
    <row r="2069" spans="2:2" x14ac:dyDescent="0.25">
      <c r="B2069" s="465" t="str">
        <f>IFERROR(IF('Quantities Report_Secondary'!A2068="","",VALUE(SUBSTITUTE('Quantities Report_Secondary'!A2068,"+",""))),"")</f>
        <v/>
      </c>
    </row>
    <row r="2070" spans="2:2" x14ac:dyDescent="0.25">
      <c r="B2070" s="465" t="str">
        <f>IFERROR(IF('Quantities Report_Secondary'!A2069="","",VALUE(SUBSTITUTE('Quantities Report_Secondary'!A2069,"+",""))),"")</f>
        <v/>
      </c>
    </row>
    <row r="2071" spans="2:2" x14ac:dyDescent="0.25">
      <c r="B2071" s="465" t="str">
        <f>IFERROR(IF('Quantities Report_Secondary'!A2070="","",VALUE(SUBSTITUTE('Quantities Report_Secondary'!A2070,"+",""))),"")</f>
        <v/>
      </c>
    </row>
    <row r="2072" spans="2:2" x14ac:dyDescent="0.25">
      <c r="B2072" s="465" t="str">
        <f>IFERROR(IF('Quantities Report_Secondary'!A2071="","",VALUE(SUBSTITUTE('Quantities Report_Secondary'!A2071,"+",""))),"")</f>
        <v/>
      </c>
    </row>
    <row r="2073" spans="2:2" x14ac:dyDescent="0.25">
      <c r="B2073" s="465" t="str">
        <f>IFERROR(IF('Quantities Report_Secondary'!A2072="","",VALUE(SUBSTITUTE('Quantities Report_Secondary'!A2072,"+",""))),"")</f>
        <v/>
      </c>
    </row>
    <row r="2074" spans="2:2" x14ac:dyDescent="0.25">
      <c r="B2074" s="465" t="str">
        <f>IFERROR(IF('Quantities Report_Secondary'!A2073="","",VALUE(SUBSTITUTE('Quantities Report_Secondary'!A2073,"+",""))),"")</f>
        <v/>
      </c>
    </row>
    <row r="2075" spans="2:2" x14ac:dyDescent="0.25">
      <c r="B2075" s="465" t="str">
        <f>IFERROR(IF('Quantities Report_Secondary'!A2074="","",VALUE(SUBSTITUTE('Quantities Report_Secondary'!A2074,"+",""))),"")</f>
        <v/>
      </c>
    </row>
    <row r="2076" spans="2:2" x14ac:dyDescent="0.25">
      <c r="B2076" s="465" t="str">
        <f>IFERROR(IF('Quantities Report_Secondary'!A2075="","",VALUE(SUBSTITUTE('Quantities Report_Secondary'!A2075,"+",""))),"")</f>
        <v/>
      </c>
    </row>
    <row r="2077" spans="2:2" x14ac:dyDescent="0.25">
      <c r="B2077" s="465" t="str">
        <f>IFERROR(IF('Quantities Report_Secondary'!A2076="","",VALUE(SUBSTITUTE('Quantities Report_Secondary'!A2076,"+",""))),"")</f>
        <v/>
      </c>
    </row>
    <row r="2078" spans="2:2" x14ac:dyDescent="0.25">
      <c r="B2078" s="465" t="str">
        <f>IFERROR(IF('Quantities Report_Secondary'!A2077="","",VALUE(SUBSTITUTE('Quantities Report_Secondary'!A2077,"+",""))),"")</f>
        <v/>
      </c>
    </row>
    <row r="2079" spans="2:2" x14ac:dyDescent="0.25">
      <c r="B2079" s="465" t="str">
        <f>IFERROR(IF('Quantities Report_Secondary'!A2078="","",VALUE(SUBSTITUTE('Quantities Report_Secondary'!A2078,"+",""))),"")</f>
        <v/>
      </c>
    </row>
    <row r="2080" spans="2:2" x14ac:dyDescent="0.25">
      <c r="B2080" s="465" t="str">
        <f>IFERROR(IF('Quantities Report_Secondary'!A2079="","",VALUE(SUBSTITUTE('Quantities Report_Secondary'!A2079,"+",""))),"")</f>
        <v/>
      </c>
    </row>
    <row r="2081" spans="2:2" x14ac:dyDescent="0.25">
      <c r="B2081" s="465" t="str">
        <f>IFERROR(IF('Quantities Report_Secondary'!A2080="","",VALUE(SUBSTITUTE('Quantities Report_Secondary'!A2080,"+",""))),"")</f>
        <v/>
      </c>
    </row>
    <row r="2082" spans="2:2" x14ac:dyDescent="0.25">
      <c r="B2082" s="465" t="str">
        <f>IFERROR(IF('Quantities Report_Secondary'!A2081="","",VALUE(SUBSTITUTE('Quantities Report_Secondary'!A2081,"+",""))),"")</f>
        <v/>
      </c>
    </row>
    <row r="2083" spans="2:2" x14ac:dyDescent="0.25">
      <c r="B2083" s="465" t="str">
        <f>IFERROR(IF('Quantities Report_Secondary'!A2082="","",VALUE(SUBSTITUTE('Quantities Report_Secondary'!A2082,"+",""))),"")</f>
        <v/>
      </c>
    </row>
    <row r="2084" spans="2:2" x14ac:dyDescent="0.25">
      <c r="B2084" s="465" t="str">
        <f>IFERROR(IF('Quantities Report_Secondary'!A2083="","",VALUE(SUBSTITUTE('Quantities Report_Secondary'!A2083,"+",""))),"")</f>
        <v/>
      </c>
    </row>
    <row r="2085" spans="2:2" x14ac:dyDescent="0.25">
      <c r="B2085" s="465" t="str">
        <f>IFERROR(IF('Quantities Report_Secondary'!A2084="","",VALUE(SUBSTITUTE('Quantities Report_Secondary'!A2084,"+",""))),"")</f>
        <v/>
      </c>
    </row>
    <row r="2086" spans="2:2" x14ac:dyDescent="0.25">
      <c r="B2086" s="465" t="str">
        <f>IFERROR(IF('Quantities Report_Secondary'!A2085="","",VALUE(SUBSTITUTE('Quantities Report_Secondary'!A2085,"+",""))),"")</f>
        <v/>
      </c>
    </row>
    <row r="2087" spans="2:2" x14ac:dyDescent="0.25">
      <c r="B2087" s="465" t="str">
        <f>IFERROR(IF('Quantities Report_Secondary'!A2086="","",VALUE(SUBSTITUTE('Quantities Report_Secondary'!A2086,"+",""))),"")</f>
        <v/>
      </c>
    </row>
    <row r="2088" spans="2:2" x14ac:dyDescent="0.25">
      <c r="B2088" s="465" t="str">
        <f>IFERROR(IF('Quantities Report_Secondary'!A2087="","",VALUE(SUBSTITUTE('Quantities Report_Secondary'!A2087,"+",""))),"")</f>
        <v/>
      </c>
    </row>
    <row r="2089" spans="2:2" x14ac:dyDescent="0.25">
      <c r="B2089" s="465" t="str">
        <f>IFERROR(IF('Quantities Report_Secondary'!A2088="","",VALUE(SUBSTITUTE('Quantities Report_Secondary'!A2088,"+",""))),"")</f>
        <v/>
      </c>
    </row>
    <row r="2090" spans="2:2" x14ac:dyDescent="0.25">
      <c r="B2090" s="465" t="str">
        <f>IFERROR(IF('Quantities Report_Secondary'!A2089="","",VALUE(SUBSTITUTE('Quantities Report_Secondary'!A2089,"+",""))),"")</f>
        <v/>
      </c>
    </row>
    <row r="2091" spans="2:2" x14ac:dyDescent="0.25">
      <c r="B2091" s="465" t="str">
        <f>IFERROR(IF('Quantities Report_Secondary'!A2090="","",VALUE(SUBSTITUTE('Quantities Report_Secondary'!A2090,"+",""))),"")</f>
        <v/>
      </c>
    </row>
    <row r="2092" spans="2:2" x14ac:dyDescent="0.25">
      <c r="B2092" s="465" t="str">
        <f>IFERROR(IF('Quantities Report_Secondary'!A2091="","",VALUE(SUBSTITUTE('Quantities Report_Secondary'!A2091,"+",""))),"")</f>
        <v/>
      </c>
    </row>
    <row r="2093" spans="2:2" x14ac:dyDescent="0.25">
      <c r="B2093" s="465" t="str">
        <f>IFERROR(IF('Quantities Report_Secondary'!A2092="","",VALUE(SUBSTITUTE('Quantities Report_Secondary'!A2092,"+",""))),"")</f>
        <v/>
      </c>
    </row>
    <row r="2094" spans="2:2" x14ac:dyDescent="0.25">
      <c r="B2094" s="465" t="str">
        <f>IFERROR(IF('Quantities Report_Secondary'!A2093="","",VALUE(SUBSTITUTE('Quantities Report_Secondary'!A2093,"+",""))),"")</f>
        <v/>
      </c>
    </row>
    <row r="2095" spans="2:2" x14ac:dyDescent="0.25">
      <c r="B2095" s="465" t="str">
        <f>IFERROR(IF('Quantities Report_Secondary'!A2094="","",VALUE(SUBSTITUTE('Quantities Report_Secondary'!A2094,"+",""))),"")</f>
        <v/>
      </c>
    </row>
    <row r="2096" spans="2:2" x14ac:dyDescent="0.25">
      <c r="B2096" s="465" t="str">
        <f>IFERROR(IF('Quantities Report_Secondary'!A2095="","",VALUE(SUBSTITUTE('Quantities Report_Secondary'!A2095,"+",""))),"")</f>
        <v/>
      </c>
    </row>
    <row r="2097" spans="2:2" x14ac:dyDescent="0.25">
      <c r="B2097" s="465" t="str">
        <f>IFERROR(IF('Quantities Report_Secondary'!A2096="","",VALUE(SUBSTITUTE('Quantities Report_Secondary'!A2096,"+",""))),"")</f>
        <v/>
      </c>
    </row>
    <row r="2098" spans="2:2" x14ac:dyDescent="0.25">
      <c r="B2098" s="465" t="str">
        <f>IFERROR(IF('Quantities Report_Secondary'!A2097="","",VALUE(SUBSTITUTE('Quantities Report_Secondary'!A2097,"+",""))),"")</f>
        <v/>
      </c>
    </row>
    <row r="2099" spans="2:2" x14ac:dyDescent="0.25">
      <c r="B2099" s="465" t="str">
        <f>IFERROR(IF('Quantities Report_Secondary'!A2098="","",VALUE(SUBSTITUTE('Quantities Report_Secondary'!A2098,"+",""))),"")</f>
        <v/>
      </c>
    </row>
    <row r="2100" spans="2:2" x14ac:dyDescent="0.25">
      <c r="B2100" s="465" t="str">
        <f>IFERROR(IF('Quantities Report_Secondary'!A2099="","",VALUE(SUBSTITUTE('Quantities Report_Secondary'!A2099,"+",""))),"")</f>
        <v/>
      </c>
    </row>
    <row r="2101" spans="2:2" x14ac:dyDescent="0.25">
      <c r="B2101" s="465" t="str">
        <f>IFERROR(IF('Quantities Report_Secondary'!A2100="","",VALUE(SUBSTITUTE('Quantities Report_Secondary'!A2100,"+",""))),"")</f>
        <v/>
      </c>
    </row>
    <row r="2102" spans="2:2" x14ac:dyDescent="0.25">
      <c r="B2102" s="465" t="str">
        <f>IFERROR(IF('Quantities Report_Secondary'!A2101="","",VALUE(SUBSTITUTE('Quantities Report_Secondary'!A2101,"+",""))),"")</f>
        <v/>
      </c>
    </row>
    <row r="2103" spans="2:2" x14ac:dyDescent="0.25">
      <c r="B2103" s="465" t="str">
        <f>IFERROR(IF('Quantities Report_Secondary'!A2102="","",VALUE(SUBSTITUTE('Quantities Report_Secondary'!A2102,"+",""))),"")</f>
        <v/>
      </c>
    </row>
    <row r="2104" spans="2:2" x14ac:dyDescent="0.25">
      <c r="B2104" s="465" t="str">
        <f>IFERROR(IF('Quantities Report_Secondary'!A2103="","",VALUE(SUBSTITUTE('Quantities Report_Secondary'!A2103,"+",""))),"")</f>
        <v/>
      </c>
    </row>
    <row r="2105" spans="2:2" x14ac:dyDescent="0.25">
      <c r="B2105" s="465" t="str">
        <f>IFERROR(IF('Quantities Report_Secondary'!A2104="","",VALUE(SUBSTITUTE('Quantities Report_Secondary'!A2104,"+",""))),"")</f>
        <v/>
      </c>
    </row>
    <row r="2106" spans="2:2" x14ac:dyDescent="0.25">
      <c r="B2106" s="465" t="str">
        <f>IFERROR(IF('Quantities Report_Secondary'!A2105="","",VALUE(SUBSTITUTE('Quantities Report_Secondary'!A2105,"+",""))),"")</f>
        <v/>
      </c>
    </row>
    <row r="2107" spans="2:2" x14ac:dyDescent="0.25">
      <c r="B2107" s="465" t="str">
        <f>IFERROR(IF('Quantities Report_Secondary'!A2106="","",VALUE(SUBSTITUTE('Quantities Report_Secondary'!A2106,"+",""))),"")</f>
        <v/>
      </c>
    </row>
    <row r="2108" spans="2:2" x14ac:dyDescent="0.25">
      <c r="B2108" s="465" t="str">
        <f>IFERROR(IF('Quantities Report_Secondary'!A2107="","",VALUE(SUBSTITUTE('Quantities Report_Secondary'!A2107,"+",""))),"")</f>
        <v/>
      </c>
    </row>
    <row r="2109" spans="2:2" x14ac:dyDescent="0.25">
      <c r="B2109" s="465" t="str">
        <f>IFERROR(IF('Quantities Report_Secondary'!A2108="","",VALUE(SUBSTITUTE('Quantities Report_Secondary'!A2108,"+",""))),"")</f>
        <v/>
      </c>
    </row>
    <row r="2110" spans="2:2" x14ac:dyDescent="0.25">
      <c r="B2110" s="465" t="str">
        <f>IFERROR(IF('Quantities Report_Secondary'!A2109="","",VALUE(SUBSTITUTE('Quantities Report_Secondary'!A2109,"+",""))),"")</f>
        <v/>
      </c>
    </row>
    <row r="2111" spans="2:2" x14ac:dyDescent="0.25">
      <c r="B2111" s="465" t="str">
        <f>IFERROR(IF('Quantities Report_Secondary'!A2110="","",VALUE(SUBSTITUTE('Quantities Report_Secondary'!A2110,"+",""))),"")</f>
        <v/>
      </c>
    </row>
    <row r="2112" spans="2:2" x14ac:dyDescent="0.25">
      <c r="B2112" s="465" t="str">
        <f>IFERROR(IF('Quantities Report_Secondary'!A2111="","",VALUE(SUBSTITUTE('Quantities Report_Secondary'!A2111,"+",""))),"")</f>
        <v/>
      </c>
    </row>
    <row r="2113" spans="2:2" x14ac:dyDescent="0.25">
      <c r="B2113" s="465" t="str">
        <f>IFERROR(IF('Quantities Report_Secondary'!A2112="","",VALUE(SUBSTITUTE('Quantities Report_Secondary'!A2112,"+",""))),"")</f>
        <v/>
      </c>
    </row>
    <row r="2114" spans="2:2" x14ac:dyDescent="0.25">
      <c r="B2114" s="465" t="str">
        <f>IFERROR(IF('Quantities Report_Secondary'!A2113="","",VALUE(SUBSTITUTE('Quantities Report_Secondary'!A2113,"+",""))),"")</f>
        <v/>
      </c>
    </row>
    <row r="2115" spans="2:2" x14ac:dyDescent="0.25">
      <c r="B2115" s="465" t="str">
        <f>IFERROR(IF('Quantities Report_Secondary'!A2114="","",VALUE(SUBSTITUTE('Quantities Report_Secondary'!A2114,"+",""))),"")</f>
        <v/>
      </c>
    </row>
    <row r="2116" spans="2:2" x14ac:dyDescent="0.25">
      <c r="B2116" s="465" t="str">
        <f>IFERROR(IF('Quantities Report_Secondary'!A2115="","",VALUE(SUBSTITUTE('Quantities Report_Secondary'!A2115,"+",""))),"")</f>
        <v/>
      </c>
    </row>
    <row r="2117" spans="2:2" x14ac:dyDescent="0.25">
      <c r="B2117" s="465" t="str">
        <f>IFERROR(IF('Quantities Report_Secondary'!A2116="","",VALUE(SUBSTITUTE('Quantities Report_Secondary'!A2116,"+",""))),"")</f>
        <v/>
      </c>
    </row>
    <row r="2118" spans="2:2" x14ac:dyDescent="0.25">
      <c r="B2118" s="465" t="str">
        <f>IFERROR(IF('Quantities Report_Secondary'!A2117="","",VALUE(SUBSTITUTE('Quantities Report_Secondary'!A2117,"+",""))),"")</f>
        <v/>
      </c>
    </row>
    <row r="2119" spans="2:2" x14ac:dyDescent="0.25">
      <c r="B2119" s="465" t="str">
        <f>IFERROR(IF('Quantities Report_Secondary'!A2118="","",VALUE(SUBSTITUTE('Quantities Report_Secondary'!A2118,"+",""))),"")</f>
        <v/>
      </c>
    </row>
    <row r="2120" spans="2:2" x14ac:dyDescent="0.25">
      <c r="B2120" s="465" t="str">
        <f>IFERROR(IF('Quantities Report_Secondary'!A2119="","",VALUE(SUBSTITUTE('Quantities Report_Secondary'!A2119,"+",""))),"")</f>
        <v/>
      </c>
    </row>
    <row r="2121" spans="2:2" x14ac:dyDescent="0.25">
      <c r="B2121" s="465" t="str">
        <f>IFERROR(IF('Quantities Report_Secondary'!A2120="","",VALUE(SUBSTITUTE('Quantities Report_Secondary'!A2120,"+",""))),"")</f>
        <v/>
      </c>
    </row>
    <row r="2122" spans="2:2" x14ac:dyDescent="0.25">
      <c r="B2122" s="465" t="str">
        <f>IFERROR(IF('Quantities Report_Secondary'!A2121="","",VALUE(SUBSTITUTE('Quantities Report_Secondary'!A2121,"+",""))),"")</f>
        <v/>
      </c>
    </row>
    <row r="2123" spans="2:2" x14ac:dyDescent="0.25">
      <c r="B2123" s="465" t="str">
        <f>IFERROR(IF('Quantities Report_Secondary'!A2122="","",VALUE(SUBSTITUTE('Quantities Report_Secondary'!A2122,"+",""))),"")</f>
        <v/>
      </c>
    </row>
    <row r="2124" spans="2:2" x14ac:dyDescent="0.25">
      <c r="B2124" s="465" t="str">
        <f>IFERROR(IF('Quantities Report_Secondary'!A2123="","",VALUE(SUBSTITUTE('Quantities Report_Secondary'!A2123,"+",""))),"")</f>
        <v/>
      </c>
    </row>
    <row r="2125" spans="2:2" x14ac:dyDescent="0.25">
      <c r="B2125" s="465" t="str">
        <f>IFERROR(IF('Quantities Report_Secondary'!A2124="","",VALUE(SUBSTITUTE('Quantities Report_Secondary'!A2124,"+",""))),"")</f>
        <v/>
      </c>
    </row>
    <row r="2126" spans="2:2" x14ac:dyDescent="0.25">
      <c r="B2126" s="465" t="str">
        <f>IFERROR(IF('Quantities Report_Secondary'!A2125="","",VALUE(SUBSTITUTE('Quantities Report_Secondary'!A2125,"+",""))),"")</f>
        <v/>
      </c>
    </row>
    <row r="2127" spans="2:2" x14ac:dyDescent="0.25">
      <c r="B2127" s="465" t="str">
        <f>IFERROR(IF('Quantities Report_Secondary'!A2126="","",VALUE(SUBSTITUTE('Quantities Report_Secondary'!A2126,"+",""))),"")</f>
        <v/>
      </c>
    </row>
    <row r="2128" spans="2:2" x14ac:dyDescent="0.25">
      <c r="B2128" s="465" t="str">
        <f>IFERROR(IF('Quantities Report_Secondary'!A2127="","",VALUE(SUBSTITUTE('Quantities Report_Secondary'!A2127,"+",""))),"")</f>
        <v/>
      </c>
    </row>
    <row r="2129" spans="2:2" x14ac:dyDescent="0.25">
      <c r="B2129" s="465" t="str">
        <f>IFERROR(IF('Quantities Report_Secondary'!A2128="","",VALUE(SUBSTITUTE('Quantities Report_Secondary'!A2128,"+",""))),"")</f>
        <v/>
      </c>
    </row>
    <row r="2130" spans="2:2" x14ac:dyDescent="0.25">
      <c r="B2130" s="465" t="str">
        <f>IFERROR(IF('Quantities Report_Secondary'!A2129="","",VALUE(SUBSTITUTE('Quantities Report_Secondary'!A2129,"+",""))),"")</f>
        <v/>
      </c>
    </row>
    <row r="2131" spans="2:2" x14ac:dyDescent="0.25">
      <c r="B2131" s="465" t="str">
        <f>IFERROR(IF('Quantities Report_Secondary'!A2130="","",VALUE(SUBSTITUTE('Quantities Report_Secondary'!A2130,"+",""))),"")</f>
        <v/>
      </c>
    </row>
    <row r="2132" spans="2:2" x14ac:dyDescent="0.25">
      <c r="B2132" s="465" t="str">
        <f>IFERROR(IF('Quantities Report_Secondary'!A2131="","",VALUE(SUBSTITUTE('Quantities Report_Secondary'!A2131,"+",""))),"")</f>
        <v/>
      </c>
    </row>
    <row r="2133" spans="2:2" x14ac:dyDescent="0.25">
      <c r="B2133" s="465" t="str">
        <f>IFERROR(IF('Quantities Report_Secondary'!A2132="","",VALUE(SUBSTITUTE('Quantities Report_Secondary'!A2132,"+",""))),"")</f>
        <v/>
      </c>
    </row>
    <row r="2134" spans="2:2" x14ac:dyDescent="0.25">
      <c r="B2134" s="465" t="str">
        <f>IFERROR(IF('Quantities Report_Secondary'!A2133="","",VALUE(SUBSTITUTE('Quantities Report_Secondary'!A2133,"+",""))),"")</f>
        <v/>
      </c>
    </row>
    <row r="2135" spans="2:2" x14ac:dyDescent="0.25">
      <c r="B2135" s="465" t="str">
        <f>IFERROR(IF('Quantities Report_Secondary'!A2134="","",VALUE(SUBSTITUTE('Quantities Report_Secondary'!A2134,"+",""))),"")</f>
        <v/>
      </c>
    </row>
    <row r="2136" spans="2:2" x14ac:dyDescent="0.25">
      <c r="B2136" s="465" t="str">
        <f>IFERROR(IF('Quantities Report_Secondary'!A2135="","",VALUE(SUBSTITUTE('Quantities Report_Secondary'!A2135,"+",""))),"")</f>
        <v/>
      </c>
    </row>
    <row r="2137" spans="2:2" x14ac:dyDescent="0.25">
      <c r="B2137" s="465" t="str">
        <f>IFERROR(IF('Quantities Report_Secondary'!A2136="","",VALUE(SUBSTITUTE('Quantities Report_Secondary'!A2136,"+",""))),"")</f>
        <v/>
      </c>
    </row>
    <row r="2138" spans="2:2" x14ac:dyDescent="0.25">
      <c r="B2138" s="465" t="str">
        <f>IFERROR(IF('Quantities Report_Secondary'!A2137="","",VALUE(SUBSTITUTE('Quantities Report_Secondary'!A2137,"+",""))),"")</f>
        <v/>
      </c>
    </row>
    <row r="2139" spans="2:2" x14ac:dyDescent="0.25">
      <c r="B2139" s="465" t="str">
        <f>IFERROR(IF('Quantities Report_Secondary'!A2138="","",VALUE(SUBSTITUTE('Quantities Report_Secondary'!A2138,"+",""))),"")</f>
        <v/>
      </c>
    </row>
    <row r="2140" spans="2:2" x14ac:dyDescent="0.25">
      <c r="B2140" s="465" t="str">
        <f>IFERROR(IF('Quantities Report_Secondary'!A2139="","",VALUE(SUBSTITUTE('Quantities Report_Secondary'!A2139,"+",""))),"")</f>
        <v/>
      </c>
    </row>
    <row r="2141" spans="2:2" x14ac:dyDescent="0.25">
      <c r="B2141" s="465" t="str">
        <f>IFERROR(IF('Quantities Report_Secondary'!A2140="","",VALUE(SUBSTITUTE('Quantities Report_Secondary'!A2140,"+",""))),"")</f>
        <v/>
      </c>
    </row>
    <row r="2142" spans="2:2" x14ac:dyDescent="0.25">
      <c r="B2142" s="465" t="str">
        <f>IFERROR(IF('Quantities Report_Secondary'!A2141="","",VALUE(SUBSTITUTE('Quantities Report_Secondary'!A2141,"+",""))),"")</f>
        <v/>
      </c>
    </row>
    <row r="2143" spans="2:2" x14ac:dyDescent="0.25">
      <c r="B2143" s="465" t="str">
        <f>IFERROR(IF('Quantities Report_Secondary'!A2142="","",VALUE(SUBSTITUTE('Quantities Report_Secondary'!A2142,"+",""))),"")</f>
        <v/>
      </c>
    </row>
    <row r="2144" spans="2:2" x14ac:dyDescent="0.25">
      <c r="B2144" s="465" t="str">
        <f>IFERROR(IF('Quantities Report_Secondary'!A2143="","",VALUE(SUBSTITUTE('Quantities Report_Secondary'!A2143,"+",""))),"")</f>
        <v/>
      </c>
    </row>
    <row r="2145" spans="2:2" x14ac:dyDescent="0.25">
      <c r="B2145" s="465" t="str">
        <f>IFERROR(IF('Quantities Report_Secondary'!A2144="","",VALUE(SUBSTITUTE('Quantities Report_Secondary'!A2144,"+",""))),"")</f>
        <v/>
      </c>
    </row>
    <row r="2146" spans="2:2" x14ac:dyDescent="0.25">
      <c r="B2146" s="465" t="str">
        <f>IFERROR(IF('Quantities Report_Secondary'!A2145="","",VALUE(SUBSTITUTE('Quantities Report_Secondary'!A2145,"+",""))),"")</f>
        <v/>
      </c>
    </row>
    <row r="2147" spans="2:2" x14ac:dyDescent="0.25">
      <c r="B2147" s="465" t="str">
        <f>IFERROR(IF('Quantities Report_Secondary'!A2146="","",VALUE(SUBSTITUTE('Quantities Report_Secondary'!A2146,"+",""))),"")</f>
        <v/>
      </c>
    </row>
    <row r="2148" spans="2:2" x14ac:dyDescent="0.25">
      <c r="B2148" s="465" t="str">
        <f>IFERROR(IF('Quantities Report_Secondary'!A2147="","",VALUE(SUBSTITUTE('Quantities Report_Secondary'!A2147,"+",""))),"")</f>
        <v/>
      </c>
    </row>
    <row r="2149" spans="2:2" x14ac:dyDescent="0.25">
      <c r="B2149" s="465" t="str">
        <f>IFERROR(IF('Quantities Report_Secondary'!A2148="","",VALUE(SUBSTITUTE('Quantities Report_Secondary'!A2148,"+",""))),"")</f>
        <v/>
      </c>
    </row>
    <row r="2150" spans="2:2" x14ac:dyDescent="0.25">
      <c r="B2150" s="465" t="str">
        <f>IFERROR(IF('Quantities Report_Secondary'!A2149="","",VALUE(SUBSTITUTE('Quantities Report_Secondary'!A2149,"+",""))),"")</f>
        <v/>
      </c>
    </row>
    <row r="2151" spans="2:2" x14ac:dyDescent="0.25">
      <c r="B2151" s="465" t="str">
        <f>IFERROR(IF('Quantities Report_Secondary'!A2150="","",VALUE(SUBSTITUTE('Quantities Report_Secondary'!A2150,"+",""))),"")</f>
        <v/>
      </c>
    </row>
    <row r="2152" spans="2:2" x14ac:dyDescent="0.25">
      <c r="B2152" s="465" t="str">
        <f>IFERROR(IF('Quantities Report_Secondary'!A2151="","",VALUE(SUBSTITUTE('Quantities Report_Secondary'!A2151,"+",""))),"")</f>
        <v/>
      </c>
    </row>
    <row r="2153" spans="2:2" x14ac:dyDescent="0.25">
      <c r="B2153" s="465" t="str">
        <f>IFERROR(IF('Quantities Report_Secondary'!A2152="","",VALUE(SUBSTITUTE('Quantities Report_Secondary'!A2152,"+",""))),"")</f>
        <v/>
      </c>
    </row>
    <row r="2154" spans="2:2" x14ac:dyDescent="0.25">
      <c r="B2154" s="465" t="str">
        <f>IFERROR(IF('Quantities Report_Secondary'!A2153="","",VALUE(SUBSTITUTE('Quantities Report_Secondary'!A2153,"+",""))),"")</f>
        <v/>
      </c>
    </row>
    <row r="2155" spans="2:2" x14ac:dyDescent="0.25">
      <c r="B2155" s="465" t="str">
        <f>IFERROR(IF('Quantities Report_Secondary'!A2154="","",VALUE(SUBSTITUTE('Quantities Report_Secondary'!A2154,"+",""))),"")</f>
        <v/>
      </c>
    </row>
    <row r="2156" spans="2:2" x14ac:dyDescent="0.25">
      <c r="B2156" s="465" t="str">
        <f>IFERROR(IF('Quantities Report_Secondary'!A2155="","",VALUE(SUBSTITUTE('Quantities Report_Secondary'!A2155,"+",""))),"")</f>
        <v/>
      </c>
    </row>
    <row r="2157" spans="2:2" x14ac:dyDescent="0.25">
      <c r="B2157" s="465" t="str">
        <f>IFERROR(IF('Quantities Report_Secondary'!A2156="","",VALUE(SUBSTITUTE('Quantities Report_Secondary'!A2156,"+",""))),"")</f>
        <v/>
      </c>
    </row>
    <row r="2158" spans="2:2" x14ac:dyDescent="0.25">
      <c r="B2158" s="465" t="str">
        <f>IFERROR(IF('Quantities Report_Secondary'!A2157="","",VALUE(SUBSTITUTE('Quantities Report_Secondary'!A2157,"+",""))),"")</f>
        <v/>
      </c>
    </row>
    <row r="2159" spans="2:2" x14ac:dyDescent="0.25">
      <c r="B2159" s="465" t="str">
        <f>IFERROR(IF('Quantities Report_Secondary'!A2158="","",VALUE(SUBSTITUTE('Quantities Report_Secondary'!A2158,"+",""))),"")</f>
        <v/>
      </c>
    </row>
    <row r="2160" spans="2:2" x14ac:dyDescent="0.25">
      <c r="B2160" s="465" t="str">
        <f>IFERROR(IF('Quantities Report_Secondary'!A2159="","",VALUE(SUBSTITUTE('Quantities Report_Secondary'!A2159,"+",""))),"")</f>
        <v/>
      </c>
    </row>
    <row r="2161" spans="2:2" x14ac:dyDescent="0.25">
      <c r="B2161" s="465" t="str">
        <f>IFERROR(IF('Quantities Report_Secondary'!A2160="","",VALUE(SUBSTITUTE('Quantities Report_Secondary'!A2160,"+",""))),"")</f>
        <v/>
      </c>
    </row>
    <row r="2162" spans="2:2" x14ac:dyDescent="0.25">
      <c r="B2162" s="465" t="str">
        <f>IFERROR(IF('Quantities Report_Secondary'!A2161="","",VALUE(SUBSTITUTE('Quantities Report_Secondary'!A2161,"+",""))),"")</f>
        <v/>
      </c>
    </row>
    <row r="2163" spans="2:2" x14ac:dyDescent="0.25">
      <c r="B2163" s="465" t="str">
        <f>IFERROR(IF('Quantities Report_Secondary'!A2162="","",VALUE(SUBSTITUTE('Quantities Report_Secondary'!A2162,"+",""))),"")</f>
        <v/>
      </c>
    </row>
    <row r="2164" spans="2:2" x14ac:dyDescent="0.25">
      <c r="B2164" s="465" t="str">
        <f>IFERROR(IF('Quantities Report_Secondary'!A2163="","",VALUE(SUBSTITUTE('Quantities Report_Secondary'!A2163,"+",""))),"")</f>
        <v/>
      </c>
    </row>
    <row r="2165" spans="2:2" x14ac:dyDescent="0.25">
      <c r="B2165" s="465" t="str">
        <f>IFERROR(IF('Quantities Report_Secondary'!A2164="","",VALUE(SUBSTITUTE('Quantities Report_Secondary'!A2164,"+",""))),"")</f>
        <v/>
      </c>
    </row>
    <row r="2166" spans="2:2" x14ac:dyDescent="0.25">
      <c r="B2166" s="465" t="str">
        <f>IFERROR(IF('Quantities Report_Secondary'!A2165="","",VALUE(SUBSTITUTE('Quantities Report_Secondary'!A2165,"+",""))),"")</f>
        <v/>
      </c>
    </row>
    <row r="2167" spans="2:2" x14ac:dyDescent="0.25">
      <c r="B2167" s="465" t="str">
        <f>IFERROR(IF('Quantities Report_Secondary'!A2166="","",VALUE(SUBSTITUTE('Quantities Report_Secondary'!A2166,"+",""))),"")</f>
        <v/>
      </c>
    </row>
    <row r="2168" spans="2:2" x14ac:dyDescent="0.25">
      <c r="B2168" s="465" t="str">
        <f>IFERROR(IF('Quantities Report_Secondary'!A2167="","",VALUE(SUBSTITUTE('Quantities Report_Secondary'!A2167,"+",""))),"")</f>
        <v/>
      </c>
    </row>
    <row r="2169" spans="2:2" x14ac:dyDescent="0.25">
      <c r="B2169" s="465" t="str">
        <f>IFERROR(IF('Quantities Report_Secondary'!A2168="","",VALUE(SUBSTITUTE('Quantities Report_Secondary'!A2168,"+",""))),"")</f>
        <v/>
      </c>
    </row>
    <row r="2170" spans="2:2" x14ac:dyDescent="0.25">
      <c r="B2170" s="465" t="str">
        <f>IFERROR(IF('Quantities Report_Secondary'!A2169="","",VALUE(SUBSTITUTE('Quantities Report_Secondary'!A2169,"+",""))),"")</f>
        <v/>
      </c>
    </row>
    <row r="2171" spans="2:2" x14ac:dyDescent="0.25">
      <c r="B2171" s="465" t="str">
        <f>IFERROR(IF('Quantities Report_Secondary'!A2170="","",VALUE(SUBSTITUTE('Quantities Report_Secondary'!A2170,"+",""))),"")</f>
        <v/>
      </c>
    </row>
    <row r="2172" spans="2:2" x14ac:dyDescent="0.25">
      <c r="B2172" s="465" t="str">
        <f>IFERROR(IF('Quantities Report_Secondary'!A2171="","",VALUE(SUBSTITUTE('Quantities Report_Secondary'!A2171,"+",""))),"")</f>
        <v/>
      </c>
    </row>
    <row r="2173" spans="2:2" x14ac:dyDescent="0.25">
      <c r="B2173" s="465" t="str">
        <f>IFERROR(IF('Quantities Report_Secondary'!A2172="","",VALUE(SUBSTITUTE('Quantities Report_Secondary'!A2172,"+",""))),"")</f>
        <v/>
      </c>
    </row>
    <row r="2174" spans="2:2" x14ac:dyDescent="0.25">
      <c r="B2174" s="465" t="str">
        <f>IFERROR(IF('Quantities Report_Secondary'!A2173="","",VALUE(SUBSTITUTE('Quantities Report_Secondary'!A2173,"+",""))),"")</f>
        <v/>
      </c>
    </row>
    <row r="2175" spans="2:2" x14ac:dyDescent="0.25">
      <c r="B2175" s="465" t="str">
        <f>IFERROR(IF('Quantities Report_Secondary'!A2174="","",VALUE(SUBSTITUTE('Quantities Report_Secondary'!A2174,"+",""))),"")</f>
        <v/>
      </c>
    </row>
    <row r="2176" spans="2:2" x14ac:dyDescent="0.25">
      <c r="B2176" s="465" t="str">
        <f>IFERROR(IF('Quantities Report_Secondary'!A2175="","",VALUE(SUBSTITUTE('Quantities Report_Secondary'!A2175,"+",""))),"")</f>
        <v/>
      </c>
    </row>
    <row r="2177" spans="2:2" x14ac:dyDescent="0.25">
      <c r="B2177" s="465" t="str">
        <f>IFERROR(IF('Quantities Report_Secondary'!A2176="","",VALUE(SUBSTITUTE('Quantities Report_Secondary'!A2176,"+",""))),"")</f>
        <v/>
      </c>
    </row>
    <row r="2178" spans="2:2" x14ac:dyDescent="0.25">
      <c r="B2178" s="465" t="str">
        <f>IFERROR(IF('Quantities Report_Secondary'!A2177="","",VALUE(SUBSTITUTE('Quantities Report_Secondary'!A2177,"+",""))),"")</f>
        <v/>
      </c>
    </row>
    <row r="2179" spans="2:2" x14ac:dyDescent="0.25">
      <c r="B2179" s="465" t="str">
        <f>IFERROR(IF('Quantities Report_Secondary'!A2178="","",VALUE(SUBSTITUTE('Quantities Report_Secondary'!A2178,"+",""))),"")</f>
        <v/>
      </c>
    </row>
    <row r="2180" spans="2:2" x14ac:dyDescent="0.25">
      <c r="B2180" s="465" t="str">
        <f>IFERROR(IF('Quantities Report_Secondary'!A2179="","",VALUE(SUBSTITUTE('Quantities Report_Secondary'!A2179,"+",""))),"")</f>
        <v/>
      </c>
    </row>
    <row r="2181" spans="2:2" x14ac:dyDescent="0.25">
      <c r="B2181" s="465" t="str">
        <f>IFERROR(IF('Quantities Report_Secondary'!A2180="","",VALUE(SUBSTITUTE('Quantities Report_Secondary'!A2180,"+",""))),"")</f>
        <v/>
      </c>
    </row>
    <row r="2182" spans="2:2" x14ac:dyDescent="0.25">
      <c r="B2182" s="465" t="str">
        <f>IFERROR(IF('Quantities Report_Secondary'!A2181="","",VALUE(SUBSTITUTE('Quantities Report_Secondary'!A2181,"+",""))),"")</f>
        <v/>
      </c>
    </row>
    <row r="2183" spans="2:2" x14ac:dyDescent="0.25">
      <c r="B2183" s="465" t="str">
        <f>IFERROR(IF('Quantities Report_Secondary'!A2182="","",VALUE(SUBSTITUTE('Quantities Report_Secondary'!A2182,"+",""))),"")</f>
        <v/>
      </c>
    </row>
    <row r="2184" spans="2:2" x14ac:dyDescent="0.25">
      <c r="B2184" s="465" t="str">
        <f>IFERROR(IF('Quantities Report_Secondary'!A2183="","",VALUE(SUBSTITUTE('Quantities Report_Secondary'!A2183,"+",""))),"")</f>
        <v/>
      </c>
    </row>
    <row r="2185" spans="2:2" x14ac:dyDescent="0.25">
      <c r="B2185" s="465" t="str">
        <f>IFERROR(IF('Quantities Report_Secondary'!A2184="","",VALUE(SUBSTITUTE('Quantities Report_Secondary'!A2184,"+",""))),"")</f>
        <v/>
      </c>
    </row>
    <row r="2186" spans="2:2" x14ac:dyDescent="0.25">
      <c r="B2186" s="465" t="str">
        <f>IFERROR(IF('Quantities Report_Secondary'!A2185="","",VALUE(SUBSTITUTE('Quantities Report_Secondary'!A2185,"+",""))),"")</f>
        <v/>
      </c>
    </row>
    <row r="2187" spans="2:2" x14ac:dyDescent="0.25">
      <c r="B2187" s="465" t="str">
        <f>IFERROR(IF('Quantities Report_Secondary'!A2186="","",VALUE(SUBSTITUTE('Quantities Report_Secondary'!A2186,"+",""))),"")</f>
        <v/>
      </c>
    </row>
    <row r="2188" spans="2:2" x14ac:dyDescent="0.25">
      <c r="B2188" s="465" t="str">
        <f>IFERROR(IF('Quantities Report_Secondary'!A2187="","",VALUE(SUBSTITUTE('Quantities Report_Secondary'!A2187,"+",""))),"")</f>
        <v/>
      </c>
    </row>
    <row r="2189" spans="2:2" x14ac:dyDescent="0.25">
      <c r="B2189" s="465" t="str">
        <f>IFERROR(IF('Quantities Report_Secondary'!A2188="","",VALUE(SUBSTITUTE('Quantities Report_Secondary'!A2188,"+",""))),"")</f>
        <v/>
      </c>
    </row>
    <row r="2190" spans="2:2" x14ac:dyDescent="0.25">
      <c r="B2190" s="465" t="str">
        <f>IFERROR(IF('Quantities Report_Secondary'!A2189="","",VALUE(SUBSTITUTE('Quantities Report_Secondary'!A2189,"+",""))),"")</f>
        <v/>
      </c>
    </row>
    <row r="2191" spans="2:2" x14ac:dyDescent="0.25">
      <c r="B2191" s="465" t="str">
        <f>IFERROR(IF('Quantities Report_Secondary'!A2190="","",VALUE(SUBSTITUTE('Quantities Report_Secondary'!A2190,"+",""))),"")</f>
        <v/>
      </c>
    </row>
    <row r="2192" spans="2:2" x14ac:dyDescent="0.25">
      <c r="B2192" s="465" t="str">
        <f>IFERROR(IF('Quantities Report_Secondary'!A2191="","",VALUE(SUBSTITUTE('Quantities Report_Secondary'!A2191,"+",""))),"")</f>
        <v/>
      </c>
    </row>
    <row r="2193" spans="2:2" x14ac:dyDescent="0.25">
      <c r="B2193" s="465" t="str">
        <f>IFERROR(IF('Quantities Report_Secondary'!A2192="","",VALUE(SUBSTITUTE('Quantities Report_Secondary'!A2192,"+",""))),"")</f>
        <v/>
      </c>
    </row>
    <row r="2194" spans="2:2" x14ac:dyDescent="0.25">
      <c r="B2194" s="465" t="str">
        <f>IFERROR(IF('Quantities Report_Secondary'!A2193="","",VALUE(SUBSTITUTE('Quantities Report_Secondary'!A2193,"+",""))),"")</f>
        <v/>
      </c>
    </row>
    <row r="2195" spans="2:2" x14ac:dyDescent="0.25">
      <c r="B2195" s="465" t="str">
        <f>IFERROR(IF('Quantities Report_Secondary'!A2194="","",VALUE(SUBSTITUTE('Quantities Report_Secondary'!A2194,"+",""))),"")</f>
        <v/>
      </c>
    </row>
    <row r="2196" spans="2:2" x14ac:dyDescent="0.25">
      <c r="B2196" s="465" t="str">
        <f>IFERROR(IF('Quantities Report_Secondary'!A2195="","",VALUE(SUBSTITUTE('Quantities Report_Secondary'!A2195,"+",""))),"")</f>
        <v/>
      </c>
    </row>
    <row r="2197" spans="2:2" x14ac:dyDescent="0.25">
      <c r="B2197" s="465" t="str">
        <f>IFERROR(IF('Quantities Report_Secondary'!A2196="","",VALUE(SUBSTITUTE('Quantities Report_Secondary'!A2196,"+",""))),"")</f>
        <v/>
      </c>
    </row>
    <row r="2198" spans="2:2" x14ac:dyDescent="0.25">
      <c r="B2198" s="465" t="str">
        <f>IFERROR(IF('Quantities Report_Secondary'!A2197="","",VALUE(SUBSTITUTE('Quantities Report_Secondary'!A2197,"+",""))),"")</f>
        <v/>
      </c>
    </row>
    <row r="2199" spans="2:2" x14ac:dyDescent="0.25">
      <c r="B2199" s="465" t="str">
        <f>IFERROR(IF('Quantities Report_Secondary'!A2198="","",VALUE(SUBSTITUTE('Quantities Report_Secondary'!A2198,"+",""))),"")</f>
        <v/>
      </c>
    </row>
    <row r="2200" spans="2:2" x14ac:dyDescent="0.25">
      <c r="B2200" s="465" t="str">
        <f>IFERROR(IF('Quantities Report_Secondary'!A2199="","",VALUE(SUBSTITUTE('Quantities Report_Secondary'!A2199,"+",""))),"")</f>
        <v/>
      </c>
    </row>
    <row r="2201" spans="2:2" x14ac:dyDescent="0.25">
      <c r="B2201" s="465" t="str">
        <f>IFERROR(IF('Quantities Report_Secondary'!A2200="","",VALUE(SUBSTITUTE('Quantities Report_Secondary'!A2200,"+",""))),"")</f>
        <v/>
      </c>
    </row>
    <row r="2202" spans="2:2" x14ac:dyDescent="0.25">
      <c r="B2202" s="465" t="str">
        <f>IFERROR(IF('Quantities Report_Secondary'!A2201="","",VALUE(SUBSTITUTE('Quantities Report_Secondary'!A2201,"+",""))),"")</f>
        <v/>
      </c>
    </row>
    <row r="2203" spans="2:2" x14ac:dyDescent="0.25">
      <c r="B2203" s="465" t="str">
        <f>IFERROR(IF('Quantities Report_Secondary'!A2202="","",VALUE(SUBSTITUTE('Quantities Report_Secondary'!A2202,"+",""))),"")</f>
        <v/>
      </c>
    </row>
    <row r="2204" spans="2:2" x14ac:dyDescent="0.25">
      <c r="B2204" s="465" t="str">
        <f>IFERROR(IF('Quantities Report_Secondary'!A2203="","",VALUE(SUBSTITUTE('Quantities Report_Secondary'!A2203,"+",""))),"")</f>
        <v/>
      </c>
    </row>
    <row r="2205" spans="2:2" x14ac:dyDescent="0.25">
      <c r="B2205" s="465" t="str">
        <f>IFERROR(IF('Quantities Report_Secondary'!A2204="","",VALUE(SUBSTITUTE('Quantities Report_Secondary'!A2204,"+",""))),"")</f>
        <v/>
      </c>
    </row>
    <row r="2206" spans="2:2" x14ac:dyDescent="0.25">
      <c r="B2206" s="465" t="str">
        <f>IFERROR(IF('Quantities Report_Secondary'!A2205="","",VALUE(SUBSTITUTE('Quantities Report_Secondary'!A2205,"+",""))),"")</f>
        <v/>
      </c>
    </row>
    <row r="2207" spans="2:2" x14ac:dyDescent="0.25">
      <c r="B2207" s="465" t="str">
        <f>IFERROR(IF('Quantities Report_Secondary'!A2206="","",VALUE(SUBSTITUTE('Quantities Report_Secondary'!A2206,"+",""))),"")</f>
        <v/>
      </c>
    </row>
    <row r="2208" spans="2:2" x14ac:dyDescent="0.25">
      <c r="B2208" s="465" t="str">
        <f>IFERROR(IF('Quantities Report_Secondary'!A2207="","",VALUE(SUBSTITUTE('Quantities Report_Secondary'!A2207,"+",""))),"")</f>
        <v/>
      </c>
    </row>
    <row r="2209" spans="2:2" x14ac:dyDescent="0.25">
      <c r="B2209" s="465" t="str">
        <f>IFERROR(IF('Quantities Report_Secondary'!A2208="","",VALUE(SUBSTITUTE('Quantities Report_Secondary'!A2208,"+",""))),"")</f>
        <v/>
      </c>
    </row>
    <row r="2210" spans="2:2" x14ac:dyDescent="0.25">
      <c r="B2210" s="465" t="str">
        <f>IFERROR(IF('Quantities Report_Secondary'!A2209="","",VALUE(SUBSTITUTE('Quantities Report_Secondary'!A2209,"+",""))),"")</f>
        <v/>
      </c>
    </row>
    <row r="2211" spans="2:2" x14ac:dyDescent="0.25">
      <c r="B2211" s="465" t="str">
        <f>IFERROR(IF('Quantities Report_Secondary'!A2210="","",VALUE(SUBSTITUTE('Quantities Report_Secondary'!A2210,"+",""))),"")</f>
        <v/>
      </c>
    </row>
    <row r="2212" spans="2:2" x14ac:dyDescent="0.25">
      <c r="B2212" s="465" t="str">
        <f>IFERROR(IF('Quantities Report_Secondary'!A2211="","",VALUE(SUBSTITUTE('Quantities Report_Secondary'!A2211,"+",""))),"")</f>
        <v/>
      </c>
    </row>
    <row r="2213" spans="2:2" x14ac:dyDescent="0.25">
      <c r="B2213" s="465" t="str">
        <f>IFERROR(IF('Quantities Report_Secondary'!A2212="","",VALUE(SUBSTITUTE('Quantities Report_Secondary'!A2212,"+",""))),"")</f>
        <v/>
      </c>
    </row>
    <row r="2214" spans="2:2" x14ac:dyDescent="0.25">
      <c r="B2214" s="465" t="str">
        <f>IFERROR(IF('Quantities Report_Secondary'!A2213="","",VALUE(SUBSTITUTE('Quantities Report_Secondary'!A2213,"+",""))),"")</f>
        <v/>
      </c>
    </row>
    <row r="2215" spans="2:2" x14ac:dyDescent="0.25">
      <c r="B2215" s="465" t="str">
        <f>IFERROR(IF('Quantities Report_Secondary'!A2214="","",VALUE(SUBSTITUTE('Quantities Report_Secondary'!A2214,"+",""))),"")</f>
        <v/>
      </c>
    </row>
    <row r="2216" spans="2:2" x14ac:dyDescent="0.25">
      <c r="B2216" s="465" t="str">
        <f>IFERROR(IF('Quantities Report_Secondary'!A2215="","",VALUE(SUBSTITUTE('Quantities Report_Secondary'!A2215,"+",""))),"")</f>
        <v/>
      </c>
    </row>
    <row r="2217" spans="2:2" x14ac:dyDescent="0.25">
      <c r="B2217" s="465" t="str">
        <f>IFERROR(IF('Quantities Report_Secondary'!A2216="","",VALUE(SUBSTITUTE('Quantities Report_Secondary'!A2216,"+",""))),"")</f>
        <v/>
      </c>
    </row>
    <row r="2218" spans="2:2" x14ac:dyDescent="0.25">
      <c r="B2218" s="465" t="str">
        <f>IFERROR(IF('Quantities Report_Secondary'!A2217="","",VALUE(SUBSTITUTE('Quantities Report_Secondary'!A2217,"+",""))),"")</f>
        <v/>
      </c>
    </row>
    <row r="2219" spans="2:2" x14ac:dyDescent="0.25">
      <c r="B2219" s="465" t="str">
        <f>IFERROR(IF('Quantities Report_Secondary'!A2218="","",VALUE(SUBSTITUTE('Quantities Report_Secondary'!A2218,"+",""))),"")</f>
        <v/>
      </c>
    </row>
    <row r="2220" spans="2:2" x14ac:dyDescent="0.25">
      <c r="B2220" s="465" t="str">
        <f>IFERROR(IF('Quantities Report_Secondary'!A2219="","",VALUE(SUBSTITUTE('Quantities Report_Secondary'!A2219,"+",""))),"")</f>
        <v/>
      </c>
    </row>
    <row r="2221" spans="2:2" x14ac:dyDescent="0.25">
      <c r="B2221" s="465" t="str">
        <f>IFERROR(IF('Quantities Report_Secondary'!A2220="","",VALUE(SUBSTITUTE('Quantities Report_Secondary'!A2220,"+",""))),"")</f>
        <v/>
      </c>
    </row>
    <row r="2222" spans="2:2" x14ac:dyDescent="0.25">
      <c r="B2222" s="465" t="str">
        <f>IFERROR(IF('Quantities Report_Secondary'!A2221="","",VALUE(SUBSTITUTE('Quantities Report_Secondary'!A2221,"+",""))),"")</f>
        <v/>
      </c>
    </row>
    <row r="2223" spans="2:2" x14ac:dyDescent="0.25">
      <c r="B2223" s="465" t="str">
        <f>IFERROR(IF('Quantities Report_Secondary'!A2222="","",VALUE(SUBSTITUTE('Quantities Report_Secondary'!A2222,"+",""))),"")</f>
        <v/>
      </c>
    </row>
    <row r="2224" spans="2:2" x14ac:dyDescent="0.25">
      <c r="B2224" s="465" t="str">
        <f>IFERROR(IF('Quantities Report_Secondary'!A2223="","",VALUE(SUBSTITUTE('Quantities Report_Secondary'!A2223,"+",""))),"")</f>
        <v/>
      </c>
    </row>
    <row r="2225" spans="2:2" x14ac:dyDescent="0.25">
      <c r="B2225" s="465" t="str">
        <f>IFERROR(IF('Quantities Report_Secondary'!A2224="","",VALUE(SUBSTITUTE('Quantities Report_Secondary'!A2224,"+",""))),"")</f>
        <v/>
      </c>
    </row>
    <row r="2226" spans="2:2" x14ac:dyDescent="0.25">
      <c r="B2226" s="465" t="str">
        <f>IFERROR(IF('Quantities Report_Secondary'!A2225="","",VALUE(SUBSTITUTE('Quantities Report_Secondary'!A2225,"+",""))),"")</f>
        <v/>
      </c>
    </row>
    <row r="2227" spans="2:2" x14ac:dyDescent="0.25">
      <c r="B2227" s="465" t="str">
        <f>IFERROR(IF('Quantities Report_Secondary'!A2226="","",VALUE(SUBSTITUTE('Quantities Report_Secondary'!A2226,"+",""))),"")</f>
        <v/>
      </c>
    </row>
    <row r="2228" spans="2:2" x14ac:dyDescent="0.25">
      <c r="B2228" s="465" t="str">
        <f>IFERROR(IF('Quantities Report_Secondary'!A2227="","",VALUE(SUBSTITUTE('Quantities Report_Secondary'!A2227,"+",""))),"")</f>
        <v/>
      </c>
    </row>
    <row r="2229" spans="2:2" x14ac:dyDescent="0.25">
      <c r="B2229" s="465" t="str">
        <f>IFERROR(IF('Quantities Report_Secondary'!A2228="","",VALUE(SUBSTITUTE('Quantities Report_Secondary'!A2228,"+",""))),"")</f>
        <v/>
      </c>
    </row>
    <row r="2230" spans="2:2" x14ac:dyDescent="0.25">
      <c r="B2230" s="465" t="str">
        <f>IFERROR(IF('Quantities Report_Secondary'!A2229="","",VALUE(SUBSTITUTE('Quantities Report_Secondary'!A2229,"+",""))),"")</f>
        <v/>
      </c>
    </row>
    <row r="2231" spans="2:2" x14ac:dyDescent="0.25">
      <c r="B2231" s="465" t="str">
        <f>IFERROR(IF('Quantities Report_Secondary'!A2230="","",VALUE(SUBSTITUTE('Quantities Report_Secondary'!A2230,"+",""))),"")</f>
        <v/>
      </c>
    </row>
    <row r="2232" spans="2:2" x14ac:dyDescent="0.25">
      <c r="B2232" s="465" t="str">
        <f>IFERROR(IF('Quantities Report_Secondary'!A2231="","",VALUE(SUBSTITUTE('Quantities Report_Secondary'!A2231,"+",""))),"")</f>
        <v/>
      </c>
    </row>
    <row r="2233" spans="2:2" x14ac:dyDescent="0.25">
      <c r="B2233" s="465" t="str">
        <f>IFERROR(IF('Quantities Report_Secondary'!A2232="","",VALUE(SUBSTITUTE('Quantities Report_Secondary'!A2232,"+",""))),"")</f>
        <v/>
      </c>
    </row>
    <row r="2234" spans="2:2" x14ac:dyDescent="0.25">
      <c r="B2234" s="465" t="str">
        <f>IFERROR(IF('Quantities Report_Secondary'!A2233="","",VALUE(SUBSTITUTE('Quantities Report_Secondary'!A2233,"+",""))),"")</f>
        <v/>
      </c>
    </row>
    <row r="2235" spans="2:2" x14ac:dyDescent="0.25">
      <c r="B2235" s="465" t="str">
        <f>IFERROR(IF('Quantities Report_Secondary'!A2234="","",VALUE(SUBSTITUTE('Quantities Report_Secondary'!A2234,"+",""))),"")</f>
        <v/>
      </c>
    </row>
    <row r="2236" spans="2:2" x14ac:dyDescent="0.25">
      <c r="B2236" s="465" t="str">
        <f>IFERROR(IF('Quantities Report_Secondary'!A2235="","",VALUE(SUBSTITUTE('Quantities Report_Secondary'!A2235,"+",""))),"")</f>
        <v/>
      </c>
    </row>
    <row r="2237" spans="2:2" x14ac:dyDescent="0.25">
      <c r="B2237" s="465" t="str">
        <f>IFERROR(IF('Quantities Report_Secondary'!A2236="","",VALUE(SUBSTITUTE('Quantities Report_Secondary'!A2236,"+",""))),"")</f>
        <v/>
      </c>
    </row>
    <row r="2238" spans="2:2" x14ac:dyDescent="0.25">
      <c r="B2238" s="465" t="str">
        <f>IFERROR(IF('Quantities Report_Secondary'!A2237="","",VALUE(SUBSTITUTE('Quantities Report_Secondary'!A2237,"+",""))),"")</f>
        <v/>
      </c>
    </row>
    <row r="2239" spans="2:2" x14ac:dyDescent="0.25">
      <c r="B2239" s="465" t="str">
        <f>IFERROR(IF('Quantities Report_Secondary'!A2238="","",VALUE(SUBSTITUTE('Quantities Report_Secondary'!A2238,"+",""))),"")</f>
        <v/>
      </c>
    </row>
    <row r="2240" spans="2:2" x14ac:dyDescent="0.25">
      <c r="B2240" s="465" t="str">
        <f>IFERROR(IF('Quantities Report_Secondary'!A2239="","",VALUE(SUBSTITUTE('Quantities Report_Secondary'!A2239,"+",""))),"")</f>
        <v/>
      </c>
    </row>
    <row r="2241" spans="2:2" x14ac:dyDescent="0.25">
      <c r="B2241" s="465" t="str">
        <f>IFERROR(IF('Quantities Report_Secondary'!A2240="","",VALUE(SUBSTITUTE('Quantities Report_Secondary'!A2240,"+",""))),"")</f>
        <v/>
      </c>
    </row>
    <row r="2242" spans="2:2" x14ac:dyDescent="0.25">
      <c r="B2242" s="465" t="str">
        <f>IFERROR(IF('Quantities Report_Secondary'!A2241="","",VALUE(SUBSTITUTE('Quantities Report_Secondary'!A2241,"+",""))),"")</f>
        <v/>
      </c>
    </row>
    <row r="2243" spans="2:2" x14ac:dyDescent="0.25">
      <c r="B2243" s="465" t="str">
        <f>IFERROR(IF('Quantities Report_Secondary'!A2242="","",VALUE(SUBSTITUTE('Quantities Report_Secondary'!A2242,"+",""))),"")</f>
        <v/>
      </c>
    </row>
    <row r="2244" spans="2:2" x14ac:dyDescent="0.25">
      <c r="B2244" s="465" t="str">
        <f>IFERROR(IF('Quantities Report_Secondary'!A2243="","",VALUE(SUBSTITUTE('Quantities Report_Secondary'!A2243,"+",""))),"")</f>
        <v/>
      </c>
    </row>
    <row r="2245" spans="2:2" x14ac:dyDescent="0.25">
      <c r="B2245" s="465" t="str">
        <f>IFERROR(IF('Quantities Report_Secondary'!A2244="","",VALUE(SUBSTITUTE('Quantities Report_Secondary'!A2244,"+",""))),"")</f>
        <v/>
      </c>
    </row>
    <row r="2246" spans="2:2" x14ac:dyDescent="0.25">
      <c r="B2246" s="465" t="str">
        <f>IFERROR(IF('Quantities Report_Secondary'!A2245="","",VALUE(SUBSTITUTE('Quantities Report_Secondary'!A2245,"+",""))),"")</f>
        <v/>
      </c>
    </row>
    <row r="2247" spans="2:2" x14ac:dyDescent="0.25">
      <c r="B2247" s="465" t="str">
        <f>IFERROR(IF('Quantities Report_Secondary'!A2246="","",VALUE(SUBSTITUTE('Quantities Report_Secondary'!A2246,"+",""))),"")</f>
        <v/>
      </c>
    </row>
    <row r="2248" spans="2:2" x14ac:dyDescent="0.25">
      <c r="B2248" s="465" t="str">
        <f>IFERROR(IF('Quantities Report_Secondary'!A2247="","",VALUE(SUBSTITUTE('Quantities Report_Secondary'!A2247,"+",""))),"")</f>
        <v/>
      </c>
    </row>
    <row r="2249" spans="2:2" x14ac:dyDescent="0.25">
      <c r="B2249" s="465" t="str">
        <f>IFERROR(IF('Quantities Report_Secondary'!A2248="","",VALUE(SUBSTITUTE('Quantities Report_Secondary'!A2248,"+",""))),"")</f>
        <v/>
      </c>
    </row>
    <row r="2250" spans="2:2" x14ac:dyDescent="0.25">
      <c r="B2250" s="465" t="str">
        <f>IFERROR(IF('Quantities Report_Secondary'!A2249="","",VALUE(SUBSTITUTE('Quantities Report_Secondary'!A2249,"+",""))),"")</f>
        <v/>
      </c>
    </row>
    <row r="2251" spans="2:2" x14ac:dyDescent="0.25">
      <c r="B2251" s="465" t="str">
        <f>IFERROR(IF('Quantities Report_Secondary'!A2250="","",VALUE(SUBSTITUTE('Quantities Report_Secondary'!A2250,"+",""))),"")</f>
        <v/>
      </c>
    </row>
    <row r="2252" spans="2:2" x14ac:dyDescent="0.25">
      <c r="B2252" s="465" t="str">
        <f>IFERROR(IF('Quantities Report_Secondary'!A2251="","",VALUE(SUBSTITUTE('Quantities Report_Secondary'!A2251,"+",""))),"")</f>
        <v/>
      </c>
    </row>
    <row r="2253" spans="2:2" x14ac:dyDescent="0.25">
      <c r="B2253" s="465" t="str">
        <f>IFERROR(IF('Quantities Report_Secondary'!A2252="","",VALUE(SUBSTITUTE('Quantities Report_Secondary'!A2252,"+",""))),"")</f>
        <v/>
      </c>
    </row>
    <row r="2254" spans="2:2" x14ac:dyDescent="0.25">
      <c r="B2254" s="465" t="str">
        <f>IFERROR(IF('Quantities Report_Secondary'!A2253="","",VALUE(SUBSTITUTE('Quantities Report_Secondary'!A2253,"+",""))),"")</f>
        <v/>
      </c>
    </row>
    <row r="2255" spans="2:2" x14ac:dyDescent="0.25">
      <c r="B2255" s="465" t="str">
        <f>IFERROR(IF('Quantities Report_Secondary'!A2254="","",VALUE(SUBSTITUTE('Quantities Report_Secondary'!A2254,"+",""))),"")</f>
        <v/>
      </c>
    </row>
    <row r="2256" spans="2:2" x14ac:dyDescent="0.25">
      <c r="B2256" s="465" t="str">
        <f>IFERROR(IF('Quantities Report_Secondary'!A2255="","",VALUE(SUBSTITUTE('Quantities Report_Secondary'!A2255,"+",""))),"")</f>
        <v/>
      </c>
    </row>
    <row r="2257" spans="2:2" x14ac:dyDescent="0.25">
      <c r="B2257" s="465" t="str">
        <f>IFERROR(IF('Quantities Report_Secondary'!A2256="","",VALUE(SUBSTITUTE('Quantities Report_Secondary'!A2256,"+",""))),"")</f>
        <v/>
      </c>
    </row>
    <row r="2258" spans="2:2" x14ac:dyDescent="0.25">
      <c r="B2258" s="465" t="str">
        <f>IFERROR(IF('Quantities Report_Secondary'!A2257="","",VALUE(SUBSTITUTE('Quantities Report_Secondary'!A2257,"+",""))),"")</f>
        <v/>
      </c>
    </row>
    <row r="2259" spans="2:2" x14ac:dyDescent="0.25">
      <c r="B2259" s="465" t="str">
        <f>IFERROR(IF('Quantities Report_Secondary'!A2258="","",VALUE(SUBSTITUTE('Quantities Report_Secondary'!A2258,"+",""))),"")</f>
        <v/>
      </c>
    </row>
    <row r="2260" spans="2:2" x14ac:dyDescent="0.25">
      <c r="B2260" s="465" t="str">
        <f>IFERROR(IF('Quantities Report_Secondary'!A2259="","",VALUE(SUBSTITUTE('Quantities Report_Secondary'!A2259,"+",""))),"")</f>
        <v/>
      </c>
    </row>
    <row r="2261" spans="2:2" x14ac:dyDescent="0.25">
      <c r="B2261" s="465" t="str">
        <f>IFERROR(IF('Quantities Report_Secondary'!A2260="","",VALUE(SUBSTITUTE('Quantities Report_Secondary'!A2260,"+",""))),"")</f>
        <v/>
      </c>
    </row>
    <row r="2262" spans="2:2" x14ac:dyDescent="0.25">
      <c r="B2262" s="465" t="str">
        <f>IFERROR(IF('Quantities Report_Secondary'!A2261="","",VALUE(SUBSTITUTE('Quantities Report_Secondary'!A2261,"+",""))),"")</f>
        <v/>
      </c>
    </row>
    <row r="2263" spans="2:2" x14ac:dyDescent="0.25">
      <c r="B2263" s="465" t="str">
        <f>IFERROR(IF('Quantities Report_Secondary'!A2262="","",VALUE(SUBSTITUTE('Quantities Report_Secondary'!A2262,"+",""))),"")</f>
        <v/>
      </c>
    </row>
    <row r="2264" spans="2:2" x14ac:dyDescent="0.25">
      <c r="B2264" s="465" t="str">
        <f>IFERROR(IF('Quantities Report_Secondary'!A2263="","",VALUE(SUBSTITUTE('Quantities Report_Secondary'!A2263,"+",""))),"")</f>
        <v/>
      </c>
    </row>
    <row r="2265" spans="2:2" x14ac:dyDescent="0.25">
      <c r="B2265" s="465" t="str">
        <f>IFERROR(IF('Quantities Report_Secondary'!A2264="","",VALUE(SUBSTITUTE('Quantities Report_Secondary'!A2264,"+",""))),"")</f>
        <v/>
      </c>
    </row>
    <row r="2266" spans="2:2" x14ac:dyDescent="0.25">
      <c r="B2266" s="465" t="str">
        <f>IFERROR(IF('Quantities Report_Secondary'!A2265="","",VALUE(SUBSTITUTE('Quantities Report_Secondary'!A2265,"+",""))),"")</f>
        <v/>
      </c>
    </row>
    <row r="2267" spans="2:2" x14ac:dyDescent="0.25">
      <c r="B2267" s="465" t="str">
        <f>IFERROR(IF('Quantities Report_Secondary'!A2266="","",VALUE(SUBSTITUTE('Quantities Report_Secondary'!A2266,"+",""))),"")</f>
        <v/>
      </c>
    </row>
    <row r="2268" spans="2:2" x14ac:dyDescent="0.25">
      <c r="B2268" s="465" t="str">
        <f>IFERROR(IF('Quantities Report_Secondary'!A2267="","",VALUE(SUBSTITUTE('Quantities Report_Secondary'!A2267,"+",""))),"")</f>
        <v/>
      </c>
    </row>
    <row r="2269" spans="2:2" x14ac:dyDescent="0.25">
      <c r="B2269" s="465" t="str">
        <f>IFERROR(IF('Quantities Report_Secondary'!A2268="","",VALUE(SUBSTITUTE('Quantities Report_Secondary'!A2268,"+",""))),"")</f>
        <v/>
      </c>
    </row>
    <row r="2270" spans="2:2" x14ac:dyDescent="0.25">
      <c r="B2270" s="465" t="str">
        <f>IFERROR(IF('Quantities Report_Secondary'!A2269="","",VALUE(SUBSTITUTE('Quantities Report_Secondary'!A2269,"+",""))),"")</f>
        <v/>
      </c>
    </row>
    <row r="2271" spans="2:2" x14ac:dyDescent="0.25">
      <c r="B2271" s="465" t="str">
        <f>IFERROR(IF('Quantities Report_Secondary'!A2270="","",VALUE(SUBSTITUTE('Quantities Report_Secondary'!A2270,"+",""))),"")</f>
        <v/>
      </c>
    </row>
    <row r="2272" spans="2:2" x14ac:dyDescent="0.25">
      <c r="B2272" s="465" t="str">
        <f>IFERROR(IF('Quantities Report_Secondary'!A2271="","",VALUE(SUBSTITUTE('Quantities Report_Secondary'!A2271,"+",""))),"")</f>
        <v/>
      </c>
    </row>
    <row r="2273" spans="2:2" x14ac:dyDescent="0.25">
      <c r="B2273" s="465" t="str">
        <f>IFERROR(IF('Quantities Report_Secondary'!A2272="","",VALUE(SUBSTITUTE('Quantities Report_Secondary'!A2272,"+",""))),"")</f>
        <v/>
      </c>
    </row>
    <row r="2274" spans="2:2" x14ac:dyDescent="0.25">
      <c r="B2274" s="465" t="str">
        <f>IFERROR(IF('Quantities Report_Secondary'!A2273="","",VALUE(SUBSTITUTE('Quantities Report_Secondary'!A2273,"+",""))),"")</f>
        <v/>
      </c>
    </row>
    <row r="2275" spans="2:2" x14ac:dyDescent="0.25">
      <c r="B2275" s="465" t="str">
        <f>IFERROR(IF('Quantities Report_Secondary'!A2274="","",VALUE(SUBSTITUTE('Quantities Report_Secondary'!A2274,"+",""))),"")</f>
        <v/>
      </c>
    </row>
    <row r="2276" spans="2:2" x14ac:dyDescent="0.25">
      <c r="B2276" s="465" t="str">
        <f>IFERROR(IF('Quantities Report_Secondary'!A2275="","",VALUE(SUBSTITUTE('Quantities Report_Secondary'!A2275,"+",""))),"")</f>
        <v/>
      </c>
    </row>
    <row r="2277" spans="2:2" x14ac:dyDescent="0.25">
      <c r="B2277" s="465" t="str">
        <f>IFERROR(IF('Quantities Report_Secondary'!A2276="","",VALUE(SUBSTITUTE('Quantities Report_Secondary'!A2276,"+",""))),"")</f>
        <v/>
      </c>
    </row>
    <row r="2278" spans="2:2" x14ac:dyDescent="0.25">
      <c r="B2278" s="465" t="str">
        <f>IFERROR(IF('Quantities Report_Secondary'!A2277="","",VALUE(SUBSTITUTE('Quantities Report_Secondary'!A2277,"+",""))),"")</f>
        <v/>
      </c>
    </row>
    <row r="2279" spans="2:2" x14ac:dyDescent="0.25">
      <c r="B2279" s="465" t="str">
        <f>IFERROR(IF('Quantities Report_Secondary'!A2278="","",VALUE(SUBSTITUTE('Quantities Report_Secondary'!A2278,"+",""))),"")</f>
        <v/>
      </c>
    </row>
    <row r="2280" spans="2:2" x14ac:dyDescent="0.25">
      <c r="B2280" s="465" t="str">
        <f>IFERROR(IF('Quantities Report_Secondary'!A2279="","",VALUE(SUBSTITUTE('Quantities Report_Secondary'!A2279,"+",""))),"")</f>
        <v/>
      </c>
    </row>
    <row r="2281" spans="2:2" x14ac:dyDescent="0.25">
      <c r="B2281" s="465" t="str">
        <f>IFERROR(IF('Quantities Report_Secondary'!A2280="","",VALUE(SUBSTITUTE('Quantities Report_Secondary'!A2280,"+",""))),"")</f>
        <v/>
      </c>
    </row>
    <row r="2282" spans="2:2" x14ac:dyDescent="0.25">
      <c r="B2282" s="465" t="str">
        <f>IFERROR(IF('Quantities Report_Secondary'!A2281="","",VALUE(SUBSTITUTE('Quantities Report_Secondary'!A2281,"+",""))),"")</f>
        <v/>
      </c>
    </row>
    <row r="2283" spans="2:2" x14ac:dyDescent="0.25">
      <c r="B2283" s="465" t="str">
        <f>IFERROR(IF('Quantities Report_Secondary'!A2282="","",VALUE(SUBSTITUTE('Quantities Report_Secondary'!A2282,"+",""))),"")</f>
        <v/>
      </c>
    </row>
    <row r="2284" spans="2:2" x14ac:dyDescent="0.25">
      <c r="B2284" s="465" t="str">
        <f>IFERROR(IF('Quantities Report_Secondary'!A2283="","",VALUE(SUBSTITUTE('Quantities Report_Secondary'!A2283,"+",""))),"")</f>
        <v/>
      </c>
    </row>
    <row r="2285" spans="2:2" x14ac:dyDescent="0.25">
      <c r="B2285" s="465" t="str">
        <f>IFERROR(IF('Quantities Report_Secondary'!A2284="","",VALUE(SUBSTITUTE('Quantities Report_Secondary'!A2284,"+",""))),"")</f>
        <v/>
      </c>
    </row>
    <row r="2286" spans="2:2" x14ac:dyDescent="0.25">
      <c r="B2286" s="465" t="str">
        <f>IFERROR(IF('Quantities Report_Secondary'!A2285="","",VALUE(SUBSTITUTE('Quantities Report_Secondary'!A2285,"+",""))),"")</f>
        <v/>
      </c>
    </row>
    <row r="2287" spans="2:2" x14ac:dyDescent="0.25">
      <c r="B2287" s="465" t="str">
        <f>IFERROR(IF('Quantities Report_Secondary'!A2286="","",VALUE(SUBSTITUTE('Quantities Report_Secondary'!A2286,"+",""))),"")</f>
        <v/>
      </c>
    </row>
    <row r="2288" spans="2:2" x14ac:dyDescent="0.25">
      <c r="B2288" s="465" t="str">
        <f>IFERROR(IF('Quantities Report_Secondary'!A2287="","",VALUE(SUBSTITUTE('Quantities Report_Secondary'!A2287,"+",""))),"")</f>
        <v/>
      </c>
    </row>
    <row r="2289" spans="2:2" x14ac:dyDescent="0.25">
      <c r="B2289" s="465" t="str">
        <f>IFERROR(IF('Quantities Report_Secondary'!A2288="","",VALUE(SUBSTITUTE('Quantities Report_Secondary'!A2288,"+",""))),"")</f>
        <v/>
      </c>
    </row>
    <row r="2290" spans="2:2" x14ac:dyDescent="0.25">
      <c r="B2290" s="465" t="str">
        <f>IFERROR(IF('Quantities Report_Secondary'!A2289="","",VALUE(SUBSTITUTE('Quantities Report_Secondary'!A2289,"+",""))),"")</f>
        <v/>
      </c>
    </row>
    <row r="2291" spans="2:2" x14ac:dyDescent="0.25">
      <c r="B2291" s="465" t="str">
        <f>IFERROR(IF('Quantities Report_Secondary'!A2290="","",VALUE(SUBSTITUTE('Quantities Report_Secondary'!A2290,"+",""))),"")</f>
        <v/>
      </c>
    </row>
    <row r="2292" spans="2:2" x14ac:dyDescent="0.25">
      <c r="B2292" s="465" t="str">
        <f>IFERROR(IF('Quantities Report_Secondary'!A2291="","",VALUE(SUBSTITUTE('Quantities Report_Secondary'!A2291,"+",""))),"")</f>
        <v/>
      </c>
    </row>
    <row r="2293" spans="2:2" x14ac:dyDescent="0.25">
      <c r="B2293" s="465" t="str">
        <f>IFERROR(IF('Quantities Report_Secondary'!A2292="","",VALUE(SUBSTITUTE('Quantities Report_Secondary'!A2292,"+",""))),"")</f>
        <v/>
      </c>
    </row>
    <row r="2294" spans="2:2" x14ac:dyDescent="0.25">
      <c r="B2294" s="465" t="str">
        <f>IFERROR(IF('Quantities Report_Secondary'!A2293="","",VALUE(SUBSTITUTE('Quantities Report_Secondary'!A2293,"+",""))),"")</f>
        <v/>
      </c>
    </row>
    <row r="2295" spans="2:2" x14ac:dyDescent="0.25">
      <c r="B2295" s="465" t="str">
        <f>IFERROR(IF('Quantities Report_Secondary'!A2294="","",VALUE(SUBSTITUTE('Quantities Report_Secondary'!A2294,"+",""))),"")</f>
        <v/>
      </c>
    </row>
    <row r="2296" spans="2:2" x14ac:dyDescent="0.25">
      <c r="B2296" s="465" t="str">
        <f>IFERROR(IF('Quantities Report_Secondary'!A2295="","",VALUE(SUBSTITUTE('Quantities Report_Secondary'!A2295,"+",""))),"")</f>
        <v/>
      </c>
    </row>
    <row r="2297" spans="2:2" x14ac:dyDescent="0.25">
      <c r="B2297" s="465" t="str">
        <f>IFERROR(IF('Quantities Report_Secondary'!A2296="","",VALUE(SUBSTITUTE('Quantities Report_Secondary'!A2296,"+",""))),"")</f>
        <v/>
      </c>
    </row>
    <row r="2298" spans="2:2" x14ac:dyDescent="0.25">
      <c r="B2298" s="465" t="str">
        <f>IFERROR(IF('Quantities Report_Secondary'!A2297="","",VALUE(SUBSTITUTE('Quantities Report_Secondary'!A2297,"+",""))),"")</f>
        <v/>
      </c>
    </row>
    <row r="2299" spans="2:2" x14ac:dyDescent="0.25">
      <c r="B2299" s="465" t="str">
        <f>IFERROR(IF('Quantities Report_Secondary'!A2298="","",VALUE(SUBSTITUTE('Quantities Report_Secondary'!A2298,"+",""))),"")</f>
        <v/>
      </c>
    </row>
    <row r="2300" spans="2:2" x14ac:dyDescent="0.25">
      <c r="B2300" s="465" t="str">
        <f>IFERROR(IF('Quantities Report_Secondary'!A2299="","",VALUE(SUBSTITUTE('Quantities Report_Secondary'!A2299,"+",""))),"")</f>
        <v/>
      </c>
    </row>
    <row r="2301" spans="2:2" x14ac:dyDescent="0.25">
      <c r="B2301" s="465" t="str">
        <f>IFERROR(IF('Quantities Report_Secondary'!A2300="","",VALUE(SUBSTITUTE('Quantities Report_Secondary'!A2300,"+",""))),"")</f>
        <v/>
      </c>
    </row>
    <row r="2302" spans="2:2" x14ac:dyDescent="0.25">
      <c r="B2302" s="465" t="str">
        <f>IFERROR(IF('Quantities Report_Secondary'!A2301="","",VALUE(SUBSTITUTE('Quantities Report_Secondary'!A2301,"+",""))),"")</f>
        <v/>
      </c>
    </row>
    <row r="2303" spans="2:2" x14ac:dyDescent="0.25">
      <c r="B2303" s="465" t="str">
        <f>IFERROR(IF('Quantities Report_Secondary'!A2302="","",VALUE(SUBSTITUTE('Quantities Report_Secondary'!A2302,"+",""))),"")</f>
        <v/>
      </c>
    </row>
    <row r="2304" spans="2:2" x14ac:dyDescent="0.25">
      <c r="B2304" s="465" t="str">
        <f>IFERROR(IF('Quantities Report_Secondary'!A2303="","",VALUE(SUBSTITUTE('Quantities Report_Secondary'!A2303,"+",""))),"")</f>
        <v/>
      </c>
    </row>
    <row r="2305" spans="2:2" x14ac:dyDescent="0.25">
      <c r="B2305" s="465" t="str">
        <f>IFERROR(IF('Quantities Report_Secondary'!A2304="","",VALUE(SUBSTITUTE('Quantities Report_Secondary'!A2304,"+",""))),"")</f>
        <v/>
      </c>
    </row>
    <row r="2306" spans="2:2" x14ac:dyDescent="0.25">
      <c r="B2306" s="465" t="str">
        <f>IFERROR(IF('Quantities Report_Secondary'!A2305="","",VALUE(SUBSTITUTE('Quantities Report_Secondary'!A2305,"+",""))),"")</f>
        <v/>
      </c>
    </row>
    <row r="2307" spans="2:2" x14ac:dyDescent="0.25">
      <c r="B2307" s="465" t="str">
        <f>IFERROR(IF('Quantities Report_Secondary'!A2306="","",VALUE(SUBSTITUTE('Quantities Report_Secondary'!A2306,"+",""))),"")</f>
        <v/>
      </c>
    </row>
    <row r="2308" spans="2:2" x14ac:dyDescent="0.25">
      <c r="B2308" s="465" t="str">
        <f>IFERROR(IF('Quantities Report_Secondary'!A2307="","",VALUE(SUBSTITUTE('Quantities Report_Secondary'!A2307,"+",""))),"")</f>
        <v/>
      </c>
    </row>
    <row r="2309" spans="2:2" x14ac:dyDescent="0.25">
      <c r="B2309" s="465" t="str">
        <f>IFERROR(IF('Quantities Report_Secondary'!A2308="","",VALUE(SUBSTITUTE('Quantities Report_Secondary'!A2308,"+",""))),"")</f>
        <v/>
      </c>
    </row>
    <row r="2310" spans="2:2" x14ac:dyDescent="0.25">
      <c r="B2310" s="465" t="str">
        <f>IFERROR(IF('Quantities Report_Secondary'!A2309="","",VALUE(SUBSTITUTE('Quantities Report_Secondary'!A2309,"+",""))),"")</f>
        <v/>
      </c>
    </row>
    <row r="2311" spans="2:2" x14ac:dyDescent="0.25">
      <c r="B2311" s="465" t="str">
        <f>IFERROR(IF('Quantities Report_Secondary'!A2310="","",VALUE(SUBSTITUTE('Quantities Report_Secondary'!A2310,"+",""))),"")</f>
        <v/>
      </c>
    </row>
    <row r="2312" spans="2:2" x14ac:dyDescent="0.25">
      <c r="B2312" s="465" t="str">
        <f>IFERROR(IF('Quantities Report_Secondary'!A2311="","",VALUE(SUBSTITUTE('Quantities Report_Secondary'!A2311,"+",""))),"")</f>
        <v/>
      </c>
    </row>
    <row r="2313" spans="2:2" x14ac:dyDescent="0.25">
      <c r="B2313" s="465" t="str">
        <f>IFERROR(IF('Quantities Report_Secondary'!A2312="","",VALUE(SUBSTITUTE('Quantities Report_Secondary'!A2312,"+",""))),"")</f>
        <v/>
      </c>
    </row>
    <row r="2314" spans="2:2" x14ac:dyDescent="0.25">
      <c r="B2314" s="465" t="str">
        <f>IFERROR(IF('Quantities Report_Secondary'!A2313="","",VALUE(SUBSTITUTE('Quantities Report_Secondary'!A2313,"+",""))),"")</f>
        <v/>
      </c>
    </row>
    <row r="2315" spans="2:2" x14ac:dyDescent="0.25">
      <c r="B2315" s="465" t="str">
        <f>IFERROR(IF('Quantities Report_Secondary'!A2314="","",VALUE(SUBSTITUTE('Quantities Report_Secondary'!A2314,"+",""))),"")</f>
        <v/>
      </c>
    </row>
    <row r="2316" spans="2:2" x14ac:dyDescent="0.25">
      <c r="B2316" s="465" t="str">
        <f>IFERROR(IF('Quantities Report_Secondary'!A2315="","",VALUE(SUBSTITUTE('Quantities Report_Secondary'!A2315,"+",""))),"")</f>
        <v/>
      </c>
    </row>
    <row r="2317" spans="2:2" x14ac:dyDescent="0.25">
      <c r="B2317" s="465" t="str">
        <f>IFERROR(IF('Quantities Report_Secondary'!A2316="","",VALUE(SUBSTITUTE('Quantities Report_Secondary'!A2316,"+",""))),"")</f>
        <v/>
      </c>
    </row>
    <row r="2318" spans="2:2" x14ac:dyDescent="0.25">
      <c r="B2318" s="465" t="str">
        <f>IFERROR(IF('Quantities Report_Secondary'!A2317="","",VALUE(SUBSTITUTE('Quantities Report_Secondary'!A2317,"+",""))),"")</f>
        <v/>
      </c>
    </row>
    <row r="2319" spans="2:2" x14ac:dyDescent="0.25">
      <c r="B2319" s="465" t="str">
        <f>IFERROR(IF('Quantities Report_Secondary'!A2318="","",VALUE(SUBSTITUTE('Quantities Report_Secondary'!A2318,"+",""))),"")</f>
        <v/>
      </c>
    </row>
    <row r="2320" spans="2:2" x14ac:dyDescent="0.25">
      <c r="B2320" s="465" t="str">
        <f>IFERROR(IF('Quantities Report_Secondary'!A2319="","",VALUE(SUBSTITUTE('Quantities Report_Secondary'!A2319,"+",""))),"")</f>
        <v/>
      </c>
    </row>
    <row r="2321" spans="2:2" x14ac:dyDescent="0.25">
      <c r="B2321" s="465" t="str">
        <f>IFERROR(IF('Quantities Report_Secondary'!A2320="","",VALUE(SUBSTITUTE('Quantities Report_Secondary'!A2320,"+",""))),"")</f>
        <v/>
      </c>
    </row>
    <row r="2322" spans="2:2" x14ac:dyDescent="0.25">
      <c r="B2322" s="465" t="str">
        <f>IFERROR(IF('Quantities Report_Secondary'!A2321="","",VALUE(SUBSTITUTE('Quantities Report_Secondary'!A2321,"+",""))),"")</f>
        <v/>
      </c>
    </row>
    <row r="2323" spans="2:2" x14ac:dyDescent="0.25">
      <c r="B2323" s="465" t="str">
        <f>IFERROR(IF('Quantities Report_Secondary'!A2322="","",VALUE(SUBSTITUTE('Quantities Report_Secondary'!A2322,"+",""))),"")</f>
        <v/>
      </c>
    </row>
    <row r="2324" spans="2:2" x14ac:dyDescent="0.25">
      <c r="B2324" s="465" t="str">
        <f>IFERROR(IF('Quantities Report_Secondary'!A2323="","",VALUE(SUBSTITUTE('Quantities Report_Secondary'!A2323,"+",""))),"")</f>
        <v/>
      </c>
    </row>
    <row r="2325" spans="2:2" x14ac:dyDescent="0.25">
      <c r="B2325" s="465" t="str">
        <f>IFERROR(IF('Quantities Report_Secondary'!A2324="","",VALUE(SUBSTITUTE('Quantities Report_Secondary'!A2324,"+",""))),"")</f>
        <v/>
      </c>
    </row>
    <row r="2326" spans="2:2" x14ac:dyDescent="0.25">
      <c r="B2326" s="465" t="str">
        <f>IFERROR(IF('Quantities Report_Secondary'!A2325="","",VALUE(SUBSTITUTE('Quantities Report_Secondary'!A2325,"+",""))),"")</f>
        <v/>
      </c>
    </row>
    <row r="2327" spans="2:2" x14ac:dyDescent="0.25">
      <c r="B2327" s="465" t="str">
        <f>IFERROR(IF('Quantities Report_Secondary'!A2326="","",VALUE(SUBSTITUTE('Quantities Report_Secondary'!A2326,"+",""))),"")</f>
        <v/>
      </c>
    </row>
    <row r="2328" spans="2:2" x14ac:dyDescent="0.25">
      <c r="B2328" s="465" t="str">
        <f>IFERROR(IF('Quantities Report_Secondary'!A2327="","",VALUE(SUBSTITUTE('Quantities Report_Secondary'!A2327,"+",""))),"")</f>
        <v/>
      </c>
    </row>
    <row r="2329" spans="2:2" x14ac:dyDescent="0.25">
      <c r="B2329" s="465" t="str">
        <f>IFERROR(IF('Quantities Report_Secondary'!A2328="","",VALUE(SUBSTITUTE('Quantities Report_Secondary'!A2328,"+",""))),"")</f>
        <v/>
      </c>
    </row>
    <row r="2330" spans="2:2" x14ac:dyDescent="0.25">
      <c r="B2330" s="465" t="str">
        <f>IFERROR(IF('Quantities Report_Secondary'!A2329="","",VALUE(SUBSTITUTE('Quantities Report_Secondary'!A2329,"+",""))),"")</f>
        <v/>
      </c>
    </row>
    <row r="2331" spans="2:2" x14ac:dyDescent="0.25">
      <c r="B2331" s="465" t="str">
        <f>IFERROR(IF('Quantities Report_Secondary'!A2330="","",VALUE(SUBSTITUTE('Quantities Report_Secondary'!A2330,"+",""))),"")</f>
        <v/>
      </c>
    </row>
    <row r="2332" spans="2:2" x14ac:dyDescent="0.25">
      <c r="B2332" s="465" t="str">
        <f>IFERROR(IF('Quantities Report_Secondary'!A2331="","",VALUE(SUBSTITUTE('Quantities Report_Secondary'!A2331,"+",""))),"")</f>
        <v/>
      </c>
    </row>
    <row r="2333" spans="2:2" x14ac:dyDescent="0.25">
      <c r="B2333" s="465" t="str">
        <f>IFERROR(IF('Quantities Report_Secondary'!A2332="","",VALUE(SUBSTITUTE('Quantities Report_Secondary'!A2332,"+",""))),"")</f>
        <v/>
      </c>
    </row>
    <row r="2334" spans="2:2" x14ac:dyDescent="0.25">
      <c r="B2334" s="465" t="str">
        <f>IFERROR(IF('Quantities Report_Secondary'!A2333="","",VALUE(SUBSTITUTE('Quantities Report_Secondary'!A2333,"+",""))),"")</f>
        <v/>
      </c>
    </row>
    <row r="2335" spans="2:2" x14ac:dyDescent="0.25">
      <c r="B2335" s="465" t="str">
        <f>IFERROR(IF('Quantities Report_Secondary'!A2334="","",VALUE(SUBSTITUTE('Quantities Report_Secondary'!A2334,"+",""))),"")</f>
        <v/>
      </c>
    </row>
    <row r="2336" spans="2:2" x14ac:dyDescent="0.25">
      <c r="B2336" s="465" t="str">
        <f>IFERROR(IF('Quantities Report_Secondary'!A2335="","",VALUE(SUBSTITUTE('Quantities Report_Secondary'!A2335,"+",""))),"")</f>
        <v/>
      </c>
    </row>
    <row r="2337" spans="2:2" x14ac:dyDescent="0.25">
      <c r="B2337" s="465" t="str">
        <f>IFERROR(IF('Quantities Report_Secondary'!A2336="","",VALUE(SUBSTITUTE('Quantities Report_Secondary'!A2336,"+",""))),"")</f>
        <v/>
      </c>
    </row>
    <row r="2338" spans="2:2" x14ac:dyDescent="0.25">
      <c r="B2338" s="465" t="str">
        <f>IFERROR(IF('Quantities Report_Secondary'!A2337="","",VALUE(SUBSTITUTE('Quantities Report_Secondary'!A2337,"+",""))),"")</f>
        <v/>
      </c>
    </row>
    <row r="2339" spans="2:2" x14ac:dyDescent="0.25">
      <c r="B2339" s="465" t="str">
        <f>IFERROR(IF('Quantities Report_Secondary'!A2338="","",VALUE(SUBSTITUTE('Quantities Report_Secondary'!A2338,"+",""))),"")</f>
        <v/>
      </c>
    </row>
    <row r="2340" spans="2:2" x14ac:dyDescent="0.25">
      <c r="B2340" s="465" t="str">
        <f>IFERROR(IF('Quantities Report_Secondary'!A2339="","",VALUE(SUBSTITUTE('Quantities Report_Secondary'!A2339,"+",""))),"")</f>
        <v/>
      </c>
    </row>
    <row r="2341" spans="2:2" x14ac:dyDescent="0.25">
      <c r="B2341" s="465" t="str">
        <f>IFERROR(IF('Quantities Report_Secondary'!A2340="","",VALUE(SUBSTITUTE('Quantities Report_Secondary'!A2340,"+",""))),"")</f>
        <v/>
      </c>
    </row>
    <row r="2342" spans="2:2" x14ac:dyDescent="0.25">
      <c r="B2342" s="465" t="str">
        <f>IFERROR(IF('Quantities Report_Secondary'!A2341="","",VALUE(SUBSTITUTE('Quantities Report_Secondary'!A2341,"+",""))),"")</f>
        <v/>
      </c>
    </row>
    <row r="2343" spans="2:2" x14ac:dyDescent="0.25">
      <c r="B2343" s="465" t="str">
        <f>IFERROR(IF('Quantities Report_Secondary'!A2342="","",VALUE(SUBSTITUTE('Quantities Report_Secondary'!A2342,"+",""))),"")</f>
        <v/>
      </c>
    </row>
    <row r="2344" spans="2:2" x14ac:dyDescent="0.25">
      <c r="B2344" s="465" t="str">
        <f>IFERROR(IF('Quantities Report_Secondary'!A2343="","",VALUE(SUBSTITUTE('Quantities Report_Secondary'!A2343,"+",""))),"")</f>
        <v/>
      </c>
    </row>
    <row r="2345" spans="2:2" x14ac:dyDescent="0.25">
      <c r="B2345" s="465" t="str">
        <f>IFERROR(IF('Quantities Report_Secondary'!A2344="","",VALUE(SUBSTITUTE('Quantities Report_Secondary'!A2344,"+",""))),"")</f>
        <v/>
      </c>
    </row>
    <row r="2346" spans="2:2" x14ac:dyDescent="0.25">
      <c r="B2346" s="465" t="str">
        <f>IFERROR(IF('Quantities Report_Secondary'!A2345="","",VALUE(SUBSTITUTE('Quantities Report_Secondary'!A2345,"+",""))),"")</f>
        <v/>
      </c>
    </row>
    <row r="2347" spans="2:2" x14ac:dyDescent="0.25">
      <c r="B2347" s="465" t="str">
        <f>IFERROR(IF('Quantities Report_Secondary'!A2346="","",VALUE(SUBSTITUTE('Quantities Report_Secondary'!A2346,"+",""))),"")</f>
        <v/>
      </c>
    </row>
    <row r="2348" spans="2:2" x14ac:dyDescent="0.25">
      <c r="B2348" s="465" t="str">
        <f>IFERROR(IF('Quantities Report_Secondary'!A2347="","",VALUE(SUBSTITUTE('Quantities Report_Secondary'!A2347,"+",""))),"")</f>
        <v/>
      </c>
    </row>
    <row r="2349" spans="2:2" x14ac:dyDescent="0.25">
      <c r="B2349" s="465" t="str">
        <f>IFERROR(IF('Quantities Report_Secondary'!A2348="","",VALUE(SUBSTITUTE('Quantities Report_Secondary'!A2348,"+",""))),"")</f>
        <v/>
      </c>
    </row>
    <row r="2350" spans="2:2" x14ac:dyDescent="0.25">
      <c r="B2350" s="465" t="str">
        <f>IFERROR(IF('Quantities Report_Secondary'!A2349="","",VALUE(SUBSTITUTE('Quantities Report_Secondary'!A2349,"+",""))),"")</f>
        <v/>
      </c>
    </row>
    <row r="2351" spans="2:2" x14ac:dyDescent="0.25">
      <c r="B2351" s="465" t="str">
        <f>IFERROR(IF('Quantities Report_Secondary'!A2350="","",VALUE(SUBSTITUTE('Quantities Report_Secondary'!A2350,"+",""))),"")</f>
        <v/>
      </c>
    </row>
    <row r="2352" spans="2:2" x14ac:dyDescent="0.25">
      <c r="B2352" s="465" t="str">
        <f>IFERROR(IF('Quantities Report_Secondary'!A2351="","",VALUE(SUBSTITUTE('Quantities Report_Secondary'!A2351,"+",""))),"")</f>
        <v/>
      </c>
    </row>
    <row r="2353" spans="2:2" x14ac:dyDescent="0.25">
      <c r="B2353" s="465" t="str">
        <f>IFERROR(IF('Quantities Report_Secondary'!A2352="","",VALUE(SUBSTITUTE('Quantities Report_Secondary'!A2352,"+",""))),"")</f>
        <v/>
      </c>
    </row>
    <row r="2354" spans="2:2" x14ac:dyDescent="0.25">
      <c r="B2354" s="465" t="str">
        <f>IFERROR(IF('Quantities Report_Secondary'!A2353="","",VALUE(SUBSTITUTE('Quantities Report_Secondary'!A2353,"+",""))),"")</f>
        <v/>
      </c>
    </row>
    <row r="2355" spans="2:2" x14ac:dyDescent="0.25">
      <c r="B2355" s="465" t="str">
        <f>IFERROR(IF('Quantities Report_Secondary'!A2354="","",VALUE(SUBSTITUTE('Quantities Report_Secondary'!A2354,"+",""))),"")</f>
        <v/>
      </c>
    </row>
    <row r="2356" spans="2:2" x14ac:dyDescent="0.25">
      <c r="B2356" s="465" t="str">
        <f>IFERROR(IF('Quantities Report_Secondary'!A2355="","",VALUE(SUBSTITUTE('Quantities Report_Secondary'!A2355,"+",""))),"")</f>
        <v/>
      </c>
    </row>
    <row r="2357" spans="2:2" x14ac:dyDescent="0.25">
      <c r="B2357" s="465" t="str">
        <f>IFERROR(IF('Quantities Report_Secondary'!A2356="","",VALUE(SUBSTITUTE('Quantities Report_Secondary'!A2356,"+",""))),"")</f>
        <v/>
      </c>
    </row>
    <row r="2358" spans="2:2" x14ac:dyDescent="0.25">
      <c r="B2358" s="465" t="str">
        <f>IFERROR(IF('Quantities Report_Secondary'!A2357="","",VALUE(SUBSTITUTE('Quantities Report_Secondary'!A2357,"+",""))),"")</f>
        <v/>
      </c>
    </row>
    <row r="2359" spans="2:2" x14ac:dyDescent="0.25">
      <c r="B2359" s="465" t="str">
        <f>IFERROR(IF('Quantities Report_Secondary'!A2358="","",VALUE(SUBSTITUTE('Quantities Report_Secondary'!A2358,"+",""))),"")</f>
        <v/>
      </c>
    </row>
    <row r="2360" spans="2:2" x14ac:dyDescent="0.25">
      <c r="B2360" s="465" t="str">
        <f>IFERROR(IF('Quantities Report_Secondary'!A2359="","",VALUE(SUBSTITUTE('Quantities Report_Secondary'!A2359,"+",""))),"")</f>
        <v/>
      </c>
    </row>
    <row r="2361" spans="2:2" x14ac:dyDescent="0.25">
      <c r="B2361" s="465" t="str">
        <f>IFERROR(IF('Quantities Report_Secondary'!A2360="","",VALUE(SUBSTITUTE('Quantities Report_Secondary'!A2360,"+",""))),"")</f>
        <v/>
      </c>
    </row>
    <row r="2362" spans="2:2" x14ac:dyDescent="0.25">
      <c r="B2362" s="465" t="str">
        <f>IFERROR(IF('Quantities Report_Secondary'!A2361="","",VALUE(SUBSTITUTE('Quantities Report_Secondary'!A2361,"+",""))),"")</f>
        <v/>
      </c>
    </row>
    <row r="2363" spans="2:2" x14ac:dyDescent="0.25">
      <c r="B2363" s="465" t="str">
        <f>IFERROR(IF('Quantities Report_Secondary'!A2362="","",VALUE(SUBSTITUTE('Quantities Report_Secondary'!A2362,"+",""))),"")</f>
        <v/>
      </c>
    </row>
    <row r="2364" spans="2:2" x14ac:dyDescent="0.25">
      <c r="B2364" s="465" t="str">
        <f>IFERROR(IF('Quantities Report_Secondary'!A2363="","",VALUE(SUBSTITUTE('Quantities Report_Secondary'!A2363,"+",""))),"")</f>
        <v/>
      </c>
    </row>
    <row r="2365" spans="2:2" x14ac:dyDescent="0.25">
      <c r="B2365" s="465" t="str">
        <f>IFERROR(IF('Quantities Report_Secondary'!A2364="","",VALUE(SUBSTITUTE('Quantities Report_Secondary'!A2364,"+",""))),"")</f>
        <v/>
      </c>
    </row>
    <row r="2366" spans="2:2" x14ac:dyDescent="0.25">
      <c r="B2366" s="465" t="str">
        <f>IFERROR(IF('Quantities Report_Secondary'!A2365="","",VALUE(SUBSTITUTE('Quantities Report_Secondary'!A2365,"+",""))),"")</f>
        <v/>
      </c>
    </row>
    <row r="2367" spans="2:2" x14ac:dyDescent="0.25">
      <c r="B2367" s="465" t="str">
        <f>IFERROR(IF('Quantities Report_Secondary'!A2366="","",VALUE(SUBSTITUTE('Quantities Report_Secondary'!A2366,"+",""))),"")</f>
        <v/>
      </c>
    </row>
    <row r="2368" spans="2:2" x14ac:dyDescent="0.25">
      <c r="B2368" s="465" t="str">
        <f>IFERROR(IF('Quantities Report_Secondary'!A2367="","",VALUE(SUBSTITUTE('Quantities Report_Secondary'!A2367,"+",""))),"")</f>
        <v/>
      </c>
    </row>
    <row r="2369" spans="2:2" x14ac:dyDescent="0.25">
      <c r="B2369" s="465" t="str">
        <f>IFERROR(IF('Quantities Report_Secondary'!A2368="","",VALUE(SUBSTITUTE('Quantities Report_Secondary'!A2368,"+",""))),"")</f>
        <v/>
      </c>
    </row>
    <row r="2370" spans="2:2" x14ac:dyDescent="0.25">
      <c r="B2370" s="465" t="str">
        <f>IFERROR(IF('Quantities Report_Secondary'!A2369="","",VALUE(SUBSTITUTE('Quantities Report_Secondary'!A2369,"+",""))),"")</f>
        <v/>
      </c>
    </row>
    <row r="2371" spans="2:2" x14ac:dyDescent="0.25">
      <c r="B2371" s="465" t="str">
        <f>IFERROR(IF('Quantities Report_Secondary'!A2370="","",VALUE(SUBSTITUTE('Quantities Report_Secondary'!A2370,"+",""))),"")</f>
        <v/>
      </c>
    </row>
    <row r="2372" spans="2:2" x14ac:dyDescent="0.25">
      <c r="B2372" s="465" t="str">
        <f>IFERROR(IF('Quantities Report_Secondary'!A2371="","",VALUE(SUBSTITUTE('Quantities Report_Secondary'!A2371,"+",""))),"")</f>
        <v/>
      </c>
    </row>
    <row r="2373" spans="2:2" x14ac:dyDescent="0.25">
      <c r="B2373" s="465" t="str">
        <f>IFERROR(IF('Quantities Report_Secondary'!A2372="","",VALUE(SUBSTITUTE('Quantities Report_Secondary'!A2372,"+",""))),"")</f>
        <v/>
      </c>
    </row>
    <row r="2374" spans="2:2" x14ac:dyDescent="0.25">
      <c r="B2374" s="465" t="str">
        <f>IFERROR(IF('Quantities Report_Secondary'!A2373="","",VALUE(SUBSTITUTE('Quantities Report_Secondary'!A2373,"+",""))),"")</f>
        <v/>
      </c>
    </row>
    <row r="2375" spans="2:2" x14ac:dyDescent="0.25">
      <c r="B2375" s="465" t="str">
        <f>IFERROR(IF('Quantities Report_Secondary'!A2374="","",VALUE(SUBSTITUTE('Quantities Report_Secondary'!A2374,"+",""))),"")</f>
        <v/>
      </c>
    </row>
    <row r="2376" spans="2:2" x14ac:dyDescent="0.25">
      <c r="B2376" s="465" t="str">
        <f>IFERROR(IF('Quantities Report_Secondary'!A2375="","",VALUE(SUBSTITUTE('Quantities Report_Secondary'!A2375,"+",""))),"")</f>
        <v/>
      </c>
    </row>
    <row r="2377" spans="2:2" x14ac:dyDescent="0.25">
      <c r="B2377" s="465" t="str">
        <f>IFERROR(IF('Quantities Report_Secondary'!A2376="","",VALUE(SUBSTITUTE('Quantities Report_Secondary'!A2376,"+",""))),"")</f>
        <v/>
      </c>
    </row>
    <row r="2378" spans="2:2" x14ac:dyDescent="0.25">
      <c r="B2378" s="465" t="str">
        <f>IFERROR(IF('Quantities Report_Secondary'!A2377="","",VALUE(SUBSTITUTE('Quantities Report_Secondary'!A2377,"+",""))),"")</f>
        <v/>
      </c>
    </row>
    <row r="2379" spans="2:2" x14ac:dyDescent="0.25">
      <c r="B2379" s="465" t="str">
        <f>IFERROR(IF('Quantities Report_Secondary'!A2378="","",VALUE(SUBSTITUTE('Quantities Report_Secondary'!A2378,"+",""))),"")</f>
        <v/>
      </c>
    </row>
    <row r="2380" spans="2:2" x14ac:dyDescent="0.25">
      <c r="B2380" s="465" t="str">
        <f>IFERROR(IF('Quantities Report_Secondary'!A2379="","",VALUE(SUBSTITUTE('Quantities Report_Secondary'!A2379,"+",""))),"")</f>
        <v/>
      </c>
    </row>
    <row r="2381" spans="2:2" x14ac:dyDescent="0.25">
      <c r="B2381" s="465" t="str">
        <f>IFERROR(IF('Quantities Report_Secondary'!A2380="","",VALUE(SUBSTITUTE('Quantities Report_Secondary'!A2380,"+",""))),"")</f>
        <v/>
      </c>
    </row>
    <row r="2382" spans="2:2" x14ac:dyDescent="0.25">
      <c r="B2382" s="465" t="str">
        <f>IFERROR(IF('Quantities Report_Secondary'!A2381="","",VALUE(SUBSTITUTE('Quantities Report_Secondary'!A2381,"+",""))),"")</f>
        <v/>
      </c>
    </row>
    <row r="2383" spans="2:2" x14ac:dyDescent="0.25">
      <c r="B2383" s="465" t="str">
        <f>IFERROR(IF('Quantities Report_Secondary'!A2382="","",VALUE(SUBSTITUTE('Quantities Report_Secondary'!A2382,"+",""))),"")</f>
        <v/>
      </c>
    </row>
    <row r="2384" spans="2:2" x14ac:dyDescent="0.25">
      <c r="B2384" s="465" t="str">
        <f>IFERROR(IF('Quantities Report_Secondary'!A2383="","",VALUE(SUBSTITUTE('Quantities Report_Secondary'!A2383,"+",""))),"")</f>
        <v/>
      </c>
    </row>
    <row r="2385" spans="2:2" x14ac:dyDescent="0.25">
      <c r="B2385" s="465" t="str">
        <f>IFERROR(IF('Quantities Report_Secondary'!A2384="","",VALUE(SUBSTITUTE('Quantities Report_Secondary'!A2384,"+",""))),"")</f>
        <v/>
      </c>
    </row>
    <row r="2386" spans="2:2" x14ac:dyDescent="0.25">
      <c r="B2386" s="465" t="str">
        <f>IFERROR(IF('Quantities Report_Secondary'!A2385="","",VALUE(SUBSTITUTE('Quantities Report_Secondary'!A2385,"+",""))),"")</f>
        <v/>
      </c>
    </row>
    <row r="2387" spans="2:2" x14ac:dyDescent="0.25">
      <c r="B2387" s="465" t="str">
        <f>IFERROR(IF('Quantities Report_Secondary'!A2386="","",VALUE(SUBSTITUTE('Quantities Report_Secondary'!A2386,"+",""))),"")</f>
        <v/>
      </c>
    </row>
    <row r="2388" spans="2:2" x14ac:dyDescent="0.25">
      <c r="B2388" s="465" t="str">
        <f>IFERROR(IF('Quantities Report_Secondary'!A2387="","",VALUE(SUBSTITUTE('Quantities Report_Secondary'!A2387,"+",""))),"")</f>
        <v/>
      </c>
    </row>
    <row r="2389" spans="2:2" x14ac:dyDescent="0.25">
      <c r="B2389" s="465" t="str">
        <f>IFERROR(IF('Quantities Report_Secondary'!A2388="","",VALUE(SUBSTITUTE('Quantities Report_Secondary'!A2388,"+",""))),"")</f>
        <v/>
      </c>
    </row>
    <row r="2390" spans="2:2" x14ac:dyDescent="0.25">
      <c r="B2390" s="465" t="str">
        <f>IFERROR(IF('Quantities Report_Secondary'!A2389="","",VALUE(SUBSTITUTE('Quantities Report_Secondary'!A2389,"+",""))),"")</f>
        <v/>
      </c>
    </row>
    <row r="2391" spans="2:2" x14ac:dyDescent="0.25">
      <c r="B2391" s="465" t="str">
        <f>IFERROR(IF('Quantities Report_Secondary'!A2390="","",VALUE(SUBSTITUTE('Quantities Report_Secondary'!A2390,"+",""))),"")</f>
        <v/>
      </c>
    </row>
    <row r="2392" spans="2:2" x14ac:dyDescent="0.25">
      <c r="B2392" s="465" t="str">
        <f>IFERROR(IF('Quantities Report_Secondary'!A2391="","",VALUE(SUBSTITUTE('Quantities Report_Secondary'!A2391,"+",""))),"")</f>
        <v/>
      </c>
    </row>
    <row r="2393" spans="2:2" x14ac:dyDescent="0.25">
      <c r="B2393" s="465" t="str">
        <f>IFERROR(IF('Quantities Report_Secondary'!A2392="","",VALUE(SUBSTITUTE('Quantities Report_Secondary'!A2392,"+",""))),"")</f>
        <v/>
      </c>
    </row>
    <row r="2394" spans="2:2" x14ac:dyDescent="0.25">
      <c r="B2394" s="465" t="str">
        <f>IFERROR(IF('Quantities Report_Secondary'!A2393="","",VALUE(SUBSTITUTE('Quantities Report_Secondary'!A2393,"+",""))),"")</f>
        <v/>
      </c>
    </row>
    <row r="2395" spans="2:2" x14ac:dyDescent="0.25">
      <c r="B2395" s="465" t="str">
        <f>IFERROR(IF('Quantities Report_Secondary'!A2394="","",VALUE(SUBSTITUTE('Quantities Report_Secondary'!A2394,"+",""))),"")</f>
        <v/>
      </c>
    </row>
    <row r="2396" spans="2:2" x14ac:dyDescent="0.25">
      <c r="B2396" s="465" t="str">
        <f>IFERROR(IF('Quantities Report_Secondary'!A2395="","",VALUE(SUBSTITUTE('Quantities Report_Secondary'!A2395,"+",""))),"")</f>
        <v/>
      </c>
    </row>
    <row r="2397" spans="2:2" x14ac:dyDescent="0.25">
      <c r="B2397" s="465" t="str">
        <f>IFERROR(IF('Quantities Report_Secondary'!A2396="","",VALUE(SUBSTITUTE('Quantities Report_Secondary'!A2396,"+",""))),"")</f>
        <v/>
      </c>
    </row>
    <row r="2398" spans="2:2" x14ac:dyDescent="0.25">
      <c r="B2398" s="465" t="str">
        <f>IFERROR(IF('Quantities Report_Secondary'!A2397="","",VALUE(SUBSTITUTE('Quantities Report_Secondary'!A2397,"+",""))),"")</f>
        <v/>
      </c>
    </row>
    <row r="2399" spans="2:2" x14ac:dyDescent="0.25">
      <c r="B2399" s="465" t="str">
        <f>IFERROR(IF('Quantities Report_Secondary'!A2398="","",VALUE(SUBSTITUTE('Quantities Report_Secondary'!A2398,"+",""))),"")</f>
        <v/>
      </c>
    </row>
    <row r="2400" spans="2:2" x14ac:dyDescent="0.25">
      <c r="B2400" s="465" t="str">
        <f>IFERROR(IF('Quantities Report_Secondary'!A2399="","",VALUE(SUBSTITUTE('Quantities Report_Secondary'!A2399,"+",""))),"")</f>
        <v/>
      </c>
    </row>
    <row r="2401" spans="2:2" x14ac:dyDescent="0.25">
      <c r="B2401" s="465" t="str">
        <f>IFERROR(IF('Quantities Report_Secondary'!A2400="","",VALUE(SUBSTITUTE('Quantities Report_Secondary'!A2400,"+",""))),"")</f>
        <v/>
      </c>
    </row>
    <row r="2402" spans="2:2" x14ac:dyDescent="0.25">
      <c r="B2402" s="465" t="str">
        <f>IFERROR(IF('Quantities Report_Secondary'!A2401="","",VALUE(SUBSTITUTE('Quantities Report_Secondary'!A2401,"+",""))),"")</f>
        <v/>
      </c>
    </row>
    <row r="2403" spans="2:2" x14ac:dyDescent="0.25">
      <c r="B2403" s="465" t="str">
        <f>IFERROR(IF('Quantities Report_Secondary'!A2402="","",VALUE(SUBSTITUTE('Quantities Report_Secondary'!A2402,"+",""))),"")</f>
        <v/>
      </c>
    </row>
    <row r="2404" spans="2:2" x14ac:dyDescent="0.25">
      <c r="B2404" s="465" t="str">
        <f>IFERROR(IF('Quantities Report_Secondary'!A2403="","",VALUE(SUBSTITUTE('Quantities Report_Secondary'!A2403,"+",""))),"")</f>
        <v/>
      </c>
    </row>
    <row r="2405" spans="2:2" x14ac:dyDescent="0.25">
      <c r="B2405" s="465" t="str">
        <f>IFERROR(IF('Quantities Report_Secondary'!A2404="","",VALUE(SUBSTITUTE('Quantities Report_Secondary'!A2404,"+",""))),"")</f>
        <v/>
      </c>
    </row>
    <row r="2406" spans="2:2" x14ac:dyDescent="0.25">
      <c r="B2406" s="465" t="str">
        <f>IFERROR(IF('Quantities Report_Secondary'!A2405="","",VALUE(SUBSTITUTE('Quantities Report_Secondary'!A2405,"+",""))),"")</f>
        <v/>
      </c>
    </row>
    <row r="2407" spans="2:2" x14ac:dyDescent="0.25">
      <c r="B2407" s="465" t="str">
        <f>IFERROR(IF('Quantities Report_Secondary'!A2406="","",VALUE(SUBSTITUTE('Quantities Report_Secondary'!A2406,"+",""))),"")</f>
        <v/>
      </c>
    </row>
    <row r="2408" spans="2:2" x14ac:dyDescent="0.25">
      <c r="B2408" s="465" t="str">
        <f>IFERROR(IF('Quantities Report_Secondary'!A2407="","",VALUE(SUBSTITUTE('Quantities Report_Secondary'!A2407,"+",""))),"")</f>
        <v/>
      </c>
    </row>
    <row r="2409" spans="2:2" x14ac:dyDescent="0.25">
      <c r="B2409" s="465" t="str">
        <f>IFERROR(IF('Quantities Report_Secondary'!A2408="","",VALUE(SUBSTITUTE('Quantities Report_Secondary'!A2408,"+",""))),"")</f>
        <v/>
      </c>
    </row>
    <row r="2410" spans="2:2" x14ac:dyDescent="0.25">
      <c r="B2410" s="465" t="str">
        <f>IFERROR(IF('Quantities Report_Secondary'!A2409="","",VALUE(SUBSTITUTE('Quantities Report_Secondary'!A2409,"+",""))),"")</f>
        <v/>
      </c>
    </row>
    <row r="2411" spans="2:2" x14ac:dyDescent="0.25">
      <c r="B2411" s="465" t="str">
        <f>IFERROR(IF('Quantities Report_Secondary'!A2410="","",VALUE(SUBSTITUTE('Quantities Report_Secondary'!A2410,"+",""))),"")</f>
        <v/>
      </c>
    </row>
    <row r="2412" spans="2:2" x14ac:dyDescent="0.25">
      <c r="B2412" s="465" t="str">
        <f>IFERROR(IF('Quantities Report_Secondary'!A2411="","",VALUE(SUBSTITUTE('Quantities Report_Secondary'!A2411,"+",""))),"")</f>
        <v/>
      </c>
    </row>
    <row r="2413" spans="2:2" x14ac:dyDescent="0.25">
      <c r="B2413" s="465" t="str">
        <f>IFERROR(IF('Quantities Report_Secondary'!A2412="","",VALUE(SUBSTITUTE('Quantities Report_Secondary'!A2412,"+",""))),"")</f>
        <v/>
      </c>
    </row>
    <row r="2414" spans="2:2" x14ac:dyDescent="0.25">
      <c r="B2414" s="465" t="str">
        <f>IFERROR(IF('Quantities Report_Secondary'!A2413="","",VALUE(SUBSTITUTE('Quantities Report_Secondary'!A2413,"+",""))),"")</f>
        <v/>
      </c>
    </row>
    <row r="2415" spans="2:2" x14ac:dyDescent="0.25">
      <c r="B2415" s="465" t="str">
        <f>IFERROR(IF('Quantities Report_Secondary'!A2414="","",VALUE(SUBSTITUTE('Quantities Report_Secondary'!A2414,"+",""))),"")</f>
        <v/>
      </c>
    </row>
    <row r="2416" spans="2:2" x14ac:dyDescent="0.25">
      <c r="B2416" s="465" t="str">
        <f>IFERROR(IF('Quantities Report_Secondary'!A2415="","",VALUE(SUBSTITUTE('Quantities Report_Secondary'!A2415,"+",""))),"")</f>
        <v/>
      </c>
    </row>
    <row r="2417" spans="2:2" x14ac:dyDescent="0.25">
      <c r="B2417" s="465" t="str">
        <f>IFERROR(IF('Quantities Report_Secondary'!A2416="","",VALUE(SUBSTITUTE('Quantities Report_Secondary'!A2416,"+",""))),"")</f>
        <v/>
      </c>
    </row>
    <row r="2418" spans="2:2" x14ac:dyDescent="0.25">
      <c r="B2418" s="465" t="str">
        <f>IFERROR(IF('Quantities Report_Secondary'!A2417="","",VALUE(SUBSTITUTE('Quantities Report_Secondary'!A2417,"+",""))),"")</f>
        <v/>
      </c>
    </row>
    <row r="2419" spans="2:2" x14ac:dyDescent="0.25">
      <c r="B2419" s="465" t="str">
        <f>IFERROR(IF('Quantities Report_Secondary'!A2418="","",VALUE(SUBSTITUTE('Quantities Report_Secondary'!A2418,"+",""))),"")</f>
        <v/>
      </c>
    </row>
    <row r="2420" spans="2:2" x14ac:dyDescent="0.25">
      <c r="B2420" s="465" t="str">
        <f>IFERROR(IF('Quantities Report_Secondary'!A2419="","",VALUE(SUBSTITUTE('Quantities Report_Secondary'!A2419,"+",""))),"")</f>
        <v/>
      </c>
    </row>
    <row r="2421" spans="2:2" x14ac:dyDescent="0.25">
      <c r="B2421" s="465" t="str">
        <f>IFERROR(IF('Quantities Report_Secondary'!A2420="","",VALUE(SUBSTITUTE('Quantities Report_Secondary'!A2420,"+",""))),"")</f>
        <v/>
      </c>
    </row>
    <row r="2422" spans="2:2" x14ac:dyDescent="0.25">
      <c r="B2422" s="465" t="str">
        <f>IFERROR(IF('Quantities Report_Secondary'!A2421="","",VALUE(SUBSTITUTE('Quantities Report_Secondary'!A2421,"+",""))),"")</f>
        <v/>
      </c>
    </row>
    <row r="2423" spans="2:2" x14ac:dyDescent="0.25">
      <c r="B2423" s="465" t="str">
        <f>IFERROR(IF('Quantities Report_Secondary'!A2422="","",VALUE(SUBSTITUTE('Quantities Report_Secondary'!A2422,"+",""))),"")</f>
        <v/>
      </c>
    </row>
    <row r="2424" spans="2:2" x14ac:dyDescent="0.25">
      <c r="B2424" s="465" t="str">
        <f>IFERROR(IF('Quantities Report_Secondary'!A2423="","",VALUE(SUBSTITUTE('Quantities Report_Secondary'!A2423,"+",""))),"")</f>
        <v/>
      </c>
    </row>
    <row r="2425" spans="2:2" x14ac:dyDescent="0.25">
      <c r="B2425" s="465" t="str">
        <f>IFERROR(IF('Quantities Report_Secondary'!A2424="","",VALUE(SUBSTITUTE('Quantities Report_Secondary'!A2424,"+",""))),"")</f>
        <v/>
      </c>
    </row>
    <row r="2426" spans="2:2" x14ac:dyDescent="0.25">
      <c r="B2426" s="465" t="str">
        <f>IFERROR(IF('Quantities Report_Secondary'!A2425="","",VALUE(SUBSTITUTE('Quantities Report_Secondary'!A2425,"+",""))),"")</f>
        <v/>
      </c>
    </row>
    <row r="2427" spans="2:2" x14ac:dyDescent="0.25">
      <c r="B2427" s="465" t="str">
        <f>IFERROR(IF('Quantities Report_Secondary'!A2426="","",VALUE(SUBSTITUTE('Quantities Report_Secondary'!A2426,"+",""))),"")</f>
        <v/>
      </c>
    </row>
    <row r="2428" spans="2:2" x14ac:dyDescent="0.25">
      <c r="B2428" s="465" t="str">
        <f>IFERROR(IF('Quantities Report_Secondary'!A2427="","",VALUE(SUBSTITUTE('Quantities Report_Secondary'!A2427,"+",""))),"")</f>
        <v/>
      </c>
    </row>
    <row r="2429" spans="2:2" x14ac:dyDescent="0.25">
      <c r="B2429" s="465" t="str">
        <f>IFERROR(IF('Quantities Report_Secondary'!A2428="","",VALUE(SUBSTITUTE('Quantities Report_Secondary'!A2428,"+",""))),"")</f>
        <v/>
      </c>
    </row>
    <row r="2430" spans="2:2" x14ac:dyDescent="0.25">
      <c r="B2430" s="465" t="str">
        <f>IFERROR(IF('Quantities Report_Secondary'!A2429="","",VALUE(SUBSTITUTE('Quantities Report_Secondary'!A2429,"+",""))),"")</f>
        <v/>
      </c>
    </row>
    <row r="2431" spans="2:2" x14ac:dyDescent="0.25">
      <c r="B2431" s="465" t="str">
        <f>IFERROR(IF('Quantities Report_Secondary'!A2430="","",VALUE(SUBSTITUTE('Quantities Report_Secondary'!A2430,"+",""))),"")</f>
        <v/>
      </c>
    </row>
    <row r="2432" spans="2:2" x14ac:dyDescent="0.25">
      <c r="B2432" s="465" t="str">
        <f>IFERROR(IF('Quantities Report_Secondary'!A2431="","",VALUE(SUBSTITUTE('Quantities Report_Secondary'!A2431,"+",""))),"")</f>
        <v/>
      </c>
    </row>
    <row r="2433" spans="2:2" x14ac:dyDescent="0.25">
      <c r="B2433" s="465" t="str">
        <f>IFERROR(IF('Quantities Report_Secondary'!A2432="","",VALUE(SUBSTITUTE('Quantities Report_Secondary'!A2432,"+",""))),"")</f>
        <v/>
      </c>
    </row>
    <row r="2434" spans="2:2" x14ac:dyDescent="0.25">
      <c r="B2434" s="465" t="str">
        <f>IFERROR(IF('Quantities Report_Secondary'!A2433="","",VALUE(SUBSTITUTE('Quantities Report_Secondary'!A2433,"+",""))),"")</f>
        <v/>
      </c>
    </row>
    <row r="2435" spans="2:2" x14ac:dyDescent="0.25">
      <c r="B2435" s="465" t="str">
        <f>IFERROR(IF('Quantities Report_Secondary'!A2434="","",VALUE(SUBSTITUTE('Quantities Report_Secondary'!A2434,"+",""))),"")</f>
        <v/>
      </c>
    </row>
    <row r="2436" spans="2:2" x14ac:dyDescent="0.25">
      <c r="B2436" s="465" t="str">
        <f>IFERROR(IF('Quantities Report_Secondary'!A2435="","",VALUE(SUBSTITUTE('Quantities Report_Secondary'!A2435,"+",""))),"")</f>
        <v/>
      </c>
    </row>
    <row r="2437" spans="2:2" x14ac:dyDescent="0.25">
      <c r="B2437" s="465" t="str">
        <f>IFERROR(IF('Quantities Report_Secondary'!A2436="","",VALUE(SUBSTITUTE('Quantities Report_Secondary'!A2436,"+",""))),"")</f>
        <v/>
      </c>
    </row>
    <row r="2438" spans="2:2" x14ac:dyDescent="0.25">
      <c r="B2438" s="465" t="str">
        <f>IFERROR(IF('Quantities Report_Secondary'!A2437="","",VALUE(SUBSTITUTE('Quantities Report_Secondary'!A2437,"+",""))),"")</f>
        <v/>
      </c>
    </row>
    <row r="2439" spans="2:2" x14ac:dyDescent="0.25">
      <c r="B2439" s="465" t="str">
        <f>IFERROR(IF('Quantities Report_Secondary'!A2438="","",VALUE(SUBSTITUTE('Quantities Report_Secondary'!A2438,"+",""))),"")</f>
        <v/>
      </c>
    </row>
    <row r="2440" spans="2:2" x14ac:dyDescent="0.25">
      <c r="B2440" s="465" t="str">
        <f>IFERROR(IF('Quantities Report_Secondary'!A2439="","",VALUE(SUBSTITUTE('Quantities Report_Secondary'!A2439,"+",""))),"")</f>
        <v/>
      </c>
    </row>
    <row r="2441" spans="2:2" x14ac:dyDescent="0.25">
      <c r="B2441" s="465" t="str">
        <f>IFERROR(IF('Quantities Report_Secondary'!A2440="","",VALUE(SUBSTITUTE('Quantities Report_Secondary'!A2440,"+",""))),"")</f>
        <v/>
      </c>
    </row>
    <row r="2442" spans="2:2" x14ac:dyDescent="0.25">
      <c r="B2442" s="465" t="str">
        <f>IFERROR(IF('Quantities Report_Secondary'!A2441="","",VALUE(SUBSTITUTE('Quantities Report_Secondary'!A2441,"+",""))),"")</f>
        <v/>
      </c>
    </row>
    <row r="2443" spans="2:2" x14ac:dyDescent="0.25">
      <c r="B2443" s="465" t="str">
        <f>IFERROR(IF('Quantities Report_Secondary'!A2442="","",VALUE(SUBSTITUTE('Quantities Report_Secondary'!A2442,"+",""))),"")</f>
        <v/>
      </c>
    </row>
    <row r="2444" spans="2:2" x14ac:dyDescent="0.25">
      <c r="B2444" s="465" t="str">
        <f>IFERROR(IF('Quantities Report_Secondary'!A2443="","",VALUE(SUBSTITUTE('Quantities Report_Secondary'!A2443,"+",""))),"")</f>
        <v/>
      </c>
    </row>
    <row r="2445" spans="2:2" x14ac:dyDescent="0.25">
      <c r="B2445" s="465" t="str">
        <f>IFERROR(IF('Quantities Report_Secondary'!A2444="","",VALUE(SUBSTITUTE('Quantities Report_Secondary'!A2444,"+",""))),"")</f>
        <v/>
      </c>
    </row>
    <row r="2446" spans="2:2" x14ac:dyDescent="0.25">
      <c r="B2446" s="465" t="str">
        <f>IFERROR(IF('Quantities Report_Secondary'!A2445="","",VALUE(SUBSTITUTE('Quantities Report_Secondary'!A2445,"+",""))),"")</f>
        <v/>
      </c>
    </row>
    <row r="2447" spans="2:2" x14ac:dyDescent="0.25">
      <c r="B2447" s="465" t="str">
        <f>IFERROR(IF('Quantities Report_Secondary'!A2446="","",VALUE(SUBSTITUTE('Quantities Report_Secondary'!A2446,"+",""))),"")</f>
        <v/>
      </c>
    </row>
    <row r="2448" spans="2:2" x14ac:dyDescent="0.25">
      <c r="B2448" s="465" t="str">
        <f>IFERROR(IF('Quantities Report_Secondary'!A2447="","",VALUE(SUBSTITUTE('Quantities Report_Secondary'!A2447,"+",""))),"")</f>
        <v/>
      </c>
    </row>
    <row r="2449" spans="2:2" x14ac:dyDescent="0.25">
      <c r="B2449" s="465" t="str">
        <f>IFERROR(IF('Quantities Report_Secondary'!A2448="","",VALUE(SUBSTITUTE('Quantities Report_Secondary'!A2448,"+",""))),"")</f>
        <v/>
      </c>
    </row>
    <row r="2450" spans="2:2" x14ac:dyDescent="0.25">
      <c r="B2450" s="465" t="str">
        <f>IFERROR(IF('Quantities Report_Secondary'!A2449="","",VALUE(SUBSTITUTE('Quantities Report_Secondary'!A2449,"+",""))),"")</f>
        <v/>
      </c>
    </row>
    <row r="2451" spans="2:2" x14ac:dyDescent="0.25">
      <c r="B2451" s="465" t="str">
        <f>IFERROR(IF('Quantities Report_Secondary'!A2450="","",VALUE(SUBSTITUTE('Quantities Report_Secondary'!A2450,"+",""))),"")</f>
        <v/>
      </c>
    </row>
    <row r="2452" spans="2:2" x14ac:dyDescent="0.25">
      <c r="B2452" s="465" t="str">
        <f>IFERROR(IF('Quantities Report_Secondary'!A2451="","",VALUE(SUBSTITUTE('Quantities Report_Secondary'!A2451,"+",""))),"")</f>
        <v/>
      </c>
    </row>
    <row r="2453" spans="2:2" x14ac:dyDescent="0.25">
      <c r="B2453" s="465" t="str">
        <f>IFERROR(IF('Quantities Report_Secondary'!A2452="","",VALUE(SUBSTITUTE('Quantities Report_Secondary'!A2452,"+",""))),"")</f>
        <v/>
      </c>
    </row>
    <row r="2454" spans="2:2" x14ac:dyDescent="0.25">
      <c r="B2454" s="465" t="str">
        <f>IFERROR(IF('Quantities Report_Secondary'!A2453="","",VALUE(SUBSTITUTE('Quantities Report_Secondary'!A2453,"+",""))),"")</f>
        <v/>
      </c>
    </row>
    <row r="2455" spans="2:2" x14ac:dyDescent="0.25">
      <c r="B2455" s="465" t="str">
        <f>IFERROR(IF('Quantities Report_Secondary'!A2454="","",VALUE(SUBSTITUTE('Quantities Report_Secondary'!A2454,"+",""))),"")</f>
        <v/>
      </c>
    </row>
    <row r="2456" spans="2:2" x14ac:dyDescent="0.25">
      <c r="B2456" s="465" t="str">
        <f>IFERROR(IF('Quantities Report_Secondary'!A2455="","",VALUE(SUBSTITUTE('Quantities Report_Secondary'!A2455,"+",""))),"")</f>
        <v/>
      </c>
    </row>
    <row r="2457" spans="2:2" x14ac:dyDescent="0.25">
      <c r="B2457" s="465" t="str">
        <f>IFERROR(IF('Quantities Report_Secondary'!A2456="","",VALUE(SUBSTITUTE('Quantities Report_Secondary'!A2456,"+",""))),"")</f>
        <v/>
      </c>
    </row>
    <row r="2458" spans="2:2" x14ac:dyDescent="0.25">
      <c r="B2458" s="465" t="str">
        <f>IFERROR(IF('Quantities Report_Secondary'!A2457="","",VALUE(SUBSTITUTE('Quantities Report_Secondary'!A2457,"+",""))),"")</f>
        <v/>
      </c>
    </row>
    <row r="2459" spans="2:2" x14ac:dyDescent="0.25">
      <c r="B2459" s="465" t="str">
        <f>IFERROR(IF('Quantities Report_Secondary'!A2458="","",VALUE(SUBSTITUTE('Quantities Report_Secondary'!A2458,"+",""))),"")</f>
        <v/>
      </c>
    </row>
    <row r="2460" spans="2:2" x14ac:dyDescent="0.25">
      <c r="B2460" s="465" t="str">
        <f>IFERROR(IF('Quantities Report_Secondary'!A2459="","",VALUE(SUBSTITUTE('Quantities Report_Secondary'!A2459,"+",""))),"")</f>
        <v/>
      </c>
    </row>
    <row r="2461" spans="2:2" x14ac:dyDescent="0.25">
      <c r="B2461" s="465" t="str">
        <f>IFERROR(IF('Quantities Report_Secondary'!A2460="","",VALUE(SUBSTITUTE('Quantities Report_Secondary'!A2460,"+",""))),"")</f>
        <v/>
      </c>
    </row>
    <row r="2462" spans="2:2" x14ac:dyDescent="0.25">
      <c r="B2462" s="465" t="str">
        <f>IFERROR(IF('Quantities Report_Secondary'!A2461="","",VALUE(SUBSTITUTE('Quantities Report_Secondary'!A2461,"+",""))),"")</f>
        <v/>
      </c>
    </row>
    <row r="2463" spans="2:2" x14ac:dyDescent="0.25">
      <c r="B2463" s="465" t="str">
        <f>IFERROR(IF('Quantities Report_Secondary'!A2462="","",VALUE(SUBSTITUTE('Quantities Report_Secondary'!A2462,"+",""))),"")</f>
        <v/>
      </c>
    </row>
    <row r="2464" spans="2:2" x14ac:dyDescent="0.25">
      <c r="B2464" s="465" t="str">
        <f>IFERROR(IF('Quantities Report_Secondary'!A2463="","",VALUE(SUBSTITUTE('Quantities Report_Secondary'!A2463,"+",""))),"")</f>
        <v/>
      </c>
    </row>
    <row r="2465" spans="2:2" x14ac:dyDescent="0.25">
      <c r="B2465" s="465" t="str">
        <f>IFERROR(IF('Quantities Report_Secondary'!A2464="","",VALUE(SUBSTITUTE('Quantities Report_Secondary'!A2464,"+",""))),"")</f>
        <v/>
      </c>
    </row>
    <row r="2466" spans="2:2" x14ac:dyDescent="0.25">
      <c r="B2466" s="465" t="str">
        <f>IFERROR(IF('Quantities Report_Secondary'!A2465="","",VALUE(SUBSTITUTE('Quantities Report_Secondary'!A2465,"+",""))),"")</f>
        <v/>
      </c>
    </row>
    <row r="2467" spans="2:2" x14ac:dyDescent="0.25">
      <c r="B2467" s="465" t="str">
        <f>IFERROR(IF('Quantities Report_Secondary'!A2466="","",VALUE(SUBSTITUTE('Quantities Report_Secondary'!A2466,"+",""))),"")</f>
        <v/>
      </c>
    </row>
    <row r="2468" spans="2:2" x14ac:dyDescent="0.25">
      <c r="B2468" s="465" t="str">
        <f>IFERROR(IF('Quantities Report_Secondary'!A2467="","",VALUE(SUBSTITUTE('Quantities Report_Secondary'!A2467,"+",""))),"")</f>
        <v/>
      </c>
    </row>
    <row r="2469" spans="2:2" x14ac:dyDescent="0.25">
      <c r="B2469" s="465" t="str">
        <f>IFERROR(IF('Quantities Report_Secondary'!A2468="","",VALUE(SUBSTITUTE('Quantities Report_Secondary'!A2468,"+",""))),"")</f>
        <v/>
      </c>
    </row>
    <row r="2470" spans="2:2" x14ac:dyDescent="0.25">
      <c r="B2470" s="465" t="str">
        <f>IFERROR(IF('Quantities Report_Secondary'!A2469="","",VALUE(SUBSTITUTE('Quantities Report_Secondary'!A2469,"+",""))),"")</f>
        <v/>
      </c>
    </row>
    <row r="2471" spans="2:2" x14ac:dyDescent="0.25">
      <c r="B2471" s="465" t="str">
        <f>IFERROR(IF('Quantities Report_Secondary'!A2470="","",VALUE(SUBSTITUTE('Quantities Report_Secondary'!A2470,"+",""))),"")</f>
        <v/>
      </c>
    </row>
    <row r="2472" spans="2:2" x14ac:dyDescent="0.25">
      <c r="B2472" s="465" t="str">
        <f>IFERROR(IF('Quantities Report_Secondary'!A2471="","",VALUE(SUBSTITUTE('Quantities Report_Secondary'!A2471,"+",""))),"")</f>
        <v/>
      </c>
    </row>
    <row r="2473" spans="2:2" x14ac:dyDescent="0.25">
      <c r="B2473" s="465" t="str">
        <f>IFERROR(IF('Quantities Report_Secondary'!A2472="","",VALUE(SUBSTITUTE('Quantities Report_Secondary'!A2472,"+",""))),"")</f>
        <v/>
      </c>
    </row>
    <row r="2474" spans="2:2" x14ac:dyDescent="0.25">
      <c r="B2474" s="465" t="str">
        <f>IFERROR(IF('Quantities Report_Secondary'!A2473="","",VALUE(SUBSTITUTE('Quantities Report_Secondary'!A2473,"+",""))),"")</f>
        <v/>
      </c>
    </row>
    <row r="2475" spans="2:2" x14ac:dyDescent="0.25">
      <c r="B2475" s="465" t="str">
        <f>IFERROR(IF('Quantities Report_Secondary'!A2474="","",VALUE(SUBSTITUTE('Quantities Report_Secondary'!A2474,"+",""))),"")</f>
        <v/>
      </c>
    </row>
    <row r="2476" spans="2:2" x14ac:dyDescent="0.25">
      <c r="B2476" s="465" t="str">
        <f>IFERROR(IF('Quantities Report_Secondary'!A2475="","",VALUE(SUBSTITUTE('Quantities Report_Secondary'!A2475,"+",""))),"")</f>
        <v/>
      </c>
    </row>
    <row r="2477" spans="2:2" x14ac:dyDescent="0.25">
      <c r="B2477" s="465" t="str">
        <f>IFERROR(IF('Quantities Report_Secondary'!A2476="","",VALUE(SUBSTITUTE('Quantities Report_Secondary'!A2476,"+",""))),"")</f>
        <v/>
      </c>
    </row>
    <row r="2478" spans="2:2" x14ac:dyDescent="0.25">
      <c r="B2478" s="465" t="str">
        <f>IFERROR(IF('Quantities Report_Secondary'!A2477="","",VALUE(SUBSTITUTE('Quantities Report_Secondary'!A2477,"+",""))),"")</f>
        <v/>
      </c>
    </row>
    <row r="2479" spans="2:2" x14ac:dyDescent="0.25">
      <c r="B2479" s="465" t="str">
        <f>IFERROR(IF('Quantities Report_Secondary'!A2478="","",VALUE(SUBSTITUTE('Quantities Report_Secondary'!A2478,"+",""))),"")</f>
        <v/>
      </c>
    </row>
    <row r="2480" spans="2:2" x14ac:dyDescent="0.25">
      <c r="B2480" s="465" t="str">
        <f>IFERROR(IF('Quantities Report_Secondary'!A2479="","",VALUE(SUBSTITUTE('Quantities Report_Secondary'!A2479,"+",""))),"")</f>
        <v/>
      </c>
    </row>
    <row r="2481" spans="2:2" x14ac:dyDescent="0.25">
      <c r="B2481" s="465" t="str">
        <f>IFERROR(IF('Quantities Report_Secondary'!A2480="","",VALUE(SUBSTITUTE('Quantities Report_Secondary'!A2480,"+",""))),"")</f>
        <v/>
      </c>
    </row>
    <row r="2482" spans="2:2" x14ac:dyDescent="0.25">
      <c r="B2482" s="465" t="str">
        <f>IFERROR(IF('Quantities Report_Secondary'!A2481="","",VALUE(SUBSTITUTE('Quantities Report_Secondary'!A2481,"+",""))),"")</f>
        <v/>
      </c>
    </row>
    <row r="2483" spans="2:2" x14ac:dyDescent="0.25">
      <c r="B2483" s="465" t="str">
        <f>IFERROR(IF('Quantities Report_Secondary'!A2482="","",VALUE(SUBSTITUTE('Quantities Report_Secondary'!A2482,"+",""))),"")</f>
        <v/>
      </c>
    </row>
    <row r="2484" spans="2:2" x14ac:dyDescent="0.25">
      <c r="B2484" s="465" t="str">
        <f>IFERROR(IF('Quantities Report_Secondary'!A2483="","",VALUE(SUBSTITUTE('Quantities Report_Secondary'!A2483,"+",""))),"")</f>
        <v/>
      </c>
    </row>
    <row r="2485" spans="2:2" x14ac:dyDescent="0.25">
      <c r="B2485" s="465" t="str">
        <f>IFERROR(IF('Quantities Report_Secondary'!A2484="","",VALUE(SUBSTITUTE('Quantities Report_Secondary'!A2484,"+",""))),"")</f>
        <v/>
      </c>
    </row>
    <row r="2486" spans="2:2" x14ac:dyDescent="0.25">
      <c r="B2486" s="465" t="str">
        <f>IFERROR(IF('Quantities Report_Secondary'!A2485="","",VALUE(SUBSTITUTE('Quantities Report_Secondary'!A2485,"+",""))),"")</f>
        <v/>
      </c>
    </row>
    <row r="2487" spans="2:2" x14ac:dyDescent="0.25">
      <c r="B2487" s="465" t="str">
        <f>IFERROR(IF('Quantities Report_Secondary'!A2486="","",VALUE(SUBSTITUTE('Quantities Report_Secondary'!A2486,"+",""))),"")</f>
        <v/>
      </c>
    </row>
    <row r="2488" spans="2:2" x14ac:dyDescent="0.25">
      <c r="B2488" s="465" t="str">
        <f>IFERROR(IF('Quantities Report_Secondary'!A2487="","",VALUE(SUBSTITUTE('Quantities Report_Secondary'!A2487,"+",""))),"")</f>
        <v/>
      </c>
    </row>
    <row r="2489" spans="2:2" x14ac:dyDescent="0.25">
      <c r="B2489" s="465" t="str">
        <f>IFERROR(IF('Quantities Report_Secondary'!A2488="","",VALUE(SUBSTITUTE('Quantities Report_Secondary'!A2488,"+",""))),"")</f>
        <v/>
      </c>
    </row>
    <row r="2490" spans="2:2" x14ac:dyDescent="0.25">
      <c r="B2490" s="465" t="str">
        <f>IFERROR(IF('Quantities Report_Secondary'!A2489="","",VALUE(SUBSTITUTE('Quantities Report_Secondary'!A2489,"+",""))),"")</f>
        <v/>
      </c>
    </row>
    <row r="2491" spans="2:2" x14ac:dyDescent="0.25">
      <c r="B2491" s="465" t="str">
        <f>IFERROR(IF('Quantities Report_Secondary'!A2490="","",VALUE(SUBSTITUTE('Quantities Report_Secondary'!A2490,"+",""))),"")</f>
        <v/>
      </c>
    </row>
    <row r="2492" spans="2:2" x14ac:dyDescent="0.25">
      <c r="B2492" s="465" t="str">
        <f>IFERROR(IF('Quantities Report_Secondary'!A2491="","",VALUE(SUBSTITUTE('Quantities Report_Secondary'!A2491,"+",""))),"")</f>
        <v/>
      </c>
    </row>
    <row r="2493" spans="2:2" x14ac:dyDescent="0.25">
      <c r="B2493" s="465" t="str">
        <f>IFERROR(IF('Quantities Report_Secondary'!A2492="","",VALUE(SUBSTITUTE('Quantities Report_Secondary'!A2492,"+",""))),"")</f>
        <v/>
      </c>
    </row>
    <row r="2494" spans="2:2" x14ac:dyDescent="0.25">
      <c r="B2494" s="465" t="str">
        <f>IFERROR(IF('Quantities Report_Secondary'!A2493="","",VALUE(SUBSTITUTE('Quantities Report_Secondary'!A2493,"+",""))),"")</f>
        <v/>
      </c>
    </row>
    <row r="2495" spans="2:2" x14ac:dyDescent="0.25">
      <c r="B2495" s="465" t="str">
        <f>IFERROR(IF('Quantities Report_Secondary'!A2494="","",VALUE(SUBSTITUTE('Quantities Report_Secondary'!A2494,"+",""))),"")</f>
        <v/>
      </c>
    </row>
    <row r="2496" spans="2:2" x14ac:dyDescent="0.25">
      <c r="B2496" s="465" t="str">
        <f>IFERROR(IF('Quantities Report_Secondary'!A2495="","",VALUE(SUBSTITUTE('Quantities Report_Secondary'!A2495,"+",""))),"")</f>
        <v/>
      </c>
    </row>
    <row r="2497" spans="2:2" x14ac:dyDescent="0.25">
      <c r="B2497" s="465" t="str">
        <f>IFERROR(IF('Quantities Report_Secondary'!A2496="","",VALUE(SUBSTITUTE('Quantities Report_Secondary'!A2496,"+",""))),"")</f>
        <v/>
      </c>
    </row>
    <row r="2498" spans="2:2" x14ac:dyDescent="0.25">
      <c r="B2498" s="465" t="str">
        <f>IFERROR(IF('Quantities Report_Secondary'!A2497="","",VALUE(SUBSTITUTE('Quantities Report_Secondary'!A2497,"+",""))),"")</f>
        <v/>
      </c>
    </row>
    <row r="2499" spans="2:2" x14ac:dyDescent="0.25">
      <c r="B2499" s="465" t="str">
        <f>IFERROR(IF('Quantities Report_Secondary'!A2498="","",VALUE(SUBSTITUTE('Quantities Report_Secondary'!A2498,"+",""))),"")</f>
        <v/>
      </c>
    </row>
    <row r="2500" spans="2:2" x14ac:dyDescent="0.25">
      <c r="B2500" s="465" t="str">
        <f>IFERROR(IF('Quantities Report_Secondary'!A2499="","",VALUE(SUBSTITUTE('Quantities Report_Secondary'!A2499,"+",""))),"")</f>
        <v/>
      </c>
    </row>
    <row r="2501" spans="2:2" x14ac:dyDescent="0.25">
      <c r="B2501" s="465" t="str">
        <f>IFERROR(IF('Quantities Report_Secondary'!A2500="","",VALUE(SUBSTITUTE('Quantities Report_Secondary'!A2500,"+",""))),"")</f>
        <v/>
      </c>
    </row>
    <row r="2502" spans="2:2" x14ac:dyDescent="0.25">
      <c r="B2502" s="465" t="str">
        <f>IFERROR(IF('Quantities Report_Secondary'!A2501="","",VALUE(SUBSTITUTE('Quantities Report_Secondary'!A2501,"+",""))),"")</f>
        <v/>
      </c>
    </row>
    <row r="2503" spans="2:2" x14ac:dyDescent="0.25">
      <c r="B2503" s="465" t="str">
        <f>IFERROR(IF('Quantities Report_Secondary'!A2502="","",VALUE(SUBSTITUTE('Quantities Report_Secondary'!A2502,"+",""))),"")</f>
        <v/>
      </c>
    </row>
    <row r="2504" spans="2:2" x14ac:dyDescent="0.25">
      <c r="B2504" s="465" t="str">
        <f>IFERROR(IF('Quantities Report_Secondary'!A2503="","",VALUE(SUBSTITUTE('Quantities Report_Secondary'!A2503,"+",""))),"")</f>
        <v/>
      </c>
    </row>
    <row r="2505" spans="2:2" x14ac:dyDescent="0.25">
      <c r="B2505" s="465" t="str">
        <f>IFERROR(IF('Quantities Report_Secondary'!A2504="","",VALUE(SUBSTITUTE('Quantities Report_Secondary'!A2504,"+",""))),"")</f>
        <v/>
      </c>
    </row>
    <row r="2506" spans="2:2" x14ac:dyDescent="0.25">
      <c r="B2506" s="465" t="str">
        <f>IFERROR(IF('Quantities Report_Secondary'!A2505="","",VALUE(SUBSTITUTE('Quantities Report_Secondary'!A2505,"+",""))),"")</f>
        <v/>
      </c>
    </row>
    <row r="2507" spans="2:2" x14ac:dyDescent="0.25">
      <c r="B2507" s="465" t="str">
        <f>IFERROR(IF('Quantities Report_Secondary'!A2506="","",VALUE(SUBSTITUTE('Quantities Report_Secondary'!A2506,"+",""))),"")</f>
        <v/>
      </c>
    </row>
    <row r="2508" spans="2:2" x14ac:dyDescent="0.25">
      <c r="B2508" s="465" t="str">
        <f>IFERROR(IF('Quantities Report_Secondary'!A2507="","",VALUE(SUBSTITUTE('Quantities Report_Secondary'!A2507,"+",""))),"")</f>
        <v/>
      </c>
    </row>
    <row r="2509" spans="2:2" x14ac:dyDescent="0.25">
      <c r="B2509" s="465" t="str">
        <f>IFERROR(IF('Quantities Report_Secondary'!A2508="","",VALUE(SUBSTITUTE('Quantities Report_Secondary'!A2508,"+",""))),"")</f>
        <v/>
      </c>
    </row>
    <row r="2510" spans="2:2" x14ac:dyDescent="0.25">
      <c r="B2510" s="465" t="str">
        <f>IFERROR(IF('Quantities Report_Secondary'!A2509="","",VALUE(SUBSTITUTE('Quantities Report_Secondary'!A2509,"+",""))),"")</f>
        <v/>
      </c>
    </row>
    <row r="2511" spans="2:2" x14ac:dyDescent="0.25">
      <c r="B2511" s="465" t="str">
        <f>IFERROR(IF('Quantities Report_Secondary'!A2510="","",VALUE(SUBSTITUTE('Quantities Report_Secondary'!A2510,"+",""))),"")</f>
        <v/>
      </c>
    </row>
    <row r="2512" spans="2:2" x14ac:dyDescent="0.25">
      <c r="B2512" s="465" t="str">
        <f>IFERROR(IF('Quantities Report_Secondary'!A2511="","",VALUE(SUBSTITUTE('Quantities Report_Secondary'!A2511,"+",""))),"")</f>
        <v/>
      </c>
    </row>
    <row r="2513" spans="2:2" x14ac:dyDescent="0.25">
      <c r="B2513" s="465" t="str">
        <f>IFERROR(IF('Quantities Report_Secondary'!A2512="","",VALUE(SUBSTITUTE('Quantities Report_Secondary'!A2512,"+",""))),"")</f>
        <v/>
      </c>
    </row>
    <row r="2514" spans="2:2" x14ac:dyDescent="0.25">
      <c r="B2514" s="465" t="str">
        <f>IFERROR(IF('Quantities Report_Secondary'!A2513="","",VALUE(SUBSTITUTE('Quantities Report_Secondary'!A2513,"+",""))),"")</f>
        <v/>
      </c>
    </row>
    <row r="2515" spans="2:2" x14ac:dyDescent="0.25">
      <c r="B2515" s="465" t="str">
        <f>IFERROR(IF('Quantities Report_Secondary'!A2514="","",VALUE(SUBSTITUTE('Quantities Report_Secondary'!A2514,"+",""))),"")</f>
        <v/>
      </c>
    </row>
    <row r="2516" spans="2:2" x14ac:dyDescent="0.25">
      <c r="B2516" s="465" t="str">
        <f>IFERROR(IF('Quantities Report_Secondary'!A2515="","",VALUE(SUBSTITUTE('Quantities Report_Secondary'!A2515,"+",""))),"")</f>
        <v/>
      </c>
    </row>
    <row r="2517" spans="2:2" x14ac:dyDescent="0.25">
      <c r="B2517" s="465" t="str">
        <f>IFERROR(IF('Quantities Report_Secondary'!A2516="","",VALUE(SUBSTITUTE('Quantities Report_Secondary'!A2516,"+",""))),"")</f>
        <v/>
      </c>
    </row>
    <row r="2518" spans="2:2" x14ac:dyDescent="0.25">
      <c r="B2518" s="465" t="str">
        <f>IFERROR(IF('Quantities Report_Secondary'!A2517="","",VALUE(SUBSTITUTE('Quantities Report_Secondary'!A2517,"+",""))),"")</f>
        <v/>
      </c>
    </row>
    <row r="2519" spans="2:2" x14ac:dyDescent="0.25">
      <c r="B2519" s="465" t="str">
        <f>IFERROR(IF('Quantities Report_Secondary'!A2518="","",VALUE(SUBSTITUTE('Quantities Report_Secondary'!A2518,"+",""))),"")</f>
        <v/>
      </c>
    </row>
    <row r="2520" spans="2:2" x14ac:dyDescent="0.25">
      <c r="B2520" s="465" t="str">
        <f>IFERROR(IF('Quantities Report_Secondary'!A2519="","",VALUE(SUBSTITUTE('Quantities Report_Secondary'!A2519,"+",""))),"")</f>
        <v/>
      </c>
    </row>
    <row r="2521" spans="2:2" x14ac:dyDescent="0.25">
      <c r="B2521" s="465" t="str">
        <f>IFERROR(IF('Quantities Report_Secondary'!A2520="","",VALUE(SUBSTITUTE('Quantities Report_Secondary'!A2520,"+",""))),"")</f>
        <v/>
      </c>
    </row>
    <row r="2522" spans="2:2" x14ac:dyDescent="0.25">
      <c r="B2522" s="465" t="str">
        <f>IFERROR(IF('Quantities Report_Secondary'!A2521="","",VALUE(SUBSTITUTE('Quantities Report_Secondary'!A2521,"+",""))),"")</f>
        <v/>
      </c>
    </row>
    <row r="2523" spans="2:2" x14ac:dyDescent="0.25">
      <c r="B2523" s="465" t="str">
        <f>IFERROR(IF('Quantities Report_Secondary'!A2522="","",VALUE(SUBSTITUTE('Quantities Report_Secondary'!A2522,"+",""))),"")</f>
        <v/>
      </c>
    </row>
    <row r="2524" spans="2:2" x14ac:dyDescent="0.25">
      <c r="B2524" s="465" t="str">
        <f>IFERROR(IF('Quantities Report_Secondary'!A2523="","",VALUE(SUBSTITUTE('Quantities Report_Secondary'!A2523,"+",""))),"")</f>
        <v/>
      </c>
    </row>
    <row r="2525" spans="2:2" x14ac:dyDescent="0.25">
      <c r="B2525" s="465" t="str">
        <f>IFERROR(IF('Quantities Report_Secondary'!A2524="","",VALUE(SUBSTITUTE('Quantities Report_Secondary'!A2524,"+",""))),"")</f>
        <v/>
      </c>
    </row>
    <row r="2526" spans="2:2" x14ac:dyDescent="0.25">
      <c r="B2526" s="465" t="str">
        <f>IFERROR(IF('Quantities Report_Secondary'!A2525="","",VALUE(SUBSTITUTE('Quantities Report_Secondary'!A2525,"+",""))),"")</f>
        <v/>
      </c>
    </row>
    <row r="2527" spans="2:2" x14ac:dyDescent="0.25">
      <c r="B2527" s="465" t="str">
        <f>IFERROR(IF('Quantities Report_Secondary'!A2526="","",VALUE(SUBSTITUTE('Quantities Report_Secondary'!A2526,"+",""))),"")</f>
        <v/>
      </c>
    </row>
    <row r="2528" spans="2:2" x14ac:dyDescent="0.25">
      <c r="B2528" s="465" t="str">
        <f>IFERROR(IF('Quantities Report_Secondary'!A2527="","",VALUE(SUBSTITUTE('Quantities Report_Secondary'!A2527,"+",""))),"")</f>
        <v/>
      </c>
    </row>
    <row r="2529" spans="2:2" x14ac:dyDescent="0.25">
      <c r="B2529" s="465" t="str">
        <f>IFERROR(IF('Quantities Report_Secondary'!A2528="","",VALUE(SUBSTITUTE('Quantities Report_Secondary'!A2528,"+",""))),"")</f>
        <v/>
      </c>
    </row>
    <row r="2530" spans="2:2" x14ac:dyDescent="0.25">
      <c r="B2530" s="465" t="str">
        <f>IFERROR(IF('Quantities Report_Secondary'!A2529="","",VALUE(SUBSTITUTE('Quantities Report_Secondary'!A2529,"+",""))),"")</f>
        <v/>
      </c>
    </row>
    <row r="2531" spans="2:2" x14ac:dyDescent="0.25">
      <c r="B2531" s="465" t="str">
        <f>IFERROR(IF('Quantities Report_Secondary'!A2530="","",VALUE(SUBSTITUTE('Quantities Report_Secondary'!A2530,"+",""))),"")</f>
        <v/>
      </c>
    </row>
    <row r="2532" spans="2:2" x14ac:dyDescent="0.25">
      <c r="B2532" s="465" t="str">
        <f>IFERROR(IF('Quantities Report_Secondary'!A2531="","",VALUE(SUBSTITUTE('Quantities Report_Secondary'!A2531,"+",""))),"")</f>
        <v/>
      </c>
    </row>
    <row r="2533" spans="2:2" x14ac:dyDescent="0.25">
      <c r="B2533" s="465" t="str">
        <f>IFERROR(IF('Quantities Report_Secondary'!A2532="","",VALUE(SUBSTITUTE('Quantities Report_Secondary'!A2532,"+",""))),"")</f>
        <v/>
      </c>
    </row>
    <row r="2534" spans="2:2" x14ac:dyDescent="0.25">
      <c r="B2534" s="465" t="str">
        <f>IFERROR(IF('Quantities Report_Secondary'!A2533="","",VALUE(SUBSTITUTE('Quantities Report_Secondary'!A2533,"+",""))),"")</f>
        <v/>
      </c>
    </row>
    <row r="2535" spans="2:2" x14ac:dyDescent="0.25">
      <c r="B2535" s="465" t="str">
        <f>IFERROR(IF('Quantities Report_Secondary'!A2534="","",VALUE(SUBSTITUTE('Quantities Report_Secondary'!A2534,"+",""))),"")</f>
        <v/>
      </c>
    </row>
    <row r="2536" spans="2:2" x14ac:dyDescent="0.25">
      <c r="B2536" s="465" t="str">
        <f>IFERROR(IF('Quantities Report_Secondary'!A2535="","",VALUE(SUBSTITUTE('Quantities Report_Secondary'!A2535,"+",""))),"")</f>
        <v/>
      </c>
    </row>
    <row r="2537" spans="2:2" x14ac:dyDescent="0.25">
      <c r="B2537" s="465" t="str">
        <f>IFERROR(IF('Quantities Report_Secondary'!A2536="","",VALUE(SUBSTITUTE('Quantities Report_Secondary'!A2536,"+",""))),"")</f>
        <v/>
      </c>
    </row>
    <row r="2538" spans="2:2" x14ac:dyDescent="0.25">
      <c r="B2538" s="465" t="str">
        <f>IFERROR(IF('Quantities Report_Secondary'!A2537="","",VALUE(SUBSTITUTE('Quantities Report_Secondary'!A2537,"+",""))),"")</f>
        <v/>
      </c>
    </row>
    <row r="2539" spans="2:2" x14ac:dyDescent="0.25">
      <c r="B2539" s="465" t="str">
        <f>IFERROR(IF('Quantities Report_Secondary'!A2538="","",VALUE(SUBSTITUTE('Quantities Report_Secondary'!A2538,"+",""))),"")</f>
        <v/>
      </c>
    </row>
    <row r="2540" spans="2:2" x14ac:dyDescent="0.25">
      <c r="B2540" s="465" t="str">
        <f>IFERROR(IF('Quantities Report_Secondary'!A2539="","",VALUE(SUBSTITUTE('Quantities Report_Secondary'!A2539,"+",""))),"")</f>
        <v/>
      </c>
    </row>
    <row r="2541" spans="2:2" x14ac:dyDescent="0.25">
      <c r="B2541" s="465" t="str">
        <f>IFERROR(IF('Quantities Report_Secondary'!A2540="","",VALUE(SUBSTITUTE('Quantities Report_Secondary'!A2540,"+",""))),"")</f>
        <v/>
      </c>
    </row>
    <row r="2542" spans="2:2" x14ac:dyDescent="0.25">
      <c r="B2542" s="465" t="str">
        <f>IFERROR(IF('Quantities Report_Secondary'!A2541="","",VALUE(SUBSTITUTE('Quantities Report_Secondary'!A2541,"+",""))),"")</f>
        <v/>
      </c>
    </row>
    <row r="2543" spans="2:2" x14ac:dyDescent="0.25">
      <c r="B2543" s="465" t="str">
        <f>IFERROR(IF('Quantities Report_Secondary'!A2542="","",VALUE(SUBSTITUTE('Quantities Report_Secondary'!A2542,"+",""))),"")</f>
        <v/>
      </c>
    </row>
    <row r="2544" spans="2:2" x14ac:dyDescent="0.25">
      <c r="B2544" s="465" t="str">
        <f>IFERROR(IF('Quantities Report_Secondary'!A2543="","",VALUE(SUBSTITUTE('Quantities Report_Secondary'!A2543,"+",""))),"")</f>
        <v/>
      </c>
    </row>
    <row r="2545" spans="2:2" x14ac:dyDescent="0.25">
      <c r="B2545" s="465" t="str">
        <f>IFERROR(IF('Quantities Report_Secondary'!A2544="","",VALUE(SUBSTITUTE('Quantities Report_Secondary'!A2544,"+",""))),"")</f>
        <v/>
      </c>
    </row>
    <row r="2546" spans="2:2" x14ac:dyDescent="0.25">
      <c r="B2546" s="465" t="str">
        <f>IFERROR(IF('Quantities Report_Secondary'!A2545="","",VALUE(SUBSTITUTE('Quantities Report_Secondary'!A2545,"+",""))),"")</f>
        <v/>
      </c>
    </row>
    <row r="2547" spans="2:2" x14ac:dyDescent="0.25">
      <c r="B2547" s="465" t="str">
        <f>IFERROR(IF('Quantities Report_Secondary'!A2546="","",VALUE(SUBSTITUTE('Quantities Report_Secondary'!A2546,"+",""))),"")</f>
        <v/>
      </c>
    </row>
    <row r="2548" spans="2:2" x14ac:dyDescent="0.25">
      <c r="B2548" s="465" t="str">
        <f>IFERROR(IF('Quantities Report_Secondary'!A2547="","",VALUE(SUBSTITUTE('Quantities Report_Secondary'!A2547,"+",""))),"")</f>
        <v/>
      </c>
    </row>
    <row r="2549" spans="2:2" x14ac:dyDescent="0.25">
      <c r="B2549" s="465" t="str">
        <f>IFERROR(IF('Quantities Report_Secondary'!A2548="","",VALUE(SUBSTITUTE('Quantities Report_Secondary'!A2548,"+",""))),"")</f>
        <v/>
      </c>
    </row>
    <row r="2550" spans="2:2" x14ac:dyDescent="0.25">
      <c r="B2550" s="465" t="str">
        <f>IFERROR(IF('Quantities Report_Secondary'!A2549="","",VALUE(SUBSTITUTE('Quantities Report_Secondary'!A2549,"+",""))),"")</f>
        <v/>
      </c>
    </row>
    <row r="2551" spans="2:2" x14ac:dyDescent="0.25">
      <c r="B2551" s="465" t="str">
        <f>IFERROR(IF('Quantities Report_Secondary'!A2550="","",VALUE(SUBSTITUTE('Quantities Report_Secondary'!A2550,"+",""))),"")</f>
        <v/>
      </c>
    </row>
    <row r="2552" spans="2:2" x14ac:dyDescent="0.25">
      <c r="B2552" s="465" t="str">
        <f>IFERROR(IF('Quantities Report_Secondary'!A2551="","",VALUE(SUBSTITUTE('Quantities Report_Secondary'!A2551,"+",""))),"")</f>
        <v/>
      </c>
    </row>
    <row r="2553" spans="2:2" x14ac:dyDescent="0.25">
      <c r="B2553" s="465" t="str">
        <f>IFERROR(IF('Quantities Report_Secondary'!A2552="","",VALUE(SUBSTITUTE('Quantities Report_Secondary'!A2552,"+",""))),"")</f>
        <v/>
      </c>
    </row>
    <row r="2554" spans="2:2" x14ac:dyDescent="0.25">
      <c r="B2554" s="465" t="str">
        <f>IFERROR(IF('Quantities Report_Secondary'!A2553="","",VALUE(SUBSTITUTE('Quantities Report_Secondary'!A2553,"+",""))),"")</f>
        <v/>
      </c>
    </row>
    <row r="2555" spans="2:2" x14ac:dyDescent="0.25">
      <c r="B2555" s="465" t="str">
        <f>IFERROR(IF('Quantities Report_Secondary'!A2554="","",VALUE(SUBSTITUTE('Quantities Report_Secondary'!A2554,"+",""))),"")</f>
        <v/>
      </c>
    </row>
    <row r="2556" spans="2:2" x14ac:dyDescent="0.25">
      <c r="B2556" s="465" t="str">
        <f>IFERROR(IF('Quantities Report_Secondary'!A2555="","",VALUE(SUBSTITUTE('Quantities Report_Secondary'!A2555,"+",""))),"")</f>
        <v/>
      </c>
    </row>
    <row r="2557" spans="2:2" x14ac:dyDescent="0.25">
      <c r="B2557" s="465" t="str">
        <f>IFERROR(IF('Quantities Report_Secondary'!A2556="","",VALUE(SUBSTITUTE('Quantities Report_Secondary'!A2556,"+",""))),"")</f>
        <v/>
      </c>
    </row>
    <row r="2558" spans="2:2" x14ac:dyDescent="0.25">
      <c r="B2558" s="465" t="str">
        <f>IFERROR(IF('Quantities Report_Secondary'!A2557="","",VALUE(SUBSTITUTE('Quantities Report_Secondary'!A2557,"+",""))),"")</f>
        <v/>
      </c>
    </row>
    <row r="2559" spans="2:2" x14ac:dyDescent="0.25">
      <c r="B2559" s="465" t="str">
        <f>IFERROR(IF('Quantities Report_Secondary'!A2558="","",VALUE(SUBSTITUTE('Quantities Report_Secondary'!A2558,"+",""))),"")</f>
        <v/>
      </c>
    </row>
    <row r="2560" spans="2:2" x14ac:dyDescent="0.25">
      <c r="B2560" s="465" t="str">
        <f>IFERROR(IF('Quantities Report_Secondary'!A2559="","",VALUE(SUBSTITUTE('Quantities Report_Secondary'!A2559,"+",""))),"")</f>
        <v/>
      </c>
    </row>
    <row r="2561" spans="2:2" x14ac:dyDescent="0.25">
      <c r="B2561" s="465" t="str">
        <f>IFERROR(IF('Quantities Report_Secondary'!A2560="","",VALUE(SUBSTITUTE('Quantities Report_Secondary'!A2560,"+",""))),"")</f>
        <v/>
      </c>
    </row>
    <row r="2562" spans="2:2" x14ac:dyDescent="0.25">
      <c r="B2562" s="465" t="str">
        <f>IFERROR(IF('Quantities Report_Secondary'!A2561="","",VALUE(SUBSTITUTE('Quantities Report_Secondary'!A2561,"+",""))),"")</f>
        <v/>
      </c>
    </row>
    <row r="2563" spans="2:2" x14ac:dyDescent="0.25">
      <c r="B2563" s="465" t="str">
        <f>IFERROR(IF('Quantities Report_Secondary'!A2562="","",VALUE(SUBSTITUTE('Quantities Report_Secondary'!A2562,"+",""))),"")</f>
        <v/>
      </c>
    </row>
    <row r="2564" spans="2:2" x14ac:dyDescent="0.25">
      <c r="B2564" s="465" t="str">
        <f>IFERROR(IF('Quantities Report_Secondary'!A2563="","",VALUE(SUBSTITUTE('Quantities Report_Secondary'!A2563,"+",""))),"")</f>
        <v/>
      </c>
    </row>
    <row r="2565" spans="2:2" x14ac:dyDescent="0.25">
      <c r="B2565" s="465" t="str">
        <f>IFERROR(IF('Quantities Report_Secondary'!A2564="","",VALUE(SUBSTITUTE('Quantities Report_Secondary'!A2564,"+",""))),"")</f>
        <v/>
      </c>
    </row>
    <row r="2566" spans="2:2" x14ac:dyDescent="0.25">
      <c r="B2566" s="465" t="str">
        <f>IFERROR(IF('Quantities Report_Secondary'!A2565="","",VALUE(SUBSTITUTE('Quantities Report_Secondary'!A2565,"+",""))),"")</f>
        <v/>
      </c>
    </row>
    <row r="2567" spans="2:2" x14ac:dyDescent="0.25">
      <c r="B2567" s="465" t="str">
        <f>IFERROR(IF('Quantities Report_Secondary'!A2566="","",VALUE(SUBSTITUTE('Quantities Report_Secondary'!A2566,"+",""))),"")</f>
        <v/>
      </c>
    </row>
    <row r="2568" spans="2:2" x14ac:dyDescent="0.25">
      <c r="B2568" s="465" t="str">
        <f>IFERROR(IF('Quantities Report_Secondary'!A2567="","",VALUE(SUBSTITUTE('Quantities Report_Secondary'!A2567,"+",""))),"")</f>
        <v/>
      </c>
    </row>
    <row r="2569" spans="2:2" x14ac:dyDescent="0.25">
      <c r="B2569" s="465" t="str">
        <f>IFERROR(IF('Quantities Report_Secondary'!A2568="","",VALUE(SUBSTITUTE('Quantities Report_Secondary'!A2568,"+",""))),"")</f>
        <v/>
      </c>
    </row>
    <row r="2570" spans="2:2" x14ac:dyDescent="0.25">
      <c r="B2570" s="465" t="str">
        <f>IFERROR(IF('Quantities Report_Secondary'!A2569="","",VALUE(SUBSTITUTE('Quantities Report_Secondary'!A2569,"+",""))),"")</f>
        <v/>
      </c>
    </row>
    <row r="2571" spans="2:2" x14ac:dyDescent="0.25">
      <c r="B2571" s="465" t="str">
        <f>IFERROR(IF('Quantities Report_Secondary'!A2570="","",VALUE(SUBSTITUTE('Quantities Report_Secondary'!A2570,"+",""))),"")</f>
        <v/>
      </c>
    </row>
    <row r="2572" spans="2:2" x14ac:dyDescent="0.25">
      <c r="B2572" s="465" t="str">
        <f>IFERROR(IF('Quantities Report_Secondary'!A2571="","",VALUE(SUBSTITUTE('Quantities Report_Secondary'!A2571,"+",""))),"")</f>
        <v/>
      </c>
    </row>
    <row r="2573" spans="2:2" x14ac:dyDescent="0.25">
      <c r="B2573" s="465" t="str">
        <f>IFERROR(IF('Quantities Report_Secondary'!A2572="","",VALUE(SUBSTITUTE('Quantities Report_Secondary'!A2572,"+",""))),"")</f>
        <v/>
      </c>
    </row>
    <row r="2574" spans="2:2" x14ac:dyDescent="0.25">
      <c r="B2574" s="465" t="str">
        <f>IFERROR(IF('Quantities Report_Secondary'!A2573="","",VALUE(SUBSTITUTE('Quantities Report_Secondary'!A2573,"+",""))),"")</f>
        <v/>
      </c>
    </row>
    <row r="2575" spans="2:2" x14ac:dyDescent="0.25">
      <c r="B2575" s="465" t="str">
        <f>IFERROR(IF('Quantities Report_Secondary'!A2574="","",VALUE(SUBSTITUTE('Quantities Report_Secondary'!A2574,"+",""))),"")</f>
        <v/>
      </c>
    </row>
    <row r="2576" spans="2:2" x14ac:dyDescent="0.25">
      <c r="B2576" s="465" t="str">
        <f>IFERROR(IF('Quantities Report_Secondary'!A2575="","",VALUE(SUBSTITUTE('Quantities Report_Secondary'!A2575,"+",""))),"")</f>
        <v/>
      </c>
    </row>
    <row r="2577" spans="2:2" x14ac:dyDescent="0.25">
      <c r="B2577" s="465" t="str">
        <f>IFERROR(IF('Quantities Report_Secondary'!A2576="","",VALUE(SUBSTITUTE('Quantities Report_Secondary'!A2576,"+",""))),"")</f>
        <v/>
      </c>
    </row>
    <row r="2578" spans="2:2" x14ac:dyDescent="0.25">
      <c r="B2578" s="465" t="str">
        <f>IFERROR(IF('Quantities Report_Secondary'!A2577="","",VALUE(SUBSTITUTE('Quantities Report_Secondary'!A2577,"+",""))),"")</f>
        <v/>
      </c>
    </row>
    <row r="2579" spans="2:2" x14ac:dyDescent="0.25">
      <c r="B2579" s="465" t="str">
        <f>IFERROR(IF('Quantities Report_Secondary'!A2578="","",VALUE(SUBSTITUTE('Quantities Report_Secondary'!A2578,"+",""))),"")</f>
        <v/>
      </c>
    </row>
    <row r="2580" spans="2:2" x14ac:dyDescent="0.25">
      <c r="B2580" s="465" t="str">
        <f>IFERROR(IF('Quantities Report_Secondary'!A2579="","",VALUE(SUBSTITUTE('Quantities Report_Secondary'!A2579,"+",""))),"")</f>
        <v/>
      </c>
    </row>
    <row r="2581" spans="2:2" x14ac:dyDescent="0.25">
      <c r="B2581" s="465" t="str">
        <f>IFERROR(IF('Quantities Report_Secondary'!A2580="","",VALUE(SUBSTITUTE('Quantities Report_Secondary'!A2580,"+",""))),"")</f>
        <v/>
      </c>
    </row>
    <row r="2582" spans="2:2" x14ac:dyDescent="0.25">
      <c r="B2582" s="465" t="str">
        <f>IFERROR(IF('Quantities Report_Secondary'!A2581="","",VALUE(SUBSTITUTE('Quantities Report_Secondary'!A2581,"+",""))),"")</f>
        <v/>
      </c>
    </row>
    <row r="2583" spans="2:2" x14ac:dyDescent="0.25">
      <c r="B2583" s="465" t="str">
        <f>IFERROR(IF('Quantities Report_Secondary'!A2582="","",VALUE(SUBSTITUTE('Quantities Report_Secondary'!A2582,"+",""))),"")</f>
        <v/>
      </c>
    </row>
    <row r="2584" spans="2:2" x14ac:dyDescent="0.25">
      <c r="B2584" s="465" t="str">
        <f>IFERROR(IF('Quantities Report_Secondary'!A2583="","",VALUE(SUBSTITUTE('Quantities Report_Secondary'!A2583,"+",""))),"")</f>
        <v/>
      </c>
    </row>
    <row r="2585" spans="2:2" x14ac:dyDescent="0.25">
      <c r="B2585" s="465" t="str">
        <f>IFERROR(IF('Quantities Report_Secondary'!A2584="","",VALUE(SUBSTITUTE('Quantities Report_Secondary'!A2584,"+",""))),"")</f>
        <v/>
      </c>
    </row>
    <row r="2586" spans="2:2" x14ac:dyDescent="0.25">
      <c r="B2586" s="465" t="str">
        <f>IFERROR(IF('Quantities Report_Secondary'!A2585="","",VALUE(SUBSTITUTE('Quantities Report_Secondary'!A2585,"+",""))),"")</f>
        <v/>
      </c>
    </row>
    <row r="2587" spans="2:2" x14ac:dyDescent="0.25">
      <c r="B2587" s="465" t="str">
        <f>IFERROR(IF('Quantities Report_Secondary'!A2586="","",VALUE(SUBSTITUTE('Quantities Report_Secondary'!A2586,"+",""))),"")</f>
        <v/>
      </c>
    </row>
    <row r="2588" spans="2:2" x14ac:dyDescent="0.25">
      <c r="B2588" s="465" t="str">
        <f>IFERROR(IF('Quantities Report_Secondary'!A2587="","",VALUE(SUBSTITUTE('Quantities Report_Secondary'!A2587,"+",""))),"")</f>
        <v/>
      </c>
    </row>
    <row r="2589" spans="2:2" x14ac:dyDescent="0.25">
      <c r="B2589" s="465" t="str">
        <f>IFERROR(IF('Quantities Report_Secondary'!A2588="","",VALUE(SUBSTITUTE('Quantities Report_Secondary'!A2588,"+",""))),"")</f>
        <v/>
      </c>
    </row>
    <row r="2590" spans="2:2" x14ac:dyDescent="0.25">
      <c r="B2590" s="465" t="str">
        <f>IFERROR(IF('Quantities Report_Secondary'!A2589="","",VALUE(SUBSTITUTE('Quantities Report_Secondary'!A2589,"+",""))),"")</f>
        <v/>
      </c>
    </row>
    <row r="2591" spans="2:2" x14ac:dyDescent="0.25">
      <c r="B2591" s="465" t="str">
        <f>IFERROR(IF('Quantities Report_Secondary'!A2590="","",VALUE(SUBSTITUTE('Quantities Report_Secondary'!A2590,"+",""))),"")</f>
        <v/>
      </c>
    </row>
    <row r="2592" spans="2:2" x14ac:dyDescent="0.25">
      <c r="B2592" s="465" t="str">
        <f>IFERROR(IF('Quantities Report_Secondary'!A2591="","",VALUE(SUBSTITUTE('Quantities Report_Secondary'!A2591,"+",""))),"")</f>
        <v/>
      </c>
    </row>
    <row r="2593" spans="2:2" x14ac:dyDescent="0.25">
      <c r="B2593" s="465" t="str">
        <f>IFERROR(IF('Quantities Report_Secondary'!A2592="","",VALUE(SUBSTITUTE('Quantities Report_Secondary'!A2592,"+",""))),"")</f>
        <v/>
      </c>
    </row>
    <row r="2594" spans="2:2" x14ac:dyDescent="0.25">
      <c r="B2594" s="465" t="str">
        <f>IFERROR(IF('Quantities Report_Secondary'!A2593="","",VALUE(SUBSTITUTE('Quantities Report_Secondary'!A2593,"+",""))),"")</f>
        <v/>
      </c>
    </row>
    <row r="2595" spans="2:2" x14ac:dyDescent="0.25">
      <c r="B2595" s="465" t="str">
        <f>IFERROR(IF('Quantities Report_Secondary'!A2594="","",VALUE(SUBSTITUTE('Quantities Report_Secondary'!A2594,"+",""))),"")</f>
        <v/>
      </c>
    </row>
    <row r="2596" spans="2:2" x14ac:dyDescent="0.25">
      <c r="B2596" s="465" t="str">
        <f>IFERROR(IF('Quantities Report_Secondary'!A2595="","",VALUE(SUBSTITUTE('Quantities Report_Secondary'!A2595,"+",""))),"")</f>
        <v/>
      </c>
    </row>
    <row r="2597" spans="2:2" x14ac:dyDescent="0.25">
      <c r="B2597" s="465" t="str">
        <f>IFERROR(IF('Quantities Report_Secondary'!A2596="","",VALUE(SUBSTITUTE('Quantities Report_Secondary'!A2596,"+",""))),"")</f>
        <v/>
      </c>
    </row>
    <row r="2598" spans="2:2" x14ac:dyDescent="0.25">
      <c r="B2598" s="465" t="str">
        <f>IFERROR(IF('Quantities Report_Secondary'!A2597="","",VALUE(SUBSTITUTE('Quantities Report_Secondary'!A2597,"+",""))),"")</f>
        <v/>
      </c>
    </row>
    <row r="2599" spans="2:2" x14ac:dyDescent="0.25">
      <c r="B2599" s="465" t="str">
        <f>IFERROR(IF('Quantities Report_Secondary'!A2598="","",VALUE(SUBSTITUTE('Quantities Report_Secondary'!A2598,"+",""))),"")</f>
        <v/>
      </c>
    </row>
    <row r="2600" spans="2:2" x14ac:dyDescent="0.25">
      <c r="B2600" s="465" t="str">
        <f>IFERROR(IF('Quantities Report_Secondary'!A2599="","",VALUE(SUBSTITUTE('Quantities Report_Secondary'!A2599,"+",""))),"")</f>
        <v/>
      </c>
    </row>
    <row r="2601" spans="2:2" x14ac:dyDescent="0.25">
      <c r="B2601" s="465" t="str">
        <f>IFERROR(IF('Quantities Report_Secondary'!A2600="","",VALUE(SUBSTITUTE('Quantities Report_Secondary'!A2600,"+",""))),"")</f>
        <v/>
      </c>
    </row>
    <row r="2602" spans="2:2" x14ac:dyDescent="0.25">
      <c r="B2602" s="465" t="str">
        <f>IFERROR(IF('Quantities Report_Secondary'!A2601="","",VALUE(SUBSTITUTE('Quantities Report_Secondary'!A2601,"+",""))),"")</f>
        <v/>
      </c>
    </row>
    <row r="2603" spans="2:2" x14ac:dyDescent="0.25">
      <c r="B2603" s="465" t="str">
        <f>IFERROR(IF('Quantities Report_Secondary'!A2602="","",VALUE(SUBSTITUTE('Quantities Report_Secondary'!A2602,"+",""))),"")</f>
        <v/>
      </c>
    </row>
    <row r="2604" spans="2:2" x14ac:dyDescent="0.25">
      <c r="B2604" s="465" t="str">
        <f>IFERROR(IF('Quantities Report_Secondary'!A2603="","",VALUE(SUBSTITUTE('Quantities Report_Secondary'!A2603,"+",""))),"")</f>
        <v/>
      </c>
    </row>
    <row r="2605" spans="2:2" x14ac:dyDescent="0.25">
      <c r="B2605" s="465" t="str">
        <f>IFERROR(IF('Quantities Report_Secondary'!A2604="","",VALUE(SUBSTITUTE('Quantities Report_Secondary'!A2604,"+",""))),"")</f>
        <v/>
      </c>
    </row>
    <row r="2606" spans="2:2" x14ac:dyDescent="0.25">
      <c r="B2606" s="465" t="str">
        <f>IFERROR(IF('Quantities Report_Secondary'!A2605="","",VALUE(SUBSTITUTE('Quantities Report_Secondary'!A2605,"+",""))),"")</f>
        <v/>
      </c>
    </row>
    <row r="2607" spans="2:2" x14ac:dyDescent="0.25">
      <c r="B2607" s="465" t="str">
        <f>IFERROR(IF('Quantities Report_Secondary'!A2606="","",VALUE(SUBSTITUTE('Quantities Report_Secondary'!A2606,"+",""))),"")</f>
        <v/>
      </c>
    </row>
    <row r="2608" spans="2:2" x14ac:dyDescent="0.25">
      <c r="B2608" s="465" t="str">
        <f>IFERROR(IF('Quantities Report_Secondary'!A2607="","",VALUE(SUBSTITUTE('Quantities Report_Secondary'!A2607,"+",""))),"")</f>
        <v/>
      </c>
    </row>
    <row r="2609" spans="2:2" x14ac:dyDescent="0.25">
      <c r="B2609" s="465" t="str">
        <f>IFERROR(IF('Quantities Report_Secondary'!A2608="","",VALUE(SUBSTITUTE('Quantities Report_Secondary'!A2608,"+",""))),"")</f>
        <v/>
      </c>
    </row>
    <row r="2610" spans="2:2" x14ac:dyDescent="0.25">
      <c r="B2610" s="465" t="str">
        <f>IFERROR(IF('Quantities Report_Secondary'!A2609="","",VALUE(SUBSTITUTE('Quantities Report_Secondary'!A2609,"+",""))),"")</f>
        <v/>
      </c>
    </row>
    <row r="2611" spans="2:2" x14ac:dyDescent="0.25">
      <c r="B2611" s="465" t="str">
        <f>IFERROR(IF('Quantities Report_Secondary'!A2610="","",VALUE(SUBSTITUTE('Quantities Report_Secondary'!A2610,"+",""))),"")</f>
        <v/>
      </c>
    </row>
    <row r="2612" spans="2:2" x14ac:dyDescent="0.25">
      <c r="B2612" s="465" t="str">
        <f>IFERROR(IF('Quantities Report_Secondary'!A2611="","",VALUE(SUBSTITUTE('Quantities Report_Secondary'!A2611,"+",""))),"")</f>
        <v/>
      </c>
    </row>
    <row r="2613" spans="2:2" x14ac:dyDescent="0.25">
      <c r="B2613" s="465" t="str">
        <f>IFERROR(IF('Quantities Report_Secondary'!A2612="","",VALUE(SUBSTITUTE('Quantities Report_Secondary'!A2612,"+",""))),"")</f>
        <v/>
      </c>
    </row>
    <row r="2614" spans="2:2" x14ac:dyDescent="0.25">
      <c r="B2614" s="465" t="str">
        <f>IFERROR(IF('Quantities Report_Secondary'!A2613="","",VALUE(SUBSTITUTE('Quantities Report_Secondary'!A2613,"+",""))),"")</f>
        <v/>
      </c>
    </row>
    <row r="2615" spans="2:2" x14ac:dyDescent="0.25">
      <c r="B2615" s="465" t="str">
        <f>IFERROR(IF('Quantities Report_Secondary'!A2614="","",VALUE(SUBSTITUTE('Quantities Report_Secondary'!A2614,"+",""))),"")</f>
        <v/>
      </c>
    </row>
    <row r="2616" spans="2:2" x14ac:dyDescent="0.25">
      <c r="B2616" s="465" t="str">
        <f>IFERROR(IF('Quantities Report_Secondary'!A2615="","",VALUE(SUBSTITUTE('Quantities Report_Secondary'!A2615,"+",""))),"")</f>
        <v/>
      </c>
    </row>
    <row r="2617" spans="2:2" x14ac:dyDescent="0.25">
      <c r="B2617" s="465" t="str">
        <f>IFERROR(IF('Quantities Report_Secondary'!A2616="","",VALUE(SUBSTITUTE('Quantities Report_Secondary'!A2616,"+",""))),"")</f>
        <v/>
      </c>
    </row>
    <row r="2618" spans="2:2" x14ac:dyDescent="0.25">
      <c r="B2618" s="465" t="str">
        <f>IFERROR(IF('Quantities Report_Secondary'!A2617="","",VALUE(SUBSTITUTE('Quantities Report_Secondary'!A2617,"+",""))),"")</f>
        <v/>
      </c>
    </row>
    <row r="2619" spans="2:2" x14ac:dyDescent="0.25">
      <c r="B2619" s="465" t="str">
        <f>IFERROR(IF('Quantities Report_Secondary'!A2618="","",VALUE(SUBSTITUTE('Quantities Report_Secondary'!A2618,"+",""))),"")</f>
        <v/>
      </c>
    </row>
    <row r="2620" spans="2:2" x14ac:dyDescent="0.25">
      <c r="B2620" s="465" t="str">
        <f>IFERROR(IF('Quantities Report_Secondary'!A2619="","",VALUE(SUBSTITUTE('Quantities Report_Secondary'!A2619,"+",""))),"")</f>
        <v/>
      </c>
    </row>
    <row r="2621" spans="2:2" x14ac:dyDescent="0.25">
      <c r="B2621" s="465" t="str">
        <f>IFERROR(IF('Quantities Report_Secondary'!A2620="","",VALUE(SUBSTITUTE('Quantities Report_Secondary'!A2620,"+",""))),"")</f>
        <v/>
      </c>
    </row>
    <row r="2622" spans="2:2" x14ac:dyDescent="0.25">
      <c r="B2622" s="465" t="str">
        <f>IFERROR(IF('Quantities Report_Secondary'!A2621="","",VALUE(SUBSTITUTE('Quantities Report_Secondary'!A2621,"+",""))),"")</f>
        <v/>
      </c>
    </row>
    <row r="2623" spans="2:2" x14ac:dyDescent="0.25">
      <c r="B2623" s="465" t="str">
        <f>IFERROR(IF('Quantities Report_Secondary'!A2622="","",VALUE(SUBSTITUTE('Quantities Report_Secondary'!A2622,"+",""))),"")</f>
        <v/>
      </c>
    </row>
    <row r="2624" spans="2:2" x14ac:dyDescent="0.25">
      <c r="B2624" s="465" t="str">
        <f>IFERROR(IF('Quantities Report_Secondary'!A2623="","",VALUE(SUBSTITUTE('Quantities Report_Secondary'!A2623,"+",""))),"")</f>
        <v/>
      </c>
    </row>
    <row r="2625" spans="2:2" x14ac:dyDescent="0.25">
      <c r="B2625" s="465" t="str">
        <f>IFERROR(IF('Quantities Report_Secondary'!A2624="","",VALUE(SUBSTITUTE('Quantities Report_Secondary'!A2624,"+",""))),"")</f>
        <v/>
      </c>
    </row>
    <row r="2626" spans="2:2" x14ac:dyDescent="0.25">
      <c r="B2626" s="465" t="str">
        <f>IFERROR(IF('Quantities Report_Secondary'!A2625="","",VALUE(SUBSTITUTE('Quantities Report_Secondary'!A2625,"+",""))),"")</f>
        <v/>
      </c>
    </row>
    <row r="2627" spans="2:2" x14ac:dyDescent="0.25">
      <c r="B2627" s="465" t="str">
        <f>IFERROR(IF('Quantities Report_Secondary'!A2626="","",VALUE(SUBSTITUTE('Quantities Report_Secondary'!A2626,"+",""))),"")</f>
        <v/>
      </c>
    </row>
    <row r="2628" spans="2:2" x14ac:dyDescent="0.25">
      <c r="B2628" s="465" t="str">
        <f>IFERROR(IF('Quantities Report_Secondary'!A2627="","",VALUE(SUBSTITUTE('Quantities Report_Secondary'!A2627,"+",""))),"")</f>
        <v/>
      </c>
    </row>
    <row r="2629" spans="2:2" x14ac:dyDescent="0.25">
      <c r="B2629" s="465" t="str">
        <f>IFERROR(IF('Quantities Report_Secondary'!A2628="","",VALUE(SUBSTITUTE('Quantities Report_Secondary'!A2628,"+",""))),"")</f>
        <v/>
      </c>
    </row>
    <row r="2630" spans="2:2" x14ac:dyDescent="0.25">
      <c r="B2630" s="465" t="str">
        <f>IFERROR(IF('Quantities Report_Secondary'!A2629="","",VALUE(SUBSTITUTE('Quantities Report_Secondary'!A2629,"+",""))),"")</f>
        <v/>
      </c>
    </row>
    <row r="2631" spans="2:2" x14ac:dyDescent="0.25">
      <c r="B2631" s="465" t="str">
        <f>IFERROR(IF('Quantities Report_Secondary'!A2630="","",VALUE(SUBSTITUTE('Quantities Report_Secondary'!A2630,"+",""))),"")</f>
        <v/>
      </c>
    </row>
    <row r="2632" spans="2:2" x14ac:dyDescent="0.25">
      <c r="B2632" s="465" t="str">
        <f>IFERROR(IF('Quantities Report_Secondary'!A2631="","",VALUE(SUBSTITUTE('Quantities Report_Secondary'!A2631,"+",""))),"")</f>
        <v/>
      </c>
    </row>
    <row r="2633" spans="2:2" x14ac:dyDescent="0.25">
      <c r="B2633" s="465" t="str">
        <f>IFERROR(IF('Quantities Report_Secondary'!A2632="","",VALUE(SUBSTITUTE('Quantities Report_Secondary'!A2632,"+",""))),"")</f>
        <v/>
      </c>
    </row>
    <row r="2634" spans="2:2" x14ac:dyDescent="0.25">
      <c r="B2634" s="465" t="str">
        <f>IFERROR(IF('Quantities Report_Secondary'!A2633="","",VALUE(SUBSTITUTE('Quantities Report_Secondary'!A2633,"+",""))),"")</f>
        <v/>
      </c>
    </row>
    <row r="2635" spans="2:2" x14ac:dyDescent="0.25">
      <c r="B2635" s="465" t="str">
        <f>IFERROR(IF('Quantities Report_Secondary'!A2634="","",VALUE(SUBSTITUTE('Quantities Report_Secondary'!A2634,"+",""))),"")</f>
        <v/>
      </c>
    </row>
    <row r="2636" spans="2:2" x14ac:dyDescent="0.25">
      <c r="B2636" s="465" t="str">
        <f>IFERROR(IF('Quantities Report_Secondary'!A2635="","",VALUE(SUBSTITUTE('Quantities Report_Secondary'!A2635,"+",""))),"")</f>
        <v/>
      </c>
    </row>
    <row r="2637" spans="2:2" x14ac:dyDescent="0.25">
      <c r="B2637" s="465" t="str">
        <f>IFERROR(IF('Quantities Report_Secondary'!A2636="","",VALUE(SUBSTITUTE('Quantities Report_Secondary'!A2636,"+",""))),"")</f>
        <v/>
      </c>
    </row>
    <row r="2638" spans="2:2" x14ac:dyDescent="0.25">
      <c r="B2638" s="465" t="str">
        <f>IFERROR(IF('Quantities Report_Secondary'!A2637="","",VALUE(SUBSTITUTE('Quantities Report_Secondary'!A2637,"+",""))),"")</f>
        <v/>
      </c>
    </row>
    <row r="2639" spans="2:2" x14ac:dyDescent="0.25">
      <c r="B2639" s="465" t="str">
        <f>IFERROR(IF('Quantities Report_Secondary'!A2638="","",VALUE(SUBSTITUTE('Quantities Report_Secondary'!A2638,"+",""))),"")</f>
        <v/>
      </c>
    </row>
    <row r="2640" spans="2:2" x14ac:dyDescent="0.25">
      <c r="B2640" s="465" t="str">
        <f>IFERROR(IF('Quantities Report_Secondary'!A2639="","",VALUE(SUBSTITUTE('Quantities Report_Secondary'!A2639,"+",""))),"")</f>
        <v/>
      </c>
    </row>
    <row r="2641" spans="2:2" x14ac:dyDescent="0.25">
      <c r="B2641" s="465" t="str">
        <f>IFERROR(IF('Quantities Report_Secondary'!A2640="","",VALUE(SUBSTITUTE('Quantities Report_Secondary'!A2640,"+",""))),"")</f>
        <v/>
      </c>
    </row>
    <row r="2642" spans="2:2" x14ac:dyDescent="0.25">
      <c r="B2642" s="465" t="str">
        <f>IFERROR(IF('Quantities Report_Secondary'!A2641="","",VALUE(SUBSTITUTE('Quantities Report_Secondary'!A2641,"+",""))),"")</f>
        <v/>
      </c>
    </row>
    <row r="2643" spans="2:2" x14ac:dyDescent="0.25">
      <c r="B2643" s="465" t="str">
        <f>IFERROR(IF('Quantities Report_Secondary'!A2642="","",VALUE(SUBSTITUTE('Quantities Report_Secondary'!A2642,"+",""))),"")</f>
        <v/>
      </c>
    </row>
    <row r="2644" spans="2:2" x14ac:dyDescent="0.25">
      <c r="B2644" s="465" t="str">
        <f>IFERROR(IF('Quantities Report_Secondary'!A2643="","",VALUE(SUBSTITUTE('Quantities Report_Secondary'!A2643,"+",""))),"")</f>
        <v/>
      </c>
    </row>
    <row r="2645" spans="2:2" x14ac:dyDescent="0.25">
      <c r="B2645" s="465" t="str">
        <f>IFERROR(IF('Quantities Report_Secondary'!A2644="","",VALUE(SUBSTITUTE('Quantities Report_Secondary'!A2644,"+",""))),"")</f>
        <v/>
      </c>
    </row>
    <row r="2646" spans="2:2" x14ac:dyDescent="0.25">
      <c r="B2646" s="465" t="str">
        <f>IFERROR(IF('Quantities Report_Secondary'!A2645="","",VALUE(SUBSTITUTE('Quantities Report_Secondary'!A2645,"+",""))),"")</f>
        <v/>
      </c>
    </row>
    <row r="2647" spans="2:2" x14ac:dyDescent="0.25">
      <c r="B2647" s="465" t="str">
        <f>IFERROR(IF('Quantities Report_Secondary'!A2646="","",VALUE(SUBSTITUTE('Quantities Report_Secondary'!A2646,"+",""))),"")</f>
        <v/>
      </c>
    </row>
    <row r="2648" spans="2:2" x14ac:dyDescent="0.25">
      <c r="B2648" s="465" t="str">
        <f>IFERROR(IF('Quantities Report_Secondary'!A2647="","",VALUE(SUBSTITUTE('Quantities Report_Secondary'!A2647,"+",""))),"")</f>
        <v/>
      </c>
    </row>
    <row r="2649" spans="2:2" x14ac:dyDescent="0.25">
      <c r="B2649" s="465" t="str">
        <f>IFERROR(IF('Quantities Report_Secondary'!A2648="","",VALUE(SUBSTITUTE('Quantities Report_Secondary'!A2648,"+",""))),"")</f>
        <v/>
      </c>
    </row>
    <row r="2650" spans="2:2" x14ac:dyDescent="0.25">
      <c r="B2650" s="465" t="str">
        <f>IFERROR(IF('Quantities Report_Secondary'!A2649="","",VALUE(SUBSTITUTE('Quantities Report_Secondary'!A2649,"+",""))),"")</f>
        <v/>
      </c>
    </row>
    <row r="2651" spans="2:2" x14ac:dyDescent="0.25">
      <c r="B2651" s="465" t="str">
        <f>IFERROR(IF('Quantities Report_Secondary'!A2650="","",VALUE(SUBSTITUTE('Quantities Report_Secondary'!A2650,"+",""))),"")</f>
        <v/>
      </c>
    </row>
    <row r="2652" spans="2:2" x14ac:dyDescent="0.25">
      <c r="B2652" s="465" t="str">
        <f>IFERROR(IF('Quantities Report_Secondary'!A2651="","",VALUE(SUBSTITUTE('Quantities Report_Secondary'!A2651,"+",""))),"")</f>
        <v/>
      </c>
    </row>
    <row r="2653" spans="2:2" x14ac:dyDescent="0.25">
      <c r="B2653" s="465" t="str">
        <f>IFERROR(IF('Quantities Report_Secondary'!A2652="","",VALUE(SUBSTITUTE('Quantities Report_Secondary'!A2652,"+",""))),"")</f>
        <v/>
      </c>
    </row>
    <row r="2654" spans="2:2" x14ac:dyDescent="0.25">
      <c r="B2654" s="465" t="str">
        <f>IFERROR(IF('Quantities Report_Secondary'!A2653="","",VALUE(SUBSTITUTE('Quantities Report_Secondary'!A2653,"+",""))),"")</f>
        <v/>
      </c>
    </row>
    <row r="2655" spans="2:2" x14ac:dyDescent="0.25">
      <c r="B2655" s="465" t="str">
        <f>IFERROR(IF('Quantities Report_Secondary'!A2654="","",VALUE(SUBSTITUTE('Quantities Report_Secondary'!A2654,"+",""))),"")</f>
        <v/>
      </c>
    </row>
    <row r="2656" spans="2:2" x14ac:dyDescent="0.25">
      <c r="B2656" s="465" t="str">
        <f>IFERROR(IF('Quantities Report_Secondary'!A2655="","",VALUE(SUBSTITUTE('Quantities Report_Secondary'!A2655,"+",""))),"")</f>
        <v/>
      </c>
    </row>
    <row r="2657" spans="2:2" x14ac:dyDescent="0.25">
      <c r="B2657" s="465" t="str">
        <f>IFERROR(IF('Quantities Report_Secondary'!A2656="","",VALUE(SUBSTITUTE('Quantities Report_Secondary'!A2656,"+",""))),"")</f>
        <v/>
      </c>
    </row>
    <row r="2658" spans="2:2" x14ac:dyDescent="0.25">
      <c r="B2658" s="465" t="str">
        <f>IFERROR(IF('Quantities Report_Secondary'!A2657="","",VALUE(SUBSTITUTE('Quantities Report_Secondary'!A2657,"+",""))),"")</f>
        <v/>
      </c>
    </row>
    <row r="2659" spans="2:2" x14ac:dyDescent="0.25">
      <c r="B2659" s="465" t="str">
        <f>IFERROR(IF('Quantities Report_Secondary'!A2658="","",VALUE(SUBSTITUTE('Quantities Report_Secondary'!A2658,"+",""))),"")</f>
        <v/>
      </c>
    </row>
    <row r="2660" spans="2:2" x14ac:dyDescent="0.25">
      <c r="B2660" s="465" t="str">
        <f>IFERROR(IF('Quantities Report_Secondary'!A2659="","",VALUE(SUBSTITUTE('Quantities Report_Secondary'!A2659,"+",""))),"")</f>
        <v/>
      </c>
    </row>
    <row r="2661" spans="2:2" x14ac:dyDescent="0.25">
      <c r="B2661" s="465" t="str">
        <f>IFERROR(IF('Quantities Report_Secondary'!A2660="","",VALUE(SUBSTITUTE('Quantities Report_Secondary'!A2660,"+",""))),"")</f>
        <v/>
      </c>
    </row>
    <row r="2662" spans="2:2" x14ac:dyDescent="0.25">
      <c r="B2662" s="465" t="str">
        <f>IFERROR(IF('Quantities Report_Secondary'!A2661="","",VALUE(SUBSTITUTE('Quantities Report_Secondary'!A2661,"+",""))),"")</f>
        <v/>
      </c>
    </row>
    <row r="2663" spans="2:2" x14ac:dyDescent="0.25">
      <c r="B2663" s="465" t="str">
        <f>IFERROR(IF('Quantities Report_Secondary'!A2662="","",VALUE(SUBSTITUTE('Quantities Report_Secondary'!A2662,"+",""))),"")</f>
        <v/>
      </c>
    </row>
    <row r="2664" spans="2:2" x14ac:dyDescent="0.25">
      <c r="B2664" s="465" t="str">
        <f>IFERROR(IF('Quantities Report_Secondary'!A2663="","",VALUE(SUBSTITUTE('Quantities Report_Secondary'!A2663,"+",""))),"")</f>
        <v/>
      </c>
    </row>
    <row r="2665" spans="2:2" x14ac:dyDescent="0.25">
      <c r="B2665" s="465" t="str">
        <f>IFERROR(IF('Quantities Report_Secondary'!A2664="","",VALUE(SUBSTITUTE('Quantities Report_Secondary'!A2664,"+",""))),"")</f>
        <v/>
      </c>
    </row>
    <row r="2666" spans="2:2" x14ac:dyDescent="0.25">
      <c r="B2666" s="465" t="str">
        <f>IFERROR(IF('Quantities Report_Secondary'!A2665="","",VALUE(SUBSTITUTE('Quantities Report_Secondary'!A2665,"+",""))),"")</f>
        <v/>
      </c>
    </row>
    <row r="2667" spans="2:2" x14ac:dyDescent="0.25">
      <c r="B2667" s="465" t="str">
        <f>IFERROR(IF('Quantities Report_Secondary'!A2666="","",VALUE(SUBSTITUTE('Quantities Report_Secondary'!A2666,"+",""))),"")</f>
        <v/>
      </c>
    </row>
    <row r="2668" spans="2:2" x14ac:dyDescent="0.25">
      <c r="B2668" s="465" t="str">
        <f>IFERROR(IF('Quantities Report_Secondary'!A2667="","",VALUE(SUBSTITUTE('Quantities Report_Secondary'!A2667,"+",""))),"")</f>
        <v/>
      </c>
    </row>
    <row r="2669" spans="2:2" x14ac:dyDescent="0.25">
      <c r="B2669" s="465" t="str">
        <f>IFERROR(IF('Quantities Report_Secondary'!A2668="","",VALUE(SUBSTITUTE('Quantities Report_Secondary'!A2668,"+",""))),"")</f>
        <v/>
      </c>
    </row>
    <row r="2670" spans="2:2" x14ac:dyDescent="0.25">
      <c r="B2670" s="465" t="str">
        <f>IFERROR(IF('Quantities Report_Secondary'!A2669="","",VALUE(SUBSTITUTE('Quantities Report_Secondary'!A2669,"+",""))),"")</f>
        <v/>
      </c>
    </row>
    <row r="2671" spans="2:2" x14ac:dyDescent="0.25">
      <c r="B2671" s="465" t="str">
        <f>IFERROR(IF('Quantities Report_Secondary'!A2670="","",VALUE(SUBSTITUTE('Quantities Report_Secondary'!A2670,"+",""))),"")</f>
        <v/>
      </c>
    </row>
    <row r="2672" spans="2:2" x14ac:dyDescent="0.25">
      <c r="B2672" s="465" t="str">
        <f>IFERROR(IF('Quantities Report_Secondary'!A2671="","",VALUE(SUBSTITUTE('Quantities Report_Secondary'!A2671,"+",""))),"")</f>
        <v/>
      </c>
    </row>
    <row r="2673" spans="2:2" x14ac:dyDescent="0.25">
      <c r="B2673" s="465" t="str">
        <f>IFERROR(IF('Quantities Report_Secondary'!A2672="","",VALUE(SUBSTITUTE('Quantities Report_Secondary'!A2672,"+",""))),"")</f>
        <v/>
      </c>
    </row>
    <row r="2674" spans="2:2" x14ac:dyDescent="0.25">
      <c r="B2674" s="465" t="str">
        <f>IFERROR(IF('Quantities Report_Secondary'!A2673="","",VALUE(SUBSTITUTE('Quantities Report_Secondary'!A2673,"+",""))),"")</f>
        <v/>
      </c>
    </row>
    <row r="2675" spans="2:2" x14ac:dyDescent="0.25">
      <c r="B2675" s="465" t="str">
        <f>IFERROR(IF('Quantities Report_Secondary'!A2674="","",VALUE(SUBSTITUTE('Quantities Report_Secondary'!A2674,"+",""))),"")</f>
        <v/>
      </c>
    </row>
    <row r="2676" spans="2:2" x14ac:dyDescent="0.25">
      <c r="B2676" s="465" t="str">
        <f>IFERROR(IF('Quantities Report_Secondary'!A2675="","",VALUE(SUBSTITUTE('Quantities Report_Secondary'!A2675,"+",""))),"")</f>
        <v/>
      </c>
    </row>
    <row r="2677" spans="2:2" x14ac:dyDescent="0.25">
      <c r="B2677" s="465" t="str">
        <f>IFERROR(IF('Quantities Report_Secondary'!A2676="","",VALUE(SUBSTITUTE('Quantities Report_Secondary'!A2676,"+",""))),"")</f>
        <v/>
      </c>
    </row>
    <row r="2678" spans="2:2" x14ac:dyDescent="0.25">
      <c r="B2678" s="465" t="str">
        <f>IFERROR(IF('Quantities Report_Secondary'!A2677="","",VALUE(SUBSTITUTE('Quantities Report_Secondary'!A2677,"+",""))),"")</f>
        <v/>
      </c>
    </row>
    <row r="2679" spans="2:2" x14ac:dyDescent="0.25">
      <c r="B2679" s="465" t="str">
        <f>IFERROR(IF('Quantities Report_Secondary'!A2678="","",VALUE(SUBSTITUTE('Quantities Report_Secondary'!A2678,"+",""))),"")</f>
        <v/>
      </c>
    </row>
    <row r="2680" spans="2:2" x14ac:dyDescent="0.25">
      <c r="B2680" s="465" t="str">
        <f>IFERROR(IF('Quantities Report_Secondary'!A2679="","",VALUE(SUBSTITUTE('Quantities Report_Secondary'!A2679,"+",""))),"")</f>
        <v/>
      </c>
    </row>
    <row r="2681" spans="2:2" x14ac:dyDescent="0.25">
      <c r="B2681" s="465" t="str">
        <f>IFERROR(IF('Quantities Report_Secondary'!A2680="","",VALUE(SUBSTITUTE('Quantities Report_Secondary'!A2680,"+",""))),"")</f>
        <v/>
      </c>
    </row>
    <row r="2682" spans="2:2" x14ac:dyDescent="0.25">
      <c r="B2682" s="465" t="str">
        <f>IFERROR(IF('Quantities Report_Secondary'!A2681="","",VALUE(SUBSTITUTE('Quantities Report_Secondary'!A2681,"+",""))),"")</f>
        <v/>
      </c>
    </row>
    <row r="2683" spans="2:2" x14ac:dyDescent="0.25">
      <c r="B2683" s="465" t="str">
        <f>IFERROR(IF('Quantities Report_Secondary'!A2682="","",VALUE(SUBSTITUTE('Quantities Report_Secondary'!A2682,"+",""))),"")</f>
        <v/>
      </c>
    </row>
    <row r="2684" spans="2:2" x14ac:dyDescent="0.25">
      <c r="B2684" s="465" t="str">
        <f>IFERROR(IF('Quantities Report_Secondary'!A2683="","",VALUE(SUBSTITUTE('Quantities Report_Secondary'!A2683,"+",""))),"")</f>
        <v/>
      </c>
    </row>
    <row r="2685" spans="2:2" x14ac:dyDescent="0.25">
      <c r="B2685" s="465" t="str">
        <f>IFERROR(IF('Quantities Report_Secondary'!A2684="","",VALUE(SUBSTITUTE('Quantities Report_Secondary'!A2684,"+",""))),"")</f>
        <v/>
      </c>
    </row>
    <row r="2686" spans="2:2" x14ac:dyDescent="0.25">
      <c r="B2686" s="465" t="str">
        <f>IFERROR(IF('Quantities Report_Secondary'!A2685="","",VALUE(SUBSTITUTE('Quantities Report_Secondary'!A2685,"+",""))),"")</f>
        <v/>
      </c>
    </row>
    <row r="2687" spans="2:2" x14ac:dyDescent="0.25">
      <c r="B2687" s="465" t="str">
        <f>IFERROR(IF('Quantities Report_Secondary'!A2686="","",VALUE(SUBSTITUTE('Quantities Report_Secondary'!A2686,"+",""))),"")</f>
        <v/>
      </c>
    </row>
    <row r="2688" spans="2:2" x14ac:dyDescent="0.25">
      <c r="B2688" s="465" t="str">
        <f>IFERROR(IF('Quantities Report_Secondary'!A2687="","",VALUE(SUBSTITUTE('Quantities Report_Secondary'!A2687,"+",""))),"")</f>
        <v/>
      </c>
    </row>
    <row r="2689" spans="2:2" x14ac:dyDescent="0.25">
      <c r="B2689" s="465" t="str">
        <f>IFERROR(IF('Quantities Report_Secondary'!A2688="","",VALUE(SUBSTITUTE('Quantities Report_Secondary'!A2688,"+",""))),"")</f>
        <v/>
      </c>
    </row>
    <row r="2690" spans="2:2" x14ac:dyDescent="0.25">
      <c r="B2690" s="465" t="str">
        <f>IFERROR(IF('Quantities Report_Secondary'!A2689="","",VALUE(SUBSTITUTE('Quantities Report_Secondary'!A2689,"+",""))),"")</f>
        <v/>
      </c>
    </row>
    <row r="2691" spans="2:2" x14ac:dyDescent="0.25">
      <c r="B2691" s="465" t="str">
        <f>IFERROR(IF('Quantities Report_Secondary'!A2690="","",VALUE(SUBSTITUTE('Quantities Report_Secondary'!A2690,"+",""))),"")</f>
        <v/>
      </c>
    </row>
    <row r="2692" spans="2:2" x14ac:dyDescent="0.25">
      <c r="B2692" s="465" t="str">
        <f>IFERROR(IF('Quantities Report_Secondary'!A2691="","",VALUE(SUBSTITUTE('Quantities Report_Secondary'!A2691,"+",""))),"")</f>
        <v/>
      </c>
    </row>
    <row r="2693" spans="2:2" x14ac:dyDescent="0.25">
      <c r="B2693" s="465" t="str">
        <f>IFERROR(IF('Quantities Report_Secondary'!A2692="","",VALUE(SUBSTITUTE('Quantities Report_Secondary'!A2692,"+",""))),"")</f>
        <v/>
      </c>
    </row>
    <row r="2694" spans="2:2" x14ac:dyDescent="0.25">
      <c r="B2694" s="465" t="str">
        <f>IFERROR(IF('Quantities Report_Secondary'!A2693="","",VALUE(SUBSTITUTE('Quantities Report_Secondary'!A2693,"+",""))),"")</f>
        <v/>
      </c>
    </row>
    <row r="2695" spans="2:2" x14ac:dyDescent="0.25">
      <c r="B2695" s="465" t="str">
        <f>IFERROR(IF('Quantities Report_Secondary'!A2694="","",VALUE(SUBSTITUTE('Quantities Report_Secondary'!A2694,"+",""))),"")</f>
        <v/>
      </c>
    </row>
    <row r="2696" spans="2:2" x14ac:dyDescent="0.25">
      <c r="B2696" s="465" t="str">
        <f>IFERROR(IF('Quantities Report_Secondary'!A2695="","",VALUE(SUBSTITUTE('Quantities Report_Secondary'!A2695,"+",""))),"")</f>
        <v/>
      </c>
    </row>
    <row r="2697" spans="2:2" x14ac:dyDescent="0.25">
      <c r="B2697" s="465" t="str">
        <f>IFERROR(IF('Quantities Report_Secondary'!A2696="","",VALUE(SUBSTITUTE('Quantities Report_Secondary'!A2696,"+",""))),"")</f>
        <v/>
      </c>
    </row>
    <row r="2698" spans="2:2" x14ac:dyDescent="0.25">
      <c r="B2698" s="465" t="str">
        <f>IFERROR(IF('Quantities Report_Secondary'!A2697="","",VALUE(SUBSTITUTE('Quantities Report_Secondary'!A2697,"+",""))),"")</f>
        <v/>
      </c>
    </row>
    <row r="2699" spans="2:2" x14ac:dyDescent="0.25">
      <c r="B2699" s="465" t="str">
        <f>IFERROR(IF('Quantities Report_Secondary'!A2698="","",VALUE(SUBSTITUTE('Quantities Report_Secondary'!A2698,"+",""))),"")</f>
        <v/>
      </c>
    </row>
    <row r="2700" spans="2:2" x14ac:dyDescent="0.25">
      <c r="B2700" s="465" t="str">
        <f>IFERROR(IF('Quantities Report_Secondary'!A2699="","",VALUE(SUBSTITUTE('Quantities Report_Secondary'!A2699,"+",""))),"")</f>
        <v/>
      </c>
    </row>
    <row r="2701" spans="2:2" x14ac:dyDescent="0.25">
      <c r="B2701" s="465" t="str">
        <f>IFERROR(IF('Quantities Report_Secondary'!A2700="","",VALUE(SUBSTITUTE('Quantities Report_Secondary'!A2700,"+",""))),"")</f>
        <v/>
      </c>
    </row>
    <row r="2702" spans="2:2" x14ac:dyDescent="0.25">
      <c r="B2702" s="465" t="str">
        <f>IFERROR(IF('Quantities Report_Secondary'!A2701="","",VALUE(SUBSTITUTE('Quantities Report_Secondary'!A2701,"+",""))),"")</f>
        <v/>
      </c>
    </row>
    <row r="2703" spans="2:2" x14ac:dyDescent="0.25">
      <c r="B2703" s="465" t="str">
        <f>IFERROR(IF('Quantities Report_Secondary'!A2702="","",VALUE(SUBSTITUTE('Quantities Report_Secondary'!A2702,"+",""))),"")</f>
        <v/>
      </c>
    </row>
    <row r="2704" spans="2:2" x14ac:dyDescent="0.25">
      <c r="B2704" s="465" t="str">
        <f>IFERROR(IF('Quantities Report_Secondary'!A2703="","",VALUE(SUBSTITUTE('Quantities Report_Secondary'!A2703,"+",""))),"")</f>
        <v/>
      </c>
    </row>
    <row r="2705" spans="2:2" x14ac:dyDescent="0.25">
      <c r="B2705" s="465" t="str">
        <f>IFERROR(IF('Quantities Report_Secondary'!A2704="","",VALUE(SUBSTITUTE('Quantities Report_Secondary'!A2704,"+",""))),"")</f>
        <v/>
      </c>
    </row>
    <row r="2706" spans="2:2" x14ac:dyDescent="0.25">
      <c r="B2706" s="465" t="str">
        <f>IFERROR(IF('Quantities Report_Secondary'!A2705="","",VALUE(SUBSTITUTE('Quantities Report_Secondary'!A2705,"+",""))),"")</f>
        <v/>
      </c>
    </row>
    <row r="2707" spans="2:2" x14ac:dyDescent="0.25">
      <c r="B2707" s="465" t="str">
        <f>IFERROR(IF('Quantities Report_Secondary'!A2706="","",VALUE(SUBSTITUTE('Quantities Report_Secondary'!A2706,"+",""))),"")</f>
        <v/>
      </c>
    </row>
    <row r="2708" spans="2:2" x14ac:dyDescent="0.25">
      <c r="B2708" s="465" t="str">
        <f>IFERROR(IF('Quantities Report_Secondary'!A2707="","",VALUE(SUBSTITUTE('Quantities Report_Secondary'!A2707,"+",""))),"")</f>
        <v/>
      </c>
    </row>
    <row r="2709" spans="2:2" x14ac:dyDescent="0.25">
      <c r="B2709" s="465" t="str">
        <f>IFERROR(IF('Quantities Report_Secondary'!A2708="","",VALUE(SUBSTITUTE('Quantities Report_Secondary'!A2708,"+",""))),"")</f>
        <v/>
      </c>
    </row>
    <row r="2710" spans="2:2" x14ac:dyDescent="0.25">
      <c r="B2710" s="465" t="str">
        <f>IFERROR(IF('Quantities Report_Secondary'!A2709="","",VALUE(SUBSTITUTE('Quantities Report_Secondary'!A2709,"+",""))),"")</f>
        <v/>
      </c>
    </row>
    <row r="2711" spans="2:2" x14ac:dyDescent="0.25">
      <c r="B2711" s="465" t="str">
        <f>IFERROR(IF('Quantities Report_Secondary'!A2710="","",VALUE(SUBSTITUTE('Quantities Report_Secondary'!A2710,"+",""))),"")</f>
        <v/>
      </c>
    </row>
    <row r="2712" spans="2:2" x14ac:dyDescent="0.25">
      <c r="B2712" s="465" t="str">
        <f>IFERROR(IF('Quantities Report_Secondary'!A2711="","",VALUE(SUBSTITUTE('Quantities Report_Secondary'!A2711,"+",""))),"")</f>
        <v/>
      </c>
    </row>
    <row r="2713" spans="2:2" x14ac:dyDescent="0.25">
      <c r="B2713" s="465" t="str">
        <f>IFERROR(IF('Quantities Report_Secondary'!A2712="","",VALUE(SUBSTITUTE('Quantities Report_Secondary'!A2712,"+",""))),"")</f>
        <v/>
      </c>
    </row>
    <row r="2714" spans="2:2" x14ac:dyDescent="0.25">
      <c r="B2714" s="465" t="str">
        <f>IFERROR(IF('Quantities Report_Secondary'!A2713="","",VALUE(SUBSTITUTE('Quantities Report_Secondary'!A2713,"+",""))),"")</f>
        <v/>
      </c>
    </row>
    <row r="2715" spans="2:2" x14ac:dyDescent="0.25">
      <c r="B2715" s="465" t="str">
        <f>IFERROR(IF('Quantities Report_Secondary'!A2714="","",VALUE(SUBSTITUTE('Quantities Report_Secondary'!A2714,"+",""))),"")</f>
        <v/>
      </c>
    </row>
    <row r="2716" spans="2:2" x14ac:dyDescent="0.25">
      <c r="B2716" s="465" t="str">
        <f>IFERROR(IF('Quantities Report_Secondary'!A2715="","",VALUE(SUBSTITUTE('Quantities Report_Secondary'!A2715,"+",""))),"")</f>
        <v/>
      </c>
    </row>
    <row r="2717" spans="2:2" x14ac:dyDescent="0.25">
      <c r="B2717" s="465" t="str">
        <f>IFERROR(IF('Quantities Report_Secondary'!A2716="","",VALUE(SUBSTITUTE('Quantities Report_Secondary'!A2716,"+",""))),"")</f>
        <v/>
      </c>
    </row>
    <row r="2718" spans="2:2" x14ac:dyDescent="0.25">
      <c r="B2718" s="465" t="str">
        <f>IFERROR(IF('Quantities Report_Secondary'!A2717="","",VALUE(SUBSTITUTE('Quantities Report_Secondary'!A2717,"+",""))),"")</f>
        <v/>
      </c>
    </row>
    <row r="2719" spans="2:2" x14ac:dyDescent="0.25">
      <c r="B2719" s="465" t="str">
        <f>IFERROR(IF('Quantities Report_Secondary'!A2718="","",VALUE(SUBSTITUTE('Quantities Report_Secondary'!A2718,"+",""))),"")</f>
        <v/>
      </c>
    </row>
    <row r="2720" spans="2:2" x14ac:dyDescent="0.25">
      <c r="B2720" s="465" t="str">
        <f>IFERROR(IF('Quantities Report_Secondary'!A2719="","",VALUE(SUBSTITUTE('Quantities Report_Secondary'!A2719,"+",""))),"")</f>
        <v/>
      </c>
    </row>
    <row r="2721" spans="2:2" x14ac:dyDescent="0.25">
      <c r="B2721" s="465" t="str">
        <f>IFERROR(IF('Quantities Report_Secondary'!A2720="","",VALUE(SUBSTITUTE('Quantities Report_Secondary'!A2720,"+",""))),"")</f>
        <v/>
      </c>
    </row>
    <row r="2722" spans="2:2" x14ac:dyDescent="0.25">
      <c r="B2722" s="465" t="str">
        <f>IFERROR(IF('Quantities Report_Secondary'!A2721="","",VALUE(SUBSTITUTE('Quantities Report_Secondary'!A2721,"+",""))),"")</f>
        <v/>
      </c>
    </row>
    <row r="2723" spans="2:2" x14ac:dyDescent="0.25">
      <c r="B2723" s="465" t="str">
        <f>IFERROR(IF('Quantities Report_Secondary'!A2722="","",VALUE(SUBSTITUTE('Quantities Report_Secondary'!A2722,"+",""))),"")</f>
        <v/>
      </c>
    </row>
    <row r="2724" spans="2:2" x14ac:dyDescent="0.25">
      <c r="B2724" s="465" t="str">
        <f>IFERROR(IF('Quantities Report_Secondary'!A2723="","",VALUE(SUBSTITUTE('Quantities Report_Secondary'!A2723,"+",""))),"")</f>
        <v/>
      </c>
    </row>
    <row r="2725" spans="2:2" x14ac:dyDescent="0.25">
      <c r="B2725" s="465" t="str">
        <f>IFERROR(IF('Quantities Report_Secondary'!A2724="","",VALUE(SUBSTITUTE('Quantities Report_Secondary'!A2724,"+",""))),"")</f>
        <v/>
      </c>
    </row>
    <row r="2726" spans="2:2" x14ac:dyDescent="0.25">
      <c r="B2726" s="465" t="str">
        <f>IFERROR(IF('Quantities Report_Secondary'!A2725="","",VALUE(SUBSTITUTE('Quantities Report_Secondary'!A2725,"+",""))),"")</f>
        <v/>
      </c>
    </row>
    <row r="2727" spans="2:2" x14ac:dyDescent="0.25">
      <c r="B2727" s="465" t="str">
        <f>IFERROR(IF('Quantities Report_Secondary'!A2726="","",VALUE(SUBSTITUTE('Quantities Report_Secondary'!A2726,"+",""))),"")</f>
        <v/>
      </c>
    </row>
    <row r="2728" spans="2:2" x14ac:dyDescent="0.25">
      <c r="B2728" s="465" t="str">
        <f>IFERROR(IF('Quantities Report_Secondary'!A2727="","",VALUE(SUBSTITUTE('Quantities Report_Secondary'!A2727,"+",""))),"")</f>
        <v/>
      </c>
    </row>
    <row r="2729" spans="2:2" x14ac:dyDescent="0.25">
      <c r="B2729" s="465" t="str">
        <f>IFERROR(IF('Quantities Report_Secondary'!A2728="","",VALUE(SUBSTITUTE('Quantities Report_Secondary'!A2728,"+",""))),"")</f>
        <v/>
      </c>
    </row>
    <row r="2730" spans="2:2" x14ac:dyDescent="0.25">
      <c r="B2730" s="465" t="str">
        <f>IFERROR(IF('Quantities Report_Secondary'!A2729="","",VALUE(SUBSTITUTE('Quantities Report_Secondary'!A2729,"+",""))),"")</f>
        <v/>
      </c>
    </row>
    <row r="2731" spans="2:2" x14ac:dyDescent="0.25">
      <c r="B2731" s="465" t="str">
        <f>IFERROR(IF('Quantities Report_Secondary'!A2730="","",VALUE(SUBSTITUTE('Quantities Report_Secondary'!A2730,"+",""))),"")</f>
        <v/>
      </c>
    </row>
    <row r="2732" spans="2:2" x14ac:dyDescent="0.25">
      <c r="B2732" s="465" t="str">
        <f>IFERROR(IF('Quantities Report_Secondary'!A2731="","",VALUE(SUBSTITUTE('Quantities Report_Secondary'!A2731,"+",""))),"")</f>
        <v/>
      </c>
    </row>
    <row r="2733" spans="2:2" x14ac:dyDescent="0.25">
      <c r="B2733" s="465" t="str">
        <f>IFERROR(IF('Quantities Report_Secondary'!A2732="","",VALUE(SUBSTITUTE('Quantities Report_Secondary'!A2732,"+",""))),"")</f>
        <v/>
      </c>
    </row>
    <row r="2734" spans="2:2" x14ac:dyDescent="0.25">
      <c r="B2734" s="465" t="str">
        <f>IFERROR(IF('Quantities Report_Secondary'!A2733="","",VALUE(SUBSTITUTE('Quantities Report_Secondary'!A2733,"+",""))),"")</f>
        <v/>
      </c>
    </row>
    <row r="2735" spans="2:2" x14ac:dyDescent="0.25">
      <c r="B2735" s="465" t="str">
        <f>IFERROR(IF('Quantities Report_Secondary'!A2734="","",VALUE(SUBSTITUTE('Quantities Report_Secondary'!A2734,"+",""))),"")</f>
        <v/>
      </c>
    </row>
    <row r="2736" spans="2:2" x14ac:dyDescent="0.25">
      <c r="B2736" s="465" t="str">
        <f>IFERROR(IF('Quantities Report_Secondary'!A2735="","",VALUE(SUBSTITUTE('Quantities Report_Secondary'!A2735,"+",""))),"")</f>
        <v/>
      </c>
    </row>
    <row r="2737" spans="2:2" x14ac:dyDescent="0.25">
      <c r="B2737" s="465" t="str">
        <f>IFERROR(IF('Quantities Report_Secondary'!A2736="","",VALUE(SUBSTITUTE('Quantities Report_Secondary'!A2736,"+",""))),"")</f>
        <v/>
      </c>
    </row>
    <row r="2738" spans="2:2" x14ac:dyDescent="0.25">
      <c r="B2738" s="465" t="str">
        <f>IFERROR(IF('Quantities Report_Secondary'!A2737="","",VALUE(SUBSTITUTE('Quantities Report_Secondary'!A2737,"+",""))),"")</f>
        <v/>
      </c>
    </row>
    <row r="2739" spans="2:2" x14ac:dyDescent="0.25">
      <c r="B2739" s="465" t="str">
        <f>IFERROR(IF('Quantities Report_Secondary'!A2738="","",VALUE(SUBSTITUTE('Quantities Report_Secondary'!A2738,"+",""))),"")</f>
        <v/>
      </c>
    </row>
    <row r="2740" spans="2:2" x14ac:dyDescent="0.25">
      <c r="B2740" s="465" t="str">
        <f>IFERROR(IF('Quantities Report_Secondary'!A2739="","",VALUE(SUBSTITUTE('Quantities Report_Secondary'!A2739,"+",""))),"")</f>
        <v/>
      </c>
    </row>
    <row r="2741" spans="2:2" x14ac:dyDescent="0.25">
      <c r="B2741" s="465" t="str">
        <f>IFERROR(IF('Quantities Report_Secondary'!A2740="","",VALUE(SUBSTITUTE('Quantities Report_Secondary'!A2740,"+",""))),"")</f>
        <v/>
      </c>
    </row>
    <row r="2742" spans="2:2" x14ac:dyDescent="0.25">
      <c r="B2742" s="465" t="str">
        <f>IFERROR(IF('Quantities Report_Secondary'!A2741="","",VALUE(SUBSTITUTE('Quantities Report_Secondary'!A2741,"+",""))),"")</f>
        <v/>
      </c>
    </row>
    <row r="2743" spans="2:2" x14ac:dyDescent="0.25">
      <c r="B2743" s="465" t="str">
        <f>IFERROR(IF('Quantities Report_Secondary'!A2742="","",VALUE(SUBSTITUTE('Quantities Report_Secondary'!A2742,"+",""))),"")</f>
        <v/>
      </c>
    </row>
    <row r="2744" spans="2:2" x14ac:dyDescent="0.25">
      <c r="B2744" s="465" t="str">
        <f>IFERROR(IF('Quantities Report_Secondary'!A2743="","",VALUE(SUBSTITUTE('Quantities Report_Secondary'!A2743,"+",""))),"")</f>
        <v/>
      </c>
    </row>
    <row r="2745" spans="2:2" x14ac:dyDescent="0.25">
      <c r="B2745" s="465" t="str">
        <f>IFERROR(IF('Quantities Report_Secondary'!A2744="","",VALUE(SUBSTITUTE('Quantities Report_Secondary'!A2744,"+",""))),"")</f>
        <v/>
      </c>
    </row>
    <row r="2746" spans="2:2" x14ac:dyDescent="0.25">
      <c r="B2746" s="465" t="str">
        <f>IFERROR(IF('Quantities Report_Secondary'!A2745="","",VALUE(SUBSTITUTE('Quantities Report_Secondary'!A2745,"+",""))),"")</f>
        <v/>
      </c>
    </row>
    <row r="2747" spans="2:2" x14ac:dyDescent="0.25">
      <c r="B2747" s="465" t="str">
        <f>IFERROR(IF('Quantities Report_Secondary'!A2746="","",VALUE(SUBSTITUTE('Quantities Report_Secondary'!A2746,"+",""))),"")</f>
        <v/>
      </c>
    </row>
    <row r="2748" spans="2:2" x14ac:dyDescent="0.25">
      <c r="B2748" s="465" t="str">
        <f>IFERROR(IF('Quantities Report_Secondary'!A2747="","",VALUE(SUBSTITUTE('Quantities Report_Secondary'!A2747,"+",""))),"")</f>
        <v/>
      </c>
    </row>
    <row r="2749" spans="2:2" x14ac:dyDescent="0.25">
      <c r="B2749" s="465" t="str">
        <f>IFERROR(IF('Quantities Report_Secondary'!A2748="","",VALUE(SUBSTITUTE('Quantities Report_Secondary'!A2748,"+",""))),"")</f>
        <v/>
      </c>
    </row>
    <row r="2750" spans="2:2" x14ac:dyDescent="0.25">
      <c r="B2750" s="465" t="str">
        <f>IFERROR(IF('Quantities Report_Secondary'!A2749="","",VALUE(SUBSTITUTE('Quantities Report_Secondary'!A2749,"+",""))),"")</f>
        <v/>
      </c>
    </row>
    <row r="2751" spans="2:2" x14ac:dyDescent="0.25">
      <c r="B2751" s="465" t="str">
        <f>IFERROR(IF('Quantities Report_Secondary'!A2750="","",VALUE(SUBSTITUTE('Quantities Report_Secondary'!A2750,"+",""))),"")</f>
        <v/>
      </c>
    </row>
    <row r="2752" spans="2:2" x14ac:dyDescent="0.25">
      <c r="B2752" s="465" t="str">
        <f>IFERROR(IF('Quantities Report_Secondary'!A2751="","",VALUE(SUBSTITUTE('Quantities Report_Secondary'!A2751,"+",""))),"")</f>
        <v/>
      </c>
    </row>
    <row r="2753" spans="2:2" x14ac:dyDescent="0.25">
      <c r="B2753" s="465" t="str">
        <f>IFERROR(IF('Quantities Report_Secondary'!A2752="","",VALUE(SUBSTITUTE('Quantities Report_Secondary'!A2752,"+",""))),"")</f>
        <v/>
      </c>
    </row>
    <row r="2754" spans="2:2" x14ac:dyDescent="0.25">
      <c r="B2754" s="465" t="str">
        <f>IFERROR(IF('Quantities Report_Secondary'!A2753="","",VALUE(SUBSTITUTE('Quantities Report_Secondary'!A2753,"+",""))),"")</f>
        <v/>
      </c>
    </row>
    <row r="2755" spans="2:2" x14ac:dyDescent="0.25">
      <c r="B2755" s="465" t="str">
        <f>IFERROR(IF('Quantities Report_Secondary'!A2754="","",VALUE(SUBSTITUTE('Quantities Report_Secondary'!A2754,"+",""))),"")</f>
        <v/>
      </c>
    </row>
    <row r="2756" spans="2:2" x14ac:dyDescent="0.25">
      <c r="B2756" s="465" t="str">
        <f>IFERROR(IF('Quantities Report_Secondary'!A2755="","",VALUE(SUBSTITUTE('Quantities Report_Secondary'!A2755,"+",""))),"")</f>
        <v/>
      </c>
    </row>
    <row r="2757" spans="2:2" x14ac:dyDescent="0.25">
      <c r="B2757" s="465" t="str">
        <f>IFERROR(IF('Quantities Report_Secondary'!A2756="","",VALUE(SUBSTITUTE('Quantities Report_Secondary'!A2756,"+",""))),"")</f>
        <v/>
      </c>
    </row>
    <row r="2758" spans="2:2" x14ac:dyDescent="0.25">
      <c r="B2758" s="465" t="str">
        <f>IFERROR(IF('Quantities Report_Secondary'!A2757="","",VALUE(SUBSTITUTE('Quantities Report_Secondary'!A2757,"+",""))),"")</f>
        <v/>
      </c>
    </row>
    <row r="2759" spans="2:2" x14ac:dyDescent="0.25">
      <c r="B2759" s="465" t="str">
        <f>IFERROR(IF('Quantities Report_Secondary'!A2758="","",VALUE(SUBSTITUTE('Quantities Report_Secondary'!A2758,"+",""))),"")</f>
        <v/>
      </c>
    </row>
    <row r="2760" spans="2:2" x14ac:dyDescent="0.25">
      <c r="B2760" s="465" t="str">
        <f>IFERROR(IF('Quantities Report_Secondary'!A2759="","",VALUE(SUBSTITUTE('Quantities Report_Secondary'!A2759,"+",""))),"")</f>
        <v/>
      </c>
    </row>
    <row r="2761" spans="2:2" x14ac:dyDescent="0.25">
      <c r="B2761" s="465" t="str">
        <f>IFERROR(IF('Quantities Report_Secondary'!A2760="","",VALUE(SUBSTITUTE('Quantities Report_Secondary'!A2760,"+",""))),"")</f>
        <v/>
      </c>
    </row>
    <row r="2762" spans="2:2" x14ac:dyDescent="0.25">
      <c r="B2762" s="465" t="str">
        <f>IFERROR(IF('Quantities Report_Secondary'!A2761="","",VALUE(SUBSTITUTE('Quantities Report_Secondary'!A2761,"+",""))),"")</f>
        <v/>
      </c>
    </row>
    <row r="2763" spans="2:2" x14ac:dyDescent="0.25">
      <c r="B2763" s="465" t="str">
        <f>IFERROR(IF('Quantities Report_Secondary'!A2762="","",VALUE(SUBSTITUTE('Quantities Report_Secondary'!A2762,"+",""))),"")</f>
        <v/>
      </c>
    </row>
    <row r="2764" spans="2:2" x14ac:dyDescent="0.25">
      <c r="B2764" s="465" t="str">
        <f>IFERROR(IF('Quantities Report_Secondary'!A2763="","",VALUE(SUBSTITUTE('Quantities Report_Secondary'!A2763,"+",""))),"")</f>
        <v/>
      </c>
    </row>
    <row r="2765" spans="2:2" x14ac:dyDescent="0.25">
      <c r="B2765" s="465" t="str">
        <f>IFERROR(IF('Quantities Report_Secondary'!A2764="","",VALUE(SUBSTITUTE('Quantities Report_Secondary'!A2764,"+",""))),"")</f>
        <v/>
      </c>
    </row>
    <row r="2766" spans="2:2" x14ac:dyDescent="0.25">
      <c r="B2766" s="465" t="str">
        <f>IFERROR(IF('Quantities Report_Secondary'!A2765="","",VALUE(SUBSTITUTE('Quantities Report_Secondary'!A2765,"+",""))),"")</f>
        <v/>
      </c>
    </row>
    <row r="2767" spans="2:2" x14ac:dyDescent="0.25">
      <c r="B2767" s="465" t="str">
        <f>IFERROR(IF('Quantities Report_Secondary'!A2766="","",VALUE(SUBSTITUTE('Quantities Report_Secondary'!A2766,"+",""))),"")</f>
        <v/>
      </c>
    </row>
    <row r="2768" spans="2:2" x14ac:dyDescent="0.25">
      <c r="B2768" s="465" t="str">
        <f>IFERROR(IF('Quantities Report_Secondary'!A2767="","",VALUE(SUBSTITUTE('Quantities Report_Secondary'!A2767,"+",""))),"")</f>
        <v/>
      </c>
    </row>
    <row r="2769" spans="2:2" x14ac:dyDescent="0.25">
      <c r="B2769" s="465" t="str">
        <f>IFERROR(IF('Quantities Report_Secondary'!A2768="","",VALUE(SUBSTITUTE('Quantities Report_Secondary'!A2768,"+",""))),"")</f>
        <v/>
      </c>
    </row>
    <row r="2770" spans="2:2" x14ac:dyDescent="0.25">
      <c r="B2770" s="465" t="str">
        <f>IFERROR(IF('Quantities Report_Secondary'!A2769="","",VALUE(SUBSTITUTE('Quantities Report_Secondary'!A2769,"+",""))),"")</f>
        <v/>
      </c>
    </row>
    <row r="2771" spans="2:2" x14ac:dyDescent="0.25">
      <c r="B2771" s="465" t="str">
        <f>IFERROR(IF('Quantities Report_Secondary'!A2770="","",VALUE(SUBSTITUTE('Quantities Report_Secondary'!A2770,"+",""))),"")</f>
        <v/>
      </c>
    </row>
    <row r="2772" spans="2:2" x14ac:dyDescent="0.25">
      <c r="B2772" s="465" t="str">
        <f>IFERROR(IF('Quantities Report_Secondary'!A2771="","",VALUE(SUBSTITUTE('Quantities Report_Secondary'!A2771,"+",""))),"")</f>
        <v/>
      </c>
    </row>
    <row r="2773" spans="2:2" x14ac:dyDescent="0.25">
      <c r="B2773" s="465" t="str">
        <f>IFERROR(IF('Quantities Report_Secondary'!A2772="","",VALUE(SUBSTITUTE('Quantities Report_Secondary'!A2772,"+",""))),"")</f>
        <v/>
      </c>
    </row>
    <row r="2774" spans="2:2" x14ac:dyDescent="0.25">
      <c r="B2774" s="465" t="str">
        <f>IFERROR(IF('Quantities Report_Secondary'!A2773="","",VALUE(SUBSTITUTE('Quantities Report_Secondary'!A2773,"+",""))),"")</f>
        <v/>
      </c>
    </row>
    <row r="2775" spans="2:2" x14ac:dyDescent="0.25">
      <c r="B2775" s="465" t="str">
        <f>IFERROR(IF('Quantities Report_Secondary'!A2774="","",VALUE(SUBSTITUTE('Quantities Report_Secondary'!A2774,"+",""))),"")</f>
        <v/>
      </c>
    </row>
    <row r="2776" spans="2:2" x14ac:dyDescent="0.25">
      <c r="B2776" s="465" t="str">
        <f>IFERROR(IF('Quantities Report_Secondary'!A2775="","",VALUE(SUBSTITUTE('Quantities Report_Secondary'!A2775,"+",""))),"")</f>
        <v/>
      </c>
    </row>
    <row r="2777" spans="2:2" x14ac:dyDescent="0.25">
      <c r="B2777" s="465" t="str">
        <f>IFERROR(IF('Quantities Report_Secondary'!A2776="","",VALUE(SUBSTITUTE('Quantities Report_Secondary'!A2776,"+",""))),"")</f>
        <v/>
      </c>
    </row>
    <row r="2778" spans="2:2" x14ac:dyDescent="0.25">
      <c r="B2778" s="465" t="str">
        <f>IFERROR(IF('Quantities Report_Secondary'!A2777="","",VALUE(SUBSTITUTE('Quantities Report_Secondary'!A2777,"+",""))),"")</f>
        <v/>
      </c>
    </row>
    <row r="2779" spans="2:2" x14ac:dyDescent="0.25">
      <c r="B2779" s="465" t="str">
        <f>IFERROR(IF('Quantities Report_Secondary'!A2778="","",VALUE(SUBSTITUTE('Quantities Report_Secondary'!A2778,"+",""))),"")</f>
        <v/>
      </c>
    </row>
    <row r="2780" spans="2:2" x14ac:dyDescent="0.25">
      <c r="B2780" s="465" t="str">
        <f>IFERROR(IF('Quantities Report_Secondary'!A2779="","",VALUE(SUBSTITUTE('Quantities Report_Secondary'!A2779,"+",""))),"")</f>
        <v/>
      </c>
    </row>
    <row r="2781" spans="2:2" x14ac:dyDescent="0.25">
      <c r="B2781" s="465" t="str">
        <f>IFERROR(IF('Quantities Report_Secondary'!A2780="","",VALUE(SUBSTITUTE('Quantities Report_Secondary'!A2780,"+",""))),"")</f>
        <v/>
      </c>
    </row>
    <row r="2782" spans="2:2" x14ac:dyDescent="0.25">
      <c r="B2782" s="465" t="str">
        <f>IFERROR(IF('Quantities Report_Secondary'!A2781="","",VALUE(SUBSTITUTE('Quantities Report_Secondary'!A2781,"+",""))),"")</f>
        <v/>
      </c>
    </row>
    <row r="2783" spans="2:2" x14ac:dyDescent="0.25">
      <c r="B2783" s="465" t="str">
        <f>IFERROR(IF('Quantities Report_Secondary'!A2782="","",VALUE(SUBSTITUTE('Quantities Report_Secondary'!A2782,"+",""))),"")</f>
        <v/>
      </c>
    </row>
    <row r="2784" spans="2:2" x14ac:dyDescent="0.25">
      <c r="B2784" s="465" t="str">
        <f>IFERROR(IF('Quantities Report_Secondary'!A2783="","",VALUE(SUBSTITUTE('Quantities Report_Secondary'!A2783,"+",""))),"")</f>
        <v/>
      </c>
    </row>
    <row r="2785" spans="2:2" x14ac:dyDescent="0.25">
      <c r="B2785" s="465" t="str">
        <f>IFERROR(IF('Quantities Report_Secondary'!A2784="","",VALUE(SUBSTITUTE('Quantities Report_Secondary'!A2784,"+",""))),"")</f>
        <v/>
      </c>
    </row>
    <row r="2786" spans="2:2" x14ac:dyDescent="0.25">
      <c r="B2786" s="465" t="str">
        <f>IFERROR(IF('Quantities Report_Secondary'!A2785="","",VALUE(SUBSTITUTE('Quantities Report_Secondary'!A2785,"+",""))),"")</f>
        <v/>
      </c>
    </row>
    <row r="2787" spans="2:2" x14ac:dyDescent="0.25">
      <c r="B2787" s="465" t="str">
        <f>IFERROR(IF('Quantities Report_Secondary'!A2786="","",VALUE(SUBSTITUTE('Quantities Report_Secondary'!A2786,"+",""))),"")</f>
        <v/>
      </c>
    </row>
    <row r="2788" spans="2:2" x14ac:dyDescent="0.25">
      <c r="B2788" s="465" t="str">
        <f>IFERROR(IF('Quantities Report_Secondary'!A2787="","",VALUE(SUBSTITUTE('Quantities Report_Secondary'!A2787,"+",""))),"")</f>
        <v/>
      </c>
    </row>
    <row r="2789" spans="2:2" x14ac:dyDescent="0.25">
      <c r="B2789" s="465" t="str">
        <f>IFERROR(IF('Quantities Report_Secondary'!A2788="","",VALUE(SUBSTITUTE('Quantities Report_Secondary'!A2788,"+",""))),"")</f>
        <v/>
      </c>
    </row>
    <row r="2790" spans="2:2" x14ac:dyDescent="0.25">
      <c r="B2790" s="465" t="str">
        <f>IFERROR(IF('Quantities Report_Secondary'!A2789="","",VALUE(SUBSTITUTE('Quantities Report_Secondary'!A2789,"+",""))),"")</f>
        <v/>
      </c>
    </row>
    <row r="2791" spans="2:2" x14ac:dyDescent="0.25">
      <c r="B2791" s="465" t="str">
        <f>IFERROR(IF('Quantities Report_Secondary'!A2790="","",VALUE(SUBSTITUTE('Quantities Report_Secondary'!A2790,"+",""))),"")</f>
        <v/>
      </c>
    </row>
    <row r="2792" spans="2:2" x14ac:dyDescent="0.25">
      <c r="B2792" s="465" t="str">
        <f>IFERROR(IF('Quantities Report_Secondary'!A2791="","",VALUE(SUBSTITUTE('Quantities Report_Secondary'!A2791,"+",""))),"")</f>
        <v/>
      </c>
    </row>
    <row r="2793" spans="2:2" x14ac:dyDescent="0.25">
      <c r="B2793" s="465" t="str">
        <f>IFERROR(IF('Quantities Report_Secondary'!A2792="","",VALUE(SUBSTITUTE('Quantities Report_Secondary'!A2792,"+",""))),"")</f>
        <v/>
      </c>
    </row>
    <row r="2794" spans="2:2" x14ac:dyDescent="0.25">
      <c r="B2794" s="465" t="str">
        <f>IFERROR(IF('Quantities Report_Secondary'!A2793="","",VALUE(SUBSTITUTE('Quantities Report_Secondary'!A2793,"+",""))),"")</f>
        <v/>
      </c>
    </row>
    <row r="2795" spans="2:2" x14ac:dyDescent="0.25">
      <c r="B2795" s="465" t="str">
        <f>IFERROR(IF('Quantities Report_Secondary'!A2794="","",VALUE(SUBSTITUTE('Quantities Report_Secondary'!A2794,"+",""))),"")</f>
        <v/>
      </c>
    </row>
    <row r="2796" spans="2:2" x14ac:dyDescent="0.25">
      <c r="B2796" s="465" t="str">
        <f>IFERROR(IF('Quantities Report_Secondary'!A2795="","",VALUE(SUBSTITUTE('Quantities Report_Secondary'!A2795,"+",""))),"")</f>
        <v/>
      </c>
    </row>
    <row r="2797" spans="2:2" x14ac:dyDescent="0.25">
      <c r="B2797" s="465" t="str">
        <f>IFERROR(IF('Quantities Report_Secondary'!A2796="","",VALUE(SUBSTITUTE('Quantities Report_Secondary'!A2796,"+",""))),"")</f>
        <v/>
      </c>
    </row>
    <row r="2798" spans="2:2" x14ac:dyDescent="0.25">
      <c r="B2798" s="465" t="str">
        <f>IFERROR(IF('Quantities Report_Secondary'!A2797="","",VALUE(SUBSTITUTE('Quantities Report_Secondary'!A2797,"+",""))),"")</f>
        <v/>
      </c>
    </row>
    <row r="2799" spans="2:2" x14ac:dyDescent="0.25">
      <c r="B2799" s="465" t="str">
        <f>IFERROR(IF('Quantities Report_Secondary'!A2798="","",VALUE(SUBSTITUTE('Quantities Report_Secondary'!A2798,"+",""))),"")</f>
        <v/>
      </c>
    </row>
    <row r="2800" spans="2:2" x14ac:dyDescent="0.25">
      <c r="B2800" s="465" t="str">
        <f>IFERROR(IF('Quantities Report_Secondary'!A2799="","",VALUE(SUBSTITUTE('Quantities Report_Secondary'!A2799,"+",""))),"")</f>
        <v/>
      </c>
    </row>
    <row r="2801" spans="2:2" x14ac:dyDescent="0.25">
      <c r="B2801" s="465" t="str">
        <f>IFERROR(IF('Quantities Report_Secondary'!A2800="","",VALUE(SUBSTITUTE('Quantities Report_Secondary'!A2800,"+",""))),"")</f>
        <v/>
      </c>
    </row>
    <row r="2802" spans="2:2" x14ac:dyDescent="0.25">
      <c r="B2802" s="465" t="str">
        <f>IFERROR(IF('Quantities Report_Secondary'!A2801="","",VALUE(SUBSTITUTE('Quantities Report_Secondary'!A2801,"+",""))),"")</f>
        <v/>
      </c>
    </row>
    <row r="2803" spans="2:2" x14ac:dyDescent="0.25">
      <c r="B2803" s="465" t="str">
        <f>IFERROR(IF('Quantities Report_Secondary'!A2802="","",VALUE(SUBSTITUTE('Quantities Report_Secondary'!A2802,"+",""))),"")</f>
        <v/>
      </c>
    </row>
    <row r="2804" spans="2:2" x14ac:dyDescent="0.25">
      <c r="B2804" s="465" t="str">
        <f>IFERROR(IF('Quantities Report_Secondary'!A2803="","",VALUE(SUBSTITUTE('Quantities Report_Secondary'!A2803,"+",""))),"")</f>
        <v/>
      </c>
    </row>
    <row r="2805" spans="2:2" x14ac:dyDescent="0.25">
      <c r="B2805" s="465" t="str">
        <f>IFERROR(IF('Quantities Report_Secondary'!A2804="","",VALUE(SUBSTITUTE('Quantities Report_Secondary'!A2804,"+",""))),"")</f>
        <v/>
      </c>
    </row>
    <row r="2806" spans="2:2" x14ac:dyDescent="0.25">
      <c r="B2806" s="465" t="str">
        <f>IFERROR(IF('Quantities Report_Secondary'!A2805="","",VALUE(SUBSTITUTE('Quantities Report_Secondary'!A2805,"+",""))),"")</f>
        <v/>
      </c>
    </row>
    <row r="2807" spans="2:2" x14ac:dyDescent="0.25">
      <c r="B2807" s="465" t="str">
        <f>IFERROR(IF('Quantities Report_Secondary'!A2806="","",VALUE(SUBSTITUTE('Quantities Report_Secondary'!A2806,"+",""))),"")</f>
        <v/>
      </c>
    </row>
    <row r="2808" spans="2:2" x14ac:dyDescent="0.25">
      <c r="B2808" s="465" t="str">
        <f>IFERROR(IF('Quantities Report_Secondary'!A2807="","",VALUE(SUBSTITUTE('Quantities Report_Secondary'!A2807,"+",""))),"")</f>
        <v/>
      </c>
    </row>
    <row r="2809" spans="2:2" x14ac:dyDescent="0.25">
      <c r="B2809" s="465" t="str">
        <f>IFERROR(IF('Quantities Report_Secondary'!A2808="","",VALUE(SUBSTITUTE('Quantities Report_Secondary'!A2808,"+",""))),"")</f>
        <v/>
      </c>
    </row>
    <row r="2810" spans="2:2" x14ac:dyDescent="0.25">
      <c r="B2810" s="465" t="str">
        <f>IFERROR(IF('Quantities Report_Secondary'!A2809="","",VALUE(SUBSTITUTE('Quantities Report_Secondary'!A2809,"+",""))),"")</f>
        <v/>
      </c>
    </row>
    <row r="2811" spans="2:2" x14ac:dyDescent="0.25">
      <c r="B2811" s="465" t="str">
        <f>IFERROR(IF('Quantities Report_Secondary'!A2810="","",VALUE(SUBSTITUTE('Quantities Report_Secondary'!A2810,"+",""))),"")</f>
        <v/>
      </c>
    </row>
    <row r="2812" spans="2:2" x14ac:dyDescent="0.25">
      <c r="B2812" s="465" t="str">
        <f>IFERROR(IF('Quantities Report_Secondary'!A2811="","",VALUE(SUBSTITUTE('Quantities Report_Secondary'!A2811,"+",""))),"")</f>
        <v/>
      </c>
    </row>
    <row r="2813" spans="2:2" x14ac:dyDescent="0.25">
      <c r="B2813" s="465" t="str">
        <f>IFERROR(IF('Quantities Report_Secondary'!A2812="","",VALUE(SUBSTITUTE('Quantities Report_Secondary'!A2812,"+",""))),"")</f>
        <v/>
      </c>
    </row>
    <row r="2814" spans="2:2" x14ac:dyDescent="0.25">
      <c r="B2814" s="465" t="str">
        <f>IFERROR(IF('Quantities Report_Secondary'!A2813="","",VALUE(SUBSTITUTE('Quantities Report_Secondary'!A2813,"+",""))),"")</f>
        <v/>
      </c>
    </row>
    <row r="2815" spans="2:2" x14ac:dyDescent="0.25">
      <c r="B2815" s="465" t="str">
        <f>IFERROR(IF('Quantities Report_Secondary'!A2814="","",VALUE(SUBSTITUTE('Quantities Report_Secondary'!A2814,"+",""))),"")</f>
        <v/>
      </c>
    </row>
    <row r="2816" spans="2:2" x14ac:dyDescent="0.25">
      <c r="B2816" s="465" t="str">
        <f>IFERROR(IF('Quantities Report_Secondary'!A2815="","",VALUE(SUBSTITUTE('Quantities Report_Secondary'!A2815,"+",""))),"")</f>
        <v/>
      </c>
    </row>
    <row r="2817" spans="2:2" x14ac:dyDescent="0.25">
      <c r="B2817" s="465" t="str">
        <f>IFERROR(IF('Quantities Report_Secondary'!A2816="","",VALUE(SUBSTITUTE('Quantities Report_Secondary'!A2816,"+",""))),"")</f>
        <v/>
      </c>
    </row>
    <row r="2818" spans="2:2" x14ac:dyDescent="0.25">
      <c r="B2818" s="465" t="str">
        <f>IFERROR(IF('Quantities Report_Secondary'!A2817="","",VALUE(SUBSTITUTE('Quantities Report_Secondary'!A2817,"+",""))),"")</f>
        <v/>
      </c>
    </row>
    <row r="2819" spans="2:2" x14ac:dyDescent="0.25">
      <c r="B2819" s="465" t="str">
        <f>IFERROR(IF('Quantities Report_Secondary'!A2818="","",VALUE(SUBSTITUTE('Quantities Report_Secondary'!A2818,"+",""))),"")</f>
        <v/>
      </c>
    </row>
    <row r="2820" spans="2:2" x14ac:dyDescent="0.25">
      <c r="B2820" s="465" t="str">
        <f>IFERROR(IF('Quantities Report_Secondary'!A2819="","",VALUE(SUBSTITUTE('Quantities Report_Secondary'!A2819,"+",""))),"")</f>
        <v/>
      </c>
    </row>
    <row r="2821" spans="2:2" x14ac:dyDescent="0.25">
      <c r="B2821" s="465" t="str">
        <f>IFERROR(IF('Quantities Report_Secondary'!A2820="","",VALUE(SUBSTITUTE('Quantities Report_Secondary'!A2820,"+",""))),"")</f>
        <v/>
      </c>
    </row>
    <row r="2822" spans="2:2" x14ac:dyDescent="0.25">
      <c r="B2822" s="465" t="str">
        <f>IFERROR(IF('Quantities Report_Secondary'!A2821="","",VALUE(SUBSTITUTE('Quantities Report_Secondary'!A2821,"+",""))),"")</f>
        <v/>
      </c>
    </row>
    <row r="2823" spans="2:2" x14ac:dyDescent="0.25">
      <c r="B2823" s="465" t="str">
        <f>IFERROR(IF('Quantities Report_Secondary'!A2822="","",VALUE(SUBSTITUTE('Quantities Report_Secondary'!A2822,"+",""))),"")</f>
        <v/>
      </c>
    </row>
    <row r="2824" spans="2:2" x14ac:dyDescent="0.25">
      <c r="B2824" s="465" t="str">
        <f>IFERROR(IF('Quantities Report_Secondary'!A2823="","",VALUE(SUBSTITUTE('Quantities Report_Secondary'!A2823,"+",""))),"")</f>
        <v/>
      </c>
    </row>
    <row r="2825" spans="2:2" x14ac:dyDescent="0.25">
      <c r="B2825" s="465" t="str">
        <f>IFERROR(IF('Quantities Report_Secondary'!A2824="","",VALUE(SUBSTITUTE('Quantities Report_Secondary'!A2824,"+",""))),"")</f>
        <v/>
      </c>
    </row>
    <row r="2826" spans="2:2" x14ac:dyDescent="0.25">
      <c r="B2826" s="465" t="str">
        <f>IFERROR(IF('Quantities Report_Secondary'!A2825="","",VALUE(SUBSTITUTE('Quantities Report_Secondary'!A2825,"+",""))),"")</f>
        <v/>
      </c>
    </row>
    <row r="2827" spans="2:2" x14ac:dyDescent="0.25">
      <c r="B2827" s="465" t="str">
        <f>IFERROR(IF('Quantities Report_Secondary'!A2826="","",VALUE(SUBSTITUTE('Quantities Report_Secondary'!A2826,"+",""))),"")</f>
        <v/>
      </c>
    </row>
    <row r="2828" spans="2:2" x14ac:dyDescent="0.25">
      <c r="B2828" s="465" t="str">
        <f>IFERROR(IF('Quantities Report_Secondary'!A2827="","",VALUE(SUBSTITUTE('Quantities Report_Secondary'!A2827,"+",""))),"")</f>
        <v/>
      </c>
    </row>
    <row r="2829" spans="2:2" x14ac:dyDescent="0.25">
      <c r="B2829" s="465" t="str">
        <f>IFERROR(IF('Quantities Report_Secondary'!A2828="","",VALUE(SUBSTITUTE('Quantities Report_Secondary'!A2828,"+",""))),"")</f>
        <v/>
      </c>
    </row>
    <row r="2830" spans="2:2" x14ac:dyDescent="0.25">
      <c r="B2830" s="465" t="str">
        <f>IFERROR(IF('Quantities Report_Secondary'!A2829="","",VALUE(SUBSTITUTE('Quantities Report_Secondary'!A2829,"+",""))),"")</f>
        <v/>
      </c>
    </row>
    <row r="2831" spans="2:2" x14ac:dyDescent="0.25">
      <c r="B2831" s="465" t="str">
        <f>IFERROR(IF('Quantities Report_Secondary'!A2830="","",VALUE(SUBSTITUTE('Quantities Report_Secondary'!A2830,"+",""))),"")</f>
        <v/>
      </c>
    </row>
    <row r="2832" spans="2:2" x14ac:dyDescent="0.25">
      <c r="B2832" s="465" t="str">
        <f>IFERROR(IF('Quantities Report_Secondary'!A2831="","",VALUE(SUBSTITUTE('Quantities Report_Secondary'!A2831,"+",""))),"")</f>
        <v/>
      </c>
    </row>
    <row r="2833" spans="2:2" x14ac:dyDescent="0.25">
      <c r="B2833" s="465" t="str">
        <f>IFERROR(IF('Quantities Report_Secondary'!A2832="","",VALUE(SUBSTITUTE('Quantities Report_Secondary'!A2832,"+",""))),"")</f>
        <v/>
      </c>
    </row>
    <row r="2834" spans="2:2" x14ac:dyDescent="0.25">
      <c r="B2834" s="465" t="str">
        <f>IFERROR(IF('Quantities Report_Secondary'!A2833="","",VALUE(SUBSTITUTE('Quantities Report_Secondary'!A2833,"+",""))),"")</f>
        <v/>
      </c>
    </row>
    <row r="2835" spans="2:2" x14ac:dyDescent="0.25">
      <c r="B2835" s="465" t="str">
        <f>IFERROR(IF('Quantities Report_Secondary'!A2834="","",VALUE(SUBSTITUTE('Quantities Report_Secondary'!A2834,"+",""))),"")</f>
        <v/>
      </c>
    </row>
    <row r="2836" spans="2:2" x14ac:dyDescent="0.25">
      <c r="B2836" s="465" t="str">
        <f>IFERROR(IF('Quantities Report_Secondary'!A2835="","",VALUE(SUBSTITUTE('Quantities Report_Secondary'!A2835,"+",""))),"")</f>
        <v/>
      </c>
    </row>
    <row r="2837" spans="2:2" x14ac:dyDescent="0.25">
      <c r="B2837" s="465" t="str">
        <f>IFERROR(IF('Quantities Report_Secondary'!A2836="","",VALUE(SUBSTITUTE('Quantities Report_Secondary'!A2836,"+",""))),"")</f>
        <v/>
      </c>
    </row>
    <row r="2838" spans="2:2" x14ac:dyDescent="0.25">
      <c r="B2838" s="465" t="str">
        <f>IFERROR(IF('Quantities Report_Secondary'!A2837="","",VALUE(SUBSTITUTE('Quantities Report_Secondary'!A2837,"+",""))),"")</f>
        <v/>
      </c>
    </row>
    <row r="2839" spans="2:2" x14ac:dyDescent="0.25">
      <c r="B2839" s="465" t="str">
        <f>IFERROR(IF('Quantities Report_Secondary'!A2838="","",VALUE(SUBSTITUTE('Quantities Report_Secondary'!A2838,"+",""))),"")</f>
        <v/>
      </c>
    </row>
    <row r="2840" spans="2:2" x14ac:dyDescent="0.25">
      <c r="B2840" s="465" t="str">
        <f>IFERROR(IF('Quantities Report_Secondary'!A2839="","",VALUE(SUBSTITUTE('Quantities Report_Secondary'!A2839,"+",""))),"")</f>
        <v/>
      </c>
    </row>
    <row r="2841" spans="2:2" x14ac:dyDescent="0.25">
      <c r="B2841" s="465" t="str">
        <f>IFERROR(IF('Quantities Report_Secondary'!A2840="","",VALUE(SUBSTITUTE('Quantities Report_Secondary'!A2840,"+",""))),"")</f>
        <v/>
      </c>
    </row>
    <row r="2842" spans="2:2" x14ac:dyDescent="0.25">
      <c r="B2842" s="465" t="str">
        <f>IFERROR(IF('Quantities Report_Secondary'!A2841="","",VALUE(SUBSTITUTE('Quantities Report_Secondary'!A2841,"+",""))),"")</f>
        <v/>
      </c>
    </row>
    <row r="2843" spans="2:2" x14ac:dyDescent="0.25">
      <c r="B2843" s="465" t="str">
        <f>IFERROR(IF('Quantities Report_Secondary'!A2842="","",VALUE(SUBSTITUTE('Quantities Report_Secondary'!A2842,"+",""))),"")</f>
        <v/>
      </c>
    </row>
    <row r="2844" spans="2:2" x14ac:dyDescent="0.25">
      <c r="B2844" s="465" t="str">
        <f>IFERROR(IF('Quantities Report_Secondary'!A2843="","",VALUE(SUBSTITUTE('Quantities Report_Secondary'!A2843,"+",""))),"")</f>
        <v/>
      </c>
    </row>
    <row r="2845" spans="2:2" x14ac:dyDescent="0.25">
      <c r="B2845" s="465" t="str">
        <f>IFERROR(IF('Quantities Report_Secondary'!A2844="","",VALUE(SUBSTITUTE('Quantities Report_Secondary'!A2844,"+",""))),"")</f>
        <v/>
      </c>
    </row>
    <row r="2846" spans="2:2" x14ac:dyDescent="0.25">
      <c r="B2846" s="465" t="str">
        <f>IFERROR(IF('Quantities Report_Secondary'!A2845="","",VALUE(SUBSTITUTE('Quantities Report_Secondary'!A2845,"+",""))),"")</f>
        <v/>
      </c>
    </row>
    <row r="2847" spans="2:2" x14ac:dyDescent="0.25">
      <c r="B2847" s="465" t="str">
        <f>IFERROR(IF('Quantities Report_Secondary'!A2846="","",VALUE(SUBSTITUTE('Quantities Report_Secondary'!A2846,"+",""))),"")</f>
        <v/>
      </c>
    </row>
    <row r="2848" spans="2:2" x14ac:dyDescent="0.25">
      <c r="B2848" s="465" t="str">
        <f>IFERROR(IF('Quantities Report_Secondary'!A2847="","",VALUE(SUBSTITUTE('Quantities Report_Secondary'!A2847,"+",""))),"")</f>
        <v/>
      </c>
    </row>
    <row r="2849" spans="2:2" x14ac:dyDescent="0.25">
      <c r="B2849" s="465" t="str">
        <f>IFERROR(IF('Quantities Report_Secondary'!A2848="","",VALUE(SUBSTITUTE('Quantities Report_Secondary'!A2848,"+",""))),"")</f>
        <v/>
      </c>
    </row>
    <row r="2850" spans="2:2" x14ac:dyDescent="0.25">
      <c r="B2850" s="465" t="str">
        <f>IFERROR(IF('Quantities Report_Secondary'!A2849="","",VALUE(SUBSTITUTE('Quantities Report_Secondary'!A2849,"+",""))),"")</f>
        <v/>
      </c>
    </row>
    <row r="2851" spans="2:2" x14ac:dyDescent="0.25">
      <c r="B2851" s="465" t="str">
        <f>IFERROR(IF('Quantities Report_Secondary'!A2850="","",VALUE(SUBSTITUTE('Quantities Report_Secondary'!A2850,"+",""))),"")</f>
        <v/>
      </c>
    </row>
    <row r="2852" spans="2:2" x14ac:dyDescent="0.25">
      <c r="B2852" s="465" t="str">
        <f>IFERROR(IF('Quantities Report_Secondary'!A2851="","",VALUE(SUBSTITUTE('Quantities Report_Secondary'!A2851,"+",""))),"")</f>
        <v/>
      </c>
    </row>
    <row r="2853" spans="2:2" x14ac:dyDescent="0.25">
      <c r="B2853" s="465" t="str">
        <f>IFERROR(IF('Quantities Report_Secondary'!A2852="","",VALUE(SUBSTITUTE('Quantities Report_Secondary'!A2852,"+",""))),"")</f>
        <v/>
      </c>
    </row>
    <row r="2854" spans="2:2" x14ac:dyDescent="0.25">
      <c r="B2854" s="465" t="str">
        <f>IFERROR(IF('Quantities Report_Secondary'!A2853="","",VALUE(SUBSTITUTE('Quantities Report_Secondary'!A2853,"+",""))),"")</f>
        <v/>
      </c>
    </row>
    <row r="2855" spans="2:2" x14ac:dyDescent="0.25">
      <c r="B2855" s="465" t="str">
        <f>IFERROR(IF('Quantities Report_Secondary'!A2854="","",VALUE(SUBSTITUTE('Quantities Report_Secondary'!A2854,"+",""))),"")</f>
        <v/>
      </c>
    </row>
    <row r="2856" spans="2:2" x14ac:dyDescent="0.25">
      <c r="B2856" s="465" t="str">
        <f>IFERROR(IF('Quantities Report_Secondary'!A2855="","",VALUE(SUBSTITUTE('Quantities Report_Secondary'!A2855,"+",""))),"")</f>
        <v/>
      </c>
    </row>
    <row r="2857" spans="2:2" x14ac:dyDescent="0.25">
      <c r="B2857" s="465" t="str">
        <f>IFERROR(IF('Quantities Report_Secondary'!A2856="","",VALUE(SUBSTITUTE('Quantities Report_Secondary'!A2856,"+",""))),"")</f>
        <v/>
      </c>
    </row>
    <row r="2858" spans="2:2" x14ac:dyDescent="0.25">
      <c r="B2858" s="465" t="str">
        <f>IFERROR(IF('Quantities Report_Secondary'!A2857="","",VALUE(SUBSTITUTE('Quantities Report_Secondary'!A2857,"+",""))),"")</f>
        <v/>
      </c>
    </row>
    <row r="2859" spans="2:2" x14ac:dyDescent="0.25">
      <c r="B2859" s="465" t="str">
        <f>IFERROR(IF('Quantities Report_Secondary'!A2858="","",VALUE(SUBSTITUTE('Quantities Report_Secondary'!A2858,"+",""))),"")</f>
        <v/>
      </c>
    </row>
    <row r="2860" spans="2:2" x14ac:dyDescent="0.25">
      <c r="B2860" s="465" t="str">
        <f>IFERROR(IF('Quantities Report_Secondary'!A2859="","",VALUE(SUBSTITUTE('Quantities Report_Secondary'!A2859,"+",""))),"")</f>
        <v/>
      </c>
    </row>
    <row r="2861" spans="2:2" x14ac:dyDescent="0.25">
      <c r="B2861" s="465" t="str">
        <f>IFERROR(IF('Quantities Report_Secondary'!A2860="","",VALUE(SUBSTITUTE('Quantities Report_Secondary'!A2860,"+",""))),"")</f>
        <v/>
      </c>
    </row>
    <row r="2862" spans="2:2" x14ac:dyDescent="0.25">
      <c r="B2862" s="465" t="str">
        <f>IFERROR(IF('Quantities Report_Secondary'!A2861="","",VALUE(SUBSTITUTE('Quantities Report_Secondary'!A2861,"+",""))),"")</f>
        <v/>
      </c>
    </row>
    <row r="2863" spans="2:2" x14ac:dyDescent="0.25">
      <c r="B2863" s="465" t="str">
        <f>IFERROR(IF('Quantities Report_Secondary'!A2862="","",VALUE(SUBSTITUTE('Quantities Report_Secondary'!A2862,"+",""))),"")</f>
        <v/>
      </c>
    </row>
    <row r="2864" spans="2:2" x14ac:dyDescent="0.25">
      <c r="B2864" s="465" t="str">
        <f>IFERROR(IF('Quantities Report_Secondary'!A2863="","",VALUE(SUBSTITUTE('Quantities Report_Secondary'!A2863,"+",""))),"")</f>
        <v/>
      </c>
    </row>
    <row r="2865" spans="2:2" x14ac:dyDescent="0.25">
      <c r="B2865" s="465" t="str">
        <f>IFERROR(IF('Quantities Report_Secondary'!A2864="","",VALUE(SUBSTITUTE('Quantities Report_Secondary'!A2864,"+",""))),"")</f>
        <v/>
      </c>
    </row>
    <row r="2866" spans="2:2" x14ac:dyDescent="0.25">
      <c r="B2866" s="465" t="str">
        <f>IFERROR(IF('Quantities Report_Secondary'!A2865="","",VALUE(SUBSTITUTE('Quantities Report_Secondary'!A2865,"+",""))),"")</f>
        <v/>
      </c>
    </row>
    <row r="2867" spans="2:2" x14ac:dyDescent="0.25">
      <c r="B2867" s="465" t="str">
        <f>IFERROR(IF('Quantities Report_Secondary'!A2866="","",VALUE(SUBSTITUTE('Quantities Report_Secondary'!A2866,"+",""))),"")</f>
        <v/>
      </c>
    </row>
    <row r="2868" spans="2:2" x14ac:dyDescent="0.25">
      <c r="B2868" s="465" t="str">
        <f>IFERROR(IF('Quantities Report_Secondary'!A2867="","",VALUE(SUBSTITUTE('Quantities Report_Secondary'!A2867,"+",""))),"")</f>
        <v/>
      </c>
    </row>
    <row r="2869" spans="2:2" x14ac:dyDescent="0.25">
      <c r="B2869" s="465" t="str">
        <f>IFERROR(IF('Quantities Report_Secondary'!A2868="","",VALUE(SUBSTITUTE('Quantities Report_Secondary'!A2868,"+",""))),"")</f>
        <v/>
      </c>
    </row>
    <row r="2870" spans="2:2" x14ac:dyDescent="0.25">
      <c r="B2870" s="465" t="str">
        <f>IFERROR(IF('Quantities Report_Secondary'!A2869="","",VALUE(SUBSTITUTE('Quantities Report_Secondary'!A2869,"+",""))),"")</f>
        <v/>
      </c>
    </row>
    <row r="2871" spans="2:2" x14ac:dyDescent="0.25">
      <c r="B2871" s="465" t="str">
        <f>IFERROR(IF('Quantities Report_Secondary'!A2870="","",VALUE(SUBSTITUTE('Quantities Report_Secondary'!A2870,"+",""))),"")</f>
        <v/>
      </c>
    </row>
    <row r="2872" spans="2:2" x14ac:dyDescent="0.25">
      <c r="B2872" s="465" t="str">
        <f>IFERROR(IF('Quantities Report_Secondary'!A2871="","",VALUE(SUBSTITUTE('Quantities Report_Secondary'!A2871,"+",""))),"")</f>
        <v/>
      </c>
    </row>
    <row r="2873" spans="2:2" x14ac:dyDescent="0.25">
      <c r="B2873" s="465" t="str">
        <f>IFERROR(IF('Quantities Report_Secondary'!A2872="","",VALUE(SUBSTITUTE('Quantities Report_Secondary'!A2872,"+",""))),"")</f>
        <v/>
      </c>
    </row>
    <row r="2874" spans="2:2" x14ac:dyDescent="0.25">
      <c r="B2874" s="465" t="str">
        <f>IFERROR(IF('Quantities Report_Secondary'!A2873="","",VALUE(SUBSTITUTE('Quantities Report_Secondary'!A2873,"+",""))),"")</f>
        <v/>
      </c>
    </row>
    <row r="2875" spans="2:2" x14ac:dyDescent="0.25">
      <c r="B2875" s="465" t="str">
        <f>IFERROR(IF('Quantities Report_Secondary'!A2874="","",VALUE(SUBSTITUTE('Quantities Report_Secondary'!A2874,"+",""))),"")</f>
        <v/>
      </c>
    </row>
    <row r="2876" spans="2:2" x14ac:dyDescent="0.25">
      <c r="B2876" s="465" t="str">
        <f>IFERROR(IF('Quantities Report_Secondary'!A2875="","",VALUE(SUBSTITUTE('Quantities Report_Secondary'!A2875,"+",""))),"")</f>
        <v/>
      </c>
    </row>
    <row r="2877" spans="2:2" x14ac:dyDescent="0.25">
      <c r="B2877" s="465" t="str">
        <f>IFERROR(IF('Quantities Report_Secondary'!A2876="","",VALUE(SUBSTITUTE('Quantities Report_Secondary'!A2876,"+",""))),"")</f>
        <v/>
      </c>
    </row>
    <row r="2878" spans="2:2" x14ac:dyDescent="0.25">
      <c r="B2878" s="465" t="str">
        <f>IFERROR(IF('Quantities Report_Secondary'!A2877="","",VALUE(SUBSTITUTE('Quantities Report_Secondary'!A2877,"+",""))),"")</f>
        <v/>
      </c>
    </row>
    <row r="2879" spans="2:2" x14ac:dyDescent="0.25">
      <c r="B2879" s="465" t="str">
        <f>IFERROR(IF('Quantities Report_Secondary'!A2878="","",VALUE(SUBSTITUTE('Quantities Report_Secondary'!A2878,"+",""))),"")</f>
        <v/>
      </c>
    </row>
    <row r="2880" spans="2:2" x14ac:dyDescent="0.25">
      <c r="B2880" s="465" t="str">
        <f>IFERROR(IF('Quantities Report_Secondary'!A2879="","",VALUE(SUBSTITUTE('Quantities Report_Secondary'!A2879,"+",""))),"")</f>
        <v/>
      </c>
    </row>
    <row r="2881" spans="2:2" x14ac:dyDescent="0.25">
      <c r="B2881" s="465" t="str">
        <f>IFERROR(IF('Quantities Report_Secondary'!A2880="","",VALUE(SUBSTITUTE('Quantities Report_Secondary'!A2880,"+",""))),"")</f>
        <v/>
      </c>
    </row>
    <row r="2882" spans="2:2" x14ac:dyDescent="0.25">
      <c r="B2882" s="465" t="str">
        <f>IFERROR(IF('Quantities Report_Secondary'!A2881="","",VALUE(SUBSTITUTE('Quantities Report_Secondary'!A2881,"+",""))),"")</f>
        <v/>
      </c>
    </row>
    <row r="2883" spans="2:2" x14ac:dyDescent="0.25">
      <c r="B2883" s="465" t="str">
        <f>IFERROR(IF('Quantities Report_Secondary'!A2882="","",VALUE(SUBSTITUTE('Quantities Report_Secondary'!A2882,"+",""))),"")</f>
        <v/>
      </c>
    </row>
    <row r="2884" spans="2:2" x14ac:dyDescent="0.25">
      <c r="B2884" s="465" t="str">
        <f>IFERROR(IF('Quantities Report_Secondary'!A2883="","",VALUE(SUBSTITUTE('Quantities Report_Secondary'!A2883,"+",""))),"")</f>
        <v/>
      </c>
    </row>
    <row r="2885" spans="2:2" x14ac:dyDescent="0.25">
      <c r="B2885" s="465" t="str">
        <f>IFERROR(IF('Quantities Report_Secondary'!A2884="","",VALUE(SUBSTITUTE('Quantities Report_Secondary'!A2884,"+",""))),"")</f>
        <v/>
      </c>
    </row>
    <row r="2886" spans="2:2" x14ac:dyDescent="0.25">
      <c r="B2886" s="465" t="str">
        <f>IFERROR(IF('Quantities Report_Secondary'!A2885="","",VALUE(SUBSTITUTE('Quantities Report_Secondary'!A2885,"+",""))),"")</f>
        <v/>
      </c>
    </row>
    <row r="2887" spans="2:2" x14ac:dyDescent="0.25">
      <c r="B2887" s="465" t="str">
        <f>IFERROR(IF('Quantities Report_Secondary'!A2886="","",VALUE(SUBSTITUTE('Quantities Report_Secondary'!A2886,"+",""))),"")</f>
        <v/>
      </c>
    </row>
    <row r="2888" spans="2:2" x14ac:dyDescent="0.25">
      <c r="B2888" s="465" t="str">
        <f>IFERROR(IF('Quantities Report_Secondary'!A2887="","",VALUE(SUBSTITUTE('Quantities Report_Secondary'!A2887,"+",""))),"")</f>
        <v/>
      </c>
    </row>
    <row r="2889" spans="2:2" x14ac:dyDescent="0.25">
      <c r="B2889" s="465" t="str">
        <f>IFERROR(IF('Quantities Report_Secondary'!A2888="","",VALUE(SUBSTITUTE('Quantities Report_Secondary'!A2888,"+",""))),"")</f>
        <v/>
      </c>
    </row>
    <row r="2890" spans="2:2" x14ac:dyDescent="0.25">
      <c r="B2890" s="465" t="str">
        <f>IFERROR(IF('Quantities Report_Secondary'!A2889="","",VALUE(SUBSTITUTE('Quantities Report_Secondary'!A2889,"+",""))),"")</f>
        <v/>
      </c>
    </row>
    <row r="2891" spans="2:2" x14ac:dyDescent="0.25">
      <c r="B2891" s="465" t="str">
        <f>IFERROR(IF('Quantities Report_Secondary'!A2890="","",VALUE(SUBSTITUTE('Quantities Report_Secondary'!A2890,"+",""))),"")</f>
        <v/>
      </c>
    </row>
    <row r="2892" spans="2:2" x14ac:dyDescent="0.25">
      <c r="B2892" s="465" t="str">
        <f>IFERROR(IF('Quantities Report_Secondary'!A2891="","",VALUE(SUBSTITUTE('Quantities Report_Secondary'!A2891,"+",""))),"")</f>
        <v/>
      </c>
    </row>
    <row r="2893" spans="2:2" x14ac:dyDescent="0.25">
      <c r="B2893" s="465" t="str">
        <f>IFERROR(IF('Quantities Report_Secondary'!A2892="","",VALUE(SUBSTITUTE('Quantities Report_Secondary'!A2892,"+",""))),"")</f>
        <v/>
      </c>
    </row>
    <row r="2894" spans="2:2" x14ac:dyDescent="0.25">
      <c r="B2894" s="465" t="str">
        <f>IFERROR(IF('Quantities Report_Secondary'!A2893="","",VALUE(SUBSTITUTE('Quantities Report_Secondary'!A2893,"+",""))),"")</f>
        <v/>
      </c>
    </row>
    <row r="2895" spans="2:2" x14ac:dyDescent="0.25">
      <c r="B2895" s="465" t="str">
        <f>IFERROR(IF('Quantities Report_Secondary'!A2894="","",VALUE(SUBSTITUTE('Quantities Report_Secondary'!A2894,"+",""))),"")</f>
        <v/>
      </c>
    </row>
    <row r="2896" spans="2:2" x14ac:dyDescent="0.25">
      <c r="B2896" s="465" t="str">
        <f>IFERROR(IF('Quantities Report_Secondary'!A2895="","",VALUE(SUBSTITUTE('Quantities Report_Secondary'!A2895,"+",""))),"")</f>
        <v/>
      </c>
    </row>
    <row r="2897" spans="2:2" x14ac:dyDescent="0.25">
      <c r="B2897" s="465" t="str">
        <f>IFERROR(IF('Quantities Report_Secondary'!A2896="","",VALUE(SUBSTITUTE('Quantities Report_Secondary'!A2896,"+",""))),"")</f>
        <v/>
      </c>
    </row>
    <row r="2898" spans="2:2" x14ac:dyDescent="0.25">
      <c r="B2898" s="465" t="str">
        <f>IFERROR(IF('Quantities Report_Secondary'!A2897="","",VALUE(SUBSTITUTE('Quantities Report_Secondary'!A2897,"+",""))),"")</f>
        <v/>
      </c>
    </row>
    <row r="2899" spans="2:2" x14ac:dyDescent="0.25">
      <c r="B2899" s="465" t="str">
        <f>IFERROR(IF('Quantities Report_Secondary'!A2898="","",VALUE(SUBSTITUTE('Quantities Report_Secondary'!A2898,"+",""))),"")</f>
        <v/>
      </c>
    </row>
    <row r="2900" spans="2:2" x14ac:dyDescent="0.25">
      <c r="B2900" s="465" t="str">
        <f>IFERROR(IF('Quantities Report_Secondary'!A2899="","",VALUE(SUBSTITUTE('Quantities Report_Secondary'!A2899,"+",""))),"")</f>
        <v/>
      </c>
    </row>
    <row r="2901" spans="2:2" x14ac:dyDescent="0.25">
      <c r="B2901" s="465" t="str">
        <f>IFERROR(IF('Quantities Report_Secondary'!A2900="","",VALUE(SUBSTITUTE('Quantities Report_Secondary'!A2900,"+",""))),"")</f>
        <v/>
      </c>
    </row>
    <row r="2902" spans="2:2" x14ac:dyDescent="0.25">
      <c r="B2902" s="465" t="str">
        <f>IFERROR(IF('Quantities Report_Secondary'!A2901="","",VALUE(SUBSTITUTE('Quantities Report_Secondary'!A2901,"+",""))),"")</f>
        <v/>
      </c>
    </row>
    <row r="2903" spans="2:2" x14ac:dyDescent="0.25">
      <c r="B2903" s="465" t="str">
        <f>IFERROR(IF('Quantities Report_Secondary'!A2902="","",VALUE(SUBSTITUTE('Quantities Report_Secondary'!A2902,"+",""))),"")</f>
        <v/>
      </c>
    </row>
    <row r="2904" spans="2:2" x14ac:dyDescent="0.25">
      <c r="B2904" s="465" t="str">
        <f>IFERROR(IF('Quantities Report_Secondary'!A2903="","",VALUE(SUBSTITUTE('Quantities Report_Secondary'!A2903,"+",""))),"")</f>
        <v/>
      </c>
    </row>
    <row r="2905" spans="2:2" x14ac:dyDescent="0.25">
      <c r="B2905" s="465" t="str">
        <f>IFERROR(IF('Quantities Report_Secondary'!A2904="","",VALUE(SUBSTITUTE('Quantities Report_Secondary'!A2904,"+",""))),"")</f>
        <v/>
      </c>
    </row>
    <row r="2906" spans="2:2" x14ac:dyDescent="0.25">
      <c r="B2906" s="465" t="str">
        <f>IFERROR(IF('Quantities Report_Secondary'!A2905="","",VALUE(SUBSTITUTE('Quantities Report_Secondary'!A2905,"+",""))),"")</f>
        <v/>
      </c>
    </row>
    <row r="2907" spans="2:2" x14ac:dyDescent="0.25">
      <c r="B2907" s="465" t="str">
        <f>IFERROR(IF('Quantities Report_Secondary'!A2906="","",VALUE(SUBSTITUTE('Quantities Report_Secondary'!A2906,"+",""))),"")</f>
        <v/>
      </c>
    </row>
    <row r="2908" spans="2:2" x14ac:dyDescent="0.25">
      <c r="B2908" s="465" t="str">
        <f>IFERROR(IF('Quantities Report_Secondary'!A2907="","",VALUE(SUBSTITUTE('Quantities Report_Secondary'!A2907,"+",""))),"")</f>
        <v/>
      </c>
    </row>
    <row r="2909" spans="2:2" x14ac:dyDescent="0.25">
      <c r="B2909" s="465" t="str">
        <f>IFERROR(IF('Quantities Report_Secondary'!A2908="","",VALUE(SUBSTITUTE('Quantities Report_Secondary'!A2908,"+",""))),"")</f>
        <v/>
      </c>
    </row>
    <row r="2910" spans="2:2" x14ac:dyDescent="0.25">
      <c r="B2910" s="465" t="str">
        <f>IFERROR(IF('Quantities Report_Secondary'!A2909="","",VALUE(SUBSTITUTE('Quantities Report_Secondary'!A2909,"+",""))),"")</f>
        <v/>
      </c>
    </row>
    <row r="2911" spans="2:2" x14ac:dyDescent="0.25">
      <c r="B2911" s="465" t="str">
        <f>IFERROR(IF('Quantities Report_Secondary'!A2910="","",VALUE(SUBSTITUTE('Quantities Report_Secondary'!A2910,"+",""))),"")</f>
        <v/>
      </c>
    </row>
    <row r="2912" spans="2:2" x14ac:dyDescent="0.25">
      <c r="B2912" s="465" t="str">
        <f>IFERROR(IF('Quantities Report_Secondary'!A2911="","",VALUE(SUBSTITUTE('Quantities Report_Secondary'!A2911,"+",""))),"")</f>
        <v/>
      </c>
    </row>
    <row r="2913" spans="2:2" x14ac:dyDescent="0.25">
      <c r="B2913" s="465" t="str">
        <f>IFERROR(IF('Quantities Report_Secondary'!A2912="","",VALUE(SUBSTITUTE('Quantities Report_Secondary'!A2912,"+",""))),"")</f>
        <v/>
      </c>
    </row>
    <row r="2914" spans="2:2" x14ac:dyDescent="0.25">
      <c r="B2914" s="465" t="str">
        <f>IFERROR(IF('Quantities Report_Secondary'!A2913="","",VALUE(SUBSTITUTE('Quantities Report_Secondary'!A2913,"+",""))),"")</f>
        <v/>
      </c>
    </row>
    <row r="2915" spans="2:2" x14ac:dyDescent="0.25">
      <c r="B2915" s="465" t="str">
        <f>IFERROR(IF('Quantities Report_Secondary'!A2914="","",VALUE(SUBSTITUTE('Quantities Report_Secondary'!A2914,"+",""))),"")</f>
        <v/>
      </c>
    </row>
    <row r="2916" spans="2:2" x14ac:dyDescent="0.25">
      <c r="B2916" s="465" t="str">
        <f>IFERROR(IF('Quantities Report_Secondary'!A2915="","",VALUE(SUBSTITUTE('Quantities Report_Secondary'!A2915,"+",""))),"")</f>
        <v/>
      </c>
    </row>
    <row r="2917" spans="2:2" x14ac:dyDescent="0.25">
      <c r="B2917" s="465" t="str">
        <f>IFERROR(IF('Quantities Report_Secondary'!A2916="","",VALUE(SUBSTITUTE('Quantities Report_Secondary'!A2916,"+",""))),"")</f>
        <v/>
      </c>
    </row>
    <row r="2918" spans="2:2" x14ac:dyDescent="0.25">
      <c r="B2918" s="465" t="str">
        <f>IFERROR(IF('Quantities Report_Secondary'!A2917="","",VALUE(SUBSTITUTE('Quantities Report_Secondary'!A2917,"+",""))),"")</f>
        <v/>
      </c>
    </row>
    <row r="2919" spans="2:2" x14ac:dyDescent="0.25">
      <c r="B2919" s="465" t="str">
        <f>IFERROR(IF('Quantities Report_Secondary'!A2918="","",VALUE(SUBSTITUTE('Quantities Report_Secondary'!A2918,"+",""))),"")</f>
        <v/>
      </c>
    </row>
    <row r="2920" spans="2:2" x14ac:dyDescent="0.25">
      <c r="B2920" s="465" t="str">
        <f>IFERROR(IF('Quantities Report_Secondary'!A2919="","",VALUE(SUBSTITUTE('Quantities Report_Secondary'!A2919,"+",""))),"")</f>
        <v/>
      </c>
    </row>
    <row r="2921" spans="2:2" x14ac:dyDescent="0.25">
      <c r="B2921" s="465" t="str">
        <f>IFERROR(IF('Quantities Report_Secondary'!A2920="","",VALUE(SUBSTITUTE('Quantities Report_Secondary'!A2920,"+",""))),"")</f>
        <v/>
      </c>
    </row>
    <row r="2922" spans="2:2" x14ac:dyDescent="0.25">
      <c r="B2922" s="465" t="str">
        <f>IFERROR(IF('Quantities Report_Secondary'!A2921="","",VALUE(SUBSTITUTE('Quantities Report_Secondary'!A2921,"+",""))),"")</f>
        <v/>
      </c>
    </row>
    <row r="2923" spans="2:2" x14ac:dyDescent="0.25">
      <c r="B2923" s="465" t="str">
        <f>IFERROR(IF('Quantities Report_Secondary'!A2922="","",VALUE(SUBSTITUTE('Quantities Report_Secondary'!A2922,"+",""))),"")</f>
        <v/>
      </c>
    </row>
    <row r="2924" spans="2:2" x14ac:dyDescent="0.25">
      <c r="B2924" s="465" t="str">
        <f>IFERROR(IF('Quantities Report_Secondary'!A2923="","",VALUE(SUBSTITUTE('Quantities Report_Secondary'!A2923,"+",""))),"")</f>
        <v/>
      </c>
    </row>
    <row r="2925" spans="2:2" x14ac:dyDescent="0.25">
      <c r="B2925" s="465" t="str">
        <f>IFERROR(IF('Quantities Report_Secondary'!A2924="","",VALUE(SUBSTITUTE('Quantities Report_Secondary'!A2924,"+",""))),"")</f>
        <v/>
      </c>
    </row>
    <row r="2926" spans="2:2" x14ac:dyDescent="0.25">
      <c r="B2926" s="465" t="str">
        <f>IFERROR(IF('Quantities Report_Secondary'!A2925="","",VALUE(SUBSTITUTE('Quantities Report_Secondary'!A2925,"+",""))),"")</f>
        <v/>
      </c>
    </row>
    <row r="2927" spans="2:2" x14ac:dyDescent="0.25">
      <c r="B2927" s="465" t="str">
        <f>IFERROR(IF('Quantities Report_Secondary'!A2926="","",VALUE(SUBSTITUTE('Quantities Report_Secondary'!A2926,"+",""))),"")</f>
        <v/>
      </c>
    </row>
    <row r="2928" spans="2:2" x14ac:dyDescent="0.25">
      <c r="B2928" s="465" t="str">
        <f>IFERROR(IF('Quantities Report_Secondary'!A2927="","",VALUE(SUBSTITUTE('Quantities Report_Secondary'!A2927,"+",""))),"")</f>
        <v/>
      </c>
    </row>
    <row r="2929" spans="2:2" x14ac:dyDescent="0.25">
      <c r="B2929" s="465" t="str">
        <f>IFERROR(IF('Quantities Report_Secondary'!A2928="","",VALUE(SUBSTITUTE('Quantities Report_Secondary'!A2928,"+",""))),"")</f>
        <v/>
      </c>
    </row>
    <row r="2930" spans="2:2" x14ac:dyDescent="0.25">
      <c r="B2930" s="465" t="str">
        <f>IFERROR(IF('Quantities Report_Secondary'!A2929="","",VALUE(SUBSTITUTE('Quantities Report_Secondary'!A2929,"+",""))),"")</f>
        <v/>
      </c>
    </row>
    <row r="2931" spans="2:2" x14ac:dyDescent="0.25">
      <c r="B2931" s="465" t="str">
        <f>IFERROR(IF('Quantities Report_Secondary'!A2930="","",VALUE(SUBSTITUTE('Quantities Report_Secondary'!A2930,"+",""))),"")</f>
        <v/>
      </c>
    </row>
    <row r="2932" spans="2:2" x14ac:dyDescent="0.25">
      <c r="B2932" s="465" t="str">
        <f>IFERROR(IF('Quantities Report_Secondary'!A2931="","",VALUE(SUBSTITUTE('Quantities Report_Secondary'!A2931,"+",""))),"")</f>
        <v/>
      </c>
    </row>
    <row r="2933" spans="2:2" x14ac:dyDescent="0.25">
      <c r="B2933" s="465" t="str">
        <f>IFERROR(IF('Quantities Report_Secondary'!A2932="","",VALUE(SUBSTITUTE('Quantities Report_Secondary'!A2932,"+",""))),"")</f>
        <v/>
      </c>
    </row>
    <row r="2934" spans="2:2" x14ac:dyDescent="0.25">
      <c r="B2934" s="465" t="str">
        <f>IFERROR(IF('Quantities Report_Secondary'!A2933="","",VALUE(SUBSTITUTE('Quantities Report_Secondary'!A2933,"+",""))),"")</f>
        <v/>
      </c>
    </row>
    <row r="2935" spans="2:2" x14ac:dyDescent="0.25">
      <c r="B2935" s="465" t="str">
        <f>IFERROR(IF('Quantities Report_Secondary'!A2934="","",VALUE(SUBSTITUTE('Quantities Report_Secondary'!A2934,"+",""))),"")</f>
        <v/>
      </c>
    </row>
    <row r="2936" spans="2:2" x14ac:dyDescent="0.25">
      <c r="B2936" s="465" t="str">
        <f>IFERROR(IF('Quantities Report_Secondary'!A2935="","",VALUE(SUBSTITUTE('Quantities Report_Secondary'!A2935,"+",""))),"")</f>
        <v/>
      </c>
    </row>
    <row r="2937" spans="2:2" x14ac:dyDescent="0.25">
      <c r="B2937" s="465" t="str">
        <f>IFERROR(IF('Quantities Report_Secondary'!A2936="","",VALUE(SUBSTITUTE('Quantities Report_Secondary'!A2936,"+",""))),"")</f>
        <v/>
      </c>
    </row>
    <row r="2938" spans="2:2" x14ac:dyDescent="0.25">
      <c r="B2938" s="465" t="str">
        <f>IFERROR(IF('Quantities Report_Secondary'!A2937="","",VALUE(SUBSTITUTE('Quantities Report_Secondary'!A2937,"+",""))),"")</f>
        <v/>
      </c>
    </row>
    <row r="2939" spans="2:2" x14ac:dyDescent="0.25">
      <c r="B2939" s="465" t="str">
        <f>IFERROR(IF('Quantities Report_Secondary'!A2938="","",VALUE(SUBSTITUTE('Quantities Report_Secondary'!A2938,"+",""))),"")</f>
        <v/>
      </c>
    </row>
    <row r="2940" spans="2:2" x14ac:dyDescent="0.25">
      <c r="B2940" s="465" t="str">
        <f>IFERROR(IF('Quantities Report_Secondary'!A2939="","",VALUE(SUBSTITUTE('Quantities Report_Secondary'!A2939,"+",""))),"")</f>
        <v/>
      </c>
    </row>
    <row r="2941" spans="2:2" x14ac:dyDescent="0.25">
      <c r="B2941" s="465" t="str">
        <f>IFERROR(IF('Quantities Report_Secondary'!A2940="","",VALUE(SUBSTITUTE('Quantities Report_Secondary'!A2940,"+",""))),"")</f>
        <v/>
      </c>
    </row>
    <row r="2942" spans="2:2" x14ac:dyDescent="0.25">
      <c r="B2942" s="465" t="str">
        <f>IFERROR(IF('Quantities Report_Secondary'!A2941="","",VALUE(SUBSTITUTE('Quantities Report_Secondary'!A2941,"+",""))),"")</f>
        <v/>
      </c>
    </row>
    <row r="2943" spans="2:2" x14ac:dyDescent="0.25">
      <c r="B2943" s="465" t="str">
        <f>IFERROR(IF('Quantities Report_Secondary'!A2942="","",VALUE(SUBSTITUTE('Quantities Report_Secondary'!A2942,"+",""))),"")</f>
        <v/>
      </c>
    </row>
    <row r="2944" spans="2:2" x14ac:dyDescent="0.25">
      <c r="B2944" s="465" t="str">
        <f>IFERROR(IF('Quantities Report_Secondary'!A2943="","",VALUE(SUBSTITUTE('Quantities Report_Secondary'!A2943,"+",""))),"")</f>
        <v/>
      </c>
    </row>
    <row r="2945" spans="2:2" x14ac:dyDescent="0.25">
      <c r="B2945" s="465" t="str">
        <f>IFERROR(IF('Quantities Report_Secondary'!A2944="","",VALUE(SUBSTITUTE('Quantities Report_Secondary'!A2944,"+",""))),"")</f>
        <v/>
      </c>
    </row>
    <row r="2946" spans="2:2" x14ac:dyDescent="0.25">
      <c r="B2946" s="465" t="str">
        <f>IFERROR(IF('Quantities Report_Secondary'!A2945="","",VALUE(SUBSTITUTE('Quantities Report_Secondary'!A2945,"+",""))),"")</f>
        <v/>
      </c>
    </row>
    <row r="2947" spans="2:2" x14ac:dyDescent="0.25">
      <c r="B2947" s="465" t="str">
        <f>IFERROR(IF('Quantities Report_Secondary'!A2946="","",VALUE(SUBSTITUTE('Quantities Report_Secondary'!A2946,"+",""))),"")</f>
        <v/>
      </c>
    </row>
    <row r="2948" spans="2:2" x14ac:dyDescent="0.25">
      <c r="B2948" s="465" t="str">
        <f>IFERROR(IF('Quantities Report_Secondary'!A2947="","",VALUE(SUBSTITUTE('Quantities Report_Secondary'!A2947,"+",""))),"")</f>
        <v/>
      </c>
    </row>
    <row r="2949" spans="2:2" x14ac:dyDescent="0.25">
      <c r="B2949" s="465" t="str">
        <f>IFERROR(IF('Quantities Report_Secondary'!A2948="","",VALUE(SUBSTITUTE('Quantities Report_Secondary'!A2948,"+",""))),"")</f>
        <v/>
      </c>
    </row>
    <row r="2950" spans="2:2" x14ac:dyDescent="0.25">
      <c r="B2950" s="465" t="str">
        <f>IFERROR(IF('Quantities Report_Secondary'!A2949="","",VALUE(SUBSTITUTE('Quantities Report_Secondary'!A2949,"+",""))),"")</f>
        <v/>
      </c>
    </row>
    <row r="2951" spans="2:2" x14ac:dyDescent="0.25">
      <c r="B2951" s="465" t="str">
        <f>IFERROR(IF('Quantities Report_Secondary'!A2950="","",VALUE(SUBSTITUTE('Quantities Report_Secondary'!A2950,"+",""))),"")</f>
        <v/>
      </c>
    </row>
    <row r="2952" spans="2:2" x14ac:dyDescent="0.25">
      <c r="B2952" s="465" t="str">
        <f>IFERROR(IF('Quantities Report_Secondary'!A2951="","",VALUE(SUBSTITUTE('Quantities Report_Secondary'!A2951,"+",""))),"")</f>
        <v/>
      </c>
    </row>
    <row r="2953" spans="2:2" x14ac:dyDescent="0.25">
      <c r="B2953" s="465" t="str">
        <f>IFERROR(IF('Quantities Report_Secondary'!A2952="","",VALUE(SUBSTITUTE('Quantities Report_Secondary'!A2952,"+",""))),"")</f>
        <v/>
      </c>
    </row>
    <row r="2954" spans="2:2" x14ac:dyDescent="0.25">
      <c r="B2954" s="465" t="str">
        <f>IFERROR(IF('Quantities Report_Secondary'!A2953="","",VALUE(SUBSTITUTE('Quantities Report_Secondary'!A2953,"+",""))),"")</f>
        <v/>
      </c>
    </row>
    <row r="2955" spans="2:2" x14ac:dyDescent="0.25">
      <c r="B2955" s="465" t="str">
        <f>IFERROR(IF('Quantities Report_Secondary'!A2954="","",VALUE(SUBSTITUTE('Quantities Report_Secondary'!A2954,"+",""))),"")</f>
        <v/>
      </c>
    </row>
    <row r="2956" spans="2:2" x14ac:dyDescent="0.25">
      <c r="B2956" s="465" t="str">
        <f>IFERROR(IF('Quantities Report_Secondary'!A2955="","",VALUE(SUBSTITUTE('Quantities Report_Secondary'!A2955,"+",""))),"")</f>
        <v/>
      </c>
    </row>
    <row r="2957" spans="2:2" x14ac:dyDescent="0.25">
      <c r="B2957" s="465" t="str">
        <f>IFERROR(IF('Quantities Report_Secondary'!A2956="","",VALUE(SUBSTITUTE('Quantities Report_Secondary'!A2956,"+",""))),"")</f>
        <v/>
      </c>
    </row>
    <row r="2958" spans="2:2" x14ac:dyDescent="0.25">
      <c r="B2958" s="465" t="str">
        <f>IFERROR(IF('Quantities Report_Secondary'!A2957="","",VALUE(SUBSTITUTE('Quantities Report_Secondary'!A2957,"+",""))),"")</f>
        <v/>
      </c>
    </row>
    <row r="2959" spans="2:2" x14ac:dyDescent="0.25">
      <c r="B2959" s="465" t="str">
        <f>IFERROR(IF('Quantities Report_Secondary'!A2958="","",VALUE(SUBSTITUTE('Quantities Report_Secondary'!A2958,"+",""))),"")</f>
        <v/>
      </c>
    </row>
    <row r="2960" spans="2:2" x14ac:dyDescent="0.25">
      <c r="B2960" s="465" t="str">
        <f>IFERROR(IF('Quantities Report_Secondary'!A2959="","",VALUE(SUBSTITUTE('Quantities Report_Secondary'!A2959,"+",""))),"")</f>
        <v/>
      </c>
    </row>
    <row r="2961" spans="2:2" x14ac:dyDescent="0.25">
      <c r="B2961" s="465" t="str">
        <f>IFERROR(IF('Quantities Report_Secondary'!A2960="","",VALUE(SUBSTITUTE('Quantities Report_Secondary'!A2960,"+",""))),"")</f>
        <v/>
      </c>
    </row>
    <row r="2962" spans="2:2" x14ac:dyDescent="0.25">
      <c r="B2962" s="465" t="str">
        <f>IFERROR(IF('Quantities Report_Secondary'!A2961="","",VALUE(SUBSTITUTE('Quantities Report_Secondary'!A2961,"+",""))),"")</f>
        <v/>
      </c>
    </row>
    <row r="2963" spans="2:2" x14ac:dyDescent="0.25">
      <c r="B2963" s="465" t="str">
        <f>IFERROR(IF('Quantities Report_Secondary'!A2962="","",VALUE(SUBSTITUTE('Quantities Report_Secondary'!A2962,"+",""))),"")</f>
        <v/>
      </c>
    </row>
    <row r="2964" spans="2:2" x14ac:dyDescent="0.25">
      <c r="B2964" s="465" t="str">
        <f>IFERROR(IF('Quantities Report_Secondary'!A2963="","",VALUE(SUBSTITUTE('Quantities Report_Secondary'!A2963,"+",""))),"")</f>
        <v/>
      </c>
    </row>
    <row r="2965" spans="2:2" x14ac:dyDescent="0.25">
      <c r="B2965" s="465" t="str">
        <f>IFERROR(IF('Quantities Report_Secondary'!A2964="","",VALUE(SUBSTITUTE('Quantities Report_Secondary'!A2964,"+",""))),"")</f>
        <v/>
      </c>
    </row>
    <row r="2966" spans="2:2" x14ac:dyDescent="0.25">
      <c r="B2966" s="465" t="str">
        <f>IFERROR(IF('Quantities Report_Secondary'!A2965="","",VALUE(SUBSTITUTE('Quantities Report_Secondary'!A2965,"+",""))),"")</f>
        <v/>
      </c>
    </row>
    <row r="2967" spans="2:2" x14ac:dyDescent="0.25">
      <c r="B2967" s="465" t="str">
        <f>IFERROR(IF('Quantities Report_Secondary'!A2966="","",VALUE(SUBSTITUTE('Quantities Report_Secondary'!A2966,"+",""))),"")</f>
        <v/>
      </c>
    </row>
    <row r="2968" spans="2:2" x14ac:dyDescent="0.25">
      <c r="B2968" s="465" t="str">
        <f>IFERROR(IF('Quantities Report_Secondary'!A2967="","",VALUE(SUBSTITUTE('Quantities Report_Secondary'!A2967,"+",""))),"")</f>
        <v/>
      </c>
    </row>
    <row r="2969" spans="2:2" x14ac:dyDescent="0.25">
      <c r="B2969" s="465" t="str">
        <f>IFERROR(IF('Quantities Report_Secondary'!A2968="","",VALUE(SUBSTITUTE('Quantities Report_Secondary'!A2968,"+",""))),"")</f>
        <v/>
      </c>
    </row>
    <row r="2970" spans="2:2" x14ac:dyDescent="0.25">
      <c r="B2970" s="465" t="str">
        <f>IFERROR(IF('Quantities Report_Secondary'!A2969="","",VALUE(SUBSTITUTE('Quantities Report_Secondary'!A2969,"+",""))),"")</f>
        <v/>
      </c>
    </row>
    <row r="2971" spans="2:2" x14ac:dyDescent="0.25">
      <c r="B2971" s="465" t="str">
        <f>IFERROR(IF('Quantities Report_Secondary'!A2970="","",VALUE(SUBSTITUTE('Quantities Report_Secondary'!A2970,"+",""))),"")</f>
        <v/>
      </c>
    </row>
    <row r="2972" spans="2:2" x14ac:dyDescent="0.25">
      <c r="B2972" s="465" t="str">
        <f>IFERROR(IF('Quantities Report_Secondary'!A2971="","",VALUE(SUBSTITUTE('Quantities Report_Secondary'!A2971,"+",""))),"")</f>
        <v/>
      </c>
    </row>
    <row r="2973" spans="2:2" x14ac:dyDescent="0.25">
      <c r="B2973" s="465" t="str">
        <f>IFERROR(IF('Quantities Report_Secondary'!A2972="","",VALUE(SUBSTITUTE('Quantities Report_Secondary'!A2972,"+",""))),"")</f>
        <v/>
      </c>
    </row>
    <row r="2974" spans="2:2" x14ac:dyDescent="0.25">
      <c r="B2974" s="465" t="str">
        <f>IFERROR(IF('Quantities Report_Secondary'!A2973="","",VALUE(SUBSTITUTE('Quantities Report_Secondary'!A2973,"+",""))),"")</f>
        <v/>
      </c>
    </row>
    <row r="2975" spans="2:2" x14ac:dyDescent="0.25">
      <c r="B2975" s="465" t="str">
        <f>IFERROR(IF('Quantities Report_Secondary'!A2974="","",VALUE(SUBSTITUTE('Quantities Report_Secondary'!A2974,"+",""))),"")</f>
        <v/>
      </c>
    </row>
    <row r="2976" spans="2:2" x14ac:dyDescent="0.25">
      <c r="B2976" s="465" t="str">
        <f>IFERROR(IF('Quantities Report_Secondary'!A2975="","",VALUE(SUBSTITUTE('Quantities Report_Secondary'!A2975,"+",""))),"")</f>
        <v/>
      </c>
    </row>
    <row r="2977" spans="2:2" x14ac:dyDescent="0.25">
      <c r="B2977" s="465" t="str">
        <f>IFERROR(IF('Quantities Report_Secondary'!A2976="","",VALUE(SUBSTITUTE('Quantities Report_Secondary'!A2976,"+",""))),"")</f>
        <v/>
      </c>
    </row>
    <row r="2978" spans="2:2" x14ac:dyDescent="0.25">
      <c r="B2978" s="465" t="str">
        <f>IFERROR(IF('Quantities Report_Secondary'!A2977="","",VALUE(SUBSTITUTE('Quantities Report_Secondary'!A2977,"+",""))),"")</f>
        <v/>
      </c>
    </row>
    <row r="2979" spans="2:2" x14ac:dyDescent="0.25">
      <c r="B2979" s="465" t="str">
        <f>IFERROR(IF('Quantities Report_Secondary'!A2978="","",VALUE(SUBSTITUTE('Quantities Report_Secondary'!A2978,"+",""))),"")</f>
        <v/>
      </c>
    </row>
    <row r="2980" spans="2:2" x14ac:dyDescent="0.25">
      <c r="B2980" s="465" t="str">
        <f>IFERROR(IF('Quantities Report_Secondary'!A2979="","",VALUE(SUBSTITUTE('Quantities Report_Secondary'!A2979,"+",""))),"")</f>
        <v/>
      </c>
    </row>
    <row r="2981" spans="2:2" x14ac:dyDescent="0.25">
      <c r="B2981" s="465" t="str">
        <f>IFERROR(IF('Quantities Report_Secondary'!A2980="","",VALUE(SUBSTITUTE('Quantities Report_Secondary'!A2980,"+",""))),"")</f>
        <v/>
      </c>
    </row>
    <row r="2982" spans="2:2" x14ac:dyDescent="0.25">
      <c r="B2982" s="465" t="str">
        <f>IFERROR(IF('Quantities Report_Secondary'!A2981="","",VALUE(SUBSTITUTE('Quantities Report_Secondary'!A2981,"+",""))),"")</f>
        <v/>
      </c>
    </row>
    <row r="2983" spans="2:2" x14ac:dyDescent="0.25">
      <c r="B2983" s="465" t="str">
        <f>IFERROR(IF('Quantities Report_Secondary'!A2982="","",VALUE(SUBSTITUTE('Quantities Report_Secondary'!A2982,"+",""))),"")</f>
        <v/>
      </c>
    </row>
    <row r="2984" spans="2:2" x14ac:dyDescent="0.25">
      <c r="B2984" s="465" t="str">
        <f>IFERROR(IF('Quantities Report_Secondary'!A2983="","",VALUE(SUBSTITUTE('Quantities Report_Secondary'!A2983,"+",""))),"")</f>
        <v/>
      </c>
    </row>
    <row r="2985" spans="2:2" x14ac:dyDescent="0.25">
      <c r="B2985" s="465" t="str">
        <f>IFERROR(IF('Quantities Report_Secondary'!A2984="","",VALUE(SUBSTITUTE('Quantities Report_Secondary'!A2984,"+",""))),"")</f>
        <v/>
      </c>
    </row>
    <row r="2986" spans="2:2" x14ac:dyDescent="0.25">
      <c r="B2986" s="465" t="str">
        <f>IFERROR(IF('Quantities Report_Secondary'!A2985="","",VALUE(SUBSTITUTE('Quantities Report_Secondary'!A2985,"+",""))),"")</f>
        <v/>
      </c>
    </row>
    <row r="2987" spans="2:2" x14ac:dyDescent="0.25">
      <c r="B2987" s="465" t="str">
        <f>IFERROR(IF('Quantities Report_Secondary'!A2986="","",VALUE(SUBSTITUTE('Quantities Report_Secondary'!A2986,"+",""))),"")</f>
        <v/>
      </c>
    </row>
    <row r="2988" spans="2:2" x14ac:dyDescent="0.25">
      <c r="B2988" s="465" t="str">
        <f>IFERROR(IF('Quantities Report_Secondary'!A2987="","",VALUE(SUBSTITUTE('Quantities Report_Secondary'!A2987,"+",""))),"")</f>
        <v/>
      </c>
    </row>
    <row r="2989" spans="2:2" x14ac:dyDescent="0.25">
      <c r="B2989" s="465" t="str">
        <f>IFERROR(IF('Quantities Report_Secondary'!A2988="","",VALUE(SUBSTITUTE('Quantities Report_Secondary'!A2988,"+",""))),"")</f>
        <v/>
      </c>
    </row>
    <row r="2990" spans="2:2" x14ac:dyDescent="0.25">
      <c r="B2990" s="465" t="str">
        <f>IFERROR(IF('Quantities Report_Secondary'!A2989="","",VALUE(SUBSTITUTE('Quantities Report_Secondary'!A2989,"+",""))),"")</f>
        <v/>
      </c>
    </row>
    <row r="2991" spans="2:2" x14ac:dyDescent="0.25">
      <c r="B2991" s="465" t="str">
        <f>IFERROR(IF('Quantities Report_Secondary'!A2990="","",VALUE(SUBSTITUTE('Quantities Report_Secondary'!A2990,"+",""))),"")</f>
        <v/>
      </c>
    </row>
    <row r="2992" spans="2:2" x14ac:dyDescent="0.25">
      <c r="B2992" s="465" t="str">
        <f>IFERROR(IF('Quantities Report_Secondary'!A2991="","",VALUE(SUBSTITUTE('Quantities Report_Secondary'!A2991,"+",""))),"")</f>
        <v/>
      </c>
    </row>
    <row r="2993" spans="2:2" x14ac:dyDescent="0.25">
      <c r="B2993" s="465" t="str">
        <f>IFERROR(IF('Quantities Report_Secondary'!A2992="","",VALUE(SUBSTITUTE('Quantities Report_Secondary'!A2992,"+",""))),"")</f>
        <v/>
      </c>
    </row>
    <row r="2994" spans="2:2" x14ac:dyDescent="0.25">
      <c r="B2994" s="465" t="str">
        <f>IFERROR(IF('Quantities Report_Secondary'!A2993="","",VALUE(SUBSTITUTE('Quantities Report_Secondary'!A2993,"+",""))),"")</f>
        <v/>
      </c>
    </row>
    <row r="2995" spans="2:2" x14ac:dyDescent="0.25">
      <c r="B2995" s="465" t="str">
        <f>IFERROR(IF('Quantities Report_Secondary'!A2994="","",VALUE(SUBSTITUTE('Quantities Report_Secondary'!A2994,"+",""))),"")</f>
        <v/>
      </c>
    </row>
    <row r="2996" spans="2:2" x14ac:dyDescent="0.25">
      <c r="B2996" s="465" t="str">
        <f>IFERROR(IF('Quantities Report_Secondary'!A2995="","",VALUE(SUBSTITUTE('Quantities Report_Secondary'!A2995,"+",""))),"")</f>
        <v/>
      </c>
    </row>
    <row r="2997" spans="2:2" x14ac:dyDescent="0.25">
      <c r="B2997" s="465" t="str">
        <f>IFERROR(IF('Quantities Report_Secondary'!A2996="","",VALUE(SUBSTITUTE('Quantities Report_Secondary'!A2996,"+",""))),"")</f>
        <v/>
      </c>
    </row>
    <row r="2998" spans="2:2" x14ac:dyDescent="0.25">
      <c r="B2998" s="465" t="str">
        <f>IFERROR(IF('Quantities Report_Secondary'!A2997="","",VALUE(SUBSTITUTE('Quantities Report_Secondary'!A2997,"+",""))),"")</f>
        <v/>
      </c>
    </row>
    <row r="2999" spans="2:2" x14ac:dyDescent="0.25">
      <c r="B2999" s="465" t="str">
        <f>IFERROR(IF('Quantities Report_Secondary'!A2998="","",VALUE(SUBSTITUTE('Quantities Report_Secondary'!A2998,"+",""))),"")</f>
        <v/>
      </c>
    </row>
    <row r="3000" spans="2:2" x14ac:dyDescent="0.25">
      <c r="B3000" s="555" t="str">
        <f>IFERROR(IF('Quantities Report_Secondary'!A2999="","",VALUE(SUBSTITUTE('Quantities Report_Secondary'!A2999,"+",""))),"")</f>
        <v/>
      </c>
    </row>
    <row r="3001" spans="2:2" ht="15.75" thickBot="1" x14ac:dyDescent="0.3">
      <c r="B3001" s="556" t="str">
        <f>IFERROR(IF('Quantities Report_Secondary'!A3000="","",VALUE(SUBSTITUTE('Quantities Report_Secondary'!A3000,"+",""))),"")</f>
        <v/>
      </c>
    </row>
    <row r="3002" spans="2:2" x14ac:dyDescent="0.25">
      <c r="B3002" s="189"/>
    </row>
  </sheetData>
  <mergeCells count="5">
    <mergeCell ref="F1:H1"/>
    <mergeCell ref="F2:H2"/>
    <mergeCell ref="D1:D2"/>
    <mergeCell ref="B1:B2"/>
    <mergeCell ref="L1:R3"/>
  </mergeCells>
  <conditionalFormatting sqref="J3">
    <cfRule type="cellIs" dxfId="1" priority="2" operator="greaterThan">
      <formula>1000</formula>
    </cfRule>
  </conditionalFormatting>
  <conditionalFormatting sqref="L1">
    <cfRule type="expression" dxfId="0" priority="1">
      <formula>$J$3&gt;1000</formula>
    </cfRule>
  </conditionalFormatting>
  <pageMargins left="0.75" right="0.75" top="1" bottom="1" header="0.5" footer="0.5"/>
  <pageSetup scale="7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H157"/>
  <sheetViews>
    <sheetView workbookViewId="0">
      <selection sqref="A1:XFD1048576"/>
    </sheetView>
  </sheetViews>
  <sheetFormatPr defaultRowHeight="15" x14ac:dyDescent="0.25"/>
  <cols>
    <col min="1" max="1" width="22.85546875" style="528" customWidth="1"/>
    <col min="2" max="2" width="6" style="528" customWidth="1"/>
    <col min="3" max="3" width="82.42578125" style="528" customWidth="1"/>
    <col min="4" max="4" width="10.85546875" style="528" customWidth="1"/>
    <col min="5" max="5" width="7.28515625" style="528" customWidth="1"/>
    <col min="6" max="6" width="16.42578125" style="528" customWidth="1"/>
    <col min="7" max="7" width="25.140625" style="528" customWidth="1"/>
    <col min="8" max="8" width="14.140625" style="528" customWidth="1"/>
    <col min="9" max="16384" width="9.140625" style="528"/>
  </cols>
  <sheetData>
    <row r="1" spans="1:8" ht="20.25" x14ac:dyDescent="0.25">
      <c r="A1" s="569"/>
      <c r="B1"/>
      <c r="C1"/>
      <c r="D1"/>
      <c r="E1"/>
      <c r="F1"/>
      <c r="G1"/>
      <c r="H1"/>
    </row>
    <row r="2" spans="1:8" x14ac:dyDescent="0.25">
      <c r="A2" s="241"/>
      <c r="B2"/>
      <c r="C2"/>
      <c r="D2"/>
      <c r="E2"/>
      <c r="F2"/>
      <c r="G2"/>
      <c r="H2"/>
    </row>
    <row r="3" spans="1:8" x14ac:dyDescent="0.25">
      <c r="A3" s="570"/>
      <c r="B3"/>
      <c r="C3"/>
      <c r="D3"/>
      <c r="E3"/>
      <c r="F3"/>
      <c r="G3"/>
      <c r="H3"/>
    </row>
    <row r="4" spans="1:8" x14ac:dyDescent="0.25">
      <c r="A4" s="570"/>
      <c r="B4"/>
      <c r="C4"/>
      <c r="D4"/>
      <c r="E4"/>
      <c r="F4"/>
      <c r="G4"/>
      <c r="H4"/>
    </row>
    <row r="5" spans="1:8" x14ac:dyDescent="0.25">
      <c r="A5"/>
      <c r="B5"/>
      <c r="C5"/>
      <c r="D5"/>
      <c r="E5"/>
      <c r="F5"/>
      <c r="G5"/>
      <c r="H5"/>
    </row>
    <row r="6" spans="1:8" x14ac:dyDescent="0.25">
      <c r="A6" s="571"/>
      <c r="B6" s="583"/>
      <c r="C6" s="583"/>
      <c r="D6"/>
      <c r="E6"/>
      <c r="F6"/>
      <c r="G6"/>
      <c r="H6"/>
    </row>
    <row r="7" spans="1:8" ht="15" customHeight="1" x14ac:dyDescent="0.25">
      <c r="A7" s="571"/>
      <c r="B7" s="583"/>
      <c r="C7" s="583"/>
      <c r="D7"/>
      <c r="E7"/>
      <c r="F7"/>
      <c r="G7"/>
      <c r="H7"/>
    </row>
    <row r="8" spans="1:8" x14ac:dyDescent="0.25">
      <c r="A8" s="572"/>
      <c r="B8" s="573"/>
      <c r="C8" s="572"/>
      <c r="D8"/>
      <c r="E8"/>
      <c r="F8"/>
      <c r="G8"/>
      <c r="H8"/>
    </row>
    <row r="9" spans="1:8" x14ac:dyDescent="0.25">
      <c r="A9"/>
      <c r="B9"/>
      <c r="C9"/>
      <c r="D9"/>
      <c r="E9"/>
      <c r="F9"/>
      <c r="G9"/>
      <c r="H9"/>
    </row>
    <row r="10" spans="1:8" x14ac:dyDescent="0.25">
      <c r="A10"/>
      <c r="B10"/>
      <c r="C10"/>
      <c r="D10"/>
      <c r="E10"/>
      <c r="F10"/>
      <c r="G10"/>
      <c r="H10"/>
    </row>
    <row r="11" spans="1:8" x14ac:dyDescent="0.25">
      <c r="A11" s="587"/>
      <c r="B11" s="587"/>
      <c r="C11" s="587"/>
      <c r="D11" s="587"/>
      <c r="E11" s="587"/>
      <c r="F11" s="574"/>
      <c r="G11" s="574"/>
      <c r="H11" s="574"/>
    </row>
    <row r="12" spans="1:8" ht="15.75" thickBot="1" x14ac:dyDescent="0.3">
      <c r="A12" s="588"/>
      <c r="B12" s="588"/>
      <c r="C12" s="588"/>
      <c r="D12" s="588"/>
      <c r="E12" s="588"/>
      <c r="F12" s="575"/>
      <c r="G12" s="575"/>
      <c r="H12" s="575"/>
    </row>
    <row r="13" spans="1:8" x14ac:dyDescent="0.25">
      <c r="A13" s="576"/>
      <c r="B13" s="589"/>
      <c r="C13" s="589"/>
      <c r="D13" s="589"/>
      <c r="E13" s="589"/>
      <c r="F13" s="589"/>
      <c r="G13" s="589"/>
      <c r="H13" s="520"/>
    </row>
    <row r="14" spans="1:8" x14ac:dyDescent="0.25">
      <c r="A14" s="582"/>
      <c r="B14" s="582"/>
      <c r="C14" s="520"/>
      <c r="D14" s="520"/>
      <c r="E14" s="520"/>
      <c r="F14" s="520"/>
      <c r="G14" s="570"/>
      <c r="H14"/>
    </row>
    <row r="15" spans="1:8" x14ac:dyDescent="0.25">
      <c r="A15" s="582"/>
      <c r="B15" s="582"/>
      <c r="C15" s="520"/>
      <c r="D15" s="520"/>
      <c r="E15" s="520"/>
      <c r="F15" s="520"/>
      <c r="G15" s="570"/>
      <c r="H15"/>
    </row>
    <row r="16" spans="1:8" x14ac:dyDescent="0.25">
      <c r="A16" s="582"/>
      <c r="B16" s="582"/>
      <c r="C16" s="520"/>
      <c r="D16" s="520"/>
      <c r="E16" s="520"/>
      <c r="F16" s="520"/>
      <c r="G16" s="570"/>
      <c r="H16"/>
    </row>
    <row r="17" spans="1:8" ht="15.75" customHeight="1" x14ac:dyDescent="0.25">
      <c r="A17" s="582"/>
      <c r="B17" s="582"/>
      <c r="C17" s="520"/>
      <c r="D17" s="520"/>
      <c r="E17" s="520"/>
      <c r="F17" s="520"/>
      <c r="G17" s="570"/>
      <c r="H17"/>
    </row>
    <row r="18" spans="1:8" x14ac:dyDescent="0.25">
      <c r="A18" s="582"/>
      <c r="B18" s="582"/>
      <c r="C18" s="520"/>
      <c r="D18" s="520"/>
      <c r="E18" s="520"/>
      <c r="F18" s="520"/>
      <c r="G18" s="570"/>
      <c r="H18"/>
    </row>
    <row r="19" spans="1:8" x14ac:dyDescent="0.25">
      <c r="A19" s="582"/>
      <c r="B19" s="582"/>
      <c r="C19" s="520"/>
      <c r="D19" s="520"/>
      <c r="E19" s="520"/>
      <c r="F19" s="520"/>
      <c r="G19" s="570"/>
      <c r="H19"/>
    </row>
    <row r="20" spans="1:8" x14ac:dyDescent="0.25">
      <c r="A20" s="582"/>
      <c r="B20" s="582"/>
      <c r="C20" s="520"/>
      <c r="D20" s="520"/>
      <c r="E20" s="520"/>
      <c r="F20" s="520"/>
      <c r="G20" s="570"/>
      <c r="H20"/>
    </row>
    <row r="21" spans="1:8" x14ac:dyDescent="0.25">
      <c r="A21" s="582"/>
      <c r="B21" s="582"/>
      <c r="C21" s="520"/>
      <c r="D21" s="520"/>
      <c r="E21" s="520"/>
      <c r="F21" s="520"/>
      <c r="G21" s="570"/>
      <c r="H21"/>
    </row>
    <row r="22" spans="1:8" x14ac:dyDescent="0.25">
      <c r="A22" s="582"/>
      <c r="B22" s="582"/>
      <c r="C22" s="520"/>
      <c r="D22" s="520"/>
      <c r="E22" s="520"/>
      <c r="F22" s="520"/>
      <c r="G22" s="570"/>
      <c r="H22"/>
    </row>
    <row r="23" spans="1:8" x14ac:dyDescent="0.25">
      <c r="A23" s="582"/>
      <c r="B23" s="582"/>
      <c r="C23" s="520"/>
      <c r="D23" s="520"/>
      <c r="E23" s="520"/>
      <c r="F23" s="520"/>
      <c r="G23" s="570"/>
      <c r="H23"/>
    </row>
    <row r="24" spans="1:8" x14ac:dyDescent="0.25">
      <c r="A24" s="582"/>
      <c r="B24" s="582"/>
      <c r="C24" s="520"/>
      <c r="D24" s="520"/>
      <c r="E24" s="520"/>
      <c r="F24" s="520"/>
      <c r="G24" s="570"/>
      <c r="H24"/>
    </row>
    <row r="25" spans="1:8" x14ac:dyDescent="0.25">
      <c r="A25" s="582"/>
      <c r="B25" s="582"/>
      <c r="C25" s="520"/>
      <c r="D25" s="520"/>
      <c r="E25" s="520"/>
      <c r="F25" s="520"/>
      <c r="G25" s="570"/>
      <c r="H25"/>
    </row>
    <row r="26" spans="1:8" x14ac:dyDescent="0.25">
      <c r="A26" s="521"/>
      <c r="B26"/>
      <c r="C26"/>
      <c r="D26"/>
      <c r="E26"/>
      <c r="F26"/>
      <c r="G26"/>
      <c r="H26"/>
    </row>
    <row r="27" spans="1:8" x14ac:dyDescent="0.25">
      <c r="A27" s="576"/>
      <c r="B27" s="586"/>
      <c r="C27" s="586"/>
      <c r="D27" s="586"/>
      <c r="E27" s="586"/>
      <c r="F27" s="586"/>
      <c r="G27" s="586"/>
      <c r="H27" s="520"/>
    </row>
    <row r="28" spans="1:8" x14ac:dyDescent="0.25">
      <c r="A28" s="582"/>
      <c r="B28" s="582"/>
      <c r="C28" s="520"/>
      <c r="D28" s="520"/>
      <c r="E28" s="520"/>
      <c r="F28" s="520"/>
      <c r="G28" s="570"/>
      <c r="H28"/>
    </row>
    <row r="29" spans="1:8" x14ac:dyDescent="0.25">
      <c r="A29" s="582"/>
      <c r="B29" s="582"/>
      <c r="C29" s="520"/>
      <c r="D29" s="520"/>
      <c r="E29" s="520"/>
      <c r="F29" s="520"/>
      <c r="G29" s="570"/>
      <c r="H29"/>
    </row>
    <row r="30" spans="1:8" x14ac:dyDescent="0.25">
      <c r="A30" s="582"/>
      <c r="B30" s="582"/>
      <c r="C30" s="520"/>
      <c r="D30" s="520"/>
      <c r="E30" s="520"/>
      <c r="F30" s="520"/>
      <c r="G30" s="570"/>
      <c r="H30"/>
    </row>
    <row r="31" spans="1:8" x14ac:dyDescent="0.25">
      <c r="A31" s="582"/>
      <c r="B31" s="582"/>
      <c r="C31" s="520"/>
      <c r="D31" s="520"/>
      <c r="E31" s="520"/>
      <c r="F31" s="520"/>
      <c r="G31" s="570"/>
      <c r="H31"/>
    </row>
    <row r="32" spans="1:8" x14ac:dyDescent="0.25">
      <c r="A32" s="582"/>
      <c r="B32" s="582"/>
      <c r="C32" s="520"/>
      <c r="D32" s="520"/>
      <c r="E32" s="520"/>
      <c r="F32" s="520"/>
      <c r="G32" s="570"/>
      <c r="H32"/>
    </row>
    <row r="33" spans="1:8" x14ac:dyDescent="0.25">
      <c r="A33" s="582"/>
      <c r="B33" s="582"/>
      <c r="C33" s="520"/>
      <c r="D33" s="520"/>
      <c r="E33" s="520"/>
      <c r="F33" s="520"/>
      <c r="G33" s="570"/>
      <c r="H33"/>
    </row>
    <row r="34" spans="1:8" ht="15.75" customHeight="1" x14ac:dyDescent="0.25">
      <c r="A34" s="582"/>
      <c r="B34" s="582"/>
      <c r="C34" s="520"/>
      <c r="D34" s="520"/>
      <c r="E34" s="520"/>
      <c r="F34" s="520"/>
      <c r="G34" s="570"/>
      <c r="H34"/>
    </row>
    <row r="35" spans="1:8" x14ac:dyDescent="0.25">
      <c r="A35" s="582"/>
      <c r="B35" s="582"/>
      <c r="C35" s="520"/>
      <c r="D35" s="520"/>
      <c r="E35" s="520"/>
      <c r="F35" s="520"/>
      <c r="G35" s="570"/>
      <c r="H35"/>
    </row>
    <row r="36" spans="1:8" x14ac:dyDescent="0.25">
      <c r="A36" s="582"/>
      <c r="B36" s="582"/>
      <c r="C36" s="520"/>
      <c r="D36" s="520"/>
      <c r="E36" s="520"/>
      <c r="F36" s="520"/>
      <c r="G36" s="570"/>
      <c r="H36"/>
    </row>
    <row r="37" spans="1:8" x14ac:dyDescent="0.25">
      <c r="A37" s="582"/>
      <c r="B37" s="582"/>
      <c r="C37" s="520"/>
      <c r="D37" s="520"/>
      <c r="E37" s="520"/>
      <c r="F37" s="520"/>
      <c r="G37" s="570"/>
      <c r="H37"/>
    </row>
    <row r="38" spans="1:8" x14ac:dyDescent="0.25">
      <c r="A38" s="582"/>
      <c r="B38" s="582"/>
      <c r="C38" s="520"/>
      <c r="D38" s="520"/>
      <c r="E38" s="520"/>
      <c r="F38" s="520"/>
      <c r="G38" s="570"/>
      <c r="H38"/>
    </row>
    <row r="39" spans="1:8" x14ac:dyDescent="0.25">
      <c r="A39" s="582"/>
      <c r="B39" s="582"/>
      <c r="C39" s="520"/>
      <c r="D39" s="520"/>
      <c r="E39" s="520"/>
      <c r="F39" s="520"/>
      <c r="G39" s="570"/>
      <c r="H39"/>
    </row>
    <row r="40" spans="1:8" x14ac:dyDescent="0.25">
      <c r="A40" s="521"/>
      <c r="B40"/>
      <c r="C40"/>
      <c r="D40"/>
      <c r="E40"/>
      <c r="F40"/>
      <c r="G40"/>
      <c r="H40"/>
    </row>
    <row r="41" spans="1:8" x14ac:dyDescent="0.25">
      <c r="A41" s="584"/>
      <c r="B41" s="584"/>
      <c r="C41" s="584"/>
      <c r="D41" s="584"/>
      <c r="E41" s="584"/>
      <c r="F41" s="584"/>
      <c r="G41" s="584"/>
      <c r="H41" s="584"/>
    </row>
    <row r="42" spans="1:8" x14ac:dyDescent="0.25">
      <c r="A42" s="585"/>
      <c r="B42" s="585"/>
      <c r="C42" s="585"/>
      <c r="D42" s="585"/>
      <c r="E42" s="585"/>
      <c r="F42" s="585"/>
      <c r="G42" s="585"/>
      <c r="H42" s="585"/>
    </row>
    <row r="43" spans="1:8" x14ac:dyDescent="0.25">
      <c r="A43" s="577"/>
      <c r="B43"/>
      <c r="C43"/>
      <c r="D43"/>
      <c r="E43"/>
      <c r="F43"/>
      <c r="G43"/>
      <c r="H43"/>
    </row>
    <row r="44" spans="1:8" x14ac:dyDescent="0.25">
      <c r="A44" s="582"/>
      <c r="B44" s="582"/>
      <c r="C44" s="521"/>
      <c r="D44" s="520"/>
      <c r="E44" s="521"/>
      <c r="F44" s="520"/>
      <c r="G44"/>
      <c r="H44"/>
    </row>
    <row r="45" spans="1:8" x14ac:dyDescent="0.25">
      <c r="A45" s="586"/>
      <c r="B45" s="586"/>
      <c r="C45" s="586"/>
      <c r="D45" s="586"/>
      <c r="E45" s="586"/>
      <c r="F45" s="586"/>
      <c r="G45" s="586"/>
      <c r="H45" s="586"/>
    </row>
    <row r="46" spans="1:8" x14ac:dyDescent="0.25">
      <c r="A46" s="582"/>
      <c r="B46" s="582"/>
      <c r="C46" s="521"/>
      <c r="D46" s="520"/>
      <c r="E46" s="521"/>
      <c r="F46" s="520"/>
      <c r="G46"/>
      <c r="H46"/>
    </row>
    <row r="47" spans="1:8" x14ac:dyDescent="0.25">
      <c r="A47" s="586"/>
      <c r="B47" s="586"/>
      <c r="C47" s="586"/>
      <c r="D47" s="586"/>
      <c r="E47" s="586"/>
      <c r="F47" s="586"/>
      <c r="G47" s="586"/>
      <c r="H47" s="586"/>
    </row>
    <row r="48" spans="1:8" x14ac:dyDescent="0.25">
      <c r="A48" s="582"/>
      <c r="B48" s="582"/>
      <c r="C48" s="521"/>
      <c r="D48" s="520"/>
      <c r="E48" s="521"/>
      <c r="F48" s="520"/>
      <c r="G48"/>
      <c r="H48"/>
    </row>
    <row r="49" spans="1:8" x14ac:dyDescent="0.25">
      <c r="A49" s="586"/>
      <c r="B49" s="586"/>
      <c r="C49" s="586"/>
      <c r="D49" s="586"/>
      <c r="E49" s="586"/>
      <c r="F49" s="586"/>
      <c r="G49" s="586"/>
      <c r="H49" s="586"/>
    </row>
    <row r="50" spans="1:8" x14ac:dyDescent="0.25">
      <c r="A50" s="582"/>
      <c r="B50" s="582"/>
      <c r="C50" s="521"/>
      <c r="D50" s="520"/>
      <c r="E50" s="521"/>
      <c r="F50" s="520"/>
      <c r="G50"/>
      <c r="H50"/>
    </row>
    <row r="51" spans="1:8" ht="15.75" customHeight="1" x14ac:dyDescent="0.25">
      <c r="A51" s="586"/>
      <c r="B51" s="586"/>
      <c r="C51" s="586"/>
      <c r="D51" s="586"/>
      <c r="E51" s="586"/>
      <c r="F51" s="586"/>
      <c r="G51" s="586"/>
      <c r="H51" s="586"/>
    </row>
    <row r="52" spans="1:8" x14ac:dyDescent="0.25">
      <c r="A52" s="582"/>
      <c r="B52" s="582"/>
      <c r="C52" s="521"/>
      <c r="D52" s="520"/>
      <c r="E52" s="521"/>
      <c r="F52" s="520"/>
      <c r="G52" s="570"/>
      <c r="H52"/>
    </row>
    <row r="53" spans="1:8" x14ac:dyDescent="0.25">
      <c r="A53" s="582"/>
      <c r="B53" s="582"/>
      <c r="C53" s="521"/>
      <c r="D53" s="520"/>
      <c r="E53" s="521"/>
      <c r="F53" s="520"/>
      <c r="G53"/>
      <c r="H53"/>
    </row>
    <row r="54" spans="1:8" x14ac:dyDescent="0.25">
      <c r="A54" s="586"/>
      <c r="B54" s="586"/>
      <c r="C54" s="586"/>
      <c r="D54" s="586"/>
      <c r="E54" s="586"/>
      <c r="F54" s="586"/>
      <c r="G54" s="586"/>
      <c r="H54" s="586"/>
    </row>
    <row r="55" spans="1:8" x14ac:dyDescent="0.25">
      <c r="A55" s="582"/>
      <c r="B55" s="582"/>
      <c r="C55" s="521"/>
      <c r="D55" s="520"/>
      <c r="E55" s="521"/>
      <c r="F55" s="520"/>
      <c r="G55" s="570"/>
      <c r="H55"/>
    </row>
    <row r="56" spans="1:8" x14ac:dyDescent="0.25">
      <c r="A56" s="582"/>
      <c r="B56" s="582"/>
      <c r="C56" s="521"/>
      <c r="D56" s="520"/>
      <c r="E56" s="521"/>
      <c r="F56" s="520"/>
      <c r="G56"/>
      <c r="H56"/>
    </row>
    <row r="57" spans="1:8" x14ac:dyDescent="0.25">
      <c r="A57" s="586"/>
      <c r="B57" s="586"/>
      <c r="C57" s="586"/>
      <c r="D57" s="586"/>
      <c r="E57" s="586"/>
      <c r="F57" s="586"/>
      <c r="G57" s="586"/>
      <c r="H57" s="586"/>
    </row>
    <row r="58" spans="1:8" x14ac:dyDescent="0.25">
      <c r="A58" s="582"/>
      <c r="B58" s="582"/>
      <c r="C58" s="521"/>
      <c r="D58" s="520"/>
      <c r="E58" s="521"/>
      <c r="F58" s="520"/>
      <c r="G58" s="570"/>
      <c r="H58"/>
    </row>
    <row r="59" spans="1:8" x14ac:dyDescent="0.25">
      <c r="A59" s="582"/>
      <c r="B59" s="582"/>
      <c r="C59" s="521"/>
      <c r="D59" s="520"/>
      <c r="E59" s="521"/>
      <c r="F59" s="520"/>
      <c r="G59"/>
      <c r="H59"/>
    </row>
    <row r="60" spans="1:8" x14ac:dyDescent="0.25">
      <c r="A60" s="586"/>
      <c r="B60" s="586"/>
      <c r="C60" s="586"/>
      <c r="D60" s="586"/>
      <c r="E60" s="586"/>
      <c r="F60" s="586"/>
      <c r="G60" s="586"/>
      <c r="H60" s="586"/>
    </row>
    <row r="61" spans="1:8" x14ac:dyDescent="0.25">
      <c r="A61" s="582"/>
      <c r="B61" s="582"/>
      <c r="C61" s="521"/>
      <c r="D61" s="520"/>
      <c r="E61" s="521"/>
      <c r="F61" s="520"/>
      <c r="G61" s="570"/>
      <c r="H61"/>
    </row>
    <row r="62" spans="1:8" x14ac:dyDescent="0.25">
      <c r="A62" s="582"/>
      <c r="B62" s="582"/>
      <c r="C62" s="521"/>
      <c r="D62" s="520"/>
      <c r="E62" s="521"/>
      <c r="F62" s="520"/>
      <c r="G62"/>
      <c r="H62"/>
    </row>
    <row r="63" spans="1:8" x14ac:dyDescent="0.25">
      <c r="A63" s="586"/>
      <c r="B63" s="586"/>
      <c r="C63" s="586"/>
      <c r="D63" s="586"/>
      <c r="E63" s="586"/>
      <c r="F63" s="586"/>
      <c r="G63" s="586"/>
      <c r="H63" s="586"/>
    </row>
    <row r="64" spans="1:8" x14ac:dyDescent="0.25">
      <c r="A64" s="582"/>
      <c r="B64" s="582"/>
      <c r="C64" s="521"/>
      <c r="D64" s="520"/>
      <c r="E64" s="521"/>
      <c r="F64" s="520"/>
      <c r="G64"/>
      <c r="H64"/>
    </row>
    <row r="65" spans="1:8" x14ac:dyDescent="0.25">
      <c r="A65" s="586"/>
      <c r="B65" s="586"/>
      <c r="C65" s="586"/>
      <c r="D65" s="586"/>
      <c r="E65" s="586"/>
      <c r="F65" s="586"/>
      <c r="G65" s="586"/>
      <c r="H65" s="586"/>
    </row>
    <row r="66" spans="1:8" x14ac:dyDescent="0.25">
      <c r="A66" s="582"/>
      <c r="B66" s="582"/>
      <c r="C66" s="521"/>
      <c r="D66" s="520"/>
      <c r="E66" s="521"/>
      <c r="F66" s="520"/>
      <c r="G66"/>
      <c r="H66"/>
    </row>
    <row r="67" spans="1:8" x14ac:dyDescent="0.25">
      <c r="A67" s="586"/>
      <c r="B67" s="586"/>
      <c r="C67" s="586"/>
      <c r="D67" s="586"/>
      <c r="E67" s="586"/>
      <c r="F67" s="586"/>
      <c r="G67" s="586"/>
      <c r="H67" s="586"/>
    </row>
    <row r="68" spans="1:8" x14ac:dyDescent="0.25">
      <c r="A68" s="582"/>
      <c r="B68" s="582"/>
      <c r="C68" s="521"/>
      <c r="D68" s="520"/>
      <c r="E68" s="521"/>
      <c r="F68" s="520"/>
      <c r="G68"/>
      <c r="H68"/>
    </row>
    <row r="69" spans="1:8" x14ac:dyDescent="0.25">
      <c r="A69" s="586"/>
      <c r="B69" s="586"/>
      <c r="C69" s="586"/>
      <c r="D69" s="586"/>
      <c r="E69" s="586"/>
      <c r="F69" s="586"/>
      <c r="G69" s="586"/>
      <c r="H69" s="586"/>
    </row>
    <row r="70" spans="1:8" x14ac:dyDescent="0.25">
      <c r="A70" s="582"/>
      <c r="B70" s="582"/>
      <c r="C70" s="521"/>
      <c r="D70" s="520"/>
      <c r="E70" s="521"/>
      <c r="F70" s="520"/>
      <c r="G70" s="570"/>
      <c r="H70"/>
    </row>
    <row r="71" spans="1:8" x14ac:dyDescent="0.25">
      <c r="A71" s="582"/>
      <c r="B71" s="582"/>
      <c r="C71" s="521"/>
      <c r="D71" s="520"/>
      <c r="E71" s="521"/>
      <c r="F71" s="520"/>
      <c r="G71"/>
      <c r="H71"/>
    </row>
    <row r="72" spans="1:8" x14ac:dyDescent="0.25">
      <c r="A72" s="586"/>
      <c r="B72" s="586"/>
      <c r="C72" s="586"/>
      <c r="D72" s="586"/>
      <c r="E72" s="586"/>
      <c r="F72" s="586"/>
      <c r="G72" s="586"/>
      <c r="H72" s="586"/>
    </row>
    <row r="73" spans="1:8" x14ac:dyDescent="0.25">
      <c r="A73" s="582"/>
      <c r="B73" s="582"/>
      <c r="C73" s="521"/>
      <c r="D73" s="520"/>
      <c r="E73" s="521"/>
      <c r="F73" s="520"/>
      <c r="G73" s="570"/>
      <c r="H73"/>
    </row>
    <row r="74" spans="1:8" x14ac:dyDescent="0.25">
      <c r="A74" s="582"/>
      <c r="B74" s="582"/>
      <c r="C74" s="521"/>
      <c r="D74" s="520"/>
      <c r="E74" s="521"/>
      <c r="F74" s="520"/>
      <c r="G74"/>
      <c r="H74"/>
    </row>
    <row r="75" spans="1:8" x14ac:dyDescent="0.25">
      <c r="A75" s="586"/>
      <c r="B75" s="586"/>
      <c r="C75" s="586"/>
      <c r="D75" s="586"/>
      <c r="E75" s="586"/>
      <c r="F75" s="586"/>
      <c r="G75" s="586"/>
      <c r="H75" s="586"/>
    </row>
    <row r="76" spans="1:8" x14ac:dyDescent="0.25">
      <c r="A76" s="582"/>
      <c r="B76" s="582"/>
      <c r="C76" s="521"/>
      <c r="D76" s="520"/>
      <c r="E76" s="521"/>
      <c r="F76" s="520"/>
      <c r="G76" s="570"/>
      <c r="H76"/>
    </row>
    <row r="77" spans="1:8" x14ac:dyDescent="0.25">
      <c r="A77" s="582"/>
      <c r="B77" s="582"/>
      <c r="C77" s="521"/>
      <c r="D77" s="520"/>
      <c r="E77" s="521"/>
      <c r="F77" s="520"/>
      <c r="G77"/>
      <c r="H77"/>
    </row>
    <row r="78" spans="1:8" x14ac:dyDescent="0.25">
      <c r="A78" s="586"/>
      <c r="B78" s="586"/>
      <c r="C78" s="586"/>
      <c r="D78" s="586"/>
      <c r="E78" s="586"/>
      <c r="F78" s="586"/>
      <c r="G78" s="586"/>
      <c r="H78" s="586"/>
    </row>
    <row r="79" spans="1:8" x14ac:dyDescent="0.25">
      <c r="A79" s="582"/>
      <c r="B79" s="582"/>
      <c r="C79" s="521"/>
      <c r="D79" s="520"/>
      <c r="E79" s="521"/>
      <c r="F79" s="520"/>
      <c r="G79" s="570"/>
      <c r="H79"/>
    </row>
    <row r="80" spans="1:8" x14ac:dyDescent="0.25">
      <c r="A80" s="582"/>
      <c r="B80" s="582"/>
      <c r="C80" s="521"/>
      <c r="D80" s="520"/>
      <c r="E80" s="521"/>
      <c r="F80" s="520"/>
      <c r="G80"/>
      <c r="H80"/>
    </row>
    <row r="81" spans="1:8" x14ac:dyDescent="0.25">
      <c r="A81" s="586"/>
      <c r="B81" s="586"/>
      <c r="C81" s="586"/>
      <c r="D81" s="586"/>
      <c r="E81" s="586"/>
      <c r="F81" s="586"/>
      <c r="G81" s="586"/>
      <c r="H81" s="586"/>
    </row>
    <row r="82" spans="1:8" x14ac:dyDescent="0.25">
      <c r="A82" s="582"/>
      <c r="B82" s="582"/>
      <c r="C82" s="521"/>
      <c r="D82" s="520"/>
      <c r="E82" s="521"/>
      <c r="F82" s="520"/>
      <c r="G82" s="570"/>
      <c r="H82"/>
    </row>
    <row r="83" spans="1:8" x14ac:dyDescent="0.25">
      <c r="A83" s="582"/>
      <c r="B83" s="582"/>
      <c r="C83" s="521"/>
      <c r="D83" s="520"/>
      <c r="E83" s="521"/>
      <c r="F83" s="520"/>
      <c r="G83"/>
      <c r="H83"/>
    </row>
    <row r="84" spans="1:8" ht="15" customHeight="1" x14ac:dyDescent="0.25">
      <c r="A84" s="586"/>
      <c r="B84" s="586"/>
      <c r="C84" s="586"/>
      <c r="D84" s="586"/>
      <c r="E84" s="586"/>
      <c r="F84" s="586"/>
      <c r="G84" s="586"/>
      <c r="H84" s="586"/>
    </row>
    <row r="85" spans="1:8" x14ac:dyDescent="0.25">
      <c r="A85" s="582"/>
      <c r="B85" s="582"/>
      <c r="C85" s="521"/>
      <c r="D85" s="520"/>
      <c r="E85" s="521"/>
      <c r="F85" s="520"/>
      <c r="G85" s="570"/>
      <c r="H85"/>
    </row>
    <row r="86" spans="1:8" ht="25.5" customHeight="1" x14ac:dyDescent="0.25">
      <c r="A86" s="582"/>
      <c r="B86" s="582"/>
      <c r="C86" s="521"/>
      <c r="D86" s="520"/>
      <c r="E86" s="521"/>
      <c r="F86" s="520"/>
      <c r="G86"/>
      <c r="H86"/>
    </row>
    <row r="87" spans="1:8" x14ac:dyDescent="0.25">
      <c r="A87" s="586"/>
      <c r="B87" s="586"/>
      <c r="C87" s="586"/>
      <c r="D87" s="586"/>
      <c r="E87" s="586"/>
      <c r="F87" s="586"/>
      <c r="G87" s="586"/>
      <c r="H87" s="586"/>
    </row>
    <row r="88" spans="1:8" x14ac:dyDescent="0.25">
      <c r="A88" s="582"/>
      <c r="B88" s="582"/>
      <c r="C88" s="521"/>
      <c r="D88" s="520"/>
      <c r="E88" s="521"/>
      <c r="F88" s="520"/>
      <c r="G88" s="570"/>
      <c r="H88"/>
    </row>
    <row r="89" spans="1:8" ht="25.5" customHeight="1" x14ac:dyDescent="0.25">
      <c r="A89" s="582"/>
      <c r="B89" s="582"/>
      <c r="C89" s="521"/>
      <c r="D89" s="520"/>
      <c r="E89" s="521"/>
      <c r="F89" s="520"/>
      <c r="G89"/>
      <c r="H89"/>
    </row>
    <row r="90" spans="1:8" x14ac:dyDescent="0.25">
      <c r="A90" s="586"/>
      <c r="B90" s="586"/>
      <c r="C90" s="586"/>
      <c r="D90" s="586"/>
      <c r="E90" s="586"/>
      <c r="F90" s="586"/>
      <c r="G90" s="586"/>
      <c r="H90" s="586"/>
    </row>
    <row r="91" spans="1:8" x14ac:dyDescent="0.25">
      <c r="A91" s="582"/>
      <c r="B91" s="582"/>
      <c r="C91" s="521"/>
      <c r="D91" s="520"/>
      <c r="E91" s="521"/>
      <c r="F91" s="520"/>
      <c r="G91" s="570"/>
      <c r="H91"/>
    </row>
    <row r="92" spans="1:8" x14ac:dyDescent="0.25">
      <c r="A92" s="582"/>
      <c r="B92" s="582"/>
      <c r="C92" s="521"/>
      <c r="D92" s="520"/>
      <c r="E92" s="521"/>
      <c r="F92" s="520"/>
      <c r="G92"/>
      <c r="H92"/>
    </row>
    <row r="93" spans="1:8" x14ac:dyDescent="0.25">
      <c r="A93" s="586"/>
      <c r="B93" s="586"/>
      <c r="C93" s="586"/>
      <c r="D93" s="586"/>
      <c r="E93" s="586"/>
      <c r="F93" s="586"/>
      <c r="G93" s="586"/>
      <c r="H93" s="586"/>
    </row>
    <row r="94" spans="1:8" x14ac:dyDescent="0.25">
      <c r="A94" s="582"/>
      <c r="B94" s="582"/>
      <c r="C94" s="521"/>
      <c r="D94" s="520"/>
      <c r="E94" s="521"/>
      <c r="F94" s="520"/>
      <c r="G94"/>
      <c r="H94"/>
    </row>
    <row r="95" spans="1:8" x14ac:dyDescent="0.25">
      <c r="A95" s="586"/>
      <c r="B95" s="586"/>
      <c r="C95" s="586"/>
      <c r="D95" s="586"/>
      <c r="E95" s="586"/>
      <c r="F95" s="586"/>
      <c r="G95" s="586"/>
      <c r="H95" s="586"/>
    </row>
    <row r="96" spans="1:8" x14ac:dyDescent="0.25">
      <c r="A96" s="582"/>
      <c r="B96" s="582"/>
      <c r="C96" s="521"/>
      <c r="D96" s="520"/>
      <c r="E96" s="521"/>
      <c r="F96" s="520"/>
      <c r="G96"/>
      <c r="H96"/>
    </row>
    <row r="97" spans="1:8" x14ac:dyDescent="0.25">
      <c r="A97" s="586"/>
      <c r="B97" s="586"/>
      <c r="C97" s="586"/>
      <c r="D97" s="586"/>
      <c r="E97" s="586"/>
      <c r="F97" s="586"/>
      <c r="G97" s="586"/>
      <c r="H97" s="586"/>
    </row>
    <row r="98" spans="1:8" x14ac:dyDescent="0.25">
      <c r="A98" s="582"/>
      <c r="B98" s="582"/>
      <c r="C98" s="521"/>
      <c r="D98" s="520"/>
      <c r="E98" s="521"/>
      <c r="F98" s="520"/>
      <c r="G98"/>
      <c r="H98"/>
    </row>
    <row r="99" spans="1:8" x14ac:dyDescent="0.25">
      <c r="A99" s="586"/>
      <c r="B99" s="586"/>
      <c r="C99" s="586"/>
      <c r="D99" s="586"/>
      <c r="E99" s="586"/>
      <c r="F99" s="586"/>
      <c r="G99" s="586"/>
      <c r="H99" s="586"/>
    </row>
    <row r="100" spans="1:8" x14ac:dyDescent="0.25">
      <c r="A100" s="582"/>
      <c r="B100" s="582"/>
      <c r="C100" s="521"/>
      <c r="D100" s="520"/>
      <c r="E100" s="521"/>
      <c r="F100" s="520"/>
      <c r="G100"/>
      <c r="H100"/>
    </row>
    <row r="101" spans="1:8" x14ac:dyDescent="0.25">
      <c r="A101" s="586"/>
      <c r="B101" s="586"/>
      <c r="C101" s="586"/>
      <c r="D101" s="586"/>
      <c r="E101" s="586"/>
      <c r="F101" s="586"/>
      <c r="G101" s="586"/>
      <c r="H101" s="586"/>
    </row>
    <row r="102" spans="1:8" ht="25.5" customHeight="1" x14ac:dyDescent="0.25">
      <c r="A102" s="582"/>
      <c r="B102" s="582"/>
      <c r="C102" s="521"/>
      <c r="D102" s="520"/>
      <c r="E102" s="521"/>
      <c r="F102" s="520"/>
      <c r="G102"/>
      <c r="H102"/>
    </row>
    <row r="103" spans="1:8" x14ac:dyDescent="0.25">
      <c r="A103" s="586"/>
      <c r="B103" s="586"/>
      <c r="C103" s="586"/>
      <c r="D103" s="586"/>
      <c r="E103" s="586"/>
      <c r="F103" s="586"/>
      <c r="G103" s="586"/>
      <c r="H103" s="586"/>
    </row>
    <row r="104" spans="1:8" x14ac:dyDescent="0.25">
      <c r="A104" s="582"/>
      <c r="B104" s="582"/>
      <c r="C104" s="521"/>
      <c r="D104" s="520"/>
      <c r="E104" s="521"/>
      <c r="F104" s="520"/>
      <c r="G104"/>
      <c r="H104"/>
    </row>
    <row r="105" spans="1:8" x14ac:dyDescent="0.25">
      <c r="A105" s="586"/>
      <c r="B105" s="586"/>
      <c r="C105" s="586"/>
      <c r="D105" s="586"/>
      <c r="E105" s="586"/>
      <c r="F105" s="586"/>
      <c r="G105" s="586"/>
      <c r="H105" s="586"/>
    </row>
    <row r="106" spans="1:8" x14ac:dyDescent="0.25">
      <c r="A106" s="582"/>
      <c r="B106" s="582"/>
      <c r="C106" s="521"/>
      <c r="D106" s="520"/>
      <c r="E106" s="521"/>
      <c r="F106" s="520"/>
      <c r="G106"/>
      <c r="H106"/>
    </row>
    <row r="107" spans="1:8" x14ac:dyDescent="0.25">
      <c r="A107" s="586"/>
      <c r="B107" s="586"/>
      <c r="C107" s="586"/>
      <c r="D107" s="586"/>
      <c r="E107" s="586"/>
      <c r="F107" s="586"/>
      <c r="G107" s="586"/>
      <c r="H107" s="586"/>
    </row>
    <row r="108" spans="1:8" x14ac:dyDescent="0.25">
      <c r="A108" s="582"/>
      <c r="B108" s="582"/>
      <c r="C108" s="521"/>
      <c r="D108" s="520"/>
      <c r="E108" s="521"/>
      <c r="F108" s="520"/>
      <c r="G108"/>
      <c r="H108"/>
    </row>
    <row r="109" spans="1:8" x14ac:dyDescent="0.25">
      <c r="A109" s="586"/>
      <c r="B109" s="586"/>
      <c r="C109" s="586"/>
      <c r="D109" s="586"/>
      <c r="E109" s="586"/>
      <c r="F109" s="586"/>
      <c r="G109" s="586"/>
      <c r="H109" s="586"/>
    </row>
    <row r="110" spans="1:8" x14ac:dyDescent="0.25">
      <c r="A110" s="582"/>
      <c r="B110" s="582"/>
      <c r="C110" s="521"/>
      <c r="D110" s="520"/>
      <c r="E110" s="521"/>
      <c r="F110" s="520"/>
      <c r="G110"/>
      <c r="H110"/>
    </row>
    <row r="111" spans="1:8" x14ac:dyDescent="0.25">
      <c r="A111" s="586"/>
      <c r="B111" s="586"/>
      <c r="C111" s="586"/>
      <c r="D111" s="586"/>
      <c r="E111" s="586"/>
      <c r="F111" s="586"/>
      <c r="G111" s="586"/>
      <c r="H111" s="586"/>
    </row>
    <row r="112" spans="1:8" x14ac:dyDescent="0.25">
      <c r="A112" s="582"/>
      <c r="B112" s="582"/>
      <c r="C112" s="521"/>
      <c r="D112" s="520"/>
      <c r="E112" s="521"/>
      <c r="F112" s="520"/>
      <c r="G112"/>
      <c r="H112"/>
    </row>
    <row r="113" spans="1:8" x14ac:dyDescent="0.25">
      <c r="A113" s="586"/>
      <c r="B113" s="586"/>
      <c r="C113" s="586"/>
      <c r="D113" s="586"/>
      <c r="E113" s="586"/>
      <c r="F113" s="586"/>
      <c r="G113" s="586"/>
      <c r="H113" s="586"/>
    </row>
    <row r="114" spans="1:8" x14ac:dyDescent="0.25">
      <c r="A114" s="582"/>
      <c r="B114" s="582"/>
      <c r="C114" s="521"/>
      <c r="D114" s="520"/>
      <c r="E114" s="521"/>
      <c r="F114" s="520"/>
      <c r="G114"/>
      <c r="H114"/>
    </row>
    <row r="115" spans="1:8" x14ac:dyDescent="0.25">
      <c r="A115" s="586"/>
      <c r="B115" s="586"/>
      <c r="C115" s="586"/>
      <c r="D115" s="586"/>
      <c r="E115" s="586"/>
      <c r="F115" s="586"/>
      <c r="G115" s="586"/>
      <c r="H115" s="586"/>
    </row>
    <row r="116" spans="1:8" x14ac:dyDescent="0.25">
      <c r="A116" s="582"/>
      <c r="B116" s="582"/>
      <c r="C116" s="521"/>
      <c r="D116" s="520"/>
      <c r="E116" s="521"/>
      <c r="F116" s="520"/>
      <c r="G116"/>
      <c r="H116"/>
    </row>
    <row r="117" spans="1:8" x14ac:dyDescent="0.25">
      <c r="A117" s="586"/>
      <c r="B117" s="586"/>
      <c r="C117" s="586"/>
      <c r="D117" s="586"/>
      <c r="E117" s="586"/>
      <c r="F117" s="586"/>
      <c r="G117" s="586"/>
      <c r="H117" s="586"/>
    </row>
    <row r="118" spans="1:8" x14ac:dyDescent="0.25">
      <c r="A118" s="582"/>
      <c r="B118" s="582"/>
      <c r="C118" s="521"/>
      <c r="D118" s="520"/>
      <c r="E118" s="521"/>
      <c r="F118" s="520"/>
      <c r="G118"/>
      <c r="H118"/>
    </row>
    <row r="119" spans="1:8" x14ac:dyDescent="0.25">
      <c r="A119" s="586"/>
      <c r="B119" s="586"/>
      <c r="C119" s="586"/>
      <c r="D119" s="586"/>
      <c r="E119" s="586"/>
      <c r="F119" s="586"/>
      <c r="G119" s="586"/>
      <c r="H119" s="586"/>
    </row>
    <row r="120" spans="1:8" x14ac:dyDescent="0.25">
      <c r="A120" s="582"/>
      <c r="B120" s="582"/>
      <c r="C120" s="521"/>
      <c r="D120" s="520"/>
      <c r="E120" s="521"/>
      <c r="F120" s="520"/>
      <c r="G120"/>
      <c r="H120"/>
    </row>
    <row r="121" spans="1:8" x14ac:dyDescent="0.25">
      <c r="A121" s="586"/>
      <c r="B121" s="586"/>
      <c r="C121" s="586"/>
      <c r="D121" s="586"/>
      <c r="E121" s="586"/>
      <c r="F121" s="586"/>
      <c r="G121" s="586"/>
      <c r="H121" s="586"/>
    </row>
    <row r="122" spans="1:8" x14ac:dyDescent="0.25">
      <c r="A122" s="582"/>
      <c r="B122" s="582"/>
      <c r="C122" s="521"/>
      <c r="D122" s="520"/>
      <c r="E122" s="521"/>
      <c r="F122" s="520"/>
      <c r="G122"/>
      <c r="H122"/>
    </row>
    <row r="123" spans="1:8" x14ac:dyDescent="0.25">
      <c r="A123" s="586"/>
      <c r="B123" s="586"/>
      <c r="C123" s="586"/>
      <c r="D123" s="586"/>
      <c r="E123" s="586"/>
      <c r="F123" s="586"/>
      <c r="G123" s="586"/>
      <c r="H123" s="586"/>
    </row>
    <row r="124" spans="1:8" x14ac:dyDescent="0.25">
      <c r="A124" s="582"/>
      <c r="B124" s="582"/>
      <c r="C124" s="521"/>
      <c r="D124" s="520"/>
      <c r="E124" s="521"/>
      <c r="F124" s="520"/>
      <c r="G124"/>
      <c r="H124"/>
    </row>
    <row r="125" spans="1:8" x14ac:dyDescent="0.25">
      <c r="A125" s="586"/>
      <c r="B125" s="586"/>
      <c r="C125" s="586"/>
      <c r="D125" s="586"/>
      <c r="E125" s="586"/>
      <c r="F125" s="586"/>
      <c r="G125" s="586"/>
      <c r="H125" s="586"/>
    </row>
    <row r="126" spans="1:8" x14ac:dyDescent="0.25">
      <c r="A126" s="582"/>
      <c r="B126" s="582"/>
      <c r="C126" s="521"/>
      <c r="D126" s="520"/>
      <c r="E126" s="521"/>
      <c r="F126" s="520"/>
      <c r="G126"/>
      <c r="H126"/>
    </row>
    <row r="127" spans="1:8" x14ac:dyDescent="0.25">
      <c r="A127" s="586"/>
      <c r="B127" s="586"/>
      <c r="C127" s="586"/>
      <c r="D127" s="586"/>
      <c r="E127" s="586"/>
      <c r="F127" s="586"/>
      <c r="G127" s="586"/>
      <c r="H127" s="586"/>
    </row>
    <row r="128" spans="1:8" x14ac:dyDescent="0.25">
      <c r="A128" s="582"/>
      <c r="B128" s="582"/>
      <c r="C128" s="521"/>
      <c r="D128" s="520"/>
      <c r="E128" s="521"/>
      <c r="F128" s="520"/>
      <c r="G128"/>
      <c r="H128"/>
    </row>
    <row r="129" spans="1:8" x14ac:dyDescent="0.25">
      <c r="A129" s="586"/>
      <c r="B129" s="586"/>
      <c r="C129" s="586"/>
      <c r="D129" s="586"/>
      <c r="E129" s="586"/>
      <c r="F129" s="586"/>
      <c r="G129" s="586"/>
      <c r="H129" s="586"/>
    </row>
    <row r="130" spans="1:8" x14ac:dyDescent="0.25">
      <c r="A130" s="582"/>
      <c r="B130" s="582"/>
      <c r="C130" s="521"/>
      <c r="D130" s="520"/>
      <c r="E130" s="521"/>
      <c r="F130" s="520"/>
      <c r="G130"/>
      <c r="H130"/>
    </row>
    <row r="131" spans="1:8" x14ac:dyDescent="0.25">
      <c r="A131" s="586"/>
      <c r="B131" s="586"/>
      <c r="C131" s="586"/>
      <c r="D131" s="586"/>
      <c r="E131" s="586"/>
      <c r="F131" s="586"/>
      <c r="G131" s="586"/>
      <c r="H131" s="586"/>
    </row>
    <row r="132" spans="1:8" x14ac:dyDescent="0.25">
      <c r="A132" s="582"/>
      <c r="B132" s="582"/>
      <c r="C132" s="521"/>
      <c r="D132" s="520"/>
      <c r="E132" s="521"/>
      <c r="F132" s="520"/>
      <c r="G132"/>
      <c r="H132"/>
    </row>
    <row r="133" spans="1:8" x14ac:dyDescent="0.25">
      <c r="A133" s="586"/>
      <c r="B133" s="586"/>
      <c r="C133" s="586"/>
      <c r="D133" s="586"/>
      <c r="E133" s="586"/>
      <c r="F133" s="586"/>
      <c r="G133" s="586"/>
      <c r="H133" s="586"/>
    </row>
    <row r="134" spans="1:8" x14ac:dyDescent="0.25">
      <c r="A134" s="582"/>
      <c r="B134" s="582"/>
      <c r="C134" s="521"/>
      <c r="D134" s="520"/>
      <c r="E134" s="521"/>
      <c r="F134" s="520"/>
      <c r="G134"/>
      <c r="H134"/>
    </row>
    <row r="135" spans="1:8" x14ac:dyDescent="0.25">
      <c r="A135" s="586"/>
      <c r="B135" s="586"/>
      <c r="C135" s="586"/>
      <c r="D135" s="586"/>
      <c r="E135" s="586"/>
      <c r="F135" s="586"/>
      <c r="G135" s="586"/>
      <c r="H135" s="586"/>
    </row>
    <row r="136" spans="1:8" x14ac:dyDescent="0.25">
      <c r="A136" s="582"/>
      <c r="B136" s="582"/>
      <c r="C136" s="521"/>
      <c r="D136" s="520"/>
      <c r="E136" s="521"/>
      <c r="F136" s="520"/>
      <c r="G136"/>
      <c r="H136"/>
    </row>
    <row r="137" spans="1:8" x14ac:dyDescent="0.25">
      <c r="A137" s="586"/>
      <c r="B137" s="586"/>
      <c r="C137" s="586"/>
      <c r="D137" s="586"/>
      <c r="E137" s="586"/>
      <c r="F137" s="586"/>
      <c r="G137" s="586"/>
      <c r="H137" s="586"/>
    </row>
    <row r="138" spans="1:8" x14ac:dyDescent="0.25">
      <c r="A138" s="582"/>
      <c r="B138" s="582"/>
      <c r="C138" s="521"/>
      <c r="D138" s="520"/>
      <c r="E138" s="521"/>
      <c r="F138" s="520"/>
      <c r="G138"/>
      <c r="H138"/>
    </row>
    <row r="139" spans="1:8" x14ac:dyDescent="0.25">
      <c r="A139" s="586"/>
      <c r="B139" s="586"/>
      <c r="C139" s="586"/>
      <c r="D139" s="586"/>
      <c r="E139" s="586"/>
      <c r="F139" s="586"/>
      <c r="G139" s="586"/>
      <c r="H139" s="586"/>
    </row>
    <row r="140" spans="1:8" x14ac:dyDescent="0.25">
      <c r="A140" s="582"/>
      <c r="B140" s="582"/>
      <c r="C140" s="521"/>
      <c r="D140" s="520"/>
      <c r="E140" s="521"/>
      <c r="F140" s="520"/>
      <c r="G140"/>
      <c r="H140"/>
    </row>
    <row r="141" spans="1:8" x14ac:dyDescent="0.25">
      <c r="A141" s="586"/>
      <c r="B141" s="586"/>
      <c r="C141" s="586"/>
      <c r="D141" s="586"/>
      <c r="E141" s="586"/>
      <c r="F141" s="586"/>
      <c r="G141" s="586"/>
      <c r="H141" s="586"/>
    </row>
    <row r="142" spans="1:8" x14ac:dyDescent="0.25">
      <c r="A142" s="582"/>
      <c r="B142" s="582"/>
      <c r="C142" s="521"/>
      <c r="D142" s="520"/>
      <c r="E142" s="521"/>
      <c r="F142" s="520"/>
      <c r="G142"/>
      <c r="H142"/>
    </row>
    <row r="143" spans="1:8" x14ac:dyDescent="0.25">
      <c r="A143" s="586"/>
      <c r="B143" s="586"/>
      <c r="C143" s="586"/>
      <c r="D143" s="586"/>
      <c r="E143" s="586"/>
      <c r="F143" s="586"/>
      <c r="G143" s="586"/>
      <c r="H143" s="586"/>
    </row>
    <row r="144" spans="1:8" x14ac:dyDescent="0.25">
      <c r="A144" s="582"/>
      <c r="B144" s="582"/>
      <c r="C144" s="521"/>
      <c r="D144" s="520"/>
      <c r="E144" s="521"/>
      <c r="F144" s="520"/>
      <c r="G144"/>
      <c r="H144"/>
    </row>
    <row r="145" spans="1:8" x14ac:dyDescent="0.25">
      <c r="A145" s="586"/>
      <c r="B145" s="586"/>
      <c r="C145" s="586"/>
      <c r="D145" s="586"/>
      <c r="E145" s="586"/>
      <c r="F145" s="586"/>
      <c r="G145" s="586"/>
      <c r="H145" s="586"/>
    </row>
    <row r="146" spans="1:8" x14ac:dyDescent="0.25">
      <c r="A146" s="582"/>
      <c r="B146" s="582"/>
      <c r="C146" s="521"/>
      <c r="D146" s="520"/>
      <c r="E146" s="521"/>
      <c r="F146" s="520"/>
      <c r="G146"/>
      <c r="H146"/>
    </row>
    <row r="147" spans="1:8" x14ac:dyDescent="0.25">
      <c r="A147" s="586"/>
      <c r="B147" s="586"/>
      <c r="C147" s="586"/>
      <c r="D147" s="586"/>
      <c r="E147" s="586"/>
      <c r="F147" s="586"/>
      <c r="G147" s="586"/>
      <c r="H147" s="586"/>
    </row>
    <row r="148" spans="1:8" ht="25.5" customHeight="1" x14ac:dyDescent="0.25">
      <c r="A148" s="582"/>
      <c r="B148" s="582"/>
      <c r="C148" s="521"/>
      <c r="D148" s="520"/>
      <c r="E148" s="521"/>
      <c r="F148" s="520"/>
      <c r="G148"/>
      <c r="H148"/>
    </row>
    <row r="149" spans="1:8" x14ac:dyDescent="0.25">
      <c r="A149" s="586"/>
      <c r="B149" s="586"/>
      <c r="C149" s="586"/>
      <c r="D149" s="586"/>
      <c r="E149" s="586"/>
      <c r="F149" s="586"/>
      <c r="G149" s="586"/>
      <c r="H149" s="586"/>
    </row>
    <row r="150" spans="1:8" x14ac:dyDescent="0.25">
      <c r="A150" s="582"/>
      <c r="B150" s="582"/>
      <c r="C150" s="521"/>
      <c r="D150" s="520"/>
      <c r="E150" s="521"/>
      <c r="F150" s="520"/>
      <c r="G150"/>
      <c r="H150"/>
    </row>
    <row r="151" spans="1:8" x14ac:dyDescent="0.25">
      <c r="A151" s="586"/>
      <c r="B151" s="586"/>
      <c r="C151" s="586"/>
      <c r="D151" s="586"/>
      <c r="E151" s="586"/>
      <c r="F151" s="586"/>
      <c r="G151" s="586"/>
      <c r="H151" s="586"/>
    </row>
    <row r="152" spans="1:8" x14ac:dyDescent="0.25">
      <c r="A152" s="582"/>
      <c r="B152" s="582"/>
      <c r="C152" s="521"/>
      <c r="D152" s="520"/>
      <c r="E152" s="521"/>
      <c r="F152" s="520"/>
      <c r="G152"/>
      <c r="H152"/>
    </row>
    <row r="153" spans="1:8" x14ac:dyDescent="0.25">
      <c r="A153" s="586"/>
      <c r="B153" s="586"/>
      <c r="C153" s="586"/>
      <c r="D153" s="586"/>
      <c r="E153" s="586"/>
      <c r="F153" s="586"/>
      <c r="G153" s="586"/>
      <c r="H153" s="586"/>
    </row>
    <row r="154" spans="1:8" ht="25.5" customHeight="1" x14ac:dyDescent="0.25">
      <c r="A154" s="582"/>
      <c r="B154" s="582"/>
      <c r="C154" s="521"/>
      <c r="D154" s="520"/>
      <c r="E154" s="521"/>
      <c r="F154" s="520"/>
      <c r="G154"/>
      <c r="H154"/>
    </row>
    <row r="155" spans="1:8" x14ac:dyDescent="0.25">
      <c r="A155" s="586"/>
      <c r="B155" s="586"/>
      <c r="C155" s="586"/>
      <c r="D155" s="586"/>
      <c r="E155" s="586"/>
      <c r="F155" s="586"/>
      <c r="G155" s="586"/>
      <c r="H155" s="586"/>
    </row>
    <row r="156" spans="1:8" x14ac:dyDescent="0.25">
      <c r="A156" s="582"/>
      <c r="B156" s="582"/>
      <c r="C156" s="521"/>
      <c r="D156" s="520"/>
      <c r="E156" s="521"/>
      <c r="F156" s="520"/>
      <c r="G156"/>
      <c r="H156"/>
    </row>
    <row r="157" spans="1:8" x14ac:dyDescent="0.25">
      <c r="A157" s="586"/>
      <c r="B157" s="586"/>
      <c r="C157" s="586"/>
      <c r="D157" s="586"/>
      <c r="E157" s="586"/>
      <c r="F157" s="586"/>
      <c r="G157" s="586"/>
      <c r="H157" s="586"/>
    </row>
  </sheetData>
  <mergeCells count="148">
    <mergeCell ref="A157:H157"/>
    <mergeCell ref="A109:H109"/>
    <mergeCell ref="A152:B152"/>
    <mergeCell ref="A153:H153"/>
    <mergeCell ref="A154:B154"/>
    <mergeCell ref="A155:H155"/>
    <mergeCell ref="A156:B156"/>
    <mergeCell ref="A93:H93"/>
    <mergeCell ref="A97:H97"/>
    <mergeCell ref="A98:B98"/>
    <mergeCell ref="A103:H103"/>
    <mergeCell ref="A107:H107"/>
    <mergeCell ref="A108:B108"/>
    <mergeCell ref="A151:H151"/>
    <mergeCell ref="A51:H51"/>
    <mergeCell ref="A53:B53"/>
    <mergeCell ref="A54:H54"/>
    <mergeCell ref="A129:H129"/>
    <mergeCell ref="A130:B130"/>
    <mergeCell ref="A114:B114"/>
    <mergeCell ref="A115:H115"/>
    <mergeCell ref="A116:B116"/>
    <mergeCell ref="A117:H117"/>
    <mergeCell ref="A118:B118"/>
    <mergeCell ref="A119:H119"/>
    <mergeCell ref="A96:B96"/>
    <mergeCell ref="A99:H99"/>
    <mergeCell ref="A100:B100"/>
    <mergeCell ref="A101:H101"/>
    <mergeCell ref="A102:B102"/>
    <mergeCell ref="A104:B104"/>
    <mergeCell ref="A133:H133"/>
    <mergeCell ref="A134:B134"/>
    <mergeCell ref="A135:H135"/>
    <mergeCell ref="A136:B136"/>
    <mergeCell ref="A137:H137"/>
    <mergeCell ref="A138:B138"/>
    <mergeCell ref="A125:H125"/>
    <mergeCell ref="A126:B126"/>
    <mergeCell ref="A127:H127"/>
    <mergeCell ref="A128:B128"/>
    <mergeCell ref="A145:H145"/>
    <mergeCell ref="A146:B146"/>
    <mergeCell ref="A147:H147"/>
    <mergeCell ref="A148:B148"/>
    <mergeCell ref="A149:H149"/>
    <mergeCell ref="A150:B150"/>
    <mergeCell ref="A139:H139"/>
    <mergeCell ref="A140:B140"/>
    <mergeCell ref="A141:H141"/>
    <mergeCell ref="A142:B142"/>
    <mergeCell ref="A143:H143"/>
    <mergeCell ref="A144:B144"/>
    <mergeCell ref="A55:B55"/>
    <mergeCell ref="A59:B59"/>
    <mergeCell ref="A60:H60"/>
    <mergeCell ref="A61:B61"/>
    <mergeCell ref="A86:B86"/>
    <mergeCell ref="A67:H67"/>
    <mergeCell ref="A68:B68"/>
    <mergeCell ref="A69:H69"/>
    <mergeCell ref="A70:B70"/>
    <mergeCell ref="A71:B71"/>
    <mergeCell ref="A62:B62"/>
    <mergeCell ref="A63:H63"/>
    <mergeCell ref="A64:B64"/>
    <mergeCell ref="A56:B56"/>
    <mergeCell ref="A57:H57"/>
    <mergeCell ref="A58:B58"/>
    <mergeCell ref="A65:H65"/>
    <mergeCell ref="A66:B66"/>
    <mergeCell ref="A75:H75"/>
    <mergeCell ref="A76:B76"/>
    <mergeCell ref="D11:D12"/>
    <mergeCell ref="E11:E12"/>
    <mergeCell ref="B13:G13"/>
    <mergeCell ref="A15:B15"/>
    <mergeCell ref="A131:H131"/>
    <mergeCell ref="A132:B132"/>
    <mergeCell ref="A121:H121"/>
    <mergeCell ref="A122:B122"/>
    <mergeCell ref="A123:H123"/>
    <mergeCell ref="A124:B124"/>
    <mergeCell ref="A120:B120"/>
    <mergeCell ref="A110:B110"/>
    <mergeCell ref="A111:H111"/>
    <mergeCell ref="A112:B112"/>
    <mergeCell ref="A113:H113"/>
    <mergeCell ref="A105:H105"/>
    <mergeCell ref="A106:B106"/>
    <mergeCell ref="A92:B92"/>
    <mergeCell ref="A91:B91"/>
    <mergeCell ref="A94:B94"/>
    <mergeCell ref="A95:H95"/>
    <mergeCell ref="A72:H72"/>
    <mergeCell ref="A73:B73"/>
    <mergeCell ref="A88:B88"/>
    <mergeCell ref="A89:B89"/>
    <mergeCell ref="A85:B85"/>
    <mergeCell ref="A87:H87"/>
    <mergeCell ref="A90:H90"/>
    <mergeCell ref="A80:B80"/>
    <mergeCell ref="A83:B83"/>
    <mergeCell ref="A84:H84"/>
    <mergeCell ref="A74:B74"/>
    <mergeCell ref="A77:B77"/>
    <mergeCell ref="A78:H78"/>
    <mergeCell ref="A79:B79"/>
    <mergeCell ref="A81:H81"/>
    <mergeCell ref="A82:B82"/>
    <mergeCell ref="A48:B48"/>
    <mergeCell ref="A50:B50"/>
    <mergeCell ref="A52:B52"/>
    <mergeCell ref="A44:B44"/>
    <mergeCell ref="A46:B46"/>
    <mergeCell ref="A41:H42"/>
    <mergeCell ref="A45:H45"/>
    <mergeCell ref="A34:B34"/>
    <mergeCell ref="A35:B35"/>
    <mergeCell ref="A36:B36"/>
    <mergeCell ref="A39:B39"/>
    <mergeCell ref="A37:B37"/>
    <mergeCell ref="A38:B38"/>
    <mergeCell ref="A47:H47"/>
    <mergeCell ref="A49:H49"/>
    <mergeCell ref="A30:B30"/>
    <mergeCell ref="A31:B31"/>
    <mergeCell ref="A32:B32"/>
    <mergeCell ref="A33:B33"/>
    <mergeCell ref="A29:B29"/>
    <mergeCell ref="A21:B21"/>
    <mergeCell ref="A22:B22"/>
    <mergeCell ref="A25:B25"/>
    <mergeCell ref="A24:B24"/>
    <mergeCell ref="A23:B23"/>
    <mergeCell ref="B27:G27"/>
    <mergeCell ref="A16:B16"/>
    <mergeCell ref="A17:B17"/>
    <mergeCell ref="A19:B19"/>
    <mergeCell ref="A20:B20"/>
    <mergeCell ref="A18:B18"/>
    <mergeCell ref="B7:C7"/>
    <mergeCell ref="A14:B14"/>
    <mergeCell ref="B6:C6"/>
    <mergeCell ref="A28:B28"/>
    <mergeCell ref="A11:A12"/>
    <mergeCell ref="B11:B12"/>
    <mergeCell ref="C11:C12"/>
  </mergeCells>
  <pageMargins left="0.75" right="0.75" top="1" bottom="1" header="0.5" footer="0.5"/>
  <pageSetup orientation="portrait" r:id="rId1"/>
  <pictur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73B3A-B693-4A99-B202-9E84B4BCF635}">
  <sheetPr codeName="Sheet20"/>
  <dimension ref="A1:AP62"/>
  <sheetViews>
    <sheetView topLeftCell="G8" workbookViewId="0">
      <selection activeCell="S9" sqref="S9"/>
    </sheetView>
  </sheetViews>
  <sheetFormatPr defaultRowHeight="15" x14ac:dyDescent="0.25"/>
  <cols>
    <col min="1" max="1" width="23.5703125" bestFit="1" customWidth="1"/>
    <col min="2" max="2" width="12" style="218" bestFit="1" customWidth="1"/>
    <col min="3" max="3" width="14" style="84" bestFit="1" customWidth="1"/>
    <col min="4" max="4" width="14.140625" style="84" customWidth="1"/>
    <col min="5" max="5" width="14" style="84" customWidth="1"/>
    <col min="6" max="9" width="14.140625" style="84" customWidth="1"/>
    <col min="10" max="11" width="14.5703125" style="84" customWidth="1"/>
    <col min="12" max="12" width="14" style="84" customWidth="1"/>
    <col min="13" max="13" width="15" style="84" bestFit="1" customWidth="1"/>
    <col min="14" max="14" width="15.42578125" style="213" bestFit="1" customWidth="1"/>
    <col min="15" max="16" width="14.140625" style="84" customWidth="1"/>
    <col min="17" max="17" width="14" style="84" customWidth="1"/>
    <col min="18" max="18" width="14.140625" style="84" customWidth="1"/>
    <col min="19" max="21" width="14" style="84" customWidth="1"/>
    <col min="22" max="22" width="14.7109375" style="84" customWidth="1"/>
    <col min="23" max="23" width="14.5703125" style="84" customWidth="1"/>
    <col min="24" max="34" width="14" style="84" customWidth="1"/>
    <col min="35" max="35" width="15.85546875" style="84" customWidth="1"/>
    <col min="36" max="36" width="14.28515625" style="84" customWidth="1"/>
    <col min="37" max="37" width="11.28515625" style="84" bestFit="1" customWidth="1"/>
    <col min="38" max="38" width="13.7109375" style="84" customWidth="1"/>
    <col min="39" max="39" width="13" style="84" customWidth="1"/>
    <col min="40" max="40" width="12.85546875" style="84" customWidth="1"/>
    <col min="41" max="41" width="14.7109375" style="84" customWidth="1"/>
    <col min="42" max="42" width="13.85546875" style="84" bestFit="1" customWidth="1"/>
  </cols>
  <sheetData>
    <row r="1" spans="1:42" s="84" customFormat="1" ht="15.75" thickBot="1" x14ac:dyDescent="0.3">
      <c r="B1" s="532"/>
      <c r="F1" s="305" t="s">
        <v>110</v>
      </c>
      <c r="R1" s="305" t="s">
        <v>110</v>
      </c>
    </row>
    <row r="2" spans="1:42" s="84" customFormat="1" ht="31.5" thickTop="1" thickBot="1" x14ac:dyDescent="0.3">
      <c r="B2" s="532"/>
      <c r="C2" s="554" t="s">
        <v>285</v>
      </c>
      <c r="F2" s="449"/>
      <c r="N2" s="549"/>
      <c r="O2" s="554" t="s">
        <v>287</v>
      </c>
      <c r="R2" s="449"/>
    </row>
    <row r="3" spans="1:42" s="84" customFormat="1" ht="15.75" thickTop="1" x14ac:dyDescent="0.25">
      <c r="B3" s="550" t="s">
        <v>289</v>
      </c>
      <c r="C3" s="551">
        <f>SUMIFS('Data Sorting_Secondary'!$C:$C,'Data Sorting_Secondary'!$A:$A,"End of Project",'Data Sorting_Secondary'!$B:$B,C2)</f>
        <v>0</v>
      </c>
      <c r="F3" s="449"/>
      <c r="N3" s="549"/>
      <c r="O3" s="551">
        <f>SUMIFS('Data Sorting_Secondary'!$C:$C,'Data Sorting_Secondary'!$A:$A,"End of Project",'Data Sorting_Secondary'!$B:$B,O2)</f>
        <v>0</v>
      </c>
      <c r="R3" s="449"/>
    </row>
    <row r="4" spans="1:42" s="84" customFormat="1" x14ac:dyDescent="0.25">
      <c r="B4" s="550" t="s">
        <v>288</v>
      </c>
      <c r="C4" s="552">
        <f>C7-C3</f>
        <v>0</v>
      </c>
      <c r="F4" s="449"/>
      <c r="N4" s="549"/>
      <c r="O4" s="552">
        <f>O7-O3</f>
        <v>0</v>
      </c>
      <c r="R4" s="449"/>
    </row>
    <row r="5" spans="1:42" s="84" customFormat="1" x14ac:dyDescent="0.25">
      <c r="B5" s="550" t="s">
        <v>286</v>
      </c>
      <c r="C5" s="553" t="str">
        <f>IFERROR(C4/C7,"N.A.")</f>
        <v>N.A.</v>
      </c>
      <c r="F5" s="449"/>
      <c r="N5" s="549"/>
      <c r="O5" s="553" t="str">
        <f>IFERROR(O4/O7,"N.A.")</f>
        <v>N.A.</v>
      </c>
      <c r="R5" s="449"/>
    </row>
    <row r="6" spans="1:42" s="528" customFormat="1" ht="15.75" thickBot="1" x14ac:dyDescent="0.3">
      <c r="B6" s="532"/>
      <c r="C6" s="84"/>
      <c r="D6" s="84"/>
      <c r="E6" s="84"/>
      <c r="F6" s="84"/>
      <c r="G6" s="84"/>
      <c r="H6" s="84"/>
      <c r="I6" s="84"/>
      <c r="J6" s="84"/>
      <c r="K6" s="84"/>
      <c r="L6" s="84"/>
      <c r="M6" s="84"/>
      <c r="N6" s="213"/>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row>
    <row r="7" spans="1:42" s="211" customFormat="1" ht="16.5" thickTop="1" thickBot="1" x14ac:dyDescent="0.3">
      <c r="A7" s="210" t="s">
        <v>0</v>
      </c>
      <c r="B7" s="210"/>
      <c r="C7" s="209">
        <f t="shared" ref="C7:L7" si="0">SUM(C12:C62)</f>
        <v>0</v>
      </c>
      <c r="D7" s="209">
        <f t="shared" si="0"/>
        <v>0</v>
      </c>
      <c r="E7" s="209">
        <f t="shared" si="0"/>
        <v>0</v>
      </c>
      <c r="F7" s="209">
        <f t="shared" si="0"/>
        <v>0</v>
      </c>
      <c r="G7" s="209">
        <f t="shared" si="0"/>
        <v>0</v>
      </c>
      <c r="H7" s="209">
        <f t="shared" si="0"/>
        <v>0</v>
      </c>
      <c r="I7" s="209">
        <f t="shared" si="0"/>
        <v>0</v>
      </c>
      <c r="J7" s="209">
        <f t="shared" si="0"/>
        <v>0</v>
      </c>
      <c r="K7" s="209">
        <f t="shared" si="0"/>
        <v>0</v>
      </c>
      <c r="L7" s="209">
        <f t="shared" si="0"/>
        <v>0</v>
      </c>
      <c r="M7" s="237"/>
      <c r="N7" s="209">
        <f t="shared" ref="N7:AM7" si="1">SUM(N12:N62)</f>
        <v>0</v>
      </c>
      <c r="O7" s="209">
        <f t="shared" si="1"/>
        <v>0</v>
      </c>
      <c r="P7" s="209">
        <f t="shared" si="1"/>
        <v>0</v>
      </c>
      <c r="Q7" s="209">
        <f t="shared" si="1"/>
        <v>0</v>
      </c>
      <c r="R7" s="209">
        <f t="shared" si="1"/>
        <v>0</v>
      </c>
      <c r="S7" s="238">
        <f t="shared" si="1"/>
        <v>0</v>
      </c>
      <c r="T7" s="238">
        <f t="shared" si="1"/>
        <v>0</v>
      </c>
      <c r="U7" s="238">
        <f t="shared" si="1"/>
        <v>0</v>
      </c>
      <c r="V7" s="238">
        <f t="shared" si="1"/>
        <v>0</v>
      </c>
      <c r="W7" s="238">
        <f t="shared" si="1"/>
        <v>0</v>
      </c>
      <c r="X7" s="238">
        <f t="shared" si="1"/>
        <v>0</v>
      </c>
      <c r="Y7" s="238">
        <f t="shared" si="1"/>
        <v>0</v>
      </c>
      <c r="Z7" s="238">
        <f t="shared" si="1"/>
        <v>0</v>
      </c>
      <c r="AA7" s="238">
        <f t="shared" si="1"/>
        <v>0</v>
      </c>
      <c r="AB7" s="238">
        <f t="shared" si="1"/>
        <v>0</v>
      </c>
      <c r="AC7" s="238">
        <f t="shared" si="1"/>
        <v>0</v>
      </c>
      <c r="AD7" s="238">
        <f t="shared" si="1"/>
        <v>0</v>
      </c>
      <c r="AE7" s="238">
        <f t="shared" si="1"/>
        <v>0</v>
      </c>
      <c r="AF7" s="238">
        <f t="shared" si="1"/>
        <v>0</v>
      </c>
      <c r="AG7" s="238">
        <f t="shared" si="1"/>
        <v>0</v>
      </c>
      <c r="AH7" s="238">
        <f t="shared" si="1"/>
        <v>0</v>
      </c>
      <c r="AI7" s="238">
        <f t="shared" si="1"/>
        <v>0</v>
      </c>
      <c r="AJ7" s="238">
        <f t="shared" si="1"/>
        <v>0</v>
      </c>
      <c r="AK7" s="238">
        <f t="shared" si="1"/>
        <v>0</v>
      </c>
      <c r="AL7" s="238">
        <f t="shared" si="1"/>
        <v>0</v>
      </c>
      <c r="AM7" s="238">
        <f t="shared" si="1"/>
        <v>0</v>
      </c>
      <c r="AN7" s="209">
        <f>AVERAGE(AN12:AN216)</f>
        <v>0.89999999999999913</v>
      </c>
      <c r="AO7" s="209">
        <f>SUM(AO12:AO62)</f>
        <v>0</v>
      </c>
      <c r="AP7" s="240"/>
    </row>
    <row r="8" spans="1:42" s="207" customFormat="1" ht="22.5" customHeight="1" thickTop="1" thickBot="1" x14ac:dyDescent="0.3">
      <c r="A8" s="447"/>
      <c r="B8" s="448"/>
      <c r="C8" s="612" t="s">
        <v>95</v>
      </c>
      <c r="D8" s="613"/>
      <c r="E8" s="614"/>
      <c r="F8" s="452" t="s">
        <v>40</v>
      </c>
      <c r="G8" s="612" t="s">
        <v>96</v>
      </c>
      <c r="H8" s="613"/>
      <c r="I8" s="614"/>
      <c r="J8" s="612" t="s">
        <v>100</v>
      </c>
      <c r="K8" s="613"/>
      <c r="L8" s="614"/>
      <c r="M8" s="603" t="s">
        <v>85</v>
      </c>
      <c r="N8" s="601" t="s">
        <v>104</v>
      </c>
      <c r="O8" s="615" t="s">
        <v>76</v>
      </c>
      <c r="P8" s="616"/>
      <c r="Q8" s="616"/>
      <c r="R8" s="617"/>
      <c r="S8" s="605" t="s">
        <v>249</v>
      </c>
      <c r="T8" s="606"/>
      <c r="U8" s="606"/>
      <c r="V8" s="606"/>
      <c r="W8" s="606"/>
      <c r="X8" s="606"/>
      <c r="Y8" s="606"/>
      <c r="Z8" s="606"/>
      <c r="AA8" s="606"/>
      <c r="AB8" s="606"/>
      <c r="AC8" s="606"/>
      <c r="AD8" s="606"/>
      <c r="AE8" s="606"/>
      <c r="AF8" s="606"/>
      <c r="AG8" s="606"/>
      <c r="AH8" s="607"/>
      <c r="AI8" s="603" t="s">
        <v>66</v>
      </c>
      <c r="AJ8" s="601" t="s">
        <v>119</v>
      </c>
      <c r="AK8" s="601" t="s">
        <v>67</v>
      </c>
      <c r="AL8" s="601" t="s">
        <v>68</v>
      </c>
      <c r="AM8" s="601" t="s">
        <v>237</v>
      </c>
      <c r="AN8" s="601" t="s">
        <v>120</v>
      </c>
      <c r="AO8" s="601" t="s">
        <v>238</v>
      </c>
      <c r="AP8" s="601" t="s">
        <v>69</v>
      </c>
    </row>
    <row r="9" spans="1:42" s="241" customFormat="1" ht="162" customHeight="1" thickBot="1" x14ac:dyDescent="0.3">
      <c r="A9" s="449"/>
      <c r="B9" s="450"/>
      <c r="C9" s="453" t="s">
        <v>111</v>
      </c>
      <c r="D9" s="453" t="s">
        <v>231</v>
      </c>
      <c r="E9" s="229" t="s">
        <v>94</v>
      </c>
      <c r="F9" s="230" t="s">
        <v>93</v>
      </c>
      <c r="G9" s="453" t="s">
        <v>97</v>
      </c>
      <c r="H9" s="229" t="s">
        <v>98</v>
      </c>
      <c r="I9" s="453" t="s">
        <v>99</v>
      </c>
      <c r="J9" s="453" t="s">
        <v>101</v>
      </c>
      <c r="K9" s="453" t="s">
        <v>102</v>
      </c>
      <c r="L9" s="453" t="s">
        <v>103</v>
      </c>
      <c r="M9" s="608"/>
      <c r="N9" s="610"/>
      <c r="O9" s="453" t="s">
        <v>250</v>
      </c>
      <c r="P9" s="453" t="s">
        <v>123</v>
      </c>
      <c r="Q9" s="233" t="s">
        <v>94</v>
      </c>
      <c r="R9" s="230" t="s">
        <v>168</v>
      </c>
      <c r="S9" s="454" t="s">
        <v>251</v>
      </c>
      <c r="T9" s="454" t="s">
        <v>105</v>
      </c>
      <c r="U9" s="454" t="s">
        <v>252</v>
      </c>
      <c r="V9" s="454" t="s">
        <v>106</v>
      </c>
      <c r="W9" s="454" t="s">
        <v>107</v>
      </c>
      <c r="X9" s="454" t="s">
        <v>253</v>
      </c>
      <c r="Y9" s="454" t="s">
        <v>254</v>
      </c>
      <c r="Z9" s="454" t="s">
        <v>255</v>
      </c>
      <c r="AA9" s="454" t="s">
        <v>256</v>
      </c>
      <c r="AB9" s="454" t="s">
        <v>257</v>
      </c>
      <c r="AC9" s="455" t="s">
        <v>114</v>
      </c>
      <c r="AD9" s="235" t="s">
        <v>115</v>
      </c>
      <c r="AE9" s="235" t="s">
        <v>116</v>
      </c>
      <c r="AF9" s="235" t="s">
        <v>117</v>
      </c>
      <c r="AG9" s="235" t="s">
        <v>118</v>
      </c>
      <c r="AH9" s="235" t="s">
        <v>156</v>
      </c>
      <c r="AI9" s="604"/>
      <c r="AJ9" s="602"/>
      <c r="AK9" s="602"/>
      <c r="AL9" s="602"/>
      <c r="AM9" s="602"/>
      <c r="AN9" s="602"/>
      <c r="AO9" s="602"/>
      <c r="AP9" s="602"/>
    </row>
    <row r="10" spans="1:42" s="241" customFormat="1" ht="90" customHeight="1" thickBot="1" x14ac:dyDescent="0.3">
      <c r="A10" s="241" t="s">
        <v>126</v>
      </c>
      <c r="B10" s="450"/>
      <c r="C10" s="232" t="s">
        <v>121</v>
      </c>
      <c r="D10" s="232" t="s">
        <v>167</v>
      </c>
      <c r="E10" s="243" t="s">
        <v>134</v>
      </c>
      <c r="F10" s="231" t="s">
        <v>93</v>
      </c>
      <c r="G10" s="244" t="s">
        <v>134</v>
      </c>
      <c r="H10" s="243" t="s">
        <v>134</v>
      </c>
      <c r="I10" s="232" t="s">
        <v>184</v>
      </c>
      <c r="J10" s="232" t="s">
        <v>177</v>
      </c>
      <c r="K10" s="234" t="s">
        <v>175</v>
      </c>
      <c r="L10" s="232" t="s">
        <v>184</v>
      </c>
      <c r="M10" s="609"/>
      <c r="N10" s="611"/>
      <c r="O10" s="232" t="s">
        <v>122</v>
      </c>
      <c r="P10" s="232"/>
      <c r="Q10" s="245" t="s">
        <v>134</v>
      </c>
      <c r="R10" s="231" t="s">
        <v>127</v>
      </c>
      <c r="S10" s="246" t="s">
        <v>258</v>
      </c>
      <c r="T10" s="246" t="s">
        <v>134</v>
      </c>
      <c r="U10" s="234" t="s">
        <v>259</v>
      </c>
      <c r="V10" s="234" t="s">
        <v>260</v>
      </c>
      <c r="W10" s="234" t="s">
        <v>261</v>
      </c>
      <c r="X10" s="234" t="s">
        <v>262</v>
      </c>
      <c r="Y10" s="246" t="s">
        <v>134</v>
      </c>
      <c r="Z10" s="246" t="s">
        <v>134</v>
      </c>
      <c r="AA10" s="324" t="s">
        <v>179</v>
      </c>
      <c r="AB10" s="324" t="s">
        <v>180</v>
      </c>
      <c r="AC10" s="234" t="s">
        <v>263</v>
      </c>
      <c r="AD10" s="236"/>
      <c r="AE10" s="236"/>
      <c r="AF10" s="236"/>
      <c r="AG10" s="236"/>
      <c r="AH10" s="236"/>
      <c r="AI10" s="232"/>
      <c r="AJ10" s="232"/>
      <c r="AK10" s="232"/>
      <c r="AL10" s="232"/>
      <c r="AM10" s="232"/>
      <c r="AN10" s="232"/>
      <c r="AO10" s="232"/>
      <c r="AP10" s="232"/>
    </row>
    <row r="11" spans="1:42" ht="15.75" thickTop="1" x14ac:dyDescent="0.25">
      <c r="B11" s="218" t="str">
        <f>IF('manual inputs_secondary'!D3&lt;&gt;"",'manual inputs_secondary'!D3,"")</f>
        <v/>
      </c>
      <c r="C11" s="326"/>
      <c r="D11" s="326"/>
      <c r="E11" s="326"/>
      <c r="F11" s="326"/>
      <c r="G11" s="326"/>
      <c r="H11" s="326"/>
      <c r="I11" s="326"/>
      <c r="J11" s="326"/>
      <c r="K11" s="326"/>
      <c r="L11" s="326"/>
      <c r="M11" s="326"/>
      <c r="N11" s="219"/>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row>
    <row r="12" spans="1:42" x14ac:dyDescent="0.25">
      <c r="B12" s="218" t="str">
        <f>IF('manual inputs_secondary'!D4&lt;&gt;"",'manual inputs_secondary'!D4,"")</f>
        <v/>
      </c>
      <c r="C12" s="325" t="str">
        <f>IF($B12="","",ROUND(IFERROR(SUMIFS('Data Sorting_Secondary'!$C:$C,'Data Sorting_Secondary'!$A:$A,$B12,'Data Sorting_Secondary'!$B:$B,TRIM(C$10)),0),0))</f>
        <v/>
      </c>
      <c r="D12" s="221" t="str">
        <f>IF(B12="","",$C12+$J12+$K12)</f>
        <v/>
      </c>
      <c r="E12" s="220"/>
      <c r="F12" s="227" t="str">
        <f>IF(B12="","",ROUND($D12+$E12,0))</f>
        <v/>
      </c>
      <c r="G12" s="84" t="str">
        <f>IF($B12="","",ROUND(Structure_Ex_secondary!I12,0))</f>
        <v/>
      </c>
      <c r="H12" s="220"/>
      <c r="I12" s="325" t="str">
        <f>IF($B12="","",ROUND(IFERROR(SUMIFS('Data Sorting_Secondary'!$C:$C,'Data Sorting_Secondary'!$A:$A,$B12,'Data Sorting_Secondary'!$B:$B,TRIM(I$10)),0),0))</f>
        <v/>
      </c>
      <c r="J12" s="84" t="str">
        <f>IF($B12="","",ROUND(Removals_secondary!$F11,0))</f>
        <v/>
      </c>
      <c r="K12" s="84" t="str">
        <f>IF($B12="","",ROUND(Removals_secondary!$K11,0))</f>
        <v/>
      </c>
      <c r="L12" s="325" t="str">
        <f>IF($B12="","",ROUND(IFERROR(SUMIFS('Data Sorting_Secondary'!$C:$C,'Data Sorting_Secondary'!$A:$A,$B12,'Data Sorting_Secondary'!$B:$B,TRIM(L$10)),0),0))</f>
        <v/>
      </c>
      <c r="M12" s="84" t="str">
        <f>IF(B12="","",_xlfn.XLOOKUP(B12,'manual inputs_secondary'!$G$4:$G$53,'manual inputs_secondary'!$H$4:$H$53))</f>
        <v/>
      </c>
      <c r="N12" s="228" t="str">
        <f>IF(B12 ="","",ROUND(($F12+$G12+$H12+$I12-$J12-$K12-$L12)*$M12,0))</f>
        <v/>
      </c>
      <c r="O12" s="325" t="str">
        <f>IF($B12="","",ROUND(IFERROR(SUMIFS('Data Sorting_Secondary'!$C:$C,'Data Sorting_Secondary'!$A:$A,$B12,'Data Sorting_Secondary'!$B:$B,TRIM(O$10)),0),0))</f>
        <v/>
      </c>
      <c r="P12" s="84" t="str">
        <f t="shared" ref="P12:P61" si="2">IF(B12="","",$O12-$AA12-$AB12)</f>
        <v/>
      </c>
      <c r="Q12" s="220"/>
      <c r="R12" s="227" t="str">
        <f>IF(D12="","",ROUND($O12-$AA12-$AB12+$Q12,0))</f>
        <v/>
      </c>
      <c r="S12" s="325" t="str">
        <f>IF($B12="","",ROUND(IFERROR(SUMIFS('Data Sorting_Secondary'!$C:$C,'Data Sorting_Secondary'!$A:$A,$B12,'Data Sorting_Secondary'!$B:$B,TRIM(S$10)),0),0))</f>
        <v/>
      </c>
      <c r="T12" s="84" t="str">
        <f>IF($B12="","",ROUND(Backfill_secondary!H12,0))</f>
        <v/>
      </c>
      <c r="U12" s="325" t="str">
        <f>IF($B12="","",ROUND(IFERROR(SUMIFS('Data Sorting_Secondary'!$C:$C,'Data Sorting_Secondary'!$A:$A,$B12,'Data Sorting_Secondary'!$B:$B,TRIM(U$10)),0),0))</f>
        <v/>
      </c>
      <c r="V12" s="325" t="str">
        <f>IF($B12="","",ROUND(IFERROR(SUMIFS('Data Sorting_Secondary'!$C:$C,'Data Sorting_Secondary'!$A:$A,$B12,'Data Sorting_Secondary'!$B:$B,TRIM(V$10)),0),0))</f>
        <v/>
      </c>
      <c r="W12" s="325" t="str">
        <f>IF($B12="","",ROUND(IFERROR(SUMIFS('Data Sorting_Secondary'!$C:$C,'Data Sorting_Secondary'!$A:$A,$B12,'Data Sorting_Secondary'!$B:$B,TRIM(W$10)),0),0))</f>
        <v/>
      </c>
      <c r="X12" s="325" t="str">
        <f>IF($B12="","",ROUND(IFERROR(SUMIFS('Data Sorting_Secondary'!$C:$C,'Data Sorting_Secondary'!$A:$A,$B12,'Data Sorting_Secondary'!$B:$B,TRIM(X$10)),0),0))</f>
        <v/>
      </c>
      <c r="Y12" s="84" t="str">
        <f>IF($B12="","",ROUND(Backfill_secondary!R12,0))</f>
        <v/>
      </c>
      <c r="Z12" s="84" t="str">
        <f>IF($B12="","",ROUND(Backfill_secondary!U12,0))</f>
        <v/>
      </c>
      <c r="AA12" s="84" t="str">
        <f>IF($B12="","",ROUND(Removals_secondary!$G11,0))</f>
        <v/>
      </c>
      <c r="AB12" s="84" t="str">
        <f>IF($B12="","",ROUND(Removals_secondary!$L11,0))</f>
        <v/>
      </c>
      <c r="AC12" s="325" t="str">
        <f>IF($B12="","",ROUND(IFERROR(SUMIFS('Data Sorting_Secondary'!$C:$C,'Data Sorting_Secondary'!$A:$A,$B12,'Data Sorting_Secondary'!$B:$B,TRIM(AC$10)),0),0))</f>
        <v/>
      </c>
      <c r="AD12" s="548" t="str">
        <f>IF($B12="","",ROUND(IFERROR(SUMIFS('Data Sorting_Secondary'!$C:$C,'Data Sorting_Secondary'!$A:$A,$B12,'Data Sorting_Secondary'!$B:$B,TRIM(AD$10)),0),0))</f>
        <v/>
      </c>
      <c r="AE12" s="548" t="str">
        <f>IF($B12="","",ROUND(IFERROR(SUMIFS('Data Sorting_Secondary'!$C:$C,'Data Sorting_Secondary'!$A:$A,$B12,'Data Sorting_Secondary'!$B:$B,TRIM(AE$10)),0),0))</f>
        <v/>
      </c>
      <c r="AF12" s="548" t="str">
        <f>IF($B12="","",ROUND(IFERROR(SUMIFS('Data Sorting_Secondary'!$C:$C,'Data Sorting_Secondary'!$A:$A,$B12,'Data Sorting_Secondary'!$B:$B,TRIM(AF$10)),0),0))</f>
        <v/>
      </c>
      <c r="AG12" s="548" t="str">
        <f>IF($B12="","",ROUND(IFERROR(SUMIFS('Data Sorting_Secondary'!$C:$C,'Data Sorting_Secondary'!$A:$A,$B12,'Data Sorting_Secondary'!$B:$B,TRIM(AG$10)),0),0))</f>
        <v/>
      </c>
      <c r="AH12" s="548" t="str">
        <f>IF($B12="","",ROUND(IFERROR(SUMIFS('Data Sorting_Secondary'!$C:$C,'Data Sorting_Secondary'!$A:$A,$B12,'Data Sorting_Secondary'!$B:$B,TRIM(AH$10)),0),0))</f>
        <v/>
      </c>
      <c r="AI12" s="221" t="str">
        <f>IF(B12="","",ROUND($O12+$Q12+$S12+$T12+$U12+$V12+$W12+$X12+$Y12+$Z12+$AC12+$AD12+$AE12+$AF12+$AG12+$AH12,0))</f>
        <v/>
      </c>
      <c r="AJ12" s="221" t="str">
        <f t="shared" ref="AJ12:AJ61" si="3">IF(B12="","",$N12-$AI12)</f>
        <v/>
      </c>
      <c r="AK12" s="221" t="str">
        <f t="shared" ref="AK12:AK61" si="4">IF(B12="","",$AJ12)</f>
        <v/>
      </c>
      <c r="AL12" s="221" t="str">
        <f>IF(B12="","",ROUND($O12+$Q12,0))</f>
        <v/>
      </c>
      <c r="AM12" s="221" t="str">
        <f t="shared" ref="AM12:AM61" si="5">IF(B12="","",-$AJ12)</f>
        <v/>
      </c>
      <c r="AN12" s="84">
        <v>0.9</v>
      </c>
      <c r="AO12" s="221" t="str">
        <f>IF(B12="","",ROUND(AM12/AN12,0))</f>
        <v/>
      </c>
      <c r="AP12" s="325" t="str">
        <f>IF(AJ12="", " ", ROUND($AJ12,0))</f>
        <v xml:space="preserve"> </v>
      </c>
    </row>
    <row r="13" spans="1:42" x14ac:dyDescent="0.25">
      <c r="B13" s="218" t="str">
        <f>IF('manual inputs_secondary'!D5&lt;&gt;"",'manual inputs_secondary'!D5,"")</f>
        <v/>
      </c>
      <c r="C13" s="325" t="str">
        <f>IF($B13="","",ROUND(IFERROR(SUMIFS('Data Sorting_Secondary'!$C:$C,'Data Sorting_Secondary'!$A:$A,$B13,'Data Sorting_Secondary'!$B:$B,TRIM(C$10)),0),0))</f>
        <v/>
      </c>
      <c r="D13" s="221" t="str">
        <f t="shared" ref="D13:D61" si="6">IF(B13="","",$C13+$J13+$K13)</f>
        <v/>
      </c>
      <c r="E13" s="220"/>
      <c r="F13" s="227" t="str">
        <f t="shared" ref="F13:F61" si="7">IF(B13="","",ROUND($D13+$E13,0))</f>
        <v/>
      </c>
      <c r="G13" s="84" t="str">
        <f>IF($B13="","",ROUND(Structure_Ex_secondary!I13,0))</f>
        <v/>
      </c>
      <c r="H13" s="220"/>
      <c r="I13" s="325" t="str">
        <f>IF($B13="","",ROUND(IFERROR(SUMIFS('Data Sorting_Secondary'!$C:$C,'Data Sorting_Secondary'!$A:$A,$B13,'Data Sorting_Secondary'!$B:$B,TRIM(I$10)),0),0))</f>
        <v/>
      </c>
      <c r="J13" s="84" t="str">
        <f>IF($B13="","",ROUND(Removals_secondary!$F12,0))</f>
        <v/>
      </c>
      <c r="K13" s="84" t="str">
        <f>IF($B13="","",ROUND(Removals_secondary!$K12,0))</f>
        <v/>
      </c>
      <c r="L13" s="325" t="str">
        <f>IF($B13="","",ROUND(IFERROR(SUMIFS('Data Sorting_Secondary'!$C:$C,'Data Sorting_Secondary'!$A:$A,$B13,'Data Sorting_Secondary'!$B:$B,TRIM(L$10)),0),0))</f>
        <v/>
      </c>
      <c r="M13" s="84" t="str">
        <f>IF(B13="","",_xlfn.XLOOKUP(B13,'manual inputs_secondary'!$G$4:$G$53,'manual inputs_secondary'!$H$4:$H$53))</f>
        <v/>
      </c>
      <c r="N13" s="228" t="str">
        <f t="shared" ref="N13:N61" si="8">IF(B13 ="","",ROUND(($F13+$G13+$H13+$I13-$J13-$K13-$L13)*$M13,0))</f>
        <v/>
      </c>
      <c r="O13" s="325" t="str">
        <f>IF($B13="","",ROUND(IFERROR(SUMIFS('Data Sorting_Secondary'!$C:$C,'Data Sorting_Secondary'!$A:$A,$B13,'Data Sorting_Secondary'!$B:$B,TRIM(O$10)),0),0))</f>
        <v/>
      </c>
      <c r="P13" s="84" t="str">
        <f t="shared" si="2"/>
        <v/>
      </c>
      <c r="Q13" s="220"/>
      <c r="R13" s="227" t="str">
        <f t="shared" ref="R13:R61" si="9">IF(D13="","",ROUND($O13-$AA13-$AB13+$Q13,0))</f>
        <v/>
      </c>
      <c r="S13" s="325" t="str">
        <f>IF($B13="","",ROUND(IFERROR(SUMIFS('Data Sorting_Secondary'!$C:$C,'Data Sorting_Secondary'!$A:$A,$B13,'Data Sorting_Secondary'!$B:$B,TRIM(S$10)),0),0))</f>
        <v/>
      </c>
      <c r="T13" s="84" t="str">
        <f>IF($B13="","",ROUND(Backfill_secondary!H13,0))</f>
        <v/>
      </c>
      <c r="U13" s="325" t="str">
        <f>IF($B13="","",ROUND(IFERROR(SUMIFS('Data Sorting_Secondary'!$C:$C,'Data Sorting_Secondary'!$A:$A,$B13,'Data Sorting_Secondary'!$B:$B,TRIM(U$10)),0),0))</f>
        <v/>
      </c>
      <c r="V13" s="325" t="str">
        <f>IF($B13="","",ROUND(IFERROR(SUMIFS('Data Sorting_Secondary'!$C:$C,'Data Sorting_Secondary'!$A:$A,$B13,'Data Sorting_Secondary'!$B:$B,TRIM(V$10)),0),0))</f>
        <v/>
      </c>
      <c r="W13" s="325" t="str">
        <f>IF($B13="","",ROUND(IFERROR(SUMIFS('Data Sorting_Secondary'!$C:$C,'Data Sorting_Secondary'!$A:$A,$B13,'Data Sorting_Secondary'!$B:$B,TRIM(W$10)),0),0))</f>
        <v/>
      </c>
      <c r="X13" s="325" t="str">
        <f>IF($B13="","",ROUND(IFERROR(SUMIFS('Data Sorting_Secondary'!$C:$C,'Data Sorting_Secondary'!$A:$A,$B13,'Data Sorting_Secondary'!$B:$B,TRIM(X$10)),0),0))</f>
        <v/>
      </c>
      <c r="Y13" s="84" t="str">
        <f>IF($B13="","",ROUND(Backfill_secondary!R13,0))</f>
        <v/>
      </c>
      <c r="Z13" s="84" t="str">
        <f>IF($B13="","",ROUND(Backfill_secondary!U13,0))</f>
        <v/>
      </c>
      <c r="AA13" s="84" t="str">
        <f>IF($B13="","",ROUND(Removals_secondary!$G12,0))</f>
        <v/>
      </c>
      <c r="AB13" s="84" t="str">
        <f>IF($B13="","",ROUND(Removals_secondary!$L12,0))</f>
        <v/>
      </c>
      <c r="AC13" s="325" t="str">
        <f>IF($B13="","",ROUND(IFERROR(SUMIFS('Data Sorting_Secondary'!$C:$C,'Data Sorting_Secondary'!$A:$A,$B13,'Data Sorting_Secondary'!$B:$B,TRIM(AC$10)),0),0))</f>
        <v/>
      </c>
      <c r="AD13" s="548" t="str">
        <f>IF($B13="","",ROUND(IFERROR(SUMIFS('Data Sorting_Secondary'!$C:$C,'Data Sorting_Secondary'!$A:$A,$B13,'Data Sorting_Secondary'!$B:$B,TRIM(AD$10)),0),0))</f>
        <v/>
      </c>
      <c r="AE13" s="548" t="str">
        <f>IF($B13="","",ROUND(IFERROR(SUMIFS('Data Sorting_Secondary'!$C:$C,'Data Sorting_Secondary'!$A:$A,$B13,'Data Sorting_Secondary'!$B:$B,TRIM(AE$10)),0),0))</f>
        <v/>
      </c>
      <c r="AF13" s="548" t="str">
        <f>IF($B13="","",ROUND(IFERROR(SUMIFS('Data Sorting_Secondary'!$C:$C,'Data Sorting_Secondary'!$A:$A,$B13,'Data Sorting_Secondary'!$B:$B,TRIM(AF$10)),0),0))</f>
        <v/>
      </c>
      <c r="AG13" s="548" t="str">
        <f>IF($B13="","",ROUND(IFERROR(SUMIFS('Data Sorting_Secondary'!$C:$C,'Data Sorting_Secondary'!$A:$A,$B13,'Data Sorting_Secondary'!$B:$B,TRIM(AG$10)),0),0))</f>
        <v/>
      </c>
      <c r="AH13" s="548" t="str">
        <f>IF($B13="","",ROUND(IFERROR(SUMIFS('Data Sorting_Secondary'!$C:$C,'Data Sorting_Secondary'!$A:$A,$B13,'Data Sorting_Secondary'!$B:$B,TRIM(AH$10)),0),0))</f>
        <v/>
      </c>
      <c r="AI13" s="221" t="str">
        <f t="shared" ref="AI13:AI61" si="10">IF(B13="","",ROUND($O13+$Q13+$S13+$T13+$U13+$V13+$W13+$X13+$Y13+$Z13+$AC13+$AD13+$AE13+$AF13+$AG13+$AH13,0))</f>
        <v/>
      </c>
      <c r="AJ13" s="221" t="str">
        <f t="shared" si="3"/>
        <v/>
      </c>
      <c r="AK13" s="221" t="str">
        <f t="shared" si="4"/>
        <v/>
      </c>
      <c r="AL13" s="221" t="str">
        <f t="shared" ref="AL13:AL61" si="11">IF(B13="","",ROUND($O13+$Q13,0))</f>
        <v/>
      </c>
      <c r="AM13" s="221" t="str">
        <f t="shared" si="5"/>
        <v/>
      </c>
      <c r="AN13" s="84">
        <v>0.9</v>
      </c>
      <c r="AO13" s="221" t="str">
        <f t="shared" ref="AO13:AO61" si="12">IF(B13="","",ROUND(AM13/AN13,0))</f>
        <v/>
      </c>
      <c r="AP13" s="325" t="str">
        <f t="shared" ref="AP13:AP61" si="13">IF(AJ13="", " ", ROUND($AJ13,0))</f>
        <v xml:space="preserve"> </v>
      </c>
    </row>
    <row r="14" spans="1:42" x14ac:dyDescent="0.25">
      <c r="B14" s="218" t="str">
        <f>IF('manual inputs_secondary'!D6&lt;&gt;"",'manual inputs_secondary'!D6,"")</f>
        <v/>
      </c>
      <c r="C14" s="325" t="str">
        <f>IF($B14="","",ROUND(IFERROR(SUMIFS('Data Sorting_Secondary'!$C:$C,'Data Sorting_Secondary'!$A:$A,$B14,'Data Sorting_Secondary'!$B:$B,TRIM(C$10)),0),0))</f>
        <v/>
      </c>
      <c r="D14" s="221" t="str">
        <f t="shared" si="6"/>
        <v/>
      </c>
      <c r="E14" s="220"/>
      <c r="F14" s="227" t="str">
        <f t="shared" si="7"/>
        <v/>
      </c>
      <c r="G14" s="84" t="str">
        <f>IF($B14="","",ROUND(Structure_Ex_secondary!I14,0))</f>
        <v/>
      </c>
      <c r="H14" s="220"/>
      <c r="I14" s="325" t="str">
        <f>IF($B14="","",ROUND(IFERROR(SUMIFS('Data Sorting_Secondary'!$C:$C,'Data Sorting_Secondary'!$A:$A,$B14,'Data Sorting_Secondary'!$B:$B,TRIM(I$10)),0),0))</f>
        <v/>
      </c>
      <c r="J14" s="84" t="str">
        <f>IF($B14="","",ROUND(Removals_secondary!$F13,0))</f>
        <v/>
      </c>
      <c r="K14" s="84" t="str">
        <f>IF($B14="","",ROUND(Removals_secondary!$K13,0))</f>
        <v/>
      </c>
      <c r="L14" s="325" t="str">
        <f>IF($B14="","",ROUND(IFERROR(SUMIFS('Data Sorting_Secondary'!$C:$C,'Data Sorting_Secondary'!$A:$A,$B14,'Data Sorting_Secondary'!$B:$B,TRIM(L$10)),0),0))</f>
        <v/>
      </c>
      <c r="M14" s="84" t="str">
        <f>IF(B14="","",_xlfn.XLOOKUP(B14,'manual inputs_secondary'!$G$4:$G$53,'manual inputs_secondary'!$H$4:$H$53))</f>
        <v/>
      </c>
      <c r="N14" s="228" t="str">
        <f t="shared" si="8"/>
        <v/>
      </c>
      <c r="O14" s="325" t="str">
        <f>IF($B14="","",ROUND(IFERROR(SUMIFS('Data Sorting_Secondary'!$C:$C,'Data Sorting_Secondary'!$A:$A,$B14,'Data Sorting_Secondary'!$B:$B,TRIM(O$10)),0),0))</f>
        <v/>
      </c>
      <c r="P14" s="84" t="str">
        <f t="shared" si="2"/>
        <v/>
      </c>
      <c r="Q14" s="220"/>
      <c r="R14" s="227" t="str">
        <f t="shared" si="9"/>
        <v/>
      </c>
      <c r="S14" s="325" t="str">
        <f>IF($B14="","",ROUND(IFERROR(SUMIFS('Data Sorting_Secondary'!$C:$C,'Data Sorting_Secondary'!$A:$A,$B14,'Data Sorting_Secondary'!$B:$B,TRIM(S$10)),0),0))</f>
        <v/>
      </c>
      <c r="T14" s="84" t="str">
        <f>IF($B14="","",ROUND(Backfill_secondary!H14,0))</f>
        <v/>
      </c>
      <c r="U14" s="325" t="str">
        <f>IF($B14="","",ROUND(IFERROR(SUMIFS('Data Sorting_Secondary'!$C:$C,'Data Sorting_Secondary'!$A:$A,$B14,'Data Sorting_Secondary'!$B:$B,TRIM(U$10)),0),0))</f>
        <v/>
      </c>
      <c r="V14" s="325" t="str">
        <f>IF($B14="","",ROUND(IFERROR(SUMIFS('Data Sorting_Secondary'!$C:$C,'Data Sorting_Secondary'!$A:$A,$B14,'Data Sorting_Secondary'!$B:$B,TRIM(V$10)),0),0))</f>
        <v/>
      </c>
      <c r="W14" s="325" t="str">
        <f>IF($B14="","",ROUND(IFERROR(SUMIFS('Data Sorting_Secondary'!$C:$C,'Data Sorting_Secondary'!$A:$A,$B14,'Data Sorting_Secondary'!$B:$B,TRIM(W$10)),0),0))</f>
        <v/>
      </c>
      <c r="X14" s="325" t="str">
        <f>IF($B14="","",ROUND(IFERROR(SUMIFS('Data Sorting_Secondary'!$C:$C,'Data Sorting_Secondary'!$A:$A,$B14,'Data Sorting_Secondary'!$B:$B,TRIM(X$10)),0),0))</f>
        <v/>
      </c>
      <c r="Y14" s="84" t="str">
        <f>IF($B14="","",ROUND(Backfill_secondary!R14,0))</f>
        <v/>
      </c>
      <c r="Z14" s="84" t="str">
        <f>IF($B14="","",ROUND(Backfill_secondary!U14,0))</f>
        <v/>
      </c>
      <c r="AA14" s="84" t="str">
        <f>IF($B14="","",ROUND(Removals_secondary!$G13,0))</f>
        <v/>
      </c>
      <c r="AB14" s="84" t="str">
        <f>IF($B14="","",ROUND(Removals_secondary!$L13,0))</f>
        <v/>
      </c>
      <c r="AC14" s="325" t="str">
        <f>IF($B14="","",ROUND(IFERROR(SUMIFS('Data Sorting_Secondary'!$C:$C,'Data Sorting_Secondary'!$A:$A,$B14,'Data Sorting_Secondary'!$B:$B,TRIM(AC$10)),0),0))</f>
        <v/>
      </c>
      <c r="AD14" s="548" t="str">
        <f>IF($B14="","",ROUND(IFERROR(SUMIFS('Data Sorting_Secondary'!$C:$C,'Data Sorting_Secondary'!$A:$A,$B14,'Data Sorting_Secondary'!$B:$B,TRIM(AD$10)),0),0))</f>
        <v/>
      </c>
      <c r="AE14" s="548" t="str">
        <f>IF($B14="","",ROUND(IFERROR(SUMIFS('Data Sorting_Secondary'!$C:$C,'Data Sorting_Secondary'!$A:$A,$B14,'Data Sorting_Secondary'!$B:$B,TRIM(AE$10)),0),0))</f>
        <v/>
      </c>
      <c r="AF14" s="548" t="str">
        <f>IF($B14="","",ROUND(IFERROR(SUMIFS('Data Sorting_Secondary'!$C:$C,'Data Sorting_Secondary'!$A:$A,$B14,'Data Sorting_Secondary'!$B:$B,TRIM(AF$10)),0),0))</f>
        <v/>
      </c>
      <c r="AG14" s="548" t="str">
        <f>IF($B14="","",ROUND(IFERROR(SUMIFS('Data Sorting_Secondary'!$C:$C,'Data Sorting_Secondary'!$A:$A,$B14,'Data Sorting_Secondary'!$B:$B,TRIM(AG$10)),0),0))</f>
        <v/>
      </c>
      <c r="AH14" s="548" t="str">
        <f>IF($B14="","",ROUND(IFERROR(SUMIFS('Data Sorting_Secondary'!$C:$C,'Data Sorting_Secondary'!$A:$A,$B14,'Data Sorting_Secondary'!$B:$B,TRIM(AH$10)),0),0))</f>
        <v/>
      </c>
      <c r="AI14" s="221" t="str">
        <f t="shared" si="10"/>
        <v/>
      </c>
      <c r="AJ14" s="221" t="str">
        <f t="shared" si="3"/>
        <v/>
      </c>
      <c r="AK14" s="221" t="str">
        <f t="shared" si="4"/>
        <v/>
      </c>
      <c r="AL14" s="221" t="str">
        <f t="shared" si="11"/>
        <v/>
      </c>
      <c r="AM14" s="221" t="str">
        <f t="shared" si="5"/>
        <v/>
      </c>
      <c r="AN14" s="84">
        <v>0.9</v>
      </c>
      <c r="AO14" s="221" t="str">
        <f t="shared" si="12"/>
        <v/>
      </c>
      <c r="AP14" s="325" t="str">
        <f t="shared" si="13"/>
        <v xml:space="preserve"> </v>
      </c>
    </row>
    <row r="15" spans="1:42" x14ac:dyDescent="0.25">
      <c r="B15" s="218" t="str">
        <f>IF('manual inputs_secondary'!D7&lt;&gt;"",'manual inputs_secondary'!D7,"")</f>
        <v/>
      </c>
      <c r="C15" s="325" t="str">
        <f>IF($B15="","",ROUND(IFERROR(SUMIFS('Data Sorting_Secondary'!$C:$C,'Data Sorting_Secondary'!$A:$A,$B15,'Data Sorting_Secondary'!$B:$B,TRIM(C$10)),0),0))</f>
        <v/>
      </c>
      <c r="D15" s="221" t="str">
        <f t="shared" si="6"/>
        <v/>
      </c>
      <c r="E15" s="220"/>
      <c r="F15" s="227" t="str">
        <f t="shared" si="7"/>
        <v/>
      </c>
      <c r="G15" s="84" t="str">
        <f>IF($B15="","",ROUND(Structure_Ex_secondary!I15,0))</f>
        <v/>
      </c>
      <c r="H15" s="220"/>
      <c r="I15" s="325" t="str">
        <f>IF($B15="","",ROUND(IFERROR(SUMIFS('Data Sorting_Secondary'!$C:$C,'Data Sorting_Secondary'!$A:$A,$B15,'Data Sorting_Secondary'!$B:$B,TRIM(I$10)),0),0))</f>
        <v/>
      </c>
      <c r="J15" s="84" t="str">
        <f>IF($B15="","",ROUND(Removals_secondary!$F14,0))</f>
        <v/>
      </c>
      <c r="K15" s="84" t="str">
        <f>IF($B15="","",ROUND(Removals_secondary!$K14,0))</f>
        <v/>
      </c>
      <c r="L15" s="325" t="str">
        <f>IF($B15="","",ROUND(IFERROR(SUMIFS('Data Sorting_Secondary'!$C:$C,'Data Sorting_Secondary'!$A:$A,$B15,'Data Sorting_Secondary'!$B:$B,TRIM(L$10)),0),0))</f>
        <v/>
      </c>
      <c r="M15" s="84" t="str">
        <f>IF(B15="","",_xlfn.XLOOKUP(B15,'manual inputs_secondary'!$G$4:$G$53,'manual inputs_secondary'!$H$4:$H$53))</f>
        <v/>
      </c>
      <c r="N15" s="228" t="str">
        <f t="shared" si="8"/>
        <v/>
      </c>
      <c r="O15" s="325" t="str">
        <f>IF($B15="","",ROUND(IFERROR(SUMIFS('Data Sorting_Secondary'!$C:$C,'Data Sorting_Secondary'!$A:$A,$B15,'Data Sorting_Secondary'!$B:$B,TRIM(O$10)),0),0))</f>
        <v/>
      </c>
      <c r="P15" s="84" t="str">
        <f t="shared" si="2"/>
        <v/>
      </c>
      <c r="Q15" s="220"/>
      <c r="R15" s="227" t="str">
        <f t="shared" si="9"/>
        <v/>
      </c>
      <c r="S15" s="325" t="str">
        <f>IF($B15="","",ROUND(IFERROR(SUMIFS('Data Sorting_Secondary'!$C:$C,'Data Sorting_Secondary'!$A:$A,$B15,'Data Sorting_Secondary'!$B:$B,TRIM(S$10)),0),0))</f>
        <v/>
      </c>
      <c r="T15" s="84" t="str">
        <f>IF($B15="","",ROUND(Backfill_secondary!H15,0))</f>
        <v/>
      </c>
      <c r="U15" s="325" t="str">
        <f>IF($B15="","",ROUND(IFERROR(SUMIFS('Data Sorting_Secondary'!$C:$C,'Data Sorting_Secondary'!$A:$A,$B15,'Data Sorting_Secondary'!$B:$B,TRIM(U$10)),0),0))</f>
        <v/>
      </c>
      <c r="V15" s="325" t="str">
        <f>IF($B15="","",ROUND(IFERROR(SUMIFS('Data Sorting_Secondary'!$C:$C,'Data Sorting_Secondary'!$A:$A,$B15,'Data Sorting_Secondary'!$B:$B,TRIM(V$10)),0),0))</f>
        <v/>
      </c>
      <c r="W15" s="325" t="str">
        <f>IF($B15="","",ROUND(IFERROR(SUMIFS('Data Sorting_Secondary'!$C:$C,'Data Sorting_Secondary'!$A:$A,$B15,'Data Sorting_Secondary'!$B:$B,TRIM(W$10)),0),0))</f>
        <v/>
      </c>
      <c r="X15" s="325" t="str">
        <f>IF($B15="","",ROUND(IFERROR(SUMIFS('Data Sorting_Secondary'!$C:$C,'Data Sorting_Secondary'!$A:$A,$B15,'Data Sorting_Secondary'!$B:$B,TRIM(X$10)),0),0))</f>
        <v/>
      </c>
      <c r="Y15" s="84" t="str">
        <f>IF($B15="","",ROUND(Backfill_secondary!R15,0))</f>
        <v/>
      </c>
      <c r="Z15" s="84" t="str">
        <f>IF($B15="","",ROUND(Backfill_secondary!U15,0))</f>
        <v/>
      </c>
      <c r="AA15" s="84" t="str">
        <f>IF($B15="","",ROUND(Removals_secondary!$G14,0))</f>
        <v/>
      </c>
      <c r="AB15" s="84" t="str">
        <f>IF($B15="","",ROUND(Removals_secondary!$L14,0))</f>
        <v/>
      </c>
      <c r="AC15" s="325" t="str">
        <f>IF($B15="","",ROUND(IFERROR(SUMIFS('Data Sorting_Secondary'!$C:$C,'Data Sorting_Secondary'!$A:$A,$B15,'Data Sorting_Secondary'!$B:$B,TRIM(AC$10)),0),0))</f>
        <v/>
      </c>
      <c r="AD15" s="548" t="str">
        <f>IF($B15="","",ROUND(IFERROR(SUMIFS('Data Sorting_Secondary'!$C:$C,'Data Sorting_Secondary'!$A:$A,$B15,'Data Sorting_Secondary'!$B:$B,TRIM(AD$10)),0),0))</f>
        <v/>
      </c>
      <c r="AE15" s="548" t="str">
        <f>IF($B15="","",ROUND(IFERROR(SUMIFS('Data Sorting_Secondary'!$C:$C,'Data Sorting_Secondary'!$A:$A,$B15,'Data Sorting_Secondary'!$B:$B,TRIM(AE$10)),0),0))</f>
        <v/>
      </c>
      <c r="AF15" s="548" t="str">
        <f>IF($B15="","",ROUND(IFERROR(SUMIFS('Data Sorting_Secondary'!$C:$C,'Data Sorting_Secondary'!$A:$A,$B15,'Data Sorting_Secondary'!$B:$B,TRIM(AF$10)),0),0))</f>
        <v/>
      </c>
      <c r="AG15" s="548" t="str">
        <f>IF($B15="","",ROUND(IFERROR(SUMIFS('Data Sorting_Secondary'!$C:$C,'Data Sorting_Secondary'!$A:$A,$B15,'Data Sorting_Secondary'!$B:$B,TRIM(AG$10)),0),0))</f>
        <v/>
      </c>
      <c r="AH15" s="548" t="str">
        <f>IF($B15="","",ROUND(IFERROR(SUMIFS('Data Sorting_Secondary'!$C:$C,'Data Sorting_Secondary'!$A:$A,$B15,'Data Sorting_Secondary'!$B:$B,TRIM(AH$10)),0),0))</f>
        <v/>
      </c>
      <c r="AI15" s="221" t="str">
        <f t="shared" si="10"/>
        <v/>
      </c>
      <c r="AJ15" s="221" t="str">
        <f t="shared" si="3"/>
        <v/>
      </c>
      <c r="AK15" s="221" t="str">
        <f t="shared" si="4"/>
        <v/>
      </c>
      <c r="AL15" s="221" t="str">
        <f t="shared" si="11"/>
        <v/>
      </c>
      <c r="AM15" s="221" t="str">
        <f t="shared" si="5"/>
        <v/>
      </c>
      <c r="AN15" s="84">
        <v>0.9</v>
      </c>
      <c r="AO15" s="221" t="str">
        <f t="shared" si="12"/>
        <v/>
      </c>
      <c r="AP15" s="325" t="str">
        <f t="shared" si="13"/>
        <v xml:space="preserve"> </v>
      </c>
    </row>
    <row r="16" spans="1:42" x14ac:dyDescent="0.25">
      <c r="B16" s="218" t="str">
        <f>IF('manual inputs_secondary'!D8&lt;&gt;"",'manual inputs_secondary'!D8,"")</f>
        <v/>
      </c>
      <c r="C16" s="325" t="str">
        <f>IF($B16="","",ROUND(IFERROR(SUMIFS('Data Sorting_Secondary'!$C:$C,'Data Sorting_Secondary'!$A:$A,$B16,'Data Sorting_Secondary'!$B:$B,TRIM(C$10)),0),0))</f>
        <v/>
      </c>
      <c r="D16" s="221" t="str">
        <f t="shared" si="6"/>
        <v/>
      </c>
      <c r="E16" s="220"/>
      <c r="F16" s="227" t="str">
        <f t="shared" si="7"/>
        <v/>
      </c>
      <c r="G16" s="84" t="str">
        <f>IF($B16="","",ROUND(Structure_Ex_secondary!I16,0))</f>
        <v/>
      </c>
      <c r="H16" s="220"/>
      <c r="I16" s="325" t="str">
        <f>IF($B16="","",ROUND(IFERROR(SUMIFS('Data Sorting_Secondary'!$C:$C,'Data Sorting_Secondary'!$A:$A,$B16,'Data Sorting_Secondary'!$B:$B,TRIM(I$10)),0),0))</f>
        <v/>
      </c>
      <c r="J16" s="84" t="str">
        <f>IF($B16="","",ROUND(Removals_secondary!$F15,0))</f>
        <v/>
      </c>
      <c r="K16" s="84" t="str">
        <f>IF($B16="","",ROUND(Removals_secondary!$K15,0))</f>
        <v/>
      </c>
      <c r="L16" s="325" t="str">
        <f>IF($B16="","",ROUND(IFERROR(SUMIFS('Data Sorting_Secondary'!$C:$C,'Data Sorting_Secondary'!$A:$A,$B16,'Data Sorting_Secondary'!$B:$B,TRIM(L$10)),0),0))</f>
        <v/>
      </c>
      <c r="M16" s="84" t="str">
        <f>IF(B16="","",_xlfn.XLOOKUP(B16,'manual inputs_secondary'!$G$4:$G$53,'manual inputs_secondary'!$H$4:$H$53))</f>
        <v/>
      </c>
      <c r="N16" s="228" t="str">
        <f t="shared" si="8"/>
        <v/>
      </c>
      <c r="O16" s="325" t="str">
        <f>IF($B16="","",ROUND(IFERROR(SUMIFS('Data Sorting_Secondary'!$C:$C,'Data Sorting_Secondary'!$A:$A,$B16,'Data Sorting_Secondary'!$B:$B,TRIM(O$10)),0),0))</f>
        <v/>
      </c>
      <c r="P16" s="84" t="str">
        <f t="shared" si="2"/>
        <v/>
      </c>
      <c r="Q16" s="220"/>
      <c r="R16" s="227" t="str">
        <f t="shared" si="9"/>
        <v/>
      </c>
      <c r="S16" s="325" t="str">
        <f>IF($B16="","",ROUND(IFERROR(SUMIFS('Data Sorting_Secondary'!$C:$C,'Data Sorting_Secondary'!$A:$A,$B16,'Data Sorting_Secondary'!$B:$B,TRIM(S$10)),0),0))</f>
        <v/>
      </c>
      <c r="T16" s="84" t="str">
        <f>IF($B16="","",ROUND(Backfill_secondary!H16,0))</f>
        <v/>
      </c>
      <c r="U16" s="325" t="str">
        <f>IF($B16="","",ROUND(IFERROR(SUMIFS('Data Sorting_Secondary'!$C:$C,'Data Sorting_Secondary'!$A:$A,$B16,'Data Sorting_Secondary'!$B:$B,TRIM(U$10)),0),0))</f>
        <v/>
      </c>
      <c r="V16" s="325" t="str">
        <f>IF($B16="","",ROUND(IFERROR(SUMIFS('Data Sorting_Secondary'!$C:$C,'Data Sorting_Secondary'!$A:$A,$B16,'Data Sorting_Secondary'!$B:$B,TRIM(V$10)),0),0))</f>
        <v/>
      </c>
      <c r="W16" s="325" t="str">
        <f>IF($B16="","",ROUND(IFERROR(SUMIFS('Data Sorting_Secondary'!$C:$C,'Data Sorting_Secondary'!$A:$A,$B16,'Data Sorting_Secondary'!$B:$B,TRIM(W$10)),0),0))</f>
        <v/>
      </c>
      <c r="X16" s="325" t="str">
        <f>IF($B16="","",ROUND(IFERROR(SUMIFS('Data Sorting_Secondary'!$C:$C,'Data Sorting_Secondary'!$A:$A,$B16,'Data Sorting_Secondary'!$B:$B,TRIM(X$10)),0),0))</f>
        <v/>
      </c>
      <c r="Y16" s="84" t="str">
        <f>IF($B16="","",ROUND(Backfill_secondary!R16,0))</f>
        <v/>
      </c>
      <c r="Z16" s="84" t="str">
        <f>IF($B16="","",ROUND(Backfill_secondary!U16,0))</f>
        <v/>
      </c>
      <c r="AA16" s="84" t="str">
        <f>IF($B16="","",ROUND(Removals_secondary!$G15,0))</f>
        <v/>
      </c>
      <c r="AB16" s="84" t="str">
        <f>IF($B16="","",ROUND(Removals_secondary!$L15,0))</f>
        <v/>
      </c>
      <c r="AC16" s="325" t="str">
        <f>IF($B16="","",ROUND(IFERROR(SUMIFS('Data Sorting_Secondary'!$C:$C,'Data Sorting_Secondary'!$A:$A,$B16,'Data Sorting_Secondary'!$B:$B,TRIM(AC$10)),0),0))</f>
        <v/>
      </c>
      <c r="AD16" s="548" t="str">
        <f>IF($B16="","",ROUND(IFERROR(SUMIFS('Data Sorting_Secondary'!$C:$C,'Data Sorting_Secondary'!$A:$A,$B16,'Data Sorting_Secondary'!$B:$B,TRIM(AD$10)),0),0))</f>
        <v/>
      </c>
      <c r="AE16" s="548" t="str">
        <f>IF($B16="","",ROUND(IFERROR(SUMIFS('Data Sorting_Secondary'!$C:$C,'Data Sorting_Secondary'!$A:$A,$B16,'Data Sorting_Secondary'!$B:$B,TRIM(AE$10)),0),0))</f>
        <v/>
      </c>
      <c r="AF16" s="548" t="str">
        <f>IF($B16="","",ROUND(IFERROR(SUMIFS('Data Sorting_Secondary'!$C:$C,'Data Sorting_Secondary'!$A:$A,$B16,'Data Sorting_Secondary'!$B:$B,TRIM(AF$10)),0),0))</f>
        <v/>
      </c>
      <c r="AG16" s="548" t="str">
        <f>IF($B16="","",ROUND(IFERROR(SUMIFS('Data Sorting_Secondary'!$C:$C,'Data Sorting_Secondary'!$A:$A,$B16,'Data Sorting_Secondary'!$B:$B,TRIM(AG$10)),0),0))</f>
        <v/>
      </c>
      <c r="AH16" s="548" t="str">
        <f>IF($B16="","",ROUND(IFERROR(SUMIFS('Data Sorting_Secondary'!$C:$C,'Data Sorting_Secondary'!$A:$A,$B16,'Data Sorting_Secondary'!$B:$B,TRIM(AH$10)),0),0))</f>
        <v/>
      </c>
      <c r="AI16" s="221" t="str">
        <f t="shared" si="10"/>
        <v/>
      </c>
      <c r="AJ16" s="221" t="str">
        <f t="shared" si="3"/>
        <v/>
      </c>
      <c r="AK16" s="221" t="str">
        <f t="shared" si="4"/>
        <v/>
      </c>
      <c r="AL16" s="221" t="str">
        <f t="shared" si="11"/>
        <v/>
      </c>
      <c r="AM16" s="221" t="str">
        <f t="shared" si="5"/>
        <v/>
      </c>
      <c r="AN16" s="84">
        <v>0.9</v>
      </c>
      <c r="AO16" s="221" t="str">
        <f t="shared" si="12"/>
        <v/>
      </c>
      <c r="AP16" s="325" t="str">
        <f t="shared" si="13"/>
        <v xml:space="preserve"> </v>
      </c>
    </row>
    <row r="17" spans="2:42" x14ac:dyDescent="0.25">
      <c r="B17" s="218" t="str">
        <f>IF('manual inputs_secondary'!D9&lt;&gt;"",'manual inputs_secondary'!D9,"")</f>
        <v/>
      </c>
      <c r="C17" s="325" t="str">
        <f>IF($B17="","",ROUND(IFERROR(SUMIFS('Data Sorting_Secondary'!$C:$C,'Data Sorting_Secondary'!$A:$A,$B17,'Data Sorting_Secondary'!$B:$B,TRIM(C$10)),0),0))</f>
        <v/>
      </c>
      <c r="D17" s="221" t="str">
        <f t="shared" si="6"/>
        <v/>
      </c>
      <c r="E17" s="220"/>
      <c r="F17" s="227" t="str">
        <f t="shared" si="7"/>
        <v/>
      </c>
      <c r="G17" s="84" t="str">
        <f>IF($B17="","",ROUND(Structure_Ex_secondary!I17,0))</f>
        <v/>
      </c>
      <c r="H17" s="220"/>
      <c r="I17" s="325" t="str">
        <f>IF($B17="","",ROUND(IFERROR(SUMIFS('Data Sorting_Secondary'!$C:$C,'Data Sorting_Secondary'!$A:$A,$B17,'Data Sorting_Secondary'!$B:$B,TRIM(I$10)),0),0))</f>
        <v/>
      </c>
      <c r="J17" s="84" t="str">
        <f>IF($B17="","",ROUND(Removals_secondary!$F16,0))</f>
        <v/>
      </c>
      <c r="K17" s="84" t="str">
        <f>IF($B17="","",ROUND(Removals_secondary!$K16,0))</f>
        <v/>
      </c>
      <c r="L17" s="325" t="str">
        <f>IF($B17="","",ROUND(IFERROR(SUMIFS('Data Sorting_Secondary'!$C:$C,'Data Sorting_Secondary'!$A:$A,$B17,'Data Sorting_Secondary'!$B:$B,TRIM(L$10)),0),0))</f>
        <v/>
      </c>
      <c r="M17" s="84" t="str">
        <f>IF(B17="","",_xlfn.XLOOKUP(B17,'manual inputs_secondary'!$G$4:$G$53,'manual inputs_secondary'!$H$4:$H$53))</f>
        <v/>
      </c>
      <c r="N17" s="228" t="str">
        <f t="shared" si="8"/>
        <v/>
      </c>
      <c r="O17" s="325" t="str">
        <f>IF($B17="","",ROUND(IFERROR(SUMIFS('Data Sorting_Secondary'!$C:$C,'Data Sorting_Secondary'!$A:$A,$B17,'Data Sorting_Secondary'!$B:$B,TRIM(O$10)),0),0))</f>
        <v/>
      </c>
      <c r="P17" s="84" t="str">
        <f t="shared" si="2"/>
        <v/>
      </c>
      <c r="Q17" s="220"/>
      <c r="R17" s="227" t="str">
        <f t="shared" si="9"/>
        <v/>
      </c>
      <c r="S17" s="325" t="str">
        <f>IF($B17="","",ROUND(IFERROR(SUMIFS('Data Sorting_Secondary'!$C:$C,'Data Sorting_Secondary'!$A:$A,$B17,'Data Sorting_Secondary'!$B:$B,TRIM(S$10)),0),0))</f>
        <v/>
      </c>
      <c r="T17" s="84" t="str">
        <f>IF($B17="","",ROUND(Backfill_secondary!H17,0))</f>
        <v/>
      </c>
      <c r="U17" s="325" t="str">
        <f>IF($B17="","",ROUND(IFERROR(SUMIFS('Data Sorting_Secondary'!$C:$C,'Data Sorting_Secondary'!$A:$A,$B17,'Data Sorting_Secondary'!$B:$B,TRIM(U$10)),0),0))</f>
        <v/>
      </c>
      <c r="V17" s="325" t="str">
        <f>IF($B17="","",ROUND(IFERROR(SUMIFS('Data Sorting_Secondary'!$C:$C,'Data Sorting_Secondary'!$A:$A,$B17,'Data Sorting_Secondary'!$B:$B,TRIM(V$10)),0),0))</f>
        <v/>
      </c>
      <c r="W17" s="325" t="str">
        <f>IF($B17="","",ROUND(IFERROR(SUMIFS('Data Sorting_Secondary'!$C:$C,'Data Sorting_Secondary'!$A:$A,$B17,'Data Sorting_Secondary'!$B:$B,TRIM(W$10)),0),0))</f>
        <v/>
      </c>
      <c r="X17" s="325" t="str">
        <f>IF($B17="","",ROUND(IFERROR(SUMIFS('Data Sorting_Secondary'!$C:$C,'Data Sorting_Secondary'!$A:$A,$B17,'Data Sorting_Secondary'!$B:$B,TRIM(X$10)),0),0))</f>
        <v/>
      </c>
      <c r="Y17" s="84" t="str">
        <f>IF($B17="","",ROUND(Backfill_secondary!R17,0))</f>
        <v/>
      </c>
      <c r="Z17" s="84" t="str">
        <f>IF($B17="","",ROUND(Backfill_secondary!U17,0))</f>
        <v/>
      </c>
      <c r="AA17" s="84" t="str">
        <f>IF($B17="","",ROUND(Removals_secondary!$G16,0))</f>
        <v/>
      </c>
      <c r="AB17" s="84" t="str">
        <f>IF($B17="","",ROUND(Removals_secondary!$L16,0))</f>
        <v/>
      </c>
      <c r="AC17" s="325" t="str">
        <f>IF($B17="","",ROUND(IFERROR(SUMIFS('Data Sorting_Secondary'!$C:$C,'Data Sorting_Secondary'!$A:$A,$B17,'Data Sorting_Secondary'!$B:$B,TRIM(AC$10)),0),0))</f>
        <v/>
      </c>
      <c r="AD17" s="548" t="str">
        <f>IF($B17="","",ROUND(IFERROR(SUMIFS('Data Sorting_Secondary'!$C:$C,'Data Sorting_Secondary'!$A:$A,$B17,'Data Sorting_Secondary'!$B:$B,TRIM(AD$10)),0),0))</f>
        <v/>
      </c>
      <c r="AE17" s="548" t="str">
        <f>IF($B17="","",ROUND(IFERROR(SUMIFS('Data Sorting_Secondary'!$C:$C,'Data Sorting_Secondary'!$A:$A,$B17,'Data Sorting_Secondary'!$B:$B,TRIM(AE$10)),0),0))</f>
        <v/>
      </c>
      <c r="AF17" s="548" t="str">
        <f>IF($B17="","",ROUND(IFERROR(SUMIFS('Data Sorting_Secondary'!$C:$C,'Data Sorting_Secondary'!$A:$A,$B17,'Data Sorting_Secondary'!$B:$B,TRIM(AF$10)),0),0))</f>
        <v/>
      </c>
      <c r="AG17" s="548" t="str">
        <f>IF($B17="","",ROUND(IFERROR(SUMIFS('Data Sorting_Secondary'!$C:$C,'Data Sorting_Secondary'!$A:$A,$B17,'Data Sorting_Secondary'!$B:$B,TRIM(AG$10)),0),0))</f>
        <v/>
      </c>
      <c r="AH17" s="548" t="str">
        <f>IF($B17="","",ROUND(IFERROR(SUMIFS('Data Sorting_Secondary'!$C:$C,'Data Sorting_Secondary'!$A:$A,$B17,'Data Sorting_Secondary'!$B:$B,TRIM(AH$10)),0),0))</f>
        <v/>
      </c>
      <c r="AI17" s="221" t="str">
        <f t="shared" si="10"/>
        <v/>
      </c>
      <c r="AJ17" s="221" t="str">
        <f t="shared" si="3"/>
        <v/>
      </c>
      <c r="AK17" s="221" t="str">
        <f t="shared" si="4"/>
        <v/>
      </c>
      <c r="AL17" s="221" t="str">
        <f t="shared" si="11"/>
        <v/>
      </c>
      <c r="AM17" s="221" t="str">
        <f t="shared" si="5"/>
        <v/>
      </c>
      <c r="AN17" s="84">
        <v>0.9</v>
      </c>
      <c r="AO17" s="221" t="str">
        <f t="shared" si="12"/>
        <v/>
      </c>
      <c r="AP17" s="325" t="str">
        <f t="shared" si="13"/>
        <v xml:space="preserve"> </v>
      </c>
    </row>
    <row r="18" spans="2:42" x14ac:dyDescent="0.25">
      <c r="B18" s="218" t="str">
        <f>IF('manual inputs_secondary'!D10&lt;&gt;"",'manual inputs_secondary'!D10,"")</f>
        <v/>
      </c>
      <c r="C18" s="325" t="str">
        <f>IF($B18="","",ROUND(IFERROR(SUMIFS('Data Sorting_Secondary'!$C:$C,'Data Sorting_Secondary'!$A:$A,$B18,'Data Sorting_Secondary'!$B:$B,TRIM(C$10)),0),0))</f>
        <v/>
      </c>
      <c r="D18" s="221" t="str">
        <f t="shared" si="6"/>
        <v/>
      </c>
      <c r="E18" s="220"/>
      <c r="F18" s="227" t="str">
        <f t="shared" si="7"/>
        <v/>
      </c>
      <c r="G18" s="84" t="str">
        <f>IF($B18="","",ROUND(Structure_Ex_secondary!I18,0))</f>
        <v/>
      </c>
      <c r="H18" s="220"/>
      <c r="I18" s="325" t="str">
        <f>IF($B18="","",ROUND(IFERROR(SUMIFS('Data Sorting_Secondary'!$C:$C,'Data Sorting_Secondary'!$A:$A,$B18,'Data Sorting_Secondary'!$B:$B,TRIM(I$10)),0),0))</f>
        <v/>
      </c>
      <c r="J18" s="84" t="str">
        <f>IF($B18="","",ROUND(Removals_secondary!$F17,0))</f>
        <v/>
      </c>
      <c r="K18" s="84" t="str">
        <f>IF($B18="","",ROUND(Removals_secondary!$K17,0))</f>
        <v/>
      </c>
      <c r="L18" s="325" t="str">
        <f>IF($B18="","",ROUND(IFERROR(SUMIFS('Data Sorting_Secondary'!$C:$C,'Data Sorting_Secondary'!$A:$A,$B18,'Data Sorting_Secondary'!$B:$B,TRIM(L$10)),0),0))</f>
        <v/>
      </c>
      <c r="M18" s="84" t="str">
        <f>IF(B18="","",_xlfn.XLOOKUP(B18,'manual inputs_secondary'!$G$4:$G$53,'manual inputs_secondary'!$H$4:$H$53))</f>
        <v/>
      </c>
      <c r="N18" s="228" t="str">
        <f t="shared" si="8"/>
        <v/>
      </c>
      <c r="O18" s="325" t="str">
        <f>IF($B18="","",ROUND(IFERROR(SUMIFS('Data Sorting_Secondary'!$C:$C,'Data Sorting_Secondary'!$A:$A,$B18,'Data Sorting_Secondary'!$B:$B,TRIM(O$10)),0),0))</f>
        <v/>
      </c>
      <c r="P18" s="84" t="str">
        <f t="shared" si="2"/>
        <v/>
      </c>
      <c r="Q18" s="220"/>
      <c r="R18" s="227" t="str">
        <f t="shared" si="9"/>
        <v/>
      </c>
      <c r="S18" s="325" t="str">
        <f>IF($B18="","",ROUND(IFERROR(SUMIFS('Data Sorting_Secondary'!$C:$C,'Data Sorting_Secondary'!$A:$A,$B18,'Data Sorting_Secondary'!$B:$B,TRIM(S$10)),0),0))</f>
        <v/>
      </c>
      <c r="T18" s="84" t="str">
        <f>IF($B18="","",ROUND(Backfill_secondary!H18,0))</f>
        <v/>
      </c>
      <c r="U18" s="325" t="str">
        <f>IF($B18="","",ROUND(IFERROR(SUMIFS('Data Sorting_Secondary'!$C:$C,'Data Sorting_Secondary'!$A:$A,$B18,'Data Sorting_Secondary'!$B:$B,TRIM(U$10)),0),0))</f>
        <v/>
      </c>
      <c r="V18" s="325" t="str">
        <f>IF($B18="","",ROUND(IFERROR(SUMIFS('Data Sorting_Secondary'!$C:$C,'Data Sorting_Secondary'!$A:$A,$B18,'Data Sorting_Secondary'!$B:$B,TRIM(V$10)),0),0))</f>
        <v/>
      </c>
      <c r="W18" s="325" t="str">
        <f>IF($B18="","",ROUND(IFERROR(SUMIFS('Data Sorting_Secondary'!$C:$C,'Data Sorting_Secondary'!$A:$A,$B18,'Data Sorting_Secondary'!$B:$B,TRIM(W$10)),0),0))</f>
        <v/>
      </c>
      <c r="X18" s="325" t="str">
        <f>IF($B18="","",ROUND(IFERROR(SUMIFS('Data Sorting_Secondary'!$C:$C,'Data Sorting_Secondary'!$A:$A,$B18,'Data Sorting_Secondary'!$B:$B,TRIM(X$10)),0),0))</f>
        <v/>
      </c>
      <c r="Y18" s="84" t="str">
        <f>IF($B18="","",ROUND(Backfill_secondary!R18,0))</f>
        <v/>
      </c>
      <c r="Z18" s="84" t="str">
        <f>IF($B18="","",ROUND(Backfill_secondary!U18,0))</f>
        <v/>
      </c>
      <c r="AA18" s="84" t="str">
        <f>IF($B18="","",ROUND(Removals_secondary!$G17,0))</f>
        <v/>
      </c>
      <c r="AB18" s="84" t="str">
        <f>IF($B18="","",ROUND(Removals_secondary!$L17,0))</f>
        <v/>
      </c>
      <c r="AC18" s="325" t="str">
        <f>IF($B18="","",ROUND(IFERROR(SUMIFS('Data Sorting_Secondary'!$C:$C,'Data Sorting_Secondary'!$A:$A,$B18,'Data Sorting_Secondary'!$B:$B,TRIM(AC$10)),0),0))</f>
        <v/>
      </c>
      <c r="AD18" s="548" t="str">
        <f>IF($B18="","",ROUND(IFERROR(SUMIFS('Data Sorting_Secondary'!$C:$C,'Data Sorting_Secondary'!$A:$A,$B18,'Data Sorting_Secondary'!$B:$B,TRIM(AD$10)),0),0))</f>
        <v/>
      </c>
      <c r="AE18" s="548" t="str">
        <f>IF($B18="","",ROUND(IFERROR(SUMIFS('Data Sorting_Secondary'!$C:$C,'Data Sorting_Secondary'!$A:$A,$B18,'Data Sorting_Secondary'!$B:$B,TRIM(AE$10)),0),0))</f>
        <v/>
      </c>
      <c r="AF18" s="548" t="str">
        <f>IF($B18="","",ROUND(IFERROR(SUMIFS('Data Sorting_Secondary'!$C:$C,'Data Sorting_Secondary'!$A:$A,$B18,'Data Sorting_Secondary'!$B:$B,TRIM(AF$10)),0),0))</f>
        <v/>
      </c>
      <c r="AG18" s="548" t="str">
        <f>IF($B18="","",ROUND(IFERROR(SUMIFS('Data Sorting_Secondary'!$C:$C,'Data Sorting_Secondary'!$A:$A,$B18,'Data Sorting_Secondary'!$B:$B,TRIM(AG$10)),0),0))</f>
        <v/>
      </c>
      <c r="AH18" s="548" t="str">
        <f>IF($B18="","",ROUND(IFERROR(SUMIFS('Data Sorting_Secondary'!$C:$C,'Data Sorting_Secondary'!$A:$A,$B18,'Data Sorting_Secondary'!$B:$B,TRIM(AH$10)),0),0))</f>
        <v/>
      </c>
      <c r="AI18" s="221" t="str">
        <f t="shared" si="10"/>
        <v/>
      </c>
      <c r="AJ18" s="221" t="str">
        <f t="shared" si="3"/>
        <v/>
      </c>
      <c r="AK18" s="221" t="str">
        <f t="shared" si="4"/>
        <v/>
      </c>
      <c r="AL18" s="221" t="str">
        <f t="shared" si="11"/>
        <v/>
      </c>
      <c r="AM18" s="221" t="str">
        <f t="shared" si="5"/>
        <v/>
      </c>
      <c r="AN18" s="84">
        <v>0.9</v>
      </c>
      <c r="AO18" s="221" t="str">
        <f t="shared" si="12"/>
        <v/>
      </c>
      <c r="AP18" s="325" t="str">
        <f t="shared" si="13"/>
        <v xml:space="preserve"> </v>
      </c>
    </row>
    <row r="19" spans="2:42" x14ac:dyDescent="0.25">
      <c r="B19" s="218" t="str">
        <f>IF('manual inputs_secondary'!D11&lt;&gt;"",'manual inputs_secondary'!D11,"")</f>
        <v/>
      </c>
      <c r="C19" s="325" t="str">
        <f>IF($B19="","",ROUND(IFERROR(SUMIFS('Data Sorting_Secondary'!$C:$C,'Data Sorting_Secondary'!$A:$A,$B19,'Data Sorting_Secondary'!$B:$B,TRIM(C$10)),0),0))</f>
        <v/>
      </c>
      <c r="D19" s="221" t="str">
        <f t="shared" si="6"/>
        <v/>
      </c>
      <c r="E19" s="220"/>
      <c r="F19" s="227" t="str">
        <f t="shared" si="7"/>
        <v/>
      </c>
      <c r="G19" s="84" t="str">
        <f>IF($B19="","",ROUND(Structure_Ex_secondary!I19,0))</f>
        <v/>
      </c>
      <c r="H19" s="220"/>
      <c r="I19" s="325" t="str">
        <f>IF($B19="","",ROUND(IFERROR(SUMIFS('Data Sorting_Secondary'!$C:$C,'Data Sorting_Secondary'!$A:$A,$B19,'Data Sorting_Secondary'!$B:$B,TRIM(I$10)),0),0))</f>
        <v/>
      </c>
      <c r="J19" s="84" t="str">
        <f>IF($B19="","",ROUND(Removals_secondary!$F18,0))</f>
        <v/>
      </c>
      <c r="K19" s="84" t="str">
        <f>IF($B19="","",ROUND(Removals_secondary!$K18,0))</f>
        <v/>
      </c>
      <c r="L19" s="325" t="str">
        <f>IF($B19="","",ROUND(IFERROR(SUMIFS('Data Sorting_Secondary'!$C:$C,'Data Sorting_Secondary'!$A:$A,$B19,'Data Sorting_Secondary'!$B:$B,TRIM(L$10)),0),0))</f>
        <v/>
      </c>
      <c r="M19" s="84" t="str">
        <f>IF(B19="","",_xlfn.XLOOKUP(B19,'manual inputs_secondary'!$G$4:$G$53,'manual inputs_secondary'!$H$4:$H$53))</f>
        <v/>
      </c>
      <c r="N19" s="228" t="str">
        <f t="shared" si="8"/>
        <v/>
      </c>
      <c r="O19" s="325" t="str">
        <f>IF($B19="","",ROUND(IFERROR(SUMIFS('Data Sorting_Secondary'!$C:$C,'Data Sorting_Secondary'!$A:$A,$B19,'Data Sorting_Secondary'!$B:$B,TRIM(O$10)),0),0))</f>
        <v/>
      </c>
      <c r="P19" s="84" t="str">
        <f t="shared" si="2"/>
        <v/>
      </c>
      <c r="Q19" s="220"/>
      <c r="R19" s="227" t="str">
        <f t="shared" si="9"/>
        <v/>
      </c>
      <c r="S19" s="325" t="str">
        <f>IF($B19="","",ROUND(IFERROR(SUMIFS('Data Sorting_Secondary'!$C:$C,'Data Sorting_Secondary'!$A:$A,$B19,'Data Sorting_Secondary'!$B:$B,TRIM(S$10)),0),0))</f>
        <v/>
      </c>
      <c r="T19" s="84" t="str">
        <f>IF($B19="","",ROUND(Backfill_secondary!H19,0))</f>
        <v/>
      </c>
      <c r="U19" s="325" t="str">
        <f>IF($B19="","",ROUND(IFERROR(SUMIFS('Data Sorting_Secondary'!$C:$C,'Data Sorting_Secondary'!$A:$A,$B19,'Data Sorting_Secondary'!$B:$B,TRIM(U$10)),0),0))</f>
        <v/>
      </c>
      <c r="V19" s="325" t="str">
        <f>IF($B19="","",ROUND(IFERROR(SUMIFS('Data Sorting_Secondary'!$C:$C,'Data Sorting_Secondary'!$A:$A,$B19,'Data Sorting_Secondary'!$B:$B,TRIM(V$10)),0),0))</f>
        <v/>
      </c>
      <c r="W19" s="325" t="str">
        <f>IF($B19="","",ROUND(IFERROR(SUMIFS('Data Sorting_Secondary'!$C:$C,'Data Sorting_Secondary'!$A:$A,$B19,'Data Sorting_Secondary'!$B:$B,TRIM(W$10)),0),0))</f>
        <v/>
      </c>
      <c r="X19" s="325" t="str">
        <f>IF($B19="","",ROUND(IFERROR(SUMIFS('Data Sorting_Secondary'!$C:$C,'Data Sorting_Secondary'!$A:$A,$B19,'Data Sorting_Secondary'!$B:$B,TRIM(X$10)),0),0))</f>
        <v/>
      </c>
      <c r="Y19" s="84" t="str">
        <f>IF($B19="","",ROUND(Backfill_secondary!R19,0))</f>
        <v/>
      </c>
      <c r="Z19" s="84" t="str">
        <f>IF($B19="","",ROUND(Backfill_secondary!U19,0))</f>
        <v/>
      </c>
      <c r="AA19" s="84" t="str">
        <f>IF($B19="","",ROUND(Removals_secondary!$G18,0))</f>
        <v/>
      </c>
      <c r="AB19" s="84" t="str">
        <f>IF($B19="","",ROUND(Removals_secondary!$L18,0))</f>
        <v/>
      </c>
      <c r="AC19" s="325" t="str">
        <f>IF($B19="","",ROUND(IFERROR(SUMIFS('Data Sorting_Secondary'!$C:$C,'Data Sorting_Secondary'!$A:$A,$B19,'Data Sorting_Secondary'!$B:$B,TRIM(AC$10)),0),0))</f>
        <v/>
      </c>
      <c r="AD19" s="548" t="str">
        <f>IF($B19="","",ROUND(IFERROR(SUMIFS('Data Sorting_Secondary'!$C:$C,'Data Sorting_Secondary'!$A:$A,$B19,'Data Sorting_Secondary'!$B:$B,TRIM(AD$10)),0),0))</f>
        <v/>
      </c>
      <c r="AE19" s="548" t="str">
        <f>IF($B19="","",ROUND(IFERROR(SUMIFS('Data Sorting_Secondary'!$C:$C,'Data Sorting_Secondary'!$A:$A,$B19,'Data Sorting_Secondary'!$B:$B,TRIM(AE$10)),0),0))</f>
        <v/>
      </c>
      <c r="AF19" s="548" t="str">
        <f>IF($B19="","",ROUND(IFERROR(SUMIFS('Data Sorting_Secondary'!$C:$C,'Data Sorting_Secondary'!$A:$A,$B19,'Data Sorting_Secondary'!$B:$B,TRIM(AF$10)),0),0))</f>
        <v/>
      </c>
      <c r="AG19" s="548" t="str">
        <f>IF($B19="","",ROUND(IFERROR(SUMIFS('Data Sorting_Secondary'!$C:$C,'Data Sorting_Secondary'!$A:$A,$B19,'Data Sorting_Secondary'!$B:$B,TRIM(AG$10)),0),0))</f>
        <v/>
      </c>
      <c r="AH19" s="548" t="str">
        <f>IF($B19="","",ROUND(IFERROR(SUMIFS('Data Sorting_Secondary'!$C:$C,'Data Sorting_Secondary'!$A:$A,$B19,'Data Sorting_Secondary'!$B:$B,TRIM(AH$10)),0),0))</f>
        <v/>
      </c>
      <c r="AI19" s="221" t="str">
        <f t="shared" si="10"/>
        <v/>
      </c>
      <c r="AJ19" s="221" t="str">
        <f t="shared" si="3"/>
        <v/>
      </c>
      <c r="AK19" s="221" t="str">
        <f t="shared" si="4"/>
        <v/>
      </c>
      <c r="AL19" s="221" t="str">
        <f t="shared" si="11"/>
        <v/>
      </c>
      <c r="AM19" s="221" t="str">
        <f t="shared" si="5"/>
        <v/>
      </c>
      <c r="AN19" s="84">
        <v>0.9</v>
      </c>
      <c r="AO19" s="221" t="str">
        <f t="shared" si="12"/>
        <v/>
      </c>
      <c r="AP19" s="325" t="str">
        <f t="shared" si="13"/>
        <v xml:space="preserve"> </v>
      </c>
    </row>
    <row r="20" spans="2:42" x14ac:dyDescent="0.25">
      <c r="B20" s="218" t="str">
        <f>IF('manual inputs_secondary'!D12&lt;&gt;"",'manual inputs_secondary'!D12,"")</f>
        <v/>
      </c>
      <c r="C20" s="325" t="str">
        <f>IF($B20="","",ROUND(IFERROR(SUMIFS('Data Sorting_Secondary'!$C:$C,'Data Sorting_Secondary'!$A:$A,$B20,'Data Sorting_Secondary'!$B:$B,TRIM(C$10)),0),0))</f>
        <v/>
      </c>
      <c r="D20" s="221" t="str">
        <f t="shared" si="6"/>
        <v/>
      </c>
      <c r="E20" s="220"/>
      <c r="F20" s="227" t="str">
        <f t="shared" si="7"/>
        <v/>
      </c>
      <c r="G20" s="84" t="str">
        <f>IF($B20="","",ROUND(Structure_Ex_secondary!I20,0))</f>
        <v/>
      </c>
      <c r="H20" s="220"/>
      <c r="I20" s="325" t="str">
        <f>IF($B20="","",ROUND(IFERROR(SUMIFS('Data Sorting_Secondary'!$C:$C,'Data Sorting_Secondary'!$A:$A,$B20,'Data Sorting_Secondary'!$B:$B,TRIM(I$10)),0),0))</f>
        <v/>
      </c>
      <c r="J20" s="84" t="str">
        <f>IF($B20="","",ROUND(Removals_secondary!$F19,0))</f>
        <v/>
      </c>
      <c r="K20" s="84" t="str">
        <f>IF($B20="","",ROUND(Removals_secondary!$K19,0))</f>
        <v/>
      </c>
      <c r="L20" s="325" t="str">
        <f>IF($B20="","",ROUND(IFERROR(SUMIFS('Data Sorting_Secondary'!$C:$C,'Data Sorting_Secondary'!$A:$A,$B20,'Data Sorting_Secondary'!$B:$B,TRIM(L$10)),0),0))</f>
        <v/>
      </c>
      <c r="M20" s="84" t="str">
        <f>IF(B20="","",_xlfn.XLOOKUP(B20,'manual inputs_secondary'!$G$4:$G$53,'manual inputs_secondary'!$H$4:$H$53))</f>
        <v/>
      </c>
      <c r="N20" s="228" t="str">
        <f t="shared" si="8"/>
        <v/>
      </c>
      <c r="O20" s="325" t="str">
        <f>IF($B20="","",ROUND(IFERROR(SUMIFS('Data Sorting_Secondary'!$C:$C,'Data Sorting_Secondary'!$A:$A,$B20,'Data Sorting_Secondary'!$B:$B,TRIM(O$10)),0),0))</f>
        <v/>
      </c>
      <c r="P20" s="84" t="str">
        <f t="shared" si="2"/>
        <v/>
      </c>
      <c r="Q20" s="220"/>
      <c r="R20" s="227" t="str">
        <f t="shared" si="9"/>
        <v/>
      </c>
      <c r="S20" s="325" t="str">
        <f>IF($B20="","",ROUND(IFERROR(SUMIFS('Data Sorting_Secondary'!$C:$C,'Data Sorting_Secondary'!$A:$A,$B20,'Data Sorting_Secondary'!$B:$B,TRIM(S$10)),0),0))</f>
        <v/>
      </c>
      <c r="T20" s="84" t="str">
        <f>IF($B20="","",ROUND(Backfill_secondary!H20,0))</f>
        <v/>
      </c>
      <c r="U20" s="325" t="str">
        <f>IF($B20="","",ROUND(IFERROR(SUMIFS('Data Sorting_Secondary'!$C:$C,'Data Sorting_Secondary'!$A:$A,$B20,'Data Sorting_Secondary'!$B:$B,TRIM(U$10)),0),0))</f>
        <v/>
      </c>
      <c r="V20" s="325" t="str">
        <f>IF($B20="","",ROUND(IFERROR(SUMIFS('Data Sorting_Secondary'!$C:$C,'Data Sorting_Secondary'!$A:$A,$B20,'Data Sorting_Secondary'!$B:$B,TRIM(V$10)),0),0))</f>
        <v/>
      </c>
      <c r="W20" s="325" t="str">
        <f>IF($B20="","",ROUND(IFERROR(SUMIFS('Data Sorting_Secondary'!$C:$C,'Data Sorting_Secondary'!$A:$A,$B20,'Data Sorting_Secondary'!$B:$B,TRIM(W$10)),0),0))</f>
        <v/>
      </c>
      <c r="X20" s="325" t="str">
        <f>IF($B20="","",ROUND(IFERROR(SUMIFS('Data Sorting_Secondary'!$C:$C,'Data Sorting_Secondary'!$A:$A,$B20,'Data Sorting_Secondary'!$B:$B,TRIM(X$10)),0),0))</f>
        <v/>
      </c>
      <c r="Y20" s="84" t="str">
        <f>IF($B20="","",ROUND(Backfill_secondary!R20,0))</f>
        <v/>
      </c>
      <c r="Z20" s="84" t="str">
        <f>IF($B20="","",ROUND(Backfill_secondary!U20,0))</f>
        <v/>
      </c>
      <c r="AA20" s="84" t="str">
        <f>IF($B20="","",ROUND(Removals_secondary!$G19,0))</f>
        <v/>
      </c>
      <c r="AB20" s="84" t="str">
        <f>IF($B20="","",ROUND(Removals_secondary!$L19,0))</f>
        <v/>
      </c>
      <c r="AC20" s="325" t="str">
        <f>IF($B20="","",ROUND(IFERROR(SUMIFS('Data Sorting_Secondary'!$C:$C,'Data Sorting_Secondary'!$A:$A,$B20,'Data Sorting_Secondary'!$B:$B,TRIM(AC$10)),0),0))</f>
        <v/>
      </c>
      <c r="AD20" s="548" t="str">
        <f>IF($B20="","",ROUND(IFERROR(SUMIFS('Data Sorting_Secondary'!$C:$C,'Data Sorting_Secondary'!$A:$A,$B20,'Data Sorting_Secondary'!$B:$B,TRIM(AD$10)),0),0))</f>
        <v/>
      </c>
      <c r="AE20" s="548" t="str">
        <f>IF($B20="","",ROUND(IFERROR(SUMIFS('Data Sorting_Secondary'!$C:$C,'Data Sorting_Secondary'!$A:$A,$B20,'Data Sorting_Secondary'!$B:$B,TRIM(AE$10)),0),0))</f>
        <v/>
      </c>
      <c r="AF20" s="548" t="str">
        <f>IF($B20="","",ROUND(IFERROR(SUMIFS('Data Sorting_Secondary'!$C:$C,'Data Sorting_Secondary'!$A:$A,$B20,'Data Sorting_Secondary'!$B:$B,TRIM(AF$10)),0),0))</f>
        <v/>
      </c>
      <c r="AG20" s="548" t="str">
        <f>IF($B20="","",ROUND(IFERROR(SUMIFS('Data Sorting_Secondary'!$C:$C,'Data Sorting_Secondary'!$A:$A,$B20,'Data Sorting_Secondary'!$B:$B,TRIM(AG$10)),0),0))</f>
        <v/>
      </c>
      <c r="AH20" s="548" t="str">
        <f>IF($B20="","",ROUND(IFERROR(SUMIFS('Data Sorting_Secondary'!$C:$C,'Data Sorting_Secondary'!$A:$A,$B20,'Data Sorting_Secondary'!$B:$B,TRIM(AH$10)),0),0))</f>
        <v/>
      </c>
      <c r="AI20" s="221" t="str">
        <f t="shared" si="10"/>
        <v/>
      </c>
      <c r="AJ20" s="221" t="str">
        <f t="shared" si="3"/>
        <v/>
      </c>
      <c r="AK20" s="221" t="str">
        <f t="shared" si="4"/>
        <v/>
      </c>
      <c r="AL20" s="221" t="str">
        <f t="shared" si="11"/>
        <v/>
      </c>
      <c r="AM20" s="221" t="str">
        <f t="shared" si="5"/>
        <v/>
      </c>
      <c r="AN20" s="84">
        <v>0.9</v>
      </c>
      <c r="AO20" s="221" t="str">
        <f t="shared" si="12"/>
        <v/>
      </c>
      <c r="AP20" s="325" t="str">
        <f t="shared" si="13"/>
        <v xml:space="preserve"> </v>
      </c>
    </row>
    <row r="21" spans="2:42" x14ac:dyDescent="0.25">
      <c r="B21" s="218" t="str">
        <f>IF('manual inputs_secondary'!D13&lt;&gt;"",'manual inputs_secondary'!D13,"")</f>
        <v/>
      </c>
      <c r="C21" s="325" t="str">
        <f>IF($B21="","",ROUND(IFERROR(SUMIFS('Data Sorting_Secondary'!$C:$C,'Data Sorting_Secondary'!$A:$A,$B21,'Data Sorting_Secondary'!$B:$B,TRIM(C$10)),0),0))</f>
        <v/>
      </c>
      <c r="D21" s="221" t="str">
        <f t="shared" si="6"/>
        <v/>
      </c>
      <c r="E21" s="220"/>
      <c r="F21" s="227" t="str">
        <f t="shared" si="7"/>
        <v/>
      </c>
      <c r="G21" s="84" t="str">
        <f>IF($B21="","",ROUND(Structure_Ex_secondary!I21,0))</f>
        <v/>
      </c>
      <c r="H21" s="220"/>
      <c r="I21" s="325" t="str">
        <f>IF($B21="","",ROUND(IFERROR(SUMIFS('Data Sorting_Secondary'!$C:$C,'Data Sorting_Secondary'!$A:$A,$B21,'Data Sorting_Secondary'!$B:$B,TRIM(I$10)),0),0))</f>
        <v/>
      </c>
      <c r="J21" s="84" t="str">
        <f>IF($B21="","",ROUND(Removals_secondary!$F20,0))</f>
        <v/>
      </c>
      <c r="K21" s="84" t="str">
        <f>IF($B21="","",ROUND(Removals_secondary!$K20,0))</f>
        <v/>
      </c>
      <c r="L21" s="325" t="str">
        <f>IF($B21="","",ROUND(IFERROR(SUMIFS('Data Sorting_Secondary'!$C:$C,'Data Sorting_Secondary'!$A:$A,$B21,'Data Sorting_Secondary'!$B:$B,TRIM(L$10)),0),0))</f>
        <v/>
      </c>
      <c r="M21" s="84" t="str">
        <f>IF(B21="","",_xlfn.XLOOKUP(B21,'manual inputs_secondary'!$G$4:$G$53,'manual inputs_secondary'!$H$4:$H$53))</f>
        <v/>
      </c>
      <c r="N21" s="228" t="str">
        <f t="shared" si="8"/>
        <v/>
      </c>
      <c r="O21" s="325" t="str">
        <f>IF($B21="","",ROUND(IFERROR(SUMIFS('Data Sorting_Secondary'!$C:$C,'Data Sorting_Secondary'!$A:$A,$B21,'Data Sorting_Secondary'!$B:$B,TRIM(O$10)),0),0))</f>
        <v/>
      </c>
      <c r="P21" s="84" t="str">
        <f t="shared" si="2"/>
        <v/>
      </c>
      <c r="Q21" s="220"/>
      <c r="R21" s="227" t="str">
        <f t="shared" si="9"/>
        <v/>
      </c>
      <c r="S21" s="325" t="str">
        <f>IF($B21="","",ROUND(IFERROR(SUMIFS('Data Sorting_Secondary'!$C:$C,'Data Sorting_Secondary'!$A:$A,$B21,'Data Sorting_Secondary'!$B:$B,TRIM(S$10)),0),0))</f>
        <v/>
      </c>
      <c r="T21" s="84" t="str">
        <f>IF($B21="","",ROUND(Backfill_secondary!H21,0))</f>
        <v/>
      </c>
      <c r="U21" s="325" t="str">
        <f>IF($B21="","",ROUND(IFERROR(SUMIFS('Data Sorting_Secondary'!$C:$C,'Data Sorting_Secondary'!$A:$A,$B21,'Data Sorting_Secondary'!$B:$B,TRIM(U$10)),0),0))</f>
        <v/>
      </c>
      <c r="V21" s="325" t="str">
        <f>IF($B21="","",ROUND(IFERROR(SUMIFS('Data Sorting_Secondary'!$C:$C,'Data Sorting_Secondary'!$A:$A,$B21,'Data Sorting_Secondary'!$B:$B,TRIM(V$10)),0),0))</f>
        <v/>
      </c>
      <c r="W21" s="325" t="str">
        <f>IF($B21="","",ROUND(IFERROR(SUMIFS('Data Sorting_Secondary'!$C:$C,'Data Sorting_Secondary'!$A:$A,$B21,'Data Sorting_Secondary'!$B:$B,TRIM(W$10)),0),0))</f>
        <v/>
      </c>
      <c r="X21" s="325" t="str">
        <f>IF($B21="","",ROUND(IFERROR(SUMIFS('Data Sorting_Secondary'!$C:$C,'Data Sorting_Secondary'!$A:$A,$B21,'Data Sorting_Secondary'!$B:$B,TRIM(X$10)),0),0))</f>
        <v/>
      </c>
      <c r="Y21" s="84" t="str">
        <f>IF($B21="","",ROUND(Backfill_secondary!R21,0))</f>
        <v/>
      </c>
      <c r="Z21" s="84" t="str">
        <f>IF($B21="","",ROUND(Backfill_secondary!U21,0))</f>
        <v/>
      </c>
      <c r="AA21" s="84" t="str">
        <f>IF($B21="","",ROUND(Removals_secondary!$G20,0))</f>
        <v/>
      </c>
      <c r="AB21" s="84" t="str">
        <f>IF($B21="","",ROUND(Removals_secondary!$L20,0))</f>
        <v/>
      </c>
      <c r="AC21" s="325" t="str">
        <f>IF($B21="","",ROUND(IFERROR(SUMIFS('Data Sorting_Secondary'!$C:$C,'Data Sorting_Secondary'!$A:$A,$B21,'Data Sorting_Secondary'!$B:$B,TRIM(AC$10)),0),0))</f>
        <v/>
      </c>
      <c r="AD21" s="548" t="str">
        <f>IF($B21="","",ROUND(IFERROR(SUMIFS('Data Sorting_Secondary'!$C:$C,'Data Sorting_Secondary'!$A:$A,$B21,'Data Sorting_Secondary'!$B:$B,TRIM(AD$10)),0),0))</f>
        <v/>
      </c>
      <c r="AE21" s="548" t="str">
        <f>IF($B21="","",ROUND(IFERROR(SUMIFS('Data Sorting_Secondary'!$C:$C,'Data Sorting_Secondary'!$A:$A,$B21,'Data Sorting_Secondary'!$B:$B,TRIM(AE$10)),0),0))</f>
        <v/>
      </c>
      <c r="AF21" s="548" t="str">
        <f>IF($B21="","",ROUND(IFERROR(SUMIFS('Data Sorting_Secondary'!$C:$C,'Data Sorting_Secondary'!$A:$A,$B21,'Data Sorting_Secondary'!$B:$B,TRIM(AF$10)),0),0))</f>
        <v/>
      </c>
      <c r="AG21" s="548" t="str">
        <f>IF($B21="","",ROUND(IFERROR(SUMIFS('Data Sorting_Secondary'!$C:$C,'Data Sorting_Secondary'!$A:$A,$B21,'Data Sorting_Secondary'!$B:$B,TRIM(AG$10)),0),0))</f>
        <v/>
      </c>
      <c r="AH21" s="548" t="str">
        <f>IF($B21="","",ROUND(IFERROR(SUMIFS('Data Sorting_Secondary'!$C:$C,'Data Sorting_Secondary'!$A:$A,$B21,'Data Sorting_Secondary'!$B:$B,TRIM(AH$10)),0),0))</f>
        <v/>
      </c>
      <c r="AI21" s="221" t="str">
        <f t="shared" si="10"/>
        <v/>
      </c>
      <c r="AJ21" s="221" t="str">
        <f t="shared" si="3"/>
        <v/>
      </c>
      <c r="AK21" s="221" t="str">
        <f t="shared" si="4"/>
        <v/>
      </c>
      <c r="AL21" s="221" t="str">
        <f t="shared" si="11"/>
        <v/>
      </c>
      <c r="AM21" s="221" t="str">
        <f t="shared" si="5"/>
        <v/>
      </c>
      <c r="AN21" s="84">
        <v>0.9</v>
      </c>
      <c r="AO21" s="221" t="str">
        <f t="shared" si="12"/>
        <v/>
      </c>
      <c r="AP21" s="325" t="str">
        <f t="shared" si="13"/>
        <v xml:space="preserve"> </v>
      </c>
    </row>
    <row r="22" spans="2:42" x14ac:dyDescent="0.25">
      <c r="B22" s="218" t="str">
        <f>IF('manual inputs_secondary'!D14&lt;&gt;"",'manual inputs_secondary'!D14,"")</f>
        <v/>
      </c>
      <c r="C22" s="325" t="str">
        <f>IF($B22="","",ROUND(IFERROR(SUMIFS('Data Sorting_Secondary'!$C:$C,'Data Sorting_Secondary'!$A:$A,$B22,'Data Sorting_Secondary'!$B:$B,TRIM(C$10)),0),0))</f>
        <v/>
      </c>
      <c r="D22" s="221" t="str">
        <f t="shared" si="6"/>
        <v/>
      </c>
      <c r="E22" s="220"/>
      <c r="F22" s="227" t="str">
        <f t="shared" si="7"/>
        <v/>
      </c>
      <c r="G22" s="84" t="str">
        <f>IF($B22="","",ROUND(Structure_Ex_secondary!I22,0))</f>
        <v/>
      </c>
      <c r="H22" s="220"/>
      <c r="I22" s="325" t="str">
        <f>IF($B22="","",ROUND(IFERROR(SUMIFS('Data Sorting_Secondary'!$C:$C,'Data Sorting_Secondary'!$A:$A,$B22,'Data Sorting_Secondary'!$B:$B,TRIM(I$10)),0),0))</f>
        <v/>
      </c>
      <c r="J22" s="84" t="str">
        <f>IF($B22="","",ROUND(Removals_secondary!$F21,0))</f>
        <v/>
      </c>
      <c r="K22" s="84" t="str">
        <f>IF($B22="","",ROUND(Removals_secondary!$K21,0))</f>
        <v/>
      </c>
      <c r="L22" s="325" t="str">
        <f>IF($B22="","",ROUND(IFERROR(SUMIFS('Data Sorting_Secondary'!$C:$C,'Data Sorting_Secondary'!$A:$A,$B22,'Data Sorting_Secondary'!$B:$B,TRIM(L$10)),0),0))</f>
        <v/>
      </c>
      <c r="M22" s="84" t="str">
        <f>IF(B22="","",_xlfn.XLOOKUP(B22,'manual inputs_secondary'!$G$4:$G$53,'manual inputs_secondary'!$H$4:$H$53))</f>
        <v/>
      </c>
      <c r="N22" s="228" t="str">
        <f t="shared" si="8"/>
        <v/>
      </c>
      <c r="O22" s="325" t="str">
        <f>IF($B22="","",ROUND(IFERROR(SUMIFS('Data Sorting_Secondary'!$C:$C,'Data Sorting_Secondary'!$A:$A,$B22,'Data Sorting_Secondary'!$B:$B,TRIM(O$10)),0),0))</f>
        <v/>
      </c>
      <c r="P22" s="84" t="str">
        <f t="shared" si="2"/>
        <v/>
      </c>
      <c r="Q22" s="220"/>
      <c r="R22" s="227" t="str">
        <f t="shared" si="9"/>
        <v/>
      </c>
      <c r="S22" s="325" t="str">
        <f>IF($B22="","",ROUND(IFERROR(SUMIFS('Data Sorting_Secondary'!$C:$C,'Data Sorting_Secondary'!$A:$A,$B22,'Data Sorting_Secondary'!$B:$B,TRIM(S$10)),0),0))</f>
        <v/>
      </c>
      <c r="T22" s="84" t="str">
        <f>IF($B22="","",ROUND(Backfill_secondary!H22,0))</f>
        <v/>
      </c>
      <c r="U22" s="325" t="str">
        <f>IF($B22="","",ROUND(IFERROR(SUMIFS('Data Sorting_Secondary'!$C:$C,'Data Sorting_Secondary'!$A:$A,$B22,'Data Sorting_Secondary'!$B:$B,TRIM(U$10)),0),0))</f>
        <v/>
      </c>
      <c r="V22" s="325" t="str">
        <f>IF($B22="","",ROUND(IFERROR(SUMIFS('Data Sorting_Secondary'!$C:$C,'Data Sorting_Secondary'!$A:$A,$B22,'Data Sorting_Secondary'!$B:$B,TRIM(V$10)),0),0))</f>
        <v/>
      </c>
      <c r="W22" s="325" t="str">
        <f>IF($B22="","",ROUND(IFERROR(SUMIFS('Data Sorting_Secondary'!$C:$C,'Data Sorting_Secondary'!$A:$A,$B22,'Data Sorting_Secondary'!$B:$B,TRIM(W$10)),0),0))</f>
        <v/>
      </c>
      <c r="X22" s="325" t="str">
        <f>IF($B22="","",ROUND(IFERROR(SUMIFS('Data Sorting_Secondary'!$C:$C,'Data Sorting_Secondary'!$A:$A,$B22,'Data Sorting_Secondary'!$B:$B,TRIM(X$10)),0),0))</f>
        <v/>
      </c>
      <c r="Y22" s="84" t="str">
        <f>IF($B22="","",ROUND(Backfill_secondary!R22,0))</f>
        <v/>
      </c>
      <c r="Z22" s="84" t="str">
        <f>IF($B22="","",ROUND(Backfill_secondary!U22,0))</f>
        <v/>
      </c>
      <c r="AA22" s="84" t="str">
        <f>IF($B22="","",ROUND(Removals_secondary!$G21,0))</f>
        <v/>
      </c>
      <c r="AB22" s="84" t="str">
        <f>IF($B22="","",ROUND(Removals_secondary!$L21,0))</f>
        <v/>
      </c>
      <c r="AC22" s="325" t="str">
        <f>IF($B22="","",ROUND(IFERROR(SUMIFS('Data Sorting_Secondary'!$C:$C,'Data Sorting_Secondary'!$A:$A,$B22,'Data Sorting_Secondary'!$B:$B,TRIM(AC$10)),0),0))</f>
        <v/>
      </c>
      <c r="AD22" s="548" t="str">
        <f>IF($B22="","",ROUND(IFERROR(SUMIFS('Data Sorting_Secondary'!$C:$C,'Data Sorting_Secondary'!$A:$A,$B22,'Data Sorting_Secondary'!$B:$B,TRIM(AD$10)),0),0))</f>
        <v/>
      </c>
      <c r="AE22" s="548" t="str">
        <f>IF($B22="","",ROUND(IFERROR(SUMIFS('Data Sorting_Secondary'!$C:$C,'Data Sorting_Secondary'!$A:$A,$B22,'Data Sorting_Secondary'!$B:$B,TRIM(AE$10)),0),0))</f>
        <v/>
      </c>
      <c r="AF22" s="548" t="str">
        <f>IF($B22="","",ROUND(IFERROR(SUMIFS('Data Sorting_Secondary'!$C:$C,'Data Sorting_Secondary'!$A:$A,$B22,'Data Sorting_Secondary'!$B:$B,TRIM(AF$10)),0),0))</f>
        <v/>
      </c>
      <c r="AG22" s="548" t="str">
        <f>IF($B22="","",ROUND(IFERROR(SUMIFS('Data Sorting_Secondary'!$C:$C,'Data Sorting_Secondary'!$A:$A,$B22,'Data Sorting_Secondary'!$B:$B,TRIM(AG$10)),0),0))</f>
        <v/>
      </c>
      <c r="AH22" s="548" t="str">
        <f>IF($B22="","",ROUND(IFERROR(SUMIFS('Data Sorting_Secondary'!$C:$C,'Data Sorting_Secondary'!$A:$A,$B22,'Data Sorting_Secondary'!$B:$B,TRIM(AH$10)),0),0))</f>
        <v/>
      </c>
      <c r="AI22" s="221" t="str">
        <f t="shared" si="10"/>
        <v/>
      </c>
      <c r="AJ22" s="221" t="str">
        <f t="shared" si="3"/>
        <v/>
      </c>
      <c r="AK22" s="221" t="str">
        <f t="shared" si="4"/>
        <v/>
      </c>
      <c r="AL22" s="221" t="str">
        <f t="shared" si="11"/>
        <v/>
      </c>
      <c r="AM22" s="221" t="str">
        <f t="shared" si="5"/>
        <v/>
      </c>
      <c r="AN22" s="84">
        <v>0.9</v>
      </c>
      <c r="AO22" s="221" t="str">
        <f t="shared" si="12"/>
        <v/>
      </c>
      <c r="AP22" s="325" t="str">
        <f t="shared" si="13"/>
        <v xml:space="preserve"> </v>
      </c>
    </row>
    <row r="23" spans="2:42" x14ac:dyDescent="0.25">
      <c r="B23" s="218" t="str">
        <f>IF('manual inputs_secondary'!D15&lt;&gt;"",'manual inputs_secondary'!D15,"")</f>
        <v/>
      </c>
      <c r="C23" s="325" t="str">
        <f>IF($B23="","",ROUND(IFERROR(SUMIFS('Data Sorting_Secondary'!$C:$C,'Data Sorting_Secondary'!$A:$A,$B23,'Data Sorting_Secondary'!$B:$B,TRIM(C$10)),0),0))</f>
        <v/>
      </c>
      <c r="D23" s="221" t="str">
        <f t="shared" si="6"/>
        <v/>
      </c>
      <c r="E23" s="220"/>
      <c r="F23" s="227" t="str">
        <f t="shared" si="7"/>
        <v/>
      </c>
      <c r="G23" s="84" t="str">
        <f>IF($B23="","",ROUND(Structure_Ex_secondary!I23,0))</f>
        <v/>
      </c>
      <c r="H23" s="220"/>
      <c r="I23" s="325" t="str">
        <f>IF($B23="","",ROUND(IFERROR(SUMIFS('Data Sorting_Secondary'!$C:$C,'Data Sorting_Secondary'!$A:$A,$B23,'Data Sorting_Secondary'!$B:$B,TRIM(I$10)),0),0))</f>
        <v/>
      </c>
      <c r="J23" s="84" t="str">
        <f>IF($B23="","",ROUND(Removals_secondary!$F22,0))</f>
        <v/>
      </c>
      <c r="K23" s="84" t="str">
        <f>IF($B23="","",ROUND(Removals_secondary!$K22,0))</f>
        <v/>
      </c>
      <c r="L23" s="325" t="str">
        <f>IF($B23="","",ROUND(IFERROR(SUMIFS('Data Sorting_Secondary'!$C:$C,'Data Sorting_Secondary'!$A:$A,$B23,'Data Sorting_Secondary'!$B:$B,TRIM(L$10)),0),0))</f>
        <v/>
      </c>
      <c r="M23" s="84" t="str">
        <f>IF(B23="","",_xlfn.XLOOKUP(B23,'manual inputs_secondary'!$G$4:$G$53,'manual inputs_secondary'!$H$4:$H$53))</f>
        <v/>
      </c>
      <c r="N23" s="228" t="str">
        <f t="shared" si="8"/>
        <v/>
      </c>
      <c r="O23" s="325" t="str">
        <f>IF($B23="","",ROUND(IFERROR(SUMIFS('Data Sorting_Secondary'!$C:$C,'Data Sorting_Secondary'!$A:$A,$B23,'Data Sorting_Secondary'!$B:$B,TRIM(O$10)),0),0))</f>
        <v/>
      </c>
      <c r="P23" s="84" t="str">
        <f t="shared" si="2"/>
        <v/>
      </c>
      <c r="Q23" s="220"/>
      <c r="R23" s="227" t="str">
        <f t="shared" si="9"/>
        <v/>
      </c>
      <c r="S23" s="325" t="str">
        <f>IF($B23="","",ROUND(IFERROR(SUMIFS('Data Sorting_Secondary'!$C:$C,'Data Sorting_Secondary'!$A:$A,$B23,'Data Sorting_Secondary'!$B:$B,TRIM(S$10)),0),0))</f>
        <v/>
      </c>
      <c r="T23" s="84" t="str">
        <f>IF($B23="","",ROUND(Backfill_secondary!H23,0))</f>
        <v/>
      </c>
      <c r="U23" s="325" t="str">
        <f>IF($B23="","",ROUND(IFERROR(SUMIFS('Data Sorting_Secondary'!$C:$C,'Data Sorting_Secondary'!$A:$A,$B23,'Data Sorting_Secondary'!$B:$B,TRIM(U$10)),0),0))</f>
        <v/>
      </c>
      <c r="V23" s="325" t="str">
        <f>IF($B23="","",ROUND(IFERROR(SUMIFS('Data Sorting_Secondary'!$C:$C,'Data Sorting_Secondary'!$A:$A,$B23,'Data Sorting_Secondary'!$B:$B,TRIM(V$10)),0),0))</f>
        <v/>
      </c>
      <c r="W23" s="325" t="str">
        <f>IF($B23="","",ROUND(IFERROR(SUMIFS('Data Sorting_Secondary'!$C:$C,'Data Sorting_Secondary'!$A:$A,$B23,'Data Sorting_Secondary'!$B:$B,TRIM(W$10)),0),0))</f>
        <v/>
      </c>
      <c r="X23" s="325" t="str">
        <f>IF($B23="","",ROUND(IFERROR(SUMIFS('Data Sorting_Secondary'!$C:$C,'Data Sorting_Secondary'!$A:$A,$B23,'Data Sorting_Secondary'!$B:$B,TRIM(X$10)),0),0))</f>
        <v/>
      </c>
      <c r="Y23" s="84" t="str">
        <f>IF($B23="","",ROUND(Backfill_secondary!R23,0))</f>
        <v/>
      </c>
      <c r="Z23" s="84" t="str">
        <f>IF($B23="","",ROUND(Backfill_secondary!U23,0))</f>
        <v/>
      </c>
      <c r="AA23" s="84" t="str">
        <f>IF($B23="","",ROUND(Removals_secondary!$G22,0))</f>
        <v/>
      </c>
      <c r="AB23" s="84" t="str">
        <f>IF($B23="","",ROUND(Removals_secondary!$L22,0))</f>
        <v/>
      </c>
      <c r="AC23" s="325" t="str">
        <f>IF($B23="","",ROUND(IFERROR(SUMIFS('Data Sorting_Secondary'!$C:$C,'Data Sorting_Secondary'!$A:$A,$B23,'Data Sorting_Secondary'!$B:$B,TRIM(AC$10)),0),0))</f>
        <v/>
      </c>
      <c r="AD23" s="548" t="str">
        <f>IF($B23="","",ROUND(IFERROR(SUMIFS('Data Sorting_Secondary'!$C:$C,'Data Sorting_Secondary'!$A:$A,$B23,'Data Sorting_Secondary'!$B:$B,TRIM(AD$10)),0),0))</f>
        <v/>
      </c>
      <c r="AE23" s="548" t="str">
        <f>IF($B23="","",ROUND(IFERROR(SUMIFS('Data Sorting_Secondary'!$C:$C,'Data Sorting_Secondary'!$A:$A,$B23,'Data Sorting_Secondary'!$B:$B,TRIM(AE$10)),0),0))</f>
        <v/>
      </c>
      <c r="AF23" s="548" t="str">
        <f>IF($B23="","",ROUND(IFERROR(SUMIFS('Data Sorting_Secondary'!$C:$C,'Data Sorting_Secondary'!$A:$A,$B23,'Data Sorting_Secondary'!$B:$B,TRIM(AF$10)),0),0))</f>
        <v/>
      </c>
      <c r="AG23" s="548" t="str">
        <f>IF($B23="","",ROUND(IFERROR(SUMIFS('Data Sorting_Secondary'!$C:$C,'Data Sorting_Secondary'!$A:$A,$B23,'Data Sorting_Secondary'!$B:$B,TRIM(AG$10)),0),0))</f>
        <v/>
      </c>
      <c r="AH23" s="548" t="str">
        <f>IF($B23="","",ROUND(IFERROR(SUMIFS('Data Sorting_Secondary'!$C:$C,'Data Sorting_Secondary'!$A:$A,$B23,'Data Sorting_Secondary'!$B:$B,TRIM(AH$10)),0),0))</f>
        <v/>
      </c>
      <c r="AI23" s="221" t="str">
        <f t="shared" si="10"/>
        <v/>
      </c>
      <c r="AJ23" s="221" t="str">
        <f t="shared" si="3"/>
        <v/>
      </c>
      <c r="AK23" s="221" t="str">
        <f t="shared" si="4"/>
        <v/>
      </c>
      <c r="AL23" s="221" t="str">
        <f t="shared" si="11"/>
        <v/>
      </c>
      <c r="AM23" s="221" t="str">
        <f t="shared" si="5"/>
        <v/>
      </c>
      <c r="AN23" s="84">
        <v>0.9</v>
      </c>
      <c r="AO23" s="221" t="str">
        <f t="shared" si="12"/>
        <v/>
      </c>
      <c r="AP23" s="325" t="str">
        <f t="shared" si="13"/>
        <v xml:space="preserve"> </v>
      </c>
    </row>
    <row r="24" spans="2:42" x14ac:dyDescent="0.25">
      <c r="B24" s="218" t="str">
        <f>IF('manual inputs_secondary'!D16&lt;&gt;"",'manual inputs_secondary'!D16,"")</f>
        <v/>
      </c>
      <c r="C24" s="325" t="str">
        <f>IF($B24="","",ROUND(IFERROR(SUMIFS('Data Sorting_Secondary'!$C:$C,'Data Sorting_Secondary'!$A:$A,$B24,'Data Sorting_Secondary'!$B:$B,TRIM(C$10)),0),0))</f>
        <v/>
      </c>
      <c r="D24" s="221" t="str">
        <f t="shared" si="6"/>
        <v/>
      </c>
      <c r="E24" s="220"/>
      <c r="F24" s="227" t="str">
        <f t="shared" si="7"/>
        <v/>
      </c>
      <c r="G24" s="84" t="str">
        <f>IF($B24="","",ROUND(Structure_Ex_secondary!I24,0))</f>
        <v/>
      </c>
      <c r="H24" s="220"/>
      <c r="I24" s="325" t="str">
        <f>IF($B24="","",ROUND(IFERROR(SUMIFS('Data Sorting_Secondary'!$C:$C,'Data Sorting_Secondary'!$A:$A,$B24,'Data Sorting_Secondary'!$B:$B,TRIM(I$10)),0),0))</f>
        <v/>
      </c>
      <c r="J24" s="84" t="str">
        <f>IF($B24="","",ROUND(Removals_secondary!$F23,0))</f>
        <v/>
      </c>
      <c r="K24" s="84" t="str">
        <f>IF($B24="","",ROUND(Removals_secondary!$K23,0))</f>
        <v/>
      </c>
      <c r="L24" s="325" t="str">
        <f>IF($B24="","",ROUND(IFERROR(SUMIFS('Data Sorting_Secondary'!$C:$C,'Data Sorting_Secondary'!$A:$A,$B24,'Data Sorting_Secondary'!$B:$B,TRIM(L$10)),0),0))</f>
        <v/>
      </c>
      <c r="M24" s="84" t="str">
        <f>IF(B24="","",_xlfn.XLOOKUP(B24,'manual inputs_secondary'!$G$4:$G$53,'manual inputs_secondary'!$H$4:$H$53))</f>
        <v/>
      </c>
      <c r="N24" s="228" t="str">
        <f t="shared" si="8"/>
        <v/>
      </c>
      <c r="O24" s="325" t="str">
        <f>IF($B24="","",ROUND(IFERROR(SUMIFS('Data Sorting_Secondary'!$C:$C,'Data Sorting_Secondary'!$A:$A,$B24,'Data Sorting_Secondary'!$B:$B,TRIM(O$10)),0),0))</f>
        <v/>
      </c>
      <c r="P24" s="84" t="str">
        <f t="shared" si="2"/>
        <v/>
      </c>
      <c r="Q24" s="220"/>
      <c r="R24" s="227" t="str">
        <f t="shared" si="9"/>
        <v/>
      </c>
      <c r="S24" s="325" t="str">
        <f>IF($B24="","",ROUND(IFERROR(SUMIFS('Data Sorting_Secondary'!$C:$C,'Data Sorting_Secondary'!$A:$A,$B24,'Data Sorting_Secondary'!$B:$B,TRIM(S$10)),0),0))</f>
        <v/>
      </c>
      <c r="T24" s="84" t="str">
        <f>IF($B24="","",ROUND(Backfill_secondary!H24,0))</f>
        <v/>
      </c>
      <c r="U24" s="325" t="str">
        <f>IF($B24="","",ROUND(IFERROR(SUMIFS('Data Sorting_Secondary'!$C:$C,'Data Sorting_Secondary'!$A:$A,$B24,'Data Sorting_Secondary'!$B:$B,TRIM(U$10)),0),0))</f>
        <v/>
      </c>
      <c r="V24" s="325" t="str">
        <f>IF($B24="","",ROUND(IFERROR(SUMIFS('Data Sorting_Secondary'!$C:$C,'Data Sorting_Secondary'!$A:$A,$B24,'Data Sorting_Secondary'!$B:$B,TRIM(V$10)),0),0))</f>
        <v/>
      </c>
      <c r="W24" s="325" t="str">
        <f>IF($B24="","",ROUND(IFERROR(SUMIFS('Data Sorting_Secondary'!$C:$C,'Data Sorting_Secondary'!$A:$A,$B24,'Data Sorting_Secondary'!$B:$B,TRIM(W$10)),0),0))</f>
        <v/>
      </c>
      <c r="X24" s="325" t="str">
        <f>IF($B24="","",ROUND(IFERROR(SUMIFS('Data Sorting_Secondary'!$C:$C,'Data Sorting_Secondary'!$A:$A,$B24,'Data Sorting_Secondary'!$B:$B,TRIM(X$10)),0),0))</f>
        <v/>
      </c>
      <c r="Y24" s="84" t="str">
        <f>IF($B24="","",ROUND(Backfill_secondary!R24,0))</f>
        <v/>
      </c>
      <c r="Z24" s="84" t="str">
        <f>IF($B24="","",ROUND(Backfill_secondary!U24,0))</f>
        <v/>
      </c>
      <c r="AA24" s="84" t="str">
        <f>IF($B24="","",ROUND(Removals_secondary!$G23,0))</f>
        <v/>
      </c>
      <c r="AB24" s="84" t="str">
        <f>IF($B24="","",ROUND(Removals_secondary!$L23,0))</f>
        <v/>
      </c>
      <c r="AC24" s="325" t="str">
        <f>IF($B24="","",ROUND(IFERROR(SUMIFS('Data Sorting_Secondary'!$C:$C,'Data Sorting_Secondary'!$A:$A,$B24,'Data Sorting_Secondary'!$B:$B,TRIM(AC$10)),0),0))</f>
        <v/>
      </c>
      <c r="AD24" s="548" t="str">
        <f>IF($B24="","",ROUND(IFERROR(SUMIFS('Data Sorting_Secondary'!$C:$C,'Data Sorting_Secondary'!$A:$A,$B24,'Data Sorting_Secondary'!$B:$B,TRIM(AD$10)),0),0))</f>
        <v/>
      </c>
      <c r="AE24" s="548" t="str">
        <f>IF($B24="","",ROUND(IFERROR(SUMIFS('Data Sorting_Secondary'!$C:$C,'Data Sorting_Secondary'!$A:$A,$B24,'Data Sorting_Secondary'!$B:$B,TRIM(AE$10)),0),0))</f>
        <v/>
      </c>
      <c r="AF24" s="548" t="str">
        <f>IF($B24="","",ROUND(IFERROR(SUMIFS('Data Sorting_Secondary'!$C:$C,'Data Sorting_Secondary'!$A:$A,$B24,'Data Sorting_Secondary'!$B:$B,TRIM(AF$10)),0),0))</f>
        <v/>
      </c>
      <c r="AG24" s="548" t="str">
        <f>IF($B24="","",ROUND(IFERROR(SUMIFS('Data Sorting_Secondary'!$C:$C,'Data Sorting_Secondary'!$A:$A,$B24,'Data Sorting_Secondary'!$B:$B,TRIM(AG$10)),0),0))</f>
        <v/>
      </c>
      <c r="AH24" s="548" t="str">
        <f>IF($B24="","",ROUND(IFERROR(SUMIFS('Data Sorting_Secondary'!$C:$C,'Data Sorting_Secondary'!$A:$A,$B24,'Data Sorting_Secondary'!$B:$B,TRIM(AH$10)),0),0))</f>
        <v/>
      </c>
      <c r="AI24" s="221" t="str">
        <f t="shared" si="10"/>
        <v/>
      </c>
      <c r="AJ24" s="221" t="str">
        <f t="shared" si="3"/>
        <v/>
      </c>
      <c r="AK24" s="221" t="str">
        <f t="shared" si="4"/>
        <v/>
      </c>
      <c r="AL24" s="221" t="str">
        <f t="shared" si="11"/>
        <v/>
      </c>
      <c r="AM24" s="221" t="str">
        <f t="shared" si="5"/>
        <v/>
      </c>
      <c r="AN24" s="84">
        <v>0.9</v>
      </c>
      <c r="AO24" s="221" t="str">
        <f t="shared" si="12"/>
        <v/>
      </c>
      <c r="AP24" s="325" t="str">
        <f t="shared" si="13"/>
        <v xml:space="preserve"> </v>
      </c>
    </row>
    <row r="25" spans="2:42" x14ac:dyDescent="0.25">
      <c r="B25" s="218" t="str">
        <f>IF('manual inputs_secondary'!D17&lt;&gt;"",'manual inputs_secondary'!D17,"")</f>
        <v/>
      </c>
      <c r="C25" s="325" t="str">
        <f>IF($B25="","",ROUND(IFERROR(SUMIFS('Data Sorting_Secondary'!$C:$C,'Data Sorting_Secondary'!$A:$A,$B25,'Data Sorting_Secondary'!$B:$B,TRIM(C$10)),0),0))</f>
        <v/>
      </c>
      <c r="D25" s="221" t="str">
        <f t="shared" si="6"/>
        <v/>
      </c>
      <c r="E25" s="220"/>
      <c r="F25" s="227" t="str">
        <f t="shared" si="7"/>
        <v/>
      </c>
      <c r="G25" s="84" t="str">
        <f>IF($B25="","",ROUND(Structure_Ex_secondary!I25,0))</f>
        <v/>
      </c>
      <c r="H25" s="220"/>
      <c r="I25" s="325" t="str">
        <f>IF($B25="","",ROUND(IFERROR(SUMIFS('Data Sorting_Secondary'!$C:$C,'Data Sorting_Secondary'!$A:$A,$B25,'Data Sorting_Secondary'!$B:$B,TRIM(I$10)),0),0))</f>
        <v/>
      </c>
      <c r="J25" s="84" t="str">
        <f>IF($B25="","",ROUND(Removals_secondary!$F24,0))</f>
        <v/>
      </c>
      <c r="K25" s="84" t="str">
        <f>IF($B25="","",ROUND(Removals_secondary!$K24,0))</f>
        <v/>
      </c>
      <c r="L25" s="325" t="str">
        <f>IF($B25="","",ROUND(IFERROR(SUMIFS('Data Sorting_Secondary'!$C:$C,'Data Sorting_Secondary'!$A:$A,$B25,'Data Sorting_Secondary'!$B:$B,TRIM(L$10)),0),0))</f>
        <v/>
      </c>
      <c r="M25" s="84" t="str">
        <f>IF(B25="","",_xlfn.XLOOKUP(B25,'manual inputs_secondary'!$G$4:$G$53,'manual inputs_secondary'!$H$4:$H$53))</f>
        <v/>
      </c>
      <c r="N25" s="228" t="str">
        <f t="shared" si="8"/>
        <v/>
      </c>
      <c r="O25" s="325" t="str">
        <f>IF($B25="","",ROUND(IFERROR(SUMIFS('Data Sorting_Secondary'!$C:$C,'Data Sorting_Secondary'!$A:$A,$B25,'Data Sorting_Secondary'!$B:$B,TRIM(O$10)),0),0))</f>
        <v/>
      </c>
      <c r="P25" s="84" t="str">
        <f t="shared" si="2"/>
        <v/>
      </c>
      <c r="Q25" s="220"/>
      <c r="R25" s="227" t="str">
        <f t="shared" si="9"/>
        <v/>
      </c>
      <c r="S25" s="325" t="str">
        <f>IF($B25="","",ROUND(IFERROR(SUMIFS('Data Sorting_Secondary'!$C:$C,'Data Sorting_Secondary'!$A:$A,$B25,'Data Sorting_Secondary'!$B:$B,TRIM(S$10)),0),0))</f>
        <v/>
      </c>
      <c r="T25" s="84" t="str">
        <f>IF($B25="","",ROUND(Backfill_secondary!H25,0))</f>
        <v/>
      </c>
      <c r="U25" s="325" t="str">
        <f>IF($B25="","",ROUND(IFERROR(SUMIFS('Data Sorting_Secondary'!$C:$C,'Data Sorting_Secondary'!$A:$A,$B25,'Data Sorting_Secondary'!$B:$B,TRIM(U$10)),0),0))</f>
        <v/>
      </c>
      <c r="V25" s="325" t="str">
        <f>IF($B25="","",ROUND(IFERROR(SUMIFS('Data Sorting_Secondary'!$C:$C,'Data Sorting_Secondary'!$A:$A,$B25,'Data Sorting_Secondary'!$B:$B,TRIM(V$10)),0),0))</f>
        <v/>
      </c>
      <c r="W25" s="325" t="str">
        <f>IF($B25="","",ROUND(IFERROR(SUMIFS('Data Sorting_Secondary'!$C:$C,'Data Sorting_Secondary'!$A:$A,$B25,'Data Sorting_Secondary'!$B:$B,TRIM(W$10)),0),0))</f>
        <v/>
      </c>
      <c r="X25" s="325" t="str">
        <f>IF($B25="","",ROUND(IFERROR(SUMIFS('Data Sorting_Secondary'!$C:$C,'Data Sorting_Secondary'!$A:$A,$B25,'Data Sorting_Secondary'!$B:$B,TRIM(X$10)),0),0))</f>
        <v/>
      </c>
      <c r="Y25" s="84" t="str">
        <f>IF($B25="","",ROUND(Backfill_secondary!R25,0))</f>
        <v/>
      </c>
      <c r="Z25" s="84" t="str">
        <f>IF($B25="","",ROUND(Backfill_secondary!U25,0))</f>
        <v/>
      </c>
      <c r="AA25" s="84" t="str">
        <f>IF($B25="","",ROUND(Removals_secondary!$G24,0))</f>
        <v/>
      </c>
      <c r="AB25" s="84" t="str">
        <f>IF($B25="","",ROUND(Removals_secondary!$L24,0))</f>
        <v/>
      </c>
      <c r="AC25" s="325" t="str">
        <f>IF($B25="","",ROUND(IFERROR(SUMIFS('Data Sorting_Secondary'!$C:$C,'Data Sorting_Secondary'!$A:$A,$B25,'Data Sorting_Secondary'!$B:$B,TRIM(AC$10)),0),0))</f>
        <v/>
      </c>
      <c r="AD25" s="548" t="str">
        <f>IF($B25="","",ROUND(IFERROR(SUMIFS('Data Sorting_Secondary'!$C:$C,'Data Sorting_Secondary'!$A:$A,$B25,'Data Sorting_Secondary'!$B:$B,TRIM(AD$10)),0),0))</f>
        <v/>
      </c>
      <c r="AE25" s="548" t="str">
        <f>IF($B25="","",ROUND(IFERROR(SUMIFS('Data Sorting_Secondary'!$C:$C,'Data Sorting_Secondary'!$A:$A,$B25,'Data Sorting_Secondary'!$B:$B,TRIM(AE$10)),0),0))</f>
        <v/>
      </c>
      <c r="AF25" s="548" t="str">
        <f>IF($B25="","",ROUND(IFERROR(SUMIFS('Data Sorting_Secondary'!$C:$C,'Data Sorting_Secondary'!$A:$A,$B25,'Data Sorting_Secondary'!$B:$B,TRIM(AF$10)),0),0))</f>
        <v/>
      </c>
      <c r="AG25" s="548" t="str">
        <f>IF($B25="","",ROUND(IFERROR(SUMIFS('Data Sorting_Secondary'!$C:$C,'Data Sorting_Secondary'!$A:$A,$B25,'Data Sorting_Secondary'!$B:$B,TRIM(AG$10)),0),0))</f>
        <v/>
      </c>
      <c r="AH25" s="548" t="str">
        <f>IF($B25="","",ROUND(IFERROR(SUMIFS('Data Sorting_Secondary'!$C:$C,'Data Sorting_Secondary'!$A:$A,$B25,'Data Sorting_Secondary'!$B:$B,TRIM(AH$10)),0),0))</f>
        <v/>
      </c>
      <c r="AI25" s="221" t="str">
        <f t="shared" si="10"/>
        <v/>
      </c>
      <c r="AJ25" s="221" t="str">
        <f t="shared" si="3"/>
        <v/>
      </c>
      <c r="AK25" s="221" t="str">
        <f t="shared" si="4"/>
        <v/>
      </c>
      <c r="AL25" s="221" t="str">
        <f t="shared" si="11"/>
        <v/>
      </c>
      <c r="AM25" s="221" t="str">
        <f t="shared" si="5"/>
        <v/>
      </c>
      <c r="AN25" s="84">
        <v>0.9</v>
      </c>
      <c r="AO25" s="221" t="str">
        <f t="shared" si="12"/>
        <v/>
      </c>
      <c r="AP25" s="325" t="str">
        <f t="shared" si="13"/>
        <v xml:space="preserve"> </v>
      </c>
    </row>
    <row r="26" spans="2:42" x14ac:dyDescent="0.25">
      <c r="B26" s="218" t="str">
        <f>IF('manual inputs_secondary'!D18&lt;&gt;"",'manual inputs_secondary'!D18,"")</f>
        <v/>
      </c>
      <c r="C26" s="325" t="str">
        <f>IF($B26="","",ROUND(IFERROR(SUMIFS('Data Sorting_Secondary'!$C:$C,'Data Sorting_Secondary'!$A:$A,$B26,'Data Sorting_Secondary'!$B:$B,TRIM(C$10)),0),0))</f>
        <v/>
      </c>
      <c r="D26" s="221" t="str">
        <f t="shared" si="6"/>
        <v/>
      </c>
      <c r="E26" s="220"/>
      <c r="F26" s="227" t="str">
        <f t="shared" si="7"/>
        <v/>
      </c>
      <c r="G26" s="84" t="str">
        <f>IF($B26="","",ROUND(Structure_Ex_secondary!I26,0))</f>
        <v/>
      </c>
      <c r="H26" s="220"/>
      <c r="I26" s="325" t="str">
        <f>IF($B26="","",ROUND(IFERROR(SUMIFS('Data Sorting_Secondary'!$C:$C,'Data Sorting_Secondary'!$A:$A,$B26,'Data Sorting_Secondary'!$B:$B,TRIM(I$10)),0),0))</f>
        <v/>
      </c>
      <c r="J26" s="84" t="str">
        <f>IF($B26="","",ROUND(Removals_secondary!$F25,0))</f>
        <v/>
      </c>
      <c r="K26" s="84" t="str">
        <f>IF($B26="","",ROUND(Removals_secondary!$K25,0))</f>
        <v/>
      </c>
      <c r="L26" s="325" t="str">
        <f>IF($B26="","",ROUND(IFERROR(SUMIFS('Data Sorting_Secondary'!$C:$C,'Data Sorting_Secondary'!$A:$A,$B26,'Data Sorting_Secondary'!$B:$B,TRIM(L$10)),0),0))</f>
        <v/>
      </c>
      <c r="M26" s="84" t="str">
        <f>IF(B26="","",_xlfn.XLOOKUP(B26,'manual inputs_secondary'!$G$4:$G$53,'manual inputs_secondary'!$H$4:$H$53))</f>
        <v/>
      </c>
      <c r="N26" s="228" t="str">
        <f t="shared" si="8"/>
        <v/>
      </c>
      <c r="O26" s="325" t="str">
        <f>IF($B26="","",ROUND(IFERROR(SUMIFS('Data Sorting_Secondary'!$C:$C,'Data Sorting_Secondary'!$A:$A,$B26,'Data Sorting_Secondary'!$B:$B,TRIM(O$10)),0),0))</f>
        <v/>
      </c>
      <c r="P26" s="84" t="str">
        <f t="shared" si="2"/>
        <v/>
      </c>
      <c r="Q26" s="220"/>
      <c r="R26" s="227" t="str">
        <f t="shared" si="9"/>
        <v/>
      </c>
      <c r="S26" s="325" t="str">
        <f>IF($B26="","",ROUND(IFERROR(SUMIFS('Data Sorting_Secondary'!$C:$C,'Data Sorting_Secondary'!$A:$A,$B26,'Data Sorting_Secondary'!$B:$B,TRIM(S$10)),0),0))</f>
        <v/>
      </c>
      <c r="T26" s="84" t="str">
        <f>IF($B26="","",ROUND(Backfill_secondary!H26,0))</f>
        <v/>
      </c>
      <c r="U26" s="325" t="str">
        <f>IF($B26="","",ROUND(IFERROR(SUMIFS('Data Sorting_Secondary'!$C:$C,'Data Sorting_Secondary'!$A:$A,$B26,'Data Sorting_Secondary'!$B:$B,TRIM(U$10)),0),0))</f>
        <v/>
      </c>
      <c r="V26" s="325" t="str">
        <f>IF($B26="","",ROUND(IFERROR(SUMIFS('Data Sorting_Secondary'!$C:$C,'Data Sorting_Secondary'!$A:$A,$B26,'Data Sorting_Secondary'!$B:$B,TRIM(V$10)),0),0))</f>
        <v/>
      </c>
      <c r="W26" s="325" t="str">
        <f>IF($B26="","",ROUND(IFERROR(SUMIFS('Data Sorting_Secondary'!$C:$C,'Data Sorting_Secondary'!$A:$A,$B26,'Data Sorting_Secondary'!$B:$B,TRIM(W$10)),0),0))</f>
        <v/>
      </c>
      <c r="X26" s="325" t="str">
        <f>IF($B26="","",ROUND(IFERROR(SUMIFS('Data Sorting_Secondary'!$C:$C,'Data Sorting_Secondary'!$A:$A,$B26,'Data Sorting_Secondary'!$B:$B,TRIM(X$10)),0),0))</f>
        <v/>
      </c>
      <c r="Y26" s="84" t="str">
        <f>IF($B26="","",ROUND(Backfill_secondary!R26,0))</f>
        <v/>
      </c>
      <c r="Z26" s="84" t="str">
        <f>IF($B26="","",ROUND(Backfill_secondary!U26,0))</f>
        <v/>
      </c>
      <c r="AA26" s="84" t="str">
        <f>IF($B26="","",ROUND(Removals_secondary!$G25,0))</f>
        <v/>
      </c>
      <c r="AB26" s="84" t="str">
        <f>IF($B26="","",ROUND(Removals_secondary!$L25,0))</f>
        <v/>
      </c>
      <c r="AC26" s="325" t="str">
        <f>IF($B26="","",ROUND(IFERROR(SUMIFS('Data Sorting_Secondary'!$C:$C,'Data Sorting_Secondary'!$A:$A,$B26,'Data Sorting_Secondary'!$B:$B,TRIM(AC$10)),0),0))</f>
        <v/>
      </c>
      <c r="AD26" s="548" t="str">
        <f>IF($B26="","",ROUND(IFERROR(SUMIFS('Data Sorting_Secondary'!$C:$C,'Data Sorting_Secondary'!$A:$A,$B26,'Data Sorting_Secondary'!$B:$B,TRIM(AD$10)),0),0))</f>
        <v/>
      </c>
      <c r="AE26" s="548" t="str">
        <f>IF($B26="","",ROUND(IFERROR(SUMIFS('Data Sorting_Secondary'!$C:$C,'Data Sorting_Secondary'!$A:$A,$B26,'Data Sorting_Secondary'!$B:$B,TRIM(AE$10)),0),0))</f>
        <v/>
      </c>
      <c r="AF26" s="548" t="str">
        <f>IF($B26="","",ROUND(IFERROR(SUMIFS('Data Sorting_Secondary'!$C:$C,'Data Sorting_Secondary'!$A:$A,$B26,'Data Sorting_Secondary'!$B:$B,TRIM(AF$10)),0),0))</f>
        <v/>
      </c>
      <c r="AG26" s="548" t="str">
        <f>IF($B26="","",ROUND(IFERROR(SUMIFS('Data Sorting_Secondary'!$C:$C,'Data Sorting_Secondary'!$A:$A,$B26,'Data Sorting_Secondary'!$B:$B,TRIM(AG$10)),0),0))</f>
        <v/>
      </c>
      <c r="AH26" s="548" t="str">
        <f>IF($B26="","",ROUND(IFERROR(SUMIFS('Data Sorting_Secondary'!$C:$C,'Data Sorting_Secondary'!$A:$A,$B26,'Data Sorting_Secondary'!$B:$B,TRIM(AH$10)),0),0))</f>
        <v/>
      </c>
      <c r="AI26" s="221" t="str">
        <f t="shared" si="10"/>
        <v/>
      </c>
      <c r="AJ26" s="221" t="str">
        <f t="shared" si="3"/>
        <v/>
      </c>
      <c r="AK26" s="221" t="str">
        <f t="shared" si="4"/>
        <v/>
      </c>
      <c r="AL26" s="221" t="str">
        <f t="shared" si="11"/>
        <v/>
      </c>
      <c r="AM26" s="221" t="str">
        <f t="shared" si="5"/>
        <v/>
      </c>
      <c r="AN26" s="84">
        <v>0.9</v>
      </c>
      <c r="AO26" s="221" t="str">
        <f t="shared" si="12"/>
        <v/>
      </c>
      <c r="AP26" s="325" t="str">
        <f t="shared" si="13"/>
        <v xml:space="preserve"> </v>
      </c>
    </row>
    <row r="27" spans="2:42" x14ac:dyDescent="0.25">
      <c r="B27" s="218" t="str">
        <f>IF('manual inputs_secondary'!D19&lt;&gt;"",'manual inputs_secondary'!D19,"")</f>
        <v/>
      </c>
      <c r="C27" s="325" t="str">
        <f>IF($B27="","",ROUND(IFERROR(SUMIFS('Data Sorting_Secondary'!$C:$C,'Data Sorting_Secondary'!$A:$A,$B27,'Data Sorting_Secondary'!$B:$B,TRIM(C$10)),0),0))</f>
        <v/>
      </c>
      <c r="D27" s="221" t="str">
        <f t="shared" si="6"/>
        <v/>
      </c>
      <c r="E27" s="220"/>
      <c r="F27" s="227" t="str">
        <f t="shared" si="7"/>
        <v/>
      </c>
      <c r="G27" s="84" t="str">
        <f>IF($B27="","",ROUND(Structure_Ex_secondary!I27,0))</f>
        <v/>
      </c>
      <c r="H27" s="220"/>
      <c r="I27" s="325" t="str">
        <f>IF($B27="","",ROUND(IFERROR(SUMIFS('Data Sorting_Secondary'!$C:$C,'Data Sorting_Secondary'!$A:$A,$B27,'Data Sorting_Secondary'!$B:$B,TRIM(I$10)),0),0))</f>
        <v/>
      </c>
      <c r="J27" s="84" t="str">
        <f>IF($B27="","",ROUND(Removals_secondary!$F26,0))</f>
        <v/>
      </c>
      <c r="K27" s="84" t="str">
        <f>IF($B27="","",ROUND(Removals_secondary!$K26,0))</f>
        <v/>
      </c>
      <c r="L27" s="325" t="str">
        <f>IF($B27="","",ROUND(IFERROR(SUMIFS('Data Sorting_Secondary'!$C:$C,'Data Sorting_Secondary'!$A:$A,$B27,'Data Sorting_Secondary'!$B:$B,TRIM(L$10)),0),0))</f>
        <v/>
      </c>
      <c r="M27" s="84" t="str">
        <f>IF(B27="","",_xlfn.XLOOKUP(B27,'manual inputs_secondary'!$G$4:$G$53,'manual inputs_secondary'!$H$4:$H$53))</f>
        <v/>
      </c>
      <c r="N27" s="228" t="str">
        <f t="shared" si="8"/>
        <v/>
      </c>
      <c r="O27" s="325" t="str">
        <f>IF($B27="","",ROUND(IFERROR(SUMIFS('Data Sorting_Secondary'!$C:$C,'Data Sorting_Secondary'!$A:$A,$B27,'Data Sorting_Secondary'!$B:$B,TRIM(O$10)),0),0))</f>
        <v/>
      </c>
      <c r="P27" s="84" t="str">
        <f t="shared" si="2"/>
        <v/>
      </c>
      <c r="Q27" s="220"/>
      <c r="R27" s="227" t="str">
        <f t="shared" si="9"/>
        <v/>
      </c>
      <c r="S27" s="325" t="str">
        <f>IF($B27="","",ROUND(IFERROR(SUMIFS('Data Sorting_Secondary'!$C:$C,'Data Sorting_Secondary'!$A:$A,$B27,'Data Sorting_Secondary'!$B:$B,TRIM(S$10)),0),0))</f>
        <v/>
      </c>
      <c r="T27" s="84" t="str">
        <f>IF($B27="","",ROUND(Backfill_secondary!H27,0))</f>
        <v/>
      </c>
      <c r="U27" s="325" t="str">
        <f>IF($B27="","",ROUND(IFERROR(SUMIFS('Data Sorting_Secondary'!$C:$C,'Data Sorting_Secondary'!$A:$A,$B27,'Data Sorting_Secondary'!$B:$B,TRIM(U$10)),0),0))</f>
        <v/>
      </c>
      <c r="V27" s="325" t="str">
        <f>IF($B27="","",ROUND(IFERROR(SUMIFS('Data Sorting_Secondary'!$C:$C,'Data Sorting_Secondary'!$A:$A,$B27,'Data Sorting_Secondary'!$B:$B,TRIM(V$10)),0),0))</f>
        <v/>
      </c>
      <c r="W27" s="325" t="str">
        <f>IF($B27="","",ROUND(IFERROR(SUMIFS('Data Sorting_Secondary'!$C:$C,'Data Sorting_Secondary'!$A:$A,$B27,'Data Sorting_Secondary'!$B:$B,TRIM(W$10)),0),0))</f>
        <v/>
      </c>
      <c r="X27" s="325" t="str">
        <f>IF($B27="","",ROUND(IFERROR(SUMIFS('Data Sorting_Secondary'!$C:$C,'Data Sorting_Secondary'!$A:$A,$B27,'Data Sorting_Secondary'!$B:$B,TRIM(X$10)),0),0))</f>
        <v/>
      </c>
      <c r="Y27" s="84" t="str">
        <f>IF($B27="","",ROUND(Backfill_secondary!R27,0))</f>
        <v/>
      </c>
      <c r="Z27" s="84" t="str">
        <f>IF($B27="","",ROUND(Backfill_secondary!U27,0))</f>
        <v/>
      </c>
      <c r="AA27" s="84" t="str">
        <f>IF($B27="","",ROUND(Removals_secondary!$G26,0))</f>
        <v/>
      </c>
      <c r="AB27" s="84" t="str">
        <f>IF($B27="","",ROUND(Removals_secondary!$L26,0))</f>
        <v/>
      </c>
      <c r="AC27" s="325" t="str">
        <f>IF($B27="","",ROUND(IFERROR(SUMIFS('Data Sorting_Secondary'!$C:$C,'Data Sorting_Secondary'!$A:$A,$B27,'Data Sorting_Secondary'!$B:$B,TRIM(AC$10)),0),0))</f>
        <v/>
      </c>
      <c r="AD27" s="548" t="str">
        <f>IF($B27="","",ROUND(IFERROR(SUMIFS('Data Sorting_Secondary'!$C:$C,'Data Sorting_Secondary'!$A:$A,$B27,'Data Sorting_Secondary'!$B:$B,TRIM(AD$10)),0),0))</f>
        <v/>
      </c>
      <c r="AE27" s="548" t="str">
        <f>IF($B27="","",ROUND(IFERROR(SUMIFS('Data Sorting_Secondary'!$C:$C,'Data Sorting_Secondary'!$A:$A,$B27,'Data Sorting_Secondary'!$B:$B,TRIM(AE$10)),0),0))</f>
        <v/>
      </c>
      <c r="AF27" s="548" t="str">
        <f>IF($B27="","",ROUND(IFERROR(SUMIFS('Data Sorting_Secondary'!$C:$C,'Data Sorting_Secondary'!$A:$A,$B27,'Data Sorting_Secondary'!$B:$B,TRIM(AF$10)),0),0))</f>
        <v/>
      </c>
      <c r="AG27" s="548" t="str">
        <f>IF($B27="","",ROUND(IFERROR(SUMIFS('Data Sorting_Secondary'!$C:$C,'Data Sorting_Secondary'!$A:$A,$B27,'Data Sorting_Secondary'!$B:$B,TRIM(AG$10)),0),0))</f>
        <v/>
      </c>
      <c r="AH27" s="548" t="str">
        <f>IF($B27="","",ROUND(IFERROR(SUMIFS('Data Sorting_Secondary'!$C:$C,'Data Sorting_Secondary'!$A:$A,$B27,'Data Sorting_Secondary'!$B:$B,TRIM(AH$10)),0),0))</f>
        <v/>
      </c>
      <c r="AI27" s="221" t="str">
        <f t="shared" si="10"/>
        <v/>
      </c>
      <c r="AJ27" s="221" t="str">
        <f t="shared" si="3"/>
        <v/>
      </c>
      <c r="AK27" s="221" t="str">
        <f t="shared" si="4"/>
        <v/>
      </c>
      <c r="AL27" s="221" t="str">
        <f t="shared" si="11"/>
        <v/>
      </c>
      <c r="AM27" s="221" t="str">
        <f t="shared" si="5"/>
        <v/>
      </c>
      <c r="AN27" s="84">
        <v>0.9</v>
      </c>
      <c r="AO27" s="221" t="str">
        <f t="shared" si="12"/>
        <v/>
      </c>
      <c r="AP27" s="325" t="str">
        <f t="shared" si="13"/>
        <v xml:space="preserve"> </v>
      </c>
    </row>
    <row r="28" spans="2:42" x14ac:dyDescent="0.25">
      <c r="B28" s="218" t="str">
        <f>IF('manual inputs_secondary'!D20&lt;&gt;"",'manual inputs_secondary'!D20,"")</f>
        <v/>
      </c>
      <c r="C28" s="325" t="str">
        <f>IF($B28="","",ROUND(IFERROR(SUMIFS('Data Sorting_Secondary'!$C:$C,'Data Sorting_Secondary'!$A:$A,$B28,'Data Sorting_Secondary'!$B:$B,TRIM(C$10)),0),0))</f>
        <v/>
      </c>
      <c r="D28" s="221" t="str">
        <f t="shared" si="6"/>
        <v/>
      </c>
      <c r="E28" s="220"/>
      <c r="F28" s="227" t="str">
        <f t="shared" si="7"/>
        <v/>
      </c>
      <c r="G28" s="84" t="str">
        <f>IF($B28="","",ROUND(Structure_Ex_secondary!I28,0))</f>
        <v/>
      </c>
      <c r="H28" s="220"/>
      <c r="I28" s="325" t="str">
        <f>IF($B28="","",ROUND(IFERROR(SUMIFS('Data Sorting_Secondary'!$C:$C,'Data Sorting_Secondary'!$A:$A,$B28,'Data Sorting_Secondary'!$B:$B,TRIM(I$10)),0),0))</f>
        <v/>
      </c>
      <c r="J28" s="84" t="str">
        <f>IF($B28="","",ROUND(Removals_secondary!$F27,0))</f>
        <v/>
      </c>
      <c r="K28" s="84" t="str">
        <f>IF($B28="","",ROUND(Removals_secondary!$K27,0))</f>
        <v/>
      </c>
      <c r="L28" s="325" t="str">
        <f>IF($B28="","",ROUND(IFERROR(SUMIFS('Data Sorting_Secondary'!$C:$C,'Data Sorting_Secondary'!$A:$A,$B28,'Data Sorting_Secondary'!$B:$B,TRIM(L$10)),0),0))</f>
        <v/>
      </c>
      <c r="M28" s="84" t="str">
        <f>IF(B28="","",_xlfn.XLOOKUP(B28,'manual inputs_secondary'!$G$4:$G$53,'manual inputs_secondary'!$H$4:$H$53))</f>
        <v/>
      </c>
      <c r="N28" s="228" t="str">
        <f t="shared" si="8"/>
        <v/>
      </c>
      <c r="O28" s="325" t="str">
        <f>IF($B28="","",ROUND(IFERROR(SUMIFS('Data Sorting_Secondary'!$C:$C,'Data Sorting_Secondary'!$A:$A,$B28,'Data Sorting_Secondary'!$B:$B,TRIM(O$10)),0),0))</f>
        <v/>
      </c>
      <c r="P28" s="84" t="str">
        <f t="shared" si="2"/>
        <v/>
      </c>
      <c r="Q28" s="220"/>
      <c r="R28" s="227" t="str">
        <f t="shared" si="9"/>
        <v/>
      </c>
      <c r="S28" s="325" t="str">
        <f>IF($B28="","",ROUND(IFERROR(SUMIFS('Data Sorting_Secondary'!$C:$C,'Data Sorting_Secondary'!$A:$A,$B28,'Data Sorting_Secondary'!$B:$B,TRIM(S$10)),0),0))</f>
        <v/>
      </c>
      <c r="T28" s="84" t="str">
        <f>IF($B28="","",ROUND(Backfill_secondary!H28,0))</f>
        <v/>
      </c>
      <c r="U28" s="325" t="str">
        <f>IF($B28="","",ROUND(IFERROR(SUMIFS('Data Sorting_Secondary'!$C:$C,'Data Sorting_Secondary'!$A:$A,$B28,'Data Sorting_Secondary'!$B:$B,TRIM(U$10)),0),0))</f>
        <v/>
      </c>
      <c r="V28" s="325" t="str">
        <f>IF($B28="","",ROUND(IFERROR(SUMIFS('Data Sorting_Secondary'!$C:$C,'Data Sorting_Secondary'!$A:$A,$B28,'Data Sorting_Secondary'!$B:$B,TRIM(V$10)),0),0))</f>
        <v/>
      </c>
      <c r="W28" s="325" t="str">
        <f>IF($B28="","",ROUND(IFERROR(SUMIFS('Data Sorting_Secondary'!$C:$C,'Data Sorting_Secondary'!$A:$A,$B28,'Data Sorting_Secondary'!$B:$B,TRIM(W$10)),0),0))</f>
        <v/>
      </c>
      <c r="X28" s="325" t="str">
        <f>IF($B28="","",ROUND(IFERROR(SUMIFS('Data Sorting_Secondary'!$C:$C,'Data Sorting_Secondary'!$A:$A,$B28,'Data Sorting_Secondary'!$B:$B,TRIM(X$10)),0),0))</f>
        <v/>
      </c>
      <c r="Y28" s="84" t="str">
        <f>IF($B28="","",ROUND(Backfill_secondary!R28,0))</f>
        <v/>
      </c>
      <c r="Z28" s="84" t="str">
        <f>IF($B28="","",ROUND(Backfill_secondary!U28,0))</f>
        <v/>
      </c>
      <c r="AA28" s="84" t="str">
        <f>IF($B28="","",ROUND(Removals_secondary!$G27,0))</f>
        <v/>
      </c>
      <c r="AB28" s="84" t="str">
        <f>IF($B28="","",ROUND(Removals_secondary!$L27,0))</f>
        <v/>
      </c>
      <c r="AC28" s="325" t="str">
        <f>IF($B28="","",ROUND(IFERROR(SUMIFS('Data Sorting_Secondary'!$C:$C,'Data Sorting_Secondary'!$A:$A,$B28,'Data Sorting_Secondary'!$B:$B,TRIM(AC$10)),0),0))</f>
        <v/>
      </c>
      <c r="AD28" s="548" t="str">
        <f>IF($B28="","",ROUND(IFERROR(SUMIFS('Data Sorting_Secondary'!$C:$C,'Data Sorting_Secondary'!$A:$A,$B28,'Data Sorting_Secondary'!$B:$B,TRIM(AD$10)),0),0))</f>
        <v/>
      </c>
      <c r="AE28" s="548" t="str">
        <f>IF($B28="","",ROUND(IFERROR(SUMIFS('Data Sorting_Secondary'!$C:$C,'Data Sorting_Secondary'!$A:$A,$B28,'Data Sorting_Secondary'!$B:$B,TRIM(AE$10)),0),0))</f>
        <v/>
      </c>
      <c r="AF28" s="548" t="str">
        <f>IF($B28="","",ROUND(IFERROR(SUMIFS('Data Sorting_Secondary'!$C:$C,'Data Sorting_Secondary'!$A:$A,$B28,'Data Sorting_Secondary'!$B:$B,TRIM(AF$10)),0),0))</f>
        <v/>
      </c>
      <c r="AG28" s="548" t="str">
        <f>IF($B28="","",ROUND(IFERROR(SUMIFS('Data Sorting_Secondary'!$C:$C,'Data Sorting_Secondary'!$A:$A,$B28,'Data Sorting_Secondary'!$B:$B,TRIM(AG$10)),0),0))</f>
        <v/>
      </c>
      <c r="AH28" s="548" t="str">
        <f>IF($B28="","",ROUND(IFERROR(SUMIFS('Data Sorting_Secondary'!$C:$C,'Data Sorting_Secondary'!$A:$A,$B28,'Data Sorting_Secondary'!$B:$B,TRIM(AH$10)),0),0))</f>
        <v/>
      </c>
      <c r="AI28" s="221" t="str">
        <f t="shared" si="10"/>
        <v/>
      </c>
      <c r="AJ28" s="221" t="str">
        <f t="shared" si="3"/>
        <v/>
      </c>
      <c r="AK28" s="221" t="str">
        <f t="shared" si="4"/>
        <v/>
      </c>
      <c r="AL28" s="221" t="str">
        <f t="shared" si="11"/>
        <v/>
      </c>
      <c r="AM28" s="221" t="str">
        <f t="shared" si="5"/>
        <v/>
      </c>
      <c r="AN28" s="84">
        <v>0.9</v>
      </c>
      <c r="AO28" s="221" t="str">
        <f t="shared" si="12"/>
        <v/>
      </c>
      <c r="AP28" s="325" t="str">
        <f t="shared" si="13"/>
        <v xml:space="preserve"> </v>
      </c>
    </row>
    <row r="29" spans="2:42" x14ac:dyDescent="0.25">
      <c r="B29" s="218" t="str">
        <f>IF('manual inputs_secondary'!D21&lt;&gt;"",'manual inputs_secondary'!D21,"")</f>
        <v/>
      </c>
      <c r="C29" s="325" t="str">
        <f>IF($B29="","",ROUND(IFERROR(SUMIFS('Data Sorting_Secondary'!$C:$C,'Data Sorting_Secondary'!$A:$A,$B29,'Data Sorting_Secondary'!$B:$B,TRIM(C$10)),0),0))</f>
        <v/>
      </c>
      <c r="D29" s="221" t="str">
        <f t="shared" si="6"/>
        <v/>
      </c>
      <c r="E29" s="220"/>
      <c r="F29" s="227" t="str">
        <f t="shared" si="7"/>
        <v/>
      </c>
      <c r="G29" s="84" t="str">
        <f>IF($B29="","",ROUND(Structure_Ex_secondary!I29,0))</f>
        <v/>
      </c>
      <c r="H29" s="220"/>
      <c r="I29" s="325" t="str">
        <f>IF($B29="","",ROUND(IFERROR(SUMIFS('Data Sorting_Secondary'!$C:$C,'Data Sorting_Secondary'!$A:$A,$B29,'Data Sorting_Secondary'!$B:$B,TRIM(I$10)),0),0))</f>
        <v/>
      </c>
      <c r="J29" s="84" t="str">
        <f>IF($B29="","",ROUND(Removals_secondary!$F28,0))</f>
        <v/>
      </c>
      <c r="K29" s="84" t="str">
        <f>IF($B29="","",ROUND(Removals_secondary!$K28,0))</f>
        <v/>
      </c>
      <c r="L29" s="325" t="str">
        <f>IF($B29="","",ROUND(IFERROR(SUMIFS('Data Sorting_Secondary'!$C:$C,'Data Sorting_Secondary'!$A:$A,$B29,'Data Sorting_Secondary'!$B:$B,TRIM(L$10)),0),0))</f>
        <v/>
      </c>
      <c r="M29" s="84" t="str">
        <f>IF(B29="","",_xlfn.XLOOKUP(B29,'manual inputs_secondary'!$G$4:$G$53,'manual inputs_secondary'!$H$4:$H$53))</f>
        <v/>
      </c>
      <c r="N29" s="228" t="str">
        <f t="shared" si="8"/>
        <v/>
      </c>
      <c r="O29" s="325" t="str">
        <f>IF($B29="","",ROUND(IFERROR(SUMIFS('Data Sorting_Secondary'!$C:$C,'Data Sorting_Secondary'!$A:$A,$B29,'Data Sorting_Secondary'!$B:$B,TRIM(O$10)),0),0))</f>
        <v/>
      </c>
      <c r="P29" s="84" t="str">
        <f t="shared" si="2"/>
        <v/>
      </c>
      <c r="Q29" s="220"/>
      <c r="R29" s="227" t="str">
        <f t="shared" si="9"/>
        <v/>
      </c>
      <c r="S29" s="325" t="str">
        <f>IF($B29="","",ROUND(IFERROR(SUMIFS('Data Sorting_Secondary'!$C:$C,'Data Sorting_Secondary'!$A:$A,$B29,'Data Sorting_Secondary'!$B:$B,TRIM(S$10)),0),0))</f>
        <v/>
      </c>
      <c r="T29" s="84" t="str">
        <f>IF($B29="","",ROUND(Backfill_secondary!H29,0))</f>
        <v/>
      </c>
      <c r="U29" s="325" t="str">
        <f>IF($B29="","",ROUND(IFERROR(SUMIFS('Data Sorting_Secondary'!$C:$C,'Data Sorting_Secondary'!$A:$A,$B29,'Data Sorting_Secondary'!$B:$B,TRIM(U$10)),0),0))</f>
        <v/>
      </c>
      <c r="V29" s="325" t="str">
        <f>IF($B29="","",ROUND(IFERROR(SUMIFS('Data Sorting_Secondary'!$C:$C,'Data Sorting_Secondary'!$A:$A,$B29,'Data Sorting_Secondary'!$B:$B,TRIM(V$10)),0),0))</f>
        <v/>
      </c>
      <c r="W29" s="325" t="str">
        <f>IF($B29="","",ROUND(IFERROR(SUMIFS('Data Sorting_Secondary'!$C:$C,'Data Sorting_Secondary'!$A:$A,$B29,'Data Sorting_Secondary'!$B:$B,TRIM(W$10)),0),0))</f>
        <v/>
      </c>
      <c r="X29" s="325" t="str">
        <f>IF($B29="","",ROUND(IFERROR(SUMIFS('Data Sorting_Secondary'!$C:$C,'Data Sorting_Secondary'!$A:$A,$B29,'Data Sorting_Secondary'!$B:$B,TRIM(X$10)),0),0))</f>
        <v/>
      </c>
      <c r="Y29" s="84" t="str">
        <f>IF($B29="","",ROUND(Backfill_secondary!R29,0))</f>
        <v/>
      </c>
      <c r="Z29" s="84" t="str">
        <f>IF($B29="","",ROUND(Backfill_secondary!U29,0))</f>
        <v/>
      </c>
      <c r="AA29" s="84" t="str">
        <f>IF($B29="","",ROUND(Removals_secondary!$G28,0))</f>
        <v/>
      </c>
      <c r="AB29" s="84" t="str">
        <f>IF($B29="","",ROUND(Removals_secondary!$L28,0))</f>
        <v/>
      </c>
      <c r="AC29" s="325" t="str">
        <f>IF($B29="","",ROUND(IFERROR(SUMIFS('Data Sorting_Secondary'!$C:$C,'Data Sorting_Secondary'!$A:$A,$B29,'Data Sorting_Secondary'!$B:$B,TRIM(AC$10)),0),0))</f>
        <v/>
      </c>
      <c r="AD29" s="548" t="str">
        <f>IF($B29="","",ROUND(IFERROR(SUMIFS('Data Sorting_Secondary'!$C:$C,'Data Sorting_Secondary'!$A:$A,$B29,'Data Sorting_Secondary'!$B:$B,TRIM(AD$10)),0),0))</f>
        <v/>
      </c>
      <c r="AE29" s="548" t="str">
        <f>IF($B29="","",ROUND(IFERROR(SUMIFS('Data Sorting_Secondary'!$C:$C,'Data Sorting_Secondary'!$A:$A,$B29,'Data Sorting_Secondary'!$B:$B,TRIM(AE$10)),0),0))</f>
        <v/>
      </c>
      <c r="AF29" s="548" t="str">
        <f>IF($B29="","",ROUND(IFERROR(SUMIFS('Data Sorting_Secondary'!$C:$C,'Data Sorting_Secondary'!$A:$A,$B29,'Data Sorting_Secondary'!$B:$B,TRIM(AF$10)),0),0))</f>
        <v/>
      </c>
      <c r="AG29" s="548" t="str">
        <f>IF($B29="","",ROUND(IFERROR(SUMIFS('Data Sorting_Secondary'!$C:$C,'Data Sorting_Secondary'!$A:$A,$B29,'Data Sorting_Secondary'!$B:$B,TRIM(AG$10)),0),0))</f>
        <v/>
      </c>
      <c r="AH29" s="548" t="str">
        <f>IF($B29="","",ROUND(IFERROR(SUMIFS('Data Sorting_Secondary'!$C:$C,'Data Sorting_Secondary'!$A:$A,$B29,'Data Sorting_Secondary'!$B:$B,TRIM(AH$10)),0),0))</f>
        <v/>
      </c>
      <c r="AI29" s="221" t="str">
        <f t="shared" si="10"/>
        <v/>
      </c>
      <c r="AJ29" s="221" t="str">
        <f t="shared" si="3"/>
        <v/>
      </c>
      <c r="AK29" s="221" t="str">
        <f t="shared" si="4"/>
        <v/>
      </c>
      <c r="AL29" s="221" t="str">
        <f t="shared" si="11"/>
        <v/>
      </c>
      <c r="AM29" s="221" t="str">
        <f t="shared" si="5"/>
        <v/>
      </c>
      <c r="AN29" s="84">
        <v>0.9</v>
      </c>
      <c r="AO29" s="221" t="str">
        <f t="shared" si="12"/>
        <v/>
      </c>
      <c r="AP29" s="325" t="str">
        <f t="shared" si="13"/>
        <v xml:space="preserve"> </v>
      </c>
    </row>
    <row r="30" spans="2:42" x14ac:dyDescent="0.25">
      <c r="B30" s="218" t="str">
        <f>IF('manual inputs_secondary'!D22&lt;&gt;"",'manual inputs_secondary'!D22,"")</f>
        <v/>
      </c>
      <c r="C30" s="325" t="str">
        <f>IF($B30="","",ROUND(IFERROR(SUMIFS('Data Sorting_Secondary'!$C:$C,'Data Sorting_Secondary'!$A:$A,$B30,'Data Sorting_Secondary'!$B:$B,TRIM(C$10)),0),0))</f>
        <v/>
      </c>
      <c r="D30" s="221" t="str">
        <f t="shared" si="6"/>
        <v/>
      </c>
      <c r="E30" s="220"/>
      <c r="F30" s="227" t="str">
        <f t="shared" si="7"/>
        <v/>
      </c>
      <c r="G30" s="84" t="str">
        <f>IF($B30="","",ROUND(Structure_Ex_secondary!I30,0))</f>
        <v/>
      </c>
      <c r="H30" s="220"/>
      <c r="I30" s="325" t="str">
        <f>IF($B30="","",ROUND(IFERROR(SUMIFS('Data Sorting_Secondary'!$C:$C,'Data Sorting_Secondary'!$A:$A,$B30,'Data Sorting_Secondary'!$B:$B,TRIM(I$10)),0),0))</f>
        <v/>
      </c>
      <c r="J30" s="84" t="str">
        <f>IF($B30="","",ROUND(Removals_secondary!$F29,0))</f>
        <v/>
      </c>
      <c r="K30" s="84" t="str">
        <f>IF($B30="","",ROUND(Removals_secondary!$K29,0))</f>
        <v/>
      </c>
      <c r="L30" s="325" t="str">
        <f>IF($B30="","",ROUND(IFERROR(SUMIFS('Data Sorting_Secondary'!$C:$C,'Data Sorting_Secondary'!$A:$A,$B30,'Data Sorting_Secondary'!$B:$B,TRIM(L$10)),0),0))</f>
        <v/>
      </c>
      <c r="M30" s="84" t="str">
        <f>IF(B30="","",_xlfn.XLOOKUP(B30,'manual inputs_secondary'!$G$4:$G$53,'manual inputs_secondary'!$H$4:$H$53))</f>
        <v/>
      </c>
      <c r="N30" s="228" t="str">
        <f t="shared" si="8"/>
        <v/>
      </c>
      <c r="O30" s="325" t="str">
        <f>IF($B30="","",ROUND(IFERROR(SUMIFS('Data Sorting_Secondary'!$C:$C,'Data Sorting_Secondary'!$A:$A,$B30,'Data Sorting_Secondary'!$B:$B,TRIM(O$10)),0),0))</f>
        <v/>
      </c>
      <c r="P30" s="84" t="str">
        <f t="shared" si="2"/>
        <v/>
      </c>
      <c r="Q30" s="220"/>
      <c r="R30" s="227" t="str">
        <f t="shared" si="9"/>
        <v/>
      </c>
      <c r="S30" s="325" t="str">
        <f>IF($B30="","",ROUND(IFERROR(SUMIFS('Data Sorting_Secondary'!$C:$C,'Data Sorting_Secondary'!$A:$A,$B30,'Data Sorting_Secondary'!$B:$B,TRIM(S$10)),0),0))</f>
        <v/>
      </c>
      <c r="T30" s="84" t="str">
        <f>IF($B30="","",ROUND(Backfill_secondary!H30,0))</f>
        <v/>
      </c>
      <c r="U30" s="325" t="str">
        <f>IF($B30="","",ROUND(IFERROR(SUMIFS('Data Sorting_Secondary'!$C:$C,'Data Sorting_Secondary'!$A:$A,$B30,'Data Sorting_Secondary'!$B:$B,TRIM(U$10)),0),0))</f>
        <v/>
      </c>
      <c r="V30" s="325" t="str">
        <f>IF($B30="","",ROUND(IFERROR(SUMIFS('Data Sorting_Secondary'!$C:$C,'Data Sorting_Secondary'!$A:$A,$B30,'Data Sorting_Secondary'!$B:$B,TRIM(V$10)),0),0))</f>
        <v/>
      </c>
      <c r="W30" s="325" t="str">
        <f>IF($B30="","",ROUND(IFERROR(SUMIFS('Data Sorting_Secondary'!$C:$C,'Data Sorting_Secondary'!$A:$A,$B30,'Data Sorting_Secondary'!$B:$B,TRIM(W$10)),0),0))</f>
        <v/>
      </c>
      <c r="X30" s="325" t="str">
        <f>IF($B30="","",ROUND(IFERROR(SUMIFS('Data Sorting_Secondary'!$C:$C,'Data Sorting_Secondary'!$A:$A,$B30,'Data Sorting_Secondary'!$B:$B,TRIM(X$10)),0),0))</f>
        <v/>
      </c>
      <c r="Y30" s="84" t="str">
        <f>IF($B30="","",ROUND(Backfill_secondary!R30,0))</f>
        <v/>
      </c>
      <c r="Z30" s="84" t="str">
        <f>IF($B30="","",ROUND(Backfill_secondary!U30,0))</f>
        <v/>
      </c>
      <c r="AA30" s="84" t="str">
        <f>IF($B30="","",ROUND(Removals_secondary!$G29,0))</f>
        <v/>
      </c>
      <c r="AB30" s="84" t="str">
        <f>IF($B30="","",ROUND(Removals_secondary!$L29,0))</f>
        <v/>
      </c>
      <c r="AC30" s="325" t="str">
        <f>IF($B30="","",ROUND(IFERROR(SUMIFS('Data Sorting_Secondary'!$C:$C,'Data Sorting_Secondary'!$A:$A,$B30,'Data Sorting_Secondary'!$B:$B,TRIM(AC$10)),0),0))</f>
        <v/>
      </c>
      <c r="AD30" s="548" t="str">
        <f>IF($B30="","",ROUND(IFERROR(SUMIFS('Data Sorting_Secondary'!$C:$C,'Data Sorting_Secondary'!$A:$A,$B30,'Data Sorting_Secondary'!$B:$B,TRIM(AD$10)),0),0))</f>
        <v/>
      </c>
      <c r="AE30" s="548" t="str">
        <f>IF($B30="","",ROUND(IFERROR(SUMIFS('Data Sorting_Secondary'!$C:$C,'Data Sorting_Secondary'!$A:$A,$B30,'Data Sorting_Secondary'!$B:$B,TRIM(AE$10)),0),0))</f>
        <v/>
      </c>
      <c r="AF30" s="548" t="str">
        <f>IF($B30="","",ROUND(IFERROR(SUMIFS('Data Sorting_Secondary'!$C:$C,'Data Sorting_Secondary'!$A:$A,$B30,'Data Sorting_Secondary'!$B:$B,TRIM(AF$10)),0),0))</f>
        <v/>
      </c>
      <c r="AG30" s="548" t="str">
        <f>IF($B30="","",ROUND(IFERROR(SUMIFS('Data Sorting_Secondary'!$C:$C,'Data Sorting_Secondary'!$A:$A,$B30,'Data Sorting_Secondary'!$B:$B,TRIM(AG$10)),0),0))</f>
        <v/>
      </c>
      <c r="AH30" s="548" t="str">
        <f>IF($B30="","",ROUND(IFERROR(SUMIFS('Data Sorting_Secondary'!$C:$C,'Data Sorting_Secondary'!$A:$A,$B30,'Data Sorting_Secondary'!$B:$B,TRIM(AH$10)),0),0))</f>
        <v/>
      </c>
      <c r="AI30" s="221" t="str">
        <f t="shared" si="10"/>
        <v/>
      </c>
      <c r="AJ30" s="221" t="str">
        <f t="shared" si="3"/>
        <v/>
      </c>
      <c r="AK30" s="221" t="str">
        <f t="shared" si="4"/>
        <v/>
      </c>
      <c r="AL30" s="221" t="str">
        <f t="shared" si="11"/>
        <v/>
      </c>
      <c r="AM30" s="221" t="str">
        <f t="shared" si="5"/>
        <v/>
      </c>
      <c r="AN30" s="84">
        <v>0.9</v>
      </c>
      <c r="AO30" s="221" t="str">
        <f t="shared" si="12"/>
        <v/>
      </c>
      <c r="AP30" s="325" t="str">
        <f t="shared" si="13"/>
        <v xml:space="preserve"> </v>
      </c>
    </row>
    <row r="31" spans="2:42" x14ac:dyDescent="0.25">
      <c r="B31" s="218" t="str">
        <f>IF('manual inputs_secondary'!D23&lt;&gt;"",'manual inputs_secondary'!D23,"")</f>
        <v/>
      </c>
      <c r="C31" s="325" t="str">
        <f>IF($B31="","",ROUND(IFERROR(SUMIFS('Data Sorting_Secondary'!$C:$C,'Data Sorting_Secondary'!$A:$A,$B31,'Data Sorting_Secondary'!$B:$B,TRIM(C$10)),0),0))</f>
        <v/>
      </c>
      <c r="D31" s="221" t="str">
        <f t="shared" si="6"/>
        <v/>
      </c>
      <c r="E31" s="220"/>
      <c r="F31" s="227" t="str">
        <f t="shared" si="7"/>
        <v/>
      </c>
      <c r="G31" s="84" t="str">
        <f>IF($B31="","",ROUND(Structure_Ex_secondary!I31,0))</f>
        <v/>
      </c>
      <c r="H31" s="220"/>
      <c r="I31" s="325" t="str">
        <f>IF($B31="","",ROUND(IFERROR(SUMIFS('Data Sorting_Secondary'!$C:$C,'Data Sorting_Secondary'!$A:$A,$B31,'Data Sorting_Secondary'!$B:$B,TRIM(I$10)),0),0))</f>
        <v/>
      </c>
      <c r="J31" s="84" t="str">
        <f>IF($B31="","",ROUND(Removals_secondary!$F30,0))</f>
        <v/>
      </c>
      <c r="K31" s="84" t="str">
        <f>IF($B31="","",ROUND(Removals_secondary!$K30,0))</f>
        <v/>
      </c>
      <c r="L31" s="325" t="str">
        <f>IF($B31="","",ROUND(IFERROR(SUMIFS('Data Sorting_Secondary'!$C:$C,'Data Sorting_Secondary'!$A:$A,$B31,'Data Sorting_Secondary'!$B:$B,TRIM(L$10)),0),0))</f>
        <v/>
      </c>
      <c r="M31" s="84" t="str">
        <f>IF(B31="","",_xlfn.XLOOKUP(B31,'manual inputs_secondary'!$G$4:$G$53,'manual inputs_secondary'!$H$4:$H$53))</f>
        <v/>
      </c>
      <c r="N31" s="228" t="str">
        <f t="shared" si="8"/>
        <v/>
      </c>
      <c r="O31" s="325" t="str">
        <f>IF($B31="","",ROUND(IFERROR(SUMIFS('Data Sorting_Secondary'!$C:$C,'Data Sorting_Secondary'!$A:$A,$B31,'Data Sorting_Secondary'!$B:$B,TRIM(O$10)),0),0))</f>
        <v/>
      </c>
      <c r="P31" s="84" t="str">
        <f t="shared" si="2"/>
        <v/>
      </c>
      <c r="Q31" s="220"/>
      <c r="R31" s="227" t="str">
        <f t="shared" si="9"/>
        <v/>
      </c>
      <c r="S31" s="325" t="str">
        <f>IF($B31="","",ROUND(IFERROR(SUMIFS('Data Sorting_Secondary'!$C:$C,'Data Sorting_Secondary'!$A:$A,$B31,'Data Sorting_Secondary'!$B:$B,TRIM(S$10)),0),0))</f>
        <v/>
      </c>
      <c r="T31" s="84" t="str">
        <f>IF($B31="","",ROUND(Backfill_secondary!H31,0))</f>
        <v/>
      </c>
      <c r="U31" s="325" t="str">
        <f>IF($B31="","",ROUND(IFERROR(SUMIFS('Data Sorting_Secondary'!$C:$C,'Data Sorting_Secondary'!$A:$A,$B31,'Data Sorting_Secondary'!$B:$B,TRIM(U$10)),0),0))</f>
        <v/>
      </c>
      <c r="V31" s="325" t="str">
        <f>IF($B31="","",ROUND(IFERROR(SUMIFS('Data Sorting_Secondary'!$C:$C,'Data Sorting_Secondary'!$A:$A,$B31,'Data Sorting_Secondary'!$B:$B,TRIM(V$10)),0),0))</f>
        <v/>
      </c>
      <c r="W31" s="325" t="str">
        <f>IF($B31="","",ROUND(IFERROR(SUMIFS('Data Sorting_Secondary'!$C:$C,'Data Sorting_Secondary'!$A:$A,$B31,'Data Sorting_Secondary'!$B:$B,TRIM(W$10)),0),0))</f>
        <v/>
      </c>
      <c r="X31" s="325" t="str">
        <f>IF($B31="","",ROUND(IFERROR(SUMIFS('Data Sorting_Secondary'!$C:$C,'Data Sorting_Secondary'!$A:$A,$B31,'Data Sorting_Secondary'!$B:$B,TRIM(X$10)),0),0))</f>
        <v/>
      </c>
      <c r="Y31" s="84" t="str">
        <f>IF($B31="","",ROUND(Backfill_secondary!R31,0))</f>
        <v/>
      </c>
      <c r="Z31" s="84" t="str">
        <f>IF($B31="","",ROUND(Backfill_secondary!U31,0))</f>
        <v/>
      </c>
      <c r="AA31" s="84" t="str">
        <f>IF($B31="","",ROUND(Removals_secondary!$G30,0))</f>
        <v/>
      </c>
      <c r="AB31" s="84" t="str">
        <f>IF($B31="","",ROUND(Removals_secondary!$L30,0))</f>
        <v/>
      </c>
      <c r="AC31" s="325" t="str">
        <f>IF($B31="","",ROUND(IFERROR(SUMIFS('Data Sorting_Secondary'!$C:$C,'Data Sorting_Secondary'!$A:$A,$B31,'Data Sorting_Secondary'!$B:$B,TRIM(AC$10)),0),0))</f>
        <v/>
      </c>
      <c r="AD31" s="548" t="str">
        <f>IF($B31="","",ROUND(IFERROR(SUMIFS('Data Sorting_Secondary'!$C:$C,'Data Sorting_Secondary'!$A:$A,$B31,'Data Sorting_Secondary'!$B:$B,TRIM(AD$10)),0),0))</f>
        <v/>
      </c>
      <c r="AE31" s="548" t="str">
        <f>IF($B31="","",ROUND(IFERROR(SUMIFS('Data Sorting_Secondary'!$C:$C,'Data Sorting_Secondary'!$A:$A,$B31,'Data Sorting_Secondary'!$B:$B,TRIM(AE$10)),0),0))</f>
        <v/>
      </c>
      <c r="AF31" s="548" t="str">
        <f>IF($B31="","",ROUND(IFERROR(SUMIFS('Data Sorting_Secondary'!$C:$C,'Data Sorting_Secondary'!$A:$A,$B31,'Data Sorting_Secondary'!$B:$B,TRIM(AF$10)),0),0))</f>
        <v/>
      </c>
      <c r="AG31" s="548" t="str">
        <f>IF($B31="","",ROUND(IFERROR(SUMIFS('Data Sorting_Secondary'!$C:$C,'Data Sorting_Secondary'!$A:$A,$B31,'Data Sorting_Secondary'!$B:$B,TRIM(AG$10)),0),0))</f>
        <v/>
      </c>
      <c r="AH31" s="548" t="str">
        <f>IF($B31="","",ROUND(IFERROR(SUMIFS('Data Sorting_Secondary'!$C:$C,'Data Sorting_Secondary'!$A:$A,$B31,'Data Sorting_Secondary'!$B:$B,TRIM(AH$10)),0),0))</f>
        <v/>
      </c>
      <c r="AI31" s="221" t="str">
        <f t="shared" si="10"/>
        <v/>
      </c>
      <c r="AJ31" s="221" t="str">
        <f t="shared" si="3"/>
        <v/>
      </c>
      <c r="AK31" s="221" t="str">
        <f t="shared" si="4"/>
        <v/>
      </c>
      <c r="AL31" s="221" t="str">
        <f t="shared" si="11"/>
        <v/>
      </c>
      <c r="AM31" s="221" t="str">
        <f t="shared" si="5"/>
        <v/>
      </c>
      <c r="AN31" s="84">
        <v>0.9</v>
      </c>
      <c r="AO31" s="221" t="str">
        <f t="shared" si="12"/>
        <v/>
      </c>
      <c r="AP31" s="325" t="str">
        <f t="shared" si="13"/>
        <v xml:space="preserve"> </v>
      </c>
    </row>
    <row r="32" spans="2:42" x14ac:dyDescent="0.25">
      <c r="B32" s="218" t="str">
        <f>IF('manual inputs_secondary'!D24&lt;&gt;"",'manual inputs_secondary'!D24,"")</f>
        <v/>
      </c>
      <c r="C32" s="325" t="str">
        <f>IF($B32="","",ROUND(IFERROR(SUMIFS('Data Sorting_Secondary'!$C:$C,'Data Sorting_Secondary'!$A:$A,$B32,'Data Sorting_Secondary'!$B:$B,TRIM(C$10)),0),0))</f>
        <v/>
      </c>
      <c r="D32" s="221" t="str">
        <f t="shared" si="6"/>
        <v/>
      </c>
      <c r="E32" s="220"/>
      <c r="F32" s="227" t="str">
        <f t="shared" si="7"/>
        <v/>
      </c>
      <c r="G32" s="84" t="str">
        <f>IF($B32="","",ROUND(Structure_Ex_secondary!I32,0))</f>
        <v/>
      </c>
      <c r="H32" s="220"/>
      <c r="I32" s="325" t="str">
        <f>IF($B32="","",ROUND(IFERROR(SUMIFS('Data Sorting_Secondary'!$C:$C,'Data Sorting_Secondary'!$A:$A,$B32,'Data Sorting_Secondary'!$B:$B,TRIM(I$10)),0),0))</f>
        <v/>
      </c>
      <c r="J32" s="84" t="str">
        <f>IF($B32="","",ROUND(Removals_secondary!$F31,0))</f>
        <v/>
      </c>
      <c r="K32" s="84" t="str">
        <f>IF($B32="","",ROUND(Removals_secondary!$K31,0))</f>
        <v/>
      </c>
      <c r="L32" s="325" t="str">
        <f>IF($B32="","",ROUND(IFERROR(SUMIFS('Data Sorting_Secondary'!$C:$C,'Data Sorting_Secondary'!$A:$A,$B32,'Data Sorting_Secondary'!$B:$B,TRIM(L$10)),0),0))</f>
        <v/>
      </c>
      <c r="M32" s="84" t="str">
        <f>IF(B32="","",_xlfn.XLOOKUP(B32,'manual inputs_secondary'!$G$4:$G$53,'manual inputs_secondary'!$H$4:$H$53))</f>
        <v/>
      </c>
      <c r="N32" s="228" t="str">
        <f t="shared" si="8"/>
        <v/>
      </c>
      <c r="O32" s="325" t="str">
        <f>IF($B32="","",ROUND(IFERROR(SUMIFS('Data Sorting_Secondary'!$C:$C,'Data Sorting_Secondary'!$A:$A,$B32,'Data Sorting_Secondary'!$B:$B,TRIM(O$10)),0),0))</f>
        <v/>
      </c>
      <c r="P32" s="84" t="str">
        <f t="shared" si="2"/>
        <v/>
      </c>
      <c r="Q32" s="220"/>
      <c r="R32" s="227" t="str">
        <f t="shared" si="9"/>
        <v/>
      </c>
      <c r="S32" s="325" t="str">
        <f>IF($B32="","",ROUND(IFERROR(SUMIFS('Data Sorting_Secondary'!$C:$C,'Data Sorting_Secondary'!$A:$A,$B32,'Data Sorting_Secondary'!$B:$B,TRIM(S$10)),0),0))</f>
        <v/>
      </c>
      <c r="T32" s="84" t="str">
        <f>IF($B32="","",ROUND(Backfill_secondary!H32,0))</f>
        <v/>
      </c>
      <c r="U32" s="325" t="str">
        <f>IF($B32="","",ROUND(IFERROR(SUMIFS('Data Sorting_Secondary'!$C:$C,'Data Sorting_Secondary'!$A:$A,$B32,'Data Sorting_Secondary'!$B:$B,TRIM(U$10)),0),0))</f>
        <v/>
      </c>
      <c r="V32" s="325" t="str">
        <f>IF($B32="","",ROUND(IFERROR(SUMIFS('Data Sorting_Secondary'!$C:$C,'Data Sorting_Secondary'!$A:$A,$B32,'Data Sorting_Secondary'!$B:$B,TRIM(V$10)),0),0))</f>
        <v/>
      </c>
      <c r="W32" s="325" t="str">
        <f>IF($B32="","",ROUND(IFERROR(SUMIFS('Data Sorting_Secondary'!$C:$C,'Data Sorting_Secondary'!$A:$A,$B32,'Data Sorting_Secondary'!$B:$B,TRIM(W$10)),0),0))</f>
        <v/>
      </c>
      <c r="X32" s="325" t="str">
        <f>IF($B32="","",ROUND(IFERROR(SUMIFS('Data Sorting_Secondary'!$C:$C,'Data Sorting_Secondary'!$A:$A,$B32,'Data Sorting_Secondary'!$B:$B,TRIM(X$10)),0),0))</f>
        <v/>
      </c>
      <c r="Y32" s="84" t="str">
        <f>IF($B32="","",ROUND(Backfill_secondary!R32,0))</f>
        <v/>
      </c>
      <c r="Z32" s="84" t="str">
        <f>IF($B32="","",ROUND(Backfill_secondary!U32,0))</f>
        <v/>
      </c>
      <c r="AA32" s="84" t="str">
        <f>IF($B32="","",ROUND(Removals_secondary!$G31,0))</f>
        <v/>
      </c>
      <c r="AB32" s="84" t="str">
        <f>IF($B32="","",ROUND(Removals_secondary!$L31,0))</f>
        <v/>
      </c>
      <c r="AC32" s="325" t="str">
        <f>IF($B32="","",ROUND(IFERROR(SUMIFS('Data Sorting_Secondary'!$C:$C,'Data Sorting_Secondary'!$A:$A,$B32,'Data Sorting_Secondary'!$B:$B,TRIM(AC$10)),0),0))</f>
        <v/>
      </c>
      <c r="AD32" s="548" t="str">
        <f>IF($B32="","",ROUND(IFERROR(SUMIFS('Data Sorting_Secondary'!$C:$C,'Data Sorting_Secondary'!$A:$A,$B32,'Data Sorting_Secondary'!$B:$B,TRIM(AD$10)),0),0))</f>
        <v/>
      </c>
      <c r="AE32" s="548" t="str">
        <f>IF($B32="","",ROUND(IFERROR(SUMIFS('Data Sorting_Secondary'!$C:$C,'Data Sorting_Secondary'!$A:$A,$B32,'Data Sorting_Secondary'!$B:$B,TRIM(AE$10)),0),0))</f>
        <v/>
      </c>
      <c r="AF32" s="548" t="str">
        <f>IF($B32="","",ROUND(IFERROR(SUMIFS('Data Sorting_Secondary'!$C:$C,'Data Sorting_Secondary'!$A:$A,$B32,'Data Sorting_Secondary'!$B:$B,TRIM(AF$10)),0),0))</f>
        <v/>
      </c>
      <c r="AG32" s="548" t="str">
        <f>IF($B32="","",ROUND(IFERROR(SUMIFS('Data Sorting_Secondary'!$C:$C,'Data Sorting_Secondary'!$A:$A,$B32,'Data Sorting_Secondary'!$B:$B,TRIM(AG$10)),0),0))</f>
        <v/>
      </c>
      <c r="AH32" s="548" t="str">
        <f>IF($B32="","",ROUND(IFERROR(SUMIFS('Data Sorting_Secondary'!$C:$C,'Data Sorting_Secondary'!$A:$A,$B32,'Data Sorting_Secondary'!$B:$B,TRIM(AH$10)),0),0))</f>
        <v/>
      </c>
      <c r="AI32" s="221" t="str">
        <f t="shared" si="10"/>
        <v/>
      </c>
      <c r="AJ32" s="221" t="str">
        <f t="shared" si="3"/>
        <v/>
      </c>
      <c r="AK32" s="221" t="str">
        <f t="shared" si="4"/>
        <v/>
      </c>
      <c r="AL32" s="221" t="str">
        <f t="shared" si="11"/>
        <v/>
      </c>
      <c r="AM32" s="221" t="str">
        <f t="shared" si="5"/>
        <v/>
      </c>
      <c r="AN32" s="84">
        <v>0.9</v>
      </c>
      <c r="AO32" s="221" t="str">
        <f t="shared" si="12"/>
        <v/>
      </c>
      <c r="AP32" s="325" t="str">
        <f t="shared" si="13"/>
        <v xml:space="preserve"> </v>
      </c>
    </row>
    <row r="33" spans="2:42" x14ac:dyDescent="0.25">
      <c r="B33" s="218" t="str">
        <f>IF('manual inputs_secondary'!D25&lt;&gt;"",'manual inputs_secondary'!D25,"")</f>
        <v/>
      </c>
      <c r="C33" s="325" t="str">
        <f>IF($B33="","",ROUND(IFERROR(SUMIFS('Data Sorting_Secondary'!$C:$C,'Data Sorting_Secondary'!$A:$A,$B33,'Data Sorting_Secondary'!$B:$B,TRIM(C$10)),0),0))</f>
        <v/>
      </c>
      <c r="D33" s="221" t="str">
        <f t="shared" si="6"/>
        <v/>
      </c>
      <c r="E33" s="220"/>
      <c r="F33" s="227" t="str">
        <f t="shared" si="7"/>
        <v/>
      </c>
      <c r="G33" s="84" t="str">
        <f>IF($B33="","",ROUND(Structure_Ex_secondary!I33,0))</f>
        <v/>
      </c>
      <c r="H33" s="220"/>
      <c r="I33" s="325" t="str">
        <f>IF($B33="","",ROUND(IFERROR(SUMIFS('Data Sorting_Secondary'!$C:$C,'Data Sorting_Secondary'!$A:$A,$B33,'Data Sorting_Secondary'!$B:$B,TRIM(I$10)),0),0))</f>
        <v/>
      </c>
      <c r="J33" s="84" t="str">
        <f>IF($B33="","",ROUND(Removals_secondary!$F32,0))</f>
        <v/>
      </c>
      <c r="K33" s="84" t="str">
        <f>IF($B33="","",ROUND(Removals_secondary!$K32,0))</f>
        <v/>
      </c>
      <c r="L33" s="325" t="str">
        <f>IF($B33="","",ROUND(IFERROR(SUMIFS('Data Sorting_Secondary'!$C:$C,'Data Sorting_Secondary'!$A:$A,$B33,'Data Sorting_Secondary'!$B:$B,TRIM(L$10)),0),0))</f>
        <v/>
      </c>
      <c r="M33" s="84" t="str">
        <f>IF(B33="","",_xlfn.XLOOKUP(B33,'manual inputs_secondary'!$G$4:$G$53,'manual inputs_secondary'!$H$4:$H$53))</f>
        <v/>
      </c>
      <c r="N33" s="228" t="str">
        <f t="shared" si="8"/>
        <v/>
      </c>
      <c r="O33" s="325" t="str">
        <f>IF($B33="","",ROUND(IFERROR(SUMIFS('Data Sorting_Secondary'!$C:$C,'Data Sorting_Secondary'!$A:$A,$B33,'Data Sorting_Secondary'!$B:$B,TRIM(O$10)),0),0))</f>
        <v/>
      </c>
      <c r="P33" s="84" t="str">
        <f t="shared" si="2"/>
        <v/>
      </c>
      <c r="Q33" s="220"/>
      <c r="R33" s="227" t="str">
        <f t="shared" si="9"/>
        <v/>
      </c>
      <c r="S33" s="325" t="str">
        <f>IF($B33="","",ROUND(IFERROR(SUMIFS('Data Sorting_Secondary'!$C:$C,'Data Sorting_Secondary'!$A:$A,$B33,'Data Sorting_Secondary'!$B:$B,TRIM(S$10)),0),0))</f>
        <v/>
      </c>
      <c r="T33" s="84" t="str">
        <f>IF($B33="","",ROUND(Backfill_secondary!H33,0))</f>
        <v/>
      </c>
      <c r="U33" s="325" t="str">
        <f>IF($B33="","",ROUND(IFERROR(SUMIFS('Data Sorting_Secondary'!$C:$C,'Data Sorting_Secondary'!$A:$A,$B33,'Data Sorting_Secondary'!$B:$B,TRIM(U$10)),0),0))</f>
        <v/>
      </c>
      <c r="V33" s="325" t="str">
        <f>IF($B33="","",ROUND(IFERROR(SUMIFS('Data Sorting_Secondary'!$C:$C,'Data Sorting_Secondary'!$A:$A,$B33,'Data Sorting_Secondary'!$B:$B,TRIM(V$10)),0),0))</f>
        <v/>
      </c>
      <c r="W33" s="325" t="str">
        <f>IF($B33="","",ROUND(IFERROR(SUMIFS('Data Sorting_Secondary'!$C:$C,'Data Sorting_Secondary'!$A:$A,$B33,'Data Sorting_Secondary'!$B:$B,TRIM(W$10)),0),0))</f>
        <v/>
      </c>
      <c r="X33" s="325" t="str">
        <f>IF($B33="","",ROUND(IFERROR(SUMIFS('Data Sorting_Secondary'!$C:$C,'Data Sorting_Secondary'!$A:$A,$B33,'Data Sorting_Secondary'!$B:$B,TRIM(X$10)),0),0))</f>
        <v/>
      </c>
      <c r="Y33" s="84" t="str">
        <f>IF($B33="","",ROUND(Backfill_secondary!R33,0))</f>
        <v/>
      </c>
      <c r="Z33" s="84" t="str">
        <f>IF($B33="","",ROUND(Backfill_secondary!U33,0))</f>
        <v/>
      </c>
      <c r="AA33" s="84" t="str">
        <f>IF($B33="","",ROUND(Removals_secondary!$G32,0))</f>
        <v/>
      </c>
      <c r="AB33" s="84" t="str">
        <f>IF($B33="","",ROUND(Removals_secondary!$L32,0))</f>
        <v/>
      </c>
      <c r="AC33" s="325" t="str">
        <f>IF($B33="","",ROUND(IFERROR(SUMIFS('Data Sorting_Secondary'!$C:$C,'Data Sorting_Secondary'!$A:$A,$B33,'Data Sorting_Secondary'!$B:$B,TRIM(AC$10)),0),0))</f>
        <v/>
      </c>
      <c r="AD33" s="548" t="str">
        <f>IF($B33="","",ROUND(IFERROR(SUMIFS('Data Sorting_Secondary'!$C:$C,'Data Sorting_Secondary'!$A:$A,$B33,'Data Sorting_Secondary'!$B:$B,TRIM(AD$10)),0),0))</f>
        <v/>
      </c>
      <c r="AE33" s="548" t="str">
        <f>IF($B33="","",ROUND(IFERROR(SUMIFS('Data Sorting_Secondary'!$C:$C,'Data Sorting_Secondary'!$A:$A,$B33,'Data Sorting_Secondary'!$B:$B,TRIM(AE$10)),0),0))</f>
        <v/>
      </c>
      <c r="AF33" s="548" t="str">
        <f>IF($B33="","",ROUND(IFERROR(SUMIFS('Data Sorting_Secondary'!$C:$C,'Data Sorting_Secondary'!$A:$A,$B33,'Data Sorting_Secondary'!$B:$B,TRIM(AF$10)),0),0))</f>
        <v/>
      </c>
      <c r="AG33" s="548" t="str">
        <f>IF($B33="","",ROUND(IFERROR(SUMIFS('Data Sorting_Secondary'!$C:$C,'Data Sorting_Secondary'!$A:$A,$B33,'Data Sorting_Secondary'!$B:$B,TRIM(AG$10)),0),0))</f>
        <v/>
      </c>
      <c r="AH33" s="548" t="str">
        <f>IF($B33="","",ROUND(IFERROR(SUMIFS('Data Sorting_Secondary'!$C:$C,'Data Sorting_Secondary'!$A:$A,$B33,'Data Sorting_Secondary'!$B:$B,TRIM(AH$10)),0),0))</f>
        <v/>
      </c>
      <c r="AI33" s="221" t="str">
        <f t="shared" si="10"/>
        <v/>
      </c>
      <c r="AJ33" s="221" t="str">
        <f t="shared" si="3"/>
        <v/>
      </c>
      <c r="AK33" s="221" t="str">
        <f t="shared" si="4"/>
        <v/>
      </c>
      <c r="AL33" s="221" t="str">
        <f t="shared" si="11"/>
        <v/>
      </c>
      <c r="AM33" s="221" t="str">
        <f t="shared" si="5"/>
        <v/>
      </c>
      <c r="AN33" s="84">
        <v>0.9</v>
      </c>
      <c r="AO33" s="221" t="str">
        <f t="shared" si="12"/>
        <v/>
      </c>
      <c r="AP33" s="325" t="str">
        <f t="shared" si="13"/>
        <v xml:space="preserve"> </v>
      </c>
    </row>
    <row r="34" spans="2:42" x14ac:dyDescent="0.25">
      <c r="B34" s="218" t="str">
        <f>IF('manual inputs_secondary'!D26&lt;&gt;"",'manual inputs_secondary'!D26,"")</f>
        <v/>
      </c>
      <c r="C34" s="325" t="str">
        <f>IF($B34="","",ROUND(IFERROR(SUMIFS('Data Sorting_Secondary'!$C:$C,'Data Sorting_Secondary'!$A:$A,$B34,'Data Sorting_Secondary'!$B:$B,TRIM(C$10)),0),0))</f>
        <v/>
      </c>
      <c r="D34" s="221" t="str">
        <f t="shared" si="6"/>
        <v/>
      </c>
      <c r="E34" s="220"/>
      <c r="F34" s="227" t="str">
        <f t="shared" si="7"/>
        <v/>
      </c>
      <c r="G34" s="84" t="str">
        <f>IF($B34="","",ROUND(Structure_Ex_secondary!I34,0))</f>
        <v/>
      </c>
      <c r="H34" s="220"/>
      <c r="I34" s="325" t="str">
        <f>IF($B34="","",ROUND(IFERROR(SUMIFS('Data Sorting_Secondary'!$C:$C,'Data Sorting_Secondary'!$A:$A,$B34,'Data Sorting_Secondary'!$B:$B,TRIM(I$10)),0),0))</f>
        <v/>
      </c>
      <c r="J34" s="84" t="str">
        <f>IF($B34="","",ROUND(Removals_secondary!$F33,0))</f>
        <v/>
      </c>
      <c r="K34" s="84" t="str">
        <f>IF($B34="","",ROUND(Removals_secondary!$K33,0))</f>
        <v/>
      </c>
      <c r="L34" s="325" t="str">
        <f>IF($B34="","",ROUND(IFERROR(SUMIFS('Data Sorting_Secondary'!$C:$C,'Data Sorting_Secondary'!$A:$A,$B34,'Data Sorting_Secondary'!$B:$B,TRIM(L$10)),0),0))</f>
        <v/>
      </c>
      <c r="M34" s="84" t="str">
        <f>IF(B34="","",_xlfn.XLOOKUP(B34,'manual inputs_secondary'!$G$4:$G$53,'manual inputs_secondary'!$H$4:$H$53))</f>
        <v/>
      </c>
      <c r="N34" s="228" t="str">
        <f t="shared" si="8"/>
        <v/>
      </c>
      <c r="O34" s="325" t="str">
        <f>IF($B34="","",ROUND(IFERROR(SUMIFS('Data Sorting_Secondary'!$C:$C,'Data Sorting_Secondary'!$A:$A,$B34,'Data Sorting_Secondary'!$B:$B,TRIM(O$10)),0),0))</f>
        <v/>
      </c>
      <c r="P34" s="84" t="str">
        <f t="shared" si="2"/>
        <v/>
      </c>
      <c r="Q34" s="220"/>
      <c r="R34" s="227" t="str">
        <f t="shared" si="9"/>
        <v/>
      </c>
      <c r="S34" s="325" t="str">
        <f>IF($B34="","",ROUND(IFERROR(SUMIFS('Data Sorting_Secondary'!$C:$C,'Data Sorting_Secondary'!$A:$A,$B34,'Data Sorting_Secondary'!$B:$B,TRIM(S$10)),0),0))</f>
        <v/>
      </c>
      <c r="T34" s="84" t="str">
        <f>IF($B34="","",ROUND(Backfill_secondary!H34,0))</f>
        <v/>
      </c>
      <c r="U34" s="325" t="str">
        <f>IF($B34="","",ROUND(IFERROR(SUMIFS('Data Sorting_Secondary'!$C:$C,'Data Sorting_Secondary'!$A:$A,$B34,'Data Sorting_Secondary'!$B:$B,TRIM(U$10)),0),0))</f>
        <v/>
      </c>
      <c r="V34" s="325" t="str">
        <f>IF($B34="","",ROUND(IFERROR(SUMIFS('Data Sorting_Secondary'!$C:$C,'Data Sorting_Secondary'!$A:$A,$B34,'Data Sorting_Secondary'!$B:$B,TRIM(V$10)),0),0))</f>
        <v/>
      </c>
      <c r="W34" s="325" t="str">
        <f>IF($B34="","",ROUND(IFERROR(SUMIFS('Data Sorting_Secondary'!$C:$C,'Data Sorting_Secondary'!$A:$A,$B34,'Data Sorting_Secondary'!$B:$B,TRIM(W$10)),0),0))</f>
        <v/>
      </c>
      <c r="X34" s="325" t="str">
        <f>IF($B34="","",ROUND(IFERROR(SUMIFS('Data Sorting_Secondary'!$C:$C,'Data Sorting_Secondary'!$A:$A,$B34,'Data Sorting_Secondary'!$B:$B,TRIM(X$10)),0),0))</f>
        <v/>
      </c>
      <c r="Y34" s="84" t="str">
        <f>IF($B34="","",ROUND(Backfill_secondary!R34,0))</f>
        <v/>
      </c>
      <c r="Z34" s="84" t="str">
        <f>IF($B34="","",ROUND(Backfill_secondary!U34,0))</f>
        <v/>
      </c>
      <c r="AA34" s="84" t="str">
        <f>IF($B34="","",ROUND(Removals_secondary!$G33,0))</f>
        <v/>
      </c>
      <c r="AB34" s="84" t="str">
        <f>IF($B34="","",ROUND(Removals_secondary!$L33,0))</f>
        <v/>
      </c>
      <c r="AC34" s="325" t="str">
        <f>IF($B34="","",ROUND(IFERROR(SUMIFS('Data Sorting_Secondary'!$C:$C,'Data Sorting_Secondary'!$A:$A,$B34,'Data Sorting_Secondary'!$B:$B,TRIM(AC$10)),0),0))</f>
        <v/>
      </c>
      <c r="AD34" s="548" t="str">
        <f>IF($B34="","",ROUND(IFERROR(SUMIFS('Data Sorting_Secondary'!$C:$C,'Data Sorting_Secondary'!$A:$A,$B34,'Data Sorting_Secondary'!$B:$B,TRIM(AD$10)),0),0))</f>
        <v/>
      </c>
      <c r="AE34" s="548" t="str">
        <f>IF($B34="","",ROUND(IFERROR(SUMIFS('Data Sorting_Secondary'!$C:$C,'Data Sorting_Secondary'!$A:$A,$B34,'Data Sorting_Secondary'!$B:$B,TRIM(AE$10)),0),0))</f>
        <v/>
      </c>
      <c r="AF34" s="548" t="str">
        <f>IF($B34="","",ROUND(IFERROR(SUMIFS('Data Sorting_Secondary'!$C:$C,'Data Sorting_Secondary'!$A:$A,$B34,'Data Sorting_Secondary'!$B:$B,TRIM(AF$10)),0),0))</f>
        <v/>
      </c>
      <c r="AG34" s="548" t="str">
        <f>IF($B34="","",ROUND(IFERROR(SUMIFS('Data Sorting_Secondary'!$C:$C,'Data Sorting_Secondary'!$A:$A,$B34,'Data Sorting_Secondary'!$B:$B,TRIM(AG$10)),0),0))</f>
        <v/>
      </c>
      <c r="AH34" s="548" t="str">
        <f>IF($B34="","",ROUND(IFERROR(SUMIFS('Data Sorting_Secondary'!$C:$C,'Data Sorting_Secondary'!$A:$A,$B34,'Data Sorting_Secondary'!$B:$B,TRIM(AH$10)),0),0))</f>
        <v/>
      </c>
      <c r="AI34" s="221" t="str">
        <f t="shared" si="10"/>
        <v/>
      </c>
      <c r="AJ34" s="221" t="str">
        <f t="shared" si="3"/>
        <v/>
      </c>
      <c r="AK34" s="221" t="str">
        <f t="shared" si="4"/>
        <v/>
      </c>
      <c r="AL34" s="221" t="str">
        <f t="shared" si="11"/>
        <v/>
      </c>
      <c r="AM34" s="221" t="str">
        <f t="shared" si="5"/>
        <v/>
      </c>
      <c r="AN34" s="84">
        <v>0.9</v>
      </c>
      <c r="AO34" s="221" t="str">
        <f t="shared" si="12"/>
        <v/>
      </c>
      <c r="AP34" s="325" t="str">
        <f t="shared" si="13"/>
        <v xml:space="preserve"> </v>
      </c>
    </row>
    <row r="35" spans="2:42" x14ac:dyDescent="0.25">
      <c r="B35" s="218" t="str">
        <f>IF('manual inputs_secondary'!D27&lt;&gt;"",'manual inputs_secondary'!D27,"")</f>
        <v/>
      </c>
      <c r="C35" s="325" t="str">
        <f>IF($B35="","",ROUND(IFERROR(SUMIFS('Data Sorting_Secondary'!$C:$C,'Data Sorting_Secondary'!$A:$A,$B35,'Data Sorting_Secondary'!$B:$B,TRIM(C$10)),0),0))</f>
        <v/>
      </c>
      <c r="D35" s="221" t="str">
        <f t="shared" si="6"/>
        <v/>
      </c>
      <c r="E35" s="220"/>
      <c r="F35" s="227" t="str">
        <f t="shared" si="7"/>
        <v/>
      </c>
      <c r="G35" s="84" t="str">
        <f>IF($B35="","",ROUND(Structure_Ex_secondary!I35,0))</f>
        <v/>
      </c>
      <c r="H35" s="220"/>
      <c r="I35" s="325" t="str">
        <f>IF($B35="","",ROUND(IFERROR(SUMIFS('Data Sorting_Secondary'!$C:$C,'Data Sorting_Secondary'!$A:$A,$B35,'Data Sorting_Secondary'!$B:$B,TRIM(I$10)),0),0))</f>
        <v/>
      </c>
      <c r="J35" s="84" t="str">
        <f>IF($B35="","",ROUND(Removals_secondary!$F34,0))</f>
        <v/>
      </c>
      <c r="K35" s="84" t="str">
        <f>IF($B35="","",ROUND(Removals_secondary!$K34,0))</f>
        <v/>
      </c>
      <c r="L35" s="325" t="str">
        <f>IF($B35="","",ROUND(IFERROR(SUMIFS('Data Sorting_Secondary'!$C:$C,'Data Sorting_Secondary'!$A:$A,$B35,'Data Sorting_Secondary'!$B:$B,TRIM(L$10)),0),0))</f>
        <v/>
      </c>
      <c r="M35" s="84" t="str">
        <f>IF(B35="","",_xlfn.XLOOKUP(B35,'manual inputs_secondary'!$G$4:$G$53,'manual inputs_secondary'!$H$4:$H$53))</f>
        <v/>
      </c>
      <c r="N35" s="228" t="str">
        <f t="shared" si="8"/>
        <v/>
      </c>
      <c r="O35" s="325" t="str">
        <f>IF($B35="","",ROUND(IFERROR(SUMIFS('Data Sorting_Secondary'!$C:$C,'Data Sorting_Secondary'!$A:$A,$B35,'Data Sorting_Secondary'!$B:$B,TRIM(O$10)),0),0))</f>
        <v/>
      </c>
      <c r="P35" s="84" t="str">
        <f t="shared" si="2"/>
        <v/>
      </c>
      <c r="Q35" s="220"/>
      <c r="R35" s="227" t="str">
        <f t="shared" si="9"/>
        <v/>
      </c>
      <c r="S35" s="325" t="str">
        <f>IF($B35="","",ROUND(IFERROR(SUMIFS('Data Sorting_Secondary'!$C:$C,'Data Sorting_Secondary'!$A:$A,$B35,'Data Sorting_Secondary'!$B:$B,TRIM(S$10)),0),0))</f>
        <v/>
      </c>
      <c r="T35" s="84" t="str">
        <f>IF($B35="","",ROUND(Backfill_secondary!H35,0))</f>
        <v/>
      </c>
      <c r="U35" s="325" t="str">
        <f>IF($B35="","",ROUND(IFERROR(SUMIFS('Data Sorting_Secondary'!$C:$C,'Data Sorting_Secondary'!$A:$A,$B35,'Data Sorting_Secondary'!$B:$B,TRIM(U$10)),0),0))</f>
        <v/>
      </c>
      <c r="V35" s="325" t="str">
        <f>IF($B35="","",ROUND(IFERROR(SUMIFS('Data Sorting_Secondary'!$C:$C,'Data Sorting_Secondary'!$A:$A,$B35,'Data Sorting_Secondary'!$B:$B,TRIM(V$10)),0),0))</f>
        <v/>
      </c>
      <c r="W35" s="325" t="str">
        <f>IF($B35="","",ROUND(IFERROR(SUMIFS('Data Sorting_Secondary'!$C:$C,'Data Sorting_Secondary'!$A:$A,$B35,'Data Sorting_Secondary'!$B:$B,TRIM(W$10)),0),0))</f>
        <v/>
      </c>
      <c r="X35" s="325" t="str">
        <f>IF($B35="","",ROUND(IFERROR(SUMIFS('Data Sorting_Secondary'!$C:$C,'Data Sorting_Secondary'!$A:$A,$B35,'Data Sorting_Secondary'!$B:$B,TRIM(X$10)),0),0))</f>
        <v/>
      </c>
      <c r="Y35" s="84" t="str">
        <f>IF($B35="","",ROUND(Backfill_secondary!R35,0))</f>
        <v/>
      </c>
      <c r="Z35" s="84" t="str">
        <f>IF($B35="","",ROUND(Backfill_secondary!U35,0))</f>
        <v/>
      </c>
      <c r="AA35" s="84" t="str">
        <f>IF($B35="","",ROUND(Removals_secondary!$G34,0))</f>
        <v/>
      </c>
      <c r="AB35" s="84" t="str">
        <f>IF($B35="","",ROUND(Removals_secondary!$L34,0))</f>
        <v/>
      </c>
      <c r="AC35" s="325" t="str">
        <f>IF($B35="","",ROUND(IFERROR(SUMIFS('Data Sorting_Secondary'!$C:$C,'Data Sorting_Secondary'!$A:$A,$B35,'Data Sorting_Secondary'!$B:$B,TRIM(AC$10)),0),0))</f>
        <v/>
      </c>
      <c r="AD35" s="548" t="str">
        <f>IF($B35="","",ROUND(IFERROR(SUMIFS('Data Sorting_Secondary'!$C:$C,'Data Sorting_Secondary'!$A:$A,$B35,'Data Sorting_Secondary'!$B:$B,TRIM(AD$10)),0),0))</f>
        <v/>
      </c>
      <c r="AE35" s="548" t="str">
        <f>IF($B35="","",ROUND(IFERROR(SUMIFS('Data Sorting_Secondary'!$C:$C,'Data Sorting_Secondary'!$A:$A,$B35,'Data Sorting_Secondary'!$B:$B,TRIM(AE$10)),0),0))</f>
        <v/>
      </c>
      <c r="AF35" s="548" t="str">
        <f>IF($B35="","",ROUND(IFERROR(SUMIFS('Data Sorting_Secondary'!$C:$C,'Data Sorting_Secondary'!$A:$A,$B35,'Data Sorting_Secondary'!$B:$B,TRIM(AF$10)),0),0))</f>
        <v/>
      </c>
      <c r="AG35" s="548" t="str">
        <f>IF($B35="","",ROUND(IFERROR(SUMIFS('Data Sorting_Secondary'!$C:$C,'Data Sorting_Secondary'!$A:$A,$B35,'Data Sorting_Secondary'!$B:$B,TRIM(AG$10)),0),0))</f>
        <v/>
      </c>
      <c r="AH35" s="548" t="str">
        <f>IF($B35="","",ROUND(IFERROR(SUMIFS('Data Sorting_Secondary'!$C:$C,'Data Sorting_Secondary'!$A:$A,$B35,'Data Sorting_Secondary'!$B:$B,TRIM(AH$10)),0),0))</f>
        <v/>
      </c>
      <c r="AI35" s="221" t="str">
        <f t="shared" si="10"/>
        <v/>
      </c>
      <c r="AJ35" s="221" t="str">
        <f t="shared" si="3"/>
        <v/>
      </c>
      <c r="AK35" s="221" t="str">
        <f t="shared" si="4"/>
        <v/>
      </c>
      <c r="AL35" s="221" t="str">
        <f t="shared" si="11"/>
        <v/>
      </c>
      <c r="AM35" s="221" t="str">
        <f t="shared" si="5"/>
        <v/>
      </c>
      <c r="AN35" s="84">
        <v>0.9</v>
      </c>
      <c r="AO35" s="221" t="str">
        <f t="shared" si="12"/>
        <v/>
      </c>
      <c r="AP35" s="325" t="str">
        <f t="shared" si="13"/>
        <v xml:space="preserve"> </v>
      </c>
    </row>
    <row r="36" spans="2:42" x14ac:dyDescent="0.25">
      <c r="B36" s="218" t="str">
        <f>IF('manual inputs_secondary'!D28&lt;&gt;"",'manual inputs_secondary'!D28,"")</f>
        <v/>
      </c>
      <c r="C36" s="325" t="str">
        <f>IF($B36="","",ROUND(IFERROR(SUMIFS('Data Sorting_Secondary'!$C:$C,'Data Sorting_Secondary'!$A:$A,$B36,'Data Sorting_Secondary'!$B:$B,TRIM(C$10)),0),0))</f>
        <v/>
      </c>
      <c r="D36" s="221" t="str">
        <f t="shared" si="6"/>
        <v/>
      </c>
      <c r="E36" s="220"/>
      <c r="F36" s="227" t="str">
        <f t="shared" si="7"/>
        <v/>
      </c>
      <c r="G36" s="84" t="str">
        <f>IF($B36="","",ROUND(Structure_Ex_secondary!I36,0))</f>
        <v/>
      </c>
      <c r="H36" s="220"/>
      <c r="I36" s="325" t="str">
        <f>IF($B36="","",ROUND(IFERROR(SUMIFS('Data Sorting_Secondary'!$C:$C,'Data Sorting_Secondary'!$A:$A,$B36,'Data Sorting_Secondary'!$B:$B,TRIM(I$10)),0),0))</f>
        <v/>
      </c>
      <c r="J36" s="84" t="str">
        <f>IF($B36="","",ROUND(Removals_secondary!$F35,0))</f>
        <v/>
      </c>
      <c r="K36" s="84" t="str">
        <f>IF($B36="","",ROUND(Removals_secondary!$K35,0))</f>
        <v/>
      </c>
      <c r="L36" s="325" t="str">
        <f>IF($B36="","",ROUND(IFERROR(SUMIFS('Data Sorting_Secondary'!$C:$C,'Data Sorting_Secondary'!$A:$A,$B36,'Data Sorting_Secondary'!$B:$B,TRIM(L$10)),0),0))</f>
        <v/>
      </c>
      <c r="M36" s="84" t="str">
        <f>IF(B36="","",_xlfn.XLOOKUP(B36,'manual inputs_secondary'!$G$4:$G$53,'manual inputs_secondary'!$H$4:$H$53))</f>
        <v/>
      </c>
      <c r="N36" s="228" t="str">
        <f t="shared" si="8"/>
        <v/>
      </c>
      <c r="O36" s="325" t="str">
        <f>IF($B36="","",ROUND(IFERROR(SUMIFS('Data Sorting_Secondary'!$C:$C,'Data Sorting_Secondary'!$A:$A,$B36,'Data Sorting_Secondary'!$B:$B,TRIM(O$10)),0),0))</f>
        <v/>
      </c>
      <c r="P36" s="84" t="str">
        <f t="shared" si="2"/>
        <v/>
      </c>
      <c r="Q36" s="220"/>
      <c r="R36" s="227" t="str">
        <f t="shared" si="9"/>
        <v/>
      </c>
      <c r="S36" s="325" t="str">
        <f>IF($B36="","",ROUND(IFERROR(SUMIFS('Data Sorting_Secondary'!$C:$C,'Data Sorting_Secondary'!$A:$A,$B36,'Data Sorting_Secondary'!$B:$B,TRIM(S$10)),0),0))</f>
        <v/>
      </c>
      <c r="T36" s="84" t="str">
        <f>IF($B36="","",ROUND(Backfill_secondary!H36,0))</f>
        <v/>
      </c>
      <c r="U36" s="325" t="str">
        <f>IF($B36="","",ROUND(IFERROR(SUMIFS('Data Sorting_Secondary'!$C:$C,'Data Sorting_Secondary'!$A:$A,$B36,'Data Sorting_Secondary'!$B:$B,TRIM(U$10)),0),0))</f>
        <v/>
      </c>
      <c r="V36" s="325" t="str">
        <f>IF($B36="","",ROUND(IFERROR(SUMIFS('Data Sorting_Secondary'!$C:$C,'Data Sorting_Secondary'!$A:$A,$B36,'Data Sorting_Secondary'!$B:$B,TRIM(V$10)),0),0))</f>
        <v/>
      </c>
      <c r="W36" s="325" t="str">
        <f>IF($B36="","",ROUND(IFERROR(SUMIFS('Data Sorting_Secondary'!$C:$C,'Data Sorting_Secondary'!$A:$A,$B36,'Data Sorting_Secondary'!$B:$B,TRIM(W$10)),0),0))</f>
        <v/>
      </c>
      <c r="X36" s="325" t="str">
        <f>IF($B36="","",ROUND(IFERROR(SUMIFS('Data Sorting_Secondary'!$C:$C,'Data Sorting_Secondary'!$A:$A,$B36,'Data Sorting_Secondary'!$B:$B,TRIM(X$10)),0),0))</f>
        <v/>
      </c>
      <c r="Y36" s="84" t="str">
        <f>IF($B36="","",ROUND(Backfill_secondary!R36,0))</f>
        <v/>
      </c>
      <c r="Z36" s="84" t="str">
        <f>IF($B36="","",ROUND(Backfill_secondary!U36,0))</f>
        <v/>
      </c>
      <c r="AA36" s="84" t="str">
        <f>IF($B36="","",ROUND(Removals_secondary!$G35,0))</f>
        <v/>
      </c>
      <c r="AB36" s="84" t="str">
        <f>IF($B36="","",ROUND(Removals_secondary!$L35,0))</f>
        <v/>
      </c>
      <c r="AC36" s="325" t="str">
        <f>IF($B36="","",ROUND(IFERROR(SUMIFS('Data Sorting_Secondary'!$C:$C,'Data Sorting_Secondary'!$A:$A,$B36,'Data Sorting_Secondary'!$B:$B,TRIM(AC$10)),0),0))</f>
        <v/>
      </c>
      <c r="AD36" s="548" t="str">
        <f>IF($B36="","",ROUND(IFERROR(SUMIFS('Data Sorting_Secondary'!$C:$C,'Data Sorting_Secondary'!$A:$A,$B36,'Data Sorting_Secondary'!$B:$B,TRIM(AD$10)),0),0))</f>
        <v/>
      </c>
      <c r="AE36" s="548" t="str">
        <f>IF($B36="","",ROUND(IFERROR(SUMIFS('Data Sorting_Secondary'!$C:$C,'Data Sorting_Secondary'!$A:$A,$B36,'Data Sorting_Secondary'!$B:$B,TRIM(AE$10)),0),0))</f>
        <v/>
      </c>
      <c r="AF36" s="548" t="str">
        <f>IF($B36="","",ROUND(IFERROR(SUMIFS('Data Sorting_Secondary'!$C:$C,'Data Sorting_Secondary'!$A:$A,$B36,'Data Sorting_Secondary'!$B:$B,TRIM(AF$10)),0),0))</f>
        <v/>
      </c>
      <c r="AG36" s="548" t="str">
        <f>IF($B36="","",ROUND(IFERROR(SUMIFS('Data Sorting_Secondary'!$C:$C,'Data Sorting_Secondary'!$A:$A,$B36,'Data Sorting_Secondary'!$B:$B,TRIM(AG$10)),0),0))</f>
        <v/>
      </c>
      <c r="AH36" s="548" t="str">
        <f>IF($B36="","",ROUND(IFERROR(SUMIFS('Data Sorting_Secondary'!$C:$C,'Data Sorting_Secondary'!$A:$A,$B36,'Data Sorting_Secondary'!$B:$B,TRIM(AH$10)),0),0))</f>
        <v/>
      </c>
      <c r="AI36" s="221" t="str">
        <f t="shared" si="10"/>
        <v/>
      </c>
      <c r="AJ36" s="221" t="str">
        <f t="shared" si="3"/>
        <v/>
      </c>
      <c r="AK36" s="221" t="str">
        <f t="shared" si="4"/>
        <v/>
      </c>
      <c r="AL36" s="221" t="str">
        <f t="shared" si="11"/>
        <v/>
      </c>
      <c r="AM36" s="221" t="str">
        <f t="shared" si="5"/>
        <v/>
      </c>
      <c r="AN36" s="84">
        <v>0.9</v>
      </c>
      <c r="AO36" s="221" t="str">
        <f t="shared" si="12"/>
        <v/>
      </c>
      <c r="AP36" s="325" t="str">
        <f t="shared" si="13"/>
        <v xml:space="preserve"> </v>
      </c>
    </row>
    <row r="37" spans="2:42" x14ac:dyDescent="0.25">
      <c r="B37" s="218" t="str">
        <f>IF('manual inputs_secondary'!D29&lt;&gt;"",'manual inputs_secondary'!D29,"")</f>
        <v/>
      </c>
      <c r="C37" s="325" t="str">
        <f>IF($B37="","",ROUND(IFERROR(SUMIFS('Data Sorting_Secondary'!$C:$C,'Data Sorting_Secondary'!$A:$A,$B37,'Data Sorting_Secondary'!$B:$B,TRIM(C$10)),0),0))</f>
        <v/>
      </c>
      <c r="D37" s="221" t="str">
        <f t="shared" si="6"/>
        <v/>
      </c>
      <c r="E37" s="220"/>
      <c r="F37" s="227" t="str">
        <f t="shared" si="7"/>
        <v/>
      </c>
      <c r="G37" s="84" t="str">
        <f>IF($B37="","",ROUND(Structure_Ex_secondary!I37,0))</f>
        <v/>
      </c>
      <c r="H37" s="220"/>
      <c r="I37" s="325" t="str">
        <f>IF($B37="","",ROUND(IFERROR(SUMIFS('Data Sorting_Secondary'!$C:$C,'Data Sorting_Secondary'!$A:$A,$B37,'Data Sorting_Secondary'!$B:$B,TRIM(I$10)),0),0))</f>
        <v/>
      </c>
      <c r="J37" s="84" t="str">
        <f>IF($B37="","",ROUND(Removals_secondary!$F36,0))</f>
        <v/>
      </c>
      <c r="K37" s="84" t="str">
        <f>IF($B37="","",ROUND(Removals_secondary!$K36,0))</f>
        <v/>
      </c>
      <c r="L37" s="325" t="str">
        <f>IF($B37="","",ROUND(IFERROR(SUMIFS('Data Sorting_Secondary'!$C:$C,'Data Sorting_Secondary'!$A:$A,$B37,'Data Sorting_Secondary'!$B:$B,TRIM(L$10)),0),0))</f>
        <v/>
      </c>
      <c r="M37" s="84" t="str">
        <f>IF(B37="","",_xlfn.XLOOKUP(B37,'manual inputs_secondary'!$G$4:$G$53,'manual inputs_secondary'!$H$4:$H$53))</f>
        <v/>
      </c>
      <c r="N37" s="228" t="str">
        <f t="shared" si="8"/>
        <v/>
      </c>
      <c r="O37" s="325" t="str">
        <f>IF($B37="","",ROUND(IFERROR(SUMIFS('Data Sorting_Secondary'!$C:$C,'Data Sorting_Secondary'!$A:$A,$B37,'Data Sorting_Secondary'!$B:$B,TRIM(O$10)),0),0))</f>
        <v/>
      </c>
      <c r="P37" s="84" t="str">
        <f t="shared" si="2"/>
        <v/>
      </c>
      <c r="Q37" s="220"/>
      <c r="R37" s="227" t="str">
        <f t="shared" si="9"/>
        <v/>
      </c>
      <c r="S37" s="325" t="str">
        <f>IF($B37="","",ROUND(IFERROR(SUMIFS('Data Sorting_Secondary'!$C:$C,'Data Sorting_Secondary'!$A:$A,$B37,'Data Sorting_Secondary'!$B:$B,TRIM(S$10)),0),0))</f>
        <v/>
      </c>
      <c r="T37" s="84" t="str">
        <f>IF($B37="","",ROUND(Backfill_secondary!H37,0))</f>
        <v/>
      </c>
      <c r="U37" s="325" t="str">
        <f>IF($B37="","",ROUND(IFERROR(SUMIFS('Data Sorting_Secondary'!$C:$C,'Data Sorting_Secondary'!$A:$A,$B37,'Data Sorting_Secondary'!$B:$B,TRIM(U$10)),0),0))</f>
        <v/>
      </c>
      <c r="V37" s="325" t="str">
        <f>IF($B37="","",ROUND(IFERROR(SUMIFS('Data Sorting_Secondary'!$C:$C,'Data Sorting_Secondary'!$A:$A,$B37,'Data Sorting_Secondary'!$B:$B,TRIM(V$10)),0),0))</f>
        <v/>
      </c>
      <c r="W37" s="325" t="str">
        <f>IF($B37="","",ROUND(IFERROR(SUMIFS('Data Sorting_Secondary'!$C:$C,'Data Sorting_Secondary'!$A:$A,$B37,'Data Sorting_Secondary'!$B:$B,TRIM(W$10)),0),0))</f>
        <v/>
      </c>
      <c r="X37" s="325" t="str">
        <f>IF($B37="","",ROUND(IFERROR(SUMIFS('Data Sorting_Secondary'!$C:$C,'Data Sorting_Secondary'!$A:$A,$B37,'Data Sorting_Secondary'!$B:$B,TRIM(X$10)),0),0))</f>
        <v/>
      </c>
      <c r="Y37" s="84" t="str">
        <f>IF($B37="","",ROUND(Backfill_secondary!R37,0))</f>
        <v/>
      </c>
      <c r="Z37" s="84" t="str">
        <f>IF($B37="","",ROUND(Backfill_secondary!U37,0))</f>
        <v/>
      </c>
      <c r="AA37" s="84" t="str">
        <f>IF($B37="","",ROUND(Removals_secondary!$G36,0))</f>
        <v/>
      </c>
      <c r="AB37" s="84" t="str">
        <f>IF($B37="","",ROUND(Removals_secondary!$L36,0))</f>
        <v/>
      </c>
      <c r="AC37" s="325" t="str">
        <f>IF($B37="","",ROUND(IFERROR(SUMIFS('Data Sorting_Secondary'!$C:$C,'Data Sorting_Secondary'!$A:$A,$B37,'Data Sorting_Secondary'!$B:$B,TRIM(AC$10)),0),0))</f>
        <v/>
      </c>
      <c r="AD37" s="548" t="str">
        <f>IF($B37="","",ROUND(IFERROR(SUMIFS('Data Sorting_Secondary'!$C:$C,'Data Sorting_Secondary'!$A:$A,$B37,'Data Sorting_Secondary'!$B:$B,TRIM(AD$10)),0),0))</f>
        <v/>
      </c>
      <c r="AE37" s="548" t="str">
        <f>IF($B37="","",ROUND(IFERROR(SUMIFS('Data Sorting_Secondary'!$C:$C,'Data Sorting_Secondary'!$A:$A,$B37,'Data Sorting_Secondary'!$B:$B,TRIM(AE$10)),0),0))</f>
        <v/>
      </c>
      <c r="AF37" s="548" t="str">
        <f>IF($B37="","",ROUND(IFERROR(SUMIFS('Data Sorting_Secondary'!$C:$C,'Data Sorting_Secondary'!$A:$A,$B37,'Data Sorting_Secondary'!$B:$B,TRIM(AF$10)),0),0))</f>
        <v/>
      </c>
      <c r="AG37" s="548" t="str">
        <f>IF($B37="","",ROUND(IFERROR(SUMIFS('Data Sorting_Secondary'!$C:$C,'Data Sorting_Secondary'!$A:$A,$B37,'Data Sorting_Secondary'!$B:$B,TRIM(AG$10)),0),0))</f>
        <v/>
      </c>
      <c r="AH37" s="548" t="str">
        <f>IF($B37="","",ROUND(IFERROR(SUMIFS('Data Sorting_Secondary'!$C:$C,'Data Sorting_Secondary'!$A:$A,$B37,'Data Sorting_Secondary'!$B:$B,TRIM(AH$10)),0),0))</f>
        <v/>
      </c>
      <c r="AI37" s="221" t="str">
        <f t="shared" si="10"/>
        <v/>
      </c>
      <c r="AJ37" s="221" t="str">
        <f t="shared" si="3"/>
        <v/>
      </c>
      <c r="AK37" s="221" t="str">
        <f t="shared" si="4"/>
        <v/>
      </c>
      <c r="AL37" s="221" t="str">
        <f t="shared" si="11"/>
        <v/>
      </c>
      <c r="AM37" s="221" t="str">
        <f t="shared" si="5"/>
        <v/>
      </c>
      <c r="AN37" s="84">
        <v>0.9</v>
      </c>
      <c r="AO37" s="221" t="str">
        <f t="shared" si="12"/>
        <v/>
      </c>
      <c r="AP37" s="325" t="str">
        <f t="shared" si="13"/>
        <v xml:space="preserve"> </v>
      </c>
    </row>
    <row r="38" spans="2:42" x14ac:dyDescent="0.25">
      <c r="B38" s="218" t="str">
        <f>IF('manual inputs_secondary'!D30&lt;&gt;"",'manual inputs_secondary'!D30,"")</f>
        <v/>
      </c>
      <c r="C38" s="325" t="str">
        <f>IF($B38="","",ROUND(IFERROR(SUMIFS('Data Sorting_Secondary'!$C:$C,'Data Sorting_Secondary'!$A:$A,$B38,'Data Sorting_Secondary'!$B:$B,TRIM(C$10)),0),0))</f>
        <v/>
      </c>
      <c r="D38" s="221" t="str">
        <f t="shared" si="6"/>
        <v/>
      </c>
      <c r="E38" s="220"/>
      <c r="F38" s="227" t="str">
        <f t="shared" si="7"/>
        <v/>
      </c>
      <c r="G38" s="84" t="str">
        <f>IF($B38="","",ROUND(Structure_Ex_secondary!I38,0))</f>
        <v/>
      </c>
      <c r="H38" s="220"/>
      <c r="I38" s="325" t="str">
        <f>IF($B38="","",ROUND(IFERROR(SUMIFS('Data Sorting_Secondary'!$C:$C,'Data Sorting_Secondary'!$A:$A,$B38,'Data Sorting_Secondary'!$B:$B,TRIM(I$10)),0),0))</f>
        <v/>
      </c>
      <c r="J38" s="84" t="str">
        <f>IF($B38="","",ROUND(Removals_secondary!$F37,0))</f>
        <v/>
      </c>
      <c r="K38" s="84" t="str">
        <f>IF($B38="","",ROUND(Removals_secondary!$K37,0))</f>
        <v/>
      </c>
      <c r="L38" s="325" t="str">
        <f>IF($B38="","",ROUND(IFERROR(SUMIFS('Data Sorting_Secondary'!$C:$C,'Data Sorting_Secondary'!$A:$A,$B38,'Data Sorting_Secondary'!$B:$B,TRIM(L$10)),0),0))</f>
        <v/>
      </c>
      <c r="M38" s="84" t="str">
        <f>IF(B38="","",_xlfn.XLOOKUP(B38,'manual inputs_secondary'!$G$4:$G$53,'manual inputs_secondary'!$H$4:$H$53))</f>
        <v/>
      </c>
      <c r="N38" s="228" t="str">
        <f t="shared" si="8"/>
        <v/>
      </c>
      <c r="O38" s="325" t="str">
        <f>IF($B38="","",ROUND(IFERROR(SUMIFS('Data Sorting_Secondary'!$C:$C,'Data Sorting_Secondary'!$A:$A,$B38,'Data Sorting_Secondary'!$B:$B,TRIM(O$10)),0),0))</f>
        <v/>
      </c>
      <c r="P38" s="84" t="str">
        <f t="shared" si="2"/>
        <v/>
      </c>
      <c r="Q38" s="220"/>
      <c r="R38" s="227" t="str">
        <f t="shared" si="9"/>
        <v/>
      </c>
      <c r="S38" s="325" t="str">
        <f>IF($B38="","",ROUND(IFERROR(SUMIFS('Data Sorting_Secondary'!$C:$C,'Data Sorting_Secondary'!$A:$A,$B38,'Data Sorting_Secondary'!$B:$B,TRIM(S$10)),0),0))</f>
        <v/>
      </c>
      <c r="T38" s="84" t="str">
        <f>IF($B38="","",ROUND(Backfill_secondary!H38,0))</f>
        <v/>
      </c>
      <c r="U38" s="325" t="str">
        <f>IF($B38="","",ROUND(IFERROR(SUMIFS('Data Sorting_Secondary'!$C:$C,'Data Sorting_Secondary'!$A:$A,$B38,'Data Sorting_Secondary'!$B:$B,TRIM(U$10)),0),0))</f>
        <v/>
      </c>
      <c r="V38" s="325" t="str">
        <f>IF($B38="","",ROUND(IFERROR(SUMIFS('Data Sorting_Secondary'!$C:$C,'Data Sorting_Secondary'!$A:$A,$B38,'Data Sorting_Secondary'!$B:$B,TRIM(V$10)),0),0))</f>
        <v/>
      </c>
      <c r="W38" s="325" t="str">
        <f>IF($B38="","",ROUND(IFERROR(SUMIFS('Data Sorting_Secondary'!$C:$C,'Data Sorting_Secondary'!$A:$A,$B38,'Data Sorting_Secondary'!$B:$B,TRIM(W$10)),0),0))</f>
        <v/>
      </c>
      <c r="X38" s="325" t="str">
        <f>IF($B38="","",ROUND(IFERROR(SUMIFS('Data Sorting_Secondary'!$C:$C,'Data Sorting_Secondary'!$A:$A,$B38,'Data Sorting_Secondary'!$B:$B,TRIM(X$10)),0),0))</f>
        <v/>
      </c>
      <c r="Y38" s="84" t="str">
        <f>IF($B38="","",ROUND(Backfill_secondary!R38,0))</f>
        <v/>
      </c>
      <c r="Z38" s="84" t="str">
        <f>IF($B38="","",ROUND(Backfill_secondary!U38,0))</f>
        <v/>
      </c>
      <c r="AA38" s="84" t="str">
        <f>IF($B38="","",ROUND(Removals_secondary!$G37,0))</f>
        <v/>
      </c>
      <c r="AB38" s="84" t="str">
        <f>IF($B38="","",ROUND(Removals_secondary!$L37,0))</f>
        <v/>
      </c>
      <c r="AC38" s="325" t="str">
        <f>IF($B38="","",ROUND(IFERROR(SUMIFS('Data Sorting_Secondary'!$C:$C,'Data Sorting_Secondary'!$A:$A,$B38,'Data Sorting_Secondary'!$B:$B,TRIM(AC$10)),0),0))</f>
        <v/>
      </c>
      <c r="AD38" s="548" t="str">
        <f>IF($B38="","",ROUND(IFERROR(SUMIFS('Data Sorting_Secondary'!$C:$C,'Data Sorting_Secondary'!$A:$A,$B38,'Data Sorting_Secondary'!$B:$B,TRIM(AD$10)),0),0))</f>
        <v/>
      </c>
      <c r="AE38" s="548" t="str">
        <f>IF($B38="","",ROUND(IFERROR(SUMIFS('Data Sorting_Secondary'!$C:$C,'Data Sorting_Secondary'!$A:$A,$B38,'Data Sorting_Secondary'!$B:$B,TRIM(AE$10)),0),0))</f>
        <v/>
      </c>
      <c r="AF38" s="548" t="str">
        <f>IF($B38="","",ROUND(IFERROR(SUMIFS('Data Sorting_Secondary'!$C:$C,'Data Sorting_Secondary'!$A:$A,$B38,'Data Sorting_Secondary'!$B:$B,TRIM(AF$10)),0),0))</f>
        <v/>
      </c>
      <c r="AG38" s="548" t="str">
        <f>IF($B38="","",ROUND(IFERROR(SUMIFS('Data Sorting_Secondary'!$C:$C,'Data Sorting_Secondary'!$A:$A,$B38,'Data Sorting_Secondary'!$B:$B,TRIM(AG$10)),0),0))</f>
        <v/>
      </c>
      <c r="AH38" s="548" t="str">
        <f>IF($B38="","",ROUND(IFERROR(SUMIFS('Data Sorting_Secondary'!$C:$C,'Data Sorting_Secondary'!$A:$A,$B38,'Data Sorting_Secondary'!$B:$B,TRIM(AH$10)),0),0))</f>
        <v/>
      </c>
      <c r="AI38" s="221" t="str">
        <f t="shared" si="10"/>
        <v/>
      </c>
      <c r="AJ38" s="221" t="str">
        <f t="shared" si="3"/>
        <v/>
      </c>
      <c r="AK38" s="221" t="str">
        <f t="shared" si="4"/>
        <v/>
      </c>
      <c r="AL38" s="221" t="str">
        <f t="shared" si="11"/>
        <v/>
      </c>
      <c r="AM38" s="221" t="str">
        <f t="shared" si="5"/>
        <v/>
      </c>
      <c r="AN38" s="84">
        <v>0.9</v>
      </c>
      <c r="AO38" s="221" t="str">
        <f t="shared" si="12"/>
        <v/>
      </c>
      <c r="AP38" s="325" t="str">
        <f t="shared" si="13"/>
        <v xml:space="preserve"> </v>
      </c>
    </row>
    <row r="39" spans="2:42" x14ac:dyDescent="0.25">
      <c r="B39" s="218" t="str">
        <f>IF('manual inputs_secondary'!D31&lt;&gt;"",'manual inputs_secondary'!D31,"")</f>
        <v/>
      </c>
      <c r="C39" s="325" t="str">
        <f>IF($B39="","",ROUND(IFERROR(SUMIFS('Data Sorting_Secondary'!$C:$C,'Data Sorting_Secondary'!$A:$A,$B39,'Data Sorting_Secondary'!$B:$B,TRIM(C$10)),0),0))</f>
        <v/>
      </c>
      <c r="D39" s="221" t="str">
        <f t="shared" si="6"/>
        <v/>
      </c>
      <c r="E39" s="220"/>
      <c r="F39" s="227" t="str">
        <f t="shared" si="7"/>
        <v/>
      </c>
      <c r="G39" s="84" t="str">
        <f>IF($B39="","",ROUND(Structure_Ex_secondary!I39,0))</f>
        <v/>
      </c>
      <c r="H39" s="220"/>
      <c r="I39" s="325" t="str">
        <f>IF($B39="","",ROUND(IFERROR(SUMIFS('Data Sorting_Secondary'!$C:$C,'Data Sorting_Secondary'!$A:$A,$B39,'Data Sorting_Secondary'!$B:$B,TRIM(I$10)),0),0))</f>
        <v/>
      </c>
      <c r="J39" s="84" t="str">
        <f>IF($B39="","",ROUND(Removals_secondary!$F38,0))</f>
        <v/>
      </c>
      <c r="K39" s="84" t="str">
        <f>IF($B39="","",ROUND(Removals_secondary!$K38,0))</f>
        <v/>
      </c>
      <c r="L39" s="325" t="str">
        <f>IF($B39="","",ROUND(IFERROR(SUMIFS('Data Sorting_Secondary'!$C:$C,'Data Sorting_Secondary'!$A:$A,$B39,'Data Sorting_Secondary'!$B:$B,TRIM(L$10)),0),0))</f>
        <v/>
      </c>
      <c r="M39" s="84" t="str">
        <f>IF(B39="","",_xlfn.XLOOKUP(B39,'manual inputs_secondary'!$G$4:$G$53,'manual inputs_secondary'!$H$4:$H$53))</f>
        <v/>
      </c>
      <c r="N39" s="228" t="str">
        <f t="shared" si="8"/>
        <v/>
      </c>
      <c r="O39" s="325" t="str">
        <f>IF($B39="","",ROUND(IFERROR(SUMIFS('Data Sorting_Secondary'!$C:$C,'Data Sorting_Secondary'!$A:$A,$B39,'Data Sorting_Secondary'!$B:$B,TRIM(O$10)),0),0))</f>
        <v/>
      </c>
      <c r="P39" s="84" t="str">
        <f t="shared" si="2"/>
        <v/>
      </c>
      <c r="Q39" s="220"/>
      <c r="R39" s="227" t="str">
        <f t="shared" si="9"/>
        <v/>
      </c>
      <c r="S39" s="325" t="str">
        <f>IF($B39="","",ROUND(IFERROR(SUMIFS('Data Sorting_Secondary'!$C:$C,'Data Sorting_Secondary'!$A:$A,$B39,'Data Sorting_Secondary'!$B:$B,TRIM(S$10)),0),0))</f>
        <v/>
      </c>
      <c r="T39" s="84" t="str">
        <f>IF($B39="","",ROUND(Backfill_secondary!H39,0))</f>
        <v/>
      </c>
      <c r="U39" s="325" t="str">
        <f>IF($B39="","",ROUND(IFERROR(SUMIFS('Data Sorting_Secondary'!$C:$C,'Data Sorting_Secondary'!$A:$A,$B39,'Data Sorting_Secondary'!$B:$B,TRIM(U$10)),0),0))</f>
        <v/>
      </c>
      <c r="V39" s="325" t="str">
        <f>IF($B39="","",ROUND(IFERROR(SUMIFS('Data Sorting_Secondary'!$C:$C,'Data Sorting_Secondary'!$A:$A,$B39,'Data Sorting_Secondary'!$B:$B,TRIM(V$10)),0),0))</f>
        <v/>
      </c>
      <c r="W39" s="325" t="str">
        <f>IF($B39="","",ROUND(IFERROR(SUMIFS('Data Sorting_Secondary'!$C:$C,'Data Sorting_Secondary'!$A:$A,$B39,'Data Sorting_Secondary'!$B:$B,TRIM(W$10)),0),0))</f>
        <v/>
      </c>
      <c r="X39" s="325" t="str">
        <f>IF($B39="","",ROUND(IFERROR(SUMIFS('Data Sorting_Secondary'!$C:$C,'Data Sorting_Secondary'!$A:$A,$B39,'Data Sorting_Secondary'!$B:$B,TRIM(X$10)),0),0))</f>
        <v/>
      </c>
      <c r="Y39" s="84" t="str">
        <f>IF($B39="","",ROUND(Backfill_secondary!R39,0))</f>
        <v/>
      </c>
      <c r="Z39" s="84" t="str">
        <f>IF($B39="","",ROUND(Backfill_secondary!U39,0))</f>
        <v/>
      </c>
      <c r="AA39" s="84" t="str">
        <f>IF($B39="","",ROUND(Removals_secondary!$G38,0))</f>
        <v/>
      </c>
      <c r="AB39" s="84" t="str">
        <f>IF($B39="","",ROUND(Removals_secondary!$L38,0))</f>
        <v/>
      </c>
      <c r="AC39" s="325" t="str">
        <f>IF($B39="","",ROUND(IFERROR(SUMIFS('Data Sorting_Secondary'!$C:$C,'Data Sorting_Secondary'!$A:$A,$B39,'Data Sorting_Secondary'!$B:$B,TRIM(AC$10)),0),0))</f>
        <v/>
      </c>
      <c r="AD39" s="548" t="str">
        <f>IF($B39="","",ROUND(IFERROR(SUMIFS('Data Sorting_Secondary'!$C:$C,'Data Sorting_Secondary'!$A:$A,$B39,'Data Sorting_Secondary'!$B:$B,TRIM(AD$10)),0),0))</f>
        <v/>
      </c>
      <c r="AE39" s="548" t="str">
        <f>IF($B39="","",ROUND(IFERROR(SUMIFS('Data Sorting_Secondary'!$C:$C,'Data Sorting_Secondary'!$A:$A,$B39,'Data Sorting_Secondary'!$B:$B,TRIM(AE$10)),0),0))</f>
        <v/>
      </c>
      <c r="AF39" s="548" t="str">
        <f>IF($B39="","",ROUND(IFERROR(SUMIFS('Data Sorting_Secondary'!$C:$C,'Data Sorting_Secondary'!$A:$A,$B39,'Data Sorting_Secondary'!$B:$B,TRIM(AF$10)),0),0))</f>
        <v/>
      </c>
      <c r="AG39" s="548" t="str">
        <f>IF($B39="","",ROUND(IFERROR(SUMIFS('Data Sorting_Secondary'!$C:$C,'Data Sorting_Secondary'!$A:$A,$B39,'Data Sorting_Secondary'!$B:$B,TRIM(AG$10)),0),0))</f>
        <v/>
      </c>
      <c r="AH39" s="548" t="str">
        <f>IF($B39="","",ROUND(IFERROR(SUMIFS('Data Sorting_Secondary'!$C:$C,'Data Sorting_Secondary'!$A:$A,$B39,'Data Sorting_Secondary'!$B:$B,TRIM(AH$10)),0),0))</f>
        <v/>
      </c>
      <c r="AI39" s="221" t="str">
        <f t="shared" si="10"/>
        <v/>
      </c>
      <c r="AJ39" s="221" t="str">
        <f t="shared" si="3"/>
        <v/>
      </c>
      <c r="AK39" s="221" t="str">
        <f t="shared" si="4"/>
        <v/>
      </c>
      <c r="AL39" s="221" t="str">
        <f t="shared" si="11"/>
        <v/>
      </c>
      <c r="AM39" s="221" t="str">
        <f t="shared" si="5"/>
        <v/>
      </c>
      <c r="AN39" s="84">
        <v>0.9</v>
      </c>
      <c r="AO39" s="221" t="str">
        <f t="shared" si="12"/>
        <v/>
      </c>
      <c r="AP39" s="325" t="str">
        <f t="shared" si="13"/>
        <v xml:space="preserve"> </v>
      </c>
    </row>
    <row r="40" spans="2:42" x14ac:dyDescent="0.25">
      <c r="B40" s="218" t="str">
        <f>IF('manual inputs_secondary'!D32&lt;&gt;"",'manual inputs_secondary'!D32,"")</f>
        <v/>
      </c>
      <c r="C40" s="325" t="str">
        <f>IF($B40="","",ROUND(IFERROR(SUMIFS('Data Sorting_Secondary'!$C:$C,'Data Sorting_Secondary'!$A:$A,$B40,'Data Sorting_Secondary'!$B:$B,TRIM(C$10)),0),0))</f>
        <v/>
      </c>
      <c r="D40" s="221" t="str">
        <f t="shared" si="6"/>
        <v/>
      </c>
      <c r="E40" s="220"/>
      <c r="F40" s="227" t="str">
        <f t="shared" si="7"/>
        <v/>
      </c>
      <c r="G40" s="84" t="str">
        <f>IF($B40="","",ROUND(Structure_Ex_secondary!I40,0))</f>
        <v/>
      </c>
      <c r="H40" s="220"/>
      <c r="I40" s="325" t="str">
        <f>IF($B40="","",ROUND(IFERROR(SUMIFS('Data Sorting_Secondary'!$C:$C,'Data Sorting_Secondary'!$A:$A,$B40,'Data Sorting_Secondary'!$B:$B,TRIM(I$10)),0),0))</f>
        <v/>
      </c>
      <c r="J40" s="84" t="str">
        <f>IF($B40="","",ROUND(Removals_secondary!$F39,0))</f>
        <v/>
      </c>
      <c r="K40" s="84" t="str">
        <f>IF($B40="","",ROUND(Removals_secondary!$K39,0))</f>
        <v/>
      </c>
      <c r="L40" s="325" t="str">
        <f>IF($B40="","",ROUND(IFERROR(SUMIFS('Data Sorting_Secondary'!$C:$C,'Data Sorting_Secondary'!$A:$A,$B40,'Data Sorting_Secondary'!$B:$B,TRIM(L$10)),0),0))</f>
        <v/>
      </c>
      <c r="M40" s="84" t="str">
        <f>IF(B40="","",_xlfn.XLOOKUP(B40,'manual inputs_secondary'!$G$4:$G$53,'manual inputs_secondary'!$H$4:$H$53))</f>
        <v/>
      </c>
      <c r="N40" s="228" t="str">
        <f t="shared" si="8"/>
        <v/>
      </c>
      <c r="O40" s="325" t="str">
        <f>IF($B40="","",ROUND(IFERROR(SUMIFS('Data Sorting_Secondary'!$C:$C,'Data Sorting_Secondary'!$A:$A,$B40,'Data Sorting_Secondary'!$B:$B,TRIM(O$10)),0),0))</f>
        <v/>
      </c>
      <c r="P40" s="84" t="str">
        <f t="shared" si="2"/>
        <v/>
      </c>
      <c r="Q40" s="220"/>
      <c r="R40" s="227" t="str">
        <f t="shared" si="9"/>
        <v/>
      </c>
      <c r="S40" s="325" t="str">
        <f>IF($B40="","",ROUND(IFERROR(SUMIFS('Data Sorting_Secondary'!$C:$C,'Data Sorting_Secondary'!$A:$A,$B40,'Data Sorting_Secondary'!$B:$B,TRIM(S$10)),0),0))</f>
        <v/>
      </c>
      <c r="T40" s="84" t="str">
        <f>IF($B40="","",ROUND(Backfill_secondary!H40,0))</f>
        <v/>
      </c>
      <c r="U40" s="325" t="str">
        <f>IF($B40="","",ROUND(IFERROR(SUMIFS('Data Sorting_Secondary'!$C:$C,'Data Sorting_Secondary'!$A:$A,$B40,'Data Sorting_Secondary'!$B:$B,TRIM(U$10)),0),0))</f>
        <v/>
      </c>
      <c r="V40" s="325" t="str">
        <f>IF($B40="","",ROUND(IFERROR(SUMIFS('Data Sorting_Secondary'!$C:$C,'Data Sorting_Secondary'!$A:$A,$B40,'Data Sorting_Secondary'!$B:$B,TRIM(V$10)),0),0))</f>
        <v/>
      </c>
      <c r="W40" s="325" t="str">
        <f>IF($B40="","",ROUND(IFERROR(SUMIFS('Data Sorting_Secondary'!$C:$C,'Data Sorting_Secondary'!$A:$A,$B40,'Data Sorting_Secondary'!$B:$B,TRIM(W$10)),0),0))</f>
        <v/>
      </c>
      <c r="X40" s="325" t="str">
        <f>IF($B40="","",ROUND(IFERROR(SUMIFS('Data Sorting_Secondary'!$C:$C,'Data Sorting_Secondary'!$A:$A,$B40,'Data Sorting_Secondary'!$B:$B,TRIM(X$10)),0),0))</f>
        <v/>
      </c>
      <c r="Y40" s="84" t="str">
        <f>IF($B40="","",ROUND(Backfill_secondary!R40,0))</f>
        <v/>
      </c>
      <c r="Z40" s="84" t="str">
        <f>IF($B40="","",ROUND(Backfill_secondary!U40,0))</f>
        <v/>
      </c>
      <c r="AA40" s="84" t="str">
        <f>IF($B40="","",ROUND(Removals_secondary!$G39,0))</f>
        <v/>
      </c>
      <c r="AB40" s="84" t="str">
        <f>IF($B40="","",ROUND(Removals_secondary!$L39,0))</f>
        <v/>
      </c>
      <c r="AC40" s="325" t="str">
        <f>IF($B40="","",ROUND(IFERROR(SUMIFS('Data Sorting_Secondary'!$C:$C,'Data Sorting_Secondary'!$A:$A,$B40,'Data Sorting_Secondary'!$B:$B,TRIM(AC$10)),0),0))</f>
        <v/>
      </c>
      <c r="AD40" s="548" t="str">
        <f>IF($B40="","",ROUND(IFERROR(SUMIFS('Data Sorting_Secondary'!$C:$C,'Data Sorting_Secondary'!$A:$A,$B40,'Data Sorting_Secondary'!$B:$B,TRIM(AD$10)),0),0))</f>
        <v/>
      </c>
      <c r="AE40" s="548" t="str">
        <f>IF($B40="","",ROUND(IFERROR(SUMIFS('Data Sorting_Secondary'!$C:$C,'Data Sorting_Secondary'!$A:$A,$B40,'Data Sorting_Secondary'!$B:$B,TRIM(AE$10)),0),0))</f>
        <v/>
      </c>
      <c r="AF40" s="548" t="str">
        <f>IF($B40="","",ROUND(IFERROR(SUMIFS('Data Sorting_Secondary'!$C:$C,'Data Sorting_Secondary'!$A:$A,$B40,'Data Sorting_Secondary'!$B:$B,TRIM(AF$10)),0),0))</f>
        <v/>
      </c>
      <c r="AG40" s="548" t="str">
        <f>IF($B40="","",ROUND(IFERROR(SUMIFS('Data Sorting_Secondary'!$C:$C,'Data Sorting_Secondary'!$A:$A,$B40,'Data Sorting_Secondary'!$B:$B,TRIM(AG$10)),0),0))</f>
        <v/>
      </c>
      <c r="AH40" s="548" t="str">
        <f>IF($B40="","",ROUND(IFERROR(SUMIFS('Data Sorting_Secondary'!$C:$C,'Data Sorting_Secondary'!$A:$A,$B40,'Data Sorting_Secondary'!$B:$B,TRIM(AH$10)),0),0))</f>
        <v/>
      </c>
      <c r="AI40" s="221" t="str">
        <f t="shared" si="10"/>
        <v/>
      </c>
      <c r="AJ40" s="221" t="str">
        <f t="shared" si="3"/>
        <v/>
      </c>
      <c r="AK40" s="221" t="str">
        <f t="shared" si="4"/>
        <v/>
      </c>
      <c r="AL40" s="221" t="str">
        <f t="shared" si="11"/>
        <v/>
      </c>
      <c r="AM40" s="221" t="str">
        <f t="shared" si="5"/>
        <v/>
      </c>
      <c r="AN40" s="84">
        <v>0.9</v>
      </c>
      <c r="AO40" s="221" t="str">
        <f t="shared" si="12"/>
        <v/>
      </c>
      <c r="AP40" s="325" t="str">
        <f t="shared" si="13"/>
        <v xml:space="preserve"> </v>
      </c>
    </row>
    <row r="41" spans="2:42" x14ac:dyDescent="0.25">
      <c r="B41" s="218" t="str">
        <f>IF('manual inputs_secondary'!D33&lt;&gt;"",'manual inputs_secondary'!D33,"")</f>
        <v/>
      </c>
      <c r="C41" s="325" t="str">
        <f>IF($B41="","",ROUND(IFERROR(SUMIFS('Data Sorting_Secondary'!$C:$C,'Data Sorting_Secondary'!$A:$A,$B41,'Data Sorting_Secondary'!$B:$B,TRIM(C$10)),0),0))</f>
        <v/>
      </c>
      <c r="D41" s="221" t="str">
        <f t="shared" si="6"/>
        <v/>
      </c>
      <c r="E41" s="220"/>
      <c r="F41" s="227" t="str">
        <f t="shared" si="7"/>
        <v/>
      </c>
      <c r="G41" s="84" t="str">
        <f>IF($B41="","",ROUND(Structure_Ex_secondary!I41,0))</f>
        <v/>
      </c>
      <c r="H41" s="220"/>
      <c r="I41" s="325" t="str">
        <f>IF($B41="","",ROUND(IFERROR(SUMIFS('Data Sorting_Secondary'!$C:$C,'Data Sorting_Secondary'!$A:$A,$B41,'Data Sorting_Secondary'!$B:$B,TRIM(I$10)),0),0))</f>
        <v/>
      </c>
      <c r="J41" s="84" t="str">
        <f>IF($B41="","",ROUND(Removals_secondary!$F40,0))</f>
        <v/>
      </c>
      <c r="K41" s="84" t="str">
        <f>IF($B41="","",ROUND(Removals_secondary!$K40,0))</f>
        <v/>
      </c>
      <c r="L41" s="325" t="str">
        <f>IF($B41="","",ROUND(IFERROR(SUMIFS('Data Sorting_Secondary'!$C:$C,'Data Sorting_Secondary'!$A:$A,$B41,'Data Sorting_Secondary'!$B:$B,TRIM(L$10)),0),0))</f>
        <v/>
      </c>
      <c r="M41" s="84" t="str">
        <f>IF(B41="","",_xlfn.XLOOKUP(B41,'manual inputs_secondary'!$G$4:$G$53,'manual inputs_secondary'!$H$4:$H$53))</f>
        <v/>
      </c>
      <c r="N41" s="228" t="str">
        <f t="shared" si="8"/>
        <v/>
      </c>
      <c r="O41" s="325" t="str">
        <f>IF($B41="","",ROUND(IFERROR(SUMIFS('Data Sorting_Secondary'!$C:$C,'Data Sorting_Secondary'!$A:$A,$B41,'Data Sorting_Secondary'!$B:$B,TRIM(O$10)),0),0))</f>
        <v/>
      </c>
      <c r="P41" s="84" t="str">
        <f t="shared" si="2"/>
        <v/>
      </c>
      <c r="Q41" s="220"/>
      <c r="R41" s="227" t="str">
        <f t="shared" si="9"/>
        <v/>
      </c>
      <c r="S41" s="325" t="str">
        <f>IF($B41="","",ROUND(IFERROR(SUMIFS('Data Sorting_Secondary'!$C:$C,'Data Sorting_Secondary'!$A:$A,$B41,'Data Sorting_Secondary'!$B:$B,TRIM(S$10)),0),0))</f>
        <v/>
      </c>
      <c r="T41" s="84" t="str">
        <f>IF($B41="","",ROUND(Backfill_secondary!H41,0))</f>
        <v/>
      </c>
      <c r="U41" s="325" t="str">
        <f>IF($B41="","",ROUND(IFERROR(SUMIFS('Data Sorting_Secondary'!$C:$C,'Data Sorting_Secondary'!$A:$A,$B41,'Data Sorting_Secondary'!$B:$B,TRIM(U$10)),0),0))</f>
        <v/>
      </c>
      <c r="V41" s="325" t="str">
        <f>IF($B41="","",ROUND(IFERROR(SUMIFS('Data Sorting_Secondary'!$C:$C,'Data Sorting_Secondary'!$A:$A,$B41,'Data Sorting_Secondary'!$B:$B,TRIM(V$10)),0),0))</f>
        <v/>
      </c>
      <c r="W41" s="325" t="str">
        <f>IF($B41="","",ROUND(IFERROR(SUMIFS('Data Sorting_Secondary'!$C:$C,'Data Sorting_Secondary'!$A:$A,$B41,'Data Sorting_Secondary'!$B:$B,TRIM(W$10)),0),0))</f>
        <v/>
      </c>
      <c r="X41" s="325" t="str">
        <f>IF($B41="","",ROUND(IFERROR(SUMIFS('Data Sorting_Secondary'!$C:$C,'Data Sorting_Secondary'!$A:$A,$B41,'Data Sorting_Secondary'!$B:$B,TRIM(X$10)),0),0))</f>
        <v/>
      </c>
      <c r="Y41" s="84" t="str">
        <f>IF($B41="","",ROUND(Backfill_secondary!R41,0))</f>
        <v/>
      </c>
      <c r="Z41" s="84" t="str">
        <f>IF($B41="","",ROUND(Backfill_secondary!U41,0))</f>
        <v/>
      </c>
      <c r="AA41" s="84" t="str">
        <f>IF($B41="","",ROUND(Removals_secondary!$G40,0))</f>
        <v/>
      </c>
      <c r="AB41" s="84" t="str">
        <f>IF($B41="","",ROUND(Removals_secondary!$L40,0))</f>
        <v/>
      </c>
      <c r="AC41" s="325" t="str">
        <f>IF($B41="","",ROUND(IFERROR(SUMIFS('Data Sorting_Secondary'!$C:$C,'Data Sorting_Secondary'!$A:$A,$B41,'Data Sorting_Secondary'!$B:$B,TRIM(AC$10)),0),0))</f>
        <v/>
      </c>
      <c r="AD41" s="548" t="str">
        <f>IF($B41="","",ROUND(IFERROR(SUMIFS('Data Sorting_Secondary'!$C:$C,'Data Sorting_Secondary'!$A:$A,$B41,'Data Sorting_Secondary'!$B:$B,TRIM(AD$10)),0),0))</f>
        <v/>
      </c>
      <c r="AE41" s="548" t="str">
        <f>IF($B41="","",ROUND(IFERROR(SUMIFS('Data Sorting_Secondary'!$C:$C,'Data Sorting_Secondary'!$A:$A,$B41,'Data Sorting_Secondary'!$B:$B,TRIM(AE$10)),0),0))</f>
        <v/>
      </c>
      <c r="AF41" s="548" t="str">
        <f>IF($B41="","",ROUND(IFERROR(SUMIFS('Data Sorting_Secondary'!$C:$C,'Data Sorting_Secondary'!$A:$A,$B41,'Data Sorting_Secondary'!$B:$B,TRIM(AF$10)),0),0))</f>
        <v/>
      </c>
      <c r="AG41" s="548" t="str">
        <f>IF($B41="","",ROUND(IFERROR(SUMIFS('Data Sorting_Secondary'!$C:$C,'Data Sorting_Secondary'!$A:$A,$B41,'Data Sorting_Secondary'!$B:$B,TRIM(AG$10)),0),0))</f>
        <v/>
      </c>
      <c r="AH41" s="548" t="str">
        <f>IF($B41="","",ROUND(IFERROR(SUMIFS('Data Sorting_Secondary'!$C:$C,'Data Sorting_Secondary'!$A:$A,$B41,'Data Sorting_Secondary'!$B:$B,TRIM(AH$10)),0),0))</f>
        <v/>
      </c>
      <c r="AI41" s="221" t="str">
        <f t="shared" si="10"/>
        <v/>
      </c>
      <c r="AJ41" s="221" t="str">
        <f t="shared" si="3"/>
        <v/>
      </c>
      <c r="AK41" s="221" t="str">
        <f t="shared" si="4"/>
        <v/>
      </c>
      <c r="AL41" s="221" t="str">
        <f t="shared" si="11"/>
        <v/>
      </c>
      <c r="AM41" s="221" t="str">
        <f t="shared" si="5"/>
        <v/>
      </c>
      <c r="AN41" s="84">
        <v>0.9</v>
      </c>
      <c r="AO41" s="221" t="str">
        <f t="shared" si="12"/>
        <v/>
      </c>
      <c r="AP41" s="325" t="str">
        <f t="shared" si="13"/>
        <v xml:space="preserve"> </v>
      </c>
    </row>
    <row r="42" spans="2:42" x14ac:dyDescent="0.25">
      <c r="B42" s="218" t="str">
        <f>IF('manual inputs_secondary'!D34&lt;&gt;"",'manual inputs_secondary'!D34,"")</f>
        <v/>
      </c>
      <c r="C42" s="325" t="str">
        <f>IF($B42="","",ROUND(IFERROR(SUMIFS('Data Sorting_Secondary'!$C:$C,'Data Sorting_Secondary'!$A:$A,$B42,'Data Sorting_Secondary'!$B:$B,TRIM(C$10)),0),0))</f>
        <v/>
      </c>
      <c r="D42" s="221" t="str">
        <f t="shared" si="6"/>
        <v/>
      </c>
      <c r="E42" s="220"/>
      <c r="F42" s="227" t="str">
        <f t="shared" si="7"/>
        <v/>
      </c>
      <c r="G42" s="84" t="str">
        <f>IF($B42="","",ROUND(Structure_Ex_secondary!I42,0))</f>
        <v/>
      </c>
      <c r="H42" s="220"/>
      <c r="I42" s="325" t="str">
        <f>IF($B42="","",ROUND(IFERROR(SUMIFS('Data Sorting_Secondary'!$C:$C,'Data Sorting_Secondary'!$A:$A,$B42,'Data Sorting_Secondary'!$B:$B,TRIM(I$10)),0),0))</f>
        <v/>
      </c>
      <c r="J42" s="84" t="str">
        <f>IF($B42="","",ROUND(Removals_secondary!$F41,0))</f>
        <v/>
      </c>
      <c r="K42" s="84" t="str">
        <f>IF($B42="","",ROUND(Removals_secondary!$K41,0))</f>
        <v/>
      </c>
      <c r="L42" s="325" t="str">
        <f>IF($B42="","",ROUND(IFERROR(SUMIFS('Data Sorting_Secondary'!$C:$C,'Data Sorting_Secondary'!$A:$A,$B42,'Data Sorting_Secondary'!$B:$B,TRIM(L$10)),0),0))</f>
        <v/>
      </c>
      <c r="M42" s="84" t="str">
        <f>IF(B42="","",_xlfn.XLOOKUP(B42,'manual inputs_secondary'!$G$4:$G$53,'manual inputs_secondary'!$H$4:$H$53))</f>
        <v/>
      </c>
      <c r="N42" s="228" t="str">
        <f t="shared" si="8"/>
        <v/>
      </c>
      <c r="O42" s="325" t="str">
        <f>IF($B42="","",ROUND(IFERROR(SUMIFS('Data Sorting_Secondary'!$C:$C,'Data Sorting_Secondary'!$A:$A,$B42,'Data Sorting_Secondary'!$B:$B,TRIM(O$10)),0),0))</f>
        <v/>
      </c>
      <c r="P42" s="84" t="str">
        <f t="shared" si="2"/>
        <v/>
      </c>
      <c r="Q42" s="220"/>
      <c r="R42" s="227" t="str">
        <f t="shared" si="9"/>
        <v/>
      </c>
      <c r="S42" s="325" t="str">
        <f>IF($B42="","",ROUND(IFERROR(SUMIFS('Data Sorting_Secondary'!$C:$C,'Data Sorting_Secondary'!$A:$A,$B42,'Data Sorting_Secondary'!$B:$B,TRIM(S$10)),0),0))</f>
        <v/>
      </c>
      <c r="T42" s="84" t="str">
        <f>IF($B42="","",ROUND(Backfill_secondary!H42,0))</f>
        <v/>
      </c>
      <c r="U42" s="325" t="str">
        <f>IF($B42="","",ROUND(IFERROR(SUMIFS('Data Sorting_Secondary'!$C:$C,'Data Sorting_Secondary'!$A:$A,$B42,'Data Sorting_Secondary'!$B:$B,TRIM(U$10)),0),0))</f>
        <v/>
      </c>
      <c r="V42" s="325" t="str">
        <f>IF($B42="","",ROUND(IFERROR(SUMIFS('Data Sorting_Secondary'!$C:$C,'Data Sorting_Secondary'!$A:$A,$B42,'Data Sorting_Secondary'!$B:$B,TRIM(V$10)),0),0))</f>
        <v/>
      </c>
      <c r="W42" s="325" t="str">
        <f>IF($B42="","",ROUND(IFERROR(SUMIFS('Data Sorting_Secondary'!$C:$C,'Data Sorting_Secondary'!$A:$A,$B42,'Data Sorting_Secondary'!$B:$B,TRIM(W$10)),0),0))</f>
        <v/>
      </c>
      <c r="X42" s="325" t="str">
        <f>IF($B42="","",ROUND(IFERROR(SUMIFS('Data Sorting_Secondary'!$C:$C,'Data Sorting_Secondary'!$A:$A,$B42,'Data Sorting_Secondary'!$B:$B,TRIM(X$10)),0),0))</f>
        <v/>
      </c>
      <c r="Y42" s="84" t="str">
        <f>IF($B42="","",ROUND(Backfill_secondary!R42,0))</f>
        <v/>
      </c>
      <c r="Z42" s="84" t="str">
        <f>IF($B42="","",ROUND(Backfill_secondary!U42,0))</f>
        <v/>
      </c>
      <c r="AA42" s="84" t="str">
        <f>IF($B42="","",ROUND(Removals_secondary!$G41,0))</f>
        <v/>
      </c>
      <c r="AB42" s="84" t="str">
        <f>IF($B42="","",ROUND(Removals_secondary!$L41,0))</f>
        <v/>
      </c>
      <c r="AC42" s="325" t="str">
        <f>IF($B42="","",ROUND(IFERROR(SUMIFS('Data Sorting_Secondary'!$C:$C,'Data Sorting_Secondary'!$A:$A,$B42,'Data Sorting_Secondary'!$B:$B,TRIM(AC$10)),0),0))</f>
        <v/>
      </c>
      <c r="AD42" s="548" t="str">
        <f>IF($B42="","",ROUND(IFERROR(SUMIFS('Data Sorting_Secondary'!$C:$C,'Data Sorting_Secondary'!$A:$A,$B42,'Data Sorting_Secondary'!$B:$B,TRIM(AD$10)),0),0))</f>
        <v/>
      </c>
      <c r="AE42" s="548" t="str">
        <f>IF($B42="","",ROUND(IFERROR(SUMIFS('Data Sorting_Secondary'!$C:$C,'Data Sorting_Secondary'!$A:$A,$B42,'Data Sorting_Secondary'!$B:$B,TRIM(AE$10)),0),0))</f>
        <v/>
      </c>
      <c r="AF42" s="548" t="str">
        <f>IF($B42="","",ROUND(IFERROR(SUMIFS('Data Sorting_Secondary'!$C:$C,'Data Sorting_Secondary'!$A:$A,$B42,'Data Sorting_Secondary'!$B:$B,TRIM(AF$10)),0),0))</f>
        <v/>
      </c>
      <c r="AG42" s="548" t="str">
        <f>IF($B42="","",ROUND(IFERROR(SUMIFS('Data Sorting_Secondary'!$C:$C,'Data Sorting_Secondary'!$A:$A,$B42,'Data Sorting_Secondary'!$B:$B,TRIM(AG$10)),0),0))</f>
        <v/>
      </c>
      <c r="AH42" s="548" t="str">
        <f>IF($B42="","",ROUND(IFERROR(SUMIFS('Data Sorting_Secondary'!$C:$C,'Data Sorting_Secondary'!$A:$A,$B42,'Data Sorting_Secondary'!$B:$B,TRIM(AH$10)),0),0))</f>
        <v/>
      </c>
      <c r="AI42" s="221" t="str">
        <f t="shared" si="10"/>
        <v/>
      </c>
      <c r="AJ42" s="221" t="str">
        <f t="shared" si="3"/>
        <v/>
      </c>
      <c r="AK42" s="221" t="str">
        <f t="shared" si="4"/>
        <v/>
      </c>
      <c r="AL42" s="221" t="str">
        <f t="shared" si="11"/>
        <v/>
      </c>
      <c r="AM42" s="221" t="str">
        <f t="shared" si="5"/>
        <v/>
      </c>
      <c r="AN42" s="84">
        <v>0.9</v>
      </c>
      <c r="AO42" s="221" t="str">
        <f t="shared" si="12"/>
        <v/>
      </c>
      <c r="AP42" s="325" t="str">
        <f t="shared" si="13"/>
        <v xml:space="preserve"> </v>
      </c>
    </row>
    <row r="43" spans="2:42" x14ac:dyDescent="0.25">
      <c r="B43" s="218" t="str">
        <f>IF('manual inputs_secondary'!D35&lt;&gt;"",'manual inputs_secondary'!D35,"")</f>
        <v/>
      </c>
      <c r="C43" s="325" t="str">
        <f>IF($B43="","",ROUND(IFERROR(SUMIFS('Data Sorting_Secondary'!$C:$C,'Data Sorting_Secondary'!$A:$A,$B43,'Data Sorting_Secondary'!$B:$B,TRIM(C$10)),0),0))</f>
        <v/>
      </c>
      <c r="D43" s="221" t="str">
        <f t="shared" si="6"/>
        <v/>
      </c>
      <c r="E43" s="220"/>
      <c r="F43" s="227" t="str">
        <f t="shared" si="7"/>
        <v/>
      </c>
      <c r="G43" s="84" t="str">
        <f>IF($B43="","",ROUND(Structure_Ex_secondary!I43,0))</f>
        <v/>
      </c>
      <c r="H43" s="220"/>
      <c r="I43" s="325" t="str">
        <f>IF($B43="","",ROUND(IFERROR(SUMIFS('Data Sorting_Secondary'!$C:$C,'Data Sorting_Secondary'!$A:$A,$B43,'Data Sorting_Secondary'!$B:$B,TRIM(I$10)),0),0))</f>
        <v/>
      </c>
      <c r="J43" s="84" t="str">
        <f>IF($B43="","",ROUND(Removals_secondary!$F42,0))</f>
        <v/>
      </c>
      <c r="K43" s="84" t="str">
        <f>IF($B43="","",ROUND(Removals_secondary!$K42,0))</f>
        <v/>
      </c>
      <c r="L43" s="325" t="str">
        <f>IF($B43="","",ROUND(IFERROR(SUMIFS('Data Sorting_Secondary'!$C:$C,'Data Sorting_Secondary'!$A:$A,$B43,'Data Sorting_Secondary'!$B:$B,TRIM(L$10)),0),0))</f>
        <v/>
      </c>
      <c r="M43" s="84" t="str">
        <f>IF(B43="","",_xlfn.XLOOKUP(B43,'manual inputs_secondary'!$G$4:$G$53,'manual inputs_secondary'!$H$4:$H$53))</f>
        <v/>
      </c>
      <c r="N43" s="228" t="str">
        <f t="shared" si="8"/>
        <v/>
      </c>
      <c r="O43" s="325" t="str">
        <f>IF($B43="","",ROUND(IFERROR(SUMIFS('Data Sorting_Secondary'!$C:$C,'Data Sorting_Secondary'!$A:$A,$B43,'Data Sorting_Secondary'!$B:$B,TRIM(O$10)),0),0))</f>
        <v/>
      </c>
      <c r="P43" s="84" t="str">
        <f t="shared" si="2"/>
        <v/>
      </c>
      <c r="Q43" s="220"/>
      <c r="R43" s="227" t="str">
        <f t="shared" si="9"/>
        <v/>
      </c>
      <c r="S43" s="325" t="str">
        <f>IF($B43="","",ROUND(IFERROR(SUMIFS('Data Sorting_Secondary'!$C:$C,'Data Sorting_Secondary'!$A:$A,$B43,'Data Sorting_Secondary'!$B:$B,TRIM(S$10)),0),0))</f>
        <v/>
      </c>
      <c r="T43" s="84" t="str">
        <f>IF($B43="","",ROUND(Backfill_secondary!H43,0))</f>
        <v/>
      </c>
      <c r="U43" s="325" t="str">
        <f>IF($B43="","",ROUND(IFERROR(SUMIFS('Data Sorting_Secondary'!$C:$C,'Data Sorting_Secondary'!$A:$A,$B43,'Data Sorting_Secondary'!$B:$B,TRIM(U$10)),0),0))</f>
        <v/>
      </c>
      <c r="V43" s="325" t="str">
        <f>IF($B43="","",ROUND(IFERROR(SUMIFS('Data Sorting_Secondary'!$C:$C,'Data Sorting_Secondary'!$A:$A,$B43,'Data Sorting_Secondary'!$B:$B,TRIM(V$10)),0),0))</f>
        <v/>
      </c>
      <c r="W43" s="325" t="str">
        <f>IF($B43="","",ROUND(IFERROR(SUMIFS('Data Sorting_Secondary'!$C:$C,'Data Sorting_Secondary'!$A:$A,$B43,'Data Sorting_Secondary'!$B:$B,TRIM(W$10)),0),0))</f>
        <v/>
      </c>
      <c r="X43" s="325" t="str">
        <f>IF($B43="","",ROUND(IFERROR(SUMIFS('Data Sorting_Secondary'!$C:$C,'Data Sorting_Secondary'!$A:$A,$B43,'Data Sorting_Secondary'!$B:$B,TRIM(X$10)),0),0))</f>
        <v/>
      </c>
      <c r="Y43" s="84" t="str">
        <f>IF($B43="","",ROUND(Backfill_secondary!R43,0))</f>
        <v/>
      </c>
      <c r="Z43" s="84" t="str">
        <f>IF($B43="","",ROUND(Backfill_secondary!U43,0))</f>
        <v/>
      </c>
      <c r="AA43" s="84" t="str">
        <f>IF($B43="","",ROUND(Removals_secondary!$G42,0))</f>
        <v/>
      </c>
      <c r="AB43" s="84" t="str">
        <f>IF($B43="","",ROUND(Removals_secondary!$L42,0))</f>
        <v/>
      </c>
      <c r="AC43" s="325" t="str">
        <f>IF($B43="","",ROUND(IFERROR(SUMIFS('Data Sorting_Secondary'!$C:$C,'Data Sorting_Secondary'!$A:$A,$B43,'Data Sorting_Secondary'!$B:$B,TRIM(AC$10)),0),0))</f>
        <v/>
      </c>
      <c r="AD43" s="548" t="str">
        <f>IF($B43="","",ROUND(IFERROR(SUMIFS('Data Sorting_Secondary'!$C:$C,'Data Sorting_Secondary'!$A:$A,$B43,'Data Sorting_Secondary'!$B:$B,TRIM(AD$10)),0),0))</f>
        <v/>
      </c>
      <c r="AE43" s="548" t="str">
        <f>IF($B43="","",ROUND(IFERROR(SUMIFS('Data Sorting_Secondary'!$C:$C,'Data Sorting_Secondary'!$A:$A,$B43,'Data Sorting_Secondary'!$B:$B,TRIM(AE$10)),0),0))</f>
        <v/>
      </c>
      <c r="AF43" s="548" t="str">
        <f>IF($B43="","",ROUND(IFERROR(SUMIFS('Data Sorting_Secondary'!$C:$C,'Data Sorting_Secondary'!$A:$A,$B43,'Data Sorting_Secondary'!$B:$B,TRIM(AF$10)),0),0))</f>
        <v/>
      </c>
      <c r="AG43" s="548" t="str">
        <f>IF($B43="","",ROUND(IFERROR(SUMIFS('Data Sorting_Secondary'!$C:$C,'Data Sorting_Secondary'!$A:$A,$B43,'Data Sorting_Secondary'!$B:$B,TRIM(AG$10)),0),0))</f>
        <v/>
      </c>
      <c r="AH43" s="548" t="str">
        <f>IF($B43="","",ROUND(IFERROR(SUMIFS('Data Sorting_Secondary'!$C:$C,'Data Sorting_Secondary'!$A:$A,$B43,'Data Sorting_Secondary'!$B:$B,TRIM(AH$10)),0),0))</f>
        <v/>
      </c>
      <c r="AI43" s="221" t="str">
        <f t="shared" si="10"/>
        <v/>
      </c>
      <c r="AJ43" s="221" t="str">
        <f t="shared" si="3"/>
        <v/>
      </c>
      <c r="AK43" s="221" t="str">
        <f t="shared" si="4"/>
        <v/>
      </c>
      <c r="AL43" s="221" t="str">
        <f t="shared" si="11"/>
        <v/>
      </c>
      <c r="AM43" s="221" t="str">
        <f t="shared" si="5"/>
        <v/>
      </c>
      <c r="AN43" s="84">
        <v>0.9</v>
      </c>
      <c r="AO43" s="221" t="str">
        <f t="shared" si="12"/>
        <v/>
      </c>
      <c r="AP43" s="325" t="str">
        <f t="shared" si="13"/>
        <v xml:space="preserve"> </v>
      </c>
    </row>
    <row r="44" spans="2:42" x14ac:dyDescent="0.25">
      <c r="B44" s="218" t="str">
        <f>IF('manual inputs_secondary'!D36&lt;&gt;"",'manual inputs_secondary'!D36,"")</f>
        <v/>
      </c>
      <c r="C44" s="325" t="str">
        <f>IF($B44="","",ROUND(IFERROR(SUMIFS('Data Sorting_Secondary'!$C:$C,'Data Sorting_Secondary'!$A:$A,$B44,'Data Sorting_Secondary'!$B:$B,TRIM(C$10)),0),0))</f>
        <v/>
      </c>
      <c r="D44" s="221" t="str">
        <f t="shared" si="6"/>
        <v/>
      </c>
      <c r="E44" s="220"/>
      <c r="F44" s="227" t="str">
        <f t="shared" si="7"/>
        <v/>
      </c>
      <c r="G44" s="84" t="str">
        <f>IF($B44="","",ROUND(Structure_Ex_secondary!I44,0))</f>
        <v/>
      </c>
      <c r="H44" s="220"/>
      <c r="I44" s="325" t="str">
        <f>IF($B44="","",ROUND(IFERROR(SUMIFS('Data Sorting_Secondary'!$C:$C,'Data Sorting_Secondary'!$A:$A,$B44,'Data Sorting_Secondary'!$B:$B,TRIM(I$10)),0),0))</f>
        <v/>
      </c>
      <c r="J44" s="84" t="str">
        <f>IF($B44="","",ROUND(Removals_secondary!$F43,0))</f>
        <v/>
      </c>
      <c r="K44" s="84" t="str">
        <f>IF($B44="","",ROUND(Removals_secondary!$K43,0))</f>
        <v/>
      </c>
      <c r="L44" s="325" t="str">
        <f>IF($B44="","",ROUND(IFERROR(SUMIFS('Data Sorting_Secondary'!$C:$C,'Data Sorting_Secondary'!$A:$A,$B44,'Data Sorting_Secondary'!$B:$B,TRIM(L$10)),0),0))</f>
        <v/>
      </c>
      <c r="M44" s="84" t="str">
        <f>IF(B44="","",_xlfn.XLOOKUP(B44,'manual inputs_secondary'!$G$4:$G$53,'manual inputs_secondary'!$H$4:$H$53))</f>
        <v/>
      </c>
      <c r="N44" s="228" t="str">
        <f t="shared" si="8"/>
        <v/>
      </c>
      <c r="O44" s="325" t="str">
        <f>IF($B44="","",ROUND(IFERROR(SUMIFS('Data Sorting_Secondary'!$C:$C,'Data Sorting_Secondary'!$A:$A,$B44,'Data Sorting_Secondary'!$B:$B,TRIM(O$10)),0),0))</f>
        <v/>
      </c>
      <c r="P44" s="84" t="str">
        <f t="shared" si="2"/>
        <v/>
      </c>
      <c r="Q44" s="220"/>
      <c r="R44" s="227" t="str">
        <f t="shared" si="9"/>
        <v/>
      </c>
      <c r="S44" s="325" t="str">
        <f>IF($B44="","",ROUND(IFERROR(SUMIFS('Data Sorting_Secondary'!$C:$C,'Data Sorting_Secondary'!$A:$A,$B44,'Data Sorting_Secondary'!$B:$B,TRIM(S$10)),0),0))</f>
        <v/>
      </c>
      <c r="T44" s="84" t="str">
        <f>IF($B44="","",ROUND(Backfill_secondary!H44,0))</f>
        <v/>
      </c>
      <c r="U44" s="325" t="str">
        <f>IF($B44="","",ROUND(IFERROR(SUMIFS('Data Sorting_Secondary'!$C:$C,'Data Sorting_Secondary'!$A:$A,$B44,'Data Sorting_Secondary'!$B:$B,TRIM(U$10)),0),0))</f>
        <v/>
      </c>
      <c r="V44" s="325" t="str">
        <f>IF($B44="","",ROUND(IFERROR(SUMIFS('Data Sorting_Secondary'!$C:$C,'Data Sorting_Secondary'!$A:$A,$B44,'Data Sorting_Secondary'!$B:$B,TRIM(V$10)),0),0))</f>
        <v/>
      </c>
      <c r="W44" s="325" t="str">
        <f>IF($B44="","",ROUND(IFERROR(SUMIFS('Data Sorting_Secondary'!$C:$C,'Data Sorting_Secondary'!$A:$A,$B44,'Data Sorting_Secondary'!$B:$B,TRIM(W$10)),0),0))</f>
        <v/>
      </c>
      <c r="X44" s="325" t="str">
        <f>IF($B44="","",ROUND(IFERROR(SUMIFS('Data Sorting_Secondary'!$C:$C,'Data Sorting_Secondary'!$A:$A,$B44,'Data Sorting_Secondary'!$B:$B,TRIM(X$10)),0),0))</f>
        <v/>
      </c>
      <c r="Y44" s="84" t="str">
        <f>IF($B44="","",ROUND(Backfill_secondary!R44,0))</f>
        <v/>
      </c>
      <c r="Z44" s="84" t="str">
        <f>IF($B44="","",ROUND(Backfill_secondary!U44,0))</f>
        <v/>
      </c>
      <c r="AA44" s="84" t="str">
        <f>IF($B44="","",ROUND(Removals_secondary!$G43,0))</f>
        <v/>
      </c>
      <c r="AB44" s="84" t="str">
        <f>IF($B44="","",ROUND(Removals_secondary!$L43,0))</f>
        <v/>
      </c>
      <c r="AC44" s="325" t="str">
        <f>IF($B44="","",ROUND(IFERROR(SUMIFS('Data Sorting_Secondary'!$C:$C,'Data Sorting_Secondary'!$A:$A,$B44,'Data Sorting_Secondary'!$B:$B,TRIM(AC$10)),0),0))</f>
        <v/>
      </c>
      <c r="AD44" s="548" t="str">
        <f>IF($B44="","",ROUND(IFERROR(SUMIFS('Data Sorting_Secondary'!$C:$C,'Data Sorting_Secondary'!$A:$A,$B44,'Data Sorting_Secondary'!$B:$B,TRIM(AD$10)),0),0))</f>
        <v/>
      </c>
      <c r="AE44" s="548" t="str">
        <f>IF($B44="","",ROUND(IFERROR(SUMIFS('Data Sorting_Secondary'!$C:$C,'Data Sorting_Secondary'!$A:$A,$B44,'Data Sorting_Secondary'!$B:$B,TRIM(AE$10)),0),0))</f>
        <v/>
      </c>
      <c r="AF44" s="548" t="str">
        <f>IF($B44="","",ROUND(IFERROR(SUMIFS('Data Sorting_Secondary'!$C:$C,'Data Sorting_Secondary'!$A:$A,$B44,'Data Sorting_Secondary'!$B:$B,TRIM(AF$10)),0),0))</f>
        <v/>
      </c>
      <c r="AG44" s="548" t="str">
        <f>IF($B44="","",ROUND(IFERROR(SUMIFS('Data Sorting_Secondary'!$C:$C,'Data Sorting_Secondary'!$A:$A,$B44,'Data Sorting_Secondary'!$B:$B,TRIM(AG$10)),0),0))</f>
        <v/>
      </c>
      <c r="AH44" s="548" t="str">
        <f>IF($B44="","",ROUND(IFERROR(SUMIFS('Data Sorting_Secondary'!$C:$C,'Data Sorting_Secondary'!$A:$A,$B44,'Data Sorting_Secondary'!$B:$B,TRIM(AH$10)),0),0))</f>
        <v/>
      </c>
      <c r="AI44" s="221" t="str">
        <f t="shared" si="10"/>
        <v/>
      </c>
      <c r="AJ44" s="221" t="str">
        <f t="shared" si="3"/>
        <v/>
      </c>
      <c r="AK44" s="221" t="str">
        <f t="shared" si="4"/>
        <v/>
      </c>
      <c r="AL44" s="221" t="str">
        <f t="shared" si="11"/>
        <v/>
      </c>
      <c r="AM44" s="221" t="str">
        <f t="shared" si="5"/>
        <v/>
      </c>
      <c r="AN44" s="84">
        <v>0.9</v>
      </c>
      <c r="AO44" s="221" t="str">
        <f t="shared" si="12"/>
        <v/>
      </c>
      <c r="AP44" s="325" t="str">
        <f t="shared" si="13"/>
        <v xml:space="preserve"> </v>
      </c>
    </row>
    <row r="45" spans="2:42" x14ac:dyDescent="0.25">
      <c r="B45" s="218" t="str">
        <f>IF('manual inputs_secondary'!D37&lt;&gt;"",'manual inputs_secondary'!D37,"")</f>
        <v/>
      </c>
      <c r="C45" s="325" t="str">
        <f>IF($B45="","",ROUND(IFERROR(SUMIFS('Data Sorting_Secondary'!$C:$C,'Data Sorting_Secondary'!$A:$A,$B45,'Data Sorting_Secondary'!$B:$B,TRIM(C$10)),0),0))</f>
        <v/>
      </c>
      <c r="D45" s="221" t="str">
        <f t="shared" si="6"/>
        <v/>
      </c>
      <c r="E45" s="220"/>
      <c r="F45" s="227" t="str">
        <f t="shared" si="7"/>
        <v/>
      </c>
      <c r="G45" s="84" t="str">
        <f>IF($B45="","",ROUND(Structure_Ex_secondary!I45,0))</f>
        <v/>
      </c>
      <c r="H45" s="220"/>
      <c r="I45" s="325" t="str">
        <f>IF($B45="","",ROUND(IFERROR(SUMIFS('Data Sorting_Secondary'!$C:$C,'Data Sorting_Secondary'!$A:$A,$B45,'Data Sorting_Secondary'!$B:$B,TRIM(I$10)),0),0))</f>
        <v/>
      </c>
      <c r="J45" s="84" t="str">
        <f>IF($B45="","",ROUND(Removals_secondary!$F44,0))</f>
        <v/>
      </c>
      <c r="K45" s="84" t="str">
        <f>IF($B45="","",ROUND(Removals_secondary!$K44,0))</f>
        <v/>
      </c>
      <c r="L45" s="325" t="str">
        <f>IF($B45="","",ROUND(IFERROR(SUMIFS('Data Sorting_Secondary'!$C:$C,'Data Sorting_Secondary'!$A:$A,$B45,'Data Sorting_Secondary'!$B:$B,TRIM(L$10)),0),0))</f>
        <v/>
      </c>
      <c r="M45" s="84" t="str">
        <f>IF(B45="","",_xlfn.XLOOKUP(B45,'manual inputs_secondary'!$G$4:$G$53,'manual inputs_secondary'!$H$4:$H$53))</f>
        <v/>
      </c>
      <c r="N45" s="228" t="str">
        <f t="shared" si="8"/>
        <v/>
      </c>
      <c r="O45" s="325" t="str">
        <f>IF($B45="","",ROUND(IFERROR(SUMIFS('Data Sorting_Secondary'!$C:$C,'Data Sorting_Secondary'!$A:$A,$B45,'Data Sorting_Secondary'!$B:$B,TRIM(O$10)),0),0))</f>
        <v/>
      </c>
      <c r="P45" s="84" t="str">
        <f t="shared" si="2"/>
        <v/>
      </c>
      <c r="Q45" s="220"/>
      <c r="R45" s="227" t="str">
        <f t="shared" si="9"/>
        <v/>
      </c>
      <c r="S45" s="325" t="str">
        <f>IF($B45="","",ROUND(IFERROR(SUMIFS('Data Sorting_Secondary'!$C:$C,'Data Sorting_Secondary'!$A:$A,$B45,'Data Sorting_Secondary'!$B:$B,TRIM(S$10)),0),0))</f>
        <v/>
      </c>
      <c r="T45" s="84" t="str">
        <f>IF($B45="","",ROUND(Backfill_secondary!H45,0))</f>
        <v/>
      </c>
      <c r="U45" s="325" t="str">
        <f>IF($B45="","",ROUND(IFERROR(SUMIFS('Data Sorting_Secondary'!$C:$C,'Data Sorting_Secondary'!$A:$A,$B45,'Data Sorting_Secondary'!$B:$B,TRIM(U$10)),0),0))</f>
        <v/>
      </c>
      <c r="V45" s="325" t="str">
        <f>IF($B45="","",ROUND(IFERROR(SUMIFS('Data Sorting_Secondary'!$C:$C,'Data Sorting_Secondary'!$A:$A,$B45,'Data Sorting_Secondary'!$B:$B,TRIM(V$10)),0),0))</f>
        <v/>
      </c>
      <c r="W45" s="325" t="str">
        <f>IF($B45="","",ROUND(IFERROR(SUMIFS('Data Sorting_Secondary'!$C:$C,'Data Sorting_Secondary'!$A:$A,$B45,'Data Sorting_Secondary'!$B:$B,TRIM(W$10)),0),0))</f>
        <v/>
      </c>
      <c r="X45" s="325" t="str">
        <f>IF($B45="","",ROUND(IFERROR(SUMIFS('Data Sorting_Secondary'!$C:$C,'Data Sorting_Secondary'!$A:$A,$B45,'Data Sorting_Secondary'!$B:$B,TRIM(X$10)),0),0))</f>
        <v/>
      </c>
      <c r="Y45" s="84" t="str">
        <f>IF($B45="","",ROUND(Backfill_secondary!R45,0))</f>
        <v/>
      </c>
      <c r="Z45" s="84" t="str">
        <f>IF($B45="","",ROUND(Backfill_secondary!U45,0))</f>
        <v/>
      </c>
      <c r="AA45" s="84" t="str">
        <f>IF($B45="","",ROUND(Removals_secondary!$G44,0))</f>
        <v/>
      </c>
      <c r="AB45" s="84" t="str">
        <f>IF($B45="","",ROUND(Removals_secondary!$L44,0))</f>
        <v/>
      </c>
      <c r="AC45" s="325" t="str">
        <f>IF($B45="","",ROUND(IFERROR(SUMIFS('Data Sorting_Secondary'!$C:$C,'Data Sorting_Secondary'!$A:$A,$B45,'Data Sorting_Secondary'!$B:$B,TRIM(AC$10)),0),0))</f>
        <v/>
      </c>
      <c r="AD45" s="548" t="str">
        <f>IF($B45="","",ROUND(IFERROR(SUMIFS('Data Sorting_Secondary'!$C:$C,'Data Sorting_Secondary'!$A:$A,$B45,'Data Sorting_Secondary'!$B:$B,TRIM(AD$10)),0),0))</f>
        <v/>
      </c>
      <c r="AE45" s="548" t="str">
        <f>IF($B45="","",ROUND(IFERROR(SUMIFS('Data Sorting_Secondary'!$C:$C,'Data Sorting_Secondary'!$A:$A,$B45,'Data Sorting_Secondary'!$B:$B,TRIM(AE$10)),0),0))</f>
        <v/>
      </c>
      <c r="AF45" s="548" t="str">
        <f>IF($B45="","",ROUND(IFERROR(SUMIFS('Data Sorting_Secondary'!$C:$C,'Data Sorting_Secondary'!$A:$A,$B45,'Data Sorting_Secondary'!$B:$B,TRIM(AF$10)),0),0))</f>
        <v/>
      </c>
      <c r="AG45" s="548" t="str">
        <f>IF($B45="","",ROUND(IFERROR(SUMIFS('Data Sorting_Secondary'!$C:$C,'Data Sorting_Secondary'!$A:$A,$B45,'Data Sorting_Secondary'!$B:$B,TRIM(AG$10)),0),0))</f>
        <v/>
      </c>
      <c r="AH45" s="548" t="str">
        <f>IF($B45="","",ROUND(IFERROR(SUMIFS('Data Sorting_Secondary'!$C:$C,'Data Sorting_Secondary'!$A:$A,$B45,'Data Sorting_Secondary'!$B:$B,TRIM(AH$10)),0),0))</f>
        <v/>
      </c>
      <c r="AI45" s="221" t="str">
        <f t="shared" si="10"/>
        <v/>
      </c>
      <c r="AJ45" s="221" t="str">
        <f t="shared" si="3"/>
        <v/>
      </c>
      <c r="AK45" s="221" t="str">
        <f t="shared" si="4"/>
        <v/>
      </c>
      <c r="AL45" s="221" t="str">
        <f t="shared" si="11"/>
        <v/>
      </c>
      <c r="AM45" s="221" t="str">
        <f t="shared" si="5"/>
        <v/>
      </c>
      <c r="AN45" s="84">
        <v>0.9</v>
      </c>
      <c r="AO45" s="221" t="str">
        <f t="shared" si="12"/>
        <v/>
      </c>
      <c r="AP45" s="325" t="str">
        <f t="shared" si="13"/>
        <v xml:space="preserve"> </v>
      </c>
    </row>
    <row r="46" spans="2:42" x14ac:dyDescent="0.25">
      <c r="B46" s="218" t="str">
        <f>IF('manual inputs_secondary'!D38&lt;&gt;"",'manual inputs_secondary'!D38,"")</f>
        <v/>
      </c>
      <c r="C46" s="325" t="str">
        <f>IF($B46="","",ROUND(IFERROR(SUMIFS('Data Sorting_Secondary'!$C:$C,'Data Sorting_Secondary'!$A:$A,$B46,'Data Sorting_Secondary'!$B:$B,TRIM(C$10)),0),0))</f>
        <v/>
      </c>
      <c r="D46" s="221" t="str">
        <f t="shared" si="6"/>
        <v/>
      </c>
      <c r="E46" s="220"/>
      <c r="F46" s="227" t="str">
        <f t="shared" si="7"/>
        <v/>
      </c>
      <c r="G46" s="84" t="str">
        <f>IF($B46="","",ROUND(Structure_Ex_secondary!I46,0))</f>
        <v/>
      </c>
      <c r="H46" s="220"/>
      <c r="I46" s="325" t="str">
        <f>IF($B46="","",ROUND(IFERROR(SUMIFS('Data Sorting_Secondary'!$C:$C,'Data Sorting_Secondary'!$A:$A,$B46,'Data Sorting_Secondary'!$B:$B,TRIM(I$10)),0),0))</f>
        <v/>
      </c>
      <c r="J46" s="84" t="str">
        <f>IF($B46="","",ROUND(Removals_secondary!$F45,0))</f>
        <v/>
      </c>
      <c r="K46" s="84" t="str">
        <f>IF($B46="","",ROUND(Removals_secondary!$K45,0))</f>
        <v/>
      </c>
      <c r="L46" s="325" t="str">
        <f>IF($B46="","",ROUND(IFERROR(SUMIFS('Data Sorting_Secondary'!$C:$C,'Data Sorting_Secondary'!$A:$A,$B46,'Data Sorting_Secondary'!$B:$B,TRIM(L$10)),0),0))</f>
        <v/>
      </c>
      <c r="M46" s="84" t="str">
        <f>IF(B46="","",_xlfn.XLOOKUP(B46,'manual inputs_secondary'!$G$4:$G$53,'manual inputs_secondary'!$H$4:$H$53))</f>
        <v/>
      </c>
      <c r="N46" s="228" t="str">
        <f t="shared" si="8"/>
        <v/>
      </c>
      <c r="O46" s="325" t="str">
        <f>IF($B46="","",ROUND(IFERROR(SUMIFS('Data Sorting_Secondary'!$C:$C,'Data Sorting_Secondary'!$A:$A,$B46,'Data Sorting_Secondary'!$B:$B,TRIM(O$10)),0),0))</f>
        <v/>
      </c>
      <c r="P46" s="84" t="str">
        <f t="shared" si="2"/>
        <v/>
      </c>
      <c r="Q46" s="220"/>
      <c r="R46" s="227" t="str">
        <f t="shared" si="9"/>
        <v/>
      </c>
      <c r="S46" s="325" t="str">
        <f>IF($B46="","",ROUND(IFERROR(SUMIFS('Data Sorting_Secondary'!$C:$C,'Data Sorting_Secondary'!$A:$A,$B46,'Data Sorting_Secondary'!$B:$B,TRIM(S$10)),0),0))</f>
        <v/>
      </c>
      <c r="T46" s="84" t="str">
        <f>IF($B46="","",ROUND(Backfill_secondary!H46,0))</f>
        <v/>
      </c>
      <c r="U46" s="325" t="str">
        <f>IF($B46="","",ROUND(IFERROR(SUMIFS('Data Sorting_Secondary'!$C:$C,'Data Sorting_Secondary'!$A:$A,$B46,'Data Sorting_Secondary'!$B:$B,TRIM(U$10)),0),0))</f>
        <v/>
      </c>
      <c r="V46" s="325" t="str">
        <f>IF($B46="","",ROUND(IFERROR(SUMIFS('Data Sorting_Secondary'!$C:$C,'Data Sorting_Secondary'!$A:$A,$B46,'Data Sorting_Secondary'!$B:$B,TRIM(V$10)),0),0))</f>
        <v/>
      </c>
      <c r="W46" s="325" t="str">
        <f>IF($B46="","",ROUND(IFERROR(SUMIFS('Data Sorting_Secondary'!$C:$C,'Data Sorting_Secondary'!$A:$A,$B46,'Data Sorting_Secondary'!$B:$B,TRIM(W$10)),0),0))</f>
        <v/>
      </c>
      <c r="X46" s="325" t="str">
        <f>IF($B46="","",ROUND(IFERROR(SUMIFS('Data Sorting_Secondary'!$C:$C,'Data Sorting_Secondary'!$A:$A,$B46,'Data Sorting_Secondary'!$B:$B,TRIM(X$10)),0),0))</f>
        <v/>
      </c>
      <c r="Y46" s="84" t="str">
        <f>IF($B46="","",ROUND(Backfill_secondary!R46,0))</f>
        <v/>
      </c>
      <c r="Z46" s="84" t="str">
        <f>IF($B46="","",ROUND(Backfill_secondary!U46,0))</f>
        <v/>
      </c>
      <c r="AA46" s="84" t="str">
        <f>IF($B46="","",ROUND(Removals_secondary!$G45,0))</f>
        <v/>
      </c>
      <c r="AB46" s="84" t="str">
        <f>IF($B46="","",ROUND(Removals_secondary!$L45,0))</f>
        <v/>
      </c>
      <c r="AC46" s="325" t="str">
        <f>IF($B46="","",ROUND(IFERROR(SUMIFS('Data Sorting_Secondary'!$C:$C,'Data Sorting_Secondary'!$A:$A,$B46,'Data Sorting_Secondary'!$B:$B,TRIM(AC$10)),0),0))</f>
        <v/>
      </c>
      <c r="AD46" s="548" t="str">
        <f>IF($B46="","",ROUND(IFERROR(SUMIFS('Data Sorting_Secondary'!$C:$C,'Data Sorting_Secondary'!$A:$A,$B46,'Data Sorting_Secondary'!$B:$B,TRIM(AD$10)),0),0))</f>
        <v/>
      </c>
      <c r="AE46" s="548" t="str">
        <f>IF($B46="","",ROUND(IFERROR(SUMIFS('Data Sorting_Secondary'!$C:$C,'Data Sorting_Secondary'!$A:$A,$B46,'Data Sorting_Secondary'!$B:$B,TRIM(AE$10)),0),0))</f>
        <v/>
      </c>
      <c r="AF46" s="548" t="str">
        <f>IF($B46="","",ROUND(IFERROR(SUMIFS('Data Sorting_Secondary'!$C:$C,'Data Sorting_Secondary'!$A:$A,$B46,'Data Sorting_Secondary'!$B:$B,TRIM(AF$10)),0),0))</f>
        <v/>
      </c>
      <c r="AG46" s="548" t="str">
        <f>IF($B46="","",ROUND(IFERROR(SUMIFS('Data Sorting_Secondary'!$C:$C,'Data Sorting_Secondary'!$A:$A,$B46,'Data Sorting_Secondary'!$B:$B,TRIM(AG$10)),0),0))</f>
        <v/>
      </c>
      <c r="AH46" s="548" t="str">
        <f>IF($B46="","",ROUND(IFERROR(SUMIFS('Data Sorting_Secondary'!$C:$C,'Data Sorting_Secondary'!$A:$A,$B46,'Data Sorting_Secondary'!$B:$B,TRIM(AH$10)),0),0))</f>
        <v/>
      </c>
      <c r="AI46" s="221" t="str">
        <f t="shared" si="10"/>
        <v/>
      </c>
      <c r="AJ46" s="221" t="str">
        <f t="shared" si="3"/>
        <v/>
      </c>
      <c r="AK46" s="221" t="str">
        <f t="shared" si="4"/>
        <v/>
      </c>
      <c r="AL46" s="221" t="str">
        <f t="shared" si="11"/>
        <v/>
      </c>
      <c r="AM46" s="221" t="str">
        <f t="shared" si="5"/>
        <v/>
      </c>
      <c r="AN46" s="84">
        <v>0.9</v>
      </c>
      <c r="AO46" s="221" t="str">
        <f t="shared" si="12"/>
        <v/>
      </c>
      <c r="AP46" s="325" t="str">
        <f t="shared" si="13"/>
        <v xml:space="preserve"> </v>
      </c>
    </row>
    <row r="47" spans="2:42" x14ac:dyDescent="0.25">
      <c r="B47" s="218" t="str">
        <f>IF('manual inputs_secondary'!D39&lt;&gt;"",'manual inputs_secondary'!D39,"")</f>
        <v/>
      </c>
      <c r="C47" s="325" t="str">
        <f>IF($B47="","",ROUND(IFERROR(SUMIFS('Data Sorting_Secondary'!$C:$C,'Data Sorting_Secondary'!$A:$A,$B47,'Data Sorting_Secondary'!$B:$B,TRIM(C$10)),0),0))</f>
        <v/>
      </c>
      <c r="D47" s="221" t="str">
        <f t="shared" si="6"/>
        <v/>
      </c>
      <c r="E47" s="220"/>
      <c r="F47" s="227" t="str">
        <f t="shared" si="7"/>
        <v/>
      </c>
      <c r="G47" s="84" t="str">
        <f>IF($B47="","",ROUND(Structure_Ex_secondary!I47,0))</f>
        <v/>
      </c>
      <c r="H47" s="220"/>
      <c r="I47" s="325" t="str">
        <f>IF($B47="","",ROUND(IFERROR(SUMIFS('Data Sorting_Secondary'!$C:$C,'Data Sorting_Secondary'!$A:$A,$B47,'Data Sorting_Secondary'!$B:$B,TRIM(I$10)),0),0))</f>
        <v/>
      </c>
      <c r="J47" s="84" t="str">
        <f>IF($B47="","",ROUND(Removals_secondary!$F46,0))</f>
        <v/>
      </c>
      <c r="K47" s="84" t="str">
        <f>IF($B47="","",ROUND(Removals_secondary!$K46,0))</f>
        <v/>
      </c>
      <c r="L47" s="325" t="str">
        <f>IF($B47="","",ROUND(IFERROR(SUMIFS('Data Sorting_Secondary'!$C:$C,'Data Sorting_Secondary'!$A:$A,$B47,'Data Sorting_Secondary'!$B:$B,TRIM(L$10)),0),0))</f>
        <v/>
      </c>
      <c r="M47" s="84" t="str">
        <f>IF(B47="","",_xlfn.XLOOKUP(B47,'manual inputs_secondary'!$G$4:$G$53,'manual inputs_secondary'!$H$4:$H$53))</f>
        <v/>
      </c>
      <c r="N47" s="228" t="str">
        <f t="shared" si="8"/>
        <v/>
      </c>
      <c r="O47" s="325" t="str">
        <f>IF($B47="","",ROUND(IFERROR(SUMIFS('Data Sorting_Secondary'!$C:$C,'Data Sorting_Secondary'!$A:$A,$B47,'Data Sorting_Secondary'!$B:$B,TRIM(O$10)),0),0))</f>
        <v/>
      </c>
      <c r="P47" s="84" t="str">
        <f t="shared" si="2"/>
        <v/>
      </c>
      <c r="Q47" s="220"/>
      <c r="R47" s="227" t="str">
        <f t="shared" si="9"/>
        <v/>
      </c>
      <c r="S47" s="325" t="str">
        <f>IF($B47="","",ROUND(IFERROR(SUMIFS('Data Sorting_Secondary'!$C:$C,'Data Sorting_Secondary'!$A:$A,$B47,'Data Sorting_Secondary'!$B:$B,TRIM(S$10)),0),0))</f>
        <v/>
      </c>
      <c r="T47" s="84" t="str">
        <f>IF($B47="","",ROUND(Backfill_secondary!H47,0))</f>
        <v/>
      </c>
      <c r="U47" s="325" t="str">
        <f>IF($B47="","",ROUND(IFERROR(SUMIFS('Data Sorting_Secondary'!$C:$C,'Data Sorting_Secondary'!$A:$A,$B47,'Data Sorting_Secondary'!$B:$B,TRIM(U$10)),0),0))</f>
        <v/>
      </c>
      <c r="V47" s="325" t="str">
        <f>IF($B47="","",ROUND(IFERROR(SUMIFS('Data Sorting_Secondary'!$C:$C,'Data Sorting_Secondary'!$A:$A,$B47,'Data Sorting_Secondary'!$B:$B,TRIM(V$10)),0),0))</f>
        <v/>
      </c>
      <c r="W47" s="325" t="str">
        <f>IF($B47="","",ROUND(IFERROR(SUMIFS('Data Sorting_Secondary'!$C:$C,'Data Sorting_Secondary'!$A:$A,$B47,'Data Sorting_Secondary'!$B:$B,TRIM(W$10)),0),0))</f>
        <v/>
      </c>
      <c r="X47" s="325" t="str">
        <f>IF($B47="","",ROUND(IFERROR(SUMIFS('Data Sorting_Secondary'!$C:$C,'Data Sorting_Secondary'!$A:$A,$B47,'Data Sorting_Secondary'!$B:$B,TRIM(X$10)),0),0))</f>
        <v/>
      </c>
      <c r="Y47" s="84" t="str">
        <f>IF($B47="","",ROUND(Backfill_secondary!R47,0))</f>
        <v/>
      </c>
      <c r="Z47" s="84" t="str">
        <f>IF($B47="","",ROUND(Backfill_secondary!U47,0))</f>
        <v/>
      </c>
      <c r="AA47" s="84" t="str">
        <f>IF($B47="","",ROUND(Removals_secondary!$G46,0))</f>
        <v/>
      </c>
      <c r="AB47" s="84" t="str">
        <f>IF($B47="","",ROUND(Removals_secondary!$L46,0))</f>
        <v/>
      </c>
      <c r="AC47" s="325" t="str">
        <f>IF($B47="","",ROUND(IFERROR(SUMIFS('Data Sorting_Secondary'!$C:$C,'Data Sorting_Secondary'!$A:$A,$B47,'Data Sorting_Secondary'!$B:$B,TRIM(AC$10)),0),0))</f>
        <v/>
      </c>
      <c r="AD47" s="548" t="str">
        <f>IF($B47="","",ROUND(IFERROR(SUMIFS('Data Sorting_Secondary'!$C:$C,'Data Sorting_Secondary'!$A:$A,$B47,'Data Sorting_Secondary'!$B:$B,TRIM(AD$10)),0),0))</f>
        <v/>
      </c>
      <c r="AE47" s="548" t="str">
        <f>IF($B47="","",ROUND(IFERROR(SUMIFS('Data Sorting_Secondary'!$C:$C,'Data Sorting_Secondary'!$A:$A,$B47,'Data Sorting_Secondary'!$B:$B,TRIM(AE$10)),0),0))</f>
        <v/>
      </c>
      <c r="AF47" s="548" t="str">
        <f>IF($B47="","",ROUND(IFERROR(SUMIFS('Data Sorting_Secondary'!$C:$C,'Data Sorting_Secondary'!$A:$A,$B47,'Data Sorting_Secondary'!$B:$B,TRIM(AF$10)),0),0))</f>
        <v/>
      </c>
      <c r="AG47" s="548" t="str">
        <f>IF($B47="","",ROUND(IFERROR(SUMIFS('Data Sorting_Secondary'!$C:$C,'Data Sorting_Secondary'!$A:$A,$B47,'Data Sorting_Secondary'!$B:$B,TRIM(AG$10)),0),0))</f>
        <v/>
      </c>
      <c r="AH47" s="548" t="str">
        <f>IF($B47="","",ROUND(IFERROR(SUMIFS('Data Sorting_Secondary'!$C:$C,'Data Sorting_Secondary'!$A:$A,$B47,'Data Sorting_Secondary'!$B:$B,TRIM(AH$10)),0),0))</f>
        <v/>
      </c>
      <c r="AI47" s="221" t="str">
        <f t="shared" si="10"/>
        <v/>
      </c>
      <c r="AJ47" s="221" t="str">
        <f t="shared" si="3"/>
        <v/>
      </c>
      <c r="AK47" s="221" t="str">
        <f t="shared" si="4"/>
        <v/>
      </c>
      <c r="AL47" s="221" t="str">
        <f t="shared" si="11"/>
        <v/>
      </c>
      <c r="AM47" s="221" t="str">
        <f t="shared" si="5"/>
        <v/>
      </c>
      <c r="AN47" s="84">
        <v>0.9</v>
      </c>
      <c r="AO47" s="221" t="str">
        <f t="shared" si="12"/>
        <v/>
      </c>
      <c r="AP47" s="325" t="str">
        <f t="shared" si="13"/>
        <v xml:space="preserve"> </v>
      </c>
    </row>
    <row r="48" spans="2:42" x14ac:dyDescent="0.25">
      <c r="B48" s="218" t="str">
        <f>IF('manual inputs_secondary'!D40&lt;&gt;"",'manual inputs_secondary'!D40,"")</f>
        <v/>
      </c>
      <c r="C48" s="325" t="str">
        <f>IF($B48="","",ROUND(IFERROR(SUMIFS('Data Sorting_Secondary'!$C:$C,'Data Sorting_Secondary'!$A:$A,$B48,'Data Sorting_Secondary'!$B:$B,TRIM(C$10)),0),0))</f>
        <v/>
      </c>
      <c r="D48" s="221" t="str">
        <f t="shared" si="6"/>
        <v/>
      </c>
      <c r="E48" s="220"/>
      <c r="F48" s="227" t="str">
        <f t="shared" si="7"/>
        <v/>
      </c>
      <c r="G48" s="84" t="str">
        <f>IF($B48="","",ROUND(Structure_Ex_secondary!I48,0))</f>
        <v/>
      </c>
      <c r="H48" s="220"/>
      <c r="I48" s="325" t="str">
        <f>IF($B48="","",ROUND(IFERROR(SUMIFS('Data Sorting_Secondary'!$C:$C,'Data Sorting_Secondary'!$A:$A,$B48,'Data Sorting_Secondary'!$B:$B,TRIM(I$10)),0),0))</f>
        <v/>
      </c>
      <c r="J48" s="84" t="str">
        <f>IF($B48="","",ROUND(Removals_secondary!$F47,0))</f>
        <v/>
      </c>
      <c r="K48" s="84" t="str">
        <f>IF($B48="","",ROUND(Removals_secondary!$K47,0))</f>
        <v/>
      </c>
      <c r="L48" s="325" t="str">
        <f>IF($B48="","",ROUND(IFERROR(SUMIFS('Data Sorting_Secondary'!$C:$C,'Data Sorting_Secondary'!$A:$A,$B48,'Data Sorting_Secondary'!$B:$B,TRIM(L$10)),0),0))</f>
        <v/>
      </c>
      <c r="M48" s="84" t="str">
        <f>IF(B48="","",_xlfn.XLOOKUP(B48,'manual inputs_secondary'!$G$4:$G$53,'manual inputs_secondary'!$H$4:$H$53))</f>
        <v/>
      </c>
      <c r="N48" s="228" t="str">
        <f t="shared" si="8"/>
        <v/>
      </c>
      <c r="O48" s="325" t="str">
        <f>IF($B48="","",ROUND(IFERROR(SUMIFS('Data Sorting_Secondary'!$C:$C,'Data Sorting_Secondary'!$A:$A,$B48,'Data Sorting_Secondary'!$B:$B,TRIM(O$10)),0),0))</f>
        <v/>
      </c>
      <c r="P48" s="84" t="str">
        <f t="shared" si="2"/>
        <v/>
      </c>
      <c r="Q48" s="220"/>
      <c r="R48" s="227" t="str">
        <f t="shared" si="9"/>
        <v/>
      </c>
      <c r="S48" s="325" t="str">
        <f>IF($B48="","",ROUND(IFERROR(SUMIFS('Data Sorting_Secondary'!$C:$C,'Data Sorting_Secondary'!$A:$A,$B48,'Data Sorting_Secondary'!$B:$B,TRIM(S$10)),0),0))</f>
        <v/>
      </c>
      <c r="T48" s="84" t="str">
        <f>IF($B48="","",ROUND(Backfill_secondary!H48,0))</f>
        <v/>
      </c>
      <c r="U48" s="325" t="str">
        <f>IF($B48="","",ROUND(IFERROR(SUMIFS('Data Sorting_Secondary'!$C:$C,'Data Sorting_Secondary'!$A:$A,$B48,'Data Sorting_Secondary'!$B:$B,TRIM(U$10)),0),0))</f>
        <v/>
      </c>
      <c r="V48" s="325" t="str">
        <f>IF($B48="","",ROUND(IFERROR(SUMIFS('Data Sorting_Secondary'!$C:$C,'Data Sorting_Secondary'!$A:$A,$B48,'Data Sorting_Secondary'!$B:$B,TRIM(V$10)),0),0))</f>
        <v/>
      </c>
      <c r="W48" s="325" t="str">
        <f>IF($B48="","",ROUND(IFERROR(SUMIFS('Data Sorting_Secondary'!$C:$C,'Data Sorting_Secondary'!$A:$A,$B48,'Data Sorting_Secondary'!$B:$B,TRIM(W$10)),0),0))</f>
        <v/>
      </c>
      <c r="X48" s="325" t="str">
        <f>IF($B48="","",ROUND(IFERROR(SUMIFS('Data Sorting_Secondary'!$C:$C,'Data Sorting_Secondary'!$A:$A,$B48,'Data Sorting_Secondary'!$B:$B,TRIM(X$10)),0),0))</f>
        <v/>
      </c>
      <c r="Y48" s="84" t="str">
        <f>IF($B48="","",ROUND(Backfill_secondary!R48,0))</f>
        <v/>
      </c>
      <c r="Z48" s="84" t="str">
        <f>IF($B48="","",ROUND(Backfill_secondary!U48,0))</f>
        <v/>
      </c>
      <c r="AA48" s="84" t="str">
        <f>IF($B48="","",ROUND(Removals_secondary!$G47,0))</f>
        <v/>
      </c>
      <c r="AB48" s="84" t="str">
        <f>IF($B48="","",ROUND(Removals_secondary!$L47,0))</f>
        <v/>
      </c>
      <c r="AC48" s="325" t="str">
        <f>IF($B48="","",ROUND(IFERROR(SUMIFS('Data Sorting_Secondary'!$C:$C,'Data Sorting_Secondary'!$A:$A,$B48,'Data Sorting_Secondary'!$B:$B,TRIM(AC$10)),0),0))</f>
        <v/>
      </c>
      <c r="AD48" s="548" t="str">
        <f>IF($B48="","",ROUND(IFERROR(SUMIFS('Data Sorting_Secondary'!$C:$C,'Data Sorting_Secondary'!$A:$A,$B48,'Data Sorting_Secondary'!$B:$B,TRIM(AD$10)),0),0))</f>
        <v/>
      </c>
      <c r="AE48" s="548" t="str">
        <f>IF($B48="","",ROUND(IFERROR(SUMIFS('Data Sorting_Secondary'!$C:$C,'Data Sorting_Secondary'!$A:$A,$B48,'Data Sorting_Secondary'!$B:$B,TRIM(AE$10)),0),0))</f>
        <v/>
      </c>
      <c r="AF48" s="548" t="str">
        <f>IF($B48="","",ROUND(IFERROR(SUMIFS('Data Sorting_Secondary'!$C:$C,'Data Sorting_Secondary'!$A:$A,$B48,'Data Sorting_Secondary'!$B:$B,TRIM(AF$10)),0),0))</f>
        <v/>
      </c>
      <c r="AG48" s="548" t="str">
        <f>IF($B48="","",ROUND(IFERROR(SUMIFS('Data Sorting_Secondary'!$C:$C,'Data Sorting_Secondary'!$A:$A,$B48,'Data Sorting_Secondary'!$B:$B,TRIM(AG$10)),0),0))</f>
        <v/>
      </c>
      <c r="AH48" s="548" t="str">
        <f>IF($B48="","",ROUND(IFERROR(SUMIFS('Data Sorting_Secondary'!$C:$C,'Data Sorting_Secondary'!$A:$A,$B48,'Data Sorting_Secondary'!$B:$B,TRIM(AH$10)),0),0))</f>
        <v/>
      </c>
      <c r="AI48" s="221" t="str">
        <f t="shared" si="10"/>
        <v/>
      </c>
      <c r="AJ48" s="221" t="str">
        <f t="shared" si="3"/>
        <v/>
      </c>
      <c r="AK48" s="221" t="str">
        <f t="shared" si="4"/>
        <v/>
      </c>
      <c r="AL48" s="221" t="str">
        <f t="shared" si="11"/>
        <v/>
      </c>
      <c r="AM48" s="221" t="str">
        <f t="shared" si="5"/>
        <v/>
      </c>
      <c r="AN48" s="84">
        <v>0.9</v>
      </c>
      <c r="AO48" s="221" t="str">
        <f t="shared" si="12"/>
        <v/>
      </c>
      <c r="AP48" s="325" t="str">
        <f t="shared" si="13"/>
        <v xml:space="preserve"> </v>
      </c>
    </row>
    <row r="49" spans="2:42" x14ac:dyDescent="0.25">
      <c r="B49" s="218" t="str">
        <f>IF('manual inputs_secondary'!D41&lt;&gt;"",'manual inputs_secondary'!D41,"")</f>
        <v/>
      </c>
      <c r="C49" s="325" t="str">
        <f>IF($B49="","",ROUND(IFERROR(SUMIFS('Data Sorting_Secondary'!$C:$C,'Data Sorting_Secondary'!$A:$A,$B49,'Data Sorting_Secondary'!$B:$B,TRIM(C$10)),0),0))</f>
        <v/>
      </c>
      <c r="D49" s="221" t="str">
        <f t="shared" si="6"/>
        <v/>
      </c>
      <c r="E49" s="220"/>
      <c r="F49" s="227" t="str">
        <f t="shared" si="7"/>
        <v/>
      </c>
      <c r="G49" s="84" t="str">
        <f>IF($B49="","",ROUND(Structure_Ex_secondary!I49,0))</f>
        <v/>
      </c>
      <c r="H49" s="220"/>
      <c r="I49" s="325" t="str">
        <f>IF($B49="","",ROUND(IFERROR(SUMIFS('Data Sorting_Secondary'!$C:$C,'Data Sorting_Secondary'!$A:$A,$B49,'Data Sorting_Secondary'!$B:$B,TRIM(I$10)),0),0))</f>
        <v/>
      </c>
      <c r="J49" s="84" t="str">
        <f>IF($B49="","",ROUND(Removals_secondary!$F48,0))</f>
        <v/>
      </c>
      <c r="K49" s="84" t="str">
        <f>IF($B49="","",ROUND(Removals_secondary!$K48,0))</f>
        <v/>
      </c>
      <c r="L49" s="325" t="str">
        <f>IF($B49="","",ROUND(IFERROR(SUMIFS('Data Sorting_Secondary'!$C:$C,'Data Sorting_Secondary'!$A:$A,$B49,'Data Sorting_Secondary'!$B:$B,TRIM(L$10)),0),0))</f>
        <v/>
      </c>
      <c r="M49" s="84" t="str">
        <f>IF(B49="","",_xlfn.XLOOKUP(B49,'manual inputs_secondary'!$G$4:$G$53,'manual inputs_secondary'!$H$4:$H$53))</f>
        <v/>
      </c>
      <c r="N49" s="228" t="str">
        <f t="shared" si="8"/>
        <v/>
      </c>
      <c r="O49" s="325" t="str">
        <f>IF($B49="","",ROUND(IFERROR(SUMIFS('Data Sorting_Secondary'!$C:$C,'Data Sorting_Secondary'!$A:$A,$B49,'Data Sorting_Secondary'!$B:$B,TRIM(O$10)),0),0))</f>
        <v/>
      </c>
      <c r="P49" s="84" t="str">
        <f t="shared" si="2"/>
        <v/>
      </c>
      <c r="Q49" s="220"/>
      <c r="R49" s="227" t="str">
        <f t="shared" si="9"/>
        <v/>
      </c>
      <c r="S49" s="325" t="str">
        <f>IF($B49="","",ROUND(IFERROR(SUMIFS('Data Sorting_Secondary'!$C:$C,'Data Sorting_Secondary'!$A:$A,$B49,'Data Sorting_Secondary'!$B:$B,TRIM(S$10)),0),0))</f>
        <v/>
      </c>
      <c r="T49" s="84" t="str">
        <f>IF($B49="","",ROUND(Backfill_secondary!H49,0))</f>
        <v/>
      </c>
      <c r="U49" s="325" t="str">
        <f>IF($B49="","",ROUND(IFERROR(SUMIFS('Data Sorting_Secondary'!$C:$C,'Data Sorting_Secondary'!$A:$A,$B49,'Data Sorting_Secondary'!$B:$B,TRIM(U$10)),0),0))</f>
        <v/>
      </c>
      <c r="V49" s="325" t="str">
        <f>IF($B49="","",ROUND(IFERROR(SUMIFS('Data Sorting_Secondary'!$C:$C,'Data Sorting_Secondary'!$A:$A,$B49,'Data Sorting_Secondary'!$B:$B,TRIM(V$10)),0),0))</f>
        <v/>
      </c>
      <c r="W49" s="325" t="str">
        <f>IF($B49="","",ROUND(IFERROR(SUMIFS('Data Sorting_Secondary'!$C:$C,'Data Sorting_Secondary'!$A:$A,$B49,'Data Sorting_Secondary'!$B:$B,TRIM(W$10)),0),0))</f>
        <v/>
      </c>
      <c r="X49" s="325" t="str">
        <f>IF($B49="","",ROUND(IFERROR(SUMIFS('Data Sorting_Secondary'!$C:$C,'Data Sorting_Secondary'!$A:$A,$B49,'Data Sorting_Secondary'!$B:$B,TRIM(X$10)),0),0))</f>
        <v/>
      </c>
      <c r="Y49" s="84" t="str">
        <f>IF($B49="","",ROUND(Backfill_secondary!R49,0))</f>
        <v/>
      </c>
      <c r="Z49" s="84" t="str">
        <f>IF($B49="","",ROUND(Backfill_secondary!U49,0))</f>
        <v/>
      </c>
      <c r="AA49" s="84" t="str">
        <f>IF($B49="","",ROUND(Removals_secondary!$G48,0))</f>
        <v/>
      </c>
      <c r="AB49" s="84" t="str">
        <f>IF($B49="","",ROUND(Removals_secondary!$L48,0))</f>
        <v/>
      </c>
      <c r="AC49" s="325" t="str">
        <f>IF($B49="","",ROUND(IFERROR(SUMIFS('Data Sorting_Secondary'!$C:$C,'Data Sorting_Secondary'!$A:$A,$B49,'Data Sorting_Secondary'!$B:$B,TRIM(AC$10)),0),0))</f>
        <v/>
      </c>
      <c r="AD49" s="548" t="str">
        <f>IF($B49="","",ROUND(IFERROR(SUMIFS('Data Sorting_Secondary'!$C:$C,'Data Sorting_Secondary'!$A:$A,$B49,'Data Sorting_Secondary'!$B:$B,TRIM(AD$10)),0),0))</f>
        <v/>
      </c>
      <c r="AE49" s="548" t="str">
        <f>IF($B49="","",ROUND(IFERROR(SUMIFS('Data Sorting_Secondary'!$C:$C,'Data Sorting_Secondary'!$A:$A,$B49,'Data Sorting_Secondary'!$B:$B,TRIM(AE$10)),0),0))</f>
        <v/>
      </c>
      <c r="AF49" s="548" t="str">
        <f>IF($B49="","",ROUND(IFERROR(SUMIFS('Data Sorting_Secondary'!$C:$C,'Data Sorting_Secondary'!$A:$A,$B49,'Data Sorting_Secondary'!$B:$B,TRIM(AF$10)),0),0))</f>
        <v/>
      </c>
      <c r="AG49" s="548" t="str">
        <f>IF($B49="","",ROUND(IFERROR(SUMIFS('Data Sorting_Secondary'!$C:$C,'Data Sorting_Secondary'!$A:$A,$B49,'Data Sorting_Secondary'!$B:$B,TRIM(AG$10)),0),0))</f>
        <v/>
      </c>
      <c r="AH49" s="548" t="str">
        <f>IF($B49="","",ROUND(IFERROR(SUMIFS('Data Sorting_Secondary'!$C:$C,'Data Sorting_Secondary'!$A:$A,$B49,'Data Sorting_Secondary'!$B:$B,TRIM(AH$10)),0),0))</f>
        <v/>
      </c>
      <c r="AI49" s="221" t="str">
        <f t="shared" si="10"/>
        <v/>
      </c>
      <c r="AJ49" s="221" t="str">
        <f t="shared" si="3"/>
        <v/>
      </c>
      <c r="AK49" s="221" t="str">
        <f t="shared" si="4"/>
        <v/>
      </c>
      <c r="AL49" s="221" t="str">
        <f t="shared" si="11"/>
        <v/>
      </c>
      <c r="AM49" s="221" t="str">
        <f t="shared" si="5"/>
        <v/>
      </c>
      <c r="AN49" s="84">
        <v>0.9</v>
      </c>
      <c r="AO49" s="221" t="str">
        <f t="shared" si="12"/>
        <v/>
      </c>
      <c r="AP49" s="325" t="str">
        <f t="shared" si="13"/>
        <v xml:space="preserve"> </v>
      </c>
    </row>
    <row r="50" spans="2:42" x14ac:dyDescent="0.25">
      <c r="B50" s="218" t="str">
        <f>IF('manual inputs_secondary'!D42&lt;&gt;"",'manual inputs_secondary'!D42,"")</f>
        <v/>
      </c>
      <c r="C50" s="325" t="str">
        <f>IF($B50="","",ROUND(IFERROR(SUMIFS('Data Sorting_Secondary'!$C:$C,'Data Sorting_Secondary'!$A:$A,$B50,'Data Sorting_Secondary'!$B:$B,TRIM(C$10)),0),0))</f>
        <v/>
      </c>
      <c r="D50" s="221" t="str">
        <f t="shared" si="6"/>
        <v/>
      </c>
      <c r="E50" s="220"/>
      <c r="F50" s="227" t="str">
        <f t="shared" si="7"/>
        <v/>
      </c>
      <c r="G50" s="84" t="str">
        <f>IF($B50="","",ROUND(Structure_Ex_secondary!I50,0))</f>
        <v/>
      </c>
      <c r="H50" s="220"/>
      <c r="I50" s="325" t="str">
        <f>IF($B50="","",ROUND(IFERROR(SUMIFS('Data Sorting_Secondary'!$C:$C,'Data Sorting_Secondary'!$A:$A,$B50,'Data Sorting_Secondary'!$B:$B,TRIM(I$10)),0),0))</f>
        <v/>
      </c>
      <c r="J50" s="84" t="str">
        <f>IF($B50="","",ROUND(Removals_secondary!$F49,0))</f>
        <v/>
      </c>
      <c r="K50" s="84" t="str">
        <f>IF($B50="","",ROUND(Removals_secondary!$K49,0))</f>
        <v/>
      </c>
      <c r="L50" s="325" t="str">
        <f>IF($B50="","",ROUND(IFERROR(SUMIFS('Data Sorting_Secondary'!$C:$C,'Data Sorting_Secondary'!$A:$A,$B50,'Data Sorting_Secondary'!$B:$B,TRIM(L$10)),0),0))</f>
        <v/>
      </c>
      <c r="M50" s="84" t="str">
        <f>IF(B50="","",_xlfn.XLOOKUP(B50,'manual inputs_secondary'!$G$4:$G$53,'manual inputs_secondary'!$H$4:$H$53))</f>
        <v/>
      </c>
      <c r="N50" s="228" t="str">
        <f t="shared" si="8"/>
        <v/>
      </c>
      <c r="O50" s="325" t="str">
        <f>IF($B50="","",ROUND(IFERROR(SUMIFS('Data Sorting_Secondary'!$C:$C,'Data Sorting_Secondary'!$A:$A,$B50,'Data Sorting_Secondary'!$B:$B,TRIM(O$10)),0),0))</f>
        <v/>
      </c>
      <c r="P50" s="84" t="str">
        <f t="shared" si="2"/>
        <v/>
      </c>
      <c r="Q50" s="220"/>
      <c r="R50" s="227" t="str">
        <f t="shared" si="9"/>
        <v/>
      </c>
      <c r="S50" s="325" t="str">
        <f>IF($B50="","",ROUND(IFERROR(SUMIFS('Data Sorting_Secondary'!$C:$C,'Data Sorting_Secondary'!$A:$A,$B50,'Data Sorting_Secondary'!$B:$B,TRIM(S$10)),0),0))</f>
        <v/>
      </c>
      <c r="T50" s="84" t="str">
        <f>IF($B50="","",ROUND(Backfill_secondary!H50,0))</f>
        <v/>
      </c>
      <c r="U50" s="325" t="str">
        <f>IF($B50="","",ROUND(IFERROR(SUMIFS('Data Sorting_Secondary'!$C:$C,'Data Sorting_Secondary'!$A:$A,$B50,'Data Sorting_Secondary'!$B:$B,TRIM(U$10)),0),0))</f>
        <v/>
      </c>
      <c r="V50" s="325" t="str">
        <f>IF($B50="","",ROUND(IFERROR(SUMIFS('Data Sorting_Secondary'!$C:$C,'Data Sorting_Secondary'!$A:$A,$B50,'Data Sorting_Secondary'!$B:$B,TRIM(V$10)),0),0))</f>
        <v/>
      </c>
      <c r="W50" s="325" t="str">
        <f>IF($B50="","",ROUND(IFERROR(SUMIFS('Data Sorting_Secondary'!$C:$C,'Data Sorting_Secondary'!$A:$A,$B50,'Data Sorting_Secondary'!$B:$B,TRIM(W$10)),0),0))</f>
        <v/>
      </c>
      <c r="X50" s="325" t="str">
        <f>IF($B50="","",ROUND(IFERROR(SUMIFS('Data Sorting_Secondary'!$C:$C,'Data Sorting_Secondary'!$A:$A,$B50,'Data Sorting_Secondary'!$B:$B,TRIM(X$10)),0),0))</f>
        <v/>
      </c>
      <c r="Y50" s="84" t="str">
        <f>IF($B50="","",ROUND(Backfill_secondary!R50,0))</f>
        <v/>
      </c>
      <c r="Z50" s="84" t="str">
        <f>IF($B50="","",ROUND(Backfill_secondary!U50,0))</f>
        <v/>
      </c>
      <c r="AA50" s="84" t="str">
        <f>IF($B50="","",ROUND(Removals_secondary!$G49,0))</f>
        <v/>
      </c>
      <c r="AB50" s="84" t="str">
        <f>IF($B50="","",ROUND(Removals_secondary!$L49,0))</f>
        <v/>
      </c>
      <c r="AC50" s="325" t="str">
        <f>IF($B50="","",ROUND(IFERROR(SUMIFS('Data Sorting_Secondary'!$C:$C,'Data Sorting_Secondary'!$A:$A,$B50,'Data Sorting_Secondary'!$B:$B,TRIM(AC$10)),0),0))</f>
        <v/>
      </c>
      <c r="AD50" s="548" t="str">
        <f>IF($B50="","",ROUND(IFERROR(SUMIFS('Data Sorting_Secondary'!$C:$C,'Data Sorting_Secondary'!$A:$A,$B50,'Data Sorting_Secondary'!$B:$B,TRIM(AD$10)),0),0))</f>
        <v/>
      </c>
      <c r="AE50" s="548" t="str">
        <f>IF($B50="","",ROUND(IFERROR(SUMIFS('Data Sorting_Secondary'!$C:$C,'Data Sorting_Secondary'!$A:$A,$B50,'Data Sorting_Secondary'!$B:$B,TRIM(AE$10)),0),0))</f>
        <v/>
      </c>
      <c r="AF50" s="548" t="str">
        <f>IF($B50="","",ROUND(IFERROR(SUMIFS('Data Sorting_Secondary'!$C:$C,'Data Sorting_Secondary'!$A:$A,$B50,'Data Sorting_Secondary'!$B:$B,TRIM(AF$10)),0),0))</f>
        <v/>
      </c>
      <c r="AG50" s="548" t="str">
        <f>IF($B50="","",ROUND(IFERROR(SUMIFS('Data Sorting_Secondary'!$C:$C,'Data Sorting_Secondary'!$A:$A,$B50,'Data Sorting_Secondary'!$B:$B,TRIM(AG$10)),0),0))</f>
        <v/>
      </c>
      <c r="AH50" s="548" t="str">
        <f>IF($B50="","",ROUND(IFERROR(SUMIFS('Data Sorting_Secondary'!$C:$C,'Data Sorting_Secondary'!$A:$A,$B50,'Data Sorting_Secondary'!$B:$B,TRIM(AH$10)),0),0))</f>
        <v/>
      </c>
      <c r="AI50" s="221" t="str">
        <f t="shared" si="10"/>
        <v/>
      </c>
      <c r="AJ50" s="221" t="str">
        <f t="shared" si="3"/>
        <v/>
      </c>
      <c r="AK50" s="221" t="str">
        <f t="shared" si="4"/>
        <v/>
      </c>
      <c r="AL50" s="221" t="str">
        <f t="shared" si="11"/>
        <v/>
      </c>
      <c r="AM50" s="221" t="str">
        <f t="shared" si="5"/>
        <v/>
      </c>
      <c r="AN50" s="84">
        <v>0.9</v>
      </c>
      <c r="AO50" s="221" t="str">
        <f t="shared" si="12"/>
        <v/>
      </c>
      <c r="AP50" s="325" t="str">
        <f t="shared" si="13"/>
        <v xml:space="preserve"> </v>
      </c>
    </row>
    <row r="51" spans="2:42" x14ac:dyDescent="0.25">
      <c r="B51" s="218" t="str">
        <f>IF('manual inputs_secondary'!D43&lt;&gt;"",'manual inputs_secondary'!D43,"")</f>
        <v/>
      </c>
      <c r="C51" s="325" t="str">
        <f>IF($B51="","",ROUND(IFERROR(SUMIFS('Data Sorting_Secondary'!$C:$C,'Data Sorting_Secondary'!$A:$A,$B51,'Data Sorting_Secondary'!$B:$B,TRIM(C$10)),0),0))</f>
        <v/>
      </c>
      <c r="D51" s="221" t="str">
        <f t="shared" si="6"/>
        <v/>
      </c>
      <c r="E51" s="220"/>
      <c r="F51" s="227" t="str">
        <f t="shared" si="7"/>
        <v/>
      </c>
      <c r="G51" s="84" t="str">
        <f>IF($B51="","",ROUND(Structure_Ex_secondary!I51,0))</f>
        <v/>
      </c>
      <c r="H51" s="220"/>
      <c r="I51" s="325" t="str">
        <f>IF($B51="","",ROUND(IFERROR(SUMIFS('Data Sorting_Secondary'!$C:$C,'Data Sorting_Secondary'!$A:$A,$B51,'Data Sorting_Secondary'!$B:$B,TRIM(I$10)),0),0))</f>
        <v/>
      </c>
      <c r="J51" s="84" t="str">
        <f>IF($B51="","",ROUND(Removals_secondary!$F50,0))</f>
        <v/>
      </c>
      <c r="K51" s="84" t="str">
        <f>IF($B51="","",ROUND(Removals_secondary!$K50,0))</f>
        <v/>
      </c>
      <c r="L51" s="325" t="str">
        <f>IF($B51="","",ROUND(IFERROR(SUMIFS('Data Sorting_Secondary'!$C:$C,'Data Sorting_Secondary'!$A:$A,$B51,'Data Sorting_Secondary'!$B:$B,TRIM(L$10)),0),0))</f>
        <v/>
      </c>
      <c r="M51" s="84" t="str">
        <f>IF(B51="","",_xlfn.XLOOKUP(B51,'manual inputs_secondary'!$G$4:$G$53,'manual inputs_secondary'!$H$4:$H$53))</f>
        <v/>
      </c>
      <c r="N51" s="228" t="str">
        <f t="shared" si="8"/>
        <v/>
      </c>
      <c r="O51" s="325" t="str">
        <f>IF($B51="","",ROUND(IFERROR(SUMIFS('Data Sorting_Secondary'!$C:$C,'Data Sorting_Secondary'!$A:$A,$B51,'Data Sorting_Secondary'!$B:$B,TRIM(O$10)),0),0))</f>
        <v/>
      </c>
      <c r="P51" s="84" t="str">
        <f t="shared" si="2"/>
        <v/>
      </c>
      <c r="Q51" s="220"/>
      <c r="R51" s="227" t="str">
        <f t="shared" si="9"/>
        <v/>
      </c>
      <c r="S51" s="325" t="str">
        <f>IF($B51="","",ROUND(IFERROR(SUMIFS('Data Sorting_Secondary'!$C:$C,'Data Sorting_Secondary'!$A:$A,$B51,'Data Sorting_Secondary'!$B:$B,TRIM(S$10)),0),0))</f>
        <v/>
      </c>
      <c r="T51" s="84" t="str">
        <f>IF($B51="","",ROUND(Backfill_secondary!H51,0))</f>
        <v/>
      </c>
      <c r="U51" s="325" t="str">
        <f>IF($B51="","",ROUND(IFERROR(SUMIFS('Data Sorting_Secondary'!$C:$C,'Data Sorting_Secondary'!$A:$A,$B51,'Data Sorting_Secondary'!$B:$B,TRIM(U$10)),0),0))</f>
        <v/>
      </c>
      <c r="V51" s="325" t="str">
        <f>IF($B51="","",ROUND(IFERROR(SUMIFS('Data Sorting_Secondary'!$C:$C,'Data Sorting_Secondary'!$A:$A,$B51,'Data Sorting_Secondary'!$B:$B,TRIM(V$10)),0),0))</f>
        <v/>
      </c>
      <c r="W51" s="325" t="str">
        <f>IF($B51="","",ROUND(IFERROR(SUMIFS('Data Sorting_Secondary'!$C:$C,'Data Sorting_Secondary'!$A:$A,$B51,'Data Sorting_Secondary'!$B:$B,TRIM(W$10)),0),0))</f>
        <v/>
      </c>
      <c r="X51" s="325" t="str">
        <f>IF($B51="","",ROUND(IFERROR(SUMIFS('Data Sorting_Secondary'!$C:$C,'Data Sorting_Secondary'!$A:$A,$B51,'Data Sorting_Secondary'!$B:$B,TRIM(X$10)),0),0))</f>
        <v/>
      </c>
      <c r="Y51" s="84" t="str">
        <f>IF($B51="","",ROUND(Backfill_secondary!R51,0))</f>
        <v/>
      </c>
      <c r="Z51" s="84" t="str">
        <f>IF($B51="","",ROUND(Backfill_secondary!U51,0))</f>
        <v/>
      </c>
      <c r="AA51" s="84" t="str">
        <f>IF($B51="","",ROUND(Removals_secondary!$G50,0))</f>
        <v/>
      </c>
      <c r="AB51" s="84" t="str">
        <f>IF($B51="","",ROUND(Removals_secondary!$L50,0))</f>
        <v/>
      </c>
      <c r="AC51" s="325" t="str">
        <f>IF($B51="","",ROUND(IFERROR(SUMIFS('Data Sorting_Secondary'!$C:$C,'Data Sorting_Secondary'!$A:$A,$B51,'Data Sorting_Secondary'!$B:$B,TRIM(AC$10)),0),0))</f>
        <v/>
      </c>
      <c r="AD51" s="548" t="str">
        <f>IF($B51="","",ROUND(IFERROR(SUMIFS('Data Sorting_Secondary'!$C:$C,'Data Sorting_Secondary'!$A:$A,$B51,'Data Sorting_Secondary'!$B:$B,TRIM(AD$10)),0),0))</f>
        <v/>
      </c>
      <c r="AE51" s="548" t="str">
        <f>IF($B51="","",ROUND(IFERROR(SUMIFS('Data Sorting_Secondary'!$C:$C,'Data Sorting_Secondary'!$A:$A,$B51,'Data Sorting_Secondary'!$B:$B,TRIM(AE$10)),0),0))</f>
        <v/>
      </c>
      <c r="AF51" s="548" t="str">
        <f>IF($B51="","",ROUND(IFERROR(SUMIFS('Data Sorting_Secondary'!$C:$C,'Data Sorting_Secondary'!$A:$A,$B51,'Data Sorting_Secondary'!$B:$B,TRIM(AF$10)),0),0))</f>
        <v/>
      </c>
      <c r="AG51" s="548" t="str">
        <f>IF($B51="","",ROUND(IFERROR(SUMIFS('Data Sorting_Secondary'!$C:$C,'Data Sorting_Secondary'!$A:$A,$B51,'Data Sorting_Secondary'!$B:$B,TRIM(AG$10)),0),0))</f>
        <v/>
      </c>
      <c r="AH51" s="548" t="str">
        <f>IF($B51="","",ROUND(IFERROR(SUMIFS('Data Sorting_Secondary'!$C:$C,'Data Sorting_Secondary'!$A:$A,$B51,'Data Sorting_Secondary'!$B:$B,TRIM(AH$10)),0),0))</f>
        <v/>
      </c>
      <c r="AI51" s="221" t="str">
        <f t="shared" si="10"/>
        <v/>
      </c>
      <c r="AJ51" s="221" t="str">
        <f t="shared" si="3"/>
        <v/>
      </c>
      <c r="AK51" s="221" t="str">
        <f t="shared" si="4"/>
        <v/>
      </c>
      <c r="AL51" s="221" t="str">
        <f t="shared" si="11"/>
        <v/>
      </c>
      <c r="AM51" s="221" t="str">
        <f t="shared" si="5"/>
        <v/>
      </c>
      <c r="AN51" s="84">
        <v>0.9</v>
      </c>
      <c r="AO51" s="221" t="str">
        <f t="shared" si="12"/>
        <v/>
      </c>
      <c r="AP51" s="325" t="str">
        <f t="shared" si="13"/>
        <v xml:space="preserve"> </v>
      </c>
    </row>
    <row r="52" spans="2:42" x14ac:dyDescent="0.25">
      <c r="B52" s="218" t="str">
        <f>IF('manual inputs_secondary'!D44&lt;&gt;"",'manual inputs_secondary'!D44,"")</f>
        <v/>
      </c>
      <c r="C52" s="325" t="str">
        <f>IF($B52="","",ROUND(IFERROR(SUMIFS('Data Sorting_Secondary'!$C:$C,'Data Sorting_Secondary'!$A:$A,$B52,'Data Sorting_Secondary'!$B:$B,TRIM(C$10)),0),0))</f>
        <v/>
      </c>
      <c r="D52" s="221" t="str">
        <f t="shared" si="6"/>
        <v/>
      </c>
      <c r="E52" s="220"/>
      <c r="F52" s="227" t="str">
        <f t="shared" si="7"/>
        <v/>
      </c>
      <c r="G52" s="84" t="str">
        <f>IF($B52="","",ROUND(Structure_Ex_secondary!I52,0))</f>
        <v/>
      </c>
      <c r="H52" s="220"/>
      <c r="I52" s="325" t="str">
        <f>IF($B52="","",ROUND(IFERROR(SUMIFS('Data Sorting_Secondary'!$C:$C,'Data Sorting_Secondary'!$A:$A,$B52,'Data Sorting_Secondary'!$B:$B,TRIM(I$10)),0),0))</f>
        <v/>
      </c>
      <c r="J52" s="84" t="str">
        <f>IF($B52="","",ROUND(Removals_secondary!$F51,0))</f>
        <v/>
      </c>
      <c r="K52" s="84" t="str">
        <f>IF($B52="","",ROUND(Removals_secondary!$K51,0))</f>
        <v/>
      </c>
      <c r="L52" s="325" t="str">
        <f>IF($B52="","",ROUND(IFERROR(SUMIFS('Data Sorting_Secondary'!$C:$C,'Data Sorting_Secondary'!$A:$A,$B52,'Data Sorting_Secondary'!$B:$B,TRIM(L$10)),0),0))</f>
        <v/>
      </c>
      <c r="M52" s="84" t="str">
        <f>IF(B52="","",_xlfn.XLOOKUP(B52,'manual inputs_secondary'!$G$4:$G$53,'manual inputs_secondary'!$H$4:$H$53))</f>
        <v/>
      </c>
      <c r="N52" s="228" t="str">
        <f t="shared" si="8"/>
        <v/>
      </c>
      <c r="O52" s="325" t="str">
        <f>IF($B52="","",ROUND(IFERROR(SUMIFS('Data Sorting_Secondary'!$C:$C,'Data Sorting_Secondary'!$A:$A,$B52,'Data Sorting_Secondary'!$B:$B,TRIM(O$10)),0),0))</f>
        <v/>
      </c>
      <c r="P52" s="84" t="str">
        <f t="shared" si="2"/>
        <v/>
      </c>
      <c r="Q52" s="220"/>
      <c r="R52" s="227" t="str">
        <f t="shared" si="9"/>
        <v/>
      </c>
      <c r="S52" s="325" t="str">
        <f>IF($B52="","",ROUND(IFERROR(SUMIFS('Data Sorting_Secondary'!$C:$C,'Data Sorting_Secondary'!$A:$A,$B52,'Data Sorting_Secondary'!$B:$B,TRIM(S$10)),0),0))</f>
        <v/>
      </c>
      <c r="T52" s="84" t="str">
        <f>IF($B52="","",ROUND(Backfill_secondary!H52,0))</f>
        <v/>
      </c>
      <c r="U52" s="325" t="str">
        <f>IF($B52="","",ROUND(IFERROR(SUMIFS('Data Sorting_Secondary'!$C:$C,'Data Sorting_Secondary'!$A:$A,$B52,'Data Sorting_Secondary'!$B:$B,TRIM(U$10)),0),0))</f>
        <v/>
      </c>
      <c r="V52" s="325" t="str">
        <f>IF($B52="","",ROUND(IFERROR(SUMIFS('Data Sorting_Secondary'!$C:$C,'Data Sorting_Secondary'!$A:$A,$B52,'Data Sorting_Secondary'!$B:$B,TRIM(V$10)),0),0))</f>
        <v/>
      </c>
      <c r="W52" s="325" t="str">
        <f>IF($B52="","",ROUND(IFERROR(SUMIFS('Data Sorting_Secondary'!$C:$C,'Data Sorting_Secondary'!$A:$A,$B52,'Data Sorting_Secondary'!$B:$B,TRIM(W$10)),0),0))</f>
        <v/>
      </c>
      <c r="X52" s="325" t="str">
        <f>IF($B52="","",ROUND(IFERROR(SUMIFS('Data Sorting_Secondary'!$C:$C,'Data Sorting_Secondary'!$A:$A,$B52,'Data Sorting_Secondary'!$B:$B,TRIM(X$10)),0),0))</f>
        <v/>
      </c>
      <c r="Y52" s="84" t="str">
        <f>IF($B52="","",ROUND(Backfill_secondary!R52,0))</f>
        <v/>
      </c>
      <c r="Z52" s="84" t="str">
        <f>IF($B52="","",ROUND(Backfill_secondary!U52,0))</f>
        <v/>
      </c>
      <c r="AA52" s="84" t="str">
        <f>IF($B52="","",ROUND(Removals_secondary!$G51,0))</f>
        <v/>
      </c>
      <c r="AB52" s="84" t="str">
        <f>IF($B52="","",ROUND(Removals_secondary!$L51,0))</f>
        <v/>
      </c>
      <c r="AC52" s="325" t="str">
        <f>IF($B52="","",ROUND(IFERROR(SUMIFS('Data Sorting_Secondary'!$C:$C,'Data Sorting_Secondary'!$A:$A,$B52,'Data Sorting_Secondary'!$B:$B,TRIM(AC$10)),0),0))</f>
        <v/>
      </c>
      <c r="AD52" s="548" t="str">
        <f>IF($B52="","",ROUND(IFERROR(SUMIFS('Data Sorting_Secondary'!$C:$C,'Data Sorting_Secondary'!$A:$A,$B52,'Data Sorting_Secondary'!$B:$B,TRIM(AD$10)),0),0))</f>
        <v/>
      </c>
      <c r="AE52" s="548" t="str">
        <f>IF($B52="","",ROUND(IFERROR(SUMIFS('Data Sorting_Secondary'!$C:$C,'Data Sorting_Secondary'!$A:$A,$B52,'Data Sorting_Secondary'!$B:$B,TRIM(AE$10)),0),0))</f>
        <v/>
      </c>
      <c r="AF52" s="548" t="str">
        <f>IF($B52="","",ROUND(IFERROR(SUMIFS('Data Sorting_Secondary'!$C:$C,'Data Sorting_Secondary'!$A:$A,$B52,'Data Sorting_Secondary'!$B:$B,TRIM(AF$10)),0),0))</f>
        <v/>
      </c>
      <c r="AG52" s="548" t="str">
        <f>IF($B52="","",ROUND(IFERROR(SUMIFS('Data Sorting_Secondary'!$C:$C,'Data Sorting_Secondary'!$A:$A,$B52,'Data Sorting_Secondary'!$B:$B,TRIM(AG$10)),0),0))</f>
        <v/>
      </c>
      <c r="AH52" s="548" t="str">
        <f>IF($B52="","",ROUND(IFERROR(SUMIFS('Data Sorting_Secondary'!$C:$C,'Data Sorting_Secondary'!$A:$A,$B52,'Data Sorting_Secondary'!$B:$B,TRIM(AH$10)),0),0))</f>
        <v/>
      </c>
      <c r="AI52" s="221" t="str">
        <f t="shared" si="10"/>
        <v/>
      </c>
      <c r="AJ52" s="221" t="str">
        <f t="shared" si="3"/>
        <v/>
      </c>
      <c r="AK52" s="221" t="str">
        <f t="shared" si="4"/>
        <v/>
      </c>
      <c r="AL52" s="221" t="str">
        <f t="shared" si="11"/>
        <v/>
      </c>
      <c r="AM52" s="221" t="str">
        <f t="shared" si="5"/>
        <v/>
      </c>
      <c r="AN52" s="84">
        <v>0.9</v>
      </c>
      <c r="AO52" s="221" t="str">
        <f t="shared" si="12"/>
        <v/>
      </c>
      <c r="AP52" s="325" t="str">
        <f t="shared" si="13"/>
        <v xml:space="preserve"> </v>
      </c>
    </row>
    <row r="53" spans="2:42" x14ac:dyDescent="0.25">
      <c r="B53" s="218" t="str">
        <f>IF('manual inputs_secondary'!D45&lt;&gt;"",'manual inputs_secondary'!D45,"")</f>
        <v/>
      </c>
      <c r="C53" s="325" t="str">
        <f>IF($B53="","",ROUND(IFERROR(SUMIFS('Data Sorting_Secondary'!$C:$C,'Data Sorting_Secondary'!$A:$A,$B53,'Data Sorting_Secondary'!$B:$B,TRIM(C$10)),0),0))</f>
        <v/>
      </c>
      <c r="D53" s="221" t="str">
        <f t="shared" si="6"/>
        <v/>
      </c>
      <c r="E53" s="220"/>
      <c r="F53" s="227" t="str">
        <f t="shared" si="7"/>
        <v/>
      </c>
      <c r="G53" s="84" t="str">
        <f>IF($B53="","",ROUND(Structure_Ex_secondary!I53,0))</f>
        <v/>
      </c>
      <c r="H53" s="220"/>
      <c r="I53" s="325" t="str">
        <f>IF($B53="","",ROUND(IFERROR(SUMIFS('Data Sorting_Secondary'!$C:$C,'Data Sorting_Secondary'!$A:$A,$B53,'Data Sorting_Secondary'!$B:$B,TRIM(I$10)),0),0))</f>
        <v/>
      </c>
      <c r="J53" s="84" t="str">
        <f>IF($B53="","",ROUND(Removals_secondary!$F52,0))</f>
        <v/>
      </c>
      <c r="K53" s="84" t="str">
        <f>IF($B53="","",ROUND(Removals_secondary!$K52,0))</f>
        <v/>
      </c>
      <c r="L53" s="325" t="str">
        <f>IF($B53="","",ROUND(IFERROR(SUMIFS('Data Sorting_Secondary'!$C:$C,'Data Sorting_Secondary'!$A:$A,$B53,'Data Sorting_Secondary'!$B:$B,TRIM(L$10)),0),0))</f>
        <v/>
      </c>
      <c r="M53" s="84" t="str">
        <f>IF(B53="","",_xlfn.XLOOKUP(B53,'manual inputs_secondary'!$G$4:$G$53,'manual inputs_secondary'!$H$4:$H$53))</f>
        <v/>
      </c>
      <c r="N53" s="228" t="str">
        <f t="shared" si="8"/>
        <v/>
      </c>
      <c r="O53" s="325" t="str">
        <f>IF($B53="","",ROUND(IFERROR(SUMIFS('Data Sorting_Secondary'!$C:$C,'Data Sorting_Secondary'!$A:$A,$B53,'Data Sorting_Secondary'!$B:$B,TRIM(O$10)),0),0))</f>
        <v/>
      </c>
      <c r="P53" s="84" t="str">
        <f t="shared" si="2"/>
        <v/>
      </c>
      <c r="Q53" s="220"/>
      <c r="R53" s="227" t="str">
        <f t="shared" si="9"/>
        <v/>
      </c>
      <c r="S53" s="325" t="str">
        <f>IF($B53="","",ROUND(IFERROR(SUMIFS('Data Sorting_Secondary'!$C:$C,'Data Sorting_Secondary'!$A:$A,$B53,'Data Sorting_Secondary'!$B:$B,TRIM(S$10)),0),0))</f>
        <v/>
      </c>
      <c r="T53" s="84" t="str">
        <f>IF($B53="","",ROUND(Backfill_secondary!H53,0))</f>
        <v/>
      </c>
      <c r="U53" s="325" t="str">
        <f>IF($B53="","",ROUND(IFERROR(SUMIFS('Data Sorting_Secondary'!$C:$C,'Data Sorting_Secondary'!$A:$A,$B53,'Data Sorting_Secondary'!$B:$B,TRIM(U$10)),0),0))</f>
        <v/>
      </c>
      <c r="V53" s="325" t="str">
        <f>IF($B53="","",ROUND(IFERROR(SUMIFS('Data Sorting_Secondary'!$C:$C,'Data Sorting_Secondary'!$A:$A,$B53,'Data Sorting_Secondary'!$B:$B,TRIM(V$10)),0),0))</f>
        <v/>
      </c>
      <c r="W53" s="325" t="str">
        <f>IF($B53="","",ROUND(IFERROR(SUMIFS('Data Sorting_Secondary'!$C:$C,'Data Sorting_Secondary'!$A:$A,$B53,'Data Sorting_Secondary'!$B:$B,TRIM(W$10)),0),0))</f>
        <v/>
      </c>
      <c r="X53" s="325" t="str">
        <f>IF($B53="","",ROUND(IFERROR(SUMIFS('Data Sorting_Secondary'!$C:$C,'Data Sorting_Secondary'!$A:$A,$B53,'Data Sorting_Secondary'!$B:$B,TRIM(X$10)),0),0))</f>
        <v/>
      </c>
      <c r="Y53" s="84" t="str">
        <f>IF($B53="","",ROUND(Backfill_secondary!R53,0))</f>
        <v/>
      </c>
      <c r="Z53" s="84" t="str">
        <f>IF($B53="","",ROUND(Backfill_secondary!U53,0))</f>
        <v/>
      </c>
      <c r="AA53" s="84" t="str">
        <f>IF($B53="","",ROUND(Removals_secondary!$G52,0))</f>
        <v/>
      </c>
      <c r="AB53" s="84" t="str">
        <f>IF($B53="","",ROUND(Removals_secondary!$L52,0))</f>
        <v/>
      </c>
      <c r="AC53" s="325" t="str">
        <f>IF($B53="","",ROUND(IFERROR(SUMIFS('Data Sorting_Secondary'!$C:$C,'Data Sorting_Secondary'!$A:$A,$B53,'Data Sorting_Secondary'!$B:$B,TRIM(AC$10)),0),0))</f>
        <v/>
      </c>
      <c r="AD53" s="548" t="str">
        <f>IF($B53="","",ROUND(IFERROR(SUMIFS('Data Sorting_Secondary'!$C:$C,'Data Sorting_Secondary'!$A:$A,$B53,'Data Sorting_Secondary'!$B:$B,TRIM(AD$10)),0),0))</f>
        <v/>
      </c>
      <c r="AE53" s="548" t="str">
        <f>IF($B53="","",ROUND(IFERROR(SUMIFS('Data Sorting_Secondary'!$C:$C,'Data Sorting_Secondary'!$A:$A,$B53,'Data Sorting_Secondary'!$B:$B,TRIM(AE$10)),0),0))</f>
        <v/>
      </c>
      <c r="AF53" s="548" t="str">
        <f>IF($B53="","",ROUND(IFERROR(SUMIFS('Data Sorting_Secondary'!$C:$C,'Data Sorting_Secondary'!$A:$A,$B53,'Data Sorting_Secondary'!$B:$B,TRIM(AF$10)),0),0))</f>
        <v/>
      </c>
      <c r="AG53" s="548" t="str">
        <f>IF($B53="","",ROUND(IFERROR(SUMIFS('Data Sorting_Secondary'!$C:$C,'Data Sorting_Secondary'!$A:$A,$B53,'Data Sorting_Secondary'!$B:$B,TRIM(AG$10)),0),0))</f>
        <v/>
      </c>
      <c r="AH53" s="548" t="str">
        <f>IF($B53="","",ROUND(IFERROR(SUMIFS('Data Sorting_Secondary'!$C:$C,'Data Sorting_Secondary'!$A:$A,$B53,'Data Sorting_Secondary'!$B:$B,TRIM(AH$10)),0),0))</f>
        <v/>
      </c>
      <c r="AI53" s="221" t="str">
        <f t="shared" si="10"/>
        <v/>
      </c>
      <c r="AJ53" s="221" t="str">
        <f t="shared" si="3"/>
        <v/>
      </c>
      <c r="AK53" s="221" t="str">
        <f t="shared" si="4"/>
        <v/>
      </c>
      <c r="AL53" s="221" t="str">
        <f t="shared" si="11"/>
        <v/>
      </c>
      <c r="AM53" s="221" t="str">
        <f t="shared" si="5"/>
        <v/>
      </c>
      <c r="AN53" s="84">
        <v>0.9</v>
      </c>
      <c r="AO53" s="221" t="str">
        <f t="shared" si="12"/>
        <v/>
      </c>
      <c r="AP53" s="325" t="str">
        <f t="shared" si="13"/>
        <v xml:space="preserve"> </v>
      </c>
    </row>
    <row r="54" spans="2:42" x14ac:dyDescent="0.25">
      <c r="B54" s="218" t="str">
        <f>IF('manual inputs_secondary'!D46&lt;&gt;"",'manual inputs_secondary'!D46,"")</f>
        <v/>
      </c>
      <c r="C54" s="325" t="str">
        <f>IF($B54="","",ROUND(IFERROR(SUMIFS('Data Sorting_Secondary'!$C:$C,'Data Sorting_Secondary'!$A:$A,$B54,'Data Sorting_Secondary'!$B:$B,TRIM(C$10)),0),0))</f>
        <v/>
      </c>
      <c r="D54" s="221" t="str">
        <f t="shared" si="6"/>
        <v/>
      </c>
      <c r="E54" s="220"/>
      <c r="F54" s="227" t="str">
        <f t="shared" si="7"/>
        <v/>
      </c>
      <c r="G54" s="84" t="str">
        <f>IF($B54="","",ROUND(Structure_Ex_secondary!I54,0))</f>
        <v/>
      </c>
      <c r="H54" s="220"/>
      <c r="I54" s="325" t="str">
        <f>IF($B54="","",ROUND(IFERROR(SUMIFS('Data Sorting_Secondary'!$C:$C,'Data Sorting_Secondary'!$A:$A,$B54,'Data Sorting_Secondary'!$B:$B,TRIM(I$10)),0),0))</f>
        <v/>
      </c>
      <c r="J54" s="84" t="str">
        <f>IF($B54="","",ROUND(Removals_secondary!$F53,0))</f>
        <v/>
      </c>
      <c r="K54" s="84" t="str">
        <f>IF($B54="","",ROUND(Removals_secondary!$K53,0))</f>
        <v/>
      </c>
      <c r="L54" s="325" t="str">
        <f>IF($B54="","",ROUND(IFERROR(SUMIFS('Data Sorting_Secondary'!$C:$C,'Data Sorting_Secondary'!$A:$A,$B54,'Data Sorting_Secondary'!$B:$B,TRIM(L$10)),0),0))</f>
        <v/>
      </c>
      <c r="M54" s="84" t="str">
        <f>IF(B54="","",_xlfn.XLOOKUP(B54,'manual inputs_secondary'!$G$4:$G$53,'manual inputs_secondary'!$H$4:$H$53))</f>
        <v/>
      </c>
      <c r="N54" s="228" t="str">
        <f t="shared" si="8"/>
        <v/>
      </c>
      <c r="O54" s="325" t="str">
        <f>IF($B54="","",ROUND(IFERROR(SUMIFS('Data Sorting_Secondary'!$C:$C,'Data Sorting_Secondary'!$A:$A,$B54,'Data Sorting_Secondary'!$B:$B,TRIM(O$10)),0),0))</f>
        <v/>
      </c>
      <c r="P54" s="84" t="str">
        <f t="shared" si="2"/>
        <v/>
      </c>
      <c r="Q54" s="220"/>
      <c r="R54" s="227" t="str">
        <f t="shared" si="9"/>
        <v/>
      </c>
      <c r="S54" s="325" t="str">
        <f>IF($B54="","",ROUND(IFERROR(SUMIFS('Data Sorting_Secondary'!$C:$C,'Data Sorting_Secondary'!$A:$A,$B54,'Data Sorting_Secondary'!$B:$B,TRIM(S$10)),0),0))</f>
        <v/>
      </c>
      <c r="T54" s="84" t="str">
        <f>IF($B54="","",ROUND(Backfill_secondary!H54,0))</f>
        <v/>
      </c>
      <c r="U54" s="325" t="str">
        <f>IF($B54="","",ROUND(IFERROR(SUMIFS('Data Sorting_Secondary'!$C:$C,'Data Sorting_Secondary'!$A:$A,$B54,'Data Sorting_Secondary'!$B:$B,TRIM(U$10)),0),0))</f>
        <v/>
      </c>
      <c r="V54" s="325" t="str">
        <f>IF($B54="","",ROUND(IFERROR(SUMIFS('Data Sorting_Secondary'!$C:$C,'Data Sorting_Secondary'!$A:$A,$B54,'Data Sorting_Secondary'!$B:$B,TRIM(V$10)),0),0))</f>
        <v/>
      </c>
      <c r="W54" s="325" t="str">
        <f>IF($B54="","",ROUND(IFERROR(SUMIFS('Data Sorting_Secondary'!$C:$C,'Data Sorting_Secondary'!$A:$A,$B54,'Data Sorting_Secondary'!$B:$B,TRIM(W$10)),0),0))</f>
        <v/>
      </c>
      <c r="X54" s="325" t="str">
        <f>IF($B54="","",ROUND(IFERROR(SUMIFS('Data Sorting_Secondary'!$C:$C,'Data Sorting_Secondary'!$A:$A,$B54,'Data Sorting_Secondary'!$B:$B,TRIM(X$10)),0),0))</f>
        <v/>
      </c>
      <c r="Y54" s="84" t="str">
        <f>IF($B54="","",ROUND(Backfill_secondary!R54,0))</f>
        <v/>
      </c>
      <c r="Z54" s="84" t="str">
        <f>IF($B54="","",ROUND(Backfill_secondary!U54,0))</f>
        <v/>
      </c>
      <c r="AA54" s="84" t="str">
        <f>IF($B54="","",ROUND(Removals_secondary!$G53,0))</f>
        <v/>
      </c>
      <c r="AB54" s="84" t="str">
        <f>IF($B54="","",ROUND(Removals_secondary!$L53,0))</f>
        <v/>
      </c>
      <c r="AC54" s="325" t="str">
        <f>IF($B54="","",ROUND(IFERROR(SUMIFS('Data Sorting_Secondary'!$C:$C,'Data Sorting_Secondary'!$A:$A,$B54,'Data Sorting_Secondary'!$B:$B,TRIM(AC$10)),0),0))</f>
        <v/>
      </c>
      <c r="AD54" s="548" t="str">
        <f>IF($B54="","",ROUND(IFERROR(SUMIFS('Data Sorting_Secondary'!$C:$C,'Data Sorting_Secondary'!$A:$A,$B54,'Data Sorting_Secondary'!$B:$B,TRIM(AD$10)),0),0))</f>
        <v/>
      </c>
      <c r="AE54" s="548" t="str">
        <f>IF($B54="","",ROUND(IFERROR(SUMIFS('Data Sorting_Secondary'!$C:$C,'Data Sorting_Secondary'!$A:$A,$B54,'Data Sorting_Secondary'!$B:$B,TRIM(AE$10)),0),0))</f>
        <v/>
      </c>
      <c r="AF54" s="548" t="str">
        <f>IF($B54="","",ROUND(IFERROR(SUMIFS('Data Sorting_Secondary'!$C:$C,'Data Sorting_Secondary'!$A:$A,$B54,'Data Sorting_Secondary'!$B:$B,TRIM(AF$10)),0),0))</f>
        <v/>
      </c>
      <c r="AG54" s="548" t="str">
        <f>IF($B54="","",ROUND(IFERROR(SUMIFS('Data Sorting_Secondary'!$C:$C,'Data Sorting_Secondary'!$A:$A,$B54,'Data Sorting_Secondary'!$B:$B,TRIM(AG$10)),0),0))</f>
        <v/>
      </c>
      <c r="AH54" s="548" t="str">
        <f>IF($B54="","",ROUND(IFERROR(SUMIFS('Data Sorting_Secondary'!$C:$C,'Data Sorting_Secondary'!$A:$A,$B54,'Data Sorting_Secondary'!$B:$B,TRIM(AH$10)),0),0))</f>
        <v/>
      </c>
      <c r="AI54" s="221" t="str">
        <f t="shared" si="10"/>
        <v/>
      </c>
      <c r="AJ54" s="221" t="str">
        <f t="shared" si="3"/>
        <v/>
      </c>
      <c r="AK54" s="221" t="str">
        <f t="shared" si="4"/>
        <v/>
      </c>
      <c r="AL54" s="221" t="str">
        <f t="shared" si="11"/>
        <v/>
      </c>
      <c r="AM54" s="221" t="str">
        <f t="shared" si="5"/>
        <v/>
      </c>
      <c r="AN54" s="84">
        <v>0.9</v>
      </c>
      <c r="AO54" s="221" t="str">
        <f t="shared" si="12"/>
        <v/>
      </c>
      <c r="AP54" s="325" t="str">
        <f t="shared" si="13"/>
        <v xml:space="preserve"> </v>
      </c>
    </row>
    <row r="55" spans="2:42" x14ac:dyDescent="0.25">
      <c r="B55" s="218" t="str">
        <f>IF('manual inputs_secondary'!D47&lt;&gt;"",'manual inputs_secondary'!D47,"")</f>
        <v/>
      </c>
      <c r="C55" s="325" t="str">
        <f>IF($B55="","",ROUND(IFERROR(SUMIFS('Data Sorting_Secondary'!$C:$C,'Data Sorting_Secondary'!$A:$A,$B55,'Data Sorting_Secondary'!$B:$B,TRIM(C$10)),0),0))</f>
        <v/>
      </c>
      <c r="D55" s="221" t="str">
        <f t="shared" si="6"/>
        <v/>
      </c>
      <c r="E55" s="220"/>
      <c r="F55" s="227" t="str">
        <f t="shared" si="7"/>
        <v/>
      </c>
      <c r="G55" s="84" t="str">
        <f>IF($B55="","",ROUND(Structure_Ex_secondary!I55,0))</f>
        <v/>
      </c>
      <c r="H55" s="220"/>
      <c r="I55" s="325" t="str">
        <f>IF($B55="","",ROUND(IFERROR(SUMIFS('Data Sorting_Secondary'!$C:$C,'Data Sorting_Secondary'!$A:$A,$B55,'Data Sorting_Secondary'!$B:$B,TRIM(I$10)),0),0))</f>
        <v/>
      </c>
      <c r="J55" s="84" t="str">
        <f>IF($B55="","",ROUND(Removals_secondary!$F54,0))</f>
        <v/>
      </c>
      <c r="K55" s="84" t="str">
        <f>IF($B55="","",ROUND(Removals_secondary!$K54,0))</f>
        <v/>
      </c>
      <c r="L55" s="325" t="str">
        <f>IF($B55="","",ROUND(IFERROR(SUMIFS('Data Sorting_Secondary'!$C:$C,'Data Sorting_Secondary'!$A:$A,$B55,'Data Sorting_Secondary'!$B:$B,TRIM(L$10)),0),0))</f>
        <v/>
      </c>
      <c r="M55" s="84" t="str">
        <f>IF(B55="","",_xlfn.XLOOKUP(B55,'manual inputs_secondary'!$G$4:$G$53,'manual inputs_secondary'!$H$4:$H$53))</f>
        <v/>
      </c>
      <c r="N55" s="228" t="str">
        <f t="shared" si="8"/>
        <v/>
      </c>
      <c r="O55" s="325" t="str">
        <f>IF($B55="","",ROUND(IFERROR(SUMIFS('Data Sorting_Secondary'!$C:$C,'Data Sorting_Secondary'!$A:$A,$B55,'Data Sorting_Secondary'!$B:$B,TRIM(O$10)),0),0))</f>
        <v/>
      </c>
      <c r="P55" s="84" t="str">
        <f t="shared" si="2"/>
        <v/>
      </c>
      <c r="Q55" s="220"/>
      <c r="R55" s="227" t="str">
        <f t="shared" si="9"/>
        <v/>
      </c>
      <c r="S55" s="325" t="str">
        <f>IF($B55="","",ROUND(IFERROR(SUMIFS('Data Sorting_Secondary'!$C:$C,'Data Sorting_Secondary'!$A:$A,$B55,'Data Sorting_Secondary'!$B:$B,TRIM(S$10)),0),0))</f>
        <v/>
      </c>
      <c r="T55" s="84" t="str">
        <f>IF($B55="","",ROUND(Backfill_secondary!H55,0))</f>
        <v/>
      </c>
      <c r="U55" s="325" t="str">
        <f>IF($B55="","",ROUND(IFERROR(SUMIFS('Data Sorting_Secondary'!$C:$C,'Data Sorting_Secondary'!$A:$A,$B55,'Data Sorting_Secondary'!$B:$B,TRIM(U$10)),0),0))</f>
        <v/>
      </c>
      <c r="V55" s="325" t="str">
        <f>IF($B55="","",ROUND(IFERROR(SUMIFS('Data Sorting_Secondary'!$C:$C,'Data Sorting_Secondary'!$A:$A,$B55,'Data Sorting_Secondary'!$B:$B,TRIM(V$10)),0),0))</f>
        <v/>
      </c>
      <c r="W55" s="325" t="str">
        <f>IF($B55="","",ROUND(IFERROR(SUMIFS('Data Sorting_Secondary'!$C:$C,'Data Sorting_Secondary'!$A:$A,$B55,'Data Sorting_Secondary'!$B:$B,TRIM(W$10)),0),0))</f>
        <v/>
      </c>
      <c r="X55" s="325" t="str">
        <f>IF($B55="","",ROUND(IFERROR(SUMIFS('Data Sorting_Secondary'!$C:$C,'Data Sorting_Secondary'!$A:$A,$B55,'Data Sorting_Secondary'!$B:$B,TRIM(X$10)),0),0))</f>
        <v/>
      </c>
      <c r="Y55" s="84" t="str">
        <f>IF($B55="","",ROUND(Backfill_secondary!R55,0))</f>
        <v/>
      </c>
      <c r="Z55" s="84" t="str">
        <f>IF($B55="","",ROUND(Backfill_secondary!U55,0))</f>
        <v/>
      </c>
      <c r="AA55" s="84" t="str">
        <f>IF($B55="","",ROUND(Removals_secondary!$G54,0))</f>
        <v/>
      </c>
      <c r="AB55" s="84" t="str">
        <f>IF($B55="","",ROUND(Removals_secondary!$L54,0))</f>
        <v/>
      </c>
      <c r="AC55" s="325" t="str">
        <f>IF($B55="","",ROUND(IFERROR(SUMIFS('Data Sorting_Secondary'!$C:$C,'Data Sorting_Secondary'!$A:$A,$B55,'Data Sorting_Secondary'!$B:$B,TRIM(AC$10)),0),0))</f>
        <v/>
      </c>
      <c r="AD55" s="548" t="str">
        <f>IF($B55="","",ROUND(IFERROR(SUMIFS('Data Sorting_Secondary'!$C:$C,'Data Sorting_Secondary'!$A:$A,$B55,'Data Sorting_Secondary'!$B:$B,TRIM(AD$10)),0),0))</f>
        <v/>
      </c>
      <c r="AE55" s="548" t="str">
        <f>IF($B55="","",ROUND(IFERROR(SUMIFS('Data Sorting_Secondary'!$C:$C,'Data Sorting_Secondary'!$A:$A,$B55,'Data Sorting_Secondary'!$B:$B,TRIM(AE$10)),0),0))</f>
        <v/>
      </c>
      <c r="AF55" s="548" t="str">
        <f>IF($B55="","",ROUND(IFERROR(SUMIFS('Data Sorting_Secondary'!$C:$C,'Data Sorting_Secondary'!$A:$A,$B55,'Data Sorting_Secondary'!$B:$B,TRIM(AF$10)),0),0))</f>
        <v/>
      </c>
      <c r="AG55" s="548" t="str">
        <f>IF($B55="","",ROUND(IFERROR(SUMIFS('Data Sorting_Secondary'!$C:$C,'Data Sorting_Secondary'!$A:$A,$B55,'Data Sorting_Secondary'!$B:$B,TRIM(AG$10)),0),0))</f>
        <v/>
      </c>
      <c r="AH55" s="548" t="str">
        <f>IF($B55="","",ROUND(IFERROR(SUMIFS('Data Sorting_Secondary'!$C:$C,'Data Sorting_Secondary'!$A:$A,$B55,'Data Sorting_Secondary'!$B:$B,TRIM(AH$10)),0),0))</f>
        <v/>
      </c>
      <c r="AI55" s="221" t="str">
        <f t="shared" si="10"/>
        <v/>
      </c>
      <c r="AJ55" s="221" t="str">
        <f t="shared" si="3"/>
        <v/>
      </c>
      <c r="AK55" s="221" t="str">
        <f t="shared" si="4"/>
        <v/>
      </c>
      <c r="AL55" s="221" t="str">
        <f t="shared" si="11"/>
        <v/>
      </c>
      <c r="AM55" s="221" t="str">
        <f t="shared" si="5"/>
        <v/>
      </c>
      <c r="AN55" s="84">
        <v>0.9</v>
      </c>
      <c r="AO55" s="221" t="str">
        <f t="shared" si="12"/>
        <v/>
      </c>
      <c r="AP55" s="325" t="str">
        <f t="shared" si="13"/>
        <v xml:space="preserve"> </v>
      </c>
    </row>
    <row r="56" spans="2:42" x14ac:dyDescent="0.25">
      <c r="B56" s="218" t="str">
        <f>IF('manual inputs_secondary'!D48&lt;&gt;"",'manual inputs_secondary'!D48,"")</f>
        <v/>
      </c>
      <c r="C56" s="325" t="str">
        <f>IF($B56="","",ROUND(IFERROR(SUMIFS('Data Sorting_Secondary'!$C:$C,'Data Sorting_Secondary'!$A:$A,$B56,'Data Sorting_Secondary'!$B:$B,TRIM(C$10)),0),0))</f>
        <v/>
      </c>
      <c r="D56" s="221" t="str">
        <f t="shared" si="6"/>
        <v/>
      </c>
      <c r="E56" s="220"/>
      <c r="F56" s="227" t="str">
        <f t="shared" si="7"/>
        <v/>
      </c>
      <c r="G56" s="84" t="str">
        <f>IF($B56="","",ROUND(Structure_Ex_secondary!I56,0))</f>
        <v/>
      </c>
      <c r="H56" s="220"/>
      <c r="I56" s="325" t="str">
        <f>IF($B56="","",ROUND(IFERROR(SUMIFS('Data Sorting_Secondary'!$C:$C,'Data Sorting_Secondary'!$A:$A,$B56,'Data Sorting_Secondary'!$B:$B,TRIM(I$10)),0),0))</f>
        <v/>
      </c>
      <c r="J56" s="84" t="str">
        <f>IF($B56="","",ROUND(Removals_secondary!$F55,0))</f>
        <v/>
      </c>
      <c r="K56" s="84" t="str">
        <f>IF($B56="","",ROUND(Removals_secondary!$K55,0))</f>
        <v/>
      </c>
      <c r="L56" s="325" t="str">
        <f>IF($B56="","",ROUND(IFERROR(SUMIFS('Data Sorting_Secondary'!$C:$C,'Data Sorting_Secondary'!$A:$A,$B56,'Data Sorting_Secondary'!$B:$B,TRIM(L$10)),0),0))</f>
        <v/>
      </c>
      <c r="M56" s="84" t="str">
        <f>IF(B56="","",_xlfn.XLOOKUP(B56,'manual inputs_secondary'!$G$4:$G$53,'manual inputs_secondary'!$H$4:$H$53))</f>
        <v/>
      </c>
      <c r="N56" s="228" t="str">
        <f t="shared" si="8"/>
        <v/>
      </c>
      <c r="O56" s="325" t="str">
        <f>IF($B56="","",ROUND(IFERROR(SUMIFS('Data Sorting_Secondary'!$C:$C,'Data Sorting_Secondary'!$A:$A,$B56,'Data Sorting_Secondary'!$B:$B,TRIM(O$10)),0),0))</f>
        <v/>
      </c>
      <c r="P56" s="84" t="str">
        <f t="shared" si="2"/>
        <v/>
      </c>
      <c r="Q56" s="220"/>
      <c r="R56" s="227" t="str">
        <f t="shared" si="9"/>
        <v/>
      </c>
      <c r="S56" s="325" t="str">
        <f>IF($B56="","",ROUND(IFERROR(SUMIFS('Data Sorting_Secondary'!$C:$C,'Data Sorting_Secondary'!$A:$A,$B56,'Data Sorting_Secondary'!$B:$B,TRIM(S$10)),0),0))</f>
        <v/>
      </c>
      <c r="T56" s="84" t="str">
        <f>IF($B56="","",ROUND(Backfill_secondary!H56,0))</f>
        <v/>
      </c>
      <c r="U56" s="325" t="str">
        <f>IF($B56="","",ROUND(IFERROR(SUMIFS('Data Sorting_Secondary'!$C:$C,'Data Sorting_Secondary'!$A:$A,$B56,'Data Sorting_Secondary'!$B:$B,TRIM(U$10)),0),0))</f>
        <v/>
      </c>
      <c r="V56" s="325" t="str">
        <f>IF($B56="","",ROUND(IFERROR(SUMIFS('Data Sorting_Secondary'!$C:$C,'Data Sorting_Secondary'!$A:$A,$B56,'Data Sorting_Secondary'!$B:$B,TRIM(V$10)),0),0))</f>
        <v/>
      </c>
      <c r="W56" s="325" t="str">
        <f>IF($B56="","",ROUND(IFERROR(SUMIFS('Data Sorting_Secondary'!$C:$C,'Data Sorting_Secondary'!$A:$A,$B56,'Data Sorting_Secondary'!$B:$B,TRIM(W$10)),0),0))</f>
        <v/>
      </c>
      <c r="X56" s="325" t="str">
        <f>IF($B56="","",ROUND(IFERROR(SUMIFS('Data Sorting_Secondary'!$C:$C,'Data Sorting_Secondary'!$A:$A,$B56,'Data Sorting_Secondary'!$B:$B,TRIM(X$10)),0),0))</f>
        <v/>
      </c>
      <c r="Y56" s="84" t="str">
        <f>IF($B56="","",ROUND(Backfill_secondary!R56,0))</f>
        <v/>
      </c>
      <c r="Z56" s="84" t="str">
        <f>IF($B56="","",ROUND(Backfill_secondary!U56,0))</f>
        <v/>
      </c>
      <c r="AA56" s="84" t="str">
        <f>IF($B56="","",ROUND(Removals_secondary!$G55,0))</f>
        <v/>
      </c>
      <c r="AB56" s="84" t="str">
        <f>IF($B56="","",ROUND(Removals_secondary!$L55,0))</f>
        <v/>
      </c>
      <c r="AC56" s="325" t="str">
        <f>IF($B56="","",ROUND(IFERROR(SUMIFS('Data Sorting_Secondary'!$C:$C,'Data Sorting_Secondary'!$A:$A,$B56,'Data Sorting_Secondary'!$B:$B,TRIM(AC$10)),0),0))</f>
        <v/>
      </c>
      <c r="AD56" s="548" t="str">
        <f>IF($B56="","",ROUND(IFERROR(SUMIFS('Data Sorting_Secondary'!$C:$C,'Data Sorting_Secondary'!$A:$A,$B56,'Data Sorting_Secondary'!$B:$B,TRIM(AD$10)),0),0))</f>
        <v/>
      </c>
      <c r="AE56" s="548" t="str">
        <f>IF($B56="","",ROUND(IFERROR(SUMIFS('Data Sorting_Secondary'!$C:$C,'Data Sorting_Secondary'!$A:$A,$B56,'Data Sorting_Secondary'!$B:$B,TRIM(AE$10)),0),0))</f>
        <v/>
      </c>
      <c r="AF56" s="548" t="str">
        <f>IF($B56="","",ROUND(IFERROR(SUMIFS('Data Sorting_Secondary'!$C:$C,'Data Sorting_Secondary'!$A:$A,$B56,'Data Sorting_Secondary'!$B:$B,TRIM(AF$10)),0),0))</f>
        <v/>
      </c>
      <c r="AG56" s="548" t="str">
        <f>IF($B56="","",ROUND(IFERROR(SUMIFS('Data Sorting_Secondary'!$C:$C,'Data Sorting_Secondary'!$A:$A,$B56,'Data Sorting_Secondary'!$B:$B,TRIM(AG$10)),0),0))</f>
        <v/>
      </c>
      <c r="AH56" s="548" t="str">
        <f>IF($B56="","",ROUND(IFERROR(SUMIFS('Data Sorting_Secondary'!$C:$C,'Data Sorting_Secondary'!$A:$A,$B56,'Data Sorting_Secondary'!$B:$B,TRIM(AH$10)),0),0))</f>
        <v/>
      </c>
      <c r="AI56" s="221" t="str">
        <f t="shared" si="10"/>
        <v/>
      </c>
      <c r="AJ56" s="221" t="str">
        <f t="shared" si="3"/>
        <v/>
      </c>
      <c r="AK56" s="221" t="str">
        <f t="shared" si="4"/>
        <v/>
      </c>
      <c r="AL56" s="221" t="str">
        <f t="shared" si="11"/>
        <v/>
      </c>
      <c r="AM56" s="221" t="str">
        <f t="shared" si="5"/>
        <v/>
      </c>
      <c r="AN56" s="84">
        <v>0.9</v>
      </c>
      <c r="AO56" s="221" t="str">
        <f t="shared" si="12"/>
        <v/>
      </c>
      <c r="AP56" s="325" t="str">
        <f t="shared" si="13"/>
        <v xml:space="preserve"> </v>
      </c>
    </row>
    <row r="57" spans="2:42" x14ac:dyDescent="0.25">
      <c r="B57" s="218" t="str">
        <f>IF('manual inputs_secondary'!D49&lt;&gt;"",'manual inputs_secondary'!D49,"")</f>
        <v/>
      </c>
      <c r="C57" s="325" t="str">
        <f>IF($B57="","",ROUND(IFERROR(SUMIFS('Data Sorting_Secondary'!$C:$C,'Data Sorting_Secondary'!$A:$A,$B57,'Data Sorting_Secondary'!$B:$B,TRIM(C$10)),0),0))</f>
        <v/>
      </c>
      <c r="D57" s="221" t="str">
        <f t="shared" si="6"/>
        <v/>
      </c>
      <c r="E57" s="220"/>
      <c r="F57" s="227" t="str">
        <f t="shared" si="7"/>
        <v/>
      </c>
      <c r="G57" s="84" t="str">
        <f>IF($B57="","",ROUND(Structure_Ex_secondary!I57,0))</f>
        <v/>
      </c>
      <c r="H57" s="220"/>
      <c r="I57" s="325" t="str">
        <f>IF($B57="","",ROUND(IFERROR(SUMIFS('Data Sorting_Secondary'!$C:$C,'Data Sorting_Secondary'!$A:$A,$B57,'Data Sorting_Secondary'!$B:$B,TRIM(I$10)),0),0))</f>
        <v/>
      </c>
      <c r="J57" s="84" t="str">
        <f>IF($B57="","",ROUND(Removals_secondary!$F56,0))</f>
        <v/>
      </c>
      <c r="K57" s="84" t="str">
        <f>IF($B57="","",ROUND(Removals_secondary!$K56,0))</f>
        <v/>
      </c>
      <c r="L57" s="325" t="str">
        <f>IF($B57="","",ROUND(IFERROR(SUMIFS('Data Sorting_Secondary'!$C:$C,'Data Sorting_Secondary'!$A:$A,$B57,'Data Sorting_Secondary'!$B:$B,TRIM(L$10)),0),0))</f>
        <v/>
      </c>
      <c r="M57" s="84" t="str">
        <f>IF(B57="","",_xlfn.XLOOKUP(B57,'manual inputs_secondary'!$G$4:$G$53,'manual inputs_secondary'!$H$4:$H$53))</f>
        <v/>
      </c>
      <c r="N57" s="228" t="str">
        <f t="shared" si="8"/>
        <v/>
      </c>
      <c r="O57" s="325" t="str">
        <f>IF($B57="","",ROUND(IFERROR(SUMIFS('Data Sorting_Secondary'!$C:$C,'Data Sorting_Secondary'!$A:$A,$B57,'Data Sorting_Secondary'!$B:$B,TRIM(O$10)),0),0))</f>
        <v/>
      </c>
      <c r="P57" s="84" t="str">
        <f t="shared" si="2"/>
        <v/>
      </c>
      <c r="Q57" s="220"/>
      <c r="R57" s="227" t="str">
        <f t="shared" si="9"/>
        <v/>
      </c>
      <c r="S57" s="325" t="str">
        <f>IF($B57="","",ROUND(IFERROR(SUMIFS('Data Sorting_Secondary'!$C:$C,'Data Sorting_Secondary'!$A:$A,$B57,'Data Sorting_Secondary'!$B:$B,TRIM(S$10)),0),0))</f>
        <v/>
      </c>
      <c r="T57" s="84" t="str">
        <f>IF($B57="","",ROUND(Backfill_secondary!H57,0))</f>
        <v/>
      </c>
      <c r="U57" s="325" t="str">
        <f>IF($B57="","",ROUND(IFERROR(SUMIFS('Data Sorting_Secondary'!$C:$C,'Data Sorting_Secondary'!$A:$A,$B57,'Data Sorting_Secondary'!$B:$B,TRIM(U$10)),0),0))</f>
        <v/>
      </c>
      <c r="V57" s="325" t="str">
        <f>IF($B57="","",ROUND(IFERROR(SUMIFS('Data Sorting_Secondary'!$C:$C,'Data Sorting_Secondary'!$A:$A,$B57,'Data Sorting_Secondary'!$B:$B,TRIM(V$10)),0),0))</f>
        <v/>
      </c>
      <c r="W57" s="325" t="str">
        <f>IF($B57="","",ROUND(IFERROR(SUMIFS('Data Sorting_Secondary'!$C:$C,'Data Sorting_Secondary'!$A:$A,$B57,'Data Sorting_Secondary'!$B:$B,TRIM(W$10)),0),0))</f>
        <v/>
      </c>
      <c r="X57" s="325" t="str">
        <f>IF($B57="","",ROUND(IFERROR(SUMIFS('Data Sorting_Secondary'!$C:$C,'Data Sorting_Secondary'!$A:$A,$B57,'Data Sorting_Secondary'!$B:$B,TRIM(X$10)),0),0))</f>
        <v/>
      </c>
      <c r="Y57" s="84" t="str">
        <f>IF($B57="","",ROUND(Backfill_secondary!R57,0))</f>
        <v/>
      </c>
      <c r="Z57" s="84" t="str">
        <f>IF($B57="","",ROUND(Backfill_secondary!U57,0))</f>
        <v/>
      </c>
      <c r="AA57" s="84" t="str">
        <f>IF($B57="","",ROUND(Removals_secondary!$G56,0))</f>
        <v/>
      </c>
      <c r="AB57" s="84" t="str">
        <f>IF($B57="","",ROUND(Removals_secondary!$L56,0))</f>
        <v/>
      </c>
      <c r="AC57" s="325" t="str">
        <f>IF($B57="","",ROUND(IFERROR(SUMIFS('Data Sorting_Secondary'!$C:$C,'Data Sorting_Secondary'!$A:$A,$B57,'Data Sorting_Secondary'!$B:$B,TRIM(AC$10)),0),0))</f>
        <v/>
      </c>
      <c r="AD57" s="548" t="str">
        <f>IF($B57="","",ROUND(IFERROR(SUMIFS('Data Sorting_Secondary'!$C:$C,'Data Sorting_Secondary'!$A:$A,$B57,'Data Sorting_Secondary'!$B:$B,TRIM(AD$10)),0),0))</f>
        <v/>
      </c>
      <c r="AE57" s="548" t="str">
        <f>IF($B57="","",ROUND(IFERROR(SUMIFS('Data Sorting_Secondary'!$C:$C,'Data Sorting_Secondary'!$A:$A,$B57,'Data Sorting_Secondary'!$B:$B,TRIM(AE$10)),0),0))</f>
        <v/>
      </c>
      <c r="AF57" s="548" t="str">
        <f>IF($B57="","",ROUND(IFERROR(SUMIFS('Data Sorting_Secondary'!$C:$C,'Data Sorting_Secondary'!$A:$A,$B57,'Data Sorting_Secondary'!$B:$B,TRIM(AF$10)),0),0))</f>
        <v/>
      </c>
      <c r="AG57" s="548" t="str">
        <f>IF($B57="","",ROUND(IFERROR(SUMIFS('Data Sorting_Secondary'!$C:$C,'Data Sorting_Secondary'!$A:$A,$B57,'Data Sorting_Secondary'!$B:$B,TRIM(AG$10)),0),0))</f>
        <v/>
      </c>
      <c r="AH57" s="548" t="str">
        <f>IF($B57="","",ROUND(IFERROR(SUMIFS('Data Sorting_Secondary'!$C:$C,'Data Sorting_Secondary'!$A:$A,$B57,'Data Sorting_Secondary'!$B:$B,TRIM(AH$10)),0),0))</f>
        <v/>
      </c>
      <c r="AI57" s="221" t="str">
        <f t="shared" si="10"/>
        <v/>
      </c>
      <c r="AJ57" s="221" t="str">
        <f t="shared" si="3"/>
        <v/>
      </c>
      <c r="AK57" s="221" t="str">
        <f t="shared" si="4"/>
        <v/>
      </c>
      <c r="AL57" s="221" t="str">
        <f t="shared" si="11"/>
        <v/>
      </c>
      <c r="AM57" s="221" t="str">
        <f t="shared" si="5"/>
        <v/>
      </c>
      <c r="AN57" s="84">
        <v>0.9</v>
      </c>
      <c r="AO57" s="221" t="str">
        <f t="shared" si="12"/>
        <v/>
      </c>
      <c r="AP57" s="325" t="str">
        <f t="shared" si="13"/>
        <v xml:space="preserve"> </v>
      </c>
    </row>
    <row r="58" spans="2:42" x14ac:dyDescent="0.25">
      <c r="B58" s="218" t="str">
        <f>IF('manual inputs_secondary'!D50&lt;&gt;"",'manual inputs_secondary'!D50,"")</f>
        <v/>
      </c>
      <c r="C58" s="325" t="str">
        <f>IF($B58="","",ROUND(IFERROR(SUMIFS('Data Sorting_Secondary'!$C:$C,'Data Sorting_Secondary'!$A:$A,$B58,'Data Sorting_Secondary'!$B:$B,TRIM(C$10)),0),0))</f>
        <v/>
      </c>
      <c r="D58" s="221" t="str">
        <f t="shared" si="6"/>
        <v/>
      </c>
      <c r="E58" s="220"/>
      <c r="F58" s="227" t="str">
        <f t="shared" si="7"/>
        <v/>
      </c>
      <c r="G58" s="84" t="str">
        <f>IF($B58="","",ROUND(Structure_Ex_secondary!I58,0))</f>
        <v/>
      </c>
      <c r="H58" s="220"/>
      <c r="I58" s="325" t="str">
        <f>IF($B58="","",ROUND(IFERROR(SUMIFS('Data Sorting_Secondary'!$C:$C,'Data Sorting_Secondary'!$A:$A,$B58,'Data Sorting_Secondary'!$B:$B,TRIM(I$10)),0),0))</f>
        <v/>
      </c>
      <c r="J58" s="84" t="str">
        <f>IF($B58="","",ROUND(Removals_secondary!$F57,0))</f>
        <v/>
      </c>
      <c r="K58" s="84" t="str">
        <f>IF($B58="","",ROUND(Removals_secondary!$K57,0))</f>
        <v/>
      </c>
      <c r="L58" s="325" t="str">
        <f>IF($B58="","",ROUND(IFERROR(SUMIFS('Data Sorting_Secondary'!$C:$C,'Data Sorting_Secondary'!$A:$A,$B58,'Data Sorting_Secondary'!$B:$B,TRIM(L$10)),0),0))</f>
        <v/>
      </c>
      <c r="M58" s="84" t="str">
        <f>IF(B58="","",_xlfn.XLOOKUP(B58,'manual inputs_secondary'!$G$4:$G$53,'manual inputs_secondary'!$H$4:$H$53))</f>
        <v/>
      </c>
      <c r="N58" s="228" t="str">
        <f t="shared" si="8"/>
        <v/>
      </c>
      <c r="O58" s="325" t="str">
        <f>IF($B58="","",ROUND(IFERROR(SUMIFS('Data Sorting_Secondary'!$C:$C,'Data Sorting_Secondary'!$A:$A,$B58,'Data Sorting_Secondary'!$B:$B,TRIM(O$10)),0),0))</f>
        <v/>
      </c>
      <c r="P58" s="84" t="str">
        <f t="shared" si="2"/>
        <v/>
      </c>
      <c r="Q58" s="220"/>
      <c r="R58" s="227" t="str">
        <f t="shared" si="9"/>
        <v/>
      </c>
      <c r="S58" s="325" t="str">
        <f>IF($B58="","",ROUND(IFERROR(SUMIFS('Data Sorting_Secondary'!$C:$C,'Data Sorting_Secondary'!$A:$A,$B58,'Data Sorting_Secondary'!$B:$B,TRIM(S$10)),0),0))</f>
        <v/>
      </c>
      <c r="T58" s="84" t="str">
        <f>IF($B58="","",ROUND(Backfill_secondary!H58,0))</f>
        <v/>
      </c>
      <c r="U58" s="325" t="str">
        <f>IF($B58="","",ROUND(IFERROR(SUMIFS('Data Sorting_Secondary'!$C:$C,'Data Sorting_Secondary'!$A:$A,$B58,'Data Sorting_Secondary'!$B:$B,TRIM(U$10)),0),0))</f>
        <v/>
      </c>
      <c r="V58" s="325" t="str">
        <f>IF($B58="","",ROUND(IFERROR(SUMIFS('Data Sorting_Secondary'!$C:$C,'Data Sorting_Secondary'!$A:$A,$B58,'Data Sorting_Secondary'!$B:$B,TRIM(V$10)),0),0))</f>
        <v/>
      </c>
      <c r="W58" s="325" t="str">
        <f>IF($B58="","",ROUND(IFERROR(SUMIFS('Data Sorting_Secondary'!$C:$C,'Data Sorting_Secondary'!$A:$A,$B58,'Data Sorting_Secondary'!$B:$B,TRIM(W$10)),0),0))</f>
        <v/>
      </c>
      <c r="X58" s="325" t="str">
        <f>IF($B58="","",ROUND(IFERROR(SUMIFS('Data Sorting_Secondary'!$C:$C,'Data Sorting_Secondary'!$A:$A,$B58,'Data Sorting_Secondary'!$B:$B,TRIM(X$10)),0),0))</f>
        <v/>
      </c>
      <c r="Y58" s="84" t="str">
        <f>IF($B58="","",ROUND(Backfill_secondary!R58,0))</f>
        <v/>
      </c>
      <c r="Z58" s="84" t="str">
        <f>IF($B58="","",ROUND(Backfill_secondary!U58,0))</f>
        <v/>
      </c>
      <c r="AA58" s="84" t="str">
        <f>IF($B58="","",ROUND(Removals_secondary!$G57,0))</f>
        <v/>
      </c>
      <c r="AB58" s="84" t="str">
        <f>IF($B58="","",ROUND(Removals_secondary!$L57,0))</f>
        <v/>
      </c>
      <c r="AC58" s="325" t="str">
        <f>IF($B58="","",ROUND(IFERROR(SUMIFS('Data Sorting_Secondary'!$C:$C,'Data Sorting_Secondary'!$A:$A,$B58,'Data Sorting_Secondary'!$B:$B,TRIM(AC$10)),0),0))</f>
        <v/>
      </c>
      <c r="AD58" s="548" t="str">
        <f>IF($B58="","",ROUND(IFERROR(SUMIFS('Data Sorting_Secondary'!$C:$C,'Data Sorting_Secondary'!$A:$A,$B58,'Data Sorting_Secondary'!$B:$B,TRIM(AD$10)),0),0))</f>
        <v/>
      </c>
      <c r="AE58" s="548" t="str">
        <f>IF($B58="","",ROUND(IFERROR(SUMIFS('Data Sorting_Secondary'!$C:$C,'Data Sorting_Secondary'!$A:$A,$B58,'Data Sorting_Secondary'!$B:$B,TRIM(AE$10)),0),0))</f>
        <v/>
      </c>
      <c r="AF58" s="548" t="str">
        <f>IF($B58="","",ROUND(IFERROR(SUMIFS('Data Sorting_Secondary'!$C:$C,'Data Sorting_Secondary'!$A:$A,$B58,'Data Sorting_Secondary'!$B:$B,TRIM(AF$10)),0),0))</f>
        <v/>
      </c>
      <c r="AG58" s="548" t="str">
        <f>IF($B58="","",ROUND(IFERROR(SUMIFS('Data Sorting_Secondary'!$C:$C,'Data Sorting_Secondary'!$A:$A,$B58,'Data Sorting_Secondary'!$B:$B,TRIM(AG$10)),0),0))</f>
        <v/>
      </c>
      <c r="AH58" s="548" t="str">
        <f>IF($B58="","",ROUND(IFERROR(SUMIFS('Data Sorting_Secondary'!$C:$C,'Data Sorting_Secondary'!$A:$A,$B58,'Data Sorting_Secondary'!$B:$B,TRIM(AH$10)),0),0))</f>
        <v/>
      </c>
      <c r="AI58" s="221" t="str">
        <f t="shared" si="10"/>
        <v/>
      </c>
      <c r="AJ58" s="221" t="str">
        <f t="shared" si="3"/>
        <v/>
      </c>
      <c r="AK58" s="221" t="str">
        <f t="shared" si="4"/>
        <v/>
      </c>
      <c r="AL58" s="221" t="str">
        <f t="shared" si="11"/>
        <v/>
      </c>
      <c r="AM58" s="221" t="str">
        <f t="shared" si="5"/>
        <v/>
      </c>
      <c r="AN58" s="84">
        <v>0.9</v>
      </c>
      <c r="AO58" s="221" t="str">
        <f t="shared" si="12"/>
        <v/>
      </c>
      <c r="AP58" s="325" t="str">
        <f t="shared" si="13"/>
        <v xml:space="preserve"> </v>
      </c>
    </row>
    <row r="59" spans="2:42" x14ac:dyDescent="0.25">
      <c r="B59" s="218" t="str">
        <f>IF('manual inputs_secondary'!D51&lt;&gt;"",'manual inputs_secondary'!D51,"")</f>
        <v/>
      </c>
      <c r="C59" s="325" t="str">
        <f>IF($B59="","",ROUND(IFERROR(SUMIFS('Data Sorting_Secondary'!$C:$C,'Data Sorting_Secondary'!$A:$A,$B59,'Data Sorting_Secondary'!$B:$B,TRIM(C$10)),0),0))</f>
        <v/>
      </c>
      <c r="D59" s="221" t="str">
        <f t="shared" si="6"/>
        <v/>
      </c>
      <c r="E59" s="220"/>
      <c r="F59" s="227" t="str">
        <f t="shared" si="7"/>
        <v/>
      </c>
      <c r="G59" s="84" t="str">
        <f>IF($B59="","",ROUND(Structure_Ex_secondary!I59,0))</f>
        <v/>
      </c>
      <c r="H59" s="220"/>
      <c r="I59" s="325" t="str">
        <f>IF($B59="","",ROUND(IFERROR(SUMIFS('Data Sorting_Secondary'!$C:$C,'Data Sorting_Secondary'!$A:$A,$B59,'Data Sorting_Secondary'!$B:$B,TRIM(I$10)),0),0))</f>
        <v/>
      </c>
      <c r="J59" s="84" t="str">
        <f>IF($B59="","",ROUND(Removals_secondary!$F58,0))</f>
        <v/>
      </c>
      <c r="K59" s="84" t="str">
        <f>IF($B59="","",ROUND(Removals_secondary!$K58,0))</f>
        <v/>
      </c>
      <c r="L59" s="325" t="str">
        <f>IF($B59="","",ROUND(IFERROR(SUMIFS('Data Sorting_Secondary'!$C:$C,'Data Sorting_Secondary'!$A:$A,$B59,'Data Sorting_Secondary'!$B:$B,TRIM(L$10)),0),0))</f>
        <v/>
      </c>
      <c r="M59" s="84" t="str">
        <f>IF(B59="","",_xlfn.XLOOKUP(B59,'manual inputs_secondary'!$G$4:$G$53,'manual inputs_secondary'!$H$4:$H$53))</f>
        <v/>
      </c>
      <c r="N59" s="228" t="str">
        <f t="shared" si="8"/>
        <v/>
      </c>
      <c r="O59" s="325" t="str">
        <f>IF($B59="","",ROUND(IFERROR(SUMIFS('Data Sorting_Secondary'!$C:$C,'Data Sorting_Secondary'!$A:$A,$B59,'Data Sorting_Secondary'!$B:$B,TRIM(O$10)),0),0))</f>
        <v/>
      </c>
      <c r="P59" s="84" t="str">
        <f t="shared" si="2"/>
        <v/>
      </c>
      <c r="Q59" s="220"/>
      <c r="R59" s="227" t="str">
        <f t="shared" si="9"/>
        <v/>
      </c>
      <c r="S59" s="325" t="str">
        <f>IF($B59="","",ROUND(IFERROR(SUMIFS('Data Sorting_Secondary'!$C:$C,'Data Sorting_Secondary'!$A:$A,$B59,'Data Sorting_Secondary'!$B:$B,TRIM(S$10)),0),0))</f>
        <v/>
      </c>
      <c r="T59" s="84" t="str">
        <f>IF($B59="","",ROUND(Backfill_secondary!H59,0))</f>
        <v/>
      </c>
      <c r="U59" s="325" t="str">
        <f>IF($B59="","",ROUND(IFERROR(SUMIFS('Data Sorting_Secondary'!$C:$C,'Data Sorting_Secondary'!$A:$A,$B59,'Data Sorting_Secondary'!$B:$B,TRIM(U$10)),0),0))</f>
        <v/>
      </c>
      <c r="V59" s="325" t="str">
        <f>IF($B59="","",ROUND(IFERROR(SUMIFS('Data Sorting_Secondary'!$C:$C,'Data Sorting_Secondary'!$A:$A,$B59,'Data Sorting_Secondary'!$B:$B,TRIM(V$10)),0),0))</f>
        <v/>
      </c>
      <c r="W59" s="325" t="str">
        <f>IF($B59="","",ROUND(IFERROR(SUMIFS('Data Sorting_Secondary'!$C:$C,'Data Sorting_Secondary'!$A:$A,$B59,'Data Sorting_Secondary'!$B:$B,TRIM(W$10)),0),0))</f>
        <v/>
      </c>
      <c r="X59" s="325" t="str">
        <f>IF($B59="","",ROUND(IFERROR(SUMIFS('Data Sorting_Secondary'!$C:$C,'Data Sorting_Secondary'!$A:$A,$B59,'Data Sorting_Secondary'!$B:$B,TRIM(X$10)),0),0))</f>
        <v/>
      </c>
      <c r="Y59" s="84" t="str">
        <f>IF($B59="","",ROUND(Backfill_secondary!R59,0))</f>
        <v/>
      </c>
      <c r="Z59" s="84" t="str">
        <f>IF($B59="","",ROUND(Backfill_secondary!U59,0))</f>
        <v/>
      </c>
      <c r="AA59" s="84" t="str">
        <f>IF($B59="","",ROUND(Removals_secondary!$G58,0))</f>
        <v/>
      </c>
      <c r="AB59" s="84" t="str">
        <f>IF($B59="","",ROUND(Removals_secondary!$L58,0))</f>
        <v/>
      </c>
      <c r="AC59" s="325" t="str">
        <f>IF($B59="","",ROUND(IFERROR(SUMIFS('Data Sorting_Secondary'!$C:$C,'Data Sorting_Secondary'!$A:$A,$B59,'Data Sorting_Secondary'!$B:$B,TRIM(AC$10)),0),0))</f>
        <v/>
      </c>
      <c r="AD59" s="548" t="str">
        <f>IF($B59="","",ROUND(IFERROR(SUMIFS('Data Sorting_Secondary'!$C:$C,'Data Sorting_Secondary'!$A:$A,$B59,'Data Sorting_Secondary'!$B:$B,TRIM(AD$10)),0),0))</f>
        <v/>
      </c>
      <c r="AE59" s="548" t="str">
        <f>IF($B59="","",ROUND(IFERROR(SUMIFS('Data Sorting_Secondary'!$C:$C,'Data Sorting_Secondary'!$A:$A,$B59,'Data Sorting_Secondary'!$B:$B,TRIM(AE$10)),0),0))</f>
        <v/>
      </c>
      <c r="AF59" s="548" t="str">
        <f>IF($B59="","",ROUND(IFERROR(SUMIFS('Data Sorting_Secondary'!$C:$C,'Data Sorting_Secondary'!$A:$A,$B59,'Data Sorting_Secondary'!$B:$B,TRIM(AF$10)),0),0))</f>
        <v/>
      </c>
      <c r="AG59" s="548" t="str">
        <f>IF($B59="","",ROUND(IFERROR(SUMIFS('Data Sorting_Secondary'!$C:$C,'Data Sorting_Secondary'!$A:$A,$B59,'Data Sorting_Secondary'!$B:$B,TRIM(AG$10)),0),0))</f>
        <v/>
      </c>
      <c r="AH59" s="548" t="str">
        <f>IF($B59="","",ROUND(IFERROR(SUMIFS('Data Sorting_Secondary'!$C:$C,'Data Sorting_Secondary'!$A:$A,$B59,'Data Sorting_Secondary'!$B:$B,TRIM(AH$10)),0),0))</f>
        <v/>
      </c>
      <c r="AI59" s="221" t="str">
        <f t="shared" si="10"/>
        <v/>
      </c>
      <c r="AJ59" s="221" t="str">
        <f t="shared" si="3"/>
        <v/>
      </c>
      <c r="AK59" s="221" t="str">
        <f t="shared" si="4"/>
        <v/>
      </c>
      <c r="AL59" s="221" t="str">
        <f t="shared" si="11"/>
        <v/>
      </c>
      <c r="AM59" s="221" t="str">
        <f t="shared" si="5"/>
        <v/>
      </c>
      <c r="AN59" s="84">
        <v>0.9</v>
      </c>
      <c r="AO59" s="221" t="str">
        <f t="shared" si="12"/>
        <v/>
      </c>
      <c r="AP59" s="325" t="str">
        <f t="shared" si="13"/>
        <v xml:space="preserve"> </v>
      </c>
    </row>
    <row r="60" spans="2:42" x14ac:dyDescent="0.25">
      <c r="B60" s="218" t="str">
        <f>IF('manual inputs_secondary'!D52&lt;&gt;"",'manual inputs_secondary'!D52,"")</f>
        <v/>
      </c>
      <c r="C60" s="325" t="str">
        <f>IF($B60="","",ROUND(IFERROR(SUMIFS('Data Sorting_Secondary'!$C:$C,'Data Sorting_Secondary'!$A:$A,$B60,'Data Sorting_Secondary'!$B:$B,TRIM(C$10)),0),0))</f>
        <v/>
      </c>
      <c r="D60" s="221" t="str">
        <f t="shared" si="6"/>
        <v/>
      </c>
      <c r="E60" s="220"/>
      <c r="F60" s="227" t="str">
        <f t="shared" si="7"/>
        <v/>
      </c>
      <c r="G60" s="84" t="str">
        <f>IF($B60="","",ROUND(Structure_Ex_secondary!I60,0))</f>
        <v/>
      </c>
      <c r="H60" s="220"/>
      <c r="I60" s="325" t="str">
        <f>IF($B60="","",ROUND(IFERROR(SUMIFS('Data Sorting_Secondary'!$C:$C,'Data Sorting_Secondary'!$A:$A,$B60,'Data Sorting_Secondary'!$B:$B,TRIM(I$10)),0),0))</f>
        <v/>
      </c>
      <c r="J60" s="84" t="str">
        <f>IF($B60="","",ROUND(Removals_secondary!$F59,0))</f>
        <v/>
      </c>
      <c r="K60" s="84" t="str">
        <f>IF($B60="","",ROUND(Removals_secondary!$K59,0))</f>
        <v/>
      </c>
      <c r="L60" s="325" t="str">
        <f>IF($B60="","",ROUND(IFERROR(SUMIFS('Data Sorting_Secondary'!$C:$C,'Data Sorting_Secondary'!$A:$A,$B60,'Data Sorting_Secondary'!$B:$B,TRIM(L$10)),0),0))</f>
        <v/>
      </c>
      <c r="M60" s="84" t="str">
        <f>IF(B60="","",_xlfn.XLOOKUP(B60,'manual inputs_secondary'!$G$4:$G$53,'manual inputs_secondary'!$H$4:$H$53))</f>
        <v/>
      </c>
      <c r="N60" s="228" t="str">
        <f t="shared" si="8"/>
        <v/>
      </c>
      <c r="O60" s="325" t="str">
        <f>IF($B60="","",ROUND(IFERROR(SUMIFS('Data Sorting_Secondary'!$C:$C,'Data Sorting_Secondary'!$A:$A,$B60,'Data Sorting_Secondary'!$B:$B,TRIM(O$10)),0),0))</f>
        <v/>
      </c>
      <c r="P60" s="84" t="str">
        <f t="shared" si="2"/>
        <v/>
      </c>
      <c r="Q60" s="220"/>
      <c r="R60" s="227" t="str">
        <f t="shared" si="9"/>
        <v/>
      </c>
      <c r="S60" s="325" t="str">
        <f>IF($B60="","",ROUND(IFERROR(SUMIFS('Data Sorting_Secondary'!$C:$C,'Data Sorting_Secondary'!$A:$A,$B60,'Data Sorting_Secondary'!$B:$B,TRIM(S$10)),0),0))</f>
        <v/>
      </c>
      <c r="T60" s="84" t="str">
        <f>IF($B60="","",ROUND(Backfill_secondary!H60,0))</f>
        <v/>
      </c>
      <c r="U60" s="325" t="str">
        <f>IF($B60="","",ROUND(IFERROR(SUMIFS('Data Sorting_Secondary'!$C:$C,'Data Sorting_Secondary'!$A:$A,$B60,'Data Sorting_Secondary'!$B:$B,TRIM(U$10)),0),0))</f>
        <v/>
      </c>
      <c r="V60" s="325" t="str">
        <f>IF($B60="","",ROUND(IFERROR(SUMIFS('Data Sorting_Secondary'!$C:$C,'Data Sorting_Secondary'!$A:$A,$B60,'Data Sorting_Secondary'!$B:$B,TRIM(V$10)),0),0))</f>
        <v/>
      </c>
      <c r="W60" s="325" t="str">
        <f>IF($B60="","",ROUND(IFERROR(SUMIFS('Data Sorting_Secondary'!$C:$C,'Data Sorting_Secondary'!$A:$A,$B60,'Data Sorting_Secondary'!$B:$B,TRIM(W$10)),0),0))</f>
        <v/>
      </c>
      <c r="X60" s="325" t="str">
        <f>IF($B60="","",ROUND(IFERROR(SUMIFS('Data Sorting_Secondary'!$C:$C,'Data Sorting_Secondary'!$A:$A,$B60,'Data Sorting_Secondary'!$B:$B,TRIM(X$10)),0),0))</f>
        <v/>
      </c>
      <c r="Y60" s="84" t="str">
        <f>IF($B60="","",ROUND(Backfill_secondary!R60,0))</f>
        <v/>
      </c>
      <c r="Z60" s="84" t="str">
        <f>IF($B60="","",ROUND(Backfill_secondary!U60,0))</f>
        <v/>
      </c>
      <c r="AA60" s="84" t="str">
        <f>IF($B60="","",ROUND(Removals_secondary!$G59,0))</f>
        <v/>
      </c>
      <c r="AB60" s="84" t="str">
        <f>IF($B60="","",ROUND(Removals_secondary!$L59,0))</f>
        <v/>
      </c>
      <c r="AC60" s="325" t="str">
        <f>IF($B60="","",ROUND(IFERROR(SUMIFS('Data Sorting_Secondary'!$C:$C,'Data Sorting_Secondary'!$A:$A,$B60,'Data Sorting_Secondary'!$B:$B,TRIM(AC$10)),0),0))</f>
        <v/>
      </c>
      <c r="AD60" s="548" t="str">
        <f>IF($B60="","",ROUND(IFERROR(SUMIFS('Data Sorting_Secondary'!$C:$C,'Data Sorting_Secondary'!$A:$A,$B60,'Data Sorting_Secondary'!$B:$B,TRIM(AD$10)),0),0))</f>
        <v/>
      </c>
      <c r="AE60" s="548" t="str">
        <f>IF($B60="","",ROUND(IFERROR(SUMIFS('Data Sorting_Secondary'!$C:$C,'Data Sorting_Secondary'!$A:$A,$B60,'Data Sorting_Secondary'!$B:$B,TRIM(AE$10)),0),0))</f>
        <v/>
      </c>
      <c r="AF60" s="548" t="str">
        <f>IF($B60="","",ROUND(IFERROR(SUMIFS('Data Sorting_Secondary'!$C:$C,'Data Sorting_Secondary'!$A:$A,$B60,'Data Sorting_Secondary'!$B:$B,TRIM(AF$10)),0),0))</f>
        <v/>
      </c>
      <c r="AG60" s="548" t="str">
        <f>IF($B60="","",ROUND(IFERROR(SUMIFS('Data Sorting_Secondary'!$C:$C,'Data Sorting_Secondary'!$A:$A,$B60,'Data Sorting_Secondary'!$B:$B,TRIM(AG$10)),0),0))</f>
        <v/>
      </c>
      <c r="AH60" s="548" t="str">
        <f>IF($B60="","",ROUND(IFERROR(SUMIFS('Data Sorting_Secondary'!$C:$C,'Data Sorting_Secondary'!$A:$A,$B60,'Data Sorting_Secondary'!$B:$B,TRIM(AH$10)),0),0))</f>
        <v/>
      </c>
      <c r="AI60" s="221" t="str">
        <f t="shared" si="10"/>
        <v/>
      </c>
      <c r="AJ60" s="221" t="str">
        <f t="shared" si="3"/>
        <v/>
      </c>
      <c r="AK60" s="221" t="str">
        <f t="shared" si="4"/>
        <v/>
      </c>
      <c r="AL60" s="221" t="str">
        <f t="shared" si="11"/>
        <v/>
      </c>
      <c r="AM60" s="221" t="str">
        <f t="shared" si="5"/>
        <v/>
      </c>
      <c r="AN60" s="84">
        <v>0.9</v>
      </c>
      <c r="AO60" s="221" t="str">
        <f t="shared" si="12"/>
        <v/>
      </c>
      <c r="AP60" s="325" t="str">
        <f t="shared" si="13"/>
        <v xml:space="preserve"> </v>
      </c>
    </row>
    <row r="61" spans="2:42" x14ac:dyDescent="0.25">
      <c r="B61" s="218" t="str">
        <f>IF('manual inputs_secondary'!D53&lt;&gt;"",'manual inputs_secondary'!D53,"")</f>
        <v/>
      </c>
      <c r="C61" s="325" t="str">
        <f>IF($B61="","",ROUND(IFERROR(SUMIFS('Data Sorting_Secondary'!$C:$C,'Data Sorting_Secondary'!$A:$A,$B61,'Data Sorting_Secondary'!$B:$B,TRIM(C$10)),0),0))</f>
        <v/>
      </c>
      <c r="D61" s="221" t="str">
        <f t="shared" si="6"/>
        <v/>
      </c>
      <c r="E61" s="220"/>
      <c r="F61" s="227" t="str">
        <f t="shared" si="7"/>
        <v/>
      </c>
      <c r="G61" s="84" t="str">
        <f>IF($B61="","",ROUND(Structure_Ex_secondary!I61,0))</f>
        <v/>
      </c>
      <c r="H61" s="220"/>
      <c r="I61" s="325" t="str">
        <f>IF($B61="","",ROUND(IFERROR(SUMIFS('Data Sorting_Secondary'!$C:$C,'Data Sorting_Secondary'!$A:$A,$B61,'Data Sorting_Secondary'!$B:$B,TRIM(I$10)),0),0))</f>
        <v/>
      </c>
      <c r="J61" s="84" t="str">
        <f>IF($B61="","",ROUND(Removals_secondary!$F60,0))</f>
        <v/>
      </c>
      <c r="K61" s="84" t="str">
        <f>IF($B61="","",ROUND(Removals_secondary!$K60,0))</f>
        <v/>
      </c>
      <c r="L61" s="325" t="str">
        <f>IF($B61="","",ROUND(IFERROR(SUMIFS('Data Sorting_Secondary'!$C:$C,'Data Sorting_Secondary'!$A:$A,$B61,'Data Sorting_Secondary'!$B:$B,TRIM(L$10)),0),0))</f>
        <v/>
      </c>
      <c r="M61" s="84" t="str">
        <f>IF(B61="","",_xlfn.XLOOKUP(B61,'manual inputs_secondary'!$G$4:$G$53,'manual inputs_secondary'!$H$4:$H$53))</f>
        <v/>
      </c>
      <c r="N61" s="228" t="str">
        <f t="shared" si="8"/>
        <v/>
      </c>
      <c r="O61" s="325" t="str">
        <f>IF($B61="","",ROUND(IFERROR(SUMIFS('Data Sorting_Secondary'!$C:$C,'Data Sorting_Secondary'!$A:$A,$B61,'Data Sorting_Secondary'!$B:$B,TRIM(O$10)),0),0))</f>
        <v/>
      </c>
      <c r="P61" s="84" t="str">
        <f t="shared" si="2"/>
        <v/>
      </c>
      <c r="Q61" s="220"/>
      <c r="R61" s="227" t="str">
        <f t="shared" si="9"/>
        <v/>
      </c>
      <c r="S61" s="325" t="str">
        <f>IF($B61="","",ROUND(IFERROR(SUMIFS('Data Sorting_Secondary'!$C:$C,'Data Sorting_Secondary'!$A:$A,$B61,'Data Sorting_Secondary'!$B:$B,TRIM(S$10)),0),0))</f>
        <v/>
      </c>
      <c r="T61" s="84" t="str">
        <f>IF($B61="","",ROUND(Backfill_secondary!H61,0))</f>
        <v/>
      </c>
      <c r="U61" s="325" t="str">
        <f>IF($B61="","",ROUND(IFERROR(SUMIFS('Data Sorting_Secondary'!$C:$C,'Data Sorting_Secondary'!$A:$A,$B61,'Data Sorting_Secondary'!$B:$B,TRIM(U$10)),0),0))</f>
        <v/>
      </c>
      <c r="V61" s="325" t="str">
        <f>IF($B61="","",ROUND(IFERROR(SUMIFS('Data Sorting_Secondary'!$C:$C,'Data Sorting_Secondary'!$A:$A,$B61,'Data Sorting_Secondary'!$B:$B,TRIM(V$10)),0),0))</f>
        <v/>
      </c>
      <c r="W61" s="325" t="str">
        <f>IF($B61="","",ROUND(IFERROR(SUMIFS('Data Sorting_Secondary'!$C:$C,'Data Sorting_Secondary'!$A:$A,$B61,'Data Sorting_Secondary'!$B:$B,TRIM(W$10)),0),0))</f>
        <v/>
      </c>
      <c r="X61" s="325" t="str">
        <f>IF($B61="","",ROUND(IFERROR(SUMIFS('Data Sorting_Secondary'!$C:$C,'Data Sorting_Secondary'!$A:$A,$B61,'Data Sorting_Secondary'!$B:$B,TRIM(X$10)),0),0))</f>
        <v/>
      </c>
      <c r="Y61" s="84" t="str">
        <f>IF($B61="","",ROUND(Backfill_secondary!R61,0))</f>
        <v/>
      </c>
      <c r="Z61" s="84" t="str">
        <f>IF($B61="","",ROUND(Backfill_secondary!U61,0))</f>
        <v/>
      </c>
      <c r="AA61" s="84" t="str">
        <f>IF($B61="","",ROUND(Removals_secondary!$G60,0))</f>
        <v/>
      </c>
      <c r="AB61" s="84" t="str">
        <f>IF($B61="","",ROUND(Removals_secondary!$L60,0))</f>
        <v/>
      </c>
      <c r="AC61" s="325" t="str">
        <f>IF($B61="","",ROUND(IFERROR(SUMIFS('Data Sorting_Secondary'!$C:$C,'Data Sorting_Secondary'!$A:$A,$B61,'Data Sorting_Secondary'!$B:$B,TRIM(AC$10)),0),0))</f>
        <v/>
      </c>
      <c r="AD61" s="548" t="str">
        <f>IF($B61="","",ROUND(IFERROR(SUMIFS('Data Sorting_Secondary'!$C:$C,'Data Sorting_Secondary'!$A:$A,$B61,'Data Sorting_Secondary'!$B:$B,TRIM(AD$10)),0),0))</f>
        <v/>
      </c>
      <c r="AE61" s="548" t="str">
        <f>IF($B61="","",ROUND(IFERROR(SUMIFS('Data Sorting_Secondary'!$C:$C,'Data Sorting_Secondary'!$A:$A,$B61,'Data Sorting_Secondary'!$B:$B,TRIM(AE$10)),0),0))</f>
        <v/>
      </c>
      <c r="AF61" s="548" t="str">
        <f>IF($B61="","",ROUND(IFERROR(SUMIFS('Data Sorting_Secondary'!$C:$C,'Data Sorting_Secondary'!$A:$A,$B61,'Data Sorting_Secondary'!$B:$B,TRIM(AF$10)),0),0))</f>
        <v/>
      </c>
      <c r="AG61" s="548" t="str">
        <f>IF($B61="","",ROUND(IFERROR(SUMIFS('Data Sorting_Secondary'!$C:$C,'Data Sorting_Secondary'!$A:$A,$B61,'Data Sorting_Secondary'!$B:$B,TRIM(AG$10)),0),0))</f>
        <v/>
      </c>
      <c r="AH61" s="548" t="str">
        <f>IF($B61="","",ROUND(IFERROR(SUMIFS('Data Sorting_Secondary'!$C:$C,'Data Sorting_Secondary'!$A:$A,$B61,'Data Sorting_Secondary'!$B:$B,TRIM(AH$10)),0),0))</f>
        <v/>
      </c>
      <c r="AI61" s="221" t="str">
        <f t="shared" si="10"/>
        <v/>
      </c>
      <c r="AJ61" s="221" t="str">
        <f t="shared" si="3"/>
        <v/>
      </c>
      <c r="AK61" s="221" t="str">
        <f t="shared" si="4"/>
        <v/>
      </c>
      <c r="AL61" s="221" t="str">
        <f t="shared" si="11"/>
        <v/>
      </c>
      <c r="AM61" s="221" t="str">
        <f t="shared" si="5"/>
        <v/>
      </c>
      <c r="AN61" s="84">
        <v>0.9</v>
      </c>
      <c r="AO61" s="221" t="str">
        <f t="shared" si="12"/>
        <v/>
      </c>
      <c r="AP61" s="325" t="str">
        <f t="shared" si="13"/>
        <v xml:space="preserve"> </v>
      </c>
    </row>
    <row r="62" spans="2:42" s="82" customFormat="1" x14ac:dyDescent="0.25">
      <c r="B62" s="223"/>
      <c r="C62" s="223"/>
      <c r="D62" s="223"/>
      <c r="E62" s="224"/>
      <c r="F62" s="225"/>
      <c r="G62" s="223"/>
      <c r="H62" s="224"/>
      <c r="I62" s="223"/>
      <c r="J62" s="223"/>
      <c r="K62" s="223"/>
      <c r="L62" s="223"/>
      <c r="M62" s="223"/>
      <c r="N62" s="226"/>
      <c r="O62" s="223"/>
      <c r="P62" s="223"/>
      <c r="Q62" s="224"/>
      <c r="R62" s="225"/>
      <c r="S62" s="223"/>
      <c r="T62" s="223"/>
      <c r="U62" s="223"/>
      <c r="V62" s="223"/>
      <c r="W62" s="223"/>
      <c r="X62" s="223"/>
      <c r="Y62" s="223"/>
      <c r="Z62" s="223"/>
      <c r="AA62" s="223"/>
      <c r="AB62" s="223"/>
      <c r="AC62" s="223"/>
      <c r="AD62" s="224"/>
      <c r="AE62" s="224"/>
      <c r="AF62" s="224"/>
      <c r="AG62" s="224"/>
      <c r="AH62" s="224"/>
      <c r="AI62" s="223"/>
      <c r="AJ62" s="223"/>
      <c r="AK62" s="223"/>
      <c r="AL62" s="223"/>
      <c r="AM62" s="223"/>
      <c r="AN62" s="223"/>
      <c r="AO62" s="223"/>
      <c r="AP62" s="223"/>
    </row>
  </sheetData>
  <mergeCells count="15">
    <mergeCell ref="O8:R8"/>
    <mergeCell ref="C8:E8"/>
    <mergeCell ref="G8:I8"/>
    <mergeCell ref="J8:L8"/>
    <mergeCell ref="M8:M10"/>
    <mergeCell ref="N8:N10"/>
    <mergeCell ref="AN8:AN9"/>
    <mergeCell ref="AO8:AO9"/>
    <mergeCell ref="AP8:AP9"/>
    <mergeCell ref="S8:AH8"/>
    <mergeCell ref="AI8:AI9"/>
    <mergeCell ref="AJ8:AJ9"/>
    <mergeCell ref="AK8:AK9"/>
    <mergeCell ref="AL8:AL9"/>
    <mergeCell ref="AM8:AM9"/>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4F24-BC1C-4775-ADC7-71E8EBB057F3}">
  <sheetPr codeName="Sheet24"/>
  <dimension ref="A1:Q61"/>
  <sheetViews>
    <sheetView workbookViewId="0">
      <selection activeCell="C16" sqref="C16"/>
    </sheetView>
  </sheetViews>
  <sheetFormatPr defaultRowHeight="15" x14ac:dyDescent="0.25"/>
  <cols>
    <col min="2" max="2" width="10.85546875" customWidth="1"/>
    <col min="3" max="3" width="20" customWidth="1"/>
    <col min="4" max="4" width="29.5703125" customWidth="1"/>
    <col min="5" max="5" width="14" customWidth="1"/>
    <col min="6" max="6" width="13.85546875" customWidth="1"/>
    <col min="7" max="7" width="19.5703125" customWidth="1"/>
    <col min="8" max="8" width="18.140625" customWidth="1"/>
    <col min="9" max="9" width="27" customWidth="1"/>
    <col min="10" max="10" width="13.85546875" customWidth="1"/>
    <col min="11" max="11" width="13.140625" customWidth="1"/>
    <col min="12" max="12" width="18.7109375" bestFit="1" customWidth="1"/>
  </cols>
  <sheetData>
    <row r="1" spans="1:17" s="528" customFormat="1" x14ac:dyDescent="0.25">
      <c r="B1" s="525"/>
    </row>
    <row r="2" spans="1:17" s="528" customFormat="1" ht="30.75" thickBot="1" x14ac:dyDescent="0.3">
      <c r="B2" s="532"/>
      <c r="C2" s="554" t="s">
        <v>290</v>
      </c>
      <c r="D2" s="554" t="s">
        <v>291</v>
      </c>
      <c r="E2" s="554" t="s">
        <v>292</v>
      </c>
      <c r="H2" s="554" t="s">
        <v>293</v>
      </c>
      <c r="I2" s="554" t="s">
        <v>180</v>
      </c>
      <c r="J2" s="554" t="s">
        <v>294</v>
      </c>
    </row>
    <row r="3" spans="1:17" s="528" customFormat="1" ht="15.75" thickTop="1" x14ac:dyDescent="0.25">
      <c r="B3" s="550" t="s">
        <v>289</v>
      </c>
      <c r="C3" s="551">
        <f>SUMIFS('Data Sorting_Secondary'!$C:$C,'Data Sorting_Secondary'!$A:$A,"End of Project",'Data Sorting_Secondary'!$B:$B,C2)</f>
        <v>0</v>
      </c>
      <c r="D3" s="551">
        <f>SUMIFS('Data Sorting_Secondary'!$C:$C,'Data Sorting_Secondary'!$A:$A,"End of Project",'Data Sorting_Secondary'!$B:$B,D2)</f>
        <v>0</v>
      </c>
      <c r="E3" s="551">
        <f>SUMIFS('Data Sorting_Secondary'!$C:$C,'Data Sorting_Secondary'!$A:$A,"End of Project",'Data Sorting_Secondary'!$B:$B,E2)</f>
        <v>0</v>
      </c>
      <c r="H3" s="551">
        <f>SUMIFS('Data Sorting_Secondary'!$C:$C,'Data Sorting_Secondary'!$A:$A,"End of Project",'Data Sorting_Secondary'!$B:$B,H2)</f>
        <v>0</v>
      </c>
      <c r="I3" s="551">
        <f>SUMIFS('Data Sorting_Secondary'!$C:$C,'Data Sorting_Secondary'!$A:$A,"End of Project",'Data Sorting_Secondary'!$B:$B,I2)</f>
        <v>0</v>
      </c>
      <c r="J3" s="551">
        <f>SUMIFS('Data Sorting_Secondary'!$C:$C,'Data Sorting_Secondary'!$A:$A,"End of Project",'Data Sorting_Secondary'!$B:$B,J2)</f>
        <v>0</v>
      </c>
    </row>
    <row r="4" spans="1:17" s="528" customFormat="1" x14ac:dyDescent="0.25">
      <c r="B4" s="550" t="s">
        <v>288</v>
      </c>
      <c r="C4" s="552">
        <f>C7-C3</f>
        <v>0</v>
      </c>
      <c r="D4" s="552">
        <f t="shared" ref="D4:E4" si="0">D7-D3</f>
        <v>0</v>
      </c>
      <c r="E4" s="552">
        <f t="shared" si="0"/>
        <v>0</v>
      </c>
      <c r="H4" s="552">
        <f t="shared" ref="H4:J4" si="1">H7-H3</f>
        <v>0</v>
      </c>
      <c r="I4" s="552">
        <f t="shared" si="1"/>
        <v>0</v>
      </c>
      <c r="J4" s="552">
        <f t="shared" si="1"/>
        <v>0</v>
      </c>
    </row>
    <row r="5" spans="1:17" s="528" customFormat="1" x14ac:dyDescent="0.25">
      <c r="B5" s="550" t="s">
        <v>286</v>
      </c>
      <c r="C5" s="553" t="str">
        <f>IFERROR(C4/C7,"N.A.")</f>
        <v>N.A.</v>
      </c>
      <c r="D5" s="553" t="str">
        <f t="shared" ref="D5:E5" si="2">IFERROR(D4/D7,"N.A.")</f>
        <v>N.A.</v>
      </c>
      <c r="E5" s="553" t="str">
        <f t="shared" si="2"/>
        <v>N.A.</v>
      </c>
      <c r="H5" s="553" t="str">
        <f t="shared" ref="H5:J5" si="3">IFERROR(H4/H7,"N.A.")</f>
        <v>N.A.</v>
      </c>
      <c r="I5" s="553" t="str">
        <f t="shared" si="3"/>
        <v>N.A.</v>
      </c>
      <c r="J5" s="553" t="str">
        <f t="shared" si="3"/>
        <v>N.A.</v>
      </c>
    </row>
    <row r="6" spans="1:17" s="528" customFormat="1" ht="15.75" thickBot="1" x14ac:dyDescent="0.3"/>
    <row r="7" spans="1:17" s="211" customFormat="1" ht="16.5" thickTop="1" thickBot="1" x14ac:dyDescent="0.3">
      <c r="A7" s="210"/>
      <c r="B7" s="210" t="s">
        <v>0</v>
      </c>
      <c r="C7" s="209">
        <f>SUM(C11:C60)</f>
        <v>0</v>
      </c>
      <c r="D7" s="209">
        <f t="shared" ref="D7:L7" si="4">SUM(D11:D60)</f>
        <v>0</v>
      </c>
      <c r="E7" s="209">
        <f t="shared" si="4"/>
        <v>0</v>
      </c>
      <c r="F7" s="209">
        <f t="shared" si="4"/>
        <v>0</v>
      </c>
      <c r="G7" s="209">
        <f t="shared" si="4"/>
        <v>0</v>
      </c>
      <c r="H7" s="209">
        <f t="shared" si="4"/>
        <v>0</v>
      </c>
      <c r="I7" s="209">
        <f t="shared" si="4"/>
        <v>0</v>
      </c>
      <c r="J7" s="209">
        <f t="shared" si="4"/>
        <v>0</v>
      </c>
      <c r="K7" s="209">
        <f t="shared" si="4"/>
        <v>0</v>
      </c>
      <c r="L7" s="209">
        <f t="shared" si="4"/>
        <v>0</v>
      </c>
      <c r="M7" s="209"/>
      <c r="N7" s="209"/>
      <c r="O7" s="209"/>
      <c r="P7" s="209"/>
      <c r="Q7" s="209"/>
    </row>
    <row r="8" spans="1:17" s="84" customFormat="1" ht="16.5" thickTop="1" thickBot="1" x14ac:dyDescent="0.3">
      <c r="B8" s="488"/>
      <c r="C8" s="513" t="s">
        <v>141</v>
      </c>
      <c r="D8" s="513" t="s">
        <v>142</v>
      </c>
      <c r="E8" s="513" t="s">
        <v>40</v>
      </c>
      <c r="F8" s="515"/>
      <c r="G8" s="515"/>
      <c r="H8" s="513" t="s">
        <v>140</v>
      </c>
      <c r="I8" s="513" t="s">
        <v>143</v>
      </c>
      <c r="J8" s="513" t="s">
        <v>40</v>
      </c>
      <c r="K8" s="515"/>
      <c r="L8" s="515"/>
    </row>
    <row r="9" spans="1:17" s="241" customFormat="1" ht="30" x14ac:dyDescent="0.25">
      <c r="B9" s="489" t="s">
        <v>139</v>
      </c>
      <c r="C9" s="514" t="s">
        <v>177</v>
      </c>
      <c r="D9" s="512" t="s">
        <v>179</v>
      </c>
      <c r="E9" s="512" t="s">
        <v>178</v>
      </c>
      <c r="F9" s="510" t="s">
        <v>141</v>
      </c>
      <c r="G9" s="510" t="s">
        <v>142</v>
      </c>
      <c r="H9" s="512" t="s">
        <v>175</v>
      </c>
      <c r="I9" s="512" t="s">
        <v>180</v>
      </c>
      <c r="J9" s="512" t="s">
        <v>176</v>
      </c>
      <c r="K9" s="510" t="s">
        <v>140</v>
      </c>
      <c r="L9" s="510" t="s">
        <v>143</v>
      </c>
    </row>
    <row r="10" spans="1:17" s="241" customFormat="1" x14ac:dyDescent="0.25">
      <c r="B10" s="496" t="str">
        <f>IF('manual inputs_secondary'!D3&lt;&gt;"",'manual inputs_secondary'!D3,"")</f>
        <v/>
      </c>
      <c r="C10" s="485"/>
      <c r="D10" s="485"/>
      <c r="E10" s="485"/>
      <c r="F10" s="485"/>
      <c r="G10" s="485"/>
      <c r="H10" s="485"/>
      <c r="I10" s="485"/>
      <c r="J10" s="485"/>
      <c r="K10" s="485"/>
      <c r="L10" s="486"/>
    </row>
    <row r="11" spans="1:17" x14ac:dyDescent="0.25">
      <c r="B11" s="497" t="str">
        <f>IF('manual inputs_secondary'!D4&lt;&gt;"",'manual inputs_secondary'!D4,"")</f>
        <v/>
      </c>
      <c r="C11" s="487" t="str">
        <f>IF($B11="","",IFERROR(SUMIFS('Data Sorting_Secondary'!$C:$C,'Data Sorting_Secondary'!$A:$A,$B11,'Data Sorting_Secondary'!$B:$B,TRIM(C$9)),0))</f>
        <v/>
      </c>
      <c r="D11" s="487" t="str">
        <f>IF($B11="","",IFERROR(SUMIFS('Data Sorting_Secondary'!$C:$C,'Data Sorting_Secondary'!$A:$A,$B11,'Data Sorting_Secondary'!$B:$B,TRIM(D$9)),0))</f>
        <v/>
      </c>
      <c r="E11" s="487" t="str">
        <f>IF($B11="","",IFERROR(SUMIFS('Data Sorting_Secondary'!$C:$C,'Data Sorting_Secondary'!$A:$A,$B11,'Data Sorting_Secondary'!$B:$B,TRIM(E$9)),0))</f>
        <v/>
      </c>
      <c r="F11" s="490" t="str">
        <f>IF(C11=0,(E11-D11),C11)</f>
        <v/>
      </c>
      <c r="G11" s="493">
        <f>IFERROR(IF(C11=0,E11,(E11-C11)),0)</f>
        <v>0</v>
      </c>
      <c r="H11" s="487" t="str">
        <f>IF($B11="","",IFERROR(SUMIFS('Data Sorting_Secondary'!$C:$C,'Data Sorting_Secondary'!$A:$A,$B11,'Data Sorting_Secondary'!$B:$B,TRIM(H$9)),0))</f>
        <v/>
      </c>
      <c r="I11" s="487" t="str">
        <f>IF($B11="","",IFERROR(SUMIFS('Data Sorting_Secondary'!$C:$C,'Data Sorting_Secondary'!$A:$A,$B11,'Data Sorting_Secondary'!$B:$B,TRIM(I$9)),0))</f>
        <v/>
      </c>
      <c r="J11" s="487" t="str">
        <f>IF($B11="","",IFERROR(SUMIFS('Data Sorting_Secondary'!$C:$C,'Data Sorting_Secondary'!$A:$A,$B11,'Data Sorting_Secondary'!$B:$B,TRIM(J$9)),0))</f>
        <v/>
      </c>
      <c r="K11" s="490" t="str">
        <f>IF(H11=0,(J11-I11),H11)</f>
        <v/>
      </c>
      <c r="L11" s="493">
        <f>IFERROR(IF(H11=0,J11,(J11-H11)),0)</f>
        <v>0</v>
      </c>
    </row>
    <row r="12" spans="1:17" x14ac:dyDescent="0.25">
      <c r="B12" s="497" t="str">
        <f>IF('manual inputs_secondary'!D5&lt;&gt;"",'manual inputs_secondary'!D5,"")</f>
        <v/>
      </c>
      <c r="C12" s="327" t="str">
        <f>IF($B12="","",IFERROR(SUMIFS('Data Sorting_Secondary'!$C:$C,'Data Sorting_Secondary'!$A:$A,$B12,'Data Sorting_Secondary'!$B:$B,TRIM(C$9)),0))</f>
        <v/>
      </c>
      <c r="D12" s="327" t="str">
        <f>IF($B12="","",IFERROR(SUMIFS('Data Sorting_Secondary'!$C:$C,'Data Sorting_Secondary'!$A:$A,$B12,'Data Sorting_Secondary'!$B:$B,TRIM(D$9)),0))</f>
        <v/>
      </c>
      <c r="E12" s="327" t="str">
        <f>IF($B12="","",IFERROR(SUMIFS('Data Sorting_Secondary'!$C:$C,'Data Sorting_Secondary'!$A:$A,$B12,'Data Sorting_Secondary'!$B:$B,TRIM(E$9)),0))</f>
        <v/>
      </c>
      <c r="F12" s="491" t="str">
        <f t="shared" ref="F12:F60" si="5">IF(C12=0,(E12-D12),C12)</f>
        <v/>
      </c>
      <c r="G12" s="479">
        <f t="shared" ref="G12:G60" si="6">IFERROR(IF(C12=0,E12,(E12-C12)),0)</f>
        <v>0</v>
      </c>
      <c r="H12" s="327" t="str">
        <f>IF($B12="","",IFERROR(SUMIFS('Data Sorting_Secondary'!$C:$C,'Data Sorting_Secondary'!$A:$A,$B12,'Data Sorting_Secondary'!$B:$B,TRIM(H$9)),0))</f>
        <v/>
      </c>
      <c r="I12" s="327" t="str">
        <f>IF($B12="","",IFERROR(SUMIFS('Data Sorting_Secondary'!$C:$C,'Data Sorting_Secondary'!$A:$A,$B12,'Data Sorting_Secondary'!$B:$B,TRIM(I$9)),0))</f>
        <v/>
      </c>
      <c r="J12" s="327" t="str">
        <f>IF($B12="","",IFERROR(SUMIFS('Data Sorting_Secondary'!$C:$C,'Data Sorting_Secondary'!$A:$A,$B12,'Data Sorting_Secondary'!$B:$B,TRIM(J$9)),0))</f>
        <v/>
      </c>
      <c r="K12" s="491" t="str">
        <f t="shared" ref="K12:K60" si="7">IF(H12=0,(J12-I12),H12)</f>
        <v/>
      </c>
      <c r="L12" s="479">
        <f t="shared" ref="L12:L60" si="8">IFERROR(IF(H12=0,J12,(J12-H12)),0)</f>
        <v>0</v>
      </c>
    </row>
    <row r="13" spans="1:17" x14ac:dyDescent="0.25">
      <c r="B13" s="497" t="str">
        <f>IF('manual inputs_secondary'!D6&lt;&gt;"",'manual inputs_secondary'!D6,"")</f>
        <v/>
      </c>
      <c r="C13" s="327" t="str">
        <f>IF($B13="","",IFERROR(SUMIFS('Data Sorting_Secondary'!$C:$C,'Data Sorting_Secondary'!$A:$A,$B13,'Data Sorting_Secondary'!$B:$B,TRIM(C$9)),0))</f>
        <v/>
      </c>
      <c r="D13" s="327" t="str">
        <f>IF($B13="","",IFERROR(SUMIFS('Data Sorting_Secondary'!$C:$C,'Data Sorting_Secondary'!$A:$A,$B13,'Data Sorting_Secondary'!$B:$B,TRIM(D$9)),0))</f>
        <v/>
      </c>
      <c r="E13" s="327" t="str">
        <f>IF($B13="","",IFERROR(SUMIFS('Data Sorting_Secondary'!$C:$C,'Data Sorting_Secondary'!$A:$A,$B13,'Data Sorting_Secondary'!$B:$B,TRIM(E$9)),0))</f>
        <v/>
      </c>
      <c r="F13" s="491" t="str">
        <f t="shared" si="5"/>
        <v/>
      </c>
      <c r="G13" s="479">
        <f t="shared" si="6"/>
        <v>0</v>
      </c>
      <c r="H13" s="327" t="str">
        <f>IF($B13="","",IFERROR(SUMIFS('Data Sorting_Secondary'!$C:$C,'Data Sorting_Secondary'!$A:$A,$B13,'Data Sorting_Secondary'!$B:$B,TRIM(H$9)),0))</f>
        <v/>
      </c>
      <c r="I13" s="327" t="str">
        <f>IF($B13="","",IFERROR(SUMIFS('Data Sorting_Secondary'!$C:$C,'Data Sorting_Secondary'!$A:$A,$B13,'Data Sorting_Secondary'!$B:$B,TRIM(I$9)),0))</f>
        <v/>
      </c>
      <c r="J13" s="327" t="str">
        <f>IF($B13="","",IFERROR(SUMIFS('Data Sorting_Secondary'!$C:$C,'Data Sorting_Secondary'!$A:$A,$B13,'Data Sorting_Secondary'!$B:$B,TRIM(J$9)),0))</f>
        <v/>
      </c>
      <c r="K13" s="491" t="str">
        <f t="shared" si="7"/>
        <v/>
      </c>
      <c r="L13" s="479">
        <f t="shared" si="8"/>
        <v>0</v>
      </c>
    </row>
    <row r="14" spans="1:17" x14ac:dyDescent="0.25">
      <c r="B14" s="497" t="str">
        <f>IF('manual inputs_secondary'!D7&lt;&gt;"",'manual inputs_secondary'!D7,"")</f>
        <v/>
      </c>
      <c r="C14" s="327" t="str">
        <f>IF($B14="","",IFERROR(SUMIFS('Data Sorting_Secondary'!$C:$C,'Data Sorting_Secondary'!$A:$A,$B14,'Data Sorting_Secondary'!$B:$B,TRIM(C$9)),0))</f>
        <v/>
      </c>
      <c r="D14" s="327" t="str">
        <f>IF($B14="","",IFERROR(SUMIFS('Data Sorting_Secondary'!$C:$C,'Data Sorting_Secondary'!$A:$A,$B14,'Data Sorting_Secondary'!$B:$B,TRIM(D$9)),0))</f>
        <v/>
      </c>
      <c r="E14" s="327" t="str">
        <f>IF($B14="","",IFERROR(SUMIFS('Data Sorting_Secondary'!$C:$C,'Data Sorting_Secondary'!$A:$A,$B14,'Data Sorting_Secondary'!$B:$B,TRIM(E$9)),0))</f>
        <v/>
      </c>
      <c r="F14" s="491" t="str">
        <f t="shared" si="5"/>
        <v/>
      </c>
      <c r="G14" s="479">
        <f t="shared" si="6"/>
        <v>0</v>
      </c>
      <c r="H14" s="327" t="str">
        <f>IF($B14="","",IFERROR(SUMIFS('Data Sorting_Secondary'!$C:$C,'Data Sorting_Secondary'!$A:$A,$B14,'Data Sorting_Secondary'!$B:$B,TRIM(H$9)),0))</f>
        <v/>
      </c>
      <c r="I14" s="327" t="str">
        <f>IF($B14="","",IFERROR(SUMIFS('Data Sorting_Secondary'!$C:$C,'Data Sorting_Secondary'!$A:$A,$B14,'Data Sorting_Secondary'!$B:$B,TRIM(I$9)),0))</f>
        <v/>
      </c>
      <c r="J14" s="327" t="str">
        <f>IF($B14="","",IFERROR(SUMIFS('Data Sorting_Secondary'!$C:$C,'Data Sorting_Secondary'!$A:$A,$B14,'Data Sorting_Secondary'!$B:$B,TRIM(J$9)),0))</f>
        <v/>
      </c>
      <c r="K14" s="491" t="str">
        <f t="shared" si="7"/>
        <v/>
      </c>
      <c r="L14" s="479">
        <f t="shared" si="8"/>
        <v>0</v>
      </c>
    </row>
    <row r="15" spans="1:17" x14ac:dyDescent="0.25">
      <c r="B15" s="497" t="str">
        <f>IF('manual inputs_secondary'!D8&lt;&gt;"",'manual inputs_secondary'!D8,"")</f>
        <v/>
      </c>
      <c r="C15" s="327" t="str">
        <f>IF($B15="","",IFERROR(SUMIFS('Data Sorting_Secondary'!$C:$C,'Data Sorting_Secondary'!$A:$A,$B15,'Data Sorting_Secondary'!$B:$B,TRIM(C$9)),0))</f>
        <v/>
      </c>
      <c r="D15" s="327" t="str">
        <f>IF($B15="","",IFERROR(SUMIFS('Data Sorting_Secondary'!$C:$C,'Data Sorting_Secondary'!$A:$A,$B15,'Data Sorting_Secondary'!$B:$B,TRIM(D$9)),0))</f>
        <v/>
      </c>
      <c r="E15" s="327" t="str">
        <f>IF($B15="","",IFERROR(SUMIFS('Data Sorting_Secondary'!$C:$C,'Data Sorting_Secondary'!$A:$A,$B15,'Data Sorting_Secondary'!$B:$B,TRIM(E$9)),0))</f>
        <v/>
      </c>
      <c r="F15" s="491" t="str">
        <f t="shared" si="5"/>
        <v/>
      </c>
      <c r="G15" s="479">
        <f t="shared" si="6"/>
        <v>0</v>
      </c>
      <c r="H15" s="327" t="str">
        <f>IF($B15="","",IFERROR(SUMIFS('Data Sorting_Secondary'!$C:$C,'Data Sorting_Secondary'!$A:$A,$B15,'Data Sorting_Secondary'!$B:$B,TRIM(H$9)),0))</f>
        <v/>
      </c>
      <c r="I15" s="327" t="str">
        <f>IF($B15="","",IFERROR(SUMIFS('Data Sorting_Secondary'!$C:$C,'Data Sorting_Secondary'!$A:$A,$B15,'Data Sorting_Secondary'!$B:$B,TRIM(I$9)),0))</f>
        <v/>
      </c>
      <c r="J15" s="327" t="str">
        <f>IF($B15="","",IFERROR(SUMIFS('Data Sorting_Secondary'!$C:$C,'Data Sorting_Secondary'!$A:$A,$B15,'Data Sorting_Secondary'!$B:$B,TRIM(J$9)),0))</f>
        <v/>
      </c>
      <c r="K15" s="491" t="str">
        <f t="shared" si="7"/>
        <v/>
      </c>
      <c r="L15" s="479">
        <f t="shared" si="8"/>
        <v>0</v>
      </c>
    </row>
    <row r="16" spans="1:17" x14ac:dyDescent="0.25">
      <c r="B16" s="497" t="str">
        <f>IF('manual inputs_secondary'!D9&lt;&gt;"",'manual inputs_secondary'!D9,"")</f>
        <v/>
      </c>
      <c r="C16" s="327" t="str">
        <f>IF($B16="","",IFERROR(SUMIFS('Data Sorting_Secondary'!$C:$C,'Data Sorting_Secondary'!$A:$A,$B16,'Data Sorting_Secondary'!$B:$B,TRIM(C$9)),0))</f>
        <v/>
      </c>
      <c r="D16" s="327" t="str">
        <f>IF($B16="","",IFERROR(SUMIFS('Data Sorting_Secondary'!$C:$C,'Data Sorting_Secondary'!$A:$A,$B16,'Data Sorting_Secondary'!$B:$B,TRIM(D$9)),0))</f>
        <v/>
      </c>
      <c r="E16" s="327" t="str">
        <f>IF($B16="","",IFERROR(SUMIFS('Data Sorting_Secondary'!$C:$C,'Data Sorting_Secondary'!$A:$A,$B16,'Data Sorting_Secondary'!$B:$B,TRIM(E$9)),0))</f>
        <v/>
      </c>
      <c r="F16" s="491" t="str">
        <f t="shared" si="5"/>
        <v/>
      </c>
      <c r="G16" s="479">
        <f t="shared" si="6"/>
        <v>0</v>
      </c>
      <c r="H16" s="327" t="str">
        <f>IF($B16="","",IFERROR(SUMIFS('Data Sorting_Secondary'!$C:$C,'Data Sorting_Secondary'!$A:$A,$B16,'Data Sorting_Secondary'!$B:$B,TRIM(H$9)),0))</f>
        <v/>
      </c>
      <c r="I16" s="327" t="str">
        <f>IF($B16="","",IFERROR(SUMIFS('Data Sorting_Secondary'!$C:$C,'Data Sorting_Secondary'!$A:$A,$B16,'Data Sorting_Secondary'!$B:$B,TRIM(I$9)),0))</f>
        <v/>
      </c>
      <c r="J16" s="327" t="str">
        <f>IF($B16="","",IFERROR(SUMIFS('Data Sorting_Secondary'!$C:$C,'Data Sorting_Secondary'!$A:$A,$B16,'Data Sorting_Secondary'!$B:$B,TRIM(J$9)),0))</f>
        <v/>
      </c>
      <c r="K16" s="491" t="str">
        <f t="shared" si="7"/>
        <v/>
      </c>
      <c r="L16" s="479">
        <f t="shared" si="8"/>
        <v>0</v>
      </c>
    </row>
    <row r="17" spans="2:12" x14ac:dyDescent="0.25">
      <c r="B17" s="497" t="str">
        <f>IF('manual inputs_secondary'!D10&lt;&gt;"",'manual inputs_secondary'!D10,"")</f>
        <v/>
      </c>
      <c r="C17" s="327" t="str">
        <f>IF($B17="","",IFERROR(SUMIFS('Data Sorting_Secondary'!$C:$C,'Data Sorting_Secondary'!$A:$A,$B17,'Data Sorting_Secondary'!$B:$B,TRIM(C$9)),0))</f>
        <v/>
      </c>
      <c r="D17" s="327" t="str">
        <f>IF($B17="","",IFERROR(SUMIFS('Data Sorting_Secondary'!$C:$C,'Data Sorting_Secondary'!$A:$A,$B17,'Data Sorting_Secondary'!$B:$B,TRIM(D$9)),0))</f>
        <v/>
      </c>
      <c r="E17" s="327" t="str">
        <f>IF($B17="","",IFERROR(SUMIFS('Data Sorting_Secondary'!$C:$C,'Data Sorting_Secondary'!$A:$A,$B17,'Data Sorting_Secondary'!$B:$B,TRIM(E$9)),0))</f>
        <v/>
      </c>
      <c r="F17" s="491" t="str">
        <f t="shared" si="5"/>
        <v/>
      </c>
      <c r="G17" s="479">
        <f t="shared" si="6"/>
        <v>0</v>
      </c>
      <c r="H17" s="327" t="str">
        <f>IF($B17="","",IFERROR(SUMIFS('Data Sorting_Secondary'!$C:$C,'Data Sorting_Secondary'!$A:$A,$B17,'Data Sorting_Secondary'!$B:$B,TRIM(H$9)),0))</f>
        <v/>
      </c>
      <c r="I17" s="327" t="str">
        <f>IF($B17="","",IFERROR(SUMIFS('Data Sorting_Secondary'!$C:$C,'Data Sorting_Secondary'!$A:$A,$B17,'Data Sorting_Secondary'!$B:$B,TRIM(I$9)),0))</f>
        <v/>
      </c>
      <c r="J17" s="327" t="str">
        <f>IF($B17="","",IFERROR(SUMIFS('Data Sorting_Secondary'!$C:$C,'Data Sorting_Secondary'!$A:$A,$B17,'Data Sorting_Secondary'!$B:$B,TRIM(J$9)),0))</f>
        <v/>
      </c>
      <c r="K17" s="491" t="str">
        <f t="shared" si="7"/>
        <v/>
      </c>
      <c r="L17" s="479">
        <f t="shared" si="8"/>
        <v>0</v>
      </c>
    </row>
    <row r="18" spans="2:12" x14ac:dyDescent="0.25">
      <c r="B18" s="497" t="str">
        <f>IF('manual inputs_secondary'!D11&lt;&gt;"",'manual inputs_secondary'!D11,"")</f>
        <v/>
      </c>
      <c r="C18" s="327" t="str">
        <f>IF($B18="","",IFERROR(SUMIFS('Data Sorting_Secondary'!$C:$C,'Data Sorting_Secondary'!$A:$A,$B18,'Data Sorting_Secondary'!$B:$B,TRIM(C$9)),0))</f>
        <v/>
      </c>
      <c r="D18" s="327" t="str">
        <f>IF($B18="","",IFERROR(SUMIFS('Data Sorting_Secondary'!$C:$C,'Data Sorting_Secondary'!$A:$A,$B18,'Data Sorting_Secondary'!$B:$B,TRIM(D$9)),0))</f>
        <v/>
      </c>
      <c r="E18" s="327" t="str">
        <f>IF($B18="","",IFERROR(SUMIFS('Data Sorting_Secondary'!$C:$C,'Data Sorting_Secondary'!$A:$A,$B18,'Data Sorting_Secondary'!$B:$B,TRIM(E$9)),0))</f>
        <v/>
      </c>
      <c r="F18" s="491" t="str">
        <f t="shared" si="5"/>
        <v/>
      </c>
      <c r="G18" s="479">
        <f t="shared" si="6"/>
        <v>0</v>
      </c>
      <c r="H18" s="327" t="str">
        <f>IF($B18="","",IFERROR(SUMIFS('Data Sorting_Secondary'!$C:$C,'Data Sorting_Secondary'!$A:$A,$B18,'Data Sorting_Secondary'!$B:$B,TRIM(H$9)),0))</f>
        <v/>
      </c>
      <c r="I18" s="327" t="str">
        <f>IF($B18="","",IFERROR(SUMIFS('Data Sorting_Secondary'!$C:$C,'Data Sorting_Secondary'!$A:$A,$B18,'Data Sorting_Secondary'!$B:$B,TRIM(I$9)),0))</f>
        <v/>
      </c>
      <c r="J18" s="327" t="str">
        <f>IF($B18="","",IFERROR(SUMIFS('Data Sorting_Secondary'!$C:$C,'Data Sorting_Secondary'!$A:$A,$B18,'Data Sorting_Secondary'!$B:$B,TRIM(J$9)),0))</f>
        <v/>
      </c>
      <c r="K18" s="491" t="str">
        <f t="shared" si="7"/>
        <v/>
      </c>
      <c r="L18" s="479">
        <f t="shared" si="8"/>
        <v>0</v>
      </c>
    </row>
    <row r="19" spans="2:12" x14ac:dyDescent="0.25">
      <c r="B19" s="497" t="str">
        <f>IF('manual inputs_secondary'!D12&lt;&gt;"",'manual inputs_secondary'!D12,"")</f>
        <v/>
      </c>
      <c r="C19" s="327" t="str">
        <f>IF($B19="","",IFERROR(SUMIFS('Data Sorting_Secondary'!$C:$C,'Data Sorting_Secondary'!$A:$A,$B19,'Data Sorting_Secondary'!$B:$B,TRIM(C$9)),0))</f>
        <v/>
      </c>
      <c r="D19" s="327" t="str">
        <f>IF($B19="","",IFERROR(SUMIFS('Data Sorting_Secondary'!$C:$C,'Data Sorting_Secondary'!$A:$A,$B19,'Data Sorting_Secondary'!$B:$B,TRIM(D$9)),0))</f>
        <v/>
      </c>
      <c r="E19" s="327" t="str">
        <f>IF($B19="","",IFERROR(SUMIFS('Data Sorting_Secondary'!$C:$C,'Data Sorting_Secondary'!$A:$A,$B19,'Data Sorting_Secondary'!$B:$B,TRIM(E$9)),0))</f>
        <v/>
      </c>
      <c r="F19" s="491" t="str">
        <f t="shared" si="5"/>
        <v/>
      </c>
      <c r="G19" s="479">
        <f t="shared" si="6"/>
        <v>0</v>
      </c>
      <c r="H19" s="327" t="str">
        <f>IF($B19="","",IFERROR(SUMIFS('Data Sorting_Secondary'!$C:$C,'Data Sorting_Secondary'!$A:$A,$B19,'Data Sorting_Secondary'!$B:$B,TRIM(H$9)),0))</f>
        <v/>
      </c>
      <c r="I19" s="327" t="str">
        <f>IF($B19="","",IFERROR(SUMIFS('Data Sorting_Secondary'!$C:$C,'Data Sorting_Secondary'!$A:$A,$B19,'Data Sorting_Secondary'!$B:$B,TRIM(I$9)),0))</f>
        <v/>
      </c>
      <c r="J19" s="327" t="str">
        <f>IF($B19="","",IFERROR(SUMIFS('Data Sorting_Secondary'!$C:$C,'Data Sorting_Secondary'!$A:$A,$B19,'Data Sorting_Secondary'!$B:$B,TRIM(J$9)),0))</f>
        <v/>
      </c>
      <c r="K19" s="491" t="str">
        <f t="shared" si="7"/>
        <v/>
      </c>
      <c r="L19" s="479">
        <f t="shared" si="8"/>
        <v>0</v>
      </c>
    </row>
    <row r="20" spans="2:12" x14ac:dyDescent="0.25">
      <c r="B20" s="497" t="str">
        <f>IF('manual inputs_secondary'!D13&lt;&gt;"",'manual inputs_secondary'!D13,"")</f>
        <v/>
      </c>
      <c r="C20" s="327" t="str">
        <f>IF($B20="","",IFERROR(SUMIFS('Data Sorting_Secondary'!$C:$C,'Data Sorting_Secondary'!$A:$A,$B20,'Data Sorting_Secondary'!$B:$B,TRIM(C$9)),0))</f>
        <v/>
      </c>
      <c r="D20" s="327" t="str">
        <f>IF($B20="","",IFERROR(SUMIFS('Data Sorting_Secondary'!$C:$C,'Data Sorting_Secondary'!$A:$A,$B20,'Data Sorting_Secondary'!$B:$B,TRIM(D$9)),0))</f>
        <v/>
      </c>
      <c r="E20" s="327" t="str">
        <f>IF($B20="","",IFERROR(SUMIFS('Data Sorting_Secondary'!$C:$C,'Data Sorting_Secondary'!$A:$A,$B20,'Data Sorting_Secondary'!$B:$B,TRIM(E$9)),0))</f>
        <v/>
      </c>
      <c r="F20" s="491" t="str">
        <f t="shared" si="5"/>
        <v/>
      </c>
      <c r="G20" s="479">
        <f t="shared" si="6"/>
        <v>0</v>
      </c>
      <c r="H20" s="327" t="str">
        <f>IF($B20="","",IFERROR(SUMIFS('Data Sorting_Secondary'!$C:$C,'Data Sorting_Secondary'!$A:$A,$B20,'Data Sorting_Secondary'!$B:$B,TRIM(H$9)),0))</f>
        <v/>
      </c>
      <c r="I20" s="327" t="str">
        <f>IF($B20="","",IFERROR(SUMIFS('Data Sorting_Secondary'!$C:$C,'Data Sorting_Secondary'!$A:$A,$B20,'Data Sorting_Secondary'!$B:$B,TRIM(I$9)),0))</f>
        <v/>
      </c>
      <c r="J20" s="327" t="str">
        <f>IF($B20="","",IFERROR(SUMIFS('Data Sorting_Secondary'!$C:$C,'Data Sorting_Secondary'!$A:$A,$B20,'Data Sorting_Secondary'!$B:$B,TRIM(J$9)),0))</f>
        <v/>
      </c>
      <c r="K20" s="491" t="str">
        <f t="shared" si="7"/>
        <v/>
      </c>
      <c r="L20" s="479">
        <f t="shared" si="8"/>
        <v>0</v>
      </c>
    </row>
    <row r="21" spans="2:12" x14ac:dyDescent="0.25">
      <c r="B21" s="497" t="str">
        <f>IF('manual inputs_secondary'!D14&lt;&gt;"",'manual inputs_secondary'!D14,"")</f>
        <v/>
      </c>
      <c r="C21" s="327" t="str">
        <f>IF($B21="","",IFERROR(SUMIFS('Data Sorting_Secondary'!$C:$C,'Data Sorting_Secondary'!$A:$A,$B21,'Data Sorting_Secondary'!$B:$B,TRIM(C$9)),0))</f>
        <v/>
      </c>
      <c r="D21" s="327" t="str">
        <f>IF($B21="","",IFERROR(SUMIFS('Data Sorting_Secondary'!$C:$C,'Data Sorting_Secondary'!$A:$A,$B21,'Data Sorting_Secondary'!$B:$B,TRIM(D$9)),0))</f>
        <v/>
      </c>
      <c r="E21" s="327" t="str">
        <f>IF($B21="","",IFERROR(SUMIFS('Data Sorting_Secondary'!$C:$C,'Data Sorting_Secondary'!$A:$A,$B21,'Data Sorting_Secondary'!$B:$B,TRIM(E$9)),0))</f>
        <v/>
      </c>
      <c r="F21" s="491" t="str">
        <f t="shared" si="5"/>
        <v/>
      </c>
      <c r="G21" s="479">
        <f t="shared" si="6"/>
        <v>0</v>
      </c>
      <c r="H21" s="327" t="str">
        <f>IF($B21="","",IFERROR(SUMIFS('Data Sorting_Secondary'!$C:$C,'Data Sorting_Secondary'!$A:$A,$B21,'Data Sorting_Secondary'!$B:$B,TRIM(H$9)),0))</f>
        <v/>
      </c>
      <c r="I21" s="327" t="str">
        <f>IF($B21="","",IFERROR(SUMIFS('Data Sorting_Secondary'!$C:$C,'Data Sorting_Secondary'!$A:$A,$B21,'Data Sorting_Secondary'!$B:$B,TRIM(I$9)),0))</f>
        <v/>
      </c>
      <c r="J21" s="327" t="str">
        <f>IF($B21="","",IFERROR(SUMIFS('Data Sorting_Secondary'!$C:$C,'Data Sorting_Secondary'!$A:$A,$B21,'Data Sorting_Secondary'!$B:$B,TRIM(J$9)),0))</f>
        <v/>
      </c>
      <c r="K21" s="491" t="str">
        <f t="shared" si="7"/>
        <v/>
      </c>
      <c r="L21" s="479">
        <f t="shared" si="8"/>
        <v>0</v>
      </c>
    </row>
    <row r="22" spans="2:12" x14ac:dyDescent="0.25">
      <c r="B22" s="497" t="str">
        <f>IF('manual inputs_secondary'!D15&lt;&gt;"",'manual inputs_secondary'!D15,"")</f>
        <v/>
      </c>
      <c r="C22" s="327" t="str">
        <f>IF($B22="","",IFERROR(SUMIFS('Data Sorting_Secondary'!$C:$C,'Data Sorting_Secondary'!$A:$A,$B22,'Data Sorting_Secondary'!$B:$B,TRIM(C$9)),0))</f>
        <v/>
      </c>
      <c r="D22" s="327" t="str">
        <f>IF($B22="","",IFERROR(SUMIFS('Data Sorting_Secondary'!$C:$C,'Data Sorting_Secondary'!$A:$A,$B22,'Data Sorting_Secondary'!$B:$B,TRIM(D$9)),0))</f>
        <v/>
      </c>
      <c r="E22" s="327" t="str">
        <f>IF($B22="","",IFERROR(SUMIFS('Data Sorting_Secondary'!$C:$C,'Data Sorting_Secondary'!$A:$A,$B22,'Data Sorting_Secondary'!$B:$B,TRIM(E$9)),0))</f>
        <v/>
      </c>
      <c r="F22" s="491" t="str">
        <f t="shared" si="5"/>
        <v/>
      </c>
      <c r="G22" s="479">
        <f t="shared" si="6"/>
        <v>0</v>
      </c>
      <c r="H22" s="327" t="str">
        <f>IF($B22="","",IFERROR(SUMIFS('Data Sorting_Secondary'!$C:$C,'Data Sorting_Secondary'!$A:$A,$B22,'Data Sorting_Secondary'!$B:$B,TRIM(H$9)),0))</f>
        <v/>
      </c>
      <c r="I22" s="327" t="str">
        <f>IF($B22="","",IFERROR(SUMIFS('Data Sorting_Secondary'!$C:$C,'Data Sorting_Secondary'!$A:$A,$B22,'Data Sorting_Secondary'!$B:$B,TRIM(I$9)),0))</f>
        <v/>
      </c>
      <c r="J22" s="327" t="str">
        <f>IF($B22="","",IFERROR(SUMIFS('Data Sorting_Secondary'!$C:$C,'Data Sorting_Secondary'!$A:$A,$B22,'Data Sorting_Secondary'!$B:$B,TRIM(J$9)),0))</f>
        <v/>
      </c>
      <c r="K22" s="491" t="str">
        <f t="shared" si="7"/>
        <v/>
      </c>
      <c r="L22" s="479">
        <f t="shared" si="8"/>
        <v>0</v>
      </c>
    </row>
    <row r="23" spans="2:12" x14ac:dyDescent="0.25">
      <c r="B23" s="497" t="str">
        <f>IF('manual inputs_secondary'!D16&lt;&gt;"",'manual inputs_secondary'!D16,"")</f>
        <v/>
      </c>
      <c r="C23" s="327" t="str">
        <f>IF($B23="","",IFERROR(SUMIFS('Data Sorting_Secondary'!$C:$C,'Data Sorting_Secondary'!$A:$A,$B23,'Data Sorting_Secondary'!$B:$B,TRIM(C$9)),0))</f>
        <v/>
      </c>
      <c r="D23" s="327" t="str">
        <f>IF($B23="","",IFERROR(SUMIFS('Data Sorting_Secondary'!$C:$C,'Data Sorting_Secondary'!$A:$A,$B23,'Data Sorting_Secondary'!$B:$B,TRIM(D$9)),0))</f>
        <v/>
      </c>
      <c r="E23" s="327" t="str">
        <f>IF($B23="","",IFERROR(SUMIFS('Data Sorting_Secondary'!$C:$C,'Data Sorting_Secondary'!$A:$A,$B23,'Data Sorting_Secondary'!$B:$B,TRIM(E$9)),0))</f>
        <v/>
      </c>
      <c r="F23" s="491" t="str">
        <f t="shared" si="5"/>
        <v/>
      </c>
      <c r="G23" s="479">
        <f t="shared" si="6"/>
        <v>0</v>
      </c>
      <c r="H23" s="327" t="str">
        <f>IF($B23="","",IFERROR(SUMIFS('Data Sorting_Secondary'!$C:$C,'Data Sorting_Secondary'!$A:$A,$B23,'Data Sorting_Secondary'!$B:$B,TRIM(H$9)),0))</f>
        <v/>
      </c>
      <c r="I23" s="327" t="str">
        <f>IF($B23="","",IFERROR(SUMIFS('Data Sorting_Secondary'!$C:$C,'Data Sorting_Secondary'!$A:$A,$B23,'Data Sorting_Secondary'!$B:$B,TRIM(I$9)),0))</f>
        <v/>
      </c>
      <c r="J23" s="327" t="str">
        <f>IF($B23="","",IFERROR(SUMIFS('Data Sorting_Secondary'!$C:$C,'Data Sorting_Secondary'!$A:$A,$B23,'Data Sorting_Secondary'!$B:$B,TRIM(J$9)),0))</f>
        <v/>
      </c>
      <c r="K23" s="491" t="str">
        <f t="shared" si="7"/>
        <v/>
      </c>
      <c r="L23" s="479">
        <f t="shared" si="8"/>
        <v>0</v>
      </c>
    </row>
    <row r="24" spans="2:12" x14ac:dyDescent="0.25">
      <c r="B24" s="497" t="str">
        <f>IF('manual inputs_secondary'!D17&lt;&gt;"",'manual inputs_secondary'!D17,"")</f>
        <v/>
      </c>
      <c r="C24" s="327" t="str">
        <f>IF($B24="","",IFERROR(SUMIFS('Data Sorting_Secondary'!$C:$C,'Data Sorting_Secondary'!$A:$A,$B24,'Data Sorting_Secondary'!$B:$B,TRIM(C$9)),0))</f>
        <v/>
      </c>
      <c r="D24" s="327" t="str">
        <f>IF($B24="","",IFERROR(SUMIFS('Data Sorting_Secondary'!$C:$C,'Data Sorting_Secondary'!$A:$A,$B24,'Data Sorting_Secondary'!$B:$B,TRIM(D$9)),0))</f>
        <v/>
      </c>
      <c r="E24" s="327" t="str">
        <f>IF($B24="","",IFERROR(SUMIFS('Data Sorting_Secondary'!$C:$C,'Data Sorting_Secondary'!$A:$A,$B24,'Data Sorting_Secondary'!$B:$B,TRIM(E$9)),0))</f>
        <v/>
      </c>
      <c r="F24" s="491" t="str">
        <f t="shared" si="5"/>
        <v/>
      </c>
      <c r="G24" s="479">
        <f t="shared" si="6"/>
        <v>0</v>
      </c>
      <c r="H24" s="327" t="str">
        <f>IF($B24="","",IFERROR(SUMIFS('Data Sorting_Secondary'!$C:$C,'Data Sorting_Secondary'!$A:$A,$B24,'Data Sorting_Secondary'!$B:$B,TRIM(H$9)),0))</f>
        <v/>
      </c>
      <c r="I24" s="327" t="str">
        <f>IF($B24="","",IFERROR(SUMIFS('Data Sorting_Secondary'!$C:$C,'Data Sorting_Secondary'!$A:$A,$B24,'Data Sorting_Secondary'!$B:$B,TRIM(I$9)),0))</f>
        <v/>
      </c>
      <c r="J24" s="327" t="str">
        <f>IF($B24="","",IFERROR(SUMIFS('Data Sorting_Secondary'!$C:$C,'Data Sorting_Secondary'!$A:$A,$B24,'Data Sorting_Secondary'!$B:$B,TRIM(J$9)),0))</f>
        <v/>
      </c>
      <c r="K24" s="491" t="str">
        <f t="shared" si="7"/>
        <v/>
      </c>
      <c r="L24" s="479">
        <f t="shared" si="8"/>
        <v>0</v>
      </c>
    </row>
    <row r="25" spans="2:12" x14ac:dyDescent="0.25">
      <c r="B25" s="497" t="str">
        <f>IF('manual inputs_secondary'!D18&lt;&gt;"",'manual inputs_secondary'!D18,"")</f>
        <v/>
      </c>
      <c r="C25" s="327" t="str">
        <f>IF($B25="","",IFERROR(SUMIFS('Data Sorting_Secondary'!$C:$C,'Data Sorting_Secondary'!$A:$A,$B25,'Data Sorting_Secondary'!$B:$B,TRIM(C$9)),0))</f>
        <v/>
      </c>
      <c r="D25" s="327" t="str">
        <f>IF($B25="","",IFERROR(SUMIFS('Data Sorting_Secondary'!$C:$C,'Data Sorting_Secondary'!$A:$A,$B25,'Data Sorting_Secondary'!$B:$B,TRIM(D$9)),0))</f>
        <v/>
      </c>
      <c r="E25" s="327" t="str">
        <f>IF($B25="","",IFERROR(SUMIFS('Data Sorting_Secondary'!$C:$C,'Data Sorting_Secondary'!$A:$A,$B25,'Data Sorting_Secondary'!$B:$B,TRIM(E$9)),0))</f>
        <v/>
      </c>
      <c r="F25" s="491" t="str">
        <f t="shared" si="5"/>
        <v/>
      </c>
      <c r="G25" s="479">
        <f t="shared" si="6"/>
        <v>0</v>
      </c>
      <c r="H25" s="327" t="str">
        <f>IF($B25="","",IFERROR(SUMIFS('Data Sorting_Secondary'!$C:$C,'Data Sorting_Secondary'!$A:$A,$B25,'Data Sorting_Secondary'!$B:$B,TRIM(H$9)),0))</f>
        <v/>
      </c>
      <c r="I25" s="327" t="str">
        <f>IF($B25="","",IFERROR(SUMIFS('Data Sorting_Secondary'!$C:$C,'Data Sorting_Secondary'!$A:$A,$B25,'Data Sorting_Secondary'!$B:$B,TRIM(I$9)),0))</f>
        <v/>
      </c>
      <c r="J25" s="327" t="str">
        <f>IF($B25="","",IFERROR(SUMIFS('Data Sorting_Secondary'!$C:$C,'Data Sorting_Secondary'!$A:$A,$B25,'Data Sorting_Secondary'!$B:$B,TRIM(J$9)),0))</f>
        <v/>
      </c>
      <c r="K25" s="491" t="str">
        <f t="shared" si="7"/>
        <v/>
      </c>
      <c r="L25" s="479">
        <f t="shared" si="8"/>
        <v>0</v>
      </c>
    </row>
    <row r="26" spans="2:12" x14ac:dyDescent="0.25">
      <c r="B26" s="497" t="str">
        <f>IF('manual inputs_secondary'!D19&lt;&gt;"",'manual inputs_secondary'!D19,"")</f>
        <v/>
      </c>
      <c r="C26" s="327" t="str">
        <f>IF($B26="","",IFERROR(SUMIFS('Data Sorting_Secondary'!$C:$C,'Data Sorting_Secondary'!$A:$A,$B26,'Data Sorting_Secondary'!$B:$B,TRIM(C$9)),0))</f>
        <v/>
      </c>
      <c r="D26" s="327" t="str">
        <f>IF($B26="","",IFERROR(SUMIFS('Data Sorting_Secondary'!$C:$C,'Data Sorting_Secondary'!$A:$A,$B26,'Data Sorting_Secondary'!$B:$B,TRIM(D$9)),0))</f>
        <v/>
      </c>
      <c r="E26" s="327" t="str">
        <f>IF($B26="","",IFERROR(SUMIFS('Data Sorting_Secondary'!$C:$C,'Data Sorting_Secondary'!$A:$A,$B26,'Data Sorting_Secondary'!$B:$B,TRIM(E$9)),0))</f>
        <v/>
      </c>
      <c r="F26" s="491" t="str">
        <f t="shared" si="5"/>
        <v/>
      </c>
      <c r="G26" s="479">
        <f t="shared" si="6"/>
        <v>0</v>
      </c>
      <c r="H26" s="327" t="str">
        <f>IF($B26="","",IFERROR(SUMIFS('Data Sorting_Secondary'!$C:$C,'Data Sorting_Secondary'!$A:$A,$B26,'Data Sorting_Secondary'!$B:$B,TRIM(H$9)),0))</f>
        <v/>
      </c>
      <c r="I26" s="327" t="str">
        <f>IF($B26="","",IFERROR(SUMIFS('Data Sorting_Secondary'!$C:$C,'Data Sorting_Secondary'!$A:$A,$B26,'Data Sorting_Secondary'!$B:$B,TRIM(I$9)),0))</f>
        <v/>
      </c>
      <c r="J26" s="327" t="str">
        <f>IF($B26="","",IFERROR(SUMIFS('Data Sorting_Secondary'!$C:$C,'Data Sorting_Secondary'!$A:$A,$B26,'Data Sorting_Secondary'!$B:$B,TRIM(J$9)),0))</f>
        <v/>
      </c>
      <c r="K26" s="491" t="str">
        <f t="shared" si="7"/>
        <v/>
      </c>
      <c r="L26" s="479">
        <f t="shared" si="8"/>
        <v>0</v>
      </c>
    </row>
    <row r="27" spans="2:12" x14ac:dyDescent="0.25">
      <c r="B27" s="497" t="str">
        <f>IF('manual inputs_secondary'!D20&lt;&gt;"",'manual inputs_secondary'!D20,"")</f>
        <v/>
      </c>
      <c r="C27" s="327" t="str">
        <f>IF($B27="","",IFERROR(SUMIFS('Data Sorting_Secondary'!$C:$C,'Data Sorting_Secondary'!$A:$A,$B27,'Data Sorting_Secondary'!$B:$B,TRIM(C$9)),0))</f>
        <v/>
      </c>
      <c r="D27" s="327" t="str">
        <f>IF($B27="","",IFERROR(SUMIFS('Data Sorting_Secondary'!$C:$C,'Data Sorting_Secondary'!$A:$A,$B27,'Data Sorting_Secondary'!$B:$B,TRIM(D$9)),0))</f>
        <v/>
      </c>
      <c r="E27" s="327" t="str">
        <f>IF($B27="","",IFERROR(SUMIFS('Data Sorting_Secondary'!$C:$C,'Data Sorting_Secondary'!$A:$A,$B27,'Data Sorting_Secondary'!$B:$B,TRIM(E$9)),0))</f>
        <v/>
      </c>
      <c r="F27" s="491" t="str">
        <f t="shared" si="5"/>
        <v/>
      </c>
      <c r="G27" s="479">
        <f t="shared" si="6"/>
        <v>0</v>
      </c>
      <c r="H27" s="327" t="str">
        <f>IF($B27="","",IFERROR(SUMIFS('Data Sorting_Secondary'!$C:$C,'Data Sorting_Secondary'!$A:$A,$B27,'Data Sorting_Secondary'!$B:$B,TRIM(H$9)),0))</f>
        <v/>
      </c>
      <c r="I27" s="327" t="str">
        <f>IF($B27="","",IFERROR(SUMIFS('Data Sorting_Secondary'!$C:$C,'Data Sorting_Secondary'!$A:$A,$B27,'Data Sorting_Secondary'!$B:$B,TRIM(I$9)),0))</f>
        <v/>
      </c>
      <c r="J27" s="327" t="str">
        <f>IF($B27="","",IFERROR(SUMIFS('Data Sorting_Secondary'!$C:$C,'Data Sorting_Secondary'!$A:$A,$B27,'Data Sorting_Secondary'!$B:$B,TRIM(J$9)),0))</f>
        <v/>
      </c>
      <c r="K27" s="491" t="str">
        <f t="shared" si="7"/>
        <v/>
      </c>
      <c r="L27" s="479">
        <f t="shared" si="8"/>
        <v>0</v>
      </c>
    </row>
    <row r="28" spans="2:12" x14ac:dyDescent="0.25">
      <c r="B28" s="497" t="str">
        <f>IF('manual inputs_secondary'!D21&lt;&gt;"",'manual inputs_secondary'!D21,"")</f>
        <v/>
      </c>
      <c r="C28" s="327" t="str">
        <f>IF($B28="","",IFERROR(SUMIFS('Data Sorting_Secondary'!$C:$C,'Data Sorting_Secondary'!$A:$A,$B28,'Data Sorting_Secondary'!$B:$B,TRIM(C$9)),0))</f>
        <v/>
      </c>
      <c r="D28" s="327" t="str">
        <f>IF($B28="","",IFERROR(SUMIFS('Data Sorting_Secondary'!$C:$C,'Data Sorting_Secondary'!$A:$A,$B28,'Data Sorting_Secondary'!$B:$B,TRIM(D$9)),0))</f>
        <v/>
      </c>
      <c r="E28" s="327" t="str">
        <f>IF($B28="","",IFERROR(SUMIFS('Data Sorting_Secondary'!$C:$C,'Data Sorting_Secondary'!$A:$A,$B28,'Data Sorting_Secondary'!$B:$B,TRIM(E$9)),0))</f>
        <v/>
      </c>
      <c r="F28" s="491" t="str">
        <f t="shared" si="5"/>
        <v/>
      </c>
      <c r="G28" s="479">
        <f t="shared" si="6"/>
        <v>0</v>
      </c>
      <c r="H28" s="327" t="str">
        <f>IF($B28="","",IFERROR(SUMIFS('Data Sorting_Secondary'!$C:$C,'Data Sorting_Secondary'!$A:$A,$B28,'Data Sorting_Secondary'!$B:$B,TRIM(H$9)),0))</f>
        <v/>
      </c>
      <c r="I28" s="327" t="str">
        <f>IF($B28="","",IFERROR(SUMIFS('Data Sorting_Secondary'!$C:$C,'Data Sorting_Secondary'!$A:$A,$B28,'Data Sorting_Secondary'!$B:$B,TRIM(I$9)),0))</f>
        <v/>
      </c>
      <c r="J28" s="327" t="str">
        <f>IF($B28="","",IFERROR(SUMIFS('Data Sorting_Secondary'!$C:$C,'Data Sorting_Secondary'!$A:$A,$B28,'Data Sorting_Secondary'!$B:$B,TRIM(J$9)),0))</f>
        <v/>
      </c>
      <c r="K28" s="491" t="str">
        <f t="shared" si="7"/>
        <v/>
      </c>
      <c r="L28" s="479">
        <f t="shared" si="8"/>
        <v>0</v>
      </c>
    </row>
    <row r="29" spans="2:12" x14ac:dyDescent="0.25">
      <c r="B29" s="497" t="str">
        <f>IF('manual inputs_secondary'!D22&lt;&gt;"",'manual inputs_secondary'!D22,"")</f>
        <v/>
      </c>
      <c r="C29" s="327" t="str">
        <f>IF($B29="","",IFERROR(SUMIFS('Data Sorting_Secondary'!$C:$C,'Data Sorting_Secondary'!$A:$A,$B29,'Data Sorting_Secondary'!$B:$B,TRIM(C$9)),0))</f>
        <v/>
      </c>
      <c r="D29" s="327" t="str">
        <f>IF($B29="","",IFERROR(SUMIFS('Data Sorting_Secondary'!$C:$C,'Data Sorting_Secondary'!$A:$A,$B29,'Data Sorting_Secondary'!$B:$B,TRIM(D$9)),0))</f>
        <v/>
      </c>
      <c r="E29" s="327" t="str">
        <f>IF($B29="","",IFERROR(SUMIFS('Data Sorting_Secondary'!$C:$C,'Data Sorting_Secondary'!$A:$A,$B29,'Data Sorting_Secondary'!$B:$B,TRIM(E$9)),0))</f>
        <v/>
      </c>
      <c r="F29" s="491" t="str">
        <f t="shared" si="5"/>
        <v/>
      </c>
      <c r="G29" s="479">
        <f t="shared" si="6"/>
        <v>0</v>
      </c>
      <c r="H29" s="327" t="str">
        <f>IF($B29="","",IFERROR(SUMIFS('Data Sorting_Secondary'!$C:$C,'Data Sorting_Secondary'!$A:$A,$B29,'Data Sorting_Secondary'!$B:$B,TRIM(H$9)),0))</f>
        <v/>
      </c>
      <c r="I29" s="327" t="str">
        <f>IF($B29="","",IFERROR(SUMIFS('Data Sorting_Secondary'!$C:$C,'Data Sorting_Secondary'!$A:$A,$B29,'Data Sorting_Secondary'!$B:$B,TRIM(I$9)),0))</f>
        <v/>
      </c>
      <c r="J29" s="327" t="str">
        <f>IF($B29="","",IFERROR(SUMIFS('Data Sorting_Secondary'!$C:$C,'Data Sorting_Secondary'!$A:$A,$B29,'Data Sorting_Secondary'!$B:$B,TRIM(J$9)),0))</f>
        <v/>
      </c>
      <c r="K29" s="491" t="str">
        <f t="shared" si="7"/>
        <v/>
      </c>
      <c r="L29" s="479">
        <f t="shared" si="8"/>
        <v>0</v>
      </c>
    </row>
    <row r="30" spans="2:12" x14ac:dyDescent="0.25">
      <c r="B30" s="497" t="str">
        <f>IF('manual inputs_secondary'!D23&lt;&gt;"",'manual inputs_secondary'!D23,"")</f>
        <v/>
      </c>
      <c r="C30" s="327" t="str">
        <f>IF($B30="","",IFERROR(SUMIFS('Data Sorting_Secondary'!$C:$C,'Data Sorting_Secondary'!$A:$A,$B30,'Data Sorting_Secondary'!$B:$B,TRIM(C$9)),0))</f>
        <v/>
      </c>
      <c r="D30" s="327" t="str">
        <f>IF($B30="","",IFERROR(SUMIFS('Data Sorting_Secondary'!$C:$C,'Data Sorting_Secondary'!$A:$A,$B30,'Data Sorting_Secondary'!$B:$B,TRIM(D$9)),0))</f>
        <v/>
      </c>
      <c r="E30" s="327" t="str">
        <f>IF($B30="","",IFERROR(SUMIFS('Data Sorting_Secondary'!$C:$C,'Data Sorting_Secondary'!$A:$A,$B30,'Data Sorting_Secondary'!$B:$B,TRIM(E$9)),0))</f>
        <v/>
      </c>
      <c r="F30" s="491" t="str">
        <f t="shared" si="5"/>
        <v/>
      </c>
      <c r="G30" s="479">
        <f t="shared" si="6"/>
        <v>0</v>
      </c>
      <c r="H30" s="327" t="str">
        <f>IF($B30="","",IFERROR(SUMIFS('Data Sorting_Secondary'!$C:$C,'Data Sorting_Secondary'!$A:$A,$B30,'Data Sorting_Secondary'!$B:$B,TRIM(H$9)),0))</f>
        <v/>
      </c>
      <c r="I30" s="327" t="str">
        <f>IF($B30="","",IFERROR(SUMIFS('Data Sorting_Secondary'!$C:$C,'Data Sorting_Secondary'!$A:$A,$B30,'Data Sorting_Secondary'!$B:$B,TRIM(I$9)),0))</f>
        <v/>
      </c>
      <c r="J30" s="327" t="str">
        <f>IF($B30="","",IFERROR(SUMIFS('Data Sorting_Secondary'!$C:$C,'Data Sorting_Secondary'!$A:$A,$B30,'Data Sorting_Secondary'!$B:$B,TRIM(J$9)),0))</f>
        <v/>
      </c>
      <c r="K30" s="491" t="str">
        <f t="shared" si="7"/>
        <v/>
      </c>
      <c r="L30" s="479">
        <f t="shared" si="8"/>
        <v>0</v>
      </c>
    </row>
    <row r="31" spans="2:12" x14ac:dyDescent="0.25">
      <c r="B31" s="497" t="str">
        <f>IF('manual inputs_secondary'!D24&lt;&gt;"",'manual inputs_secondary'!D24,"")</f>
        <v/>
      </c>
      <c r="C31" s="327" t="str">
        <f>IF($B31="","",IFERROR(SUMIFS('Data Sorting_Secondary'!$C:$C,'Data Sorting_Secondary'!$A:$A,$B31,'Data Sorting_Secondary'!$B:$B,TRIM(C$9)),0))</f>
        <v/>
      </c>
      <c r="D31" s="327" t="str">
        <f>IF($B31="","",IFERROR(SUMIFS('Data Sorting_Secondary'!$C:$C,'Data Sorting_Secondary'!$A:$A,$B31,'Data Sorting_Secondary'!$B:$B,TRIM(D$9)),0))</f>
        <v/>
      </c>
      <c r="E31" s="327" t="str">
        <f>IF($B31="","",IFERROR(SUMIFS('Data Sorting_Secondary'!$C:$C,'Data Sorting_Secondary'!$A:$A,$B31,'Data Sorting_Secondary'!$B:$B,TRIM(E$9)),0))</f>
        <v/>
      </c>
      <c r="F31" s="491" t="str">
        <f t="shared" si="5"/>
        <v/>
      </c>
      <c r="G31" s="479">
        <f t="shared" si="6"/>
        <v>0</v>
      </c>
      <c r="H31" s="327" t="str">
        <f>IF($B31="","",IFERROR(SUMIFS('Data Sorting_Secondary'!$C:$C,'Data Sorting_Secondary'!$A:$A,$B31,'Data Sorting_Secondary'!$B:$B,TRIM(H$9)),0))</f>
        <v/>
      </c>
      <c r="I31" s="327" t="str">
        <f>IF($B31="","",IFERROR(SUMIFS('Data Sorting_Secondary'!$C:$C,'Data Sorting_Secondary'!$A:$A,$B31,'Data Sorting_Secondary'!$B:$B,TRIM(I$9)),0))</f>
        <v/>
      </c>
      <c r="J31" s="327" t="str">
        <f>IF($B31="","",IFERROR(SUMIFS('Data Sorting_Secondary'!$C:$C,'Data Sorting_Secondary'!$A:$A,$B31,'Data Sorting_Secondary'!$B:$B,TRIM(J$9)),0))</f>
        <v/>
      </c>
      <c r="K31" s="491" t="str">
        <f t="shared" si="7"/>
        <v/>
      </c>
      <c r="L31" s="479">
        <f t="shared" si="8"/>
        <v>0</v>
      </c>
    </row>
    <row r="32" spans="2:12" x14ac:dyDescent="0.25">
      <c r="B32" s="497" t="str">
        <f>IF('manual inputs_secondary'!D25&lt;&gt;"",'manual inputs_secondary'!D25,"")</f>
        <v/>
      </c>
      <c r="C32" s="327" t="str">
        <f>IF($B32="","",IFERROR(SUMIFS('Data Sorting_Secondary'!$C:$C,'Data Sorting_Secondary'!$A:$A,$B32,'Data Sorting_Secondary'!$B:$B,TRIM(C$9)),0))</f>
        <v/>
      </c>
      <c r="D32" s="327" t="str">
        <f>IF($B32="","",IFERROR(SUMIFS('Data Sorting_Secondary'!$C:$C,'Data Sorting_Secondary'!$A:$A,$B32,'Data Sorting_Secondary'!$B:$B,TRIM(D$9)),0))</f>
        <v/>
      </c>
      <c r="E32" s="327" t="str">
        <f>IF($B32="","",IFERROR(SUMIFS('Data Sorting_Secondary'!$C:$C,'Data Sorting_Secondary'!$A:$A,$B32,'Data Sorting_Secondary'!$B:$B,TRIM(E$9)),0))</f>
        <v/>
      </c>
      <c r="F32" s="491" t="str">
        <f t="shared" si="5"/>
        <v/>
      </c>
      <c r="G32" s="479">
        <f t="shared" si="6"/>
        <v>0</v>
      </c>
      <c r="H32" s="327" t="str">
        <f>IF($B32="","",IFERROR(SUMIFS('Data Sorting_Secondary'!$C:$C,'Data Sorting_Secondary'!$A:$A,$B32,'Data Sorting_Secondary'!$B:$B,TRIM(H$9)),0))</f>
        <v/>
      </c>
      <c r="I32" s="327" t="str">
        <f>IF($B32="","",IFERROR(SUMIFS('Data Sorting_Secondary'!$C:$C,'Data Sorting_Secondary'!$A:$A,$B32,'Data Sorting_Secondary'!$B:$B,TRIM(I$9)),0))</f>
        <v/>
      </c>
      <c r="J32" s="327" t="str">
        <f>IF($B32="","",IFERROR(SUMIFS('Data Sorting_Secondary'!$C:$C,'Data Sorting_Secondary'!$A:$A,$B32,'Data Sorting_Secondary'!$B:$B,TRIM(J$9)),0))</f>
        <v/>
      </c>
      <c r="K32" s="491" t="str">
        <f t="shared" si="7"/>
        <v/>
      </c>
      <c r="L32" s="479">
        <f t="shared" si="8"/>
        <v>0</v>
      </c>
    </row>
    <row r="33" spans="2:12" x14ac:dyDescent="0.25">
      <c r="B33" s="497" t="str">
        <f>IF('manual inputs_secondary'!D26&lt;&gt;"",'manual inputs_secondary'!D26,"")</f>
        <v/>
      </c>
      <c r="C33" s="327" t="str">
        <f>IF($B33="","",IFERROR(SUMIFS('Data Sorting_Secondary'!$C:$C,'Data Sorting_Secondary'!$A:$A,$B33,'Data Sorting_Secondary'!$B:$B,TRIM(C$9)),0))</f>
        <v/>
      </c>
      <c r="D33" s="327" t="str">
        <f>IF($B33="","",IFERROR(SUMIFS('Data Sorting_Secondary'!$C:$C,'Data Sorting_Secondary'!$A:$A,$B33,'Data Sorting_Secondary'!$B:$B,TRIM(D$9)),0))</f>
        <v/>
      </c>
      <c r="E33" s="327" t="str">
        <f>IF($B33="","",IFERROR(SUMIFS('Data Sorting_Secondary'!$C:$C,'Data Sorting_Secondary'!$A:$A,$B33,'Data Sorting_Secondary'!$B:$B,TRIM(E$9)),0))</f>
        <v/>
      </c>
      <c r="F33" s="491" t="str">
        <f t="shared" si="5"/>
        <v/>
      </c>
      <c r="G33" s="479">
        <f t="shared" si="6"/>
        <v>0</v>
      </c>
      <c r="H33" s="327" t="str">
        <f>IF($B33="","",IFERROR(SUMIFS('Data Sorting_Secondary'!$C:$C,'Data Sorting_Secondary'!$A:$A,$B33,'Data Sorting_Secondary'!$B:$B,TRIM(H$9)),0))</f>
        <v/>
      </c>
      <c r="I33" s="327" t="str">
        <f>IF($B33="","",IFERROR(SUMIFS('Data Sorting_Secondary'!$C:$C,'Data Sorting_Secondary'!$A:$A,$B33,'Data Sorting_Secondary'!$B:$B,TRIM(I$9)),0))</f>
        <v/>
      </c>
      <c r="J33" s="327" t="str">
        <f>IF($B33="","",IFERROR(SUMIFS('Data Sorting_Secondary'!$C:$C,'Data Sorting_Secondary'!$A:$A,$B33,'Data Sorting_Secondary'!$B:$B,TRIM(J$9)),0))</f>
        <v/>
      </c>
      <c r="K33" s="491" t="str">
        <f t="shared" si="7"/>
        <v/>
      </c>
      <c r="L33" s="479">
        <f t="shared" si="8"/>
        <v>0</v>
      </c>
    </row>
    <row r="34" spans="2:12" x14ac:dyDescent="0.25">
      <c r="B34" s="497" t="str">
        <f>IF('manual inputs_secondary'!D27&lt;&gt;"",'manual inputs_secondary'!D27,"")</f>
        <v/>
      </c>
      <c r="C34" s="327" t="str">
        <f>IF($B34="","",IFERROR(SUMIFS('Data Sorting_Secondary'!$C:$C,'Data Sorting_Secondary'!$A:$A,$B34,'Data Sorting_Secondary'!$B:$B,TRIM(C$9)),0))</f>
        <v/>
      </c>
      <c r="D34" s="327" t="str">
        <f>IF($B34="","",IFERROR(SUMIFS('Data Sorting_Secondary'!$C:$C,'Data Sorting_Secondary'!$A:$A,$B34,'Data Sorting_Secondary'!$B:$B,TRIM(D$9)),0))</f>
        <v/>
      </c>
      <c r="E34" s="327" t="str">
        <f>IF($B34="","",IFERROR(SUMIFS('Data Sorting_Secondary'!$C:$C,'Data Sorting_Secondary'!$A:$A,$B34,'Data Sorting_Secondary'!$B:$B,TRIM(E$9)),0))</f>
        <v/>
      </c>
      <c r="F34" s="491" t="str">
        <f t="shared" si="5"/>
        <v/>
      </c>
      <c r="G34" s="479">
        <f t="shared" si="6"/>
        <v>0</v>
      </c>
      <c r="H34" s="327" t="str">
        <f>IF($B34="","",IFERROR(SUMIFS('Data Sorting_Secondary'!$C:$C,'Data Sorting_Secondary'!$A:$A,$B34,'Data Sorting_Secondary'!$B:$B,TRIM(H$9)),0))</f>
        <v/>
      </c>
      <c r="I34" s="327" t="str">
        <f>IF($B34="","",IFERROR(SUMIFS('Data Sorting_Secondary'!$C:$C,'Data Sorting_Secondary'!$A:$A,$B34,'Data Sorting_Secondary'!$B:$B,TRIM(I$9)),0))</f>
        <v/>
      </c>
      <c r="J34" s="327" t="str">
        <f>IF($B34="","",IFERROR(SUMIFS('Data Sorting_Secondary'!$C:$C,'Data Sorting_Secondary'!$A:$A,$B34,'Data Sorting_Secondary'!$B:$B,TRIM(J$9)),0))</f>
        <v/>
      </c>
      <c r="K34" s="491" t="str">
        <f t="shared" si="7"/>
        <v/>
      </c>
      <c r="L34" s="479">
        <f t="shared" si="8"/>
        <v>0</v>
      </c>
    </row>
    <row r="35" spans="2:12" x14ac:dyDescent="0.25">
      <c r="B35" s="497" t="str">
        <f>IF('manual inputs_secondary'!D28&lt;&gt;"",'manual inputs_secondary'!D28,"")</f>
        <v/>
      </c>
      <c r="C35" s="327" t="str">
        <f>IF($B35="","",IFERROR(SUMIFS('Data Sorting_Secondary'!$C:$C,'Data Sorting_Secondary'!$A:$A,$B35,'Data Sorting_Secondary'!$B:$B,TRIM(C$9)),0))</f>
        <v/>
      </c>
      <c r="D35" s="327" t="str">
        <f>IF($B35="","",IFERROR(SUMIFS('Data Sorting_Secondary'!$C:$C,'Data Sorting_Secondary'!$A:$A,$B35,'Data Sorting_Secondary'!$B:$B,TRIM(D$9)),0))</f>
        <v/>
      </c>
      <c r="E35" s="327" t="str">
        <f>IF($B35="","",IFERROR(SUMIFS('Data Sorting_Secondary'!$C:$C,'Data Sorting_Secondary'!$A:$A,$B35,'Data Sorting_Secondary'!$B:$B,TRIM(E$9)),0))</f>
        <v/>
      </c>
      <c r="F35" s="491" t="str">
        <f t="shared" si="5"/>
        <v/>
      </c>
      <c r="G35" s="479">
        <f t="shared" si="6"/>
        <v>0</v>
      </c>
      <c r="H35" s="327" t="str">
        <f>IF($B35="","",IFERROR(SUMIFS('Data Sorting_Secondary'!$C:$C,'Data Sorting_Secondary'!$A:$A,$B35,'Data Sorting_Secondary'!$B:$B,TRIM(H$9)),0))</f>
        <v/>
      </c>
      <c r="I35" s="327" t="str">
        <f>IF($B35="","",IFERROR(SUMIFS('Data Sorting_Secondary'!$C:$C,'Data Sorting_Secondary'!$A:$A,$B35,'Data Sorting_Secondary'!$B:$B,TRIM(I$9)),0))</f>
        <v/>
      </c>
      <c r="J35" s="327" t="str">
        <f>IF($B35="","",IFERROR(SUMIFS('Data Sorting_Secondary'!$C:$C,'Data Sorting_Secondary'!$A:$A,$B35,'Data Sorting_Secondary'!$B:$B,TRIM(J$9)),0))</f>
        <v/>
      </c>
      <c r="K35" s="491" t="str">
        <f t="shared" si="7"/>
        <v/>
      </c>
      <c r="L35" s="479">
        <f t="shared" si="8"/>
        <v>0</v>
      </c>
    </row>
    <row r="36" spans="2:12" x14ac:dyDescent="0.25">
      <c r="B36" s="497" t="str">
        <f>IF('manual inputs_secondary'!D29&lt;&gt;"",'manual inputs_secondary'!D29,"")</f>
        <v/>
      </c>
      <c r="C36" s="327" t="str">
        <f>IF($B36="","",IFERROR(SUMIFS('Data Sorting_Secondary'!$C:$C,'Data Sorting_Secondary'!$A:$A,$B36,'Data Sorting_Secondary'!$B:$B,TRIM(C$9)),0))</f>
        <v/>
      </c>
      <c r="D36" s="327" t="str">
        <f>IF($B36="","",IFERROR(SUMIFS('Data Sorting_Secondary'!$C:$C,'Data Sorting_Secondary'!$A:$A,$B36,'Data Sorting_Secondary'!$B:$B,TRIM(D$9)),0))</f>
        <v/>
      </c>
      <c r="E36" s="327" t="str">
        <f>IF($B36="","",IFERROR(SUMIFS('Data Sorting_Secondary'!$C:$C,'Data Sorting_Secondary'!$A:$A,$B36,'Data Sorting_Secondary'!$B:$B,TRIM(E$9)),0))</f>
        <v/>
      </c>
      <c r="F36" s="491" t="str">
        <f t="shared" si="5"/>
        <v/>
      </c>
      <c r="G36" s="479">
        <f t="shared" si="6"/>
        <v>0</v>
      </c>
      <c r="H36" s="327" t="str">
        <f>IF($B36="","",IFERROR(SUMIFS('Data Sorting_Secondary'!$C:$C,'Data Sorting_Secondary'!$A:$A,$B36,'Data Sorting_Secondary'!$B:$B,TRIM(H$9)),0))</f>
        <v/>
      </c>
      <c r="I36" s="327" t="str">
        <f>IF($B36="","",IFERROR(SUMIFS('Data Sorting_Secondary'!$C:$C,'Data Sorting_Secondary'!$A:$A,$B36,'Data Sorting_Secondary'!$B:$B,TRIM(I$9)),0))</f>
        <v/>
      </c>
      <c r="J36" s="327" t="str">
        <f>IF($B36="","",IFERROR(SUMIFS('Data Sorting_Secondary'!$C:$C,'Data Sorting_Secondary'!$A:$A,$B36,'Data Sorting_Secondary'!$B:$B,TRIM(J$9)),0))</f>
        <v/>
      </c>
      <c r="K36" s="491" t="str">
        <f t="shared" si="7"/>
        <v/>
      </c>
      <c r="L36" s="479">
        <f t="shared" si="8"/>
        <v>0</v>
      </c>
    </row>
    <row r="37" spans="2:12" x14ac:dyDescent="0.25">
      <c r="B37" s="497" t="str">
        <f>IF('manual inputs_secondary'!D30&lt;&gt;"",'manual inputs_secondary'!D30,"")</f>
        <v/>
      </c>
      <c r="C37" s="327" t="str">
        <f>IF($B37="","",IFERROR(SUMIFS('Data Sorting_Secondary'!$C:$C,'Data Sorting_Secondary'!$A:$A,$B37,'Data Sorting_Secondary'!$B:$B,TRIM(C$9)),0))</f>
        <v/>
      </c>
      <c r="D37" s="327" t="str">
        <f>IF($B37="","",IFERROR(SUMIFS('Data Sorting_Secondary'!$C:$C,'Data Sorting_Secondary'!$A:$A,$B37,'Data Sorting_Secondary'!$B:$B,TRIM(D$9)),0))</f>
        <v/>
      </c>
      <c r="E37" s="327" t="str">
        <f>IF($B37="","",IFERROR(SUMIFS('Data Sorting_Secondary'!$C:$C,'Data Sorting_Secondary'!$A:$A,$B37,'Data Sorting_Secondary'!$B:$B,TRIM(E$9)),0))</f>
        <v/>
      </c>
      <c r="F37" s="491" t="str">
        <f t="shared" si="5"/>
        <v/>
      </c>
      <c r="G37" s="479">
        <f t="shared" si="6"/>
        <v>0</v>
      </c>
      <c r="H37" s="327" t="str">
        <f>IF($B37="","",IFERROR(SUMIFS('Data Sorting_Secondary'!$C:$C,'Data Sorting_Secondary'!$A:$A,$B37,'Data Sorting_Secondary'!$B:$B,TRIM(H$9)),0))</f>
        <v/>
      </c>
      <c r="I37" s="327" t="str">
        <f>IF($B37="","",IFERROR(SUMIFS('Data Sorting_Secondary'!$C:$C,'Data Sorting_Secondary'!$A:$A,$B37,'Data Sorting_Secondary'!$B:$B,TRIM(I$9)),0))</f>
        <v/>
      </c>
      <c r="J37" s="327" t="str">
        <f>IF($B37="","",IFERROR(SUMIFS('Data Sorting_Secondary'!$C:$C,'Data Sorting_Secondary'!$A:$A,$B37,'Data Sorting_Secondary'!$B:$B,TRIM(J$9)),0))</f>
        <v/>
      </c>
      <c r="K37" s="491" t="str">
        <f t="shared" si="7"/>
        <v/>
      </c>
      <c r="L37" s="479">
        <f t="shared" si="8"/>
        <v>0</v>
      </c>
    </row>
    <row r="38" spans="2:12" x14ac:dyDescent="0.25">
      <c r="B38" s="497" t="str">
        <f>IF('manual inputs_secondary'!D31&lt;&gt;"",'manual inputs_secondary'!D31,"")</f>
        <v/>
      </c>
      <c r="C38" s="327" t="str">
        <f>IF($B38="","",IFERROR(SUMIFS('Data Sorting_Secondary'!$C:$C,'Data Sorting_Secondary'!$A:$A,$B38,'Data Sorting_Secondary'!$B:$B,TRIM(C$9)),0))</f>
        <v/>
      </c>
      <c r="D38" s="327" t="str">
        <f>IF($B38="","",IFERROR(SUMIFS('Data Sorting_Secondary'!$C:$C,'Data Sorting_Secondary'!$A:$A,$B38,'Data Sorting_Secondary'!$B:$B,TRIM(D$9)),0))</f>
        <v/>
      </c>
      <c r="E38" s="327" t="str">
        <f>IF($B38="","",IFERROR(SUMIFS('Data Sorting_Secondary'!$C:$C,'Data Sorting_Secondary'!$A:$A,$B38,'Data Sorting_Secondary'!$B:$B,TRIM(E$9)),0))</f>
        <v/>
      </c>
      <c r="F38" s="491" t="str">
        <f t="shared" si="5"/>
        <v/>
      </c>
      <c r="G38" s="479">
        <f t="shared" si="6"/>
        <v>0</v>
      </c>
      <c r="H38" s="327" t="str">
        <f>IF($B38="","",IFERROR(SUMIFS('Data Sorting_Secondary'!$C:$C,'Data Sorting_Secondary'!$A:$A,$B38,'Data Sorting_Secondary'!$B:$B,TRIM(H$9)),0))</f>
        <v/>
      </c>
      <c r="I38" s="327" t="str">
        <f>IF($B38="","",IFERROR(SUMIFS('Data Sorting_Secondary'!$C:$C,'Data Sorting_Secondary'!$A:$A,$B38,'Data Sorting_Secondary'!$B:$B,TRIM(I$9)),0))</f>
        <v/>
      </c>
      <c r="J38" s="327" t="str">
        <f>IF($B38="","",IFERROR(SUMIFS('Data Sorting_Secondary'!$C:$C,'Data Sorting_Secondary'!$A:$A,$B38,'Data Sorting_Secondary'!$B:$B,TRIM(J$9)),0))</f>
        <v/>
      </c>
      <c r="K38" s="491" t="str">
        <f t="shared" si="7"/>
        <v/>
      </c>
      <c r="L38" s="479">
        <f t="shared" si="8"/>
        <v>0</v>
      </c>
    </row>
    <row r="39" spans="2:12" x14ac:dyDescent="0.25">
      <c r="B39" s="497" t="str">
        <f>IF('manual inputs_secondary'!D32&lt;&gt;"",'manual inputs_secondary'!D32,"")</f>
        <v/>
      </c>
      <c r="C39" s="327" t="str">
        <f>IF($B39="","",IFERROR(SUMIFS('Data Sorting_Secondary'!$C:$C,'Data Sorting_Secondary'!$A:$A,$B39,'Data Sorting_Secondary'!$B:$B,TRIM(C$9)),0))</f>
        <v/>
      </c>
      <c r="D39" s="327" t="str">
        <f>IF($B39="","",IFERROR(SUMIFS('Data Sorting_Secondary'!$C:$C,'Data Sorting_Secondary'!$A:$A,$B39,'Data Sorting_Secondary'!$B:$B,TRIM(D$9)),0))</f>
        <v/>
      </c>
      <c r="E39" s="327" t="str">
        <f>IF($B39="","",IFERROR(SUMIFS('Data Sorting_Secondary'!$C:$C,'Data Sorting_Secondary'!$A:$A,$B39,'Data Sorting_Secondary'!$B:$B,TRIM(E$9)),0))</f>
        <v/>
      </c>
      <c r="F39" s="491" t="str">
        <f t="shared" si="5"/>
        <v/>
      </c>
      <c r="G39" s="479">
        <f t="shared" si="6"/>
        <v>0</v>
      </c>
      <c r="H39" s="327" t="str">
        <f>IF($B39="","",IFERROR(SUMIFS('Data Sorting_Secondary'!$C:$C,'Data Sorting_Secondary'!$A:$A,$B39,'Data Sorting_Secondary'!$B:$B,TRIM(H$9)),0))</f>
        <v/>
      </c>
      <c r="I39" s="327" t="str">
        <f>IF($B39="","",IFERROR(SUMIFS('Data Sorting_Secondary'!$C:$C,'Data Sorting_Secondary'!$A:$A,$B39,'Data Sorting_Secondary'!$B:$B,TRIM(I$9)),0))</f>
        <v/>
      </c>
      <c r="J39" s="327" t="str">
        <f>IF($B39="","",IFERROR(SUMIFS('Data Sorting_Secondary'!$C:$C,'Data Sorting_Secondary'!$A:$A,$B39,'Data Sorting_Secondary'!$B:$B,TRIM(J$9)),0))</f>
        <v/>
      </c>
      <c r="K39" s="491" t="str">
        <f t="shared" si="7"/>
        <v/>
      </c>
      <c r="L39" s="479">
        <f t="shared" si="8"/>
        <v>0</v>
      </c>
    </row>
    <row r="40" spans="2:12" x14ac:dyDescent="0.25">
      <c r="B40" s="497" t="str">
        <f>IF('manual inputs_secondary'!D33&lt;&gt;"",'manual inputs_secondary'!D33,"")</f>
        <v/>
      </c>
      <c r="C40" s="327" t="str">
        <f>IF($B40="","",IFERROR(SUMIFS('Data Sorting_Secondary'!$C:$C,'Data Sorting_Secondary'!$A:$A,$B40,'Data Sorting_Secondary'!$B:$B,TRIM(C$9)),0))</f>
        <v/>
      </c>
      <c r="D40" s="327" t="str">
        <f>IF($B40="","",IFERROR(SUMIFS('Data Sorting_Secondary'!$C:$C,'Data Sorting_Secondary'!$A:$A,$B40,'Data Sorting_Secondary'!$B:$B,TRIM(D$9)),0))</f>
        <v/>
      </c>
      <c r="E40" s="327" t="str">
        <f>IF($B40="","",IFERROR(SUMIFS('Data Sorting_Secondary'!$C:$C,'Data Sorting_Secondary'!$A:$A,$B40,'Data Sorting_Secondary'!$B:$B,TRIM(E$9)),0))</f>
        <v/>
      </c>
      <c r="F40" s="491" t="str">
        <f t="shared" si="5"/>
        <v/>
      </c>
      <c r="G40" s="479">
        <f t="shared" si="6"/>
        <v>0</v>
      </c>
      <c r="H40" s="327" t="str">
        <f>IF($B40="","",IFERROR(SUMIFS('Data Sorting_Secondary'!$C:$C,'Data Sorting_Secondary'!$A:$A,$B40,'Data Sorting_Secondary'!$B:$B,TRIM(H$9)),0))</f>
        <v/>
      </c>
      <c r="I40" s="327" t="str">
        <f>IF($B40="","",IFERROR(SUMIFS('Data Sorting_Secondary'!$C:$C,'Data Sorting_Secondary'!$A:$A,$B40,'Data Sorting_Secondary'!$B:$B,TRIM(I$9)),0))</f>
        <v/>
      </c>
      <c r="J40" s="327" t="str">
        <f>IF($B40="","",IFERROR(SUMIFS('Data Sorting_Secondary'!$C:$C,'Data Sorting_Secondary'!$A:$A,$B40,'Data Sorting_Secondary'!$B:$B,TRIM(J$9)),0))</f>
        <v/>
      </c>
      <c r="K40" s="491" t="str">
        <f t="shared" si="7"/>
        <v/>
      </c>
      <c r="L40" s="479">
        <f t="shared" si="8"/>
        <v>0</v>
      </c>
    </row>
    <row r="41" spans="2:12" x14ac:dyDescent="0.25">
      <c r="B41" s="497" t="str">
        <f>IF('manual inputs_secondary'!D34&lt;&gt;"",'manual inputs_secondary'!D34,"")</f>
        <v/>
      </c>
      <c r="C41" s="327" t="str">
        <f>IF($B41="","",IFERROR(SUMIFS('Data Sorting_Secondary'!$C:$C,'Data Sorting_Secondary'!$A:$A,$B41,'Data Sorting_Secondary'!$B:$B,TRIM(C$9)),0))</f>
        <v/>
      </c>
      <c r="D41" s="327" t="str">
        <f>IF($B41="","",IFERROR(SUMIFS('Data Sorting_Secondary'!$C:$C,'Data Sorting_Secondary'!$A:$A,$B41,'Data Sorting_Secondary'!$B:$B,TRIM(D$9)),0))</f>
        <v/>
      </c>
      <c r="E41" s="327" t="str">
        <f>IF($B41="","",IFERROR(SUMIFS('Data Sorting_Secondary'!$C:$C,'Data Sorting_Secondary'!$A:$A,$B41,'Data Sorting_Secondary'!$B:$B,TRIM(E$9)),0))</f>
        <v/>
      </c>
      <c r="F41" s="491" t="str">
        <f t="shared" si="5"/>
        <v/>
      </c>
      <c r="G41" s="479">
        <f t="shared" si="6"/>
        <v>0</v>
      </c>
      <c r="H41" s="327" t="str">
        <f>IF($B41="","",IFERROR(SUMIFS('Data Sorting_Secondary'!$C:$C,'Data Sorting_Secondary'!$A:$A,$B41,'Data Sorting_Secondary'!$B:$B,TRIM(H$9)),0))</f>
        <v/>
      </c>
      <c r="I41" s="327" t="str">
        <f>IF($B41="","",IFERROR(SUMIFS('Data Sorting_Secondary'!$C:$C,'Data Sorting_Secondary'!$A:$A,$B41,'Data Sorting_Secondary'!$B:$B,TRIM(I$9)),0))</f>
        <v/>
      </c>
      <c r="J41" s="327" t="str">
        <f>IF($B41="","",IFERROR(SUMIFS('Data Sorting_Secondary'!$C:$C,'Data Sorting_Secondary'!$A:$A,$B41,'Data Sorting_Secondary'!$B:$B,TRIM(J$9)),0))</f>
        <v/>
      </c>
      <c r="K41" s="491" t="str">
        <f t="shared" si="7"/>
        <v/>
      </c>
      <c r="L41" s="479">
        <f t="shared" si="8"/>
        <v>0</v>
      </c>
    </row>
    <row r="42" spans="2:12" x14ac:dyDescent="0.25">
      <c r="B42" s="497" t="str">
        <f>IF('manual inputs_secondary'!D35&lt;&gt;"",'manual inputs_secondary'!D35,"")</f>
        <v/>
      </c>
      <c r="C42" s="327" t="str">
        <f>IF($B42="","",IFERROR(SUMIFS('Data Sorting_Secondary'!$C:$C,'Data Sorting_Secondary'!$A:$A,$B42,'Data Sorting_Secondary'!$B:$B,TRIM(C$9)),0))</f>
        <v/>
      </c>
      <c r="D42" s="327" t="str">
        <f>IF($B42="","",IFERROR(SUMIFS('Data Sorting_Secondary'!$C:$C,'Data Sorting_Secondary'!$A:$A,$B42,'Data Sorting_Secondary'!$B:$B,TRIM(D$9)),0))</f>
        <v/>
      </c>
      <c r="E42" s="327" t="str">
        <f>IF($B42="","",IFERROR(SUMIFS('Data Sorting_Secondary'!$C:$C,'Data Sorting_Secondary'!$A:$A,$B42,'Data Sorting_Secondary'!$B:$B,TRIM(E$9)),0))</f>
        <v/>
      </c>
      <c r="F42" s="491" t="str">
        <f t="shared" si="5"/>
        <v/>
      </c>
      <c r="G42" s="479">
        <f t="shared" si="6"/>
        <v>0</v>
      </c>
      <c r="H42" s="327" t="str">
        <f>IF($B42="","",IFERROR(SUMIFS('Data Sorting_Secondary'!$C:$C,'Data Sorting_Secondary'!$A:$A,$B42,'Data Sorting_Secondary'!$B:$B,TRIM(H$9)),0))</f>
        <v/>
      </c>
      <c r="I42" s="327" t="str">
        <f>IF($B42="","",IFERROR(SUMIFS('Data Sorting_Secondary'!$C:$C,'Data Sorting_Secondary'!$A:$A,$B42,'Data Sorting_Secondary'!$B:$B,TRIM(I$9)),0))</f>
        <v/>
      </c>
      <c r="J42" s="327" t="str">
        <f>IF($B42="","",IFERROR(SUMIFS('Data Sorting_Secondary'!$C:$C,'Data Sorting_Secondary'!$A:$A,$B42,'Data Sorting_Secondary'!$B:$B,TRIM(J$9)),0))</f>
        <v/>
      </c>
      <c r="K42" s="491" t="str">
        <f t="shared" si="7"/>
        <v/>
      </c>
      <c r="L42" s="479">
        <f t="shared" si="8"/>
        <v>0</v>
      </c>
    </row>
    <row r="43" spans="2:12" x14ac:dyDescent="0.25">
      <c r="B43" s="497" t="str">
        <f>IF('manual inputs_secondary'!D36&lt;&gt;"",'manual inputs_secondary'!D36,"")</f>
        <v/>
      </c>
      <c r="C43" s="327" t="str">
        <f>IF($B43="","",IFERROR(SUMIFS('Data Sorting_Secondary'!$C:$C,'Data Sorting_Secondary'!$A:$A,$B43,'Data Sorting_Secondary'!$B:$B,TRIM(C$9)),0))</f>
        <v/>
      </c>
      <c r="D43" s="327" t="str">
        <f>IF($B43="","",IFERROR(SUMIFS('Data Sorting_Secondary'!$C:$C,'Data Sorting_Secondary'!$A:$A,$B43,'Data Sorting_Secondary'!$B:$B,TRIM(D$9)),0))</f>
        <v/>
      </c>
      <c r="E43" s="327" t="str">
        <f>IF($B43="","",IFERROR(SUMIFS('Data Sorting_Secondary'!$C:$C,'Data Sorting_Secondary'!$A:$A,$B43,'Data Sorting_Secondary'!$B:$B,TRIM(E$9)),0))</f>
        <v/>
      </c>
      <c r="F43" s="491" t="str">
        <f t="shared" si="5"/>
        <v/>
      </c>
      <c r="G43" s="479">
        <f t="shared" si="6"/>
        <v>0</v>
      </c>
      <c r="H43" s="327" t="str">
        <f>IF($B43="","",IFERROR(SUMIFS('Data Sorting_Secondary'!$C:$C,'Data Sorting_Secondary'!$A:$A,$B43,'Data Sorting_Secondary'!$B:$B,TRIM(H$9)),0))</f>
        <v/>
      </c>
      <c r="I43" s="327" t="str">
        <f>IF($B43="","",IFERROR(SUMIFS('Data Sorting_Secondary'!$C:$C,'Data Sorting_Secondary'!$A:$A,$B43,'Data Sorting_Secondary'!$B:$B,TRIM(I$9)),0))</f>
        <v/>
      </c>
      <c r="J43" s="327" t="str">
        <f>IF($B43="","",IFERROR(SUMIFS('Data Sorting_Secondary'!$C:$C,'Data Sorting_Secondary'!$A:$A,$B43,'Data Sorting_Secondary'!$B:$B,TRIM(J$9)),0))</f>
        <v/>
      </c>
      <c r="K43" s="491" t="str">
        <f t="shared" si="7"/>
        <v/>
      </c>
      <c r="L43" s="479">
        <f t="shared" si="8"/>
        <v>0</v>
      </c>
    </row>
    <row r="44" spans="2:12" x14ac:dyDescent="0.25">
      <c r="B44" s="497" t="str">
        <f>IF('manual inputs_secondary'!D37&lt;&gt;"",'manual inputs_secondary'!D37,"")</f>
        <v/>
      </c>
      <c r="C44" s="327" t="str">
        <f>IF($B44="","",IFERROR(SUMIFS('Data Sorting_Secondary'!$C:$C,'Data Sorting_Secondary'!$A:$A,$B44,'Data Sorting_Secondary'!$B:$B,TRIM(C$9)),0))</f>
        <v/>
      </c>
      <c r="D44" s="327" t="str">
        <f>IF($B44="","",IFERROR(SUMIFS('Data Sorting_Secondary'!$C:$C,'Data Sorting_Secondary'!$A:$A,$B44,'Data Sorting_Secondary'!$B:$B,TRIM(D$9)),0))</f>
        <v/>
      </c>
      <c r="E44" s="327" t="str">
        <f>IF($B44="","",IFERROR(SUMIFS('Data Sorting_Secondary'!$C:$C,'Data Sorting_Secondary'!$A:$A,$B44,'Data Sorting_Secondary'!$B:$B,TRIM(E$9)),0))</f>
        <v/>
      </c>
      <c r="F44" s="491" t="str">
        <f t="shared" si="5"/>
        <v/>
      </c>
      <c r="G44" s="479">
        <f t="shared" si="6"/>
        <v>0</v>
      </c>
      <c r="H44" s="327" t="str">
        <f>IF($B44="","",IFERROR(SUMIFS('Data Sorting_Secondary'!$C:$C,'Data Sorting_Secondary'!$A:$A,$B44,'Data Sorting_Secondary'!$B:$B,TRIM(H$9)),0))</f>
        <v/>
      </c>
      <c r="I44" s="327" t="str">
        <f>IF($B44="","",IFERROR(SUMIFS('Data Sorting_Secondary'!$C:$C,'Data Sorting_Secondary'!$A:$A,$B44,'Data Sorting_Secondary'!$B:$B,TRIM(I$9)),0))</f>
        <v/>
      </c>
      <c r="J44" s="327" t="str">
        <f>IF($B44="","",IFERROR(SUMIFS('Data Sorting_Secondary'!$C:$C,'Data Sorting_Secondary'!$A:$A,$B44,'Data Sorting_Secondary'!$B:$B,TRIM(J$9)),0))</f>
        <v/>
      </c>
      <c r="K44" s="491" t="str">
        <f t="shared" si="7"/>
        <v/>
      </c>
      <c r="L44" s="479">
        <f t="shared" si="8"/>
        <v>0</v>
      </c>
    </row>
    <row r="45" spans="2:12" x14ac:dyDescent="0.25">
      <c r="B45" s="497" t="str">
        <f>IF('manual inputs_secondary'!D38&lt;&gt;"",'manual inputs_secondary'!D38,"")</f>
        <v/>
      </c>
      <c r="C45" s="327" t="str">
        <f>IF($B45="","",IFERROR(SUMIFS('Data Sorting_Secondary'!$C:$C,'Data Sorting_Secondary'!$A:$A,$B45,'Data Sorting_Secondary'!$B:$B,TRIM(C$9)),0))</f>
        <v/>
      </c>
      <c r="D45" s="327" t="str">
        <f>IF($B45="","",IFERROR(SUMIFS('Data Sorting_Secondary'!$C:$C,'Data Sorting_Secondary'!$A:$A,$B45,'Data Sorting_Secondary'!$B:$B,TRIM(D$9)),0))</f>
        <v/>
      </c>
      <c r="E45" s="327" t="str">
        <f>IF($B45="","",IFERROR(SUMIFS('Data Sorting_Secondary'!$C:$C,'Data Sorting_Secondary'!$A:$A,$B45,'Data Sorting_Secondary'!$B:$B,TRIM(E$9)),0))</f>
        <v/>
      </c>
      <c r="F45" s="491" t="str">
        <f t="shared" si="5"/>
        <v/>
      </c>
      <c r="G45" s="479">
        <f t="shared" si="6"/>
        <v>0</v>
      </c>
      <c r="H45" s="327" t="str">
        <f>IF($B45="","",IFERROR(SUMIFS('Data Sorting_Secondary'!$C:$C,'Data Sorting_Secondary'!$A:$A,$B45,'Data Sorting_Secondary'!$B:$B,TRIM(H$9)),0))</f>
        <v/>
      </c>
      <c r="I45" s="327" t="str">
        <f>IF($B45="","",IFERROR(SUMIFS('Data Sorting_Secondary'!$C:$C,'Data Sorting_Secondary'!$A:$A,$B45,'Data Sorting_Secondary'!$B:$B,TRIM(I$9)),0))</f>
        <v/>
      </c>
      <c r="J45" s="327" t="str">
        <f>IF($B45="","",IFERROR(SUMIFS('Data Sorting_Secondary'!$C:$C,'Data Sorting_Secondary'!$A:$A,$B45,'Data Sorting_Secondary'!$B:$B,TRIM(J$9)),0))</f>
        <v/>
      </c>
      <c r="K45" s="491" t="str">
        <f t="shared" si="7"/>
        <v/>
      </c>
      <c r="L45" s="479">
        <f t="shared" si="8"/>
        <v>0</v>
      </c>
    </row>
    <row r="46" spans="2:12" x14ac:dyDescent="0.25">
      <c r="B46" s="497" t="str">
        <f>IF('manual inputs_secondary'!D39&lt;&gt;"",'manual inputs_secondary'!D39,"")</f>
        <v/>
      </c>
      <c r="C46" s="327" t="str">
        <f>IF($B46="","",IFERROR(SUMIFS('Data Sorting_Secondary'!$C:$C,'Data Sorting_Secondary'!$A:$A,$B46,'Data Sorting_Secondary'!$B:$B,TRIM(C$9)),0))</f>
        <v/>
      </c>
      <c r="D46" s="327" t="str">
        <f>IF($B46="","",IFERROR(SUMIFS('Data Sorting_Secondary'!$C:$C,'Data Sorting_Secondary'!$A:$A,$B46,'Data Sorting_Secondary'!$B:$B,TRIM(D$9)),0))</f>
        <v/>
      </c>
      <c r="E46" s="327" t="str">
        <f>IF($B46="","",IFERROR(SUMIFS('Data Sorting_Secondary'!$C:$C,'Data Sorting_Secondary'!$A:$A,$B46,'Data Sorting_Secondary'!$B:$B,TRIM(E$9)),0))</f>
        <v/>
      </c>
      <c r="F46" s="491" t="str">
        <f t="shared" si="5"/>
        <v/>
      </c>
      <c r="G46" s="479">
        <f t="shared" si="6"/>
        <v>0</v>
      </c>
      <c r="H46" s="327" t="str">
        <f>IF($B46="","",IFERROR(SUMIFS('Data Sorting_Secondary'!$C:$C,'Data Sorting_Secondary'!$A:$A,$B46,'Data Sorting_Secondary'!$B:$B,TRIM(H$9)),0))</f>
        <v/>
      </c>
      <c r="I46" s="327" t="str">
        <f>IF($B46="","",IFERROR(SUMIFS('Data Sorting_Secondary'!$C:$C,'Data Sorting_Secondary'!$A:$A,$B46,'Data Sorting_Secondary'!$B:$B,TRIM(I$9)),0))</f>
        <v/>
      </c>
      <c r="J46" s="327" t="str">
        <f>IF($B46="","",IFERROR(SUMIFS('Data Sorting_Secondary'!$C:$C,'Data Sorting_Secondary'!$A:$A,$B46,'Data Sorting_Secondary'!$B:$B,TRIM(J$9)),0))</f>
        <v/>
      </c>
      <c r="K46" s="491" t="str">
        <f t="shared" si="7"/>
        <v/>
      </c>
      <c r="L46" s="479">
        <f t="shared" si="8"/>
        <v>0</v>
      </c>
    </row>
    <row r="47" spans="2:12" x14ac:dyDescent="0.25">
      <c r="B47" s="497" t="str">
        <f>IF('manual inputs_secondary'!D40&lt;&gt;"",'manual inputs_secondary'!D40,"")</f>
        <v/>
      </c>
      <c r="C47" s="327" t="str">
        <f>IF($B47="","",IFERROR(SUMIFS('Data Sorting_Secondary'!$C:$C,'Data Sorting_Secondary'!$A:$A,$B47,'Data Sorting_Secondary'!$B:$B,TRIM(C$9)),0))</f>
        <v/>
      </c>
      <c r="D47" s="327" t="str">
        <f>IF($B47="","",IFERROR(SUMIFS('Data Sorting_Secondary'!$C:$C,'Data Sorting_Secondary'!$A:$A,$B47,'Data Sorting_Secondary'!$B:$B,TRIM(D$9)),0))</f>
        <v/>
      </c>
      <c r="E47" s="327" t="str">
        <f>IF($B47="","",IFERROR(SUMIFS('Data Sorting_Secondary'!$C:$C,'Data Sorting_Secondary'!$A:$A,$B47,'Data Sorting_Secondary'!$B:$B,TRIM(E$9)),0))</f>
        <v/>
      </c>
      <c r="F47" s="491" t="str">
        <f t="shared" si="5"/>
        <v/>
      </c>
      <c r="G47" s="479">
        <f t="shared" si="6"/>
        <v>0</v>
      </c>
      <c r="H47" s="327" t="str">
        <f>IF($B47="","",IFERROR(SUMIFS('Data Sorting_Secondary'!$C:$C,'Data Sorting_Secondary'!$A:$A,$B47,'Data Sorting_Secondary'!$B:$B,TRIM(H$9)),0))</f>
        <v/>
      </c>
      <c r="I47" s="327" t="str">
        <f>IF($B47="","",IFERROR(SUMIFS('Data Sorting_Secondary'!$C:$C,'Data Sorting_Secondary'!$A:$A,$B47,'Data Sorting_Secondary'!$B:$B,TRIM(I$9)),0))</f>
        <v/>
      </c>
      <c r="J47" s="327" t="str">
        <f>IF($B47="","",IFERROR(SUMIFS('Data Sorting_Secondary'!$C:$C,'Data Sorting_Secondary'!$A:$A,$B47,'Data Sorting_Secondary'!$B:$B,TRIM(J$9)),0))</f>
        <v/>
      </c>
      <c r="K47" s="491" t="str">
        <f t="shared" si="7"/>
        <v/>
      </c>
      <c r="L47" s="479">
        <f t="shared" si="8"/>
        <v>0</v>
      </c>
    </row>
    <row r="48" spans="2:12" x14ac:dyDescent="0.25">
      <c r="B48" s="497" t="str">
        <f>IF('manual inputs_secondary'!D41&lt;&gt;"",'manual inputs_secondary'!D41,"")</f>
        <v/>
      </c>
      <c r="C48" s="327" t="str">
        <f>IF($B48="","",IFERROR(SUMIFS('Data Sorting_Secondary'!$C:$C,'Data Sorting_Secondary'!$A:$A,$B48,'Data Sorting_Secondary'!$B:$B,TRIM(C$9)),0))</f>
        <v/>
      </c>
      <c r="D48" s="327" t="str">
        <f>IF($B48="","",IFERROR(SUMIFS('Data Sorting_Secondary'!$C:$C,'Data Sorting_Secondary'!$A:$A,$B48,'Data Sorting_Secondary'!$B:$B,TRIM(D$9)),0))</f>
        <v/>
      </c>
      <c r="E48" s="327" t="str">
        <f>IF($B48="","",IFERROR(SUMIFS('Data Sorting_Secondary'!$C:$C,'Data Sorting_Secondary'!$A:$A,$B48,'Data Sorting_Secondary'!$B:$B,TRIM(E$9)),0))</f>
        <v/>
      </c>
      <c r="F48" s="491" t="str">
        <f t="shared" si="5"/>
        <v/>
      </c>
      <c r="G48" s="479">
        <f t="shared" si="6"/>
        <v>0</v>
      </c>
      <c r="H48" s="327" t="str">
        <f>IF($B48="","",IFERROR(SUMIFS('Data Sorting_Secondary'!$C:$C,'Data Sorting_Secondary'!$A:$A,$B48,'Data Sorting_Secondary'!$B:$B,TRIM(H$9)),0))</f>
        <v/>
      </c>
      <c r="I48" s="327" t="str">
        <f>IF($B48="","",IFERROR(SUMIFS('Data Sorting_Secondary'!$C:$C,'Data Sorting_Secondary'!$A:$A,$B48,'Data Sorting_Secondary'!$B:$B,TRIM(I$9)),0))</f>
        <v/>
      </c>
      <c r="J48" s="327" t="str">
        <f>IF($B48="","",IFERROR(SUMIFS('Data Sorting_Secondary'!$C:$C,'Data Sorting_Secondary'!$A:$A,$B48,'Data Sorting_Secondary'!$B:$B,TRIM(J$9)),0))</f>
        <v/>
      </c>
      <c r="K48" s="491" t="str">
        <f t="shared" si="7"/>
        <v/>
      </c>
      <c r="L48" s="479">
        <f t="shared" si="8"/>
        <v>0</v>
      </c>
    </row>
    <row r="49" spans="2:12" x14ac:dyDescent="0.25">
      <c r="B49" s="497" t="str">
        <f>IF('manual inputs_secondary'!D42&lt;&gt;"",'manual inputs_secondary'!D42,"")</f>
        <v/>
      </c>
      <c r="C49" s="327" t="str">
        <f>IF($B49="","",IFERROR(SUMIFS('Data Sorting_Secondary'!$C:$C,'Data Sorting_Secondary'!$A:$A,$B49,'Data Sorting_Secondary'!$B:$B,TRIM(C$9)),0))</f>
        <v/>
      </c>
      <c r="D49" s="327" t="str">
        <f>IF($B49="","",IFERROR(SUMIFS('Data Sorting_Secondary'!$C:$C,'Data Sorting_Secondary'!$A:$A,$B49,'Data Sorting_Secondary'!$B:$B,TRIM(D$9)),0))</f>
        <v/>
      </c>
      <c r="E49" s="327" t="str">
        <f>IF($B49="","",IFERROR(SUMIFS('Data Sorting_Secondary'!$C:$C,'Data Sorting_Secondary'!$A:$A,$B49,'Data Sorting_Secondary'!$B:$B,TRIM(E$9)),0))</f>
        <v/>
      </c>
      <c r="F49" s="491" t="str">
        <f t="shared" si="5"/>
        <v/>
      </c>
      <c r="G49" s="479">
        <f t="shared" si="6"/>
        <v>0</v>
      </c>
      <c r="H49" s="327" t="str">
        <f>IF($B49="","",IFERROR(SUMIFS('Data Sorting_Secondary'!$C:$C,'Data Sorting_Secondary'!$A:$A,$B49,'Data Sorting_Secondary'!$B:$B,TRIM(H$9)),0))</f>
        <v/>
      </c>
      <c r="I49" s="327" t="str">
        <f>IF($B49="","",IFERROR(SUMIFS('Data Sorting_Secondary'!$C:$C,'Data Sorting_Secondary'!$A:$A,$B49,'Data Sorting_Secondary'!$B:$B,TRIM(I$9)),0))</f>
        <v/>
      </c>
      <c r="J49" s="327" t="str">
        <f>IF($B49="","",IFERROR(SUMIFS('Data Sorting_Secondary'!$C:$C,'Data Sorting_Secondary'!$A:$A,$B49,'Data Sorting_Secondary'!$B:$B,TRIM(J$9)),0))</f>
        <v/>
      </c>
      <c r="K49" s="491" t="str">
        <f t="shared" si="7"/>
        <v/>
      </c>
      <c r="L49" s="479">
        <f t="shared" si="8"/>
        <v>0</v>
      </c>
    </row>
    <row r="50" spans="2:12" x14ac:dyDescent="0.25">
      <c r="B50" s="497" t="str">
        <f>IF('manual inputs_secondary'!D43&lt;&gt;"",'manual inputs_secondary'!D43,"")</f>
        <v/>
      </c>
      <c r="C50" s="327" t="str">
        <f>IF($B50="","",IFERROR(SUMIFS('Data Sorting_Secondary'!$C:$C,'Data Sorting_Secondary'!$A:$A,$B50,'Data Sorting_Secondary'!$B:$B,TRIM(C$9)),0))</f>
        <v/>
      </c>
      <c r="D50" s="327" t="str">
        <f>IF($B50="","",IFERROR(SUMIFS('Data Sorting_Secondary'!$C:$C,'Data Sorting_Secondary'!$A:$A,$B50,'Data Sorting_Secondary'!$B:$B,TRIM(D$9)),0))</f>
        <v/>
      </c>
      <c r="E50" s="327" t="str">
        <f>IF($B50="","",IFERROR(SUMIFS('Data Sorting_Secondary'!$C:$C,'Data Sorting_Secondary'!$A:$A,$B50,'Data Sorting_Secondary'!$B:$B,TRIM(E$9)),0))</f>
        <v/>
      </c>
      <c r="F50" s="491" t="str">
        <f t="shared" si="5"/>
        <v/>
      </c>
      <c r="G50" s="479">
        <f t="shared" si="6"/>
        <v>0</v>
      </c>
      <c r="H50" s="327" t="str">
        <f>IF($B50="","",IFERROR(SUMIFS('Data Sorting_Secondary'!$C:$C,'Data Sorting_Secondary'!$A:$A,$B50,'Data Sorting_Secondary'!$B:$B,TRIM(H$9)),0))</f>
        <v/>
      </c>
      <c r="I50" s="327" t="str">
        <f>IF($B50="","",IFERROR(SUMIFS('Data Sorting_Secondary'!$C:$C,'Data Sorting_Secondary'!$A:$A,$B50,'Data Sorting_Secondary'!$B:$B,TRIM(I$9)),0))</f>
        <v/>
      </c>
      <c r="J50" s="327" t="str">
        <f>IF($B50="","",IFERROR(SUMIFS('Data Sorting_Secondary'!$C:$C,'Data Sorting_Secondary'!$A:$A,$B50,'Data Sorting_Secondary'!$B:$B,TRIM(J$9)),0))</f>
        <v/>
      </c>
      <c r="K50" s="491" t="str">
        <f t="shared" si="7"/>
        <v/>
      </c>
      <c r="L50" s="479">
        <f t="shared" si="8"/>
        <v>0</v>
      </c>
    </row>
    <row r="51" spans="2:12" x14ac:dyDescent="0.25">
      <c r="B51" s="497" t="str">
        <f>IF('manual inputs_secondary'!D44&lt;&gt;"",'manual inputs_secondary'!D44,"")</f>
        <v/>
      </c>
      <c r="C51" s="327" t="str">
        <f>IF($B51="","",IFERROR(SUMIFS('Data Sorting_Secondary'!$C:$C,'Data Sorting_Secondary'!$A:$A,$B51,'Data Sorting_Secondary'!$B:$B,TRIM(C$9)),0))</f>
        <v/>
      </c>
      <c r="D51" s="327" t="str">
        <f>IF($B51="","",IFERROR(SUMIFS('Data Sorting_Secondary'!$C:$C,'Data Sorting_Secondary'!$A:$A,$B51,'Data Sorting_Secondary'!$B:$B,TRIM(D$9)),0))</f>
        <v/>
      </c>
      <c r="E51" s="327" t="str">
        <f>IF($B51="","",IFERROR(SUMIFS('Data Sorting_Secondary'!$C:$C,'Data Sorting_Secondary'!$A:$A,$B51,'Data Sorting_Secondary'!$B:$B,TRIM(E$9)),0))</f>
        <v/>
      </c>
      <c r="F51" s="491" t="str">
        <f t="shared" si="5"/>
        <v/>
      </c>
      <c r="G51" s="479">
        <f t="shared" si="6"/>
        <v>0</v>
      </c>
      <c r="H51" s="327" t="str">
        <f>IF($B51="","",IFERROR(SUMIFS('Data Sorting_Secondary'!$C:$C,'Data Sorting_Secondary'!$A:$A,$B51,'Data Sorting_Secondary'!$B:$B,TRIM(H$9)),0))</f>
        <v/>
      </c>
      <c r="I51" s="327" t="str">
        <f>IF($B51="","",IFERROR(SUMIFS('Data Sorting_Secondary'!$C:$C,'Data Sorting_Secondary'!$A:$A,$B51,'Data Sorting_Secondary'!$B:$B,TRIM(I$9)),0))</f>
        <v/>
      </c>
      <c r="J51" s="327" t="str">
        <f>IF($B51="","",IFERROR(SUMIFS('Data Sorting_Secondary'!$C:$C,'Data Sorting_Secondary'!$A:$A,$B51,'Data Sorting_Secondary'!$B:$B,TRIM(J$9)),0))</f>
        <v/>
      </c>
      <c r="K51" s="491" t="str">
        <f t="shared" si="7"/>
        <v/>
      </c>
      <c r="L51" s="479">
        <f t="shared" si="8"/>
        <v>0</v>
      </c>
    </row>
    <row r="52" spans="2:12" x14ac:dyDescent="0.25">
      <c r="B52" s="497" t="str">
        <f>IF('manual inputs_secondary'!D45&lt;&gt;"",'manual inputs_secondary'!D45,"")</f>
        <v/>
      </c>
      <c r="C52" s="327" t="str">
        <f>IF($B52="","",IFERROR(SUMIFS('Data Sorting_Secondary'!$C:$C,'Data Sorting_Secondary'!$A:$A,$B52,'Data Sorting_Secondary'!$B:$B,TRIM(C$9)),0))</f>
        <v/>
      </c>
      <c r="D52" s="327" t="str">
        <f>IF($B52="","",IFERROR(SUMIFS('Data Sorting_Secondary'!$C:$C,'Data Sorting_Secondary'!$A:$A,$B52,'Data Sorting_Secondary'!$B:$B,TRIM(D$9)),0))</f>
        <v/>
      </c>
      <c r="E52" s="327" t="str">
        <f>IF($B52="","",IFERROR(SUMIFS('Data Sorting_Secondary'!$C:$C,'Data Sorting_Secondary'!$A:$A,$B52,'Data Sorting_Secondary'!$B:$B,TRIM(E$9)),0))</f>
        <v/>
      </c>
      <c r="F52" s="491" t="str">
        <f t="shared" si="5"/>
        <v/>
      </c>
      <c r="G52" s="479">
        <f t="shared" si="6"/>
        <v>0</v>
      </c>
      <c r="H52" s="327" t="str">
        <f>IF($B52="","",IFERROR(SUMIFS('Data Sorting_Secondary'!$C:$C,'Data Sorting_Secondary'!$A:$A,$B52,'Data Sorting_Secondary'!$B:$B,TRIM(H$9)),0))</f>
        <v/>
      </c>
      <c r="I52" s="327" t="str">
        <f>IF($B52="","",IFERROR(SUMIFS('Data Sorting_Secondary'!$C:$C,'Data Sorting_Secondary'!$A:$A,$B52,'Data Sorting_Secondary'!$B:$B,TRIM(I$9)),0))</f>
        <v/>
      </c>
      <c r="J52" s="327" t="str">
        <f>IF($B52="","",IFERROR(SUMIFS('Data Sorting_Secondary'!$C:$C,'Data Sorting_Secondary'!$A:$A,$B52,'Data Sorting_Secondary'!$B:$B,TRIM(J$9)),0))</f>
        <v/>
      </c>
      <c r="K52" s="491" t="str">
        <f t="shared" si="7"/>
        <v/>
      </c>
      <c r="L52" s="479">
        <f t="shared" si="8"/>
        <v>0</v>
      </c>
    </row>
    <row r="53" spans="2:12" x14ac:dyDescent="0.25">
      <c r="B53" s="497" t="str">
        <f>IF('manual inputs_secondary'!D46&lt;&gt;"",'manual inputs_secondary'!D46,"")</f>
        <v/>
      </c>
      <c r="C53" s="327" t="str">
        <f>IF($B53="","",IFERROR(SUMIFS('Data Sorting_Secondary'!$C:$C,'Data Sorting_Secondary'!$A:$A,$B53,'Data Sorting_Secondary'!$B:$B,TRIM(C$9)),0))</f>
        <v/>
      </c>
      <c r="D53" s="327" t="str">
        <f>IF($B53="","",IFERROR(SUMIFS('Data Sorting_Secondary'!$C:$C,'Data Sorting_Secondary'!$A:$A,$B53,'Data Sorting_Secondary'!$B:$B,TRIM(D$9)),0))</f>
        <v/>
      </c>
      <c r="E53" s="327" t="str">
        <f>IF($B53="","",IFERROR(SUMIFS('Data Sorting_Secondary'!$C:$C,'Data Sorting_Secondary'!$A:$A,$B53,'Data Sorting_Secondary'!$B:$B,TRIM(E$9)),0))</f>
        <v/>
      </c>
      <c r="F53" s="491" t="str">
        <f t="shared" si="5"/>
        <v/>
      </c>
      <c r="G53" s="479">
        <f t="shared" si="6"/>
        <v>0</v>
      </c>
      <c r="H53" s="327" t="str">
        <f>IF($B53="","",IFERROR(SUMIFS('Data Sorting_Secondary'!$C:$C,'Data Sorting_Secondary'!$A:$A,$B53,'Data Sorting_Secondary'!$B:$B,TRIM(H$9)),0))</f>
        <v/>
      </c>
      <c r="I53" s="327" t="str">
        <f>IF($B53="","",IFERROR(SUMIFS('Data Sorting_Secondary'!$C:$C,'Data Sorting_Secondary'!$A:$A,$B53,'Data Sorting_Secondary'!$B:$B,TRIM(I$9)),0))</f>
        <v/>
      </c>
      <c r="J53" s="327" t="str">
        <f>IF($B53="","",IFERROR(SUMIFS('Data Sorting_Secondary'!$C:$C,'Data Sorting_Secondary'!$A:$A,$B53,'Data Sorting_Secondary'!$B:$B,TRIM(J$9)),0))</f>
        <v/>
      </c>
      <c r="K53" s="491" t="str">
        <f t="shared" si="7"/>
        <v/>
      </c>
      <c r="L53" s="479">
        <f t="shared" si="8"/>
        <v>0</v>
      </c>
    </row>
    <row r="54" spans="2:12" x14ac:dyDescent="0.25">
      <c r="B54" s="497" t="str">
        <f>IF('manual inputs_secondary'!D47&lt;&gt;"",'manual inputs_secondary'!D47,"")</f>
        <v/>
      </c>
      <c r="C54" s="327" t="str">
        <f>IF($B54="","",IFERROR(SUMIFS('Data Sorting_Secondary'!$C:$C,'Data Sorting_Secondary'!$A:$A,$B54,'Data Sorting_Secondary'!$B:$B,TRIM(C$9)),0))</f>
        <v/>
      </c>
      <c r="D54" s="327" t="str">
        <f>IF($B54="","",IFERROR(SUMIFS('Data Sorting_Secondary'!$C:$C,'Data Sorting_Secondary'!$A:$A,$B54,'Data Sorting_Secondary'!$B:$B,TRIM(D$9)),0))</f>
        <v/>
      </c>
      <c r="E54" s="327" t="str">
        <f>IF($B54="","",IFERROR(SUMIFS('Data Sorting_Secondary'!$C:$C,'Data Sorting_Secondary'!$A:$A,$B54,'Data Sorting_Secondary'!$B:$B,TRIM(E$9)),0))</f>
        <v/>
      </c>
      <c r="F54" s="491" t="str">
        <f t="shared" si="5"/>
        <v/>
      </c>
      <c r="G54" s="479">
        <f t="shared" si="6"/>
        <v>0</v>
      </c>
      <c r="H54" s="327" t="str">
        <f>IF($B54="","",IFERROR(SUMIFS('Data Sorting_Secondary'!$C:$C,'Data Sorting_Secondary'!$A:$A,$B54,'Data Sorting_Secondary'!$B:$B,TRIM(H$9)),0))</f>
        <v/>
      </c>
      <c r="I54" s="327" t="str">
        <f>IF($B54="","",IFERROR(SUMIFS('Data Sorting_Secondary'!$C:$C,'Data Sorting_Secondary'!$A:$A,$B54,'Data Sorting_Secondary'!$B:$B,TRIM(I$9)),0))</f>
        <v/>
      </c>
      <c r="J54" s="327" t="str">
        <f>IF($B54="","",IFERROR(SUMIFS('Data Sorting_Secondary'!$C:$C,'Data Sorting_Secondary'!$A:$A,$B54,'Data Sorting_Secondary'!$B:$B,TRIM(J$9)),0))</f>
        <v/>
      </c>
      <c r="K54" s="491" t="str">
        <f t="shared" si="7"/>
        <v/>
      </c>
      <c r="L54" s="479">
        <f t="shared" si="8"/>
        <v>0</v>
      </c>
    </row>
    <row r="55" spans="2:12" x14ac:dyDescent="0.25">
      <c r="B55" s="497" t="str">
        <f>IF('manual inputs_secondary'!D48&lt;&gt;"",'manual inputs_secondary'!D48,"")</f>
        <v/>
      </c>
      <c r="C55" s="327" t="str">
        <f>IF($B55="","",IFERROR(SUMIFS('Data Sorting_Secondary'!$C:$C,'Data Sorting_Secondary'!$A:$A,$B55,'Data Sorting_Secondary'!$B:$B,TRIM(C$9)),0))</f>
        <v/>
      </c>
      <c r="D55" s="327" t="str">
        <f>IF($B55="","",IFERROR(SUMIFS('Data Sorting_Secondary'!$C:$C,'Data Sorting_Secondary'!$A:$A,$B55,'Data Sorting_Secondary'!$B:$B,TRIM(D$9)),0))</f>
        <v/>
      </c>
      <c r="E55" s="327" t="str">
        <f>IF($B55="","",IFERROR(SUMIFS('Data Sorting_Secondary'!$C:$C,'Data Sorting_Secondary'!$A:$A,$B55,'Data Sorting_Secondary'!$B:$B,TRIM(E$9)),0))</f>
        <v/>
      </c>
      <c r="F55" s="491" t="str">
        <f t="shared" si="5"/>
        <v/>
      </c>
      <c r="G55" s="479">
        <f t="shared" si="6"/>
        <v>0</v>
      </c>
      <c r="H55" s="327" t="str">
        <f>IF($B55="","",IFERROR(SUMIFS('Data Sorting_Secondary'!$C:$C,'Data Sorting_Secondary'!$A:$A,$B55,'Data Sorting_Secondary'!$B:$B,TRIM(H$9)),0))</f>
        <v/>
      </c>
      <c r="I55" s="327" t="str">
        <f>IF($B55="","",IFERROR(SUMIFS('Data Sorting_Secondary'!$C:$C,'Data Sorting_Secondary'!$A:$A,$B55,'Data Sorting_Secondary'!$B:$B,TRIM(I$9)),0))</f>
        <v/>
      </c>
      <c r="J55" s="327" t="str">
        <f>IF($B55="","",IFERROR(SUMIFS('Data Sorting_Secondary'!$C:$C,'Data Sorting_Secondary'!$A:$A,$B55,'Data Sorting_Secondary'!$B:$B,TRIM(J$9)),0))</f>
        <v/>
      </c>
      <c r="K55" s="491" t="str">
        <f t="shared" si="7"/>
        <v/>
      </c>
      <c r="L55" s="479">
        <f t="shared" si="8"/>
        <v>0</v>
      </c>
    </row>
    <row r="56" spans="2:12" x14ac:dyDescent="0.25">
      <c r="B56" s="497" t="str">
        <f>IF('manual inputs_secondary'!D49&lt;&gt;"",'manual inputs_secondary'!D49,"")</f>
        <v/>
      </c>
      <c r="C56" s="327" t="str">
        <f>IF($B56="","",IFERROR(SUMIFS('Data Sorting_Secondary'!$C:$C,'Data Sorting_Secondary'!$A:$A,$B56,'Data Sorting_Secondary'!$B:$B,TRIM(C$9)),0))</f>
        <v/>
      </c>
      <c r="D56" s="327" t="str">
        <f>IF($B56="","",IFERROR(SUMIFS('Data Sorting_Secondary'!$C:$C,'Data Sorting_Secondary'!$A:$A,$B56,'Data Sorting_Secondary'!$B:$B,TRIM(D$9)),0))</f>
        <v/>
      </c>
      <c r="E56" s="327" t="str">
        <f>IF($B56="","",IFERROR(SUMIFS('Data Sorting_Secondary'!$C:$C,'Data Sorting_Secondary'!$A:$A,$B56,'Data Sorting_Secondary'!$B:$B,TRIM(E$9)),0))</f>
        <v/>
      </c>
      <c r="F56" s="491" t="str">
        <f t="shared" si="5"/>
        <v/>
      </c>
      <c r="G56" s="479">
        <f t="shared" si="6"/>
        <v>0</v>
      </c>
      <c r="H56" s="327" t="str">
        <f>IF($B56="","",IFERROR(SUMIFS('Data Sorting_Secondary'!$C:$C,'Data Sorting_Secondary'!$A:$A,$B56,'Data Sorting_Secondary'!$B:$B,TRIM(H$9)),0))</f>
        <v/>
      </c>
      <c r="I56" s="327" t="str">
        <f>IF($B56="","",IFERROR(SUMIFS('Data Sorting_Secondary'!$C:$C,'Data Sorting_Secondary'!$A:$A,$B56,'Data Sorting_Secondary'!$B:$B,TRIM(I$9)),0))</f>
        <v/>
      </c>
      <c r="J56" s="327" t="str">
        <f>IF($B56="","",IFERROR(SUMIFS('Data Sorting_Secondary'!$C:$C,'Data Sorting_Secondary'!$A:$A,$B56,'Data Sorting_Secondary'!$B:$B,TRIM(J$9)),0))</f>
        <v/>
      </c>
      <c r="K56" s="491" t="str">
        <f t="shared" si="7"/>
        <v/>
      </c>
      <c r="L56" s="479">
        <f t="shared" si="8"/>
        <v>0</v>
      </c>
    </row>
    <row r="57" spans="2:12" x14ac:dyDescent="0.25">
      <c r="B57" s="497" t="str">
        <f>IF('manual inputs_secondary'!D50&lt;&gt;"",'manual inputs_secondary'!D50,"")</f>
        <v/>
      </c>
      <c r="C57" s="327" t="str">
        <f>IF($B57="","",IFERROR(SUMIFS('Data Sorting_Secondary'!$C:$C,'Data Sorting_Secondary'!$A:$A,$B57,'Data Sorting_Secondary'!$B:$B,TRIM(C$9)),0))</f>
        <v/>
      </c>
      <c r="D57" s="327" t="str">
        <f>IF($B57="","",IFERROR(SUMIFS('Data Sorting_Secondary'!$C:$C,'Data Sorting_Secondary'!$A:$A,$B57,'Data Sorting_Secondary'!$B:$B,TRIM(D$9)),0))</f>
        <v/>
      </c>
      <c r="E57" s="327" t="str">
        <f>IF($B57="","",IFERROR(SUMIFS('Data Sorting_Secondary'!$C:$C,'Data Sorting_Secondary'!$A:$A,$B57,'Data Sorting_Secondary'!$B:$B,TRIM(E$9)),0))</f>
        <v/>
      </c>
      <c r="F57" s="491" t="str">
        <f t="shared" si="5"/>
        <v/>
      </c>
      <c r="G57" s="479">
        <f t="shared" si="6"/>
        <v>0</v>
      </c>
      <c r="H57" s="327" t="str">
        <f>IF($B57="","",IFERROR(SUMIFS('Data Sorting_Secondary'!$C:$C,'Data Sorting_Secondary'!$A:$A,$B57,'Data Sorting_Secondary'!$B:$B,TRIM(H$9)),0))</f>
        <v/>
      </c>
      <c r="I57" s="327" t="str">
        <f>IF($B57="","",IFERROR(SUMIFS('Data Sorting_Secondary'!$C:$C,'Data Sorting_Secondary'!$A:$A,$B57,'Data Sorting_Secondary'!$B:$B,TRIM(I$9)),0))</f>
        <v/>
      </c>
      <c r="J57" s="327" t="str">
        <f>IF($B57="","",IFERROR(SUMIFS('Data Sorting_Secondary'!$C:$C,'Data Sorting_Secondary'!$A:$A,$B57,'Data Sorting_Secondary'!$B:$B,TRIM(J$9)),0))</f>
        <v/>
      </c>
      <c r="K57" s="491" t="str">
        <f t="shared" si="7"/>
        <v/>
      </c>
      <c r="L57" s="479">
        <f t="shared" si="8"/>
        <v>0</v>
      </c>
    </row>
    <row r="58" spans="2:12" x14ac:dyDescent="0.25">
      <c r="B58" s="497" t="str">
        <f>IF('manual inputs_secondary'!D51&lt;&gt;"",'manual inputs_secondary'!D51,"")</f>
        <v/>
      </c>
      <c r="C58" s="327" t="str">
        <f>IF($B58="","",IFERROR(SUMIFS('Data Sorting_Secondary'!$C:$C,'Data Sorting_Secondary'!$A:$A,$B58,'Data Sorting_Secondary'!$B:$B,TRIM(C$9)),0))</f>
        <v/>
      </c>
      <c r="D58" s="327" t="str">
        <f>IF($B58="","",IFERROR(SUMIFS('Data Sorting_Secondary'!$C:$C,'Data Sorting_Secondary'!$A:$A,$B58,'Data Sorting_Secondary'!$B:$B,TRIM(D$9)),0))</f>
        <v/>
      </c>
      <c r="E58" s="327" t="str">
        <f>IF($B58="","",IFERROR(SUMIFS('Data Sorting_Secondary'!$C:$C,'Data Sorting_Secondary'!$A:$A,$B58,'Data Sorting_Secondary'!$B:$B,TRIM(E$9)),0))</f>
        <v/>
      </c>
      <c r="F58" s="491" t="str">
        <f t="shared" si="5"/>
        <v/>
      </c>
      <c r="G58" s="479">
        <f t="shared" si="6"/>
        <v>0</v>
      </c>
      <c r="H58" s="327" t="str">
        <f>IF($B58="","",IFERROR(SUMIFS('Data Sorting_Secondary'!$C:$C,'Data Sorting_Secondary'!$A:$A,$B58,'Data Sorting_Secondary'!$B:$B,TRIM(H$9)),0))</f>
        <v/>
      </c>
      <c r="I58" s="327" t="str">
        <f>IF($B58="","",IFERROR(SUMIFS('Data Sorting_Secondary'!$C:$C,'Data Sorting_Secondary'!$A:$A,$B58,'Data Sorting_Secondary'!$B:$B,TRIM(I$9)),0))</f>
        <v/>
      </c>
      <c r="J58" s="327" t="str">
        <f>IF($B58="","",IFERROR(SUMIFS('Data Sorting_Secondary'!$C:$C,'Data Sorting_Secondary'!$A:$A,$B58,'Data Sorting_Secondary'!$B:$B,TRIM(J$9)),0))</f>
        <v/>
      </c>
      <c r="K58" s="491" t="str">
        <f t="shared" si="7"/>
        <v/>
      </c>
      <c r="L58" s="479">
        <f t="shared" si="8"/>
        <v>0</v>
      </c>
    </row>
    <row r="59" spans="2:12" x14ac:dyDescent="0.25">
      <c r="B59" s="497" t="str">
        <f>IF('manual inputs_secondary'!D52&lt;&gt;"",'manual inputs_secondary'!D52,"")</f>
        <v/>
      </c>
      <c r="C59" s="327" t="str">
        <f>IF($B59="","",IFERROR(SUMIFS('Data Sorting_Secondary'!$C:$C,'Data Sorting_Secondary'!$A:$A,$B59,'Data Sorting_Secondary'!$B:$B,TRIM(C$9)),0))</f>
        <v/>
      </c>
      <c r="D59" s="327" t="str">
        <f>IF($B59="","",IFERROR(SUMIFS('Data Sorting_Secondary'!$C:$C,'Data Sorting_Secondary'!$A:$A,$B59,'Data Sorting_Secondary'!$B:$B,TRIM(D$9)),0))</f>
        <v/>
      </c>
      <c r="E59" s="327" t="str">
        <f>IF($B59="","",IFERROR(SUMIFS('Data Sorting_Secondary'!$C:$C,'Data Sorting_Secondary'!$A:$A,$B59,'Data Sorting_Secondary'!$B:$B,TRIM(E$9)),0))</f>
        <v/>
      </c>
      <c r="F59" s="491" t="str">
        <f t="shared" si="5"/>
        <v/>
      </c>
      <c r="G59" s="479">
        <f t="shared" si="6"/>
        <v>0</v>
      </c>
      <c r="H59" s="327" t="str">
        <f>IF($B59="","",IFERROR(SUMIFS('Data Sorting_Secondary'!$C:$C,'Data Sorting_Secondary'!$A:$A,$B59,'Data Sorting_Secondary'!$B:$B,TRIM(H$9)),0))</f>
        <v/>
      </c>
      <c r="I59" s="327" t="str">
        <f>IF($B59="","",IFERROR(SUMIFS('Data Sorting_Secondary'!$C:$C,'Data Sorting_Secondary'!$A:$A,$B59,'Data Sorting_Secondary'!$B:$B,TRIM(I$9)),0))</f>
        <v/>
      </c>
      <c r="J59" s="327" t="str">
        <f>IF($B59="","",IFERROR(SUMIFS('Data Sorting_Secondary'!$C:$C,'Data Sorting_Secondary'!$A:$A,$B59,'Data Sorting_Secondary'!$B:$B,TRIM(J$9)),0))</f>
        <v/>
      </c>
      <c r="K59" s="491" t="str">
        <f t="shared" si="7"/>
        <v/>
      </c>
      <c r="L59" s="479">
        <f t="shared" si="8"/>
        <v>0</v>
      </c>
    </row>
    <row r="60" spans="2:12" x14ac:dyDescent="0.25">
      <c r="B60" s="498" t="str">
        <f>IF('manual inputs_secondary'!D53&lt;&gt;"",'manual inputs_secondary'!D53,"")</f>
        <v/>
      </c>
      <c r="C60" s="500" t="str">
        <f>IF($B60="","",IFERROR(SUMIFS('Data Sorting_Secondary'!$C:$C,'Data Sorting_Secondary'!$A:$A,$B60,'Data Sorting_Secondary'!$B:$B,TRIM(C$9)),0))</f>
        <v/>
      </c>
      <c r="D60" s="500" t="str">
        <f>IF($B60="","",IFERROR(SUMIFS('Data Sorting_Secondary'!$C:$C,'Data Sorting_Secondary'!$A:$A,$B60,'Data Sorting_Secondary'!$B:$B,TRIM(D$9)),0))</f>
        <v/>
      </c>
      <c r="E60" s="500" t="str">
        <f>IF($B60="","",IFERROR(SUMIFS('Data Sorting_Secondary'!$C:$C,'Data Sorting_Secondary'!$A:$A,$B60,'Data Sorting_Secondary'!$B:$B,TRIM(E$9)),0))</f>
        <v/>
      </c>
      <c r="F60" s="492" t="str">
        <f t="shared" si="5"/>
        <v/>
      </c>
      <c r="G60" s="494">
        <f t="shared" si="6"/>
        <v>0</v>
      </c>
      <c r="H60" s="500" t="str">
        <f>IF($B60="","",IFERROR(SUMIFS('Data Sorting_Secondary'!$C:$C,'Data Sorting_Secondary'!$A:$A,$B60,'Data Sorting_Secondary'!$B:$B,TRIM(H$9)),0))</f>
        <v/>
      </c>
      <c r="I60" s="500" t="str">
        <f>IF($B60="","",IFERROR(SUMIFS('Data Sorting_Secondary'!$C:$C,'Data Sorting_Secondary'!$A:$A,$B60,'Data Sorting_Secondary'!$B:$B,TRIM(I$9)),0))</f>
        <v/>
      </c>
      <c r="J60" s="500" t="str">
        <f>IF($B60="","",IFERROR(SUMIFS('Data Sorting_Secondary'!$C:$C,'Data Sorting_Secondary'!$A:$A,$B60,'Data Sorting_Secondary'!$B:$B,TRIM(J$9)),0))</f>
        <v/>
      </c>
      <c r="K60" s="492" t="str">
        <f t="shared" si="7"/>
        <v/>
      </c>
      <c r="L60" s="494">
        <f t="shared" si="8"/>
        <v>0</v>
      </c>
    </row>
    <row r="61" spans="2:12" s="82" customFormat="1" x14ac:dyDescent="0.25"/>
  </sheetData>
  <pageMargins left="0.7" right="0.7" top="0.75" bottom="0.75" header="0.3" footer="0.3"/>
  <pageSetup orientation="portrait" horizontalDpi="200" verticalDpi="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FDE31-1609-4C40-903A-EE513D9F16FE}">
  <sheetPr codeName="Sheet21"/>
  <dimension ref="A1:I62"/>
  <sheetViews>
    <sheetView workbookViewId="0">
      <selection activeCell="H3" sqref="H3"/>
    </sheetView>
  </sheetViews>
  <sheetFormatPr defaultRowHeight="15" x14ac:dyDescent="0.25"/>
  <cols>
    <col min="1" max="1" width="23.5703125" customWidth="1"/>
    <col min="2" max="2" width="12" style="218" customWidth="1"/>
    <col min="3" max="5" width="14.140625" style="84" customWidth="1"/>
    <col min="6" max="7" width="14.5703125" style="84" customWidth="1"/>
    <col min="8" max="8" width="14" style="84" customWidth="1"/>
    <col min="9" max="9" width="15" style="84" customWidth="1"/>
  </cols>
  <sheetData>
    <row r="1" spans="1:9" s="84" customFormat="1" x14ac:dyDescent="0.25">
      <c r="B1" s="212"/>
    </row>
    <row r="2" spans="1:9" s="84" customFormat="1" ht="30.75" thickBot="1" x14ac:dyDescent="0.3">
      <c r="B2" s="212"/>
      <c r="C2" s="554" t="s">
        <v>185</v>
      </c>
      <c r="D2" s="554" t="s">
        <v>186</v>
      </c>
      <c r="E2" s="554" t="s">
        <v>187</v>
      </c>
      <c r="F2" s="554" t="s">
        <v>188</v>
      </c>
      <c r="G2" s="554" t="s">
        <v>189</v>
      </c>
      <c r="H2" s="554" t="s">
        <v>190</v>
      </c>
    </row>
    <row r="3" spans="1:9" s="84" customFormat="1" ht="15.75" thickTop="1" x14ac:dyDescent="0.25">
      <c r="B3" s="550" t="s">
        <v>289</v>
      </c>
      <c r="C3" s="551">
        <f>SUMIFS('Data Sorting_Secondary'!$C:$C,'Data Sorting_Secondary'!$A:$A,"End of Project",'Data Sorting_Secondary'!$B:$B,C2)</f>
        <v>0</v>
      </c>
      <c r="D3" s="551">
        <f>SUMIFS('Data Sorting_Secondary'!$C:$C,'Data Sorting_Secondary'!$A:$A,"End of Project",'Data Sorting_Secondary'!$B:$B,D2)</f>
        <v>0</v>
      </c>
      <c r="E3" s="551">
        <f>SUMIFS('Data Sorting_Secondary'!$C:$C,'Data Sorting_Secondary'!$A:$A,"End of Project",'Data Sorting_Secondary'!$B:$B,E2)</f>
        <v>0</v>
      </c>
      <c r="F3" s="551">
        <f>SUMIFS('Data Sorting_Secondary'!$C:$C,'Data Sorting_Secondary'!$A:$A,"End of Project",'Data Sorting_Secondary'!$B:$B,F2)</f>
        <v>0</v>
      </c>
      <c r="G3" s="551">
        <f>SUMIFS('Data Sorting_Secondary'!$C:$C,'Data Sorting_Secondary'!$A:$A,"End of Project",'Data Sorting_Secondary'!$B:$B,G2)</f>
        <v>0</v>
      </c>
      <c r="H3" s="551">
        <f>SUMIFS('Data Sorting_Secondary'!$C:$C,'Data Sorting_Secondary'!$A:$A,"End of Project",'Data Sorting_Secondary'!$B:$B,H2)</f>
        <v>0</v>
      </c>
    </row>
    <row r="4" spans="1:9" s="84" customFormat="1" x14ac:dyDescent="0.25">
      <c r="B4" s="550" t="s">
        <v>288</v>
      </c>
      <c r="C4" s="552">
        <f>C7-C3</f>
        <v>0</v>
      </c>
      <c r="D4" s="552">
        <f t="shared" ref="D4:H4" si="0">D7-D3</f>
        <v>0</v>
      </c>
      <c r="E4" s="552">
        <f t="shared" si="0"/>
        <v>0</v>
      </c>
      <c r="F4" s="552">
        <f t="shared" si="0"/>
        <v>0</v>
      </c>
      <c r="G4" s="552">
        <f t="shared" si="0"/>
        <v>0</v>
      </c>
      <c r="H4" s="552">
        <f t="shared" si="0"/>
        <v>0</v>
      </c>
    </row>
    <row r="5" spans="1:9" s="84" customFormat="1" x14ac:dyDescent="0.25">
      <c r="B5" s="550" t="s">
        <v>286</v>
      </c>
      <c r="C5" s="553" t="str">
        <f>IFERROR(C4/C7,"N.A.")</f>
        <v>N.A.</v>
      </c>
      <c r="D5" s="553" t="str">
        <f t="shared" ref="D5:H5" si="1">IFERROR(D4/D7,"N.A.")</f>
        <v>N.A.</v>
      </c>
      <c r="E5" s="553" t="str">
        <f t="shared" si="1"/>
        <v>N.A.</v>
      </c>
      <c r="F5" s="553" t="str">
        <f t="shared" si="1"/>
        <v>N.A.</v>
      </c>
      <c r="G5" s="553" t="str">
        <f t="shared" si="1"/>
        <v>N.A.</v>
      </c>
      <c r="H5" s="553" t="str">
        <f t="shared" si="1"/>
        <v>N.A.</v>
      </c>
    </row>
    <row r="6" spans="1:9" ht="15.75" thickBot="1" x14ac:dyDescent="0.3">
      <c r="B6" s="212"/>
    </row>
    <row r="7" spans="1:9" s="211" customFormat="1" ht="16.5" thickTop="1" thickBot="1" x14ac:dyDescent="0.3">
      <c r="A7" s="210" t="s">
        <v>0</v>
      </c>
      <c r="B7" s="209"/>
      <c r="C7" s="209">
        <f>SUM(C12:C62)</f>
        <v>0</v>
      </c>
      <c r="D7" s="209">
        <f t="shared" ref="D7:I7" si="2">SUM(D12:D62)</f>
        <v>0</v>
      </c>
      <c r="E7" s="209">
        <f t="shared" si="2"/>
        <v>0</v>
      </c>
      <c r="F7" s="209">
        <f t="shared" si="2"/>
        <v>0</v>
      </c>
      <c r="G7" s="209">
        <f t="shared" si="2"/>
        <v>0</v>
      </c>
      <c r="H7" s="209">
        <f t="shared" si="2"/>
        <v>0</v>
      </c>
      <c r="I7" s="209">
        <f t="shared" si="2"/>
        <v>0</v>
      </c>
    </row>
    <row r="8" spans="1:9" s="208" customFormat="1" ht="22.5" customHeight="1" thickTop="1" x14ac:dyDescent="0.25">
      <c r="A8" s="206"/>
      <c r="B8" s="618" t="s">
        <v>128</v>
      </c>
      <c r="C8" s="619"/>
      <c r="D8" s="619"/>
      <c r="E8" s="619"/>
      <c r="F8" s="619"/>
      <c r="G8" s="619"/>
      <c r="H8" s="619"/>
      <c r="I8" s="620"/>
    </row>
    <row r="9" spans="1:9" s="205" customFormat="1" ht="15.75" thickBot="1" x14ac:dyDescent="0.3">
      <c r="A9" s="204"/>
      <c r="B9" s="503"/>
      <c r="C9" s="504" t="s">
        <v>129</v>
      </c>
      <c r="D9" s="504" t="s">
        <v>130</v>
      </c>
      <c r="E9" s="504" t="s">
        <v>45</v>
      </c>
      <c r="F9" s="504" t="s">
        <v>131</v>
      </c>
      <c r="G9" s="504" t="s">
        <v>133</v>
      </c>
      <c r="H9" s="504" t="s">
        <v>132</v>
      </c>
      <c r="I9" s="621" t="s">
        <v>40</v>
      </c>
    </row>
    <row r="10" spans="1:9" s="207" customFormat="1" ht="30.75" thickBot="1" x14ac:dyDescent="0.3">
      <c r="B10" s="502" t="s">
        <v>139</v>
      </c>
      <c r="C10" s="330" t="s">
        <v>185</v>
      </c>
      <c r="D10" s="330" t="s">
        <v>186</v>
      </c>
      <c r="E10" s="330" t="s">
        <v>187</v>
      </c>
      <c r="F10" s="330" t="s">
        <v>188</v>
      </c>
      <c r="G10" s="330" t="s">
        <v>189</v>
      </c>
      <c r="H10" s="330" t="s">
        <v>190</v>
      </c>
      <c r="I10" s="622"/>
    </row>
    <row r="11" spans="1:9" ht="15.75" thickTop="1" x14ac:dyDescent="0.25">
      <c r="B11" s="505" t="str">
        <f>IF('manual inputs_secondary'!D3&lt;&gt;"",'manual inputs_secondary'!D3,"")</f>
        <v/>
      </c>
      <c r="C11" s="508"/>
      <c r="D11" s="508"/>
      <c r="E11" s="508"/>
      <c r="F11" s="508"/>
      <c r="G11" s="508"/>
      <c r="H11" s="508"/>
      <c r="I11" s="508"/>
    </row>
    <row r="12" spans="1:9" x14ac:dyDescent="0.25">
      <c r="B12" s="506" t="str">
        <f>IF('manual inputs_secondary'!D4&lt;&gt;"",'manual inputs_secondary'!D4,"")</f>
        <v/>
      </c>
      <c r="C12" s="499" t="str">
        <f>IF($B12="","",IFERROR(SUMIFS('Data Sorting_Secondary'!$C:$C,'Data Sorting_Secondary'!$A:$A,$B12,'Data Sorting_Secondary'!$B:$B,TRIM(C$10)),0))</f>
        <v/>
      </c>
      <c r="D12" s="499" t="str">
        <f>IF($B12="","",IFERROR(SUMIFS('Data Sorting_Secondary'!$C:$C,'Data Sorting_Secondary'!$A:$A,$B12,'Data Sorting_Secondary'!$B:$B,TRIM(D$10)),0))</f>
        <v/>
      </c>
      <c r="E12" s="499" t="str">
        <f>IF($B12="","",IFERROR(SUMIFS('Data Sorting_Secondary'!$C:$C,'Data Sorting_Secondary'!$A:$A,$B12,'Data Sorting_Secondary'!$B:$B,TRIM(E$10)),0))</f>
        <v/>
      </c>
      <c r="F12" s="499" t="str">
        <f>IF($B12="","",IFERROR(SUMIFS('Data Sorting_Secondary'!$C:$C,'Data Sorting_Secondary'!$A:$A,$B12,'Data Sorting_Secondary'!$B:$B,TRIM(F$10)),0))</f>
        <v/>
      </c>
      <c r="G12" s="499" t="str">
        <f>IF($B12="","",IFERROR(SUMIFS('Data Sorting_Secondary'!$C:$C,'Data Sorting_Secondary'!$A:$A,$B12,'Data Sorting_Secondary'!$B:$B,TRIM(G$10)),0))</f>
        <v/>
      </c>
      <c r="H12" s="499" t="str">
        <f>IF($B12="","",IFERROR(SUMIFS('Data Sorting_Secondary'!$C:$C,'Data Sorting_Secondary'!$A:$A,$B12,'Data Sorting_Secondary'!$B:$B,TRIM(H$10)),0))</f>
        <v/>
      </c>
      <c r="I12" s="493" t="str">
        <f t="array" ref="I12">IF(B12="","",SUM(C12:H12))</f>
        <v/>
      </c>
    </row>
    <row r="13" spans="1:9" x14ac:dyDescent="0.25">
      <c r="B13" s="506" t="str">
        <f>IF('manual inputs_secondary'!D5&lt;&gt;"",'manual inputs_secondary'!D5,"")</f>
        <v/>
      </c>
      <c r="C13" s="327" t="str">
        <f>IF($B13="","",IFERROR(SUMIFS('Data Sorting_Secondary'!$C:$C,'Data Sorting_Secondary'!$A:$A,$B13,'Data Sorting_Secondary'!$B:$B,TRIM(C$10)),0))</f>
        <v/>
      </c>
      <c r="D13" s="488" t="str">
        <f>IF($B13="","",IFERROR(SUMIFS('Data Sorting_Secondary'!$C:$C,'Data Sorting_Secondary'!$A:$A,$B13,'Data Sorting_Secondary'!$B:$B,TRIM(D$10)),0))</f>
        <v/>
      </c>
      <c r="E13" s="488" t="str">
        <f>IF($B13="","",IFERROR(SUMIFS('Data Sorting_Secondary'!$C:$C,'Data Sorting_Secondary'!$A:$A,$B13,'Data Sorting_Secondary'!$B:$B,TRIM(E$10)),0))</f>
        <v/>
      </c>
      <c r="F13" s="488" t="str">
        <f>IF($B13="","",IFERROR(SUMIFS('Data Sorting_Secondary'!$C:$C,'Data Sorting_Secondary'!$A:$A,$B13,'Data Sorting_Secondary'!$B:$B,TRIM(F$10)),0))</f>
        <v/>
      </c>
      <c r="G13" s="488" t="str">
        <f>IF($B13="","",IFERROR(SUMIFS('Data Sorting_Secondary'!$C:$C,'Data Sorting_Secondary'!$A:$A,$B13,'Data Sorting_Secondary'!$B:$B,TRIM(G$10)),0))</f>
        <v/>
      </c>
      <c r="H13" s="488" t="str">
        <f>IF($B13="","",IFERROR(SUMIFS('Data Sorting_Secondary'!$C:$C,'Data Sorting_Secondary'!$A:$A,$B13,'Data Sorting_Secondary'!$B:$B,TRIM(H$10)),0))</f>
        <v/>
      </c>
      <c r="I13" s="479" t="str">
        <f t="array" ref="I13">IF(B13="","",SUM(C13:H13))</f>
        <v/>
      </c>
    </row>
    <row r="14" spans="1:9" x14ac:dyDescent="0.25">
      <c r="B14" s="506" t="str">
        <f>IF('manual inputs_secondary'!D6&lt;&gt;"",'manual inputs_secondary'!D6,"")</f>
        <v/>
      </c>
      <c r="C14" s="327" t="str">
        <f>IF($B14="","",IFERROR(SUMIFS('Data Sorting_Secondary'!$C:$C,'Data Sorting_Secondary'!$A:$A,$B14,'Data Sorting_Secondary'!$B:$B,TRIM(C$10)),0))</f>
        <v/>
      </c>
      <c r="D14" s="488" t="str">
        <f>IF($B14="","",IFERROR(SUMIFS('Data Sorting_Secondary'!$C:$C,'Data Sorting_Secondary'!$A:$A,$B14,'Data Sorting_Secondary'!$B:$B,TRIM(D$10)),0))</f>
        <v/>
      </c>
      <c r="E14" s="488" t="str">
        <f>IF($B14="","",IFERROR(SUMIFS('Data Sorting_Secondary'!$C:$C,'Data Sorting_Secondary'!$A:$A,$B14,'Data Sorting_Secondary'!$B:$B,TRIM(E$10)),0))</f>
        <v/>
      </c>
      <c r="F14" s="488" t="str">
        <f>IF($B14="","",IFERROR(SUMIFS('Data Sorting_Secondary'!$C:$C,'Data Sorting_Secondary'!$A:$A,$B14,'Data Sorting_Secondary'!$B:$B,TRIM(F$10)),0))</f>
        <v/>
      </c>
      <c r="G14" s="488" t="str">
        <f>IF($B14="","",IFERROR(SUMIFS('Data Sorting_Secondary'!$C:$C,'Data Sorting_Secondary'!$A:$A,$B14,'Data Sorting_Secondary'!$B:$B,TRIM(G$10)),0))</f>
        <v/>
      </c>
      <c r="H14" s="488" t="str">
        <f>IF($B14="","",IFERROR(SUMIFS('Data Sorting_Secondary'!$C:$C,'Data Sorting_Secondary'!$A:$A,$B14,'Data Sorting_Secondary'!$B:$B,TRIM(H$10)),0))</f>
        <v/>
      </c>
      <c r="I14" s="479" t="str">
        <f t="array" ref="I14">IF(B14="","",SUM(C14:H14))</f>
        <v/>
      </c>
    </row>
    <row r="15" spans="1:9" x14ac:dyDescent="0.25">
      <c r="B15" s="506" t="str">
        <f>IF('manual inputs_secondary'!D7&lt;&gt;"",'manual inputs_secondary'!D7,"")</f>
        <v/>
      </c>
      <c r="C15" s="327" t="str">
        <f>IF($B15="","",IFERROR(SUMIFS('Data Sorting_Secondary'!$C:$C,'Data Sorting_Secondary'!$A:$A,$B15,'Data Sorting_Secondary'!$B:$B,TRIM(C$10)),0))</f>
        <v/>
      </c>
      <c r="D15" s="488" t="str">
        <f>IF($B15="","",IFERROR(SUMIFS('Data Sorting_Secondary'!$C:$C,'Data Sorting_Secondary'!$A:$A,$B15,'Data Sorting_Secondary'!$B:$B,TRIM(D$10)),0))</f>
        <v/>
      </c>
      <c r="E15" s="488" t="str">
        <f>IF($B15="","",IFERROR(SUMIFS('Data Sorting_Secondary'!$C:$C,'Data Sorting_Secondary'!$A:$A,$B15,'Data Sorting_Secondary'!$B:$B,TRIM(E$10)),0))</f>
        <v/>
      </c>
      <c r="F15" s="488" t="str">
        <f>IF($B15="","",IFERROR(SUMIFS('Data Sorting_Secondary'!$C:$C,'Data Sorting_Secondary'!$A:$A,$B15,'Data Sorting_Secondary'!$B:$B,TRIM(F$10)),0))</f>
        <v/>
      </c>
      <c r="G15" s="488" t="str">
        <f>IF($B15="","",IFERROR(SUMIFS('Data Sorting_Secondary'!$C:$C,'Data Sorting_Secondary'!$A:$A,$B15,'Data Sorting_Secondary'!$B:$B,TRIM(G$10)),0))</f>
        <v/>
      </c>
      <c r="H15" s="488" t="str">
        <f>IF($B15="","",IFERROR(SUMIFS('Data Sorting_Secondary'!$C:$C,'Data Sorting_Secondary'!$A:$A,$B15,'Data Sorting_Secondary'!$B:$B,TRIM(H$10)),0))</f>
        <v/>
      </c>
      <c r="I15" s="479" t="str">
        <f t="array" ref="I15">IF(B15="","",SUM(C15:H15))</f>
        <v/>
      </c>
    </row>
    <row r="16" spans="1:9" x14ac:dyDescent="0.25">
      <c r="B16" s="506" t="str">
        <f>IF('manual inputs_secondary'!D8&lt;&gt;"",'manual inputs_secondary'!D8,"")</f>
        <v/>
      </c>
      <c r="C16" s="327" t="str">
        <f>IF($B16="","",IFERROR(SUMIFS('Data Sorting_Secondary'!$C:$C,'Data Sorting_Secondary'!$A:$A,$B16,'Data Sorting_Secondary'!$B:$B,TRIM(C$10)),0))</f>
        <v/>
      </c>
      <c r="D16" s="488" t="str">
        <f>IF($B16="","",IFERROR(SUMIFS('Data Sorting_Secondary'!$C:$C,'Data Sorting_Secondary'!$A:$A,$B16,'Data Sorting_Secondary'!$B:$B,TRIM(D$10)),0))</f>
        <v/>
      </c>
      <c r="E16" s="488" t="str">
        <f>IF($B16="","",IFERROR(SUMIFS('Data Sorting_Secondary'!$C:$C,'Data Sorting_Secondary'!$A:$A,$B16,'Data Sorting_Secondary'!$B:$B,TRIM(E$10)),0))</f>
        <v/>
      </c>
      <c r="F16" s="488" t="str">
        <f>IF($B16="","",IFERROR(SUMIFS('Data Sorting_Secondary'!$C:$C,'Data Sorting_Secondary'!$A:$A,$B16,'Data Sorting_Secondary'!$B:$B,TRIM(F$10)),0))</f>
        <v/>
      </c>
      <c r="G16" s="488" t="str">
        <f>IF($B16="","",IFERROR(SUMIFS('Data Sorting_Secondary'!$C:$C,'Data Sorting_Secondary'!$A:$A,$B16,'Data Sorting_Secondary'!$B:$B,TRIM(G$10)),0))</f>
        <v/>
      </c>
      <c r="H16" s="488" t="str">
        <f>IF($B16="","",IFERROR(SUMIFS('Data Sorting_Secondary'!$C:$C,'Data Sorting_Secondary'!$A:$A,$B16,'Data Sorting_Secondary'!$B:$B,TRIM(H$10)),0))</f>
        <v/>
      </c>
      <c r="I16" s="479" t="str">
        <f t="array" ref="I16">IF(B16="","",SUM(C16:H16))</f>
        <v/>
      </c>
    </row>
    <row r="17" spans="2:9" x14ac:dyDescent="0.25">
      <c r="B17" s="506" t="str">
        <f>IF('manual inputs_secondary'!D9&lt;&gt;"",'manual inputs_secondary'!D9,"")</f>
        <v/>
      </c>
      <c r="C17" s="327" t="str">
        <f>IF($B17="","",IFERROR(SUMIFS('Data Sorting_Secondary'!$C:$C,'Data Sorting_Secondary'!$A:$A,$B17,'Data Sorting_Secondary'!$B:$B,TRIM(C$10)),0))</f>
        <v/>
      </c>
      <c r="D17" s="488" t="str">
        <f>IF($B17="","",IFERROR(SUMIFS('Data Sorting_Secondary'!$C:$C,'Data Sorting_Secondary'!$A:$A,$B17,'Data Sorting_Secondary'!$B:$B,TRIM(D$10)),0))</f>
        <v/>
      </c>
      <c r="E17" s="488" t="str">
        <f>IF($B17="","",IFERROR(SUMIFS('Data Sorting_Secondary'!$C:$C,'Data Sorting_Secondary'!$A:$A,$B17,'Data Sorting_Secondary'!$B:$B,TRIM(E$10)),0))</f>
        <v/>
      </c>
      <c r="F17" s="488" t="str">
        <f>IF($B17="","",IFERROR(SUMIFS('Data Sorting_Secondary'!$C:$C,'Data Sorting_Secondary'!$A:$A,$B17,'Data Sorting_Secondary'!$B:$B,TRIM(F$10)),0))</f>
        <v/>
      </c>
      <c r="G17" s="488" t="str">
        <f>IF($B17="","",IFERROR(SUMIFS('Data Sorting_Secondary'!$C:$C,'Data Sorting_Secondary'!$A:$A,$B17,'Data Sorting_Secondary'!$B:$B,TRIM(G$10)),0))</f>
        <v/>
      </c>
      <c r="H17" s="488" t="str">
        <f>IF($B17="","",IFERROR(SUMIFS('Data Sorting_Secondary'!$C:$C,'Data Sorting_Secondary'!$A:$A,$B17,'Data Sorting_Secondary'!$B:$B,TRIM(H$10)),0))</f>
        <v/>
      </c>
      <c r="I17" s="479" t="str">
        <f t="array" ref="I17">IF(B17="","",SUM(C17:H17))</f>
        <v/>
      </c>
    </row>
    <row r="18" spans="2:9" x14ac:dyDescent="0.25">
      <c r="B18" s="506" t="str">
        <f>IF('manual inputs_secondary'!D10&lt;&gt;"",'manual inputs_secondary'!D10,"")</f>
        <v/>
      </c>
      <c r="C18" s="327" t="str">
        <f>IF($B18="","",IFERROR(SUMIFS('Data Sorting_Secondary'!$C:$C,'Data Sorting_Secondary'!$A:$A,$B18,'Data Sorting_Secondary'!$B:$B,TRIM(C$10)),0))</f>
        <v/>
      </c>
      <c r="D18" s="488" t="str">
        <f>IF($B18="","",IFERROR(SUMIFS('Data Sorting_Secondary'!$C:$C,'Data Sorting_Secondary'!$A:$A,$B18,'Data Sorting_Secondary'!$B:$B,TRIM(D$10)),0))</f>
        <v/>
      </c>
      <c r="E18" s="488" t="str">
        <f>IF($B18="","",IFERROR(SUMIFS('Data Sorting_Secondary'!$C:$C,'Data Sorting_Secondary'!$A:$A,$B18,'Data Sorting_Secondary'!$B:$B,TRIM(E$10)),0))</f>
        <v/>
      </c>
      <c r="F18" s="488" t="str">
        <f>IF($B18="","",IFERROR(SUMIFS('Data Sorting_Secondary'!$C:$C,'Data Sorting_Secondary'!$A:$A,$B18,'Data Sorting_Secondary'!$B:$B,TRIM(F$10)),0))</f>
        <v/>
      </c>
      <c r="G18" s="488" t="str">
        <f>IF($B18="","",IFERROR(SUMIFS('Data Sorting_Secondary'!$C:$C,'Data Sorting_Secondary'!$A:$A,$B18,'Data Sorting_Secondary'!$B:$B,TRIM(G$10)),0))</f>
        <v/>
      </c>
      <c r="H18" s="488" t="str">
        <f>IF($B18="","",IFERROR(SUMIFS('Data Sorting_Secondary'!$C:$C,'Data Sorting_Secondary'!$A:$A,$B18,'Data Sorting_Secondary'!$B:$B,TRIM(H$10)),0))</f>
        <v/>
      </c>
      <c r="I18" s="479" t="str">
        <f t="array" ref="I18">IF(B18="","",SUM(C18:H18))</f>
        <v/>
      </c>
    </row>
    <row r="19" spans="2:9" x14ac:dyDescent="0.25">
      <c r="B19" s="506" t="str">
        <f>IF('manual inputs_secondary'!D11&lt;&gt;"",'manual inputs_secondary'!D11,"")</f>
        <v/>
      </c>
      <c r="C19" s="327" t="str">
        <f>IF($B19="","",IFERROR(SUMIFS('Data Sorting_Secondary'!$C:$C,'Data Sorting_Secondary'!$A:$A,$B19,'Data Sorting_Secondary'!$B:$B,TRIM(C$10)),0))</f>
        <v/>
      </c>
      <c r="D19" s="488" t="str">
        <f>IF($B19="","",IFERROR(SUMIFS('Data Sorting_Secondary'!$C:$C,'Data Sorting_Secondary'!$A:$A,$B19,'Data Sorting_Secondary'!$B:$B,TRIM(D$10)),0))</f>
        <v/>
      </c>
      <c r="E19" s="488" t="str">
        <f>IF($B19="","",IFERROR(SUMIFS('Data Sorting_Secondary'!$C:$C,'Data Sorting_Secondary'!$A:$A,$B19,'Data Sorting_Secondary'!$B:$B,TRIM(E$10)),0))</f>
        <v/>
      </c>
      <c r="F19" s="488" t="str">
        <f>IF($B19="","",IFERROR(SUMIFS('Data Sorting_Secondary'!$C:$C,'Data Sorting_Secondary'!$A:$A,$B19,'Data Sorting_Secondary'!$B:$B,TRIM(F$10)),0))</f>
        <v/>
      </c>
      <c r="G19" s="488" t="str">
        <f>IF($B19="","",IFERROR(SUMIFS('Data Sorting_Secondary'!$C:$C,'Data Sorting_Secondary'!$A:$A,$B19,'Data Sorting_Secondary'!$B:$B,TRIM(G$10)),0))</f>
        <v/>
      </c>
      <c r="H19" s="488" t="str">
        <f>IF($B19="","",IFERROR(SUMIFS('Data Sorting_Secondary'!$C:$C,'Data Sorting_Secondary'!$A:$A,$B19,'Data Sorting_Secondary'!$B:$B,TRIM(H$10)),0))</f>
        <v/>
      </c>
      <c r="I19" s="479" t="str">
        <f t="array" ref="I19">IF(B19="","",SUM(C19:H19))</f>
        <v/>
      </c>
    </row>
    <row r="20" spans="2:9" x14ac:dyDescent="0.25">
      <c r="B20" s="506" t="str">
        <f>IF('manual inputs_secondary'!D12&lt;&gt;"",'manual inputs_secondary'!D12,"")</f>
        <v/>
      </c>
      <c r="C20" s="327" t="str">
        <f>IF($B20="","",IFERROR(SUMIFS('Data Sorting_Secondary'!$C:$C,'Data Sorting_Secondary'!$A:$A,$B20,'Data Sorting_Secondary'!$B:$B,TRIM(C$10)),0))</f>
        <v/>
      </c>
      <c r="D20" s="488" t="str">
        <f>IF($B20="","",IFERROR(SUMIFS('Data Sorting_Secondary'!$C:$C,'Data Sorting_Secondary'!$A:$A,$B20,'Data Sorting_Secondary'!$B:$B,TRIM(D$10)),0))</f>
        <v/>
      </c>
      <c r="E20" s="488" t="str">
        <f>IF($B20="","",IFERROR(SUMIFS('Data Sorting_Secondary'!$C:$C,'Data Sorting_Secondary'!$A:$A,$B20,'Data Sorting_Secondary'!$B:$B,TRIM(E$10)),0))</f>
        <v/>
      </c>
      <c r="F20" s="488" t="str">
        <f>IF($B20="","",IFERROR(SUMIFS('Data Sorting_Secondary'!$C:$C,'Data Sorting_Secondary'!$A:$A,$B20,'Data Sorting_Secondary'!$B:$B,TRIM(F$10)),0))</f>
        <v/>
      </c>
      <c r="G20" s="488" t="str">
        <f>IF($B20="","",IFERROR(SUMIFS('Data Sorting_Secondary'!$C:$C,'Data Sorting_Secondary'!$A:$A,$B20,'Data Sorting_Secondary'!$B:$B,TRIM(G$10)),0))</f>
        <v/>
      </c>
      <c r="H20" s="488" t="str">
        <f>IF($B20="","",IFERROR(SUMIFS('Data Sorting_Secondary'!$C:$C,'Data Sorting_Secondary'!$A:$A,$B20,'Data Sorting_Secondary'!$B:$B,TRIM(H$10)),0))</f>
        <v/>
      </c>
      <c r="I20" s="479" t="str">
        <f t="array" ref="I20">IF(B20="","",SUM(C20:H20))</f>
        <v/>
      </c>
    </row>
    <row r="21" spans="2:9" x14ac:dyDescent="0.25">
      <c r="B21" s="506" t="str">
        <f>IF('manual inputs_secondary'!D13&lt;&gt;"",'manual inputs_secondary'!D13,"")</f>
        <v/>
      </c>
      <c r="C21" s="327" t="str">
        <f>IF($B21="","",IFERROR(SUMIFS('Data Sorting_Secondary'!$C:$C,'Data Sorting_Secondary'!$A:$A,$B21,'Data Sorting_Secondary'!$B:$B,TRIM(C$10)),0))</f>
        <v/>
      </c>
      <c r="D21" s="488" t="str">
        <f>IF($B21="","",IFERROR(SUMIFS('Data Sorting_Secondary'!$C:$C,'Data Sorting_Secondary'!$A:$A,$B21,'Data Sorting_Secondary'!$B:$B,TRIM(D$10)),0))</f>
        <v/>
      </c>
      <c r="E21" s="488" t="str">
        <f>IF($B21="","",IFERROR(SUMIFS('Data Sorting_Secondary'!$C:$C,'Data Sorting_Secondary'!$A:$A,$B21,'Data Sorting_Secondary'!$B:$B,TRIM(E$10)),0))</f>
        <v/>
      </c>
      <c r="F21" s="488" t="str">
        <f>IF($B21="","",IFERROR(SUMIFS('Data Sorting_Secondary'!$C:$C,'Data Sorting_Secondary'!$A:$A,$B21,'Data Sorting_Secondary'!$B:$B,TRIM(F$10)),0))</f>
        <v/>
      </c>
      <c r="G21" s="488" t="str">
        <f>IF($B21="","",IFERROR(SUMIFS('Data Sorting_Secondary'!$C:$C,'Data Sorting_Secondary'!$A:$A,$B21,'Data Sorting_Secondary'!$B:$B,TRIM(G$10)),0))</f>
        <v/>
      </c>
      <c r="H21" s="488" t="str">
        <f>IF($B21="","",IFERROR(SUMIFS('Data Sorting_Secondary'!$C:$C,'Data Sorting_Secondary'!$A:$A,$B21,'Data Sorting_Secondary'!$B:$B,TRIM(H$10)),0))</f>
        <v/>
      </c>
      <c r="I21" s="479" t="str">
        <f t="array" ref="I21">IF(B21="","",SUM(C21:H21))</f>
        <v/>
      </c>
    </row>
    <row r="22" spans="2:9" x14ac:dyDescent="0.25">
      <c r="B22" s="506" t="str">
        <f>IF('manual inputs_secondary'!D14&lt;&gt;"",'manual inputs_secondary'!D14,"")</f>
        <v/>
      </c>
      <c r="C22" s="327" t="str">
        <f>IF($B22="","",IFERROR(SUMIFS('Data Sorting_Secondary'!$C:$C,'Data Sorting_Secondary'!$A:$A,$B22,'Data Sorting_Secondary'!$B:$B,TRIM(C$10)),0))</f>
        <v/>
      </c>
      <c r="D22" s="488" t="str">
        <f>IF($B22="","",IFERROR(SUMIFS('Data Sorting_Secondary'!$C:$C,'Data Sorting_Secondary'!$A:$A,$B22,'Data Sorting_Secondary'!$B:$B,TRIM(D$10)),0))</f>
        <v/>
      </c>
      <c r="E22" s="488" t="str">
        <f>IF($B22="","",IFERROR(SUMIFS('Data Sorting_Secondary'!$C:$C,'Data Sorting_Secondary'!$A:$A,$B22,'Data Sorting_Secondary'!$B:$B,TRIM(E$10)),0))</f>
        <v/>
      </c>
      <c r="F22" s="488" t="str">
        <f>IF($B22="","",IFERROR(SUMIFS('Data Sorting_Secondary'!$C:$C,'Data Sorting_Secondary'!$A:$A,$B22,'Data Sorting_Secondary'!$B:$B,TRIM(F$10)),0))</f>
        <v/>
      </c>
      <c r="G22" s="488" t="str">
        <f>IF($B22="","",IFERROR(SUMIFS('Data Sorting_Secondary'!$C:$C,'Data Sorting_Secondary'!$A:$A,$B22,'Data Sorting_Secondary'!$B:$B,TRIM(G$10)),0))</f>
        <v/>
      </c>
      <c r="H22" s="488" t="str">
        <f>IF($B22="","",IFERROR(SUMIFS('Data Sorting_Secondary'!$C:$C,'Data Sorting_Secondary'!$A:$A,$B22,'Data Sorting_Secondary'!$B:$B,TRIM(H$10)),0))</f>
        <v/>
      </c>
      <c r="I22" s="479" t="str">
        <f t="array" ref="I22">IF(B22="","",SUM(C22:H22))</f>
        <v/>
      </c>
    </row>
    <row r="23" spans="2:9" x14ac:dyDescent="0.25">
      <c r="B23" s="506" t="str">
        <f>IF('manual inputs_secondary'!D15&lt;&gt;"",'manual inputs_secondary'!D15,"")</f>
        <v/>
      </c>
      <c r="C23" s="327" t="str">
        <f>IF($B23="","",IFERROR(SUMIFS('Data Sorting_Secondary'!$C:$C,'Data Sorting_Secondary'!$A:$A,$B23,'Data Sorting_Secondary'!$B:$B,TRIM(C$10)),0))</f>
        <v/>
      </c>
      <c r="D23" s="488" t="str">
        <f>IF($B23="","",IFERROR(SUMIFS('Data Sorting_Secondary'!$C:$C,'Data Sorting_Secondary'!$A:$A,$B23,'Data Sorting_Secondary'!$B:$B,TRIM(D$10)),0))</f>
        <v/>
      </c>
      <c r="E23" s="488" t="str">
        <f>IF($B23="","",IFERROR(SUMIFS('Data Sorting_Secondary'!$C:$C,'Data Sorting_Secondary'!$A:$A,$B23,'Data Sorting_Secondary'!$B:$B,TRIM(E$10)),0))</f>
        <v/>
      </c>
      <c r="F23" s="488" t="str">
        <f>IF($B23="","",IFERROR(SUMIFS('Data Sorting_Secondary'!$C:$C,'Data Sorting_Secondary'!$A:$A,$B23,'Data Sorting_Secondary'!$B:$B,TRIM(F$10)),0))</f>
        <v/>
      </c>
      <c r="G23" s="488" t="str">
        <f>IF($B23="","",IFERROR(SUMIFS('Data Sorting_Secondary'!$C:$C,'Data Sorting_Secondary'!$A:$A,$B23,'Data Sorting_Secondary'!$B:$B,TRIM(G$10)),0))</f>
        <v/>
      </c>
      <c r="H23" s="488" t="str">
        <f>IF($B23="","",IFERROR(SUMIFS('Data Sorting_Secondary'!$C:$C,'Data Sorting_Secondary'!$A:$A,$B23,'Data Sorting_Secondary'!$B:$B,TRIM(H$10)),0))</f>
        <v/>
      </c>
      <c r="I23" s="479" t="str">
        <f t="array" ref="I23">IF(B23="","",SUM(C23:H23))</f>
        <v/>
      </c>
    </row>
    <row r="24" spans="2:9" x14ac:dyDescent="0.25">
      <c r="B24" s="506" t="str">
        <f>IF('manual inputs_secondary'!D16&lt;&gt;"",'manual inputs_secondary'!D16,"")</f>
        <v/>
      </c>
      <c r="C24" s="327" t="str">
        <f>IF($B24="","",IFERROR(SUMIFS('Data Sorting_Secondary'!$C:$C,'Data Sorting_Secondary'!$A:$A,$B24,'Data Sorting_Secondary'!$B:$B,TRIM(C$10)),0))</f>
        <v/>
      </c>
      <c r="D24" s="488" t="str">
        <f>IF($B24="","",IFERROR(SUMIFS('Data Sorting_Secondary'!$C:$C,'Data Sorting_Secondary'!$A:$A,$B24,'Data Sorting_Secondary'!$B:$B,TRIM(D$10)),0))</f>
        <v/>
      </c>
      <c r="E24" s="488" t="str">
        <f>IF($B24="","",IFERROR(SUMIFS('Data Sorting_Secondary'!$C:$C,'Data Sorting_Secondary'!$A:$A,$B24,'Data Sorting_Secondary'!$B:$B,TRIM(E$10)),0))</f>
        <v/>
      </c>
      <c r="F24" s="488" t="str">
        <f>IF($B24="","",IFERROR(SUMIFS('Data Sorting_Secondary'!$C:$C,'Data Sorting_Secondary'!$A:$A,$B24,'Data Sorting_Secondary'!$B:$B,TRIM(F$10)),0))</f>
        <v/>
      </c>
      <c r="G24" s="488" t="str">
        <f>IF($B24="","",IFERROR(SUMIFS('Data Sorting_Secondary'!$C:$C,'Data Sorting_Secondary'!$A:$A,$B24,'Data Sorting_Secondary'!$B:$B,TRIM(G$10)),0))</f>
        <v/>
      </c>
      <c r="H24" s="488" t="str">
        <f>IF($B24="","",IFERROR(SUMIFS('Data Sorting_Secondary'!$C:$C,'Data Sorting_Secondary'!$A:$A,$B24,'Data Sorting_Secondary'!$B:$B,TRIM(H$10)),0))</f>
        <v/>
      </c>
      <c r="I24" s="479" t="str">
        <f t="array" ref="I24">IF(B24="","",SUM(C24:H24))</f>
        <v/>
      </c>
    </row>
    <row r="25" spans="2:9" x14ac:dyDescent="0.25">
      <c r="B25" s="506" t="str">
        <f>IF('manual inputs_secondary'!D17&lt;&gt;"",'manual inputs_secondary'!D17,"")</f>
        <v/>
      </c>
      <c r="C25" s="327" t="str">
        <f>IF($B25="","",IFERROR(SUMIFS('Data Sorting_Secondary'!$C:$C,'Data Sorting_Secondary'!$A:$A,$B25,'Data Sorting_Secondary'!$B:$B,TRIM(C$10)),0))</f>
        <v/>
      </c>
      <c r="D25" s="488" t="str">
        <f>IF($B25="","",IFERROR(SUMIFS('Data Sorting_Secondary'!$C:$C,'Data Sorting_Secondary'!$A:$A,$B25,'Data Sorting_Secondary'!$B:$B,TRIM(D$10)),0))</f>
        <v/>
      </c>
      <c r="E25" s="488" t="str">
        <f>IF($B25="","",IFERROR(SUMIFS('Data Sorting_Secondary'!$C:$C,'Data Sorting_Secondary'!$A:$A,$B25,'Data Sorting_Secondary'!$B:$B,TRIM(E$10)),0))</f>
        <v/>
      </c>
      <c r="F25" s="488" t="str">
        <f>IF($B25="","",IFERROR(SUMIFS('Data Sorting_Secondary'!$C:$C,'Data Sorting_Secondary'!$A:$A,$B25,'Data Sorting_Secondary'!$B:$B,TRIM(F$10)),0))</f>
        <v/>
      </c>
      <c r="G25" s="488" t="str">
        <f>IF($B25="","",IFERROR(SUMIFS('Data Sorting_Secondary'!$C:$C,'Data Sorting_Secondary'!$A:$A,$B25,'Data Sorting_Secondary'!$B:$B,TRIM(G$10)),0))</f>
        <v/>
      </c>
      <c r="H25" s="488" t="str">
        <f>IF($B25="","",IFERROR(SUMIFS('Data Sorting_Secondary'!$C:$C,'Data Sorting_Secondary'!$A:$A,$B25,'Data Sorting_Secondary'!$B:$B,TRIM(H$10)),0))</f>
        <v/>
      </c>
      <c r="I25" s="479" t="str">
        <f t="array" ref="I25">IF(B25="","",SUM(C25:H25))</f>
        <v/>
      </c>
    </row>
    <row r="26" spans="2:9" x14ac:dyDescent="0.25">
      <c r="B26" s="506" t="str">
        <f>IF('manual inputs_secondary'!D18&lt;&gt;"",'manual inputs_secondary'!D18,"")</f>
        <v/>
      </c>
      <c r="C26" s="327" t="str">
        <f>IF($B26="","",IFERROR(SUMIFS('Data Sorting_Secondary'!$C:$C,'Data Sorting_Secondary'!$A:$A,$B26,'Data Sorting_Secondary'!$B:$B,TRIM(C$10)),0))</f>
        <v/>
      </c>
      <c r="D26" s="488" t="str">
        <f>IF($B26="","",IFERROR(SUMIFS('Data Sorting_Secondary'!$C:$C,'Data Sorting_Secondary'!$A:$A,$B26,'Data Sorting_Secondary'!$B:$B,TRIM(D$10)),0))</f>
        <v/>
      </c>
      <c r="E26" s="488" t="str">
        <f>IF($B26="","",IFERROR(SUMIFS('Data Sorting_Secondary'!$C:$C,'Data Sorting_Secondary'!$A:$A,$B26,'Data Sorting_Secondary'!$B:$B,TRIM(E$10)),0))</f>
        <v/>
      </c>
      <c r="F26" s="488" t="str">
        <f>IF($B26="","",IFERROR(SUMIFS('Data Sorting_Secondary'!$C:$C,'Data Sorting_Secondary'!$A:$A,$B26,'Data Sorting_Secondary'!$B:$B,TRIM(F$10)),0))</f>
        <v/>
      </c>
      <c r="G26" s="488" t="str">
        <f>IF($B26="","",IFERROR(SUMIFS('Data Sorting_Secondary'!$C:$C,'Data Sorting_Secondary'!$A:$A,$B26,'Data Sorting_Secondary'!$B:$B,TRIM(G$10)),0))</f>
        <v/>
      </c>
      <c r="H26" s="488" t="str">
        <f>IF($B26="","",IFERROR(SUMIFS('Data Sorting_Secondary'!$C:$C,'Data Sorting_Secondary'!$A:$A,$B26,'Data Sorting_Secondary'!$B:$B,TRIM(H$10)),0))</f>
        <v/>
      </c>
      <c r="I26" s="479" t="str">
        <f t="array" ref="I26">IF(B26="","",SUM(C26:H26))</f>
        <v/>
      </c>
    </row>
    <row r="27" spans="2:9" x14ac:dyDescent="0.25">
      <c r="B27" s="506" t="str">
        <f>IF('manual inputs_secondary'!D19&lt;&gt;"",'manual inputs_secondary'!D19,"")</f>
        <v/>
      </c>
      <c r="C27" s="327" t="str">
        <f>IF($B27="","",IFERROR(SUMIFS('Data Sorting_Secondary'!$C:$C,'Data Sorting_Secondary'!$A:$A,$B27,'Data Sorting_Secondary'!$B:$B,TRIM(C$10)),0))</f>
        <v/>
      </c>
      <c r="D27" s="488" t="str">
        <f>IF($B27="","",IFERROR(SUMIFS('Data Sorting_Secondary'!$C:$C,'Data Sorting_Secondary'!$A:$A,$B27,'Data Sorting_Secondary'!$B:$B,TRIM(D$10)),0))</f>
        <v/>
      </c>
      <c r="E27" s="488" t="str">
        <f>IF($B27="","",IFERROR(SUMIFS('Data Sorting_Secondary'!$C:$C,'Data Sorting_Secondary'!$A:$A,$B27,'Data Sorting_Secondary'!$B:$B,TRIM(E$10)),0))</f>
        <v/>
      </c>
      <c r="F27" s="488" t="str">
        <f>IF($B27="","",IFERROR(SUMIFS('Data Sorting_Secondary'!$C:$C,'Data Sorting_Secondary'!$A:$A,$B27,'Data Sorting_Secondary'!$B:$B,TRIM(F$10)),0))</f>
        <v/>
      </c>
      <c r="G27" s="488" t="str">
        <f>IF($B27="","",IFERROR(SUMIFS('Data Sorting_Secondary'!$C:$C,'Data Sorting_Secondary'!$A:$A,$B27,'Data Sorting_Secondary'!$B:$B,TRIM(G$10)),0))</f>
        <v/>
      </c>
      <c r="H27" s="488" t="str">
        <f>IF($B27="","",IFERROR(SUMIFS('Data Sorting_Secondary'!$C:$C,'Data Sorting_Secondary'!$A:$A,$B27,'Data Sorting_Secondary'!$B:$B,TRIM(H$10)),0))</f>
        <v/>
      </c>
      <c r="I27" s="479" t="str">
        <f t="array" ref="I27">IF(B27="","",SUM(C27:H27))</f>
        <v/>
      </c>
    </row>
    <row r="28" spans="2:9" x14ac:dyDescent="0.25">
      <c r="B28" s="506" t="str">
        <f>IF('manual inputs_secondary'!D20&lt;&gt;"",'manual inputs_secondary'!D20,"")</f>
        <v/>
      </c>
      <c r="C28" s="327" t="str">
        <f>IF($B28="","",IFERROR(SUMIFS('Data Sorting_Secondary'!$C:$C,'Data Sorting_Secondary'!$A:$A,$B28,'Data Sorting_Secondary'!$B:$B,TRIM(C$10)),0))</f>
        <v/>
      </c>
      <c r="D28" s="488" t="str">
        <f>IF($B28="","",IFERROR(SUMIFS('Data Sorting_Secondary'!$C:$C,'Data Sorting_Secondary'!$A:$A,$B28,'Data Sorting_Secondary'!$B:$B,TRIM(D$10)),0))</f>
        <v/>
      </c>
      <c r="E28" s="488" t="str">
        <f>IF($B28="","",IFERROR(SUMIFS('Data Sorting_Secondary'!$C:$C,'Data Sorting_Secondary'!$A:$A,$B28,'Data Sorting_Secondary'!$B:$B,TRIM(E$10)),0))</f>
        <v/>
      </c>
      <c r="F28" s="488" t="str">
        <f>IF($B28="","",IFERROR(SUMIFS('Data Sorting_Secondary'!$C:$C,'Data Sorting_Secondary'!$A:$A,$B28,'Data Sorting_Secondary'!$B:$B,TRIM(F$10)),0))</f>
        <v/>
      </c>
      <c r="G28" s="488" t="str">
        <f>IF($B28="","",IFERROR(SUMIFS('Data Sorting_Secondary'!$C:$C,'Data Sorting_Secondary'!$A:$A,$B28,'Data Sorting_Secondary'!$B:$B,TRIM(G$10)),0))</f>
        <v/>
      </c>
      <c r="H28" s="488" t="str">
        <f>IF($B28="","",IFERROR(SUMIFS('Data Sorting_Secondary'!$C:$C,'Data Sorting_Secondary'!$A:$A,$B28,'Data Sorting_Secondary'!$B:$B,TRIM(H$10)),0))</f>
        <v/>
      </c>
      <c r="I28" s="479" t="str">
        <f t="array" ref="I28">IF(B28="","",SUM(C28:H28))</f>
        <v/>
      </c>
    </row>
    <row r="29" spans="2:9" x14ac:dyDescent="0.25">
      <c r="B29" s="506" t="str">
        <f>IF('manual inputs_secondary'!D21&lt;&gt;"",'manual inputs_secondary'!D21,"")</f>
        <v/>
      </c>
      <c r="C29" s="327" t="str">
        <f>IF($B29="","",IFERROR(SUMIFS('Data Sorting_Secondary'!$C:$C,'Data Sorting_Secondary'!$A:$A,$B29,'Data Sorting_Secondary'!$B:$B,TRIM(C$10)),0))</f>
        <v/>
      </c>
      <c r="D29" s="488" t="str">
        <f>IF($B29="","",IFERROR(SUMIFS('Data Sorting_Secondary'!$C:$C,'Data Sorting_Secondary'!$A:$A,$B29,'Data Sorting_Secondary'!$B:$B,TRIM(D$10)),0))</f>
        <v/>
      </c>
      <c r="E29" s="488" t="str">
        <f>IF($B29="","",IFERROR(SUMIFS('Data Sorting_Secondary'!$C:$C,'Data Sorting_Secondary'!$A:$A,$B29,'Data Sorting_Secondary'!$B:$B,TRIM(E$10)),0))</f>
        <v/>
      </c>
      <c r="F29" s="488" t="str">
        <f>IF($B29="","",IFERROR(SUMIFS('Data Sorting_Secondary'!$C:$C,'Data Sorting_Secondary'!$A:$A,$B29,'Data Sorting_Secondary'!$B:$B,TRIM(F$10)),0))</f>
        <v/>
      </c>
      <c r="G29" s="488" t="str">
        <f>IF($B29="","",IFERROR(SUMIFS('Data Sorting_Secondary'!$C:$C,'Data Sorting_Secondary'!$A:$A,$B29,'Data Sorting_Secondary'!$B:$B,TRIM(G$10)),0))</f>
        <v/>
      </c>
      <c r="H29" s="488" t="str">
        <f>IF($B29="","",IFERROR(SUMIFS('Data Sorting_Secondary'!$C:$C,'Data Sorting_Secondary'!$A:$A,$B29,'Data Sorting_Secondary'!$B:$B,TRIM(H$10)),0))</f>
        <v/>
      </c>
      <c r="I29" s="479" t="str">
        <f t="array" ref="I29">IF(B29="","",SUM(C29:H29))</f>
        <v/>
      </c>
    </row>
    <row r="30" spans="2:9" x14ac:dyDescent="0.25">
      <c r="B30" s="506" t="str">
        <f>IF('manual inputs_secondary'!D22&lt;&gt;"",'manual inputs_secondary'!D22,"")</f>
        <v/>
      </c>
      <c r="C30" s="327" t="str">
        <f>IF($B30="","",IFERROR(SUMIFS('Data Sorting_Secondary'!$C:$C,'Data Sorting_Secondary'!$A:$A,$B30,'Data Sorting_Secondary'!$B:$B,TRIM(C$10)),0))</f>
        <v/>
      </c>
      <c r="D30" s="488" t="str">
        <f>IF($B30="","",IFERROR(SUMIFS('Data Sorting_Secondary'!$C:$C,'Data Sorting_Secondary'!$A:$A,$B30,'Data Sorting_Secondary'!$B:$B,TRIM(D$10)),0))</f>
        <v/>
      </c>
      <c r="E30" s="488" t="str">
        <f>IF($B30="","",IFERROR(SUMIFS('Data Sorting_Secondary'!$C:$C,'Data Sorting_Secondary'!$A:$A,$B30,'Data Sorting_Secondary'!$B:$B,TRIM(E$10)),0))</f>
        <v/>
      </c>
      <c r="F30" s="488" t="str">
        <f>IF($B30="","",IFERROR(SUMIFS('Data Sorting_Secondary'!$C:$C,'Data Sorting_Secondary'!$A:$A,$B30,'Data Sorting_Secondary'!$B:$B,TRIM(F$10)),0))</f>
        <v/>
      </c>
      <c r="G30" s="488" t="str">
        <f>IF($B30="","",IFERROR(SUMIFS('Data Sorting_Secondary'!$C:$C,'Data Sorting_Secondary'!$A:$A,$B30,'Data Sorting_Secondary'!$B:$B,TRIM(G$10)),0))</f>
        <v/>
      </c>
      <c r="H30" s="488" t="str">
        <f>IF($B30="","",IFERROR(SUMIFS('Data Sorting_Secondary'!$C:$C,'Data Sorting_Secondary'!$A:$A,$B30,'Data Sorting_Secondary'!$B:$B,TRIM(H$10)),0))</f>
        <v/>
      </c>
      <c r="I30" s="479" t="str">
        <f t="array" ref="I30">IF(B30="","",SUM(C30:H30))</f>
        <v/>
      </c>
    </row>
    <row r="31" spans="2:9" x14ac:dyDescent="0.25">
      <c r="B31" s="506" t="str">
        <f>IF('manual inputs_secondary'!D23&lt;&gt;"",'manual inputs_secondary'!D23,"")</f>
        <v/>
      </c>
      <c r="C31" s="327" t="str">
        <f>IF($B31="","",IFERROR(SUMIFS('Data Sorting_Secondary'!$C:$C,'Data Sorting_Secondary'!$A:$A,$B31,'Data Sorting_Secondary'!$B:$B,TRIM(C$10)),0))</f>
        <v/>
      </c>
      <c r="D31" s="488" t="str">
        <f>IF($B31="","",IFERROR(SUMIFS('Data Sorting_Secondary'!$C:$C,'Data Sorting_Secondary'!$A:$A,$B31,'Data Sorting_Secondary'!$B:$B,TRIM(D$10)),0))</f>
        <v/>
      </c>
      <c r="E31" s="488" t="str">
        <f>IF($B31="","",IFERROR(SUMIFS('Data Sorting_Secondary'!$C:$C,'Data Sorting_Secondary'!$A:$A,$B31,'Data Sorting_Secondary'!$B:$B,TRIM(E$10)),0))</f>
        <v/>
      </c>
      <c r="F31" s="488" t="str">
        <f>IF($B31="","",IFERROR(SUMIFS('Data Sorting_Secondary'!$C:$C,'Data Sorting_Secondary'!$A:$A,$B31,'Data Sorting_Secondary'!$B:$B,TRIM(F$10)),0))</f>
        <v/>
      </c>
      <c r="G31" s="488" t="str">
        <f>IF($B31="","",IFERROR(SUMIFS('Data Sorting_Secondary'!$C:$C,'Data Sorting_Secondary'!$A:$A,$B31,'Data Sorting_Secondary'!$B:$B,TRIM(G$10)),0))</f>
        <v/>
      </c>
      <c r="H31" s="488" t="str">
        <f>IF($B31="","",IFERROR(SUMIFS('Data Sorting_Secondary'!$C:$C,'Data Sorting_Secondary'!$A:$A,$B31,'Data Sorting_Secondary'!$B:$B,TRIM(H$10)),0))</f>
        <v/>
      </c>
      <c r="I31" s="479" t="str">
        <f t="array" ref="I31">IF(B31="","",SUM(C31:H31))</f>
        <v/>
      </c>
    </row>
    <row r="32" spans="2:9" x14ac:dyDescent="0.25">
      <c r="B32" s="506" t="str">
        <f>IF('manual inputs_secondary'!D24&lt;&gt;"",'manual inputs_secondary'!D24,"")</f>
        <v/>
      </c>
      <c r="C32" s="327" t="str">
        <f>IF($B32="","",IFERROR(SUMIFS('Data Sorting_Secondary'!$C:$C,'Data Sorting_Secondary'!$A:$A,$B32,'Data Sorting_Secondary'!$B:$B,TRIM(C$10)),0))</f>
        <v/>
      </c>
      <c r="D32" s="488" t="str">
        <f>IF($B32="","",IFERROR(SUMIFS('Data Sorting_Secondary'!$C:$C,'Data Sorting_Secondary'!$A:$A,$B32,'Data Sorting_Secondary'!$B:$B,TRIM(D$10)),0))</f>
        <v/>
      </c>
      <c r="E32" s="488" t="str">
        <f>IF($B32="","",IFERROR(SUMIFS('Data Sorting_Secondary'!$C:$C,'Data Sorting_Secondary'!$A:$A,$B32,'Data Sorting_Secondary'!$B:$B,TRIM(E$10)),0))</f>
        <v/>
      </c>
      <c r="F32" s="488" t="str">
        <f>IF($B32="","",IFERROR(SUMIFS('Data Sorting_Secondary'!$C:$C,'Data Sorting_Secondary'!$A:$A,$B32,'Data Sorting_Secondary'!$B:$B,TRIM(F$10)),0))</f>
        <v/>
      </c>
      <c r="G32" s="488" t="str">
        <f>IF($B32="","",IFERROR(SUMIFS('Data Sorting_Secondary'!$C:$C,'Data Sorting_Secondary'!$A:$A,$B32,'Data Sorting_Secondary'!$B:$B,TRIM(G$10)),0))</f>
        <v/>
      </c>
      <c r="H32" s="488" t="str">
        <f>IF($B32="","",IFERROR(SUMIFS('Data Sorting_Secondary'!$C:$C,'Data Sorting_Secondary'!$A:$A,$B32,'Data Sorting_Secondary'!$B:$B,TRIM(H$10)),0))</f>
        <v/>
      </c>
      <c r="I32" s="479" t="str">
        <f t="array" ref="I32">IF(B32="","",SUM(C32:H32))</f>
        <v/>
      </c>
    </row>
    <row r="33" spans="2:9" x14ac:dyDescent="0.25">
      <c r="B33" s="506" t="str">
        <f>IF('manual inputs_secondary'!D25&lt;&gt;"",'manual inputs_secondary'!D25,"")</f>
        <v/>
      </c>
      <c r="C33" s="327" t="str">
        <f>IF($B33="","",IFERROR(SUMIFS('Data Sorting_Secondary'!$C:$C,'Data Sorting_Secondary'!$A:$A,$B33,'Data Sorting_Secondary'!$B:$B,TRIM(C$10)),0))</f>
        <v/>
      </c>
      <c r="D33" s="488" t="str">
        <f>IF($B33="","",IFERROR(SUMIFS('Data Sorting_Secondary'!$C:$C,'Data Sorting_Secondary'!$A:$A,$B33,'Data Sorting_Secondary'!$B:$B,TRIM(D$10)),0))</f>
        <v/>
      </c>
      <c r="E33" s="488" t="str">
        <f>IF($B33="","",IFERROR(SUMIFS('Data Sorting_Secondary'!$C:$C,'Data Sorting_Secondary'!$A:$A,$B33,'Data Sorting_Secondary'!$B:$B,TRIM(E$10)),0))</f>
        <v/>
      </c>
      <c r="F33" s="488" t="str">
        <f>IF($B33="","",IFERROR(SUMIFS('Data Sorting_Secondary'!$C:$C,'Data Sorting_Secondary'!$A:$A,$B33,'Data Sorting_Secondary'!$B:$B,TRIM(F$10)),0))</f>
        <v/>
      </c>
      <c r="G33" s="488" t="str">
        <f>IF($B33="","",IFERROR(SUMIFS('Data Sorting_Secondary'!$C:$C,'Data Sorting_Secondary'!$A:$A,$B33,'Data Sorting_Secondary'!$B:$B,TRIM(G$10)),0))</f>
        <v/>
      </c>
      <c r="H33" s="488" t="str">
        <f>IF($B33="","",IFERROR(SUMIFS('Data Sorting_Secondary'!$C:$C,'Data Sorting_Secondary'!$A:$A,$B33,'Data Sorting_Secondary'!$B:$B,TRIM(H$10)),0))</f>
        <v/>
      </c>
      <c r="I33" s="479" t="str">
        <f t="array" ref="I33">IF(B33="","",SUM(C33:H33))</f>
        <v/>
      </c>
    </row>
    <row r="34" spans="2:9" x14ac:dyDescent="0.25">
      <c r="B34" s="506" t="str">
        <f>IF('manual inputs_secondary'!D26&lt;&gt;"",'manual inputs_secondary'!D26,"")</f>
        <v/>
      </c>
      <c r="C34" s="327" t="str">
        <f>IF($B34="","",IFERROR(SUMIFS('Data Sorting_Secondary'!$C:$C,'Data Sorting_Secondary'!$A:$A,$B34,'Data Sorting_Secondary'!$B:$B,TRIM(C$10)),0))</f>
        <v/>
      </c>
      <c r="D34" s="488" t="str">
        <f>IF($B34="","",IFERROR(SUMIFS('Data Sorting_Secondary'!$C:$C,'Data Sorting_Secondary'!$A:$A,$B34,'Data Sorting_Secondary'!$B:$B,TRIM(D$10)),0))</f>
        <v/>
      </c>
      <c r="E34" s="488" t="str">
        <f>IF($B34="","",IFERROR(SUMIFS('Data Sorting_Secondary'!$C:$C,'Data Sorting_Secondary'!$A:$A,$B34,'Data Sorting_Secondary'!$B:$B,TRIM(E$10)),0))</f>
        <v/>
      </c>
      <c r="F34" s="488" t="str">
        <f>IF($B34="","",IFERROR(SUMIFS('Data Sorting_Secondary'!$C:$C,'Data Sorting_Secondary'!$A:$A,$B34,'Data Sorting_Secondary'!$B:$B,TRIM(F$10)),0))</f>
        <v/>
      </c>
      <c r="G34" s="488" t="str">
        <f>IF($B34="","",IFERROR(SUMIFS('Data Sorting_Secondary'!$C:$C,'Data Sorting_Secondary'!$A:$A,$B34,'Data Sorting_Secondary'!$B:$B,TRIM(G$10)),0))</f>
        <v/>
      </c>
      <c r="H34" s="488" t="str">
        <f>IF($B34="","",IFERROR(SUMIFS('Data Sorting_Secondary'!$C:$C,'Data Sorting_Secondary'!$A:$A,$B34,'Data Sorting_Secondary'!$B:$B,TRIM(H$10)),0))</f>
        <v/>
      </c>
      <c r="I34" s="479" t="str">
        <f t="array" ref="I34">IF(B34="","",SUM(C34:H34))</f>
        <v/>
      </c>
    </row>
    <row r="35" spans="2:9" x14ac:dyDescent="0.25">
      <c r="B35" s="506" t="str">
        <f>IF('manual inputs_secondary'!D27&lt;&gt;"",'manual inputs_secondary'!D27,"")</f>
        <v/>
      </c>
      <c r="C35" s="327" t="str">
        <f>IF($B35="","",IFERROR(SUMIFS('Data Sorting_Secondary'!$C:$C,'Data Sorting_Secondary'!$A:$A,$B35,'Data Sorting_Secondary'!$B:$B,TRIM(C$10)),0))</f>
        <v/>
      </c>
      <c r="D35" s="488" t="str">
        <f>IF($B35="","",IFERROR(SUMIFS('Data Sorting_Secondary'!$C:$C,'Data Sorting_Secondary'!$A:$A,$B35,'Data Sorting_Secondary'!$B:$B,TRIM(D$10)),0))</f>
        <v/>
      </c>
      <c r="E35" s="488" t="str">
        <f>IF($B35="","",IFERROR(SUMIFS('Data Sorting_Secondary'!$C:$C,'Data Sorting_Secondary'!$A:$A,$B35,'Data Sorting_Secondary'!$B:$B,TRIM(E$10)),0))</f>
        <v/>
      </c>
      <c r="F35" s="488" t="str">
        <f>IF($B35="","",IFERROR(SUMIFS('Data Sorting_Secondary'!$C:$C,'Data Sorting_Secondary'!$A:$A,$B35,'Data Sorting_Secondary'!$B:$B,TRIM(F$10)),0))</f>
        <v/>
      </c>
      <c r="G35" s="488" t="str">
        <f>IF($B35="","",IFERROR(SUMIFS('Data Sorting_Secondary'!$C:$C,'Data Sorting_Secondary'!$A:$A,$B35,'Data Sorting_Secondary'!$B:$B,TRIM(G$10)),0))</f>
        <v/>
      </c>
      <c r="H35" s="488" t="str">
        <f>IF($B35="","",IFERROR(SUMIFS('Data Sorting_Secondary'!$C:$C,'Data Sorting_Secondary'!$A:$A,$B35,'Data Sorting_Secondary'!$B:$B,TRIM(H$10)),0))</f>
        <v/>
      </c>
      <c r="I35" s="479" t="str">
        <f t="array" ref="I35">IF(B35="","",SUM(C35:H35))</f>
        <v/>
      </c>
    </row>
    <row r="36" spans="2:9" x14ac:dyDescent="0.25">
      <c r="B36" s="506" t="str">
        <f>IF('manual inputs_secondary'!D28&lt;&gt;"",'manual inputs_secondary'!D28,"")</f>
        <v/>
      </c>
      <c r="C36" s="327" t="str">
        <f>IF($B36="","",IFERROR(SUMIFS('Data Sorting_Secondary'!$C:$C,'Data Sorting_Secondary'!$A:$A,$B36,'Data Sorting_Secondary'!$B:$B,TRIM(C$10)),0))</f>
        <v/>
      </c>
      <c r="D36" s="488" t="str">
        <f>IF($B36="","",IFERROR(SUMIFS('Data Sorting_Secondary'!$C:$C,'Data Sorting_Secondary'!$A:$A,$B36,'Data Sorting_Secondary'!$B:$B,TRIM(D$10)),0))</f>
        <v/>
      </c>
      <c r="E36" s="488" t="str">
        <f>IF($B36="","",IFERROR(SUMIFS('Data Sorting_Secondary'!$C:$C,'Data Sorting_Secondary'!$A:$A,$B36,'Data Sorting_Secondary'!$B:$B,TRIM(E$10)),0))</f>
        <v/>
      </c>
      <c r="F36" s="488" t="str">
        <f>IF($B36="","",IFERROR(SUMIFS('Data Sorting_Secondary'!$C:$C,'Data Sorting_Secondary'!$A:$A,$B36,'Data Sorting_Secondary'!$B:$B,TRIM(F$10)),0))</f>
        <v/>
      </c>
      <c r="G36" s="488" t="str">
        <f>IF($B36="","",IFERROR(SUMIFS('Data Sorting_Secondary'!$C:$C,'Data Sorting_Secondary'!$A:$A,$B36,'Data Sorting_Secondary'!$B:$B,TRIM(G$10)),0))</f>
        <v/>
      </c>
      <c r="H36" s="488" t="str">
        <f>IF($B36="","",IFERROR(SUMIFS('Data Sorting_Secondary'!$C:$C,'Data Sorting_Secondary'!$A:$A,$B36,'Data Sorting_Secondary'!$B:$B,TRIM(H$10)),0))</f>
        <v/>
      </c>
      <c r="I36" s="479" t="str">
        <f t="array" ref="I36">IF(B36="","",SUM(C36:H36))</f>
        <v/>
      </c>
    </row>
    <row r="37" spans="2:9" x14ac:dyDescent="0.25">
      <c r="B37" s="506" t="str">
        <f>IF('manual inputs_secondary'!D29&lt;&gt;"",'manual inputs_secondary'!D29,"")</f>
        <v/>
      </c>
      <c r="C37" s="327" t="str">
        <f>IF($B37="","",IFERROR(SUMIFS('Data Sorting_Secondary'!$C:$C,'Data Sorting_Secondary'!$A:$A,$B37,'Data Sorting_Secondary'!$B:$B,TRIM(C$10)),0))</f>
        <v/>
      </c>
      <c r="D37" s="488" t="str">
        <f>IF($B37="","",IFERROR(SUMIFS('Data Sorting_Secondary'!$C:$C,'Data Sorting_Secondary'!$A:$A,$B37,'Data Sorting_Secondary'!$B:$B,TRIM(D$10)),0))</f>
        <v/>
      </c>
      <c r="E37" s="488" t="str">
        <f>IF($B37="","",IFERROR(SUMIFS('Data Sorting_Secondary'!$C:$C,'Data Sorting_Secondary'!$A:$A,$B37,'Data Sorting_Secondary'!$B:$B,TRIM(E$10)),0))</f>
        <v/>
      </c>
      <c r="F37" s="488" t="str">
        <f>IF($B37="","",IFERROR(SUMIFS('Data Sorting_Secondary'!$C:$C,'Data Sorting_Secondary'!$A:$A,$B37,'Data Sorting_Secondary'!$B:$B,TRIM(F$10)),0))</f>
        <v/>
      </c>
      <c r="G37" s="488" t="str">
        <f>IF($B37="","",IFERROR(SUMIFS('Data Sorting_Secondary'!$C:$C,'Data Sorting_Secondary'!$A:$A,$B37,'Data Sorting_Secondary'!$B:$B,TRIM(G$10)),0))</f>
        <v/>
      </c>
      <c r="H37" s="488" t="str">
        <f>IF($B37="","",IFERROR(SUMIFS('Data Sorting_Secondary'!$C:$C,'Data Sorting_Secondary'!$A:$A,$B37,'Data Sorting_Secondary'!$B:$B,TRIM(H$10)),0))</f>
        <v/>
      </c>
      <c r="I37" s="479" t="str">
        <f t="array" ref="I37">IF(B37="","",SUM(C37:H37))</f>
        <v/>
      </c>
    </row>
    <row r="38" spans="2:9" x14ac:dyDescent="0.25">
      <c r="B38" s="506" t="str">
        <f>IF('manual inputs_secondary'!D30&lt;&gt;"",'manual inputs_secondary'!D30,"")</f>
        <v/>
      </c>
      <c r="C38" s="327" t="str">
        <f>IF($B38="","",IFERROR(SUMIFS('Data Sorting_Secondary'!$C:$C,'Data Sorting_Secondary'!$A:$A,$B38,'Data Sorting_Secondary'!$B:$B,TRIM(C$10)),0))</f>
        <v/>
      </c>
      <c r="D38" s="488" t="str">
        <f>IF($B38="","",IFERROR(SUMIFS('Data Sorting_Secondary'!$C:$C,'Data Sorting_Secondary'!$A:$A,$B38,'Data Sorting_Secondary'!$B:$B,TRIM(D$10)),0))</f>
        <v/>
      </c>
      <c r="E38" s="488" t="str">
        <f>IF($B38="","",IFERROR(SUMIFS('Data Sorting_Secondary'!$C:$C,'Data Sorting_Secondary'!$A:$A,$B38,'Data Sorting_Secondary'!$B:$B,TRIM(E$10)),0))</f>
        <v/>
      </c>
      <c r="F38" s="488" t="str">
        <f>IF($B38="","",IFERROR(SUMIFS('Data Sorting_Secondary'!$C:$C,'Data Sorting_Secondary'!$A:$A,$B38,'Data Sorting_Secondary'!$B:$B,TRIM(F$10)),0))</f>
        <v/>
      </c>
      <c r="G38" s="488" t="str">
        <f>IF($B38="","",IFERROR(SUMIFS('Data Sorting_Secondary'!$C:$C,'Data Sorting_Secondary'!$A:$A,$B38,'Data Sorting_Secondary'!$B:$B,TRIM(G$10)),0))</f>
        <v/>
      </c>
      <c r="H38" s="488" t="str">
        <f>IF($B38="","",IFERROR(SUMIFS('Data Sorting_Secondary'!$C:$C,'Data Sorting_Secondary'!$A:$A,$B38,'Data Sorting_Secondary'!$B:$B,TRIM(H$10)),0))</f>
        <v/>
      </c>
      <c r="I38" s="479" t="str">
        <f t="array" ref="I38">IF(B38="","",SUM(C38:H38))</f>
        <v/>
      </c>
    </row>
    <row r="39" spans="2:9" x14ac:dyDescent="0.25">
      <c r="B39" s="506" t="str">
        <f>IF('manual inputs_secondary'!D31&lt;&gt;"",'manual inputs_secondary'!D31,"")</f>
        <v/>
      </c>
      <c r="C39" s="327" t="str">
        <f>IF($B39="","",IFERROR(SUMIFS('Data Sorting_Secondary'!$C:$C,'Data Sorting_Secondary'!$A:$A,$B39,'Data Sorting_Secondary'!$B:$B,TRIM(C$10)),0))</f>
        <v/>
      </c>
      <c r="D39" s="488" t="str">
        <f>IF($B39="","",IFERROR(SUMIFS('Data Sorting_Secondary'!$C:$C,'Data Sorting_Secondary'!$A:$A,$B39,'Data Sorting_Secondary'!$B:$B,TRIM(D$10)),0))</f>
        <v/>
      </c>
      <c r="E39" s="488" t="str">
        <f>IF($B39="","",IFERROR(SUMIFS('Data Sorting_Secondary'!$C:$C,'Data Sorting_Secondary'!$A:$A,$B39,'Data Sorting_Secondary'!$B:$B,TRIM(E$10)),0))</f>
        <v/>
      </c>
      <c r="F39" s="488" t="str">
        <f>IF($B39="","",IFERROR(SUMIFS('Data Sorting_Secondary'!$C:$C,'Data Sorting_Secondary'!$A:$A,$B39,'Data Sorting_Secondary'!$B:$B,TRIM(F$10)),0))</f>
        <v/>
      </c>
      <c r="G39" s="488" t="str">
        <f>IF($B39="","",IFERROR(SUMIFS('Data Sorting_Secondary'!$C:$C,'Data Sorting_Secondary'!$A:$A,$B39,'Data Sorting_Secondary'!$B:$B,TRIM(G$10)),0))</f>
        <v/>
      </c>
      <c r="H39" s="488" t="str">
        <f>IF($B39="","",IFERROR(SUMIFS('Data Sorting_Secondary'!$C:$C,'Data Sorting_Secondary'!$A:$A,$B39,'Data Sorting_Secondary'!$B:$B,TRIM(H$10)),0))</f>
        <v/>
      </c>
      <c r="I39" s="479" t="str">
        <f t="array" ref="I39">IF(B39="","",SUM(C39:H39))</f>
        <v/>
      </c>
    </row>
    <row r="40" spans="2:9" x14ac:dyDescent="0.25">
      <c r="B40" s="506" t="str">
        <f>IF('manual inputs_secondary'!D32&lt;&gt;"",'manual inputs_secondary'!D32,"")</f>
        <v/>
      </c>
      <c r="C40" s="327" t="str">
        <f>IF($B40="","",IFERROR(SUMIFS('Data Sorting_Secondary'!$C:$C,'Data Sorting_Secondary'!$A:$A,$B40,'Data Sorting_Secondary'!$B:$B,TRIM(C$10)),0))</f>
        <v/>
      </c>
      <c r="D40" s="488" t="str">
        <f>IF($B40="","",IFERROR(SUMIFS('Data Sorting_Secondary'!$C:$C,'Data Sorting_Secondary'!$A:$A,$B40,'Data Sorting_Secondary'!$B:$B,TRIM(D$10)),0))</f>
        <v/>
      </c>
      <c r="E40" s="488" t="str">
        <f>IF($B40="","",IFERROR(SUMIFS('Data Sorting_Secondary'!$C:$C,'Data Sorting_Secondary'!$A:$A,$B40,'Data Sorting_Secondary'!$B:$B,TRIM(E$10)),0))</f>
        <v/>
      </c>
      <c r="F40" s="488" t="str">
        <f>IF($B40="","",IFERROR(SUMIFS('Data Sorting_Secondary'!$C:$C,'Data Sorting_Secondary'!$A:$A,$B40,'Data Sorting_Secondary'!$B:$B,TRIM(F$10)),0))</f>
        <v/>
      </c>
      <c r="G40" s="488" t="str">
        <f>IF($B40="","",IFERROR(SUMIFS('Data Sorting_Secondary'!$C:$C,'Data Sorting_Secondary'!$A:$A,$B40,'Data Sorting_Secondary'!$B:$B,TRIM(G$10)),0))</f>
        <v/>
      </c>
      <c r="H40" s="488" t="str">
        <f>IF($B40="","",IFERROR(SUMIFS('Data Sorting_Secondary'!$C:$C,'Data Sorting_Secondary'!$A:$A,$B40,'Data Sorting_Secondary'!$B:$B,TRIM(H$10)),0))</f>
        <v/>
      </c>
      <c r="I40" s="479" t="str">
        <f t="array" ref="I40">IF(B40="","",SUM(C40:H40))</f>
        <v/>
      </c>
    </row>
    <row r="41" spans="2:9" x14ac:dyDescent="0.25">
      <c r="B41" s="506" t="str">
        <f>IF('manual inputs_secondary'!D33&lt;&gt;"",'manual inputs_secondary'!D33,"")</f>
        <v/>
      </c>
      <c r="C41" s="327" t="str">
        <f>IF($B41="","",IFERROR(SUMIFS('Data Sorting_Secondary'!$C:$C,'Data Sorting_Secondary'!$A:$A,$B41,'Data Sorting_Secondary'!$B:$B,TRIM(C$10)),0))</f>
        <v/>
      </c>
      <c r="D41" s="488" t="str">
        <f>IF($B41="","",IFERROR(SUMIFS('Data Sorting_Secondary'!$C:$C,'Data Sorting_Secondary'!$A:$A,$B41,'Data Sorting_Secondary'!$B:$B,TRIM(D$10)),0))</f>
        <v/>
      </c>
      <c r="E41" s="488" t="str">
        <f>IF($B41="","",IFERROR(SUMIFS('Data Sorting_Secondary'!$C:$C,'Data Sorting_Secondary'!$A:$A,$B41,'Data Sorting_Secondary'!$B:$B,TRIM(E$10)),0))</f>
        <v/>
      </c>
      <c r="F41" s="488" t="str">
        <f>IF($B41="","",IFERROR(SUMIFS('Data Sorting_Secondary'!$C:$C,'Data Sorting_Secondary'!$A:$A,$B41,'Data Sorting_Secondary'!$B:$B,TRIM(F$10)),0))</f>
        <v/>
      </c>
      <c r="G41" s="488" t="str">
        <f>IF($B41="","",IFERROR(SUMIFS('Data Sorting_Secondary'!$C:$C,'Data Sorting_Secondary'!$A:$A,$B41,'Data Sorting_Secondary'!$B:$B,TRIM(G$10)),0))</f>
        <v/>
      </c>
      <c r="H41" s="488" t="str">
        <f>IF($B41="","",IFERROR(SUMIFS('Data Sorting_Secondary'!$C:$C,'Data Sorting_Secondary'!$A:$A,$B41,'Data Sorting_Secondary'!$B:$B,TRIM(H$10)),0))</f>
        <v/>
      </c>
      <c r="I41" s="479" t="str">
        <f t="array" ref="I41">IF(B41="","",SUM(C41:H41))</f>
        <v/>
      </c>
    </row>
    <row r="42" spans="2:9" x14ac:dyDescent="0.25">
      <c r="B42" s="506" t="str">
        <f>IF('manual inputs_secondary'!D34&lt;&gt;"",'manual inputs_secondary'!D34,"")</f>
        <v/>
      </c>
      <c r="C42" s="327" t="str">
        <f>IF($B42="","",IFERROR(SUMIFS('Data Sorting_Secondary'!$C:$C,'Data Sorting_Secondary'!$A:$A,$B42,'Data Sorting_Secondary'!$B:$B,TRIM(C$10)),0))</f>
        <v/>
      </c>
      <c r="D42" s="488" t="str">
        <f>IF($B42="","",IFERROR(SUMIFS('Data Sorting_Secondary'!$C:$C,'Data Sorting_Secondary'!$A:$A,$B42,'Data Sorting_Secondary'!$B:$B,TRIM(D$10)),0))</f>
        <v/>
      </c>
      <c r="E42" s="488" t="str">
        <f>IF($B42="","",IFERROR(SUMIFS('Data Sorting_Secondary'!$C:$C,'Data Sorting_Secondary'!$A:$A,$B42,'Data Sorting_Secondary'!$B:$B,TRIM(E$10)),0))</f>
        <v/>
      </c>
      <c r="F42" s="488" t="str">
        <f>IF($B42="","",IFERROR(SUMIFS('Data Sorting_Secondary'!$C:$C,'Data Sorting_Secondary'!$A:$A,$B42,'Data Sorting_Secondary'!$B:$B,TRIM(F$10)),0))</f>
        <v/>
      </c>
      <c r="G42" s="488" t="str">
        <f>IF($B42="","",IFERROR(SUMIFS('Data Sorting_Secondary'!$C:$C,'Data Sorting_Secondary'!$A:$A,$B42,'Data Sorting_Secondary'!$B:$B,TRIM(G$10)),0))</f>
        <v/>
      </c>
      <c r="H42" s="488" t="str">
        <f>IF($B42="","",IFERROR(SUMIFS('Data Sorting_Secondary'!$C:$C,'Data Sorting_Secondary'!$A:$A,$B42,'Data Sorting_Secondary'!$B:$B,TRIM(H$10)),0))</f>
        <v/>
      </c>
      <c r="I42" s="479" t="str">
        <f t="array" ref="I42">IF(B42="","",SUM(C42:H42))</f>
        <v/>
      </c>
    </row>
    <row r="43" spans="2:9" x14ac:dyDescent="0.25">
      <c r="B43" s="506" t="str">
        <f>IF('manual inputs_secondary'!D35&lt;&gt;"",'manual inputs_secondary'!D35,"")</f>
        <v/>
      </c>
      <c r="C43" s="327" t="str">
        <f>IF($B43="","",IFERROR(SUMIFS('Data Sorting_Secondary'!$C:$C,'Data Sorting_Secondary'!$A:$A,$B43,'Data Sorting_Secondary'!$B:$B,TRIM(C$10)),0))</f>
        <v/>
      </c>
      <c r="D43" s="488" t="str">
        <f>IF($B43="","",IFERROR(SUMIFS('Data Sorting_Secondary'!$C:$C,'Data Sorting_Secondary'!$A:$A,$B43,'Data Sorting_Secondary'!$B:$B,TRIM(D$10)),0))</f>
        <v/>
      </c>
      <c r="E43" s="488" t="str">
        <f>IF($B43="","",IFERROR(SUMIFS('Data Sorting_Secondary'!$C:$C,'Data Sorting_Secondary'!$A:$A,$B43,'Data Sorting_Secondary'!$B:$B,TRIM(E$10)),0))</f>
        <v/>
      </c>
      <c r="F43" s="488" t="str">
        <f>IF($B43="","",IFERROR(SUMIFS('Data Sorting_Secondary'!$C:$C,'Data Sorting_Secondary'!$A:$A,$B43,'Data Sorting_Secondary'!$B:$B,TRIM(F$10)),0))</f>
        <v/>
      </c>
      <c r="G43" s="488" t="str">
        <f>IF($B43="","",IFERROR(SUMIFS('Data Sorting_Secondary'!$C:$C,'Data Sorting_Secondary'!$A:$A,$B43,'Data Sorting_Secondary'!$B:$B,TRIM(G$10)),0))</f>
        <v/>
      </c>
      <c r="H43" s="488" t="str">
        <f>IF($B43="","",IFERROR(SUMIFS('Data Sorting_Secondary'!$C:$C,'Data Sorting_Secondary'!$A:$A,$B43,'Data Sorting_Secondary'!$B:$B,TRIM(H$10)),0))</f>
        <v/>
      </c>
      <c r="I43" s="479" t="str">
        <f t="array" ref="I43">IF(B43="","",SUM(C43:H43))</f>
        <v/>
      </c>
    </row>
    <row r="44" spans="2:9" x14ac:dyDescent="0.25">
      <c r="B44" s="506" t="str">
        <f>IF('manual inputs_secondary'!D36&lt;&gt;"",'manual inputs_secondary'!D36,"")</f>
        <v/>
      </c>
      <c r="C44" s="327" t="str">
        <f>IF($B44="","",IFERROR(SUMIFS('Data Sorting_Secondary'!$C:$C,'Data Sorting_Secondary'!$A:$A,$B44,'Data Sorting_Secondary'!$B:$B,TRIM(C$10)),0))</f>
        <v/>
      </c>
      <c r="D44" s="488" t="str">
        <f>IF($B44="","",IFERROR(SUMIFS('Data Sorting_Secondary'!$C:$C,'Data Sorting_Secondary'!$A:$A,$B44,'Data Sorting_Secondary'!$B:$B,TRIM(D$10)),0))</f>
        <v/>
      </c>
      <c r="E44" s="488" t="str">
        <f>IF($B44="","",IFERROR(SUMIFS('Data Sorting_Secondary'!$C:$C,'Data Sorting_Secondary'!$A:$A,$B44,'Data Sorting_Secondary'!$B:$B,TRIM(E$10)),0))</f>
        <v/>
      </c>
      <c r="F44" s="488" t="str">
        <f>IF($B44="","",IFERROR(SUMIFS('Data Sorting_Secondary'!$C:$C,'Data Sorting_Secondary'!$A:$A,$B44,'Data Sorting_Secondary'!$B:$B,TRIM(F$10)),0))</f>
        <v/>
      </c>
      <c r="G44" s="488" t="str">
        <f>IF($B44="","",IFERROR(SUMIFS('Data Sorting_Secondary'!$C:$C,'Data Sorting_Secondary'!$A:$A,$B44,'Data Sorting_Secondary'!$B:$B,TRIM(G$10)),0))</f>
        <v/>
      </c>
      <c r="H44" s="488" t="str">
        <f>IF($B44="","",IFERROR(SUMIFS('Data Sorting_Secondary'!$C:$C,'Data Sorting_Secondary'!$A:$A,$B44,'Data Sorting_Secondary'!$B:$B,TRIM(H$10)),0))</f>
        <v/>
      </c>
      <c r="I44" s="479" t="str">
        <f t="array" ref="I44">IF(B44="","",SUM(C44:H44))</f>
        <v/>
      </c>
    </row>
    <row r="45" spans="2:9" x14ac:dyDescent="0.25">
      <c r="B45" s="506" t="str">
        <f>IF('manual inputs_secondary'!D37&lt;&gt;"",'manual inputs_secondary'!D37,"")</f>
        <v/>
      </c>
      <c r="C45" s="327" t="str">
        <f>IF($B45="","",IFERROR(SUMIFS('Data Sorting_Secondary'!$C:$C,'Data Sorting_Secondary'!$A:$A,$B45,'Data Sorting_Secondary'!$B:$B,TRIM(C$10)),0))</f>
        <v/>
      </c>
      <c r="D45" s="488" t="str">
        <f>IF($B45="","",IFERROR(SUMIFS('Data Sorting_Secondary'!$C:$C,'Data Sorting_Secondary'!$A:$A,$B45,'Data Sorting_Secondary'!$B:$B,TRIM(D$10)),0))</f>
        <v/>
      </c>
      <c r="E45" s="488" t="str">
        <f>IF($B45="","",IFERROR(SUMIFS('Data Sorting_Secondary'!$C:$C,'Data Sorting_Secondary'!$A:$A,$B45,'Data Sorting_Secondary'!$B:$B,TRIM(E$10)),0))</f>
        <v/>
      </c>
      <c r="F45" s="488" t="str">
        <f>IF($B45="","",IFERROR(SUMIFS('Data Sorting_Secondary'!$C:$C,'Data Sorting_Secondary'!$A:$A,$B45,'Data Sorting_Secondary'!$B:$B,TRIM(F$10)),0))</f>
        <v/>
      </c>
      <c r="G45" s="488" t="str">
        <f>IF($B45="","",IFERROR(SUMIFS('Data Sorting_Secondary'!$C:$C,'Data Sorting_Secondary'!$A:$A,$B45,'Data Sorting_Secondary'!$B:$B,TRIM(G$10)),0))</f>
        <v/>
      </c>
      <c r="H45" s="488" t="str">
        <f>IF($B45="","",IFERROR(SUMIFS('Data Sorting_Secondary'!$C:$C,'Data Sorting_Secondary'!$A:$A,$B45,'Data Sorting_Secondary'!$B:$B,TRIM(H$10)),0))</f>
        <v/>
      </c>
      <c r="I45" s="479" t="str">
        <f t="array" ref="I45">IF(B45="","",SUM(C45:H45))</f>
        <v/>
      </c>
    </row>
    <row r="46" spans="2:9" x14ac:dyDescent="0.25">
      <c r="B46" s="506" t="str">
        <f>IF('manual inputs_secondary'!D38&lt;&gt;"",'manual inputs_secondary'!D38,"")</f>
        <v/>
      </c>
      <c r="C46" s="327" t="str">
        <f>IF($B46="","",IFERROR(SUMIFS('Data Sorting_Secondary'!$C:$C,'Data Sorting_Secondary'!$A:$A,$B46,'Data Sorting_Secondary'!$B:$B,TRIM(C$10)),0))</f>
        <v/>
      </c>
      <c r="D46" s="488" t="str">
        <f>IF($B46="","",IFERROR(SUMIFS('Data Sorting_Secondary'!$C:$C,'Data Sorting_Secondary'!$A:$A,$B46,'Data Sorting_Secondary'!$B:$B,TRIM(D$10)),0))</f>
        <v/>
      </c>
      <c r="E46" s="488" t="str">
        <f>IF($B46="","",IFERROR(SUMIFS('Data Sorting_Secondary'!$C:$C,'Data Sorting_Secondary'!$A:$A,$B46,'Data Sorting_Secondary'!$B:$B,TRIM(E$10)),0))</f>
        <v/>
      </c>
      <c r="F46" s="488" t="str">
        <f>IF($B46="","",IFERROR(SUMIFS('Data Sorting_Secondary'!$C:$C,'Data Sorting_Secondary'!$A:$A,$B46,'Data Sorting_Secondary'!$B:$B,TRIM(F$10)),0))</f>
        <v/>
      </c>
      <c r="G46" s="488" t="str">
        <f>IF($B46="","",IFERROR(SUMIFS('Data Sorting_Secondary'!$C:$C,'Data Sorting_Secondary'!$A:$A,$B46,'Data Sorting_Secondary'!$B:$B,TRIM(G$10)),0))</f>
        <v/>
      </c>
      <c r="H46" s="488" t="str">
        <f>IF($B46="","",IFERROR(SUMIFS('Data Sorting_Secondary'!$C:$C,'Data Sorting_Secondary'!$A:$A,$B46,'Data Sorting_Secondary'!$B:$B,TRIM(H$10)),0))</f>
        <v/>
      </c>
      <c r="I46" s="479" t="str">
        <f t="array" ref="I46">IF(B46="","",SUM(C46:H46))</f>
        <v/>
      </c>
    </row>
    <row r="47" spans="2:9" x14ac:dyDescent="0.25">
      <c r="B47" s="506" t="str">
        <f>IF('manual inputs_secondary'!D39&lt;&gt;"",'manual inputs_secondary'!D39,"")</f>
        <v/>
      </c>
      <c r="C47" s="327" t="str">
        <f>IF($B47="","",IFERROR(SUMIFS('Data Sorting_Secondary'!$C:$C,'Data Sorting_Secondary'!$A:$A,$B47,'Data Sorting_Secondary'!$B:$B,TRIM(C$10)),0))</f>
        <v/>
      </c>
      <c r="D47" s="488" t="str">
        <f>IF($B47="","",IFERROR(SUMIFS('Data Sorting_Secondary'!$C:$C,'Data Sorting_Secondary'!$A:$A,$B47,'Data Sorting_Secondary'!$B:$B,TRIM(D$10)),0))</f>
        <v/>
      </c>
      <c r="E47" s="488" t="str">
        <f>IF($B47="","",IFERROR(SUMIFS('Data Sorting_Secondary'!$C:$C,'Data Sorting_Secondary'!$A:$A,$B47,'Data Sorting_Secondary'!$B:$B,TRIM(E$10)),0))</f>
        <v/>
      </c>
      <c r="F47" s="488" t="str">
        <f>IF($B47="","",IFERROR(SUMIFS('Data Sorting_Secondary'!$C:$C,'Data Sorting_Secondary'!$A:$A,$B47,'Data Sorting_Secondary'!$B:$B,TRIM(F$10)),0))</f>
        <v/>
      </c>
      <c r="G47" s="488" t="str">
        <f>IF($B47="","",IFERROR(SUMIFS('Data Sorting_Secondary'!$C:$C,'Data Sorting_Secondary'!$A:$A,$B47,'Data Sorting_Secondary'!$B:$B,TRIM(G$10)),0))</f>
        <v/>
      </c>
      <c r="H47" s="488" t="str">
        <f>IF($B47="","",IFERROR(SUMIFS('Data Sorting_Secondary'!$C:$C,'Data Sorting_Secondary'!$A:$A,$B47,'Data Sorting_Secondary'!$B:$B,TRIM(H$10)),0))</f>
        <v/>
      </c>
      <c r="I47" s="479" t="str">
        <f t="array" ref="I47">IF(B47="","",SUM(C47:H47))</f>
        <v/>
      </c>
    </row>
    <row r="48" spans="2:9" x14ac:dyDescent="0.25">
      <c r="B48" s="506" t="str">
        <f>IF('manual inputs_secondary'!D40&lt;&gt;"",'manual inputs_secondary'!D40,"")</f>
        <v/>
      </c>
      <c r="C48" s="327" t="str">
        <f>IF($B48="","",IFERROR(SUMIFS('Data Sorting_Secondary'!$C:$C,'Data Sorting_Secondary'!$A:$A,$B48,'Data Sorting_Secondary'!$B:$B,TRIM(C$10)),0))</f>
        <v/>
      </c>
      <c r="D48" s="488" t="str">
        <f>IF($B48="","",IFERROR(SUMIFS('Data Sorting_Secondary'!$C:$C,'Data Sorting_Secondary'!$A:$A,$B48,'Data Sorting_Secondary'!$B:$B,TRIM(D$10)),0))</f>
        <v/>
      </c>
      <c r="E48" s="488" t="str">
        <f>IF($B48="","",IFERROR(SUMIFS('Data Sorting_Secondary'!$C:$C,'Data Sorting_Secondary'!$A:$A,$B48,'Data Sorting_Secondary'!$B:$B,TRIM(E$10)),0))</f>
        <v/>
      </c>
      <c r="F48" s="488" t="str">
        <f>IF($B48="","",IFERROR(SUMIFS('Data Sorting_Secondary'!$C:$C,'Data Sorting_Secondary'!$A:$A,$B48,'Data Sorting_Secondary'!$B:$B,TRIM(F$10)),0))</f>
        <v/>
      </c>
      <c r="G48" s="488" t="str">
        <f>IF($B48="","",IFERROR(SUMIFS('Data Sorting_Secondary'!$C:$C,'Data Sorting_Secondary'!$A:$A,$B48,'Data Sorting_Secondary'!$B:$B,TRIM(G$10)),0))</f>
        <v/>
      </c>
      <c r="H48" s="488" t="str">
        <f>IF($B48="","",IFERROR(SUMIFS('Data Sorting_Secondary'!$C:$C,'Data Sorting_Secondary'!$A:$A,$B48,'Data Sorting_Secondary'!$B:$B,TRIM(H$10)),0))</f>
        <v/>
      </c>
      <c r="I48" s="479" t="str">
        <f t="array" ref="I48">IF(B48="","",SUM(C48:H48))</f>
        <v/>
      </c>
    </row>
    <row r="49" spans="2:9" x14ac:dyDescent="0.25">
      <c r="B49" s="506" t="str">
        <f>IF('manual inputs_secondary'!D41&lt;&gt;"",'manual inputs_secondary'!D41,"")</f>
        <v/>
      </c>
      <c r="C49" s="327" t="str">
        <f>IF($B49="","",IFERROR(SUMIFS('Data Sorting_Secondary'!$C:$C,'Data Sorting_Secondary'!$A:$A,$B49,'Data Sorting_Secondary'!$B:$B,TRIM(C$10)),0))</f>
        <v/>
      </c>
      <c r="D49" s="488" t="str">
        <f>IF($B49="","",IFERROR(SUMIFS('Data Sorting_Secondary'!$C:$C,'Data Sorting_Secondary'!$A:$A,$B49,'Data Sorting_Secondary'!$B:$B,TRIM(D$10)),0))</f>
        <v/>
      </c>
      <c r="E49" s="488" t="str">
        <f>IF($B49="","",IFERROR(SUMIFS('Data Sorting_Secondary'!$C:$C,'Data Sorting_Secondary'!$A:$A,$B49,'Data Sorting_Secondary'!$B:$B,TRIM(E$10)),0))</f>
        <v/>
      </c>
      <c r="F49" s="488" t="str">
        <f>IF($B49="","",IFERROR(SUMIFS('Data Sorting_Secondary'!$C:$C,'Data Sorting_Secondary'!$A:$A,$B49,'Data Sorting_Secondary'!$B:$B,TRIM(F$10)),0))</f>
        <v/>
      </c>
      <c r="G49" s="488" t="str">
        <f>IF($B49="","",IFERROR(SUMIFS('Data Sorting_Secondary'!$C:$C,'Data Sorting_Secondary'!$A:$A,$B49,'Data Sorting_Secondary'!$B:$B,TRIM(G$10)),0))</f>
        <v/>
      </c>
      <c r="H49" s="488" t="str">
        <f>IF($B49="","",IFERROR(SUMIFS('Data Sorting_Secondary'!$C:$C,'Data Sorting_Secondary'!$A:$A,$B49,'Data Sorting_Secondary'!$B:$B,TRIM(H$10)),0))</f>
        <v/>
      </c>
      <c r="I49" s="479" t="str">
        <f t="array" ref="I49">IF(B49="","",SUM(C49:H49))</f>
        <v/>
      </c>
    </row>
    <row r="50" spans="2:9" x14ac:dyDescent="0.25">
      <c r="B50" s="506" t="str">
        <f>IF('manual inputs_secondary'!D42&lt;&gt;"",'manual inputs_secondary'!D42,"")</f>
        <v/>
      </c>
      <c r="C50" s="327" t="str">
        <f>IF($B50="","",IFERROR(SUMIFS('Data Sorting_Secondary'!$C:$C,'Data Sorting_Secondary'!$A:$A,$B50,'Data Sorting_Secondary'!$B:$B,TRIM(C$10)),0))</f>
        <v/>
      </c>
      <c r="D50" s="488" t="str">
        <f>IF($B50="","",IFERROR(SUMIFS('Data Sorting_Secondary'!$C:$C,'Data Sorting_Secondary'!$A:$A,$B50,'Data Sorting_Secondary'!$B:$B,TRIM(D$10)),0))</f>
        <v/>
      </c>
      <c r="E50" s="488" t="str">
        <f>IF($B50="","",IFERROR(SUMIFS('Data Sorting_Secondary'!$C:$C,'Data Sorting_Secondary'!$A:$A,$B50,'Data Sorting_Secondary'!$B:$B,TRIM(E$10)),0))</f>
        <v/>
      </c>
      <c r="F50" s="488" t="str">
        <f>IF($B50="","",IFERROR(SUMIFS('Data Sorting_Secondary'!$C:$C,'Data Sorting_Secondary'!$A:$A,$B50,'Data Sorting_Secondary'!$B:$B,TRIM(F$10)),0))</f>
        <v/>
      </c>
      <c r="G50" s="488" t="str">
        <f>IF($B50="","",IFERROR(SUMIFS('Data Sorting_Secondary'!$C:$C,'Data Sorting_Secondary'!$A:$A,$B50,'Data Sorting_Secondary'!$B:$B,TRIM(G$10)),0))</f>
        <v/>
      </c>
      <c r="H50" s="488" t="str">
        <f>IF($B50="","",IFERROR(SUMIFS('Data Sorting_Secondary'!$C:$C,'Data Sorting_Secondary'!$A:$A,$B50,'Data Sorting_Secondary'!$B:$B,TRIM(H$10)),0))</f>
        <v/>
      </c>
      <c r="I50" s="479" t="str">
        <f t="array" ref="I50">IF(B50="","",SUM(C50:H50))</f>
        <v/>
      </c>
    </row>
    <row r="51" spans="2:9" x14ac:dyDescent="0.25">
      <c r="B51" s="506" t="str">
        <f>IF('manual inputs_secondary'!D43&lt;&gt;"",'manual inputs_secondary'!D43,"")</f>
        <v/>
      </c>
      <c r="C51" s="327" t="str">
        <f>IF($B51="","",IFERROR(SUMIFS('Data Sorting_Secondary'!$C:$C,'Data Sorting_Secondary'!$A:$A,$B51,'Data Sorting_Secondary'!$B:$B,TRIM(C$10)),0))</f>
        <v/>
      </c>
      <c r="D51" s="488" t="str">
        <f>IF($B51="","",IFERROR(SUMIFS('Data Sorting_Secondary'!$C:$C,'Data Sorting_Secondary'!$A:$A,$B51,'Data Sorting_Secondary'!$B:$B,TRIM(D$10)),0))</f>
        <v/>
      </c>
      <c r="E51" s="488" t="str">
        <f>IF($B51="","",IFERROR(SUMIFS('Data Sorting_Secondary'!$C:$C,'Data Sorting_Secondary'!$A:$A,$B51,'Data Sorting_Secondary'!$B:$B,TRIM(E$10)),0))</f>
        <v/>
      </c>
      <c r="F51" s="488" t="str">
        <f>IF($B51="","",IFERROR(SUMIFS('Data Sorting_Secondary'!$C:$C,'Data Sorting_Secondary'!$A:$A,$B51,'Data Sorting_Secondary'!$B:$B,TRIM(F$10)),0))</f>
        <v/>
      </c>
      <c r="G51" s="488" t="str">
        <f>IF($B51="","",IFERROR(SUMIFS('Data Sorting_Secondary'!$C:$C,'Data Sorting_Secondary'!$A:$A,$B51,'Data Sorting_Secondary'!$B:$B,TRIM(G$10)),0))</f>
        <v/>
      </c>
      <c r="H51" s="488" t="str">
        <f>IF($B51="","",IFERROR(SUMIFS('Data Sorting_Secondary'!$C:$C,'Data Sorting_Secondary'!$A:$A,$B51,'Data Sorting_Secondary'!$B:$B,TRIM(H$10)),0))</f>
        <v/>
      </c>
      <c r="I51" s="479" t="str">
        <f t="array" ref="I51">IF(B51="","",SUM(C51:H51))</f>
        <v/>
      </c>
    </row>
    <row r="52" spans="2:9" x14ac:dyDescent="0.25">
      <c r="B52" s="506" t="str">
        <f>IF('manual inputs_secondary'!D44&lt;&gt;"",'manual inputs_secondary'!D44,"")</f>
        <v/>
      </c>
      <c r="C52" s="327" t="str">
        <f>IF($B52="","",IFERROR(SUMIFS('Data Sorting_Secondary'!$C:$C,'Data Sorting_Secondary'!$A:$A,$B52,'Data Sorting_Secondary'!$B:$B,TRIM(C$10)),0))</f>
        <v/>
      </c>
      <c r="D52" s="488" t="str">
        <f>IF($B52="","",IFERROR(SUMIFS('Data Sorting_Secondary'!$C:$C,'Data Sorting_Secondary'!$A:$A,$B52,'Data Sorting_Secondary'!$B:$B,TRIM(D$10)),0))</f>
        <v/>
      </c>
      <c r="E52" s="488" t="str">
        <f>IF($B52="","",IFERROR(SUMIFS('Data Sorting_Secondary'!$C:$C,'Data Sorting_Secondary'!$A:$A,$B52,'Data Sorting_Secondary'!$B:$B,TRIM(E$10)),0))</f>
        <v/>
      </c>
      <c r="F52" s="488" t="str">
        <f>IF($B52="","",IFERROR(SUMIFS('Data Sorting_Secondary'!$C:$C,'Data Sorting_Secondary'!$A:$A,$B52,'Data Sorting_Secondary'!$B:$B,TRIM(F$10)),0))</f>
        <v/>
      </c>
      <c r="G52" s="488" t="str">
        <f>IF($B52="","",IFERROR(SUMIFS('Data Sorting_Secondary'!$C:$C,'Data Sorting_Secondary'!$A:$A,$B52,'Data Sorting_Secondary'!$B:$B,TRIM(G$10)),0))</f>
        <v/>
      </c>
      <c r="H52" s="488" t="str">
        <f>IF($B52="","",IFERROR(SUMIFS('Data Sorting_Secondary'!$C:$C,'Data Sorting_Secondary'!$A:$A,$B52,'Data Sorting_Secondary'!$B:$B,TRIM(H$10)),0))</f>
        <v/>
      </c>
      <c r="I52" s="479" t="str">
        <f t="array" ref="I52">IF(B52="","",SUM(C52:H52))</f>
        <v/>
      </c>
    </row>
    <row r="53" spans="2:9" x14ac:dyDescent="0.25">
      <c r="B53" s="506" t="str">
        <f>IF('manual inputs_secondary'!D45&lt;&gt;"",'manual inputs_secondary'!D45,"")</f>
        <v/>
      </c>
      <c r="C53" s="327" t="str">
        <f>IF($B53="","",IFERROR(SUMIFS('Data Sorting_Secondary'!$C:$C,'Data Sorting_Secondary'!$A:$A,$B53,'Data Sorting_Secondary'!$B:$B,TRIM(C$10)),0))</f>
        <v/>
      </c>
      <c r="D53" s="488" t="str">
        <f>IF($B53="","",IFERROR(SUMIFS('Data Sorting_Secondary'!$C:$C,'Data Sorting_Secondary'!$A:$A,$B53,'Data Sorting_Secondary'!$B:$B,TRIM(D$10)),0))</f>
        <v/>
      </c>
      <c r="E53" s="488" t="str">
        <f>IF($B53="","",IFERROR(SUMIFS('Data Sorting_Secondary'!$C:$C,'Data Sorting_Secondary'!$A:$A,$B53,'Data Sorting_Secondary'!$B:$B,TRIM(E$10)),0))</f>
        <v/>
      </c>
      <c r="F53" s="488" t="str">
        <f>IF($B53="","",IFERROR(SUMIFS('Data Sorting_Secondary'!$C:$C,'Data Sorting_Secondary'!$A:$A,$B53,'Data Sorting_Secondary'!$B:$B,TRIM(F$10)),0))</f>
        <v/>
      </c>
      <c r="G53" s="488" t="str">
        <f>IF($B53="","",IFERROR(SUMIFS('Data Sorting_Secondary'!$C:$C,'Data Sorting_Secondary'!$A:$A,$B53,'Data Sorting_Secondary'!$B:$B,TRIM(G$10)),0))</f>
        <v/>
      </c>
      <c r="H53" s="488" t="str">
        <f>IF($B53="","",IFERROR(SUMIFS('Data Sorting_Secondary'!$C:$C,'Data Sorting_Secondary'!$A:$A,$B53,'Data Sorting_Secondary'!$B:$B,TRIM(H$10)),0))</f>
        <v/>
      </c>
      <c r="I53" s="479" t="str">
        <f t="array" ref="I53">IF(B53="","",SUM(C53:H53))</f>
        <v/>
      </c>
    </row>
    <row r="54" spans="2:9" x14ac:dyDescent="0.25">
      <c r="B54" s="506" t="str">
        <f>IF('manual inputs_secondary'!D46&lt;&gt;"",'manual inputs_secondary'!D46,"")</f>
        <v/>
      </c>
      <c r="C54" s="327" t="str">
        <f>IF($B54="","",IFERROR(SUMIFS('Data Sorting_Secondary'!$C:$C,'Data Sorting_Secondary'!$A:$A,$B54,'Data Sorting_Secondary'!$B:$B,TRIM(C$10)),0))</f>
        <v/>
      </c>
      <c r="D54" s="488" t="str">
        <f>IF($B54="","",IFERROR(SUMIFS('Data Sorting_Secondary'!$C:$C,'Data Sorting_Secondary'!$A:$A,$B54,'Data Sorting_Secondary'!$B:$B,TRIM(D$10)),0))</f>
        <v/>
      </c>
      <c r="E54" s="488" t="str">
        <f>IF($B54="","",IFERROR(SUMIFS('Data Sorting_Secondary'!$C:$C,'Data Sorting_Secondary'!$A:$A,$B54,'Data Sorting_Secondary'!$B:$B,TRIM(E$10)),0))</f>
        <v/>
      </c>
      <c r="F54" s="488" t="str">
        <f>IF($B54="","",IFERROR(SUMIFS('Data Sorting_Secondary'!$C:$C,'Data Sorting_Secondary'!$A:$A,$B54,'Data Sorting_Secondary'!$B:$B,TRIM(F$10)),0))</f>
        <v/>
      </c>
      <c r="G54" s="488" t="str">
        <f>IF($B54="","",IFERROR(SUMIFS('Data Sorting_Secondary'!$C:$C,'Data Sorting_Secondary'!$A:$A,$B54,'Data Sorting_Secondary'!$B:$B,TRIM(G$10)),0))</f>
        <v/>
      </c>
      <c r="H54" s="488" t="str">
        <f>IF($B54="","",IFERROR(SUMIFS('Data Sorting_Secondary'!$C:$C,'Data Sorting_Secondary'!$A:$A,$B54,'Data Sorting_Secondary'!$B:$B,TRIM(H$10)),0))</f>
        <v/>
      </c>
      <c r="I54" s="479" t="str">
        <f t="array" ref="I54">IF(B54="","",SUM(C54:H54))</f>
        <v/>
      </c>
    </row>
    <row r="55" spans="2:9" x14ac:dyDescent="0.25">
      <c r="B55" s="506" t="str">
        <f>IF('manual inputs_secondary'!D47&lt;&gt;"",'manual inputs_secondary'!D47,"")</f>
        <v/>
      </c>
      <c r="C55" s="327" t="str">
        <f>IF($B55="","",IFERROR(SUMIFS('Data Sorting_Secondary'!$C:$C,'Data Sorting_Secondary'!$A:$A,$B55,'Data Sorting_Secondary'!$B:$B,TRIM(C$10)),0))</f>
        <v/>
      </c>
      <c r="D55" s="488" t="str">
        <f>IF($B55="","",IFERROR(SUMIFS('Data Sorting_Secondary'!$C:$C,'Data Sorting_Secondary'!$A:$A,$B55,'Data Sorting_Secondary'!$B:$B,TRIM(D$10)),0))</f>
        <v/>
      </c>
      <c r="E55" s="488" t="str">
        <f>IF($B55="","",IFERROR(SUMIFS('Data Sorting_Secondary'!$C:$C,'Data Sorting_Secondary'!$A:$A,$B55,'Data Sorting_Secondary'!$B:$B,TRIM(E$10)),0))</f>
        <v/>
      </c>
      <c r="F55" s="488" t="str">
        <f>IF($B55="","",IFERROR(SUMIFS('Data Sorting_Secondary'!$C:$C,'Data Sorting_Secondary'!$A:$A,$B55,'Data Sorting_Secondary'!$B:$B,TRIM(F$10)),0))</f>
        <v/>
      </c>
      <c r="G55" s="488" t="str">
        <f>IF($B55="","",IFERROR(SUMIFS('Data Sorting_Secondary'!$C:$C,'Data Sorting_Secondary'!$A:$A,$B55,'Data Sorting_Secondary'!$B:$B,TRIM(G$10)),0))</f>
        <v/>
      </c>
      <c r="H55" s="488" t="str">
        <f>IF($B55="","",IFERROR(SUMIFS('Data Sorting_Secondary'!$C:$C,'Data Sorting_Secondary'!$A:$A,$B55,'Data Sorting_Secondary'!$B:$B,TRIM(H$10)),0))</f>
        <v/>
      </c>
      <c r="I55" s="479" t="str">
        <f t="array" ref="I55">IF(B55="","",SUM(C55:H55))</f>
        <v/>
      </c>
    </row>
    <row r="56" spans="2:9" x14ac:dyDescent="0.25">
      <c r="B56" s="506" t="str">
        <f>IF('manual inputs_secondary'!D48&lt;&gt;"",'manual inputs_secondary'!D48,"")</f>
        <v/>
      </c>
      <c r="C56" s="327" t="str">
        <f>IF($B56="","",IFERROR(SUMIFS('Data Sorting_Secondary'!$C:$C,'Data Sorting_Secondary'!$A:$A,$B56,'Data Sorting_Secondary'!$B:$B,TRIM(C$10)),0))</f>
        <v/>
      </c>
      <c r="D56" s="488" t="str">
        <f>IF($B56="","",IFERROR(SUMIFS('Data Sorting_Secondary'!$C:$C,'Data Sorting_Secondary'!$A:$A,$B56,'Data Sorting_Secondary'!$B:$B,TRIM(D$10)),0))</f>
        <v/>
      </c>
      <c r="E56" s="488" t="str">
        <f>IF($B56="","",IFERROR(SUMIFS('Data Sorting_Secondary'!$C:$C,'Data Sorting_Secondary'!$A:$A,$B56,'Data Sorting_Secondary'!$B:$B,TRIM(E$10)),0))</f>
        <v/>
      </c>
      <c r="F56" s="488" t="str">
        <f>IF($B56="","",IFERROR(SUMIFS('Data Sorting_Secondary'!$C:$C,'Data Sorting_Secondary'!$A:$A,$B56,'Data Sorting_Secondary'!$B:$B,TRIM(F$10)),0))</f>
        <v/>
      </c>
      <c r="G56" s="488" t="str">
        <f>IF($B56="","",IFERROR(SUMIFS('Data Sorting_Secondary'!$C:$C,'Data Sorting_Secondary'!$A:$A,$B56,'Data Sorting_Secondary'!$B:$B,TRIM(G$10)),0))</f>
        <v/>
      </c>
      <c r="H56" s="488" t="str">
        <f>IF($B56="","",IFERROR(SUMIFS('Data Sorting_Secondary'!$C:$C,'Data Sorting_Secondary'!$A:$A,$B56,'Data Sorting_Secondary'!$B:$B,TRIM(H$10)),0))</f>
        <v/>
      </c>
      <c r="I56" s="479" t="str">
        <f t="array" ref="I56">IF(B56="","",SUM(C56:H56))</f>
        <v/>
      </c>
    </row>
    <row r="57" spans="2:9" x14ac:dyDescent="0.25">
      <c r="B57" s="506" t="str">
        <f>IF('manual inputs_secondary'!D49&lt;&gt;"",'manual inputs_secondary'!D49,"")</f>
        <v/>
      </c>
      <c r="C57" s="327" t="str">
        <f>IF($B57="","",IFERROR(SUMIFS('Data Sorting_Secondary'!$C:$C,'Data Sorting_Secondary'!$A:$A,$B57,'Data Sorting_Secondary'!$B:$B,TRIM(C$10)),0))</f>
        <v/>
      </c>
      <c r="D57" s="488" t="str">
        <f>IF($B57="","",IFERROR(SUMIFS('Data Sorting_Secondary'!$C:$C,'Data Sorting_Secondary'!$A:$A,$B57,'Data Sorting_Secondary'!$B:$B,TRIM(D$10)),0))</f>
        <v/>
      </c>
      <c r="E57" s="488" t="str">
        <f>IF($B57="","",IFERROR(SUMIFS('Data Sorting_Secondary'!$C:$C,'Data Sorting_Secondary'!$A:$A,$B57,'Data Sorting_Secondary'!$B:$B,TRIM(E$10)),0))</f>
        <v/>
      </c>
      <c r="F57" s="488" t="str">
        <f>IF($B57="","",IFERROR(SUMIFS('Data Sorting_Secondary'!$C:$C,'Data Sorting_Secondary'!$A:$A,$B57,'Data Sorting_Secondary'!$B:$B,TRIM(F$10)),0))</f>
        <v/>
      </c>
      <c r="G57" s="488" t="str">
        <f>IF($B57="","",IFERROR(SUMIFS('Data Sorting_Secondary'!$C:$C,'Data Sorting_Secondary'!$A:$A,$B57,'Data Sorting_Secondary'!$B:$B,TRIM(G$10)),0))</f>
        <v/>
      </c>
      <c r="H57" s="488" t="str">
        <f>IF($B57="","",IFERROR(SUMIFS('Data Sorting_Secondary'!$C:$C,'Data Sorting_Secondary'!$A:$A,$B57,'Data Sorting_Secondary'!$B:$B,TRIM(H$10)),0))</f>
        <v/>
      </c>
      <c r="I57" s="479" t="str">
        <f t="array" ref="I57">IF(B57="","",SUM(C57:H57))</f>
        <v/>
      </c>
    </row>
    <row r="58" spans="2:9" x14ac:dyDescent="0.25">
      <c r="B58" s="506" t="str">
        <f>IF('manual inputs_secondary'!D50&lt;&gt;"",'manual inputs_secondary'!D50,"")</f>
        <v/>
      </c>
      <c r="C58" s="327" t="str">
        <f>IF($B58="","",IFERROR(SUMIFS('Data Sorting_Secondary'!$C:$C,'Data Sorting_Secondary'!$A:$A,$B58,'Data Sorting_Secondary'!$B:$B,TRIM(C$10)),0))</f>
        <v/>
      </c>
      <c r="D58" s="488" t="str">
        <f>IF($B58="","",IFERROR(SUMIFS('Data Sorting_Secondary'!$C:$C,'Data Sorting_Secondary'!$A:$A,$B58,'Data Sorting_Secondary'!$B:$B,TRIM(D$10)),0))</f>
        <v/>
      </c>
      <c r="E58" s="488" t="str">
        <f>IF($B58="","",IFERROR(SUMIFS('Data Sorting_Secondary'!$C:$C,'Data Sorting_Secondary'!$A:$A,$B58,'Data Sorting_Secondary'!$B:$B,TRIM(E$10)),0))</f>
        <v/>
      </c>
      <c r="F58" s="488" t="str">
        <f>IF($B58="","",IFERROR(SUMIFS('Data Sorting_Secondary'!$C:$C,'Data Sorting_Secondary'!$A:$A,$B58,'Data Sorting_Secondary'!$B:$B,TRIM(F$10)),0))</f>
        <v/>
      </c>
      <c r="G58" s="488" t="str">
        <f>IF($B58="","",IFERROR(SUMIFS('Data Sorting_Secondary'!$C:$C,'Data Sorting_Secondary'!$A:$A,$B58,'Data Sorting_Secondary'!$B:$B,TRIM(G$10)),0))</f>
        <v/>
      </c>
      <c r="H58" s="488" t="str">
        <f>IF($B58="","",IFERROR(SUMIFS('Data Sorting_Secondary'!$C:$C,'Data Sorting_Secondary'!$A:$A,$B58,'Data Sorting_Secondary'!$B:$B,TRIM(H$10)),0))</f>
        <v/>
      </c>
      <c r="I58" s="479" t="str">
        <f t="array" ref="I58">IF(B58="","",SUM(C58:H58))</f>
        <v/>
      </c>
    </row>
    <row r="59" spans="2:9" x14ac:dyDescent="0.25">
      <c r="B59" s="506" t="str">
        <f>IF('manual inputs_secondary'!D51&lt;&gt;"",'manual inputs_secondary'!D51,"")</f>
        <v/>
      </c>
      <c r="C59" s="327" t="str">
        <f>IF($B59="","",IFERROR(SUMIFS('Data Sorting_Secondary'!$C:$C,'Data Sorting_Secondary'!$A:$A,$B59,'Data Sorting_Secondary'!$B:$B,TRIM(C$10)),0))</f>
        <v/>
      </c>
      <c r="D59" s="488" t="str">
        <f>IF($B59="","",IFERROR(SUMIFS('Data Sorting_Secondary'!$C:$C,'Data Sorting_Secondary'!$A:$A,$B59,'Data Sorting_Secondary'!$B:$B,TRIM(D$10)),0))</f>
        <v/>
      </c>
      <c r="E59" s="488" t="str">
        <f>IF($B59="","",IFERROR(SUMIFS('Data Sorting_Secondary'!$C:$C,'Data Sorting_Secondary'!$A:$A,$B59,'Data Sorting_Secondary'!$B:$B,TRIM(E$10)),0))</f>
        <v/>
      </c>
      <c r="F59" s="488" t="str">
        <f>IF($B59="","",IFERROR(SUMIFS('Data Sorting_Secondary'!$C:$C,'Data Sorting_Secondary'!$A:$A,$B59,'Data Sorting_Secondary'!$B:$B,TRIM(F$10)),0))</f>
        <v/>
      </c>
      <c r="G59" s="488" t="str">
        <f>IF($B59="","",IFERROR(SUMIFS('Data Sorting_Secondary'!$C:$C,'Data Sorting_Secondary'!$A:$A,$B59,'Data Sorting_Secondary'!$B:$B,TRIM(G$10)),0))</f>
        <v/>
      </c>
      <c r="H59" s="488" t="str">
        <f>IF($B59="","",IFERROR(SUMIFS('Data Sorting_Secondary'!$C:$C,'Data Sorting_Secondary'!$A:$A,$B59,'Data Sorting_Secondary'!$B:$B,TRIM(H$10)),0))</f>
        <v/>
      </c>
      <c r="I59" s="479" t="str">
        <f t="array" ref="I59">IF(B59="","",SUM(C59:H59))</f>
        <v/>
      </c>
    </row>
    <row r="60" spans="2:9" x14ac:dyDescent="0.25">
      <c r="B60" s="506" t="str">
        <f>IF('manual inputs_secondary'!D52&lt;&gt;"",'manual inputs_secondary'!D52,"")</f>
        <v/>
      </c>
      <c r="C60" s="327" t="str">
        <f>IF($B60="","",IFERROR(SUMIFS('Data Sorting_Secondary'!$C:$C,'Data Sorting_Secondary'!$A:$A,$B60,'Data Sorting_Secondary'!$B:$B,TRIM(C$10)),0))</f>
        <v/>
      </c>
      <c r="D60" s="488" t="str">
        <f>IF($B60="","",IFERROR(SUMIFS('Data Sorting_Secondary'!$C:$C,'Data Sorting_Secondary'!$A:$A,$B60,'Data Sorting_Secondary'!$B:$B,TRIM(D$10)),0))</f>
        <v/>
      </c>
      <c r="E60" s="488" t="str">
        <f>IF($B60="","",IFERROR(SUMIFS('Data Sorting_Secondary'!$C:$C,'Data Sorting_Secondary'!$A:$A,$B60,'Data Sorting_Secondary'!$B:$B,TRIM(E$10)),0))</f>
        <v/>
      </c>
      <c r="F60" s="488" t="str">
        <f>IF($B60="","",IFERROR(SUMIFS('Data Sorting_Secondary'!$C:$C,'Data Sorting_Secondary'!$A:$A,$B60,'Data Sorting_Secondary'!$B:$B,TRIM(F$10)),0))</f>
        <v/>
      </c>
      <c r="G60" s="488" t="str">
        <f>IF($B60="","",IFERROR(SUMIFS('Data Sorting_Secondary'!$C:$C,'Data Sorting_Secondary'!$A:$A,$B60,'Data Sorting_Secondary'!$B:$B,TRIM(G$10)),0))</f>
        <v/>
      </c>
      <c r="H60" s="488" t="str">
        <f>IF($B60="","",IFERROR(SUMIFS('Data Sorting_Secondary'!$C:$C,'Data Sorting_Secondary'!$A:$A,$B60,'Data Sorting_Secondary'!$B:$B,TRIM(H$10)),0))</f>
        <v/>
      </c>
      <c r="I60" s="479" t="str">
        <f t="array" ref="I60">IF(B60="","",SUM(C60:H60))</f>
        <v/>
      </c>
    </row>
    <row r="61" spans="2:9" x14ac:dyDescent="0.25">
      <c r="B61" s="507" t="str">
        <f>IF('manual inputs_secondary'!D53&lt;&gt;"",'manual inputs_secondary'!D53,"")</f>
        <v/>
      </c>
      <c r="C61" s="500" t="str">
        <f>IF($B61="","",IFERROR(SUMIFS('Data Sorting_Secondary'!$C:$C,'Data Sorting_Secondary'!$A:$A,$B61,'Data Sorting_Secondary'!$B:$B,TRIM(C$10)),0))</f>
        <v/>
      </c>
      <c r="D61" s="489" t="str">
        <f>IF($B61="","",IFERROR(SUMIFS('Data Sorting_Secondary'!$C:$C,'Data Sorting_Secondary'!$A:$A,$B61,'Data Sorting_Secondary'!$B:$B,TRIM(D$10)),0))</f>
        <v/>
      </c>
      <c r="E61" s="489" t="str">
        <f>IF($B61="","",IFERROR(SUMIFS('Data Sorting_Secondary'!$C:$C,'Data Sorting_Secondary'!$A:$A,$B61,'Data Sorting_Secondary'!$B:$B,TRIM(E$10)),0))</f>
        <v/>
      </c>
      <c r="F61" s="489" t="str">
        <f>IF($B61="","",IFERROR(SUMIFS('Data Sorting_Secondary'!$C:$C,'Data Sorting_Secondary'!$A:$A,$B61,'Data Sorting_Secondary'!$B:$B,TRIM(F$10)),0))</f>
        <v/>
      </c>
      <c r="G61" s="489" t="str">
        <f>IF($B61="","",IFERROR(SUMIFS('Data Sorting_Secondary'!$C:$C,'Data Sorting_Secondary'!$A:$A,$B61,'Data Sorting_Secondary'!$B:$B,TRIM(G$10)),0))</f>
        <v/>
      </c>
      <c r="H61" s="489" t="str">
        <f>IF($B61="","",IFERROR(SUMIFS('Data Sorting_Secondary'!$C:$C,'Data Sorting_Secondary'!$A:$A,$B61,'Data Sorting_Secondary'!$B:$B,TRIM(H$10)),0))</f>
        <v/>
      </c>
      <c r="I61" s="494" t="str">
        <f t="array" ref="I61">IF(B61="","",SUM(C61:H61))</f>
        <v/>
      </c>
    </row>
    <row r="62" spans="2:9" s="82" customFormat="1" x14ac:dyDescent="0.25">
      <c r="B62" s="222"/>
      <c r="C62" s="223"/>
      <c r="D62" s="223"/>
      <c r="E62" s="223"/>
      <c r="F62" s="223"/>
      <c r="G62" s="223"/>
      <c r="H62" s="223"/>
      <c r="I62" s="223"/>
    </row>
  </sheetData>
  <mergeCells count="2">
    <mergeCell ref="I9:I10"/>
    <mergeCell ref="B8:I8"/>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E8330-520C-4339-8A2E-3976A9769B1E}">
  <sheetPr codeName="Sheet22"/>
  <dimension ref="A1:U62"/>
  <sheetViews>
    <sheetView workbookViewId="0">
      <selection activeCell="T2" sqref="T2"/>
    </sheetView>
  </sheetViews>
  <sheetFormatPr defaultRowHeight="15" x14ac:dyDescent="0.25"/>
  <cols>
    <col min="1" max="1" width="23.5703125" customWidth="1"/>
    <col min="2" max="2" width="12" style="218" customWidth="1"/>
    <col min="3" max="21" width="14" style="84" customWidth="1"/>
  </cols>
  <sheetData>
    <row r="1" spans="1:21" s="84" customFormat="1" x14ac:dyDescent="0.25">
      <c r="B1" s="532"/>
    </row>
    <row r="2" spans="1:21" s="84" customFormat="1" ht="45.75" thickBot="1" x14ac:dyDescent="0.3">
      <c r="B2" s="212"/>
      <c r="C2" s="568" t="s">
        <v>196</v>
      </c>
      <c r="E2" s="568" t="s">
        <v>191</v>
      </c>
      <c r="F2" s="568" t="s">
        <v>201</v>
      </c>
      <c r="G2" s="554" t="s">
        <v>295</v>
      </c>
      <c r="I2" s="554" t="s">
        <v>296</v>
      </c>
      <c r="J2" s="568" t="s">
        <v>202</v>
      </c>
      <c r="K2" s="568" t="s">
        <v>182</v>
      </c>
      <c r="L2" s="568" t="s">
        <v>194</v>
      </c>
      <c r="M2" s="554" t="s">
        <v>297</v>
      </c>
      <c r="N2" s="568" t="s">
        <v>205</v>
      </c>
      <c r="O2" s="568" t="s">
        <v>193</v>
      </c>
      <c r="P2" s="568" t="s">
        <v>204</v>
      </c>
      <c r="Q2" s="568" t="s">
        <v>195</v>
      </c>
      <c r="S2" s="554" t="s">
        <v>298</v>
      </c>
      <c r="T2" s="568" t="s">
        <v>182</v>
      </c>
    </row>
    <row r="3" spans="1:21" s="84" customFormat="1" ht="15.75" thickTop="1" x14ac:dyDescent="0.25">
      <c r="B3" s="550" t="s">
        <v>289</v>
      </c>
      <c r="C3" s="551">
        <f>SUMIFS('Data Sorting_Secondary'!$C:$C,'Data Sorting_Secondary'!$A:$A,"End of Project",'Data Sorting_Secondary'!$B:$B,C2)</f>
        <v>0</v>
      </c>
      <c r="E3" s="551">
        <f>SUMIFS('Data Sorting_Secondary'!$C:$C,'Data Sorting_Secondary'!$A:$A,"End of Project",'Data Sorting_Secondary'!$B:$B,E2)</f>
        <v>0</v>
      </c>
      <c r="F3" s="551">
        <f>SUMIFS('Data Sorting_Secondary'!$C:$C,'Data Sorting_Secondary'!$A:$A,"End of Project",'Data Sorting_Secondary'!$B:$B,F2)</f>
        <v>0</v>
      </c>
      <c r="G3" s="551">
        <f>SUMIFS('Data Sorting_Secondary'!$C:$C,'Data Sorting_Secondary'!$A:$A,"End of Project",'Data Sorting_Secondary'!$B:$B,G2)</f>
        <v>0</v>
      </c>
      <c r="I3" s="551">
        <f>SUMIFS('Data Sorting_Secondary'!$C:$C,'Data Sorting_Secondary'!$A:$A,"End of Project",'Data Sorting_Secondary'!$B:$B,I2)</f>
        <v>0</v>
      </c>
      <c r="J3" s="551">
        <f>SUMIFS('Data Sorting_Secondary'!$C:$C,'Data Sorting_Secondary'!$A:$A,"End of Project",'Data Sorting_Secondary'!$B:$B,J2)</f>
        <v>0</v>
      </c>
      <c r="K3" s="551">
        <f>SUMIFS('Data Sorting_Secondary'!$C:$C,'Data Sorting_Secondary'!$A:$A,"End of Project",'Data Sorting_Secondary'!$B:$B,K2)</f>
        <v>0</v>
      </c>
      <c r="L3" s="551">
        <f>SUMIFS('Data Sorting_Secondary'!$C:$C,'Data Sorting_Secondary'!$A:$A,"End of Project",'Data Sorting_Secondary'!$B:$B,L2)</f>
        <v>0</v>
      </c>
      <c r="M3" s="551">
        <f>SUMIFS('Data Sorting_Secondary'!$C:$C,'Data Sorting_Secondary'!$A:$A,"End of Project",'Data Sorting_Secondary'!$B:$B,M2)</f>
        <v>0</v>
      </c>
      <c r="N3" s="551">
        <f>SUMIFS('Data Sorting_Secondary'!$C:$C,'Data Sorting_Secondary'!$A:$A,"End of Project",'Data Sorting_Secondary'!$B:$B,N2)</f>
        <v>0</v>
      </c>
      <c r="O3" s="551">
        <f>SUMIFS('Data Sorting_Secondary'!$C:$C,'Data Sorting_Secondary'!$A:$A,"End of Project",'Data Sorting_Secondary'!$B:$B,O2)</f>
        <v>0</v>
      </c>
      <c r="P3" s="551">
        <f>SUMIFS('Data Sorting_Secondary'!$C:$C,'Data Sorting_Secondary'!$A:$A,"End of Project",'Data Sorting_Secondary'!$B:$B,P2)</f>
        <v>0</v>
      </c>
      <c r="Q3" s="551">
        <f>SUMIFS('Data Sorting_Secondary'!$C:$C,'Data Sorting_Secondary'!$A:$A,"End of Project",'Data Sorting_Secondary'!$B:$B,Q2)</f>
        <v>0</v>
      </c>
      <c r="S3" s="551">
        <f>SUMIFS('Data Sorting_Secondary'!$C:$C,'Data Sorting_Secondary'!$A:$A,"End of Project",'Data Sorting_Secondary'!$B:$B,S2)</f>
        <v>0</v>
      </c>
      <c r="T3" s="551">
        <f>SUMIFS('Data Sorting_Secondary'!$C:$C,'Data Sorting_Secondary'!$A:$A,"End of Project",'Data Sorting_Secondary'!$B:$B,T2)</f>
        <v>0</v>
      </c>
    </row>
    <row r="4" spans="1:21" s="84" customFormat="1" x14ac:dyDescent="0.25">
      <c r="B4" s="550" t="s">
        <v>288</v>
      </c>
      <c r="C4" s="552">
        <f>C7-C3</f>
        <v>0</v>
      </c>
      <c r="E4" s="552">
        <f>E7-E3</f>
        <v>0</v>
      </c>
      <c r="F4" s="552">
        <f t="shared" ref="F4:G4" si="0">F7-F3</f>
        <v>0</v>
      </c>
      <c r="G4" s="552">
        <f t="shared" si="0"/>
        <v>0</v>
      </c>
      <c r="I4" s="552">
        <f>I7-I3</f>
        <v>0</v>
      </c>
      <c r="J4" s="552">
        <f t="shared" ref="J4:Q4" si="1">J7-J3</f>
        <v>0</v>
      </c>
      <c r="K4" s="552">
        <f t="shared" si="1"/>
        <v>0</v>
      </c>
      <c r="L4" s="552">
        <f t="shared" si="1"/>
        <v>0</v>
      </c>
      <c r="M4" s="552">
        <f t="shared" si="1"/>
        <v>0</v>
      </c>
      <c r="N4" s="552">
        <f t="shared" si="1"/>
        <v>0</v>
      </c>
      <c r="O4" s="552">
        <f t="shared" si="1"/>
        <v>0</v>
      </c>
      <c r="P4" s="552">
        <f t="shared" si="1"/>
        <v>0</v>
      </c>
      <c r="Q4" s="552">
        <f t="shared" si="1"/>
        <v>0</v>
      </c>
      <c r="S4" s="552">
        <f>S7-S3</f>
        <v>0</v>
      </c>
      <c r="T4" s="552">
        <f>T7-T3</f>
        <v>0</v>
      </c>
    </row>
    <row r="5" spans="1:21" s="84" customFormat="1" x14ac:dyDescent="0.25">
      <c r="B5" s="550" t="s">
        <v>286</v>
      </c>
      <c r="C5" s="553" t="str">
        <f>IFERROR(C4/C7,"N.A.")</f>
        <v>N.A.</v>
      </c>
      <c r="E5" s="553" t="str">
        <f>IFERROR(E4/E7,"N.A.")</f>
        <v>N.A.</v>
      </c>
      <c r="F5" s="553" t="str">
        <f t="shared" ref="F5:G5" si="2">IFERROR(F4/F7,"N.A.")</f>
        <v>N.A.</v>
      </c>
      <c r="G5" s="553" t="str">
        <f t="shared" si="2"/>
        <v>N.A.</v>
      </c>
      <c r="I5" s="553" t="str">
        <f>IFERROR(I4/I7,"N.A.")</f>
        <v>N.A.</v>
      </c>
      <c r="J5" s="553" t="str">
        <f t="shared" ref="J5:Q5" si="3">IFERROR(J4/J7,"N.A.")</f>
        <v>N.A.</v>
      </c>
      <c r="K5" s="553" t="str">
        <f t="shared" si="3"/>
        <v>N.A.</v>
      </c>
      <c r="L5" s="553" t="str">
        <f t="shared" si="3"/>
        <v>N.A.</v>
      </c>
      <c r="M5" s="553" t="str">
        <f t="shared" si="3"/>
        <v>N.A.</v>
      </c>
      <c r="N5" s="553" t="str">
        <f t="shared" si="3"/>
        <v>N.A.</v>
      </c>
      <c r="O5" s="553" t="str">
        <f t="shared" si="3"/>
        <v>N.A.</v>
      </c>
      <c r="P5" s="553" t="str">
        <f t="shared" si="3"/>
        <v>N.A.</v>
      </c>
      <c r="Q5" s="553" t="str">
        <f t="shared" si="3"/>
        <v>N.A.</v>
      </c>
      <c r="S5" s="553" t="str">
        <f>IFERROR(S4/S7,"N.A.")</f>
        <v>N.A.</v>
      </c>
      <c r="T5" s="553" t="str">
        <f>IFERROR(T4/T7,"N.A.")</f>
        <v>N.A.</v>
      </c>
    </row>
    <row r="6" spans="1:21" ht="15.75" thickBot="1" x14ac:dyDescent="0.3"/>
    <row r="7" spans="1:21" s="211" customFormat="1" ht="16.5" thickTop="1" thickBot="1" x14ac:dyDescent="0.3">
      <c r="A7" s="210" t="s">
        <v>0</v>
      </c>
      <c r="B7" s="210"/>
      <c r="C7" s="209">
        <f t="shared" ref="C7:U7" si="4">SUM(C12:C62)</f>
        <v>0</v>
      </c>
      <c r="D7" s="209">
        <f t="shared" si="4"/>
        <v>0</v>
      </c>
      <c r="E7" s="209">
        <f t="shared" si="4"/>
        <v>0</v>
      </c>
      <c r="F7" s="209">
        <f t="shared" si="4"/>
        <v>0</v>
      </c>
      <c r="G7" s="209">
        <f t="shared" si="4"/>
        <v>0</v>
      </c>
      <c r="H7" s="209">
        <f t="shared" si="4"/>
        <v>0</v>
      </c>
      <c r="I7" s="209">
        <f t="shared" si="4"/>
        <v>0</v>
      </c>
      <c r="J7" s="209">
        <f t="shared" si="4"/>
        <v>0</v>
      </c>
      <c r="K7" s="209">
        <f t="shared" si="4"/>
        <v>0</v>
      </c>
      <c r="L7" s="209">
        <f t="shared" si="4"/>
        <v>0</v>
      </c>
      <c r="M7" s="209">
        <f t="shared" si="4"/>
        <v>0</v>
      </c>
      <c r="N7" s="209">
        <f t="shared" si="4"/>
        <v>0</v>
      </c>
      <c r="O7" s="209">
        <f t="shared" si="4"/>
        <v>0</v>
      </c>
      <c r="P7" s="209">
        <f t="shared" si="4"/>
        <v>0</v>
      </c>
      <c r="Q7" s="209">
        <f t="shared" si="4"/>
        <v>0</v>
      </c>
      <c r="R7" s="209">
        <f t="shared" si="4"/>
        <v>0</v>
      </c>
      <c r="S7" s="209">
        <f t="shared" si="4"/>
        <v>0</v>
      </c>
      <c r="T7" s="209">
        <f t="shared" si="4"/>
        <v>0</v>
      </c>
      <c r="U7" s="209">
        <f t="shared" si="4"/>
        <v>0</v>
      </c>
    </row>
    <row r="8" spans="1:21" s="207" customFormat="1" ht="22.5" customHeight="1" thickTop="1" x14ac:dyDescent="0.25">
      <c r="A8" s="447"/>
      <c r="B8" s="448"/>
      <c r="C8" s="448"/>
      <c r="D8" s="448"/>
      <c r="E8" s="448"/>
      <c r="F8" s="448"/>
      <c r="G8" s="448"/>
      <c r="H8" s="448"/>
      <c r="I8" s="448"/>
      <c r="J8" s="448"/>
      <c r="K8" s="448"/>
      <c r="L8" s="448"/>
      <c r="M8" s="448"/>
      <c r="N8" s="448"/>
      <c r="O8" s="448"/>
      <c r="P8" s="448"/>
      <c r="Q8" s="448"/>
      <c r="R8" s="448"/>
      <c r="S8" s="448"/>
      <c r="T8" s="448"/>
      <c r="U8" s="448"/>
    </row>
    <row r="9" spans="1:21" s="241" customFormat="1" ht="60.75" thickBot="1" x14ac:dyDescent="0.3">
      <c r="A9" s="449"/>
      <c r="B9" s="501"/>
      <c r="C9" s="511" t="s">
        <v>217</v>
      </c>
      <c r="D9" s="800" t="s">
        <v>218</v>
      </c>
      <c r="E9" s="511" t="s">
        <v>198</v>
      </c>
      <c r="F9" s="511" t="s">
        <v>200</v>
      </c>
      <c r="G9" s="511" t="s">
        <v>199</v>
      </c>
      <c r="H9" s="800" t="s">
        <v>135</v>
      </c>
      <c r="I9" s="511" t="s">
        <v>215</v>
      </c>
      <c r="J9" s="511" t="s">
        <v>106</v>
      </c>
      <c r="K9" s="511" t="s">
        <v>107</v>
      </c>
      <c r="L9" s="511" t="s">
        <v>203</v>
      </c>
      <c r="M9" s="511" t="s">
        <v>219</v>
      </c>
      <c r="N9" s="511" t="s">
        <v>219</v>
      </c>
      <c r="O9" s="511" t="s">
        <v>214</v>
      </c>
      <c r="P9" s="511" t="s">
        <v>220</v>
      </c>
      <c r="Q9" s="511" t="s">
        <v>214</v>
      </c>
      <c r="R9" s="802" t="s">
        <v>218</v>
      </c>
      <c r="S9" s="511" t="s">
        <v>215</v>
      </c>
      <c r="T9" s="511" t="s">
        <v>107</v>
      </c>
      <c r="U9" s="804" t="s">
        <v>207</v>
      </c>
    </row>
    <row r="10" spans="1:21" s="241" customFormat="1" ht="45" x14ac:dyDescent="0.25">
      <c r="B10" s="509" t="s">
        <v>139</v>
      </c>
      <c r="C10" s="512" t="s">
        <v>196</v>
      </c>
      <c r="D10" s="801"/>
      <c r="E10" s="512" t="s">
        <v>191</v>
      </c>
      <c r="F10" s="512" t="s">
        <v>201</v>
      </c>
      <c r="G10" s="512" t="s">
        <v>192</v>
      </c>
      <c r="H10" s="801"/>
      <c r="I10" s="512" t="s">
        <v>181</v>
      </c>
      <c r="J10" s="512" t="s">
        <v>202</v>
      </c>
      <c r="K10" s="512" t="s">
        <v>182</v>
      </c>
      <c r="L10" s="512" t="s">
        <v>194</v>
      </c>
      <c r="M10" s="512" t="s">
        <v>206</v>
      </c>
      <c r="N10" s="512" t="s">
        <v>205</v>
      </c>
      <c r="O10" s="512" t="s">
        <v>193</v>
      </c>
      <c r="P10" s="512" t="s">
        <v>204</v>
      </c>
      <c r="Q10" s="512" t="s">
        <v>195</v>
      </c>
      <c r="R10" s="803"/>
      <c r="S10" s="512" t="s">
        <v>197</v>
      </c>
      <c r="T10" s="512" t="s">
        <v>182</v>
      </c>
      <c r="U10" s="804"/>
    </row>
    <row r="11" spans="1:21" x14ac:dyDescent="0.25">
      <c r="B11" s="505" t="str">
        <f>IF('manual inputs_secondary'!D3&lt;&gt;"",'manual inputs_secondary'!D3,"")</f>
        <v/>
      </c>
      <c r="C11" s="331"/>
      <c r="D11" s="495"/>
      <c r="E11" s="451"/>
      <c r="F11" s="451"/>
      <c r="G11" s="451"/>
      <c r="H11" s="495"/>
      <c r="I11" s="451"/>
      <c r="J11" s="451"/>
      <c r="K11" s="451"/>
      <c r="L11" s="451"/>
      <c r="M11" s="451"/>
      <c r="N11" s="451"/>
      <c r="O11" s="451"/>
      <c r="P11" s="451"/>
      <c r="Q11" s="451"/>
      <c r="R11" s="495"/>
      <c r="S11" s="451"/>
      <c r="T11" s="451"/>
      <c r="U11" s="495"/>
    </row>
    <row r="12" spans="1:21" x14ac:dyDescent="0.25">
      <c r="B12" s="506" t="str">
        <f>IF('manual inputs_secondary'!D4&lt;&gt;"",'manual inputs_secondary'!D4,"")</f>
        <v/>
      </c>
      <c r="C12" s="487" t="str">
        <f>IF($B12="","",IFERROR(SUMIFS('Data Sorting_Secondary'!$C:$C,'Data Sorting_Secondary'!$A:$A,$B12,'Data Sorting_Secondary'!$B:$B,TRIM(C$10)),0))</f>
        <v/>
      </c>
      <c r="D12" s="493" t="str">
        <f t="shared" ref="D12:D61" si="5">IF($B12="","",SUM(C12:C12))</f>
        <v/>
      </c>
      <c r="E12" s="487" t="str">
        <f>IF($B12="","",IFERROR(SUMIFS('Data Sorting_Secondary'!$C:$C,'Data Sorting_Secondary'!$A:$A,$B12,'Data Sorting_Secondary'!$B:$B,TRIM(E$10)),0))</f>
        <v/>
      </c>
      <c r="F12" s="487" t="str">
        <f>IF($B12="","",IFERROR(SUMIFS('Data Sorting_Secondary'!$C:$C,'Data Sorting_Secondary'!$A:$A,$B12,'Data Sorting_Secondary'!$B:$B,TRIM(F$10)),0))</f>
        <v/>
      </c>
      <c r="G12" s="487" t="str">
        <f>IF($B12="","",IFERROR(SUMIFS('Data Sorting_Secondary'!$C:$C,'Data Sorting_Secondary'!$A:$A,$B12,'Data Sorting_Secondary'!$B:$B,TRIM(G$10)),0))</f>
        <v/>
      </c>
      <c r="H12" s="493" t="str">
        <f>IF($B12="","",SUM(E12:G12))</f>
        <v/>
      </c>
      <c r="I12" s="487" t="str">
        <f>IF($B12="","",IFERROR(SUMIFS('Data Sorting_Secondary'!$C:$C,'Data Sorting_Secondary'!$A:$A,$B12,'Data Sorting_Secondary'!$B:$B,TRIM(I$10)),0))</f>
        <v/>
      </c>
      <c r="J12" s="487" t="str">
        <f>IF($B12="","",IFERROR(SUMIFS('Data Sorting_Secondary'!$C:$C,'Data Sorting_Secondary'!$A:$A,$B12,'Data Sorting_Secondary'!$B:$B,TRIM(J$10)),0))</f>
        <v/>
      </c>
      <c r="K12" s="487" t="str">
        <f>IF($B12="","",IFERROR(SUMIFS('Data Sorting_Secondary'!$C:$C,'Data Sorting_Secondary'!$A:$A,$B12,'Data Sorting_Secondary'!$B:$B,TRIM(K$10)),0))</f>
        <v/>
      </c>
      <c r="L12" s="487" t="str">
        <f>IF($B12="","",IFERROR(SUMIFS('Data Sorting_Secondary'!$C:$C,'Data Sorting_Secondary'!$A:$A,$B12,'Data Sorting_Secondary'!$B:$B,TRIM(L$10)),0))</f>
        <v/>
      </c>
      <c r="M12" s="487" t="str">
        <f>IF($B12="","",IFERROR(SUMIFS('Data Sorting_Secondary'!$C:$C,'Data Sorting_Secondary'!$A:$A,$B12,'Data Sorting_Secondary'!$B:$B,TRIM(M$10)),0))</f>
        <v/>
      </c>
      <c r="N12" s="487" t="str">
        <f>IF($B12="","",IFERROR(SUMIFS('Data Sorting_Secondary'!$C:$C,'Data Sorting_Secondary'!$A:$A,$B12,'Data Sorting_Secondary'!$B:$B,TRIM(N$10)),0))</f>
        <v/>
      </c>
      <c r="O12" s="487" t="str">
        <f>IF($B12="","",IFERROR(SUMIFS('Data Sorting_Secondary'!$C:$C,'Data Sorting_Secondary'!$A:$A,$B12,'Data Sorting_Secondary'!$B:$B,TRIM(O$10)),0))</f>
        <v/>
      </c>
      <c r="P12" s="487" t="str">
        <f>IF($B12="","",IFERROR(SUMIFS('Data Sorting_Secondary'!$C:$C,'Data Sorting_Secondary'!$A:$A,$B12,'Data Sorting_Secondary'!$B:$B,TRIM(P$10)),0))</f>
        <v/>
      </c>
      <c r="Q12" s="487" t="str">
        <f>IF($B12="","",IFERROR(SUMIFS('Data Sorting_Secondary'!$C:$C,'Data Sorting_Secondary'!$A:$A,$B12,'Data Sorting_Secondary'!$B:$B,TRIM(Q$10)),0))</f>
        <v/>
      </c>
      <c r="R12" s="493" t="str">
        <f>IF($B12="","",SUM(M12:Q12))</f>
        <v/>
      </c>
      <c r="S12" s="487" t="str">
        <f>IF($B12="","",IFERROR(SUMIFS('Data Sorting_Secondary'!$C:$C,'Data Sorting_Secondary'!$A:$A,$B12,'Data Sorting_Secondary'!$B:$B,TRIM(S$10)),0))</f>
        <v/>
      </c>
      <c r="T12" s="487" t="str">
        <f>IF($B12="","",IFERROR(SUMIFS('Data Sorting_Secondary'!$C:$C,'Data Sorting_Secondary'!$A:$A,$B12,'Data Sorting_Secondary'!$B:$B,TRIM(T$10)),0))</f>
        <v/>
      </c>
      <c r="U12" s="493" t="str">
        <f>IF($B12="","",SUM(S12:T12))</f>
        <v/>
      </c>
    </row>
    <row r="13" spans="1:21" x14ac:dyDescent="0.25">
      <c r="B13" s="506" t="str">
        <f>IF('manual inputs_secondary'!D5&lt;&gt;"",'manual inputs_secondary'!D5,"")</f>
        <v/>
      </c>
      <c r="C13" s="488" t="str">
        <f>IF($B13="","",IFERROR(SUMIFS('Data Sorting_Secondary'!$C:$C,'Data Sorting_Secondary'!$A:$A,$B13,'Data Sorting_Secondary'!$B:$B,TRIM(C$10)),0))</f>
        <v/>
      </c>
      <c r="D13" s="479" t="str">
        <f t="shared" si="5"/>
        <v/>
      </c>
      <c r="E13" s="488" t="str">
        <f>IF($B13="","",IFERROR(SUMIFS('Data Sorting_Secondary'!$C:$C,'Data Sorting_Secondary'!$A:$A,$B13,'Data Sorting_Secondary'!$B:$B,TRIM(E$10)),0))</f>
        <v/>
      </c>
      <c r="F13" s="488" t="str">
        <f>IF($B13="","",IFERROR(SUMIFS('Data Sorting_Secondary'!$C:$C,'Data Sorting_Secondary'!$A:$A,$B13,'Data Sorting_Secondary'!$B:$B,TRIM(F$10)),0))</f>
        <v/>
      </c>
      <c r="G13" s="488" t="str">
        <f>IF($B13="","",IFERROR(SUMIFS('Data Sorting_Secondary'!$C:$C,'Data Sorting_Secondary'!$A:$A,$B13,'Data Sorting_Secondary'!$B:$B,TRIM(G$10)),0))</f>
        <v/>
      </c>
      <c r="H13" s="479" t="str">
        <f t="shared" ref="H13:H35" si="6">IF($B13="","",SUM(E13:G13))</f>
        <v/>
      </c>
      <c r="I13" s="488" t="str">
        <f>IF($B13="","",IFERROR(SUMIFS('Data Sorting_Secondary'!$C:$C,'Data Sorting_Secondary'!$A:$A,$B13,'Data Sorting_Secondary'!$B:$B,TRIM(I$10)),0))</f>
        <v/>
      </c>
      <c r="J13" s="488" t="str">
        <f>IF($B13="","",IFERROR(SUMIFS('Data Sorting_Secondary'!$C:$C,'Data Sorting_Secondary'!$A:$A,$B13,'Data Sorting_Secondary'!$B:$B,TRIM(J$10)),0))</f>
        <v/>
      </c>
      <c r="K13" s="488" t="str">
        <f>IF($B13="","",IFERROR(SUMIFS('Data Sorting_Secondary'!$C:$C,'Data Sorting_Secondary'!$A:$A,$B13,'Data Sorting_Secondary'!$B:$B,TRIM(K$10)),0))</f>
        <v/>
      </c>
      <c r="L13" s="488" t="str">
        <f>IF($B13="","",IFERROR(SUMIFS('Data Sorting_Secondary'!$C:$C,'Data Sorting_Secondary'!$A:$A,$B13,'Data Sorting_Secondary'!$B:$B,TRIM(L$10)),0))</f>
        <v/>
      </c>
      <c r="M13" s="488" t="str">
        <f>IF($B13="","",IFERROR(SUMIFS('Data Sorting_Secondary'!$C:$C,'Data Sorting_Secondary'!$A:$A,$B13,'Data Sorting_Secondary'!$B:$B,TRIM(M$10)),0))</f>
        <v/>
      </c>
      <c r="N13" s="488" t="str">
        <f>IF($B13="","",IFERROR(SUMIFS('Data Sorting_Secondary'!$C:$C,'Data Sorting_Secondary'!$A:$A,$B13,'Data Sorting_Secondary'!$B:$B,TRIM(N$10)),0))</f>
        <v/>
      </c>
      <c r="O13" s="488" t="str">
        <f>IF($B13="","",IFERROR(SUMIFS('Data Sorting_Secondary'!$C:$C,'Data Sorting_Secondary'!$A:$A,$B13,'Data Sorting_Secondary'!$B:$B,TRIM(O$10)),0))</f>
        <v/>
      </c>
      <c r="P13" s="488" t="str">
        <f>IF($B13="","",IFERROR(SUMIFS('Data Sorting_Secondary'!$C:$C,'Data Sorting_Secondary'!$A:$A,$B13,'Data Sorting_Secondary'!$B:$B,TRIM(P$10)),0))</f>
        <v/>
      </c>
      <c r="Q13" s="488" t="str">
        <f>IF($B13="","",IFERROR(SUMIFS('Data Sorting_Secondary'!$C:$C,'Data Sorting_Secondary'!$A:$A,$B13,'Data Sorting_Secondary'!$B:$B,TRIM(Q$10)),0))</f>
        <v/>
      </c>
      <c r="R13" s="479" t="str">
        <f t="shared" ref="R13:R35" si="7">IF($B13="","",SUM(M13:Q13))</f>
        <v/>
      </c>
      <c r="S13" s="488" t="str">
        <f>IF($B13="","",IFERROR(SUMIFS('Data Sorting_Secondary'!$C:$C,'Data Sorting_Secondary'!$A:$A,$B13,'Data Sorting_Secondary'!$B:$B,TRIM(S$10)),0))</f>
        <v/>
      </c>
      <c r="T13" s="488" t="str">
        <f>IF($B13="","",IFERROR(SUMIFS('Data Sorting_Secondary'!$C:$C,'Data Sorting_Secondary'!$A:$A,$B13,'Data Sorting_Secondary'!$B:$B,TRIM(T$10)),0))</f>
        <v/>
      </c>
      <c r="U13" s="479" t="str">
        <f t="shared" ref="U13:U35" si="8">IF($B13="","",SUM(S13:T13))</f>
        <v/>
      </c>
    </row>
    <row r="14" spans="1:21" x14ac:dyDescent="0.25">
      <c r="B14" s="506" t="str">
        <f>IF('manual inputs_secondary'!D6&lt;&gt;"",'manual inputs_secondary'!D6,"")</f>
        <v/>
      </c>
      <c r="C14" s="488" t="str">
        <f>IF($B14="","",IFERROR(SUMIFS('Data Sorting_Secondary'!$C:$C,'Data Sorting_Secondary'!$A:$A,$B14,'Data Sorting_Secondary'!$B:$B,TRIM(C$10)),0))</f>
        <v/>
      </c>
      <c r="D14" s="479" t="str">
        <f t="shared" si="5"/>
        <v/>
      </c>
      <c r="E14" s="488" t="str">
        <f>IF($B14="","",IFERROR(SUMIFS('Data Sorting_Secondary'!$C:$C,'Data Sorting_Secondary'!$A:$A,$B14,'Data Sorting_Secondary'!$B:$B,TRIM(E$10)),0))</f>
        <v/>
      </c>
      <c r="F14" s="488" t="str">
        <f>IF($B14="","",IFERROR(SUMIFS('Data Sorting_Secondary'!$C:$C,'Data Sorting_Secondary'!$A:$A,$B14,'Data Sorting_Secondary'!$B:$B,TRIM(F$10)),0))</f>
        <v/>
      </c>
      <c r="G14" s="488" t="str">
        <f>IF($B14="","",IFERROR(SUMIFS('Data Sorting_Secondary'!$C:$C,'Data Sorting_Secondary'!$A:$A,$B14,'Data Sorting_Secondary'!$B:$B,TRIM(G$10)),0))</f>
        <v/>
      </c>
      <c r="H14" s="479" t="str">
        <f t="shared" si="6"/>
        <v/>
      </c>
      <c r="I14" s="488" t="str">
        <f>IF($B14="","",IFERROR(SUMIFS('Data Sorting_Secondary'!$C:$C,'Data Sorting_Secondary'!$A:$A,$B14,'Data Sorting_Secondary'!$B:$B,TRIM(I$10)),0))</f>
        <v/>
      </c>
      <c r="J14" s="488" t="str">
        <f>IF($B14="","",IFERROR(SUMIFS('Data Sorting_Secondary'!$C:$C,'Data Sorting_Secondary'!$A:$A,$B14,'Data Sorting_Secondary'!$B:$B,TRIM(J$10)),0))</f>
        <v/>
      </c>
      <c r="K14" s="488" t="str">
        <f>IF($B14="","",IFERROR(SUMIFS('Data Sorting_Secondary'!$C:$C,'Data Sorting_Secondary'!$A:$A,$B14,'Data Sorting_Secondary'!$B:$B,TRIM(K$10)),0))</f>
        <v/>
      </c>
      <c r="L14" s="488" t="str">
        <f>IF($B14="","",IFERROR(SUMIFS('Data Sorting_Secondary'!$C:$C,'Data Sorting_Secondary'!$A:$A,$B14,'Data Sorting_Secondary'!$B:$B,TRIM(L$10)),0))</f>
        <v/>
      </c>
      <c r="M14" s="488" t="str">
        <f>IF($B14="","",IFERROR(SUMIFS('Data Sorting_Secondary'!$C:$C,'Data Sorting_Secondary'!$A:$A,$B14,'Data Sorting_Secondary'!$B:$B,TRIM(M$10)),0))</f>
        <v/>
      </c>
      <c r="N14" s="488" t="str">
        <f>IF($B14="","",IFERROR(SUMIFS('Data Sorting_Secondary'!$C:$C,'Data Sorting_Secondary'!$A:$A,$B14,'Data Sorting_Secondary'!$B:$B,TRIM(N$10)),0))</f>
        <v/>
      </c>
      <c r="O14" s="488" t="str">
        <f>IF($B14="","",IFERROR(SUMIFS('Data Sorting_Secondary'!$C:$C,'Data Sorting_Secondary'!$A:$A,$B14,'Data Sorting_Secondary'!$B:$B,TRIM(O$10)),0))</f>
        <v/>
      </c>
      <c r="P14" s="488" t="str">
        <f>IF($B14="","",IFERROR(SUMIFS('Data Sorting_Secondary'!$C:$C,'Data Sorting_Secondary'!$A:$A,$B14,'Data Sorting_Secondary'!$B:$B,TRIM(P$10)),0))</f>
        <v/>
      </c>
      <c r="Q14" s="488" t="str">
        <f>IF($B14="","",IFERROR(SUMIFS('Data Sorting_Secondary'!$C:$C,'Data Sorting_Secondary'!$A:$A,$B14,'Data Sorting_Secondary'!$B:$B,TRIM(Q$10)),0))</f>
        <v/>
      </c>
      <c r="R14" s="479" t="str">
        <f t="shared" si="7"/>
        <v/>
      </c>
      <c r="S14" s="488" t="str">
        <f>IF($B14="","",IFERROR(SUMIFS('Data Sorting_Secondary'!$C:$C,'Data Sorting_Secondary'!$A:$A,$B14,'Data Sorting_Secondary'!$B:$B,TRIM(S$10)),0))</f>
        <v/>
      </c>
      <c r="T14" s="488" t="str">
        <f>IF($B14="","",IFERROR(SUMIFS('Data Sorting_Secondary'!$C:$C,'Data Sorting_Secondary'!$A:$A,$B14,'Data Sorting_Secondary'!$B:$B,TRIM(T$10)),0))</f>
        <v/>
      </c>
      <c r="U14" s="479" t="str">
        <f t="shared" si="8"/>
        <v/>
      </c>
    </row>
    <row r="15" spans="1:21" x14ac:dyDescent="0.25">
      <c r="B15" s="506" t="str">
        <f>IF('manual inputs_secondary'!D7&lt;&gt;"",'manual inputs_secondary'!D7,"")</f>
        <v/>
      </c>
      <c r="C15" s="488" t="str">
        <f>IF($B15="","",IFERROR(SUMIFS('Data Sorting_Secondary'!$C:$C,'Data Sorting_Secondary'!$A:$A,$B15,'Data Sorting_Secondary'!$B:$B,TRIM(C$10)),0))</f>
        <v/>
      </c>
      <c r="D15" s="479" t="str">
        <f t="shared" si="5"/>
        <v/>
      </c>
      <c r="E15" s="488" t="str">
        <f>IF($B15="","",IFERROR(SUMIFS('Data Sorting_Secondary'!$C:$C,'Data Sorting_Secondary'!$A:$A,$B15,'Data Sorting_Secondary'!$B:$B,TRIM(E$10)),0))</f>
        <v/>
      </c>
      <c r="F15" s="488" t="str">
        <f>IF($B15="","",IFERROR(SUMIFS('Data Sorting_Secondary'!$C:$C,'Data Sorting_Secondary'!$A:$A,$B15,'Data Sorting_Secondary'!$B:$B,TRIM(F$10)),0))</f>
        <v/>
      </c>
      <c r="G15" s="488" t="str">
        <f>IF($B15="","",IFERROR(SUMIFS('Data Sorting_Secondary'!$C:$C,'Data Sorting_Secondary'!$A:$A,$B15,'Data Sorting_Secondary'!$B:$B,TRIM(G$10)),0))</f>
        <v/>
      </c>
      <c r="H15" s="479" t="str">
        <f t="shared" si="6"/>
        <v/>
      </c>
      <c r="I15" s="488" t="str">
        <f>IF($B15="","",IFERROR(SUMIFS('Data Sorting_Secondary'!$C:$C,'Data Sorting_Secondary'!$A:$A,$B15,'Data Sorting_Secondary'!$B:$B,TRIM(I$10)),0))</f>
        <v/>
      </c>
      <c r="J15" s="488" t="str">
        <f>IF($B15="","",IFERROR(SUMIFS('Data Sorting_Secondary'!$C:$C,'Data Sorting_Secondary'!$A:$A,$B15,'Data Sorting_Secondary'!$B:$B,TRIM(J$10)),0))</f>
        <v/>
      </c>
      <c r="K15" s="488" t="str">
        <f>IF($B15="","",IFERROR(SUMIFS('Data Sorting_Secondary'!$C:$C,'Data Sorting_Secondary'!$A:$A,$B15,'Data Sorting_Secondary'!$B:$B,TRIM(K$10)),0))</f>
        <v/>
      </c>
      <c r="L15" s="488" t="str">
        <f>IF($B15="","",IFERROR(SUMIFS('Data Sorting_Secondary'!$C:$C,'Data Sorting_Secondary'!$A:$A,$B15,'Data Sorting_Secondary'!$B:$B,TRIM(L$10)),0))</f>
        <v/>
      </c>
      <c r="M15" s="488" t="str">
        <f>IF($B15="","",IFERROR(SUMIFS('Data Sorting_Secondary'!$C:$C,'Data Sorting_Secondary'!$A:$A,$B15,'Data Sorting_Secondary'!$B:$B,TRIM(M$10)),0))</f>
        <v/>
      </c>
      <c r="N15" s="488" t="str">
        <f>IF($B15="","",IFERROR(SUMIFS('Data Sorting_Secondary'!$C:$C,'Data Sorting_Secondary'!$A:$A,$B15,'Data Sorting_Secondary'!$B:$B,TRIM(N$10)),0))</f>
        <v/>
      </c>
      <c r="O15" s="488" t="str">
        <f>IF($B15="","",IFERROR(SUMIFS('Data Sorting_Secondary'!$C:$C,'Data Sorting_Secondary'!$A:$A,$B15,'Data Sorting_Secondary'!$B:$B,TRIM(O$10)),0))</f>
        <v/>
      </c>
      <c r="P15" s="488" t="str">
        <f>IF($B15="","",IFERROR(SUMIFS('Data Sorting_Secondary'!$C:$C,'Data Sorting_Secondary'!$A:$A,$B15,'Data Sorting_Secondary'!$B:$B,TRIM(P$10)),0))</f>
        <v/>
      </c>
      <c r="Q15" s="488" t="str">
        <f>IF($B15="","",IFERROR(SUMIFS('Data Sorting_Secondary'!$C:$C,'Data Sorting_Secondary'!$A:$A,$B15,'Data Sorting_Secondary'!$B:$B,TRIM(Q$10)),0))</f>
        <v/>
      </c>
      <c r="R15" s="479" t="str">
        <f t="shared" si="7"/>
        <v/>
      </c>
      <c r="S15" s="488" t="str">
        <f>IF($B15="","",IFERROR(SUMIFS('Data Sorting_Secondary'!$C:$C,'Data Sorting_Secondary'!$A:$A,$B15,'Data Sorting_Secondary'!$B:$B,TRIM(S$10)),0))</f>
        <v/>
      </c>
      <c r="T15" s="488" t="str">
        <f>IF($B15="","",IFERROR(SUMIFS('Data Sorting_Secondary'!$C:$C,'Data Sorting_Secondary'!$A:$A,$B15,'Data Sorting_Secondary'!$B:$B,TRIM(T$10)),0))</f>
        <v/>
      </c>
      <c r="U15" s="479" t="str">
        <f t="shared" si="8"/>
        <v/>
      </c>
    </row>
    <row r="16" spans="1:21" x14ac:dyDescent="0.25">
      <c r="B16" s="506" t="str">
        <f>IF('manual inputs_secondary'!D8&lt;&gt;"",'manual inputs_secondary'!D8,"")</f>
        <v/>
      </c>
      <c r="C16" s="488" t="str">
        <f>IF($B16="","",IFERROR(SUMIFS('Data Sorting_Secondary'!$C:$C,'Data Sorting_Secondary'!$A:$A,$B16,'Data Sorting_Secondary'!$B:$B,TRIM(C$10)),0))</f>
        <v/>
      </c>
      <c r="D16" s="479" t="str">
        <f t="shared" si="5"/>
        <v/>
      </c>
      <c r="E16" s="488" t="str">
        <f>IF($B16="","",IFERROR(SUMIFS('Data Sorting_Secondary'!$C:$C,'Data Sorting_Secondary'!$A:$A,$B16,'Data Sorting_Secondary'!$B:$B,TRIM(E$10)),0))</f>
        <v/>
      </c>
      <c r="F16" s="488" t="str">
        <f>IF($B16="","",IFERROR(SUMIFS('Data Sorting_Secondary'!$C:$C,'Data Sorting_Secondary'!$A:$A,$B16,'Data Sorting_Secondary'!$B:$B,TRIM(F$10)),0))</f>
        <v/>
      </c>
      <c r="G16" s="488" t="str">
        <f>IF($B16="","",IFERROR(SUMIFS('Data Sorting_Secondary'!$C:$C,'Data Sorting_Secondary'!$A:$A,$B16,'Data Sorting_Secondary'!$B:$B,TRIM(G$10)),0))</f>
        <v/>
      </c>
      <c r="H16" s="479" t="str">
        <f t="shared" si="6"/>
        <v/>
      </c>
      <c r="I16" s="488" t="str">
        <f>IF($B16="","",IFERROR(SUMIFS('Data Sorting_Secondary'!$C:$C,'Data Sorting_Secondary'!$A:$A,$B16,'Data Sorting_Secondary'!$B:$B,TRIM(I$10)),0))</f>
        <v/>
      </c>
      <c r="J16" s="488" t="str">
        <f>IF($B16="","",IFERROR(SUMIFS('Data Sorting_Secondary'!$C:$C,'Data Sorting_Secondary'!$A:$A,$B16,'Data Sorting_Secondary'!$B:$B,TRIM(J$10)),0))</f>
        <v/>
      </c>
      <c r="K16" s="488" t="str">
        <f>IF($B16="","",IFERROR(SUMIFS('Data Sorting_Secondary'!$C:$C,'Data Sorting_Secondary'!$A:$A,$B16,'Data Sorting_Secondary'!$B:$B,TRIM(K$10)),0))</f>
        <v/>
      </c>
      <c r="L16" s="488" t="str">
        <f>IF($B16="","",IFERROR(SUMIFS('Data Sorting_Secondary'!$C:$C,'Data Sorting_Secondary'!$A:$A,$B16,'Data Sorting_Secondary'!$B:$B,TRIM(L$10)),0))</f>
        <v/>
      </c>
      <c r="M16" s="488" t="str">
        <f>IF($B16="","",IFERROR(SUMIFS('Data Sorting_Secondary'!$C:$C,'Data Sorting_Secondary'!$A:$A,$B16,'Data Sorting_Secondary'!$B:$B,TRIM(M$10)),0))</f>
        <v/>
      </c>
      <c r="N16" s="488" t="str">
        <f>IF($B16="","",IFERROR(SUMIFS('Data Sorting_Secondary'!$C:$C,'Data Sorting_Secondary'!$A:$A,$B16,'Data Sorting_Secondary'!$B:$B,TRIM(N$10)),0))</f>
        <v/>
      </c>
      <c r="O16" s="488" t="str">
        <f>IF($B16="","",IFERROR(SUMIFS('Data Sorting_Secondary'!$C:$C,'Data Sorting_Secondary'!$A:$A,$B16,'Data Sorting_Secondary'!$B:$B,TRIM(O$10)),0))</f>
        <v/>
      </c>
      <c r="P16" s="488" t="str">
        <f>IF($B16="","",IFERROR(SUMIFS('Data Sorting_Secondary'!$C:$C,'Data Sorting_Secondary'!$A:$A,$B16,'Data Sorting_Secondary'!$B:$B,TRIM(P$10)),0))</f>
        <v/>
      </c>
      <c r="Q16" s="488" t="str">
        <f>IF($B16="","",IFERROR(SUMIFS('Data Sorting_Secondary'!$C:$C,'Data Sorting_Secondary'!$A:$A,$B16,'Data Sorting_Secondary'!$B:$B,TRIM(Q$10)),0))</f>
        <v/>
      </c>
      <c r="R16" s="479" t="str">
        <f t="shared" si="7"/>
        <v/>
      </c>
      <c r="S16" s="488" t="str">
        <f>IF($B16="","",IFERROR(SUMIFS('Data Sorting_Secondary'!$C:$C,'Data Sorting_Secondary'!$A:$A,$B16,'Data Sorting_Secondary'!$B:$B,TRIM(S$10)),0))</f>
        <v/>
      </c>
      <c r="T16" s="488" t="str">
        <f>IF($B16="","",IFERROR(SUMIFS('Data Sorting_Secondary'!$C:$C,'Data Sorting_Secondary'!$A:$A,$B16,'Data Sorting_Secondary'!$B:$B,TRIM(T$10)),0))</f>
        <v/>
      </c>
      <c r="U16" s="479" t="str">
        <f t="shared" si="8"/>
        <v/>
      </c>
    </row>
    <row r="17" spans="2:21" x14ac:dyDescent="0.25">
      <c r="B17" s="506" t="str">
        <f>IF('manual inputs_secondary'!D9&lt;&gt;"",'manual inputs_secondary'!D9,"")</f>
        <v/>
      </c>
      <c r="C17" s="488" t="str">
        <f>IF($B17="","",IFERROR(SUMIFS('Data Sorting_Secondary'!$C:$C,'Data Sorting_Secondary'!$A:$A,$B17,'Data Sorting_Secondary'!$B:$B,TRIM(C$10)),0))</f>
        <v/>
      </c>
      <c r="D17" s="479" t="str">
        <f t="shared" si="5"/>
        <v/>
      </c>
      <c r="E17" s="488" t="str">
        <f>IF($B17="","",IFERROR(SUMIFS('Data Sorting_Secondary'!$C:$C,'Data Sorting_Secondary'!$A:$A,$B17,'Data Sorting_Secondary'!$B:$B,TRIM(E$10)),0))</f>
        <v/>
      </c>
      <c r="F17" s="488" t="str">
        <f>IF($B17="","",IFERROR(SUMIFS('Data Sorting_Secondary'!$C:$C,'Data Sorting_Secondary'!$A:$A,$B17,'Data Sorting_Secondary'!$B:$B,TRIM(F$10)),0))</f>
        <v/>
      </c>
      <c r="G17" s="488" t="str">
        <f>IF($B17="","",IFERROR(SUMIFS('Data Sorting_Secondary'!$C:$C,'Data Sorting_Secondary'!$A:$A,$B17,'Data Sorting_Secondary'!$B:$B,TRIM(G$10)),0))</f>
        <v/>
      </c>
      <c r="H17" s="479" t="str">
        <f t="shared" si="6"/>
        <v/>
      </c>
      <c r="I17" s="488" t="str">
        <f>IF($B17="","",IFERROR(SUMIFS('Data Sorting_Secondary'!$C:$C,'Data Sorting_Secondary'!$A:$A,$B17,'Data Sorting_Secondary'!$B:$B,TRIM(I$10)),0))</f>
        <v/>
      </c>
      <c r="J17" s="488" t="str">
        <f>IF($B17="","",IFERROR(SUMIFS('Data Sorting_Secondary'!$C:$C,'Data Sorting_Secondary'!$A:$A,$B17,'Data Sorting_Secondary'!$B:$B,TRIM(J$10)),0))</f>
        <v/>
      </c>
      <c r="K17" s="488" t="str">
        <f>IF($B17="","",IFERROR(SUMIFS('Data Sorting_Secondary'!$C:$C,'Data Sorting_Secondary'!$A:$A,$B17,'Data Sorting_Secondary'!$B:$B,TRIM(K$10)),0))</f>
        <v/>
      </c>
      <c r="L17" s="488" t="str">
        <f>IF($B17="","",IFERROR(SUMIFS('Data Sorting_Secondary'!$C:$C,'Data Sorting_Secondary'!$A:$A,$B17,'Data Sorting_Secondary'!$B:$B,TRIM(L$10)),0))</f>
        <v/>
      </c>
      <c r="M17" s="488" t="str">
        <f>IF($B17="","",IFERROR(SUMIFS('Data Sorting_Secondary'!$C:$C,'Data Sorting_Secondary'!$A:$A,$B17,'Data Sorting_Secondary'!$B:$B,TRIM(M$10)),0))</f>
        <v/>
      </c>
      <c r="N17" s="488" t="str">
        <f>IF($B17="","",IFERROR(SUMIFS('Data Sorting_Secondary'!$C:$C,'Data Sorting_Secondary'!$A:$A,$B17,'Data Sorting_Secondary'!$B:$B,TRIM(N$10)),0))</f>
        <v/>
      </c>
      <c r="O17" s="488" t="str">
        <f>IF($B17="","",IFERROR(SUMIFS('Data Sorting_Secondary'!$C:$C,'Data Sorting_Secondary'!$A:$A,$B17,'Data Sorting_Secondary'!$B:$B,TRIM(O$10)),0))</f>
        <v/>
      </c>
      <c r="P17" s="488" t="str">
        <f>IF($B17="","",IFERROR(SUMIFS('Data Sorting_Secondary'!$C:$C,'Data Sorting_Secondary'!$A:$A,$B17,'Data Sorting_Secondary'!$B:$B,TRIM(P$10)),0))</f>
        <v/>
      </c>
      <c r="Q17" s="488" t="str">
        <f>IF($B17="","",IFERROR(SUMIFS('Data Sorting_Secondary'!$C:$C,'Data Sorting_Secondary'!$A:$A,$B17,'Data Sorting_Secondary'!$B:$B,TRIM(Q$10)),0))</f>
        <v/>
      </c>
      <c r="R17" s="479" t="str">
        <f t="shared" si="7"/>
        <v/>
      </c>
      <c r="S17" s="488" t="str">
        <f>IF($B17="","",IFERROR(SUMIFS('Data Sorting_Secondary'!$C:$C,'Data Sorting_Secondary'!$A:$A,$B17,'Data Sorting_Secondary'!$B:$B,TRIM(S$10)),0))</f>
        <v/>
      </c>
      <c r="T17" s="488" t="str">
        <f>IF($B17="","",IFERROR(SUMIFS('Data Sorting_Secondary'!$C:$C,'Data Sorting_Secondary'!$A:$A,$B17,'Data Sorting_Secondary'!$B:$B,TRIM(T$10)),0))</f>
        <v/>
      </c>
      <c r="U17" s="479" t="str">
        <f t="shared" si="8"/>
        <v/>
      </c>
    </row>
    <row r="18" spans="2:21" x14ac:dyDescent="0.25">
      <c r="B18" s="506" t="str">
        <f>IF('manual inputs_secondary'!D10&lt;&gt;"",'manual inputs_secondary'!D10,"")</f>
        <v/>
      </c>
      <c r="C18" s="488" t="str">
        <f>IF($B18="","",IFERROR(SUMIFS('Data Sorting_Secondary'!$C:$C,'Data Sorting_Secondary'!$A:$A,$B18,'Data Sorting_Secondary'!$B:$B,TRIM(C$10)),0))</f>
        <v/>
      </c>
      <c r="D18" s="479" t="str">
        <f t="shared" si="5"/>
        <v/>
      </c>
      <c r="E18" s="488" t="str">
        <f>IF($B18="","",IFERROR(SUMIFS('Data Sorting_Secondary'!$C:$C,'Data Sorting_Secondary'!$A:$A,$B18,'Data Sorting_Secondary'!$B:$B,TRIM(E$10)),0))</f>
        <v/>
      </c>
      <c r="F18" s="488" t="str">
        <f>IF($B18="","",IFERROR(SUMIFS('Data Sorting_Secondary'!$C:$C,'Data Sorting_Secondary'!$A:$A,$B18,'Data Sorting_Secondary'!$B:$B,TRIM(F$10)),0))</f>
        <v/>
      </c>
      <c r="G18" s="488" t="str">
        <f>IF($B18="","",IFERROR(SUMIFS('Data Sorting_Secondary'!$C:$C,'Data Sorting_Secondary'!$A:$A,$B18,'Data Sorting_Secondary'!$B:$B,TRIM(G$10)),0))</f>
        <v/>
      </c>
      <c r="H18" s="479" t="str">
        <f t="shared" si="6"/>
        <v/>
      </c>
      <c r="I18" s="488" t="str">
        <f>IF($B18="","",IFERROR(SUMIFS('Data Sorting_Secondary'!$C:$C,'Data Sorting_Secondary'!$A:$A,$B18,'Data Sorting_Secondary'!$B:$B,TRIM(I$10)),0))</f>
        <v/>
      </c>
      <c r="J18" s="488" t="str">
        <f>IF($B18="","",IFERROR(SUMIFS('Data Sorting_Secondary'!$C:$C,'Data Sorting_Secondary'!$A:$A,$B18,'Data Sorting_Secondary'!$B:$B,TRIM(J$10)),0))</f>
        <v/>
      </c>
      <c r="K18" s="488" t="str">
        <f>IF($B18="","",IFERROR(SUMIFS('Data Sorting_Secondary'!$C:$C,'Data Sorting_Secondary'!$A:$A,$B18,'Data Sorting_Secondary'!$B:$B,TRIM(K$10)),0))</f>
        <v/>
      </c>
      <c r="L18" s="488" t="str">
        <f>IF($B18="","",IFERROR(SUMIFS('Data Sorting_Secondary'!$C:$C,'Data Sorting_Secondary'!$A:$A,$B18,'Data Sorting_Secondary'!$B:$B,TRIM(L$10)),0))</f>
        <v/>
      </c>
      <c r="M18" s="488" t="str">
        <f>IF($B18="","",IFERROR(SUMIFS('Data Sorting_Secondary'!$C:$C,'Data Sorting_Secondary'!$A:$A,$B18,'Data Sorting_Secondary'!$B:$B,TRIM(M$10)),0))</f>
        <v/>
      </c>
      <c r="N18" s="488" t="str">
        <f>IF($B18="","",IFERROR(SUMIFS('Data Sorting_Secondary'!$C:$C,'Data Sorting_Secondary'!$A:$A,$B18,'Data Sorting_Secondary'!$B:$B,TRIM(N$10)),0))</f>
        <v/>
      </c>
      <c r="O18" s="488" t="str">
        <f>IF($B18="","",IFERROR(SUMIFS('Data Sorting_Secondary'!$C:$C,'Data Sorting_Secondary'!$A:$A,$B18,'Data Sorting_Secondary'!$B:$B,TRIM(O$10)),0))</f>
        <v/>
      </c>
      <c r="P18" s="488" t="str">
        <f>IF($B18="","",IFERROR(SUMIFS('Data Sorting_Secondary'!$C:$C,'Data Sorting_Secondary'!$A:$A,$B18,'Data Sorting_Secondary'!$B:$B,TRIM(P$10)),0))</f>
        <v/>
      </c>
      <c r="Q18" s="488" t="str">
        <f>IF($B18="","",IFERROR(SUMIFS('Data Sorting_Secondary'!$C:$C,'Data Sorting_Secondary'!$A:$A,$B18,'Data Sorting_Secondary'!$B:$B,TRIM(Q$10)),0))</f>
        <v/>
      </c>
      <c r="R18" s="479" t="str">
        <f t="shared" si="7"/>
        <v/>
      </c>
      <c r="S18" s="488" t="str">
        <f>IF($B18="","",IFERROR(SUMIFS('Data Sorting_Secondary'!$C:$C,'Data Sorting_Secondary'!$A:$A,$B18,'Data Sorting_Secondary'!$B:$B,TRIM(S$10)),0))</f>
        <v/>
      </c>
      <c r="T18" s="488" t="str">
        <f>IF($B18="","",IFERROR(SUMIFS('Data Sorting_Secondary'!$C:$C,'Data Sorting_Secondary'!$A:$A,$B18,'Data Sorting_Secondary'!$B:$B,TRIM(T$10)),0))</f>
        <v/>
      </c>
      <c r="U18" s="479" t="str">
        <f t="shared" si="8"/>
        <v/>
      </c>
    </row>
    <row r="19" spans="2:21" x14ac:dyDescent="0.25">
      <c r="B19" s="506" t="str">
        <f>IF('manual inputs_secondary'!D11&lt;&gt;"",'manual inputs_secondary'!D11,"")</f>
        <v/>
      </c>
      <c r="C19" s="488" t="str">
        <f>IF($B19="","",IFERROR(SUMIFS('Data Sorting_Secondary'!$C:$C,'Data Sorting_Secondary'!$A:$A,$B19,'Data Sorting_Secondary'!$B:$B,TRIM(C$10)),0))</f>
        <v/>
      </c>
      <c r="D19" s="479" t="str">
        <f t="shared" si="5"/>
        <v/>
      </c>
      <c r="E19" s="488" t="str">
        <f>IF($B19="","",IFERROR(SUMIFS('Data Sorting_Secondary'!$C:$C,'Data Sorting_Secondary'!$A:$A,$B19,'Data Sorting_Secondary'!$B:$B,TRIM(E$10)),0))</f>
        <v/>
      </c>
      <c r="F19" s="488" t="str">
        <f>IF($B19="","",IFERROR(SUMIFS('Data Sorting_Secondary'!$C:$C,'Data Sorting_Secondary'!$A:$A,$B19,'Data Sorting_Secondary'!$B:$B,TRIM(F$10)),0))</f>
        <v/>
      </c>
      <c r="G19" s="488" t="str">
        <f>IF($B19="","",IFERROR(SUMIFS('Data Sorting_Secondary'!$C:$C,'Data Sorting_Secondary'!$A:$A,$B19,'Data Sorting_Secondary'!$B:$B,TRIM(G$10)),0))</f>
        <v/>
      </c>
      <c r="H19" s="479" t="str">
        <f t="shared" si="6"/>
        <v/>
      </c>
      <c r="I19" s="488" t="str">
        <f>IF($B19="","",IFERROR(SUMIFS('Data Sorting_Secondary'!$C:$C,'Data Sorting_Secondary'!$A:$A,$B19,'Data Sorting_Secondary'!$B:$B,TRIM(I$10)),0))</f>
        <v/>
      </c>
      <c r="J19" s="488" t="str">
        <f>IF($B19="","",IFERROR(SUMIFS('Data Sorting_Secondary'!$C:$C,'Data Sorting_Secondary'!$A:$A,$B19,'Data Sorting_Secondary'!$B:$B,TRIM(J$10)),0))</f>
        <v/>
      </c>
      <c r="K19" s="488" t="str">
        <f>IF($B19="","",IFERROR(SUMIFS('Data Sorting_Secondary'!$C:$C,'Data Sorting_Secondary'!$A:$A,$B19,'Data Sorting_Secondary'!$B:$B,TRIM(K$10)),0))</f>
        <v/>
      </c>
      <c r="L19" s="488" t="str">
        <f>IF($B19="","",IFERROR(SUMIFS('Data Sorting_Secondary'!$C:$C,'Data Sorting_Secondary'!$A:$A,$B19,'Data Sorting_Secondary'!$B:$B,TRIM(L$10)),0))</f>
        <v/>
      </c>
      <c r="M19" s="488" t="str">
        <f>IF($B19="","",IFERROR(SUMIFS('Data Sorting_Secondary'!$C:$C,'Data Sorting_Secondary'!$A:$A,$B19,'Data Sorting_Secondary'!$B:$B,TRIM(M$10)),0))</f>
        <v/>
      </c>
      <c r="N19" s="488" t="str">
        <f>IF($B19="","",IFERROR(SUMIFS('Data Sorting_Secondary'!$C:$C,'Data Sorting_Secondary'!$A:$A,$B19,'Data Sorting_Secondary'!$B:$B,TRIM(N$10)),0))</f>
        <v/>
      </c>
      <c r="O19" s="488" t="str">
        <f>IF($B19="","",IFERROR(SUMIFS('Data Sorting_Secondary'!$C:$C,'Data Sorting_Secondary'!$A:$A,$B19,'Data Sorting_Secondary'!$B:$B,TRIM(O$10)),0))</f>
        <v/>
      </c>
      <c r="P19" s="488" t="str">
        <f>IF($B19="","",IFERROR(SUMIFS('Data Sorting_Secondary'!$C:$C,'Data Sorting_Secondary'!$A:$A,$B19,'Data Sorting_Secondary'!$B:$B,TRIM(P$10)),0))</f>
        <v/>
      </c>
      <c r="Q19" s="488" t="str">
        <f>IF($B19="","",IFERROR(SUMIFS('Data Sorting_Secondary'!$C:$C,'Data Sorting_Secondary'!$A:$A,$B19,'Data Sorting_Secondary'!$B:$B,TRIM(Q$10)),0))</f>
        <v/>
      </c>
      <c r="R19" s="479" t="str">
        <f t="shared" si="7"/>
        <v/>
      </c>
      <c r="S19" s="488" t="str">
        <f>IF($B19="","",IFERROR(SUMIFS('Data Sorting_Secondary'!$C:$C,'Data Sorting_Secondary'!$A:$A,$B19,'Data Sorting_Secondary'!$B:$B,TRIM(S$10)),0))</f>
        <v/>
      </c>
      <c r="T19" s="488" t="str">
        <f>IF($B19="","",IFERROR(SUMIFS('Data Sorting_Secondary'!$C:$C,'Data Sorting_Secondary'!$A:$A,$B19,'Data Sorting_Secondary'!$B:$B,TRIM(T$10)),0))</f>
        <v/>
      </c>
      <c r="U19" s="479" t="str">
        <f t="shared" si="8"/>
        <v/>
      </c>
    </row>
    <row r="20" spans="2:21" x14ac:dyDescent="0.25">
      <c r="B20" s="506" t="str">
        <f>IF('manual inputs_secondary'!D12&lt;&gt;"",'manual inputs_secondary'!D12,"")</f>
        <v/>
      </c>
      <c r="C20" s="488" t="str">
        <f>IF($B20="","",IFERROR(SUMIFS('Data Sorting_Secondary'!$C:$C,'Data Sorting_Secondary'!$A:$A,$B20,'Data Sorting_Secondary'!$B:$B,TRIM(C$10)),0))</f>
        <v/>
      </c>
      <c r="D20" s="479" t="str">
        <f t="shared" si="5"/>
        <v/>
      </c>
      <c r="E20" s="488" t="str">
        <f>IF($B20="","",IFERROR(SUMIFS('Data Sorting_Secondary'!$C:$C,'Data Sorting_Secondary'!$A:$A,$B20,'Data Sorting_Secondary'!$B:$B,TRIM(E$10)),0))</f>
        <v/>
      </c>
      <c r="F20" s="488" t="str">
        <f>IF($B20="","",IFERROR(SUMIFS('Data Sorting_Secondary'!$C:$C,'Data Sorting_Secondary'!$A:$A,$B20,'Data Sorting_Secondary'!$B:$B,TRIM(F$10)),0))</f>
        <v/>
      </c>
      <c r="G20" s="488" t="str">
        <f>IF($B20="","",IFERROR(SUMIFS('Data Sorting_Secondary'!$C:$C,'Data Sorting_Secondary'!$A:$A,$B20,'Data Sorting_Secondary'!$B:$B,TRIM(G$10)),0))</f>
        <v/>
      </c>
      <c r="H20" s="479" t="str">
        <f t="shared" si="6"/>
        <v/>
      </c>
      <c r="I20" s="488" t="str">
        <f>IF($B20="","",IFERROR(SUMIFS('Data Sorting_Secondary'!$C:$C,'Data Sorting_Secondary'!$A:$A,$B20,'Data Sorting_Secondary'!$B:$B,TRIM(I$10)),0))</f>
        <v/>
      </c>
      <c r="J20" s="488" t="str">
        <f>IF($B20="","",IFERROR(SUMIFS('Data Sorting_Secondary'!$C:$C,'Data Sorting_Secondary'!$A:$A,$B20,'Data Sorting_Secondary'!$B:$B,TRIM(J$10)),0))</f>
        <v/>
      </c>
      <c r="K20" s="488" t="str">
        <f>IF($B20="","",IFERROR(SUMIFS('Data Sorting_Secondary'!$C:$C,'Data Sorting_Secondary'!$A:$A,$B20,'Data Sorting_Secondary'!$B:$B,TRIM(K$10)),0))</f>
        <v/>
      </c>
      <c r="L20" s="488" t="str">
        <f>IF($B20="","",IFERROR(SUMIFS('Data Sorting_Secondary'!$C:$C,'Data Sorting_Secondary'!$A:$A,$B20,'Data Sorting_Secondary'!$B:$B,TRIM(L$10)),0))</f>
        <v/>
      </c>
      <c r="M20" s="488" t="str">
        <f>IF($B20="","",IFERROR(SUMIFS('Data Sorting_Secondary'!$C:$C,'Data Sorting_Secondary'!$A:$A,$B20,'Data Sorting_Secondary'!$B:$B,TRIM(M$10)),0))</f>
        <v/>
      </c>
      <c r="N20" s="488" t="str">
        <f>IF($B20="","",IFERROR(SUMIFS('Data Sorting_Secondary'!$C:$C,'Data Sorting_Secondary'!$A:$A,$B20,'Data Sorting_Secondary'!$B:$B,TRIM(N$10)),0))</f>
        <v/>
      </c>
      <c r="O20" s="488" t="str">
        <f>IF($B20="","",IFERROR(SUMIFS('Data Sorting_Secondary'!$C:$C,'Data Sorting_Secondary'!$A:$A,$B20,'Data Sorting_Secondary'!$B:$B,TRIM(O$10)),0))</f>
        <v/>
      </c>
      <c r="P20" s="488" t="str">
        <f>IF($B20="","",IFERROR(SUMIFS('Data Sorting_Secondary'!$C:$C,'Data Sorting_Secondary'!$A:$A,$B20,'Data Sorting_Secondary'!$B:$B,TRIM(P$10)),0))</f>
        <v/>
      </c>
      <c r="Q20" s="488" t="str">
        <f>IF($B20="","",IFERROR(SUMIFS('Data Sorting_Secondary'!$C:$C,'Data Sorting_Secondary'!$A:$A,$B20,'Data Sorting_Secondary'!$B:$B,TRIM(Q$10)),0))</f>
        <v/>
      </c>
      <c r="R20" s="479" t="str">
        <f t="shared" si="7"/>
        <v/>
      </c>
      <c r="S20" s="488" t="str">
        <f>IF($B20="","",IFERROR(SUMIFS('Data Sorting_Secondary'!$C:$C,'Data Sorting_Secondary'!$A:$A,$B20,'Data Sorting_Secondary'!$B:$B,TRIM(S$10)),0))</f>
        <v/>
      </c>
      <c r="T20" s="488" t="str">
        <f>IF($B20="","",IFERROR(SUMIFS('Data Sorting_Secondary'!$C:$C,'Data Sorting_Secondary'!$A:$A,$B20,'Data Sorting_Secondary'!$B:$B,TRIM(T$10)),0))</f>
        <v/>
      </c>
      <c r="U20" s="479" t="str">
        <f t="shared" si="8"/>
        <v/>
      </c>
    </row>
    <row r="21" spans="2:21" x14ac:dyDescent="0.25">
      <c r="B21" s="506" t="str">
        <f>IF('manual inputs_secondary'!D13&lt;&gt;"",'manual inputs_secondary'!D13,"")</f>
        <v/>
      </c>
      <c r="C21" s="488" t="str">
        <f>IF($B21="","",IFERROR(SUMIFS('Data Sorting_Secondary'!$C:$C,'Data Sorting_Secondary'!$A:$A,$B21,'Data Sorting_Secondary'!$B:$B,TRIM(C$10)),0))</f>
        <v/>
      </c>
      <c r="D21" s="479" t="str">
        <f t="shared" si="5"/>
        <v/>
      </c>
      <c r="E21" s="488" t="str">
        <f>IF($B21="","",IFERROR(SUMIFS('Data Sorting_Secondary'!$C:$C,'Data Sorting_Secondary'!$A:$A,$B21,'Data Sorting_Secondary'!$B:$B,TRIM(E$10)),0))</f>
        <v/>
      </c>
      <c r="F21" s="488" t="str">
        <f>IF($B21="","",IFERROR(SUMIFS('Data Sorting_Secondary'!$C:$C,'Data Sorting_Secondary'!$A:$A,$B21,'Data Sorting_Secondary'!$B:$B,TRIM(F$10)),0))</f>
        <v/>
      </c>
      <c r="G21" s="488" t="str">
        <f>IF($B21="","",IFERROR(SUMIFS('Data Sorting_Secondary'!$C:$C,'Data Sorting_Secondary'!$A:$A,$B21,'Data Sorting_Secondary'!$B:$B,TRIM(G$10)),0))</f>
        <v/>
      </c>
      <c r="H21" s="479" t="str">
        <f t="shared" si="6"/>
        <v/>
      </c>
      <c r="I21" s="488" t="str">
        <f>IF($B21="","",IFERROR(SUMIFS('Data Sorting_Secondary'!$C:$C,'Data Sorting_Secondary'!$A:$A,$B21,'Data Sorting_Secondary'!$B:$B,TRIM(I$10)),0))</f>
        <v/>
      </c>
      <c r="J21" s="488" t="str">
        <f>IF($B21="","",IFERROR(SUMIFS('Data Sorting_Secondary'!$C:$C,'Data Sorting_Secondary'!$A:$A,$B21,'Data Sorting_Secondary'!$B:$B,TRIM(J$10)),0))</f>
        <v/>
      </c>
      <c r="K21" s="488" t="str">
        <f>IF($B21="","",IFERROR(SUMIFS('Data Sorting_Secondary'!$C:$C,'Data Sorting_Secondary'!$A:$A,$B21,'Data Sorting_Secondary'!$B:$B,TRIM(K$10)),0))</f>
        <v/>
      </c>
      <c r="L21" s="488" t="str">
        <f>IF($B21="","",IFERROR(SUMIFS('Data Sorting_Secondary'!$C:$C,'Data Sorting_Secondary'!$A:$A,$B21,'Data Sorting_Secondary'!$B:$B,TRIM(L$10)),0))</f>
        <v/>
      </c>
      <c r="M21" s="488" t="str">
        <f>IF($B21="","",IFERROR(SUMIFS('Data Sorting_Secondary'!$C:$C,'Data Sorting_Secondary'!$A:$A,$B21,'Data Sorting_Secondary'!$B:$B,TRIM(M$10)),0))</f>
        <v/>
      </c>
      <c r="N21" s="488" t="str">
        <f>IF($B21="","",IFERROR(SUMIFS('Data Sorting_Secondary'!$C:$C,'Data Sorting_Secondary'!$A:$A,$B21,'Data Sorting_Secondary'!$B:$B,TRIM(N$10)),0))</f>
        <v/>
      </c>
      <c r="O21" s="488" t="str">
        <f>IF($B21="","",IFERROR(SUMIFS('Data Sorting_Secondary'!$C:$C,'Data Sorting_Secondary'!$A:$A,$B21,'Data Sorting_Secondary'!$B:$B,TRIM(O$10)),0))</f>
        <v/>
      </c>
      <c r="P21" s="488" t="str">
        <f>IF($B21="","",IFERROR(SUMIFS('Data Sorting_Secondary'!$C:$C,'Data Sorting_Secondary'!$A:$A,$B21,'Data Sorting_Secondary'!$B:$B,TRIM(P$10)),0))</f>
        <v/>
      </c>
      <c r="Q21" s="488" t="str">
        <f>IF($B21="","",IFERROR(SUMIFS('Data Sorting_Secondary'!$C:$C,'Data Sorting_Secondary'!$A:$A,$B21,'Data Sorting_Secondary'!$B:$B,TRIM(Q$10)),0))</f>
        <v/>
      </c>
      <c r="R21" s="479" t="str">
        <f t="shared" si="7"/>
        <v/>
      </c>
      <c r="S21" s="488" t="str">
        <f>IF($B21="","",IFERROR(SUMIFS('Data Sorting_Secondary'!$C:$C,'Data Sorting_Secondary'!$A:$A,$B21,'Data Sorting_Secondary'!$B:$B,TRIM(S$10)),0))</f>
        <v/>
      </c>
      <c r="T21" s="488" t="str">
        <f>IF($B21="","",IFERROR(SUMIFS('Data Sorting_Secondary'!$C:$C,'Data Sorting_Secondary'!$A:$A,$B21,'Data Sorting_Secondary'!$B:$B,TRIM(T$10)),0))</f>
        <v/>
      </c>
      <c r="U21" s="479" t="str">
        <f t="shared" si="8"/>
        <v/>
      </c>
    </row>
    <row r="22" spans="2:21" x14ac:dyDescent="0.25">
      <c r="B22" s="506" t="str">
        <f>IF('manual inputs_secondary'!D14&lt;&gt;"",'manual inputs_secondary'!D14,"")</f>
        <v/>
      </c>
      <c r="C22" s="488" t="str">
        <f>IF($B22="","",IFERROR(SUMIFS('Data Sorting_Secondary'!$C:$C,'Data Sorting_Secondary'!$A:$A,$B22,'Data Sorting_Secondary'!$B:$B,TRIM(C$10)),0))</f>
        <v/>
      </c>
      <c r="D22" s="479" t="str">
        <f t="shared" si="5"/>
        <v/>
      </c>
      <c r="E22" s="488" t="str">
        <f>IF($B22="","",IFERROR(SUMIFS('Data Sorting_Secondary'!$C:$C,'Data Sorting_Secondary'!$A:$A,$B22,'Data Sorting_Secondary'!$B:$B,TRIM(E$10)),0))</f>
        <v/>
      </c>
      <c r="F22" s="488" t="str">
        <f>IF($B22="","",IFERROR(SUMIFS('Data Sorting_Secondary'!$C:$C,'Data Sorting_Secondary'!$A:$A,$B22,'Data Sorting_Secondary'!$B:$B,TRIM(F$10)),0))</f>
        <v/>
      </c>
      <c r="G22" s="488" t="str">
        <f>IF($B22="","",IFERROR(SUMIFS('Data Sorting_Secondary'!$C:$C,'Data Sorting_Secondary'!$A:$A,$B22,'Data Sorting_Secondary'!$B:$B,TRIM(G$10)),0))</f>
        <v/>
      </c>
      <c r="H22" s="479" t="str">
        <f t="shared" si="6"/>
        <v/>
      </c>
      <c r="I22" s="488" t="str">
        <f>IF($B22="","",IFERROR(SUMIFS('Data Sorting_Secondary'!$C:$C,'Data Sorting_Secondary'!$A:$A,$B22,'Data Sorting_Secondary'!$B:$B,TRIM(I$10)),0))</f>
        <v/>
      </c>
      <c r="J22" s="488" t="str">
        <f>IF($B22="","",IFERROR(SUMIFS('Data Sorting_Secondary'!$C:$C,'Data Sorting_Secondary'!$A:$A,$B22,'Data Sorting_Secondary'!$B:$B,TRIM(J$10)),0))</f>
        <v/>
      </c>
      <c r="K22" s="488" t="str">
        <f>IF($B22="","",IFERROR(SUMIFS('Data Sorting_Secondary'!$C:$C,'Data Sorting_Secondary'!$A:$A,$B22,'Data Sorting_Secondary'!$B:$B,TRIM(K$10)),0))</f>
        <v/>
      </c>
      <c r="L22" s="488" t="str">
        <f>IF($B22="","",IFERROR(SUMIFS('Data Sorting_Secondary'!$C:$C,'Data Sorting_Secondary'!$A:$A,$B22,'Data Sorting_Secondary'!$B:$B,TRIM(L$10)),0))</f>
        <v/>
      </c>
      <c r="M22" s="488" t="str">
        <f>IF($B22="","",IFERROR(SUMIFS('Data Sorting_Secondary'!$C:$C,'Data Sorting_Secondary'!$A:$A,$B22,'Data Sorting_Secondary'!$B:$B,TRIM(M$10)),0))</f>
        <v/>
      </c>
      <c r="N22" s="488" t="str">
        <f>IF($B22="","",IFERROR(SUMIFS('Data Sorting_Secondary'!$C:$C,'Data Sorting_Secondary'!$A:$A,$B22,'Data Sorting_Secondary'!$B:$B,TRIM(N$10)),0))</f>
        <v/>
      </c>
      <c r="O22" s="488" t="str">
        <f>IF($B22="","",IFERROR(SUMIFS('Data Sorting_Secondary'!$C:$C,'Data Sorting_Secondary'!$A:$A,$B22,'Data Sorting_Secondary'!$B:$B,TRIM(O$10)),0))</f>
        <v/>
      </c>
      <c r="P22" s="488" t="str">
        <f>IF($B22="","",IFERROR(SUMIFS('Data Sorting_Secondary'!$C:$C,'Data Sorting_Secondary'!$A:$A,$B22,'Data Sorting_Secondary'!$B:$B,TRIM(P$10)),0))</f>
        <v/>
      </c>
      <c r="Q22" s="488" t="str">
        <f>IF($B22="","",IFERROR(SUMIFS('Data Sorting_Secondary'!$C:$C,'Data Sorting_Secondary'!$A:$A,$B22,'Data Sorting_Secondary'!$B:$B,TRIM(Q$10)),0))</f>
        <v/>
      </c>
      <c r="R22" s="479" t="str">
        <f t="shared" si="7"/>
        <v/>
      </c>
      <c r="S22" s="488" t="str">
        <f>IF($B22="","",IFERROR(SUMIFS('Data Sorting_Secondary'!$C:$C,'Data Sorting_Secondary'!$A:$A,$B22,'Data Sorting_Secondary'!$B:$B,TRIM(S$10)),0))</f>
        <v/>
      </c>
      <c r="T22" s="488" t="str">
        <f>IF($B22="","",IFERROR(SUMIFS('Data Sorting_Secondary'!$C:$C,'Data Sorting_Secondary'!$A:$A,$B22,'Data Sorting_Secondary'!$B:$B,TRIM(T$10)),0))</f>
        <v/>
      </c>
      <c r="U22" s="479" t="str">
        <f t="shared" si="8"/>
        <v/>
      </c>
    </row>
    <row r="23" spans="2:21" x14ac:dyDescent="0.25">
      <c r="B23" s="506" t="str">
        <f>IF('manual inputs_secondary'!D15&lt;&gt;"",'manual inputs_secondary'!D15,"")</f>
        <v/>
      </c>
      <c r="C23" s="488" t="str">
        <f>IF($B23="","",IFERROR(SUMIFS('Data Sorting_Secondary'!$C:$C,'Data Sorting_Secondary'!$A:$A,$B23,'Data Sorting_Secondary'!$B:$B,TRIM(C$10)),0))</f>
        <v/>
      </c>
      <c r="D23" s="479" t="str">
        <f t="shared" si="5"/>
        <v/>
      </c>
      <c r="E23" s="488" t="str">
        <f>IF($B23="","",IFERROR(SUMIFS('Data Sorting_Secondary'!$C:$C,'Data Sorting_Secondary'!$A:$A,$B23,'Data Sorting_Secondary'!$B:$B,TRIM(E$10)),0))</f>
        <v/>
      </c>
      <c r="F23" s="488" t="str">
        <f>IF($B23="","",IFERROR(SUMIFS('Data Sorting_Secondary'!$C:$C,'Data Sorting_Secondary'!$A:$A,$B23,'Data Sorting_Secondary'!$B:$B,TRIM(F$10)),0))</f>
        <v/>
      </c>
      <c r="G23" s="488" t="str">
        <f>IF($B23="","",IFERROR(SUMIFS('Data Sorting_Secondary'!$C:$C,'Data Sorting_Secondary'!$A:$A,$B23,'Data Sorting_Secondary'!$B:$B,TRIM(G$10)),0))</f>
        <v/>
      </c>
      <c r="H23" s="479" t="str">
        <f t="shared" si="6"/>
        <v/>
      </c>
      <c r="I23" s="488" t="str">
        <f>IF($B23="","",IFERROR(SUMIFS('Data Sorting_Secondary'!$C:$C,'Data Sorting_Secondary'!$A:$A,$B23,'Data Sorting_Secondary'!$B:$B,TRIM(I$10)),0))</f>
        <v/>
      </c>
      <c r="J23" s="488" t="str">
        <f>IF($B23="","",IFERROR(SUMIFS('Data Sorting_Secondary'!$C:$C,'Data Sorting_Secondary'!$A:$A,$B23,'Data Sorting_Secondary'!$B:$B,TRIM(J$10)),0))</f>
        <v/>
      </c>
      <c r="K23" s="488" t="str">
        <f>IF($B23="","",IFERROR(SUMIFS('Data Sorting_Secondary'!$C:$C,'Data Sorting_Secondary'!$A:$A,$B23,'Data Sorting_Secondary'!$B:$B,TRIM(K$10)),0))</f>
        <v/>
      </c>
      <c r="L23" s="488" t="str">
        <f>IF($B23="","",IFERROR(SUMIFS('Data Sorting_Secondary'!$C:$C,'Data Sorting_Secondary'!$A:$A,$B23,'Data Sorting_Secondary'!$B:$B,TRIM(L$10)),0))</f>
        <v/>
      </c>
      <c r="M23" s="488" t="str">
        <f>IF($B23="","",IFERROR(SUMIFS('Data Sorting_Secondary'!$C:$C,'Data Sorting_Secondary'!$A:$A,$B23,'Data Sorting_Secondary'!$B:$B,TRIM(M$10)),0))</f>
        <v/>
      </c>
      <c r="N23" s="488" t="str">
        <f>IF($B23="","",IFERROR(SUMIFS('Data Sorting_Secondary'!$C:$C,'Data Sorting_Secondary'!$A:$A,$B23,'Data Sorting_Secondary'!$B:$B,TRIM(N$10)),0))</f>
        <v/>
      </c>
      <c r="O23" s="488" t="str">
        <f>IF($B23="","",IFERROR(SUMIFS('Data Sorting_Secondary'!$C:$C,'Data Sorting_Secondary'!$A:$A,$B23,'Data Sorting_Secondary'!$B:$B,TRIM(O$10)),0))</f>
        <v/>
      </c>
      <c r="P23" s="488" t="str">
        <f>IF($B23="","",IFERROR(SUMIFS('Data Sorting_Secondary'!$C:$C,'Data Sorting_Secondary'!$A:$A,$B23,'Data Sorting_Secondary'!$B:$B,TRIM(P$10)),0))</f>
        <v/>
      </c>
      <c r="Q23" s="488" t="str">
        <f>IF($B23="","",IFERROR(SUMIFS('Data Sorting_Secondary'!$C:$C,'Data Sorting_Secondary'!$A:$A,$B23,'Data Sorting_Secondary'!$B:$B,TRIM(Q$10)),0))</f>
        <v/>
      </c>
      <c r="R23" s="479" t="str">
        <f t="shared" si="7"/>
        <v/>
      </c>
      <c r="S23" s="488" t="str">
        <f>IF($B23="","",IFERROR(SUMIFS('Data Sorting_Secondary'!$C:$C,'Data Sorting_Secondary'!$A:$A,$B23,'Data Sorting_Secondary'!$B:$B,TRIM(S$10)),0))</f>
        <v/>
      </c>
      <c r="T23" s="488" t="str">
        <f>IF($B23="","",IFERROR(SUMIFS('Data Sorting_Secondary'!$C:$C,'Data Sorting_Secondary'!$A:$A,$B23,'Data Sorting_Secondary'!$B:$B,TRIM(T$10)),0))</f>
        <v/>
      </c>
      <c r="U23" s="479" t="str">
        <f t="shared" si="8"/>
        <v/>
      </c>
    </row>
    <row r="24" spans="2:21" x14ac:dyDescent="0.25">
      <c r="B24" s="506" t="str">
        <f>IF('manual inputs_secondary'!D16&lt;&gt;"",'manual inputs_secondary'!D16,"")</f>
        <v/>
      </c>
      <c r="C24" s="488" t="str">
        <f>IF($B24="","",IFERROR(SUMIFS('Data Sorting_Secondary'!$C:$C,'Data Sorting_Secondary'!$A:$A,$B24,'Data Sorting_Secondary'!$B:$B,TRIM(C$10)),0))</f>
        <v/>
      </c>
      <c r="D24" s="479" t="str">
        <f t="shared" si="5"/>
        <v/>
      </c>
      <c r="E24" s="488" t="str">
        <f>IF($B24="","",IFERROR(SUMIFS('Data Sorting_Secondary'!$C:$C,'Data Sorting_Secondary'!$A:$A,$B24,'Data Sorting_Secondary'!$B:$B,TRIM(E$10)),0))</f>
        <v/>
      </c>
      <c r="F24" s="488" t="str">
        <f>IF($B24="","",IFERROR(SUMIFS('Data Sorting_Secondary'!$C:$C,'Data Sorting_Secondary'!$A:$A,$B24,'Data Sorting_Secondary'!$B:$B,TRIM(F$10)),0))</f>
        <v/>
      </c>
      <c r="G24" s="488" t="str">
        <f>IF($B24="","",IFERROR(SUMIFS('Data Sorting_Secondary'!$C:$C,'Data Sorting_Secondary'!$A:$A,$B24,'Data Sorting_Secondary'!$B:$B,TRIM(G$10)),0))</f>
        <v/>
      </c>
      <c r="H24" s="479" t="str">
        <f t="shared" si="6"/>
        <v/>
      </c>
      <c r="I24" s="488" t="str">
        <f>IF($B24="","",IFERROR(SUMIFS('Data Sorting_Secondary'!$C:$C,'Data Sorting_Secondary'!$A:$A,$B24,'Data Sorting_Secondary'!$B:$B,TRIM(I$10)),0))</f>
        <v/>
      </c>
      <c r="J24" s="488" t="str">
        <f>IF($B24="","",IFERROR(SUMIFS('Data Sorting_Secondary'!$C:$C,'Data Sorting_Secondary'!$A:$A,$B24,'Data Sorting_Secondary'!$B:$B,TRIM(J$10)),0))</f>
        <v/>
      </c>
      <c r="K24" s="488" t="str">
        <f>IF($B24="","",IFERROR(SUMIFS('Data Sorting_Secondary'!$C:$C,'Data Sorting_Secondary'!$A:$A,$B24,'Data Sorting_Secondary'!$B:$B,TRIM(K$10)),0))</f>
        <v/>
      </c>
      <c r="L24" s="488" t="str">
        <f>IF($B24="","",IFERROR(SUMIFS('Data Sorting_Secondary'!$C:$C,'Data Sorting_Secondary'!$A:$A,$B24,'Data Sorting_Secondary'!$B:$B,TRIM(L$10)),0))</f>
        <v/>
      </c>
      <c r="M24" s="488" t="str">
        <f>IF($B24="","",IFERROR(SUMIFS('Data Sorting_Secondary'!$C:$C,'Data Sorting_Secondary'!$A:$A,$B24,'Data Sorting_Secondary'!$B:$B,TRIM(M$10)),0))</f>
        <v/>
      </c>
      <c r="N24" s="488" t="str">
        <f>IF($B24="","",IFERROR(SUMIFS('Data Sorting_Secondary'!$C:$C,'Data Sorting_Secondary'!$A:$A,$B24,'Data Sorting_Secondary'!$B:$B,TRIM(N$10)),0))</f>
        <v/>
      </c>
      <c r="O24" s="488" t="str">
        <f>IF($B24="","",IFERROR(SUMIFS('Data Sorting_Secondary'!$C:$C,'Data Sorting_Secondary'!$A:$A,$B24,'Data Sorting_Secondary'!$B:$B,TRIM(O$10)),0))</f>
        <v/>
      </c>
      <c r="P24" s="488" t="str">
        <f>IF($B24="","",IFERROR(SUMIFS('Data Sorting_Secondary'!$C:$C,'Data Sorting_Secondary'!$A:$A,$B24,'Data Sorting_Secondary'!$B:$B,TRIM(P$10)),0))</f>
        <v/>
      </c>
      <c r="Q24" s="488" t="str">
        <f>IF($B24="","",IFERROR(SUMIFS('Data Sorting_Secondary'!$C:$C,'Data Sorting_Secondary'!$A:$A,$B24,'Data Sorting_Secondary'!$B:$B,TRIM(Q$10)),0))</f>
        <v/>
      </c>
      <c r="R24" s="479" t="str">
        <f t="shared" si="7"/>
        <v/>
      </c>
      <c r="S24" s="488" t="str">
        <f>IF($B24="","",IFERROR(SUMIFS('Data Sorting_Secondary'!$C:$C,'Data Sorting_Secondary'!$A:$A,$B24,'Data Sorting_Secondary'!$B:$B,TRIM(S$10)),0))</f>
        <v/>
      </c>
      <c r="T24" s="488" t="str">
        <f>IF($B24="","",IFERROR(SUMIFS('Data Sorting_Secondary'!$C:$C,'Data Sorting_Secondary'!$A:$A,$B24,'Data Sorting_Secondary'!$B:$B,TRIM(T$10)),0))</f>
        <v/>
      </c>
      <c r="U24" s="479" t="str">
        <f t="shared" si="8"/>
        <v/>
      </c>
    </row>
    <row r="25" spans="2:21" x14ac:dyDescent="0.25">
      <c r="B25" s="506" t="str">
        <f>IF('manual inputs_secondary'!D17&lt;&gt;"",'manual inputs_secondary'!D17,"")</f>
        <v/>
      </c>
      <c r="C25" s="488" t="str">
        <f>IF($B25="","",IFERROR(SUMIFS('Data Sorting_Secondary'!$C:$C,'Data Sorting_Secondary'!$A:$A,$B25,'Data Sorting_Secondary'!$B:$B,TRIM(C$10)),0))</f>
        <v/>
      </c>
      <c r="D25" s="479" t="str">
        <f t="shared" si="5"/>
        <v/>
      </c>
      <c r="E25" s="488" t="str">
        <f>IF($B25="","",IFERROR(SUMIFS('Data Sorting_Secondary'!$C:$C,'Data Sorting_Secondary'!$A:$A,$B25,'Data Sorting_Secondary'!$B:$B,TRIM(E$10)),0))</f>
        <v/>
      </c>
      <c r="F25" s="488" t="str">
        <f>IF($B25="","",IFERROR(SUMIFS('Data Sorting_Secondary'!$C:$C,'Data Sorting_Secondary'!$A:$A,$B25,'Data Sorting_Secondary'!$B:$B,TRIM(F$10)),0))</f>
        <v/>
      </c>
      <c r="G25" s="488" t="str">
        <f>IF($B25="","",IFERROR(SUMIFS('Data Sorting_Secondary'!$C:$C,'Data Sorting_Secondary'!$A:$A,$B25,'Data Sorting_Secondary'!$B:$B,TRIM(G$10)),0))</f>
        <v/>
      </c>
      <c r="H25" s="479" t="str">
        <f t="shared" si="6"/>
        <v/>
      </c>
      <c r="I25" s="488" t="str">
        <f>IF($B25="","",IFERROR(SUMIFS('Data Sorting_Secondary'!$C:$C,'Data Sorting_Secondary'!$A:$A,$B25,'Data Sorting_Secondary'!$B:$B,TRIM(I$10)),0))</f>
        <v/>
      </c>
      <c r="J25" s="488" t="str">
        <f>IF($B25="","",IFERROR(SUMIFS('Data Sorting_Secondary'!$C:$C,'Data Sorting_Secondary'!$A:$A,$B25,'Data Sorting_Secondary'!$B:$B,TRIM(J$10)),0))</f>
        <v/>
      </c>
      <c r="K25" s="488" t="str">
        <f>IF($B25="","",IFERROR(SUMIFS('Data Sorting_Secondary'!$C:$C,'Data Sorting_Secondary'!$A:$A,$B25,'Data Sorting_Secondary'!$B:$B,TRIM(K$10)),0))</f>
        <v/>
      </c>
      <c r="L25" s="488" t="str">
        <f>IF($B25="","",IFERROR(SUMIFS('Data Sorting_Secondary'!$C:$C,'Data Sorting_Secondary'!$A:$A,$B25,'Data Sorting_Secondary'!$B:$B,TRIM(L$10)),0))</f>
        <v/>
      </c>
      <c r="M25" s="488" t="str">
        <f>IF($B25="","",IFERROR(SUMIFS('Data Sorting_Secondary'!$C:$C,'Data Sorting_Secondary'!$A:$A,$B25,'Data Sorting_Secondary'!$B:$B,TRIM(M$10)),0))</f>
        <v/>
      </c>
      <c r="N25" s="488" t="str">
        <f>IF($B25="","",IFERROR(SUMIFS('Data Sorting_Secondary'!$C:$C,'Data Sorting_Secondary'!$A:$A,$B25,'Data Sorting_Secondary'!$B:$B,TRIM(N$10)),0))</f>
        <v/>
      </c>
      <c r="O25" s="488" t="str">
        <f>IF($B25="","",IFERROR(SUMIFS('Data Sorting_Secondary'!$C:$C,'Data Sorting_Secondary'!$A:$A,$B25,'Data Sorting_Secondary'!$B:$B,TRIM(O$10)),0))</f>
        <v/>
      </c>
      <c r="P25" s="488" t="str">
        <f>IF($B25="","",IFERROR(SUMIFS('Data Sorting_Secondary'!$C:$C,'Data Sorting_Secondary'!$A:$A,$B25,'Data Sorting_Secondary'!$B:$B,TRIM(P$10)),0))</f>
        <v/>
      </c>
      <c r="Q25" s="488" t="str">
        <f>IF($B25="","",IFERROR(SUMIFS('Data Sorting_Secondary'!$C:$C,'Data Sorting_Secondary'!$A:$A,$B25,'Data Sorting_Secondary'!$B:$B,TRIM(Q$10)),0))</f>
        <v/>
      </c>
      <c r="R25" s="479" t="str">
        <f t="shared" si="7"/>
        <v/>
      </c>
      <c r="S25" s="488" t="str">
        <f>IF($B25="","",IFERROR(SUMIFS('Data Sorting_Secondary'!$C:$C,'Data Sorting_Secondary'!$A:$A,$B25,'Data Sorting_Secondary'!$B:$B,TRIM(S$10)),0))</f>
        <v/>
      </c>
      <c r="T25" s="488" t="str">
        <f>IF($B25="","",IFERROR(SUMIFS('Data Sorting_Secondary'!$C:$C,'Data Sorting_Secondary'!$A:$A,$B25,'Data Sorting_Secondary'!$B:$B,TRIM(T$10)),0))</f>
        <v/>
      </c>
      <c r="U25" s="479" t="str">
        <f t="shared" si="8"/>
        <v/>
      </c>
    </row>
    <row r="26" spans="2:21" x14ac:dyDescent="0.25">
      <c r="B26" s="506" t="str">
        <f>IF('manual inputs_secondary'!D18&lt;&gt;"",'manual inputs_secondary'!D18,"")</f>
        <v/>
      </c>
      <c r="C26" s="488" t="str">
        <f>IF($B26="","",IFERROR(SUMIFS('Data Sorting_Secondary'!$C:$C,'Data Sorting_Secondary'!$A:$A,$B26,'Data Sorting_Secondary'!$B:$B,TRIM(C$10)),0))</f>
        <v/>
      </c>
      <c r="D26" s="479" t="str">
        <f t="shared" si="5"/>
        <v/>
      </c>
      <c r="E26" s="488" t="str">
        <f>IF($B26="","",IFERROR(SUMIFS('Data Sorting_Secondary'!$C:$C,'Data Sorting_Secondary'!$A:$A,$B26,'Data Sorting_Secondary'!$B:$B,TRIM(E$10)),0))</f>
        <v/>
      </c>
      <c r="F26" s="488" t="str">
        <f>IF($B26="","",IFERROR(SUMIFS('Data Sorting_Secondary'!$C:$C,'Data Sorting_Secondary'!$A:$A,$B26,'Data Sorting_Secondary'!$B:$B,TRIM(F$10)),0))</f>
        <v/>
      </c>
      <c r="G26" s="488" t="str">
        <f>IF($B26="","",IFERROR(SUMIFS('Data Sorting_Secondary'!$C:$C,'Data Sorting_Secondary'!$A:$A,$B26,'Data Sorting_Secondary'!$B:$B,TRIM(G$10)),0))</f>
        <v/>
      </c>
      <c r="H26" s="479" t="str">
        <f t="shared" si="6"/>
        <v/>
      </c>
      <c r="I26" s="488" t="str">
        <f>IF($B26="","",IFERROR(SUMIFS('Data Sorting_Secondary'!$C:$C,'Data Sorting_Secondary'!$A:$A,$B26,'Data Sorting_Secondary'!$B:$B,TRIM(I$10)),0))</f>
        <v/>
      </c>
      <c r="J26" s="488" t="str">
        <f>IF($B26="","",IFERROR(SUMIFS('Data Sorting_Secondary'!$C:$C,'Data Sorting_Secondary'!$A:$A,$B26,'Data Sorting_Secondary'!$B:$B,TRIM(J$10)),0))</f>
        <v/>
      </c>
      <c r="K26" s="488" t="str">
        <f>IF($B26="","",IFERROR(SUMIFS('Data Sorting_Secondary'!$C:$C,'Data Sorting_Secondary'!$A:$A,$B26,'Data Sorting_Secondary'!$B:$B,TRIM(K$10)),0))</f>
        <v/>
      </c>
      <c r="L26" s="488" t="str">
        <f>IF($B26="","",IFERROR(SUMIFS('Data Sorting_Secondary'!$C:$C,'Data Sorting_Secondary'!$A:$A,$B26,'Data Sorting_Secondary'!$B:$B,TRIM(L$10)),0))</f>
        <v/>
      </c>
      <c r="M26" s="488" t="str">
        <f>IF($B26="","",IFERROR(SUMIFS('Data Sorting_Secondary'!$C:$C,'Data Sorting_Secondary'!$A:$A,$B26,'Data Sorting_Secondary'!$B:$B,TRIM(M$10)),0))</f>
        <v/>
      </c>
      <c r="N26" s="488" t="str">
        <f>IF($B26="","",IFERROR(SUMIFS('Data Sorting_Secondary'!$C:$C,'Data Sorting_Secondary'!$A:$A,$B26,'Data Sorting_Secondary'!$B:$B,TRIM(N$10)),0))</f>
        <v/>
      </c>
      <c r="O26" s="488" t="str">
        <f>IF($B26="","",IFERROR(SUMIFS('Data Sorting_Secondary'!$C:$C,'Data Sorting_Secondary'!$A:$A,$B26,'Data Sorting_Secondary'!$B:$B,TRIM(O$10)),0))</f>
        <v/>
      </c>
      <c r="P26" s="488" t="str">
        <f>IF($B26="","",IFERROR(SUMIFS('Data Sorting_Secondary'!$C:$C,'Data Sorting_Secondary'!$A:$A,$B26,'Data Sorting_Secondary'!$B:$B,TRIM(P$10)),0))</f>
        <v/>
      </c>
      <c r="Q26" s="488" t="str">
        <f>IF($B26="","",IFERROR(SUMIFS('Data Sorting_Secondary'!$C:$C,'Data Sorting_Secondary'!$A:$A,$B26,'Data Sorting_Secondary'!$B:$B,TRIM(Q$10)),0))</f>
        <v/>
      </c>
      <c r="R26" s="479" t="str">
        <f t="shared" si="7"/>
        <v/>
      </c>
      <c r="S26" s="488" t="str">
        <f>IF($B26="","",IFERROR(SUMIFS('Data Sorting_Secondary'!$C:$C,'Data Sorting_Secondary'!$A:$A,$B26,'Data Sorting_Secondary'!$B:$B,TRIM(S$10)),0))</f>
        <v/>
      </c>
      <c r="T26" s="488" t="str">
        <f>IF($B26="","",IFERROR(SUMIFS('Data Sorting_Secondary'!$C:$C,'Data Sorting_Secondary'!$A:$A,$B26,'Data Sorting_Secondary'!$B:$B,TRIM(T$10)),0))</f>
        <v/>
      </c>
      <c r="U26" s="479" t="str">
        <f t="shared" si="8"/>
        <v/>
      </c>
    </row>
    <row r="27" spans="2:21" x14ac:dyDescent="0.25">
      <c r="B27" s="506" t="str">
        <f>IF('manual inputs_secondary'!D19&lt;&gt;"",'manual inputs_secondary'!D19,"")</f>
        <v/>
      </c>
      <c r="C27" s="488" t="str">
        <f>IF($B27="","",IFERROR(SUMIFS('Data Sorting_Secondary'!$C:$C,'Data Sorting_Secondary'!$A:$A,$B27,'Data Sorting_Secondary'!$B:$B,TRIM(C$10)),0))</f>
        <v/>
      </c>
      <c r="D27" s="479" t="str">
        <f t="shared" si="5"/>
        <v/>
      </c>
      <c r="E27" s="488" t="str">
        <f>IF($B27="","",IFERROR(SUMIFS('Data Sorting_Secondary'!$C:$C,'Data Sorting_Secondary'!$A:$A,$B27,'Data Sorting_Secondary'!$B:$B,TRIM(E$10)),0))</f>
        <v/>
      </c>
      <c r="F27" s="488" t="str">
        <f>IF($B27="","",IFERROR(SUMIFS('Data Sorting_Secondary'!$C:$C,'Data Sorting_Secondary'!$A:$A,$B27,'Data Sorting_Secondary'!$B:$B,TRIM(F$10)),0))</f>
        <v/>
      </c>
      <c r="G27" s="488" t="str">
        <f>IF($B27="","",IFERROR(SUMIFS('Data Sorting_Secondary'!$C:$C,'Data Sorting_Secondary'!$A:$A,$B27,'Data Sorting_Secondary'!$B:$B,TRIM(G$10)),0))</f>
        <v/>
      </c>
      <c r="H27" s="479" t="str">
        <f t="shared" si="6"/>
        <v/>
      </c>
      <c r="I27" s="488" t="str">
        <f>IF($B27="","",IFERROR(SUMIFS('Data Sorting_Secondary'!$C:$C,'Data Sorting_Secondary'!$A:$A,$B27,'Data Sorting_Secondary'!$B:$B,TRIM(I$10)),0))</f>
        <v/>
      </c>
      <c r="J27" s="488" t="str">
        <f>IF($B27="","",IFERROR(SUMIFS('Data Sorting_Secondary'!$C:$C,'Data Sorting_Secondary'!$A:$A,$B27,'Data Sorting_Secondary'!$B:$B,TRIM(J$10)),0))</f>
        <v/>
      </c>
      <c r="K27" s="488" t="str">
        <f>IF($B27="","",IFERROR(SUMIFS('Data Sorting_Secondary'!$C:$C,'Data Sorting_Secondary'!$A:$A,$B27,'Data Sorting_Secondary'!$B:$B,TRIM(K$10)),0))</f>
        <v/>
      </c>
      <c r="L27" s="488" t="str">
        <f>IF($B27="","",IFERROR(SUMIFS('Data Sorting_Secondary'!$C:$C,'Data Sorting_Secondary'!$A:$A,$B27,'Data Sorting_Secondary'!$B:$B,TRIM(L$10)),0))</f>
        <v/>
      </c>
      <c r="M27" s="488" t="str">
        <f>IF($B27="","",IFERROR(SUMIFS('Data Sorting_Secondary'!$C:$C,'Data Sorting_Secondary'!$A:$A,$B27,'Data Sorting_Secondary'!$B:$B,TRIM(M$10)),0))</f>
        <v/>
      </c>
      <c r="N27" s="488" t="str">
        <f>IF($B27="","",IFERROR(SUMIFS('Data Sorting_Secondary'!$C:$C,'Data Sorting_Secondary'!$A:$A,$B27,'Data Sorting_Secondary'!$B:$B,TRIM(N$10)),0))</f>
        <v/>
      </c>
      <c r="O27" s="488" t="str">
        <f>IF($B27="","",IFERROR(SUMIFS('Data Sorting_Secondary'!$C:$C,'Data Sorting_Secondary'!$A:$A,$B27,'Data Sorting_Secondary'!$B:$B,TRIM(O$10)),0))</f>
        <v/>
      </c>
      <c r="P27" s="488" t="str">
        <f>IF($B27="","",IFERROR(SUMIFS('Data Sorting_Secondary'!$C:$C,'Data Sorting_Secondary'!$A:$A,$B27,'Data Sorting_Secondary'!$B:$B,TRIM(P$10)),0))</f>
        <v/>
      </c>
      <c r="Q27" s="488" t="str">
        <f>IF($B27="","",IFERROR(SUMIFS('Data Sorting_Secondary'!$C:$C,'Data Sorting_Secondary'!$A:$A,$B27,'Data Sorting_Secondary'!$B:$B,TRIM(Q$10)),0))</f>
        <v/>
      </c>
      <c r="R27" s="479" t="str">
        <f t="shared" si="7"/>
        <v/>
      </c>
      <c r="S27" s="488" t="str">
        <f>IF($B27="","",IFERROR(SUMIFS('Data Sorting_Secondary'!$C:$C,'Data Sorting_Secondary'!$A:$A,$B27,'Data Sorting_Secondary'!$B:$B,TRIM(S$10)),0))</f>
        <v/>
      </c>
      <c r="T27" s="488" t="str">
        <f>IF($B27="","",IFERROR(SUMIFS('Data Sorting_Secondary'!$C:$C,'Data Sorting_Secondary'!$A:$A,$B27,'Data Sorting_Secondary'!$B:$B,TRIM(T$10)),0))</f>
        <v/>
      </c>
      <c r="U27" s="479" t="str">
        <f t="shared" si="8"/>
        <v/>
      </c>
    </row>
    <row r="28" spans="2:21" x14ac:dyDescent="0.25">
      <c r="B28" s="506" t="str">
        <f>IF('manual inputs_secondary'!D20&lt;&gt;"",'manual inputs_secondary'!D20,"")</f>
        <v/>
      </c>
      <c r="C28" s="488" t="str">
        <f>IF($B28="","",IFERROR(SUMIFS('Data Sorting_Secondary'!$C:$C,'Data Sorting_Secondary'!$A:$A,$B28,'Data Sorting_Secondary'!$B:$B,TRIM(C$10)),0))</f>
        <v/>
      </c>
      <c r="D28" s="479" t="str">
        <f t="shared" si="5"/>
        <v/>
      </c>
      <c r="E28" s="488" t="str">
        <f>IF($B28="","",IFERROR(SUMIFS('Data Sorting_Secondary'!$C:$C,'Data Sorting_Secondary'!$A:$A,$B28,'Data Sorting_Secondary'!$B:$B,TRIM(E$10)),0))</f>
        <v/>
      </c>
      <c r="F28" s="488" t="str">
        <f>IF($B28="","",IFERROR(SUMIFS('Data Sorting_Secondary'!$C:$C,'Data Sorting_Secondary'!$A:$A,$B28,'Data Sorting_Secondary'!$B:$B,TRIM(F$10)),0))</f>
        <v/>
      </c>
      <c r="G28" s="488" t="str">
        <f>IF($B28="","",IFERROR(SUMIFS('Data Sorting_Secondary'!$C:$C,'Data Sorting_Secondary'!$A:$A,$B28,'Data Sorting_Secondary'!$B:$B,TRIM(G$10)),0))</f>
        <v/>
      </c>
      <c r="H28" s="479" t="str">
        <f t="shared" si="6"/>
        <v/>
      </c>
      <c r="I28" s="488" t="str">
        <f>IF($B28="","",IFERROR(SUMIFS('Data Sorting_Secondary'!$C:$C,'Data Sorting_Secondary'!$A:$A,$B28,'Data Sorting_Secondary'!$B:$B,TRIM(I$10)),0))</f>
        <v/>
      </c>
      <c r="J28" s="488" t="str">
        <f>IF($B28="","",IFERROR(SUMIFS('Data Sorting_Secondary'!$C:$C,'Data Sorting_Secondary'!$A:$A,$B28,'Data Sorting_Secondary'!$B:$B,TRIM(J$10)),0))</f>
        <v/>
      </c>
      <c r="K28" s="488" t="str">
        <f>IF($B28="","",IFERROR(SUMIFS('Data Sorting_Secondary'!$C:$C,'Data Sorting_Secondary'!$A:$A,$B28,'Data Sorting_Secondary'!$B:$B,TRIM(K$10)),0))</f>
        <v/>
      </c>
      <c r="L28" s="488" t="str">
        <f>IF($B28="","",IFERROR(SUMIFS('Data Sorting_Secondary'!$C:$C,'Data Sorting_Secondary'!$A:$A,$B28,'Data Sorting_Secondary'!$B:$B,TRIM(L$10)),0))</f>
        <v/>
      </c>
      <c r="M28" s="488" t="str">
        <f>IF($B28="","",IFERROR(SUMIFS('Data Sorting_Secondary'!$C:$C,'Data Sorting_Secondary'!$A:$A,$B28,'Data Sorting_Secondary'!$B:$B,TRIM(M$10)),0))</f>
        <v/>
      </c>
      <c r="N28" s="488" t="str">
        <f>IF($B28="","",IFERROR(SUMIFS('Data Sorting_Secondary'!$C:$C,'Data Sorting_Secondary'!$A:$A,$B28,'Data Sorting_Secondary'!$B:$B,TRIM(N$10)),0))</f>
        <v/>
      </c>
      <c r="O28" s="488" t="str">
        <f>IF($B28="","",IFERROR(SUMIFS('Data Sorting_Secondary'!$C:$C,'Data Sorting_Secondary'!$A:$A,$B28,'Data Sorting_Secondary'!$B:$B,TRIM(O$10)),0))</f>
        <v/>
      </c>
      <c r="P28" s="488" t="str">
        <f>IF($B28="","",IFERROR(SUMIFS('Data Sorting_Secondary'!$C:$C,'Data Sorting_Secondary'!$A:$A,$B28,'Data Sorting_Secondary'!$B:$B,TRIM(P$10)),0))</f>
        <v/>
      </c>
      <c r="Q28" s="488" t="str">
        <f>IF($B28="","",IFERROR(SUMIFS('Data Sorting_Secondary'!$C:$C,'Data Sorting_Secondary'!$A:$A,$B28,'Data Sorting_Secondary'!$B:$B,TRIM(Q$10)),0))</f>
        <v/>
      </c>
      <c r="R28" s="479" t="str">
        <f t="shared" si="7"/>
        <v/>
      </c>
      <c r="S28" s="488" t="str">
        <f>IF($B28="","",IFERROR(SUMIFS('Data Sorting_Secondary'!$C:$C,'Data Sorting_Secondary'!$A:$A,$B28,'Data Sorting_Secondary'!$B:$B,TRIM(S$10)),0))</f>
        <v/>
      </c>
      <c r="T28" s="488" t="str">
        <f>IF($B28="","",IFERROR(SUMIFS('Data Sorting_Secondary'!$C:$C,'Data Sorting_Secondary'!$A:$A,$B28,'Data Sorting_Secondary'!$B:$B,TRIM(T$10)),0))</f>
        <v/>
      </c>
      <c r="U28" s="479" t="str">
        <f t="shared" si="8"/>
        <v/>
      </c>
    </row>
    <row r="29" spans="2:21" x14ac:dyDescent="0.25">
      <c r="B29" s="506" t="str">
        <f>IF('manual inputs_secondary'!D21&lt;&gt;"",'manual inputs_secondary'!D21,"")</f>
        <v/>
      </c>
      <c r="C29" s="488" t="str">
        <f>IF($B29="","",IFERROR(SUMIFS('Data Sorting_Secondary'!$C:$C,'Data Sorting_Secondary'!$A:$A,$B29,'Data Sorting_Secondary'!$B:$B,TRIM(C$10)),0))</f>
        <v/>
      </c>
      <c r="D29" s="479" t="str">
        <f t="shared" si="5"/>
        <v/>
      </c>
      <c r="E29" s="488" t="str">
        <f>IF($B29="","",IFERROR(SUMIFS('Data Sorting_Secondary'!$C:$C,'Data Sorting_Secondary'!$A:$A,$B29,'Data Sorting_Secondary'!$B:$B,TRIM(E$10)),0))</f>
        <v/>
      </c>
      <c r="F29" s="488" t="str">
        <f>IF($B29="","",IFERROR(SUMIFS('Data Sorting_Secondary'!$C:$C,'Data Sorting_Secondary'!$A:$A,$B29,'Data Sorting_Secondary'!$B:$B,TRIM(F$10)),0))</f>
        <v/>
      </c>
      <c r="G29" s="488" t="str">
        <f>IF($B29="","",IFERROR(SUMIFS('Data Sorting_Secondary'!$C:$C,'Data Sorting_Secondary'!$A:$A,$B29,'Data Sorting_Secondary'!$B:$B,TRIM(G$10)),0))</f>
        <v/>
      </c>
      <c r="H29" s="479" t="str">
        <f t="shared" si="6"/>
        <v/>
      </c>
      <c r="I29" s="488" t="str">
        <f>IF($B29="","",IFERROR(SUMIFS('Data Sorting_Secondary'!$C:$C,'Data Sorting_Secondary'!$A:$A,$B29,'Data Sorting_Secondary'!$B:$B,TRIM(I$10)),0))</f>
        <v/>
      </c>
      <c r="J29" s="488" t="str">
        <f>IF($B29="","",IFERROR(SUMIFS('Data Sorting_Secondary'!$C:$C,'Data Sorting_Secondary'!$A:$A,$B29,'Data Sorting_Secondary'!$B:$B,TRIM(J$10)),0))</f>
        <v/>
      </c>
      <c r="K29" s="488" t="str">
        <f>IF($B29="","",IFERROR(SUMIFS('Data Sorting_Secondary'!$C:$C,'Data Sorting_Secondary'!$A:$A,$B29,'Data Sorting_Secondary'!$B:$B,TRIM(K$10)),0))</f>
        <v/>
      </c>
      <c r="L29" s="488" t="str">
        <f>IF($B29="","",IFERROR(SUMIFS('Data Sorting_Secondary'!$C:$C,'Data Sorting_Secondary'!$A:$A,$B29,'Data Sorting_Secondary'!$B:$B,TRIM(L$10)),0))</f>
        <v/>
      </c>
      <c r="M29" s="488" t="str">
        <f>IF($B29="","",IFERROR(SUMIFS('Data Sorting_Secondary'!$C:$C,'Data Sorting_Secondary'!$A:$A,$B29,'Data Sorting_Secondary'!$B:$B,TRIM(M$10)),0))</f>
        <v/>
      </c>
      <c r="N29" s="488" t="str">
        <f>IF($B29="","",IFERROR(SUMIFS('Data Sorting_Secondary'!$C:$C,'Data Sorting_Secondary'!$A:$A,$B29,'Data Sorting_Secondary'!$B:$B,TRIM(N$10)),0))</f>
        <v/>
      </c>
      <c r="O29" s="488" t="str">
        <f>IF($B29="","",IFERROR(SUMIFS('Data Sorting_Secondary'!$C:$C,'Data Sorting_Secondary'!$A:$A,$B29,'Data Sorting_Secondary'!$B:$B,TRIM(O$10)),0))</f>
        <v/>
      </c>
      <c r="P29" s="488" t="str">
        <f>IF($B29="","",IFERROR(SUMIFS('Data Sorting_Secondary'!$C:$C,'Data Sorting_Secondary'!$A:$A,$B29,'Data Sorting_Secondary'!$B:$B,TRIM(P$10)),0))</f>
        <v/>
      </c>
      <c r="Q29" s="488" t="str">
        <f>IF($B29="","",IFERROR(SUMIFS('Data Sorting_Secondary'!$C:$C,'Data Sorting_Secondary'!$A:$A,$B29,'Data Sorting_Secondary'!$B:$B,TRIM(Q$10)),0))</f>
        <v/>
      </c>
      <c r="R29" s="479" t="str">
        <f t="shared" si="7"/>
        <v/>
      </c>
      <c r="S29" s="488" t="str">
        <f>IF($B29="","",IFERROR(SUMIFS('Data Sorting_Secondary'!$C:$C,'Data Sorting_Secondary'!$A:$A,$B29,'Data Sorting_Secondary'!$B:$B,TRIM(S$10)),0))</f>
        <v/>
      </c>
      <c r="T29" s="488" t="str">
        <f>IF($B29="","",IFERROR(SUMIFS('Data Sorting_Secondary'!$C:$C,'Data Sorting_Secondary'!$A:$A,$B29,'Data Sorting_Secondary'!$B:$B,TRIM(T$10)),0))</f>
        <v/>
      </c>
      <c r="U29" s="479" t="str">
        <f t="shared" si="8"/>
        <v/>
      </c>
    </row>
    <row r="30" spans="2:21" x14ac:dyDescent="0.25">
      <c r="B30" s="506" t="str">
        <f>IF('manual inputs_secondary'!D22&lt;&gt;"",'manual inputs_secondary'!D22,"")</f>
        <v/>
      </c>
      <c r="C30" s="488" t="str">
        <f>IF($B30="","",IFERROR(SUMIFS('Data Sorting_Secondary'!$C:$C,'Data Sorting_Secondary'!$A:$A,$B30,'Data Sorting_Secondary'!$B:$B,TRIM(C$10)),0))</f>
        <v/>
      </c>
      <c r="D30" s="479" t="str">
        <f t="shared" si="5"/>
        <v/>
      </c>
      <c r="E30" s="488" t="str">
        <f>IF($B30="","",IFERROR(SUMIFS('Data Sorting_Secondary'!$C:$C,'Data Sorting_Secondary'!$A:$A,$B30,'Data Sorting_Secondary'!$B:$B,TRIM(E$10)),0))</f>
        <v/>
      </c>
      <c r="F30" s="488" t="str">
        <f>IF($B30="","",IFERROR(SUMIFS('Data Sorting_Secondary'!$C:$C,'Data Sorting_Secondary'!$A:$A,$B30,'Data Sorting_Secondary'!$B:$B,TRIM(F$10)),0))</f>
        <v/>
      </c>
      <c r="G30" s="488" t="str">
        <f>IF($B30="","",IFERROR(SUMIFS('Data Sorting_Secondary'!$C:$C,'Data Sorting_Secondary'!$A:$A,$B30,'Data Sorting_Secondary'!$B:$B,TRIM(G$10)),0))</f>
        <v/>
      </c>
      <c r="H30" s="479" t="str">
        <f t="shared" si="6"/>
        <v/>
      </c>
      <c r="I30" s="488" t="str">
        <f>IF($B30="","",IFERROR(SUMIFS('Data Sorting_Secondary'!$C:$C,'Data Sorting_Secondary'!$A:$A,$B30,'Data Sorting_Secondary'!$B:$B,TRIM(I$10)),0))</f>
        <v/>
      </c>
      <c r="J30" s="488" t="str">
        <f>IF($B30="","",IFERROR(SUMIFS('Data Sorting_Secondary'!$C:$C,'Data Sorting_Secondary'!$A:$A,$B30,'Data Sorting_Secondary'!$B:$B,TRIM(J$10)),0))</f>
        <v/>
      </c>
      <c r="K30" s="488" t="str">
        <f>IF($B30="","",IFERROR(SUMIFS('Data Sorting_Secondary'!$C:$C,'Data Sorting_Secondary'!$A:$A,$B30,'Data Sorting_Secondary'!$B:$B,TRIM(K$10)),0))</f>
        <v/>
      </c>
      <c r="L30" s="488" t="str">
        <f>IF($B30="","",IFERROR(SUMIFS('Data Sorting_Secondary'!$C:$C,'Data Sorting_Secondary'!$A:$A,$B30,'Data Sorting_Secondary'!$B:$B,TRIM(L$10)),0))</f>
        <v/>
      </c>
      <c r="M30" s="488" t="str">
        <f>IF($B30="","",IFERROR(SUMIFS('Data Sorting_Secondary'!$C:$C,'Data Sorting_Secondary'!$A:$A,$B30,'Data Sorting_Secondary'!$B:$B,TRIM(M$10)),0))</f>
        <v/>
      </c>
      <c r="N30" s="488" t="str">
        <f>IF($B30="","",IFERROR(SUMIFS('Data Sorting_Secondary'!$C:$C,'Data Sorting_Secondary'!$A:$A,$B30,'Data Sorting_Secondary'!$B:$B,TRIM(N$10)),0))</f>
        <v/>
      </c>
      <c r="O30" s="488" t="str">
        <f>IF($B30="","",IFERROR(SUMIFS('Data Sorting_Secondary'!$C:$C,'Data Sorting_Secondary'!$A:$A,$B30,'Data Sorting_Secondary'!$B:$B,TRIM(O$10)),0))</f>
        <v/>
      </c>
      <c r="P30" s="488" t="str">
        <f>IF($B30="","",IFERROR(SUMIFS('Data Sorting_Secondary'!$C:$C,'Data Sorting_Secondary'!$A:$A,$B30,'Data Sorting_Secondary'!$B:$B,TRIM(P$10)),0))</f>
        <v/>
      </c>
      <c r="Q30" s="488" t="str">
        <f>IF($B30="","",IFERROR(SUMIFS('Data Sorting_Secondary'!$C:$C,'Data Sorting_Secondary'!$A:$A,$B30,'Data Sorting_Secondary'!$B:$B,TRIM(Q$10)),0))</f>
        <v/>
      </c>
      <c r="R30" s="479" t="str">
        <f t="shared" si="7"/>
        <v/>
      </c>
      <c r="S30" s="488" t="str">
        <f>IF($B30="","",IFERROR(SUMIFS('Data Sorting_Secondary'!$C:$C,'Data Sorting_Secondary'!$A:$A,$B30,'Data Sorting_Secondary'!$B:$B,TRIM(S$10)),0))</f>
        <v/>
      </c>
      <c r="T30" s="488" t="str">
        <f>IF($B30="","",IFERROR(SUMIFS('Data Sorting_Secondary'!$C:$C,'Data Sorting_Secondary'!$A:$A,$B30,'Data Sorting_Secondary'!$B:$B,TRIM(T$10)),0))</f>
        <v/>
      </c>
      <c r="U30" s="479" t="str">
        <f t="shared" si="8"/>
        <v/>
      </c>
    </row>
    <row r="31" spans="2:21" x14ac:dyDescent="0.25">
      <c r="B31" s="506" t="str">
        <f>IF('manual inputs_secondary'!D23&lt;&gt;"",'manual inputs_secondary'!D23,"")</f>
        <v/>
      </c>
      <c r="C31" s="488" t="str">
        <f>IF($B31="","",IFERROR(SUMIFS('Data Sorting_Secondary'!$C:$C,'Data Sorting_Secondary'!$A:$A,$B31,'Data Sorting_Secondary'!$B:$B,TRIM(C$10)),0))</f>
        <v/>
      </c>
      <c r="D31" s="479" t="str">
        <f t="shared" si="5"/>
        <v/>
      </c>
      <c r="E31" s="488" t="str">
        <f>IF($B31="","",IFERROR(SUMIFS('Data Sorting_Secondary'!$C:$C,'Data Sorting_Secondary'!$A:$A,$B31,'Data Sorting_Secondary'!$B:$B,TRIM(E$10)),0))</f>
        <v/>
      </c>
      <c r="F31" s="488" t="str">
        <f>IF($B31="","",IFERROR(SUMIFS('Data Sorting_Secondary'!$C:$C,'Data Sorting_Secondary'!$A:$A,$B31,'Data Sorting_Secondary'!$B:$B,TRIM(F$10)),0))</f>
        <v/>
      </c>
      <c r="G31" s="488" t="str">
        <f>IF($B31="","",IFERROR(SUMIFS('Data Sorting_Secondary'!$C:$C,'Data Sorting_Secondary'!$A:$A,$B31,'Data Sorting_Secondary'!$B:$B,TRIM(G$10)),0))</f>
        <v/>
      </c>
      <c r="H31" s="479" t="str">
        <f t="shared" si="6"/>
        <v/>
      </c>
      <c r="I31" s="488" t="str">
        <f>IF($B31="","",IFERROR(SUMIFS('Data Sorting_Secondary'!$C:$C,'Data Sorting_Secondary'!$A:$A,$B31,'Data Sorting_Secondary'!$B:$B,TRIM(I$10)),0))</f>
        <v/>
      </c>
      <c r="J31" s="488" t="str">
        <f>IF($B31="","",IFERROR(SUMIFS('Data Sorting_Secondary'!$C:$C,'Data Sorting_Secondary'!$A:$A,$B31,'Data Sorting_Secondary'!$B:$B,TRIM(J$10)),0))</f>
        <v/>
      </c>
      <c r="K31" s="488" t="str">
        <f>IF($B31="","",IFERROR(SUMIFS('Data Sorting_Secondary'!$C:$C,'Data Sorting_Secondary'!$A:$A,$B31,'Data Sorting_Secondary'!$B:$B,TRIM(K$10)),0))</f>
        <v/>
      </c>
      <c r="L31" s="488" t="str">
        <f>IF($B31="","",IFERROR(SUMIFS('Data Sorting_Secondary'!$C:$C,'Data Sorting_Secondary'!$A:$A,$B31,'Data Sorting_Secondary'!$B:$B,TRIM(L$10)),0))</f>
        <v/>
      </c>
      <c r="M31" s="488" t="str">
        <f>IF($B31="","",IFERROR(SUMIFS('Data Sorting_Secondary'!$C:$C,'Data Sorting_Secondary'!$A:$A,$B31,'Data Sorting_Secondary'!$B:$B,TRIM(M$10)),0))</f>
        <v/>
      </c>
      <c r="N31" s="488" t="str">
        <f>IF($B31="","",IFERROR(SUMIFS('Data Sorting_Secondary'!$C:$C,'Data Sorting_Secondary'!$A:$A,$B31,'Data Sorting_Secondary'!$B:$B,TRIM(N$10)),0))</f>
        <v/>
      </c>
      <c r="O31" s="488" t="str">
        <f>IF($B31="","",IFERROR(SUMIFS('Data Sorting_Secondary'!$C:$C,'Data Sorting_Secondary'!$A:$A,$B31,'Data Sorting_Secondary'!$B:$B,TRIM(O$10)),0))</f>
        <v/>
      </c>
      <c r="P31" s="488" t="str">
        <f>IF($B31="","",IFERROR(SUMIFS('Data Sorting_Secondary'!$C:$C,'Data Sorting_Secondary'!$A:$A,$B31,'Data Sorting_Secondary'!$B:$B,TRIM(P$10)),0))</f>
        <v/>
      </c>
      <c r="Q31" s="488" t="str">
        <f>IF($B31="","",IFERROR(SUMIFS('Data Sorting_Secondary'!$C:$C,'Data Sorting_Secondary'!$A:$A,$B31,'Data Sorting_Secondary'!$B:$B,TRIM(Q$10)),0))</f>
        <v/>
      </c>
      <c r="R31" s="479" t="str">
        <f t="shared" si="7"/>
        <v/>
      </c>
      <c r="S31" s="488" t="str">
        <f>IF($B31="","",IFERROR(SUMIFS('Data Sorting_Secondary'!$C:$C,'Data Sorting_Secondary'!$A:$A,$B31,'Data Sorting_Secondary'!$B:$B,TRIM(S$10)),0))</f>
        <v/>
      </c>
      <c r="T31" s="488" t="str">
        <f>IF($B31="","",IFERROR(SUMIFS('Data Sorting_Secondary'!$C:$C,'Data Sorting_Secondary'!$A:$A,$B31,'Data Sorting_Secondary'!$B:$B,TRIM(T$10)),0))</f>
        <v/>
      </c>
      <c r="U31" s="479" t="str">
        <f t="shared" si="8"/>
        <v/>
      </c>
    </row>
    <row r="32" spans="2:21" x14ac:dyDescent="0.25">
      <c r="B32" s="506" t="str">
        <f>IF('manual inputs_secondary'!D24&lt;&gt;"",'manual inputs_secondary'!D24,"")</f>
        <v/>
      </c>
      <c r="C32" s="488" t="str">
        <f>IF($B32="","",IFERROR(SUMIFS('Data Sorting_Secondary'!$C:$C,'Data Sorting_Secondary'!$A:$A,$B32,'Data Sorting_Secondary'!$B:$B,TRIM(C$10)),0))</f>
        <v/>
      </c>
      <c r="D32" s="479" t="str">
        <f t="shared" si="5"/>
        <v/>
      </c>
      <c r="E32" s="488" t="str">
        <f>IF($B32="","",IFERROR(SUMIFS('Data Sorting_Secondary'!$C:$C,'Data Sorting_Secondary'!$A:$A,$B32,'Data Sorting_Secondary'!$B:$B,TRIM(E$10)),0))</f>
        <v/>
      </c>
      <c r="F32" s="488" t="str">
        <f>IF($B32="","",IFERROR(SUMIFS('Data Sorting_Secondary'!$C:$C,'Data Sorting_Secondary'!$A:$A,$B32,'Data Sorting_Secondary'!$B:$B,TRIM(F$10)),0))</f>
        <v/>
      </c>
      <c r="G32" s="488" t="str">
        <f>IF($B32="","",IFERROR(SUMIFS('Data Sorting_Secondary'!$C:$C,'Data Sorting_Secondary'!$A:$A,$B32,'Data Sorting_Secondary'!$B:$B,TRIM(G$10)),0))</f>
        <v/>
      </c>
      <c r="H32" s="479" t="str">
        <f t="shared" si="6"/>
        <v/>
      </c>
      <c r="I32" s="488" t="str">
        <f>IF($B32="","",IFERROR(SUMIFS('Data Sorting_Secondary'!$C:$C,'Data Sorting_Secondary'!$A:$A,$B32,'Data Sorting_Secondary'!$B:$B,TRIM(I$10)),0))</f>
        <v/>
      </c>
      <c r="J32" s="488" t="str">
        <f>IF($B32="","",IFERROR(SUMIFS('Data Sorting_Secondary'!$C:$C,'Data Sorting_Secondary'!$A:$A,$B32,'Data Sorting_Secondary'!$B:$B,TRIM(J$10)),0))</f>
        <v/>
      </c>
      <c r="K32" s="488" t="str">
        <f>IF($B32="","",IFERROR(SUMIFS('Data Sorting_Secondary'!$C:$C,'Data Sorting_Secondary'!$A:$A,$B32,'Data Sorting_Secondary'!$B:$B,TRIM(K$10)),0))</f>
        <v/>
      </c>
      <c r="L32" s="488" t="str">
        <f>IF($B32="","",IFERROR(SUMIFS('Data Sorting_Secondary'!$C:$C,'Data Sorting_Secondary'!$A:$A,$B32,'Data Sorting_Secondary'!$B:$B,TRIM(L$10)),0))</f>
        <v/>
      </c>
      <c r="M32" s="488" t="str">
        <f>IF($B32="","",IFERROR(SUMIFS('Data Sorting_Secondary'!$C:$C,'Data Sorting_Secondary'!$A:$A,$B32,'Data Sorting_Secondary'!$B:$B,TRIM(M$10)),0))</f>
        <v/>
      </c>
      <c r="N32" s="488" t="str">
        <f>IF($B32="","",IFERROR(SUMIFS('Data Sorting_Secondary'!$C:$C,'Data Sorting_Secondary'!$A:$A,$B32,'Data Sorting_Secondary'!$B:$B,TRIM(N$10)),0))</f>
        <v/>
      </c>
      <c r="O32" s="488" t="str">
        <f>IF($B32="","",IFERROR(SUMIFS('Data Sorting_Secondary'!$C:$C,'Data Sorting_Secondary'!$A:$A,$B32,'Data Sorting_Secondary'!$B:$B,TRIM(O$10)),0))</f>
        <v/>
      </c>
      <c r="P32" s="488" t="str">
        <f>IF($B32="","",IFERROR(SUMIFS('Data Sorting_Secondary'!$C:$C,'Data Sorting_Secondary'!$A:$A,$B32,'Data Sorting_Secondary'!$B:$B,TRIM(P$10)),0))</f>
        <v/>
      </c>
      <c r="Q32" s="488" t="str">
        <f>IF($B32="","",IFERROR(SUMIFS('Data Sorting_Secondary'!$C:$C,'Data Sorting_Secondary'!$A:$A,$B32,'Data Sorting_Secondary'!$B:$B,TRIM(Q$10)),0))</f>
        <v/>
      </c>
      <c r="R32" s="479" t="str">
        <f t="shared" si="7"/>
        <v/>
      </c>
      <c r="S32" s="488" t="str">
        <f>IF($B32="","",IFERROR(SUMIFS('Data Sorting_Secondary'!$C:$C,'Data Sorting_Secondary'!$A:$A,$B32,'Data Sorting_Secondary'!$B:$B,TRIM(S$10)),0))</f>
        <v/>
      </c>
      <c r="T32" s="488" t="str">
        <f>IF($B32="","",IFERROR(SUMIFS('Data Sorting_Secondary'!$C:$C,'Data Sorting_Secondary'!$A:$A,$B32,'Data Sorting_Secondary'!$B:$B,TRIM(T$10)),0))</f>
        <v/>
      </c>
      <c r="U32" s="479" t="str">
        <f t="shared" si="8"/>
        <v/>
      </c>
    </row>
    <row r="33" spans="2:21" x14ac:dyDescent="0.25">
      <c r="B33" s="506" t="str">
        <f>IF('manual inputs_secondary'!D25&lt;&gt;"",'manual inputs_secondary'!D25,"")</f>
        <v/>
      </c>
      <c r="C33" s="488" t="str">
        <f>IF($B33="","",IFERROR(SUMIFS('Data Sorting_Secondary'!$C:$C,'Data Sorting_Secondary'!$A:$A,$B33,'Data Sorting_Secondary'!$B:$B,TRIM(C$10)),0))</f>
        <v/>
      </c>
      <c r="D33" s="479" t="str">
        <f t="shared" si="5"/>
        <v/>
      </c>
      <c r="E33" s="488" t="str">
        <f>IF($B33="","",IFERROR(SUMIFS('Data Sorting_Secondary'!$C:$C,'Data Sorting_Secondary'!$A:$A,$B33,'Data Sorting_Secondary'!$B:$B,TRIM(E$10)),0))</f>
        <v/>
      </c>
      <c r="F33" s="488" t="str">
        <f>IF($B33="","",IFERROR(SUMIFS('Data Sorting_Secondary'!$C:$C,'Data Sorting_Secondary'!$A:$A,$B33,'Data Sorting_Secondary'!$B:$B,TRIM(F$10)),0))</f>
        <v/>
      </c>
      <c r="G33" s="488" t="str">
        <f>IF($B33="","",IFERROR(SUMIFS('Data Sorting_Secondary'!$C:$C,'Data Sorting_Secondary'!$A:$A,$B33,'Data Sorting_Secondary'!$B:$B,TRIM(G$10)),0))</f>
        <v/>
      </c>
      <c r="H33" s="479" t="str">
        <f t="shared" si="6"/>
        <v/>
      </c>
      <c r="I33" s="488" t="str">
        <f>IF($B33="","",IFERROR(SUMIFS('Data Sorting_Secondary'!$C:$C,'Data Sorting_Secondary'!$A:$A,$B33,'Data Sorting_Secondary'!$B:$B,TRIM(I$10)),0))</f>
        <v/>
      </c>
      <c r="J33" s="488" t="str">
        <f>IF($B33="","",IFERROR(SUMIFS('Data Sorting_Secondary'!$C:$C,'Data Sorting_Secondary'!$A:$A,$B33,'Data Sorting_Secondary'!$B:$B,TRIM(J$10)),0))</f>
        <v/>
      </c>
      <c r="K33" s="488" t="str">
        <f>IF($B33="","",IFERROR(SUMIFS('Data Sorting_Secondary'!$C:$C,'Data Sorting_Secondary'!$A:$A,$B33,'Data Sorting_Secondary'!$B:$B,TRIM(K$10)),0))</f>
        <v/>
      </c>
      <c r="L33" s="488" t="str">
        <f>IF($B33="","",IFERROR(SUMIFS('Data Sorting_Secondary'!$C:$C,'Data Sorting_Secondary'!$A:$A,$B33,'Data Sorting_Secondary'!$B:$B,TRIM(L$10)),0))</f>
        <v/>
      </c>
      <c r="M33" s="488" t="str">
        <f>IF($B33="","",IFERROR(SUMIFS('Data Sorting_Secondary'!$C:$C,'Data Sorting_Secondary'!$A:$A,$B33,'Data Sorting_Secondary'!$B:$B,TRIM(M$10)),0))</f>
        <v/>
      </c>
      <c r="N33" s="488" t="str">
        <f>IF($B33="","",IFERROR(SUMIFS('Data Sorting_Secondary'!$C:$C,'Data Sorting_Secondary'!$A:$A,$B33,'Data Sorting_Secondary'!$B:$B,TRIM(N$10)),0))</f>
        <v/>
      </c>
      <c r="O33" s="488" t="str">
        <f>IF($B33="","",IFERROR(SUMIFS('Data Sorting_Secondary'!$C:$C,'Data Sorting_Secondary'!$A:$A,$B33,'Data Sorting_Secondary'!$B:$B,TRIM(O$10)),0))</f>
        <v/>
      </c>
      <c r="P33" s="488" t="str">
        <f>IF($B33="","",IFERROR(SUMIFS('Data Sorting_Secondary'!$C:$C,'Data Sorting_Secondary'!$A:$A,$B33,'Data Sorting_Secondary'!$B:$B,TRIM(P$10)),0))</f>
        <v/>
      </c>
      <c r="Q33" s="488" t="str">
        <f>IF($B33="","",IFERROR(SUMIFS('Data Sorting_Secondary'!$C:$C,'Data Sorting_Secondary'!$A:$A,$B33,'Data Sorting_Secondary'!$B:$B,TRIM(Q$10)),0))</f>
        <v/>
      </c>
      <c r="R33" s="479" t="str">
        <f t="shared" si="7"/>
        <v/>
      </c>
      <c r="S33" s="488" t="str">
        <f>IF($B33="","",IFERROR(SUMIFS('Data Sorting_Secondary'!$C:$C,'Data Sorting_Secondary'!$A:$A,$B33,'Data Sorting_Secondary'!$B:$B,TRIM(S$10)),0))</f>
        <v/>
      </c>
      <c r="T33" s="488" t="str">
        <f>IF($B33="","",IFERROR(SUMIFS('Data Sorting_Secondary'!$C:$C,'Data Sorting_Secondary'!$A:$A,$B33,'Data Sorting_Secondary'!$B:$B,TRIM(T$10)),0))</f>
        <v/>
      </c>
      <c r="U33" s="479" t="str">
        <f t="shared" si="8"/>
        <v/>
      </c>
    </row>
    <row r="34" spans="2:21" x14ac:dyDescent="0.25">
      <c r="B34" s="506" t="str">
        <f>IF('manual inputs_secondary'!D26&lt;&gt;"",'manual inputs_secondary'!D26,"")</f>
        <v/>
      </c>
      <c r="C34" s="488" t="str">
        <f>IF($B34="","",IFERROR(SUMIFS('Data Sorting_Secondary'!$C:$C,'Data Sorting_Secondary'!$A:$A,$B34,'Data Sorting_Secondary'!$B:$B,TRIM(C$10)),0))</f>
        <v/>
      </c>
      <c r="D34" s="479" t="str">
        <f t="shared" si="5"/>
        <v/>
      </c>
      <c r="E34" s="488" t="str">
        <f>IF($B34="","",IFERROR(SUMIFS('Data Sorting_Secondary'!$C:$C,'Data Sorting_Secondary'!$A:$A,$B34,'Data Sorting_Secondary'!$B:$B,TRIM(E$10)),0))</f>
        <v/>
      </c>
      <c r="F34" s="488" t="str">
        <f>IF($B34="","",IFERROR(SUMIFS('Data Sorting_Secondary'!$C:$C,'Data Sorting_Secondary'!$A:$A,$B34,'Data Sorting_Secondary'!$B:$B,TRIM(F$10)),0))</f>
        <v/>
      </c>
      <c r="G34" s="488" t="str">
        <f>IF($B34="","",IFERROR(SUMIFS('Data Sorting_Secondary'!$C:$C,'Data Sorting_Secondary'!$A:$A,$B34,'Data Sorting_Secondary'!$B:$B,TRIM(G$10)),0))</f>
        <v/>
      </c>
      <c r="H34" s="479" t="str">
        <f t="shared" si="6"/>
        <v/>
      </c>
      <c r="I34" s="488" t="str">
        <f>IF($B34="","",IFERROR(SUMIFS('Data Sorting_Secondary'!$C:$C,'Data Sorting_Secondary'!$A:$A,$B34,'Data Sorting_Secondary'!$B:$B,TRIM(I$10)),0))</f>
        <v/>
      </c>
      <c r="J34" s="488" t="str">
        <f>IF($B34="","",IFERROR(SUMIFS('Data Sorting_Secondary'!$C:$C,'Data Sorting_Secondary'!$A:$A,$B34,'Data Sorting_Secondary'!$B:$B,TRIM(J$10)),0))</f>
        <v/>
      </c>
      <c r="K34" s="488" t="str">
        <f>IF($B34="","",IFERROR(SUMIFS('Data Sorting_Secondary'!$C:$C,'Data Sorting_Secondary'!$A:$A,$B34,'Data Sorting_Secondary'!$B:$B,TRIM(K$10)),0))</f>
        <v/>
      </c>
      <c r="L34" s="488" t="str">
        <f>IF($B34="","",IFERROR(SUMIFS('Data Sorting_Secondary'!$C:$C,'Data Sorting_Secondary'!$A:$A,$B34,'Data Sorting_Secondary'!$B:$B,TRIM(L$10)),0))</f>
        <v/>
      </c>
      <c r="M34" s="488" t="str">
        <f>IF($B34="","",IFERROR(SUMIFS('Data Sorting_Secondary'!$C:$C,'Data Sorting_Secondary'!$A:$A,$B34,'Data Sorting_Secondary'!$B:$B,TRIM(M$10)),0))</f>
        <v/>
      </c>
      <c r="N34" s="488" t="str">
        <f>IF($B34="","",IFERROR(SUMIFS('Data Sorting_Secondary'!$C:$C,'Data Sorting_Secondary'!$A:$A,$B34,'Data Sorting_Secondary'!$B:$B,TRIM(N$10)),0))</f>
        <v/>
      </c>
      <c r="O34" s="488" t="str">
        <f>IF($B34="","",IFERROR(SUMIFS('Data Sorting_Secondary'!$C:$C,'Data Sorting_Secondary'!$A:$A,$B34,'Data Sorting_Secondary'!$B:$B,TRIM(O$10)),0))</f>
        <v/>
      </c>
      <c r="P34" s="488" t="str">
        <f>IF($B34="","",IFERROR(SUMIFS('Data Sorting_Secondary'!$C:$C,'Data Sorting_Secondary'!$A:$A,$B34,'Data Sorting_Secondary'!$B:$B,TRIM(P$10)),0))</f>
        <v/>
      </c>
      <c r="Q34" s="488" t="str">
        <f>IF($B34="","",IFERROR(SUMIFS('Data Sorting_Secondary'!$C:$C,'Data Sorting_Secondary'!$A:$A,$B34,'Data Sorting_Secondary'!$B:$B,TRIM(Q$10)),0))</f>
        <v/>
      </c>
      <c r="R34" s="479" t="str">
        <f t="shared" si="7"/>
        <v/>
      </c>
      <c r="S34" s="488" t="str">
        <f>IF($B34="","",IFERROR(SUMIFS('Data Sorting_Secondary'!$C:$C,'Data Sorting_Secondary'!$A:$A,$B34,'Data Sorting_Secondary'!$B:$B,TRIM(S$10)),0))</f>
        <v/>
      </c>
      <c r="T34" s="488" t="str">
        <f>IF($B34="","",IFERROR(SUMIFS('Data Sorting_Secondary'!$C:$C,'Data Sorting_Secondary'!$A:$A,$B34,'Data Sorting_Secondary'!$B:$B,TRIM(T$10)),0))</f>
        <v/>
      </c>
      <c r="U34" s="479" t="str">
        <f t="shared" si="8"/>
        <v/>
      </c>
    </row>
    <row r="35" spans="2:21" x14ac:dyDescent="0.25">
      <c r="B35" s="506" t="str">
        <f>IF('manual inputs_secondary'!D27&lt;&gt;"",'manual inputs_secondary'!D27,"")</f>
        <v/>
      </c>
      <c r="C35" s="488" t="str">
        <f>IF($B35="","",IFERROR(SUMIFS('Data Sorting_Secondary'!$C:$C,'Data Sorting_Secondary'!$A:$A,$B35,'Data Sorting_Secondary'!$B:$B,TRIM(C$10)),0))</f>
        <v/>
      </c>
      <c r="D35" s="479" t="str">
        <f t="shared" si="5"/>
        <v/>
      </c>
      <c r="E35" s="488" t="str">
        <f>IF($B35="","",IFERROR(SUMIFS('Data Sorting_Secondary'!$C:$C,'Data Sorting_Secondary'!$A:$A,$B35,'Data Sorting_Secondary'!$B:$B,TRIM(E$10)),0))</f>
        <v/>
      </c>
      <c r="F35" s="488" t="str">
        <f>IF($B35="","",IFERROR(SUMIFS('Data Sorting_Secondary'!$C:$C,'Data Sorting_Secondary'!$A:$A,$B35,'Data Sorting_Secondary'!$B:$B,TRIM(F$10)),0))</f>
        <v/>
      </c>
      <c r="G35" s="488" t="str">
        <f>IF($B35="","",IFERROR(SUMIFS('Data Sorting_Secondary'!$C:$C,'Data Sorting_Secondary'!$A:$A,$B35,'Data Sorting_Secondary'!$B:$B,TRIM(G$10)),0))</f>
        <v/>
      </c>
      <c r="H35" s="479" t="str">
        <f t="shared" si="6"/>
        <v/>
      </c>
      <c r="I35" s="488" t="str">
        <f>IF($B35="","",IFERROR(SUMIFS('Data Sorting_Secondary'!$C:$C,'Data Sorting_Secondary'!$A:$A,$B35,'Data Sorting_Secondary'!$B:$B,TRIM(I$10)),0))</f>
        <v/>
      </c>
      <c r="J35" s="488" t="str">
        <f>IF($B35="","",IFERROR(SUMIFS('Data Sorting_Secondary'!$C:$C,'Data Sorting_Secondary'!$A:$A,$B35,'Data Sorting_Secondary'!$B:$B,TRIM(J$10)),0))</f>
        <v/>
      </c>
      <c r="K35" s="488" t="str">
        <f>IF($B35="","",IFERROR(SUMIFS('Data Sorting_Secondary'!$C:$C,'Data Sorting_Secondary'!$A:$A,$B35,'Data Sorting_Secondary'!$B:$B,TRIM(K$10)),0))</f>
        <v/>
      </c>
      <c r="L35" s="488" t="str">
        <f>IF($B35="","",IFERROR(SUMIFS('Data Sorting_Secondary'!$C:$C,'Data Sorting_Secondary'!$A:$A,$B35,'Data Sorting_Secondary'!$B:$B,TRIM(L$10)),0))</f>
        <v/>
      </c>
      <c r="M35" s="488" t="str">
        <f>IF($B35="","",IFERROR(SUMIFS('Data Sorting_Secondary'!$C:$C,'Data Sorting_Secondary'!$A:$A,$B35,'Data Sorting_Secondary'!$B:$B,TRIM(M$10)),0))</f>
        <v/>
      </c>
      <c r="N35" s="488" t="str">
        <f>IF($B35="","",IFERROR(SUMIFS('Data Sorting_Secondary'!$C:$C,'Data Sorting_Secondary'!$A:$A,$B35,'Data Sorting_Secondary'!$B:$B,TRIM(N$10)),0))</f>
        <v/>
      </c>
      <c r="O35" s="488" t="str">
        <f>IF($B35="","",IFERROR(SUMIFS('Data Sorting_Secondary'!$C:$C,'Data Sorting_Secondary'!$A:$A,$B35,'Data Sorting_Secondary'!$B:$B,TRIM(O$10)),0))</f>
        <v/>
      </c>
      <c r="P35" s="488" t="str">
        <f>IF($B35="","",IFERROR(SUMIFS('Data Sorting_Secondary'!$C:$C,'Data Sorting_Secondary'!$A:$A,$B35,'Data Sorting_Secondary'!$B:$B,TRIM(P$10)),0))</f>
        <v/>
      </c>
      <c r="Q35" s="488" t="str">
        <f>IF($B35="","",IFERROR(SUMIFS('Data Sorting_Secondary'!$C:$C,'Data Sorting_Secondary'!$A:$A,$B35,'Data Sorting_Secondary'!$B:$B,TRIM(Q$10)),0))</f>
        <v/>
      </c>
      <c r="R35" s="479" t="str">
        <f t="shared" si="7"/>
        <v/>
      </c>
      <c r="S35" s="488" t="str">
        <f>IF($B35="","",IFERROR(SUMIFS('Data Sorting_Secondary'!$C:$C,'Data Sorting_Secondary'!$A:$A,$B35,'Data Sorting_Secondary'!$B:$B,TRIM(S$10)),0))</f>
        <v/>
      </c>
      <c r="T35" s="488" t="str">
        <f>IF($B35="","",IFERROR(SUMIFS('Data Sorting_Secondary'!$C:$C,'Data Sorting_Secondary'!$A:$A,$B35,'Data Sorting_Secondary'!$B:$B,TRIM(T$10)),0))</f>
        <v/>
      </c>
      <c r="U35" s="479" t="str">
        <f t="shared" si="8"/>
        <v/>
      </c>
    </row>
    <row r="36" spans="2:21" x14ac:dyDescent="0.25">
      <c r="B36" s="506" t="str">
        <f>IF('manual inputs_secondary'!D28&lt;&gt;"",'manual inputs_secondary'!D28,"")</f>
        <v/>
      </c>
      <c r="C36" s="488" t="str">
        <f>IF($B36="","",IFERROR(SUMIFS('Data Sorting_Secondary'!$C:$C,'Data Sorting_Secondary'!$A:$A,$B36,'Data Sorting_Secondary'!$B:$B,TRIM(C$10)),0))</f>
        <v/>
      </c>
      <c r="D36" s="479" t="str">
        <f t="shared" si="5"/>
        <v/>
      </c>
      <c r="E36" s="488" t="str">
        <f>IF($B36="","",IFERROR(SUMIFS('Data Sorting_Secondary'!$C:$C,'Data Sorting_Secondary'!$A:$A,$B36,'Data Sorting_Secondary'!$B:$B,TRIM(E$10)),0))</f>
        <v/>
      </c>
      <c r="F36" s="488" t="str">
        <f>IF($B36="","",IFERROR(SUMIFS('Data Sorting_Secondary'!$C:$C,'Data Sorting_Secondary'!$A:$A,$B36,'Data Sorting_Secondary'!$B:$B,TRIM(F$10)),0))</f>
        <v/>
      </c>
      <c r="G36" s="488" t="str">
        <f>IF($B36="","",IFERROR(SUMIFS('Data Sorting_Secondary'!$C:$C,'Data Sorting_Secondary'!$A:$A,$B36,'Data Sorting_Secondary'!$B:$B,TRIM(G$10)),0))</f>
        <v/>
      </c>
      <c r="H36" s="479" t="str">
        <f>IF($B36="","",SUM(E36:G36))</f>
        <v/>
      </c>
      <c r="I36" s="488" t="str">
        <f>IF($B36="","",IFERROR(SUMIFS('Data Sorting_Secondary'!$C:$C,'Data Sorting_Secondary'!$A:$A,$B36,'Data Sorting_Secondary'!$B:$B,TRIM(I$10)),0))</f>
        <v/>
      </c>
      <c r="J36" s="488" t="str">
        <f>IF($B36="","",IFERROR(SUMIFS('Data Sorting_Secondary'!$C:$C,'Data Sorting_Secondary'!$A:$A,$B36,'Data Sorting_Secondary'!$B:$B,TRIM(J$10)),0))</f>
        <v/>
      </c>
      <c r="K36" s="488" t="str">
        <f>IF($B36="","",IFERROR(SUMIFS('Data Sorting_Secondary'!$C:$C,'Data Sorting_Secondary'!$A:$A,$B36,'Data Sorting_Secondary'!$B:$B,TRIM(K$10)),0))</f>
        <v/>
      </c>
      <c r="L36" s="488" t="str">
        <f>IF($B36="","",IFERROR(SUMIFS('Data Sorting_Secondary'!$C:$C,'Data Sorting_Secondary'!$A:$A,$B36,'Data Sorting_Secondary'!$B:$B,TRIM(L$10)),0))</f>
        <v/>
      </c>
      <c r="M36" s="488" t="str">
        <f>IF($B36="","",IFERROR(SUMIFS('Data Sorting_Secondary'!$C:$C,'Data Sorting_Secondary'!$A:$A,$B36,'Data Sorting_Secondary'!$B:$B,TRIM(M$10)),0))</f>
        <v/>
      </c>
      <c r="N36" s="488" t="str">
        <f>IF($B36="","",IFERROR(SUMIFS('Data Sorting_Secondary'!$C:$C,'Data Sorting_Secondary'!$A:$A,$B36,'Data Sorting_Secondary'!$B:$B,TRIM(N$10)),0))</f>
        <v/>
      </c>
      <c r="O36" s="488" t="str">
        <f>IF($B36="","",IFERROR(SUMIFS('Data Sorting_Secondary'!$C:$C,'Data Sorting_Secondary'!$A:$A,$B36,'Data Sorting_Secondary'!$B:$B,TRIM(O$10)),0))</f>
        <v/>
      </c>
      <c r="P36" s="488" t="str">
        <f>IF($B36="","",IFERROR(SUMIFS('Data Sorting_Secondary'!$C:$C,'Data Sorting_Secondary'!$A:$A,$B36,'Data Sorting_Secondary'!$B:$B,TRIM(P$10)),0))</f>
        <v/>
      </c>
      <c r="Q36" s="488" t="str">
        <f>IF($B36="","",IFERROR(SUMIFS('Data Sorting_Secondary'!$C:$C,'Data Sorting_Secondary'!$A:$A,$B36,'Data Sorting_Secondary'!$B:$B,TRIM(Q$10)),0))</f>
        <v/>
      </c>
      <c r="R36" s="479" t="str">
        <f>IF($B36="","",SUM(M36:Q36))</f>
        <v/>
      </c>
      <c r="S36" s="488" t="str">
        <f>IF($B36="","",IFERROR(SUMIFS('Data Sorting_Secondary'!$C:$C,'Data Sorting_Secondary'!$A:$A,$B36,'Data Sorting_Secondary'!$B:$B,TRIM(S$10)),0))</f>
        <v/>
      </c>
      <c r="T36" s="488" t="str">
        <f>IF($B36="","",IFERROR(SUMIFS('Data Sorting_Secondary'!$C:$C,'Data Sorting_Secondary'!$A:$A,$B36,'Data Sorting_Secondary'!$B:$B,TRIM(T$10)),0))</f>
        <v/>
      </c>
      <c r="U36" s="479" t="str">
        <f>IF($B36="","",SUM(S36:T36))</f>
        <v/>
      </c>
    </row>
    <row r="37" spans="2:21" x14ac:dyDescent="0.25">
      <c r="B37" s="506" t="str">
        <f>IF('manual inputs_secondary'!D29&lt;&gt;"",'manual inputs_secondary'!D29,"")</f>
        <v/>
      </c>
      <c r="C37" s="488" t="str">
        <f>IF($B37="","",IFERROR(SUMIFS('Data Sorting_Secondary'!$C:$C,'Data Sorting_Secondary'!$A:$A,$B37,'Data Sorting_Secondary'!$B:$B,TRIM(C$10)),0))</f>
        <v/>
      </c>
      <c r="D37" s="479" t="str">
        <f t="shared" si="5"/>
        <v/>
      </c>
      <c r="E37" s="488" t="str">
        <f>IF($B37="","",IFERROR(SUMIFS('Data Sorting_Secondary'!$C:$C,'Data Sorting_Secondary'!$A:$A,$B37,'Data Sorting_Secondary'!$B:$B,TRIM(E$10)),0))</f>
        <v/>
      </c>
      <c r="F37" s="488" t="str">
        <f>IF($B37="","",IFERROR(SUMIFS('Data Sorting_Secondary'!$C:$C,'Data Sorting_Secondary'!$A:$A,$B37,'Data Sorting_Secondary'!$B:$B,TRIM(F$10)),0))</f>
        <v/>
      </c>
      <c r="G37" s="488" t="str">
        <f>IF($B37="","",IFERROR(SUMIFS('Data Sorting_Secondary'!$C:$C,'Data Sorting_Secondary'!$A:$A,$B37,'Data Sorting_Secondary'!$B:$B,TRIM(G$10)),0))</f>
        <v/>
      </c>
      <c r="H37" s="479" t="str">
        <f t="shared" ref="H37:H61" si="9">IF($B37="","",SUM(E37:G37))</f>
        <v/>
      </c>
      <c r="I37" s="488" t="str">
        <f>IF($B37="","",IFERROR(SUMIFS('Data Sorting_Secondary'!$C:$C,'Data Sorting_Secondary'!$A:$A,$B37,'Data Sorting_Secondary'!$B:$B,TRIM(I$10)),0))</f>
        <v/>
      </c>
      <c r="J37" s="488" t="str">
        <f>IF($B37="","",IFERROR(SUMIFS('Data Sorting_Secondary'!$C:$C,'Data Sorting_Secondary'!$A:$A,$B37,'Data Sorting_Secondary'!$B:$B,TRIM(J$10)),0))</f>
        <v/>
      </c>
      <c r="K37" s="488" t="str">
        <f>IF($B37="","",IFERROR(SUMIFS('Data Sorting_Secondary'!$C:$C,'Data Sorting_Secondary'!$A:$A,$B37,'Data Sorting_Secondary'!$B:$B,TRIM(K$10)),0))</f>
        <v/>
      </c>
      <c r="L37" s="488" t="str">
        <f>IF($B37="","",IFERROR(SUMIFS('Data Sorting_Secondary'!$C:$C,'Data Sorting_Secondary'!$A:$A,$B37,'Data Sorting_Secondary'!$B:$B,TRIM(L$10)),0))</f>
        <v/>
      </c>
      <c r="M37" s="488" t="str">
        <f>IF($B37="","",IFERROR(SUMIFS('Data Sorting_Secondary'!$C:$C,'Data Sorting_Secondary'!$A:$A,$B37,'Data Sorting_Secondary'!$B:$B,TRIM(M$10)),0))</f>
        <v/>
      </c>
      <c r="N37" s="488" t="str">
        <f>IF($B37="","",IFERROR(SUMIFS('Data Sorting_Secondary'!$C:$C,'Data Sorting_Secondary'!$A:$A,$B37,'Data Sorting_Secondary'!$B:$B,TRIM(N$10)),0))</f>
        <v/>
      </c>
      <c r="O37" s="488" t="str">
        <f>IF($B37="","",IFERROR(SUMIFS('Data Sorting_Secondary'!$C:$C,'Data Sorting_Secondary'!$A:$A,$B37,'Data Sorting_Secondary'!$B:$B,TRIM(O$10)),0))</f>
        <v/>
      </c>
      <c r="P37" s="488" t="str">
        <f>IF($B37="","",IFERROR(SUMIFS('Data Sorting_Secondary'!$C:$C,'Data Sorting_Secondary'!$A:$A,$B37,'Data Sorting_Secondary'!$B:$B,TRIM(P$10)),0))</f>
        <v/>
      </c>
      <c r="Q37" s="488" t="str">
        <f>IF($B37="","",IFERROR(SUMIFS('Data Sorting_Secondary'!$C:$C,'Data Sorting_Secondary'!$A:$A,$B37,'Data Sorting_Secondary'!$B:$B,TRIM(Q$10)),0))</f>
        <v/>
      </c>
      <c r="R37" s="479" t="str">
        <f t="shared" ref="R37:R61" si="10">IF($B37="","",SUM(M37:Q37))</f>
        <v/>
      </c>
      <c r="S37" s="488" t="str">
        <f>IF($B37="","",IFERROR(SUMIFS('Data Sorting_Secondary'!$C:$C,'Data Sorting_Secondary'!$A:$A,$B37,'Data Sorting_Secondary'!$B:$B,TRIM(S$10)),0))</f>
        <v/>
      </c>
      <c r="T37" s="488" t="str">
        <f>IF($B37="","",IFERROR(SUMIFS('Data Sorting_Secondary'!$C:$C,'Data Sorting_Secondary'!$A:$A,$B37,'Data Sorting_Secondary'!$B:$B,TRIM(T$10)),0))</f>
        <v/>
      </c>
      <c r="U37" s="479" t="str">
        <f t="shared" ref="U37:U61" si="11">IF($B37="","",SUM(S37:T37))</f>
        <v/>
      </c>
    </row>
    <row r="38" spans="2:21" x14ac:dyDescent="0.25">
      <c r="B38" s="506" t="str">
        <f>IF('manual inputs_secondary'!D30&lt;&gt;"",'manual inputs_secondary'!D30,"")</f>
        <v/>
      </c>
      <c r="C38" s="488" t="str">
        <f>IF($B38="","",IFERROR(SUMIFS('Data Sorting_Secondary'!$C:$C,'Data Sorting_Secondary'!$A:$A,$B38,'Data Sorting_Secondary'!$B:$B,TRIM(C$10)),0))</f>
        <v/>
      </c>
      <c r="D38" s="479" t="str">
        <f t="shared" si="5"/>
        <v/>
      </c>
      <c r="E38" s="488" t="str">
        <f>IF($B38="","",IFERROR(SUMIFS('Data Sorting_Secondary'!$C:$C,'Data Sorting_Secondary'!$A:$A,$B38,'Data Sorting_Secondary'!$B:$B,TRIM(E$10)),0))</f>
        <v/>
      </c>
      <c r="F38" s="488" t="str">
        <f>IF($B38="","",IFERROR(SUMIFS('Data Sorting_Secondary'!$C:$C,'Data Sorting_Secondary'!$A:$A,$B38,'Data Sorting_Secondary'!$B:$B,TRIM(F$10)),0))</f>
        <v/>
      </c>
      <c r="G38" s="488" t="str">
        <f>IF($B38="","",IFERROR(SUMIFS('Data Sorting_Secondary'!$C:$C,'Data Sorting_Secondary'!$A:$A,$B38,'Data Sorting_Secondary'!$B:$B,TRIM(G$10)),0))</f>
        <v/>
      </c>
      <c r="H38" s="479" t="str">
        <f t="shared" si="9"/>
        <v/>
      </c>
      <c r="I38" s="488" t="str">
        <f>IF($B38="","",IFERROR(SUMIFS('Data Sorting_Secondary'!$C:$C,'Data Sorting_Secondary'!$A:$A,$B38,'Data Sorting_Secondary'!$B:$B,TRIM(I$10)),0))</f>
        <v/>
      </c>
      <c r="J38" s="488" t="str">
        <f>IF($B38="","",IFERROR(SUMIFS('Data Sorting_Secondary'!$C:$C,'Data Sorting_Secondary'!$A:$A,$B38,'Data Sorting_Secondary'!$B:$B,TRIM(J$10)),0))</f>
        <v/>
      </c>
      <c r="K38" s="488" t="str">
        <f>IF($B38="","",IFERROR(SUMIFS('Data Sorting_Secondary'!$C:$C,'Data Sorting_Secondary'!$A:$A,$B38,'Data Sorting_Secondary'!$B:$B,TRIM(K$10)),0))</f>
        <v/>
      </c>
      <c r="L38" s="488" t="str">
        <f>IF($B38="","",IFERROR(SUMIFS('Data Sorting_Secondary'!$C:$C,'Data Sorting_Secondary'!$A:$A,$B38,'Data Sorting_Secondary'!$B:$B,TRIM(L$10)),0))</f>
        <v/>
      </c>
      <c r="M38" s="488" t="str">
        <f>IF($B38="","",IFERROR(SUMIFS('Data Sorting_Secondary'!$C:$C,'Data Sorting_Secondary'!$A:$A,$B38,'Data Sorting_Secondary'!$B:$B,TRIM(M$10)),0))</f>
        <v/>
      </c>
      <c r="N38" s="488" t="str">
        <f>IF($B38="","",IFERROR(SUMIFS('Data Sorting_Secondary'!$C:$C,'Data Sorting_Secondary'!$A:$A,$B38,'Data Sorting_Secondary'!$B:$B,TRIM(N$10)),0))</f>
        <v/>
      </c>
      <c r="O38" s="488" t="str">
        <f>IF($B38="","",IFERROR(SUMIFS('Data Sorting_Secondary'!$C:$C,'Data Sorting_Secondary'!$A:$A,$B38,'Data Sorting_Secondary'!$B:$B,TRIM(O$10)),0))</f>
        <v/>
      </c>
      <c r="P38" s="488" t="str">
        <f>IF($B38="","",IFERROR(SUMIFS('Data Sorting_Secondary'!$C:$C,'Data Sorting_Secondary'!$A:$A,$B38,'Data Sorting_Secondary'!$B:$B,TRIM(P$10)),0))</f>
        <v/>
      </c>
      <c r="Q38" s="488" t="str">
        <f>IF($B38="","",IFERROR(SUMIFS('Data Sorting_Secondary'!$C:$C,'Data Sorting_Secondary'!$A:$A,$B38,'Data Sorting_Secondary'!$B:$B,TRIM(Q$10)),0))</f>
        <v/>
      </c>
      <c r="R38" s="479" t="str">
        <f t="shared" si="10"/>
        <v/>
      </c>
      <c r="S38" s="488" t="str">
        <f>IF($B38="","",IFERROR(SUMIFS('Data Sorting_Secondary'!$C:$C,'Data Sorting_Secondary'!$A:$A,$B38,'Data Sorting_Secondary'!$B:$B,TRIM(S$10)),0))</f>
        <v/>
      </c>
      <c r="T38" s="488" t="str">
        <f>IF($B38="","",IFERROR(SUMIFS('Data Sorting_Secondary'!$C:$C,'Data Sorting_Secondary'!$A:$A,$B38,'Data Sorting_Secondary'!$B:$B,TRIM(T$10)),0))</f>
        <v/>
      </c>
      <c r="U38" s="479" t="str">
        <f t="shared" si="11"/>
        <v/>
      </c>
    </row>
    <row r="39" spans="2:21" x14ac:dyDescent="0.25">
      <c r="B39" s="506" t="str">
        <f>IF('manual inputs_secondary'!D31&lt;&gt;"",'manual inputs_secondary'!D31,"")</f>
        <v/>
      </c>
      <c r="C39" s="488" t="str">
        <f>IF($B39="","",IFERROR(SUMIFS('Data Sorting_Secondary'!$C:$C,'Data Sorting_Secondary'!$A:$A,$B39,'Data Sorting_Secondary'!$B:$B,TRIM(C$10)),0))</f>
        <v/>
      </c>
      <c r="D39" s="479" t="str">
        <f t="shared" si="5"/>
        <v/>
      </c>
      <c r="E39" s="488" t="str">
        <f>IF($B39="","",IFERROR(SUMIFS('Data Sorting_Secondary'!$C:$C,'Data Sorting_Secondary'!$A:$A,$B39,'Data Sorting_Secondary'!$B:$B,TRIM(E$10)),0))</f>
        <v/>
      </c>
      <c r="F39" s="488" t="str">
        <f>IF($B39="","",IFERROR(SUMIFS('Data Sorting_Secondary'!$C:$C,'Data Sorting_Secondary'!$A:$A,$B39,'Data Sorting_Secondary'!$B:$B,TRIM(F$10)),0))</f>
        <v/>
      </c>
      <c r="G39" s="488" t="str">
        <f>IF($B39="","",IFERROR(SUMIFS('Data Sorting_Secondary'!$C:$C,'Data Sorting_Secondary'!$A:$A,$B39,'Data Sorting_Secondary'!$B:$B,TRIM(G$10)),0))</f>
        <v/>
      </c>
      <c r="H39" s="479" t="str">
        <f t="shared" si="9"/>
        <v/>
      </c>
      <c r="I39" s="488" t="str">
        <f>IF($B39="","",IFERROR(SUMIFS('Data Sorting_Secondary'!$C:$C,'Data Sorting_Secondary'!$A:$A,$B39,'Data Sorting_Secondary'!$B:$B,TRIM(I$10)),0))</f>
        <v/>
      </c>
      <c r="J39" s="488" t="str">
        <f>IF($B39="","",IFERROR(SUMIFS('Data Sorting_Secondary'!$C:$C,'Data Sorting_Secondary'!$A:$A,$B39,'Data Sorting_Secondary'!$B:$B,TRIM(J$10)),0))</f>
        <v/>
      </c>
      <c r="K39" s="488" t="str">
        <f>IF($B39="","",IFERROR(SUMIFS('Data Sorting_Secondary'!$C:$C,'Data Sorting_Secondary'!$A:$A,$B39,'Data Sorting_Secondary'!$B:$B,TRIM(K$10)),0))</f>
        <v/>
      </c>
      <c r="L39" s="488" t="str">
        <f>IF($B39="","",IFERROR(SUMIFS('Data Sorting_Secondary'!$C:$C,'Data Sorting_Secondary'!$A:$A,$B39,'Data Sorting_Secondary'!$B:$B,TRIM(L$10)),0))</f>
        <v/>
      </c>
      <c r="M39" s="488" t="str">
        <f>IF($B39="","",IFERROR(SUMIFS('Data Sorting_Secondary'!$C:$C,'Data Sorting_Secondary'!$A:$A,$B39,'Data Sorting_Secondary'!$B:$B,TRIM(M$10)),0))</f>
        <v/>
      </c>
      <c r="N39" s="488" t="str">
        <f>IF($B39="","",IFERROR(SUMIFS('Data Sorting_Secondary'!$C:$C,'Data Sorting_Secondary'!$A:$A,$B39,'Data Sorting_Secondary'!$B:$B,TRIM(N$10)),0))</f>
        <v/>
      </c>
      <c r="O39" s="488" t="str">
        <f>IF($B39="","",IFERROR(SUMIFS('Data Sorting_Secondary'!$C:$C,'Data Sorting_Secondary'!$A:$A,$B39,'Data Sorting_Secondary'!$B:$B,TRIM(O$10)),0))</f>
        <v/>
      </c>
      <c r="P39" s="488" t="str">
        <f>IF($B39="","",IFERROR(SUMIFS('Data Sorting_Secondary'!$C:$C,'Data Sorting_Secondary'!$A:$A,$B39,'Data Sorting_Secondary'!$B:$B,TRIM(P$10)),0))</f>
        <v/>
      </c>
      <c r="Q39" s="488" t="str">
        <f>IF($B39="","",IFERROR(SUMIFS('Data Sorting_Secondary'!$C:$C,'Data Sorting_Secondary'!$A:$A,$B39,'Data Sorting_Secondary'!$B:$B,TRIM(Q$10)),0))</f>
        <v/>
      </c>
      <c r="R39" s="479" t="str">
        <f t="shared" si="10"/>
        <v/>
      </c>
      <c r="S39" s="488" t="str">
        <f>IF($B39="","",IFERROR(SUMIFS('Data Sorting_Secondary'!$C:$C,'Data Sorting_Secondary'!$A:$A,$B39,'Data Sorting_Secondary'!$B:$B,TRIM(S$10)),0))</f>
        <v/>
      </c>
      <c r="T39" s="488" t="str">
        <f>IF($B39="","",IFERROR(SUMIFS('Data Sorting_Secondary'!$C:$C,'Data Sorting_Secondary'!$A:$A,$B39,'Data Sorting_Secondary'!$B:$B,TRIM(T$10)),0))</f>
        <v/>
      </c>
      <c r="U39" s="479" t="str">
        <f t="shared" si="11"/>
        <v/>
      </c>
    </row>
    <row r="40" spans="2:21" x14ac:dyDescent="0.25">
      <c r="B40" s="506" t="str">
        <f>IF('manual inputs_secondary'!D32&lt;&gt;"",'manual inputs_secondary'!D32,"")</f>
        <v/>
      </c>
      <c r="C40" s="488" t="str">
        <f>IF($B40="","",IFERROR(SUMIFS('Data Sorting_Secondary'!$C:$C,'Data Sorting_Secondary'!$A:$A,$B40,'Data Sorting_Secondary'!$B:$B,TRIM(C$10)),0))</f>
        <v/>
      </c>
      <c r="D40" s="479" t="str">
        <f t="shared" si="5"/>
        <v/>
      </c>
      <c r="E40" s="488" t="str">
        <f>IF($B40="","",IFERROR(SUMIFS('Data Sorting_Secondary'!$C:$C,'Data Sorting_Secondary'!$A:$A,$B40,'Data Sorting_Secondary'!$B:$B,TRIM(E$10)),0))</f>
        <v/>
      </c>
      <c r="F40" s="488" t="str">
        <f>IF($B40="","",IFERROR(SUMIFS('Data Sorting_Secondary'!$C:$C,'Data Sorting_Secondary'!$A:$A,$B40,'Data Sorting_Secondary'!$B:$B,TRIM(F$10)),0))</f>
        <v/>
      </c>
      <c r="G40" s="488" t="str">
        <f>IF($B40="","",IFERROR(SUMIFS('Data Sorting_Secondary'!$C:$C,'Data Sorting_Secondary'!$A:$A,$B40,'Data Sorting_Secondary'!$B:$B,TRIM(G$10)),0))</f>
        <v/>
      </c>
      <c r="H40" s="479" t="str">
        <f t="shared" si="9"/>
        <v/>
      </c>
      <c r="I40" s="488" t="str">
        <f>IF($B40="","",IFERROR(SUMIFS('Data Sorting_Secondary'!$C:$C,'Data Sorting_Secondary'!$A:$A,$B40,'Data Sorting_Secondary'!$B:$B,TRIM(I$10)),0))</f>
        <v/>
      </c>
      <c r="J40" s="488" t="str">
        <f>IF($B40="","",IFERROR(SUMIFS('Data Sorting_Secondary'!$C:$C,'Data Sorting_Secondary'!$A:$A,$B40,'Data Sorting_Secondary'!$B:$B,TRIM(J$10)),0))</f>
        <v/>
      </c>
      <c r="K40" s="488" t="str">
        <f>IF($B40="","",IFERROR(SUMIFS('Data Sorting_Secondary'!$C:$C,'Data Sorting_Secondary'!$A:$A,$B40,'Data Sorting_Secondary'!$B:$B,TRIM(K$10)),0))</f>
        <v/>
      </c>
      <c r="L40" s="488" t="str">
        <f>IF($B40="","",IFERROR(SUMIFS('Data Sorting_Secondary'!$C:$C,'Data Sorting_Secondary'!$A:$A,$B40,'Data Sorting_Secondary'!$B:$B,TRIM(L$10)),0))</f>
        <v/>
      </c>
      <c r="M40" s="488" t="str">
        <f>IF($B40="","",IFERROR(SUMIFS('Data Sorting_Secondary'!$C:$C,'Data Sorting_Secondary'!$A:$A,$B40,'Data Sorting_Secondary'!$B:$B,TRIM(M$10)),0))</f>
        <v/>
      </c>
      <c r="N40" s="488" t="str">
        <f>IF($B40="","",IFERROR(SUMIFS('Data Sorting_Secondary'!$C:$C,'Data Sorting_Secondary'!$A:$A,$B40,'Data Sorting_Secondary'!$B:$B,TRIM(N$10)),0))</f>
        <v/>
      </c>
      <c r="O40" s="488" t="str">
        <f>IF($B40="","",IFERROR(SUMIFS('Data Sorting_Secondary'!$C:$C,'Data Sorting_Secondary'!$A:$A,$B40,'Data Sorting_Secondary'!$B:$B,TRIM(O$10)),0))</f>
        <v/>
      </c>
      <c r="P40" s="488" t="str">
        <f>IF($B40="","",IFERROR(SUMIFS('Data Sorting_Secondary'!$C:$C,'Data Sorting_Secondary'!$A:$A,$B40,'Data Sorting_Secondary'!$B:$B,TRIM(P$10)),0))</f>
        <v/>
      </c>
      <c r="Q40" s="488" t="str">
        <f>IF($B40="","",IFERROR(SUMIFS('Data Sorting_Secondary'!$C:$C,'Data Sorting_Secondary'!$A:$A,$B40,'Data Sorting_Secondary'!$B:$B,TRIM(Q$10)),0))</f>
        <v/>
      </c>
      <c r="R40" s="479" t="str">
        <f t="shared" si="10"/>
        <v/>
      </c>
      <c r="S40" s="488" t="str">
        <f>IF($B40="","",IFERROR(SUMIFS('Data Sorting_Secondary'!$C:$C,'Data Sorting_Secondary'!$A:$A,$B40,'Data Sorting_Secondary'!$B:$B,TRIM(S$10)),0))</f>
        <v/>
      </c>
      <c r="T40" s="488" t="str">
        <f>IF($B40="","",IFERROR(SUMIFS('Data Sorting_Secondary'!$C:$C,'Data Sorting_Secondary'!$A:$A,$B40,'Data Sorting_Secondary'!$B:$B,TRIM(T$10)),0))</f>
        <v/>
      </c>
      <c r="U40" s="479" t="str">
        <f t="shared" si="11"/>
        <v/>
      </c>
    </row>
    <row r="41" spans="2:21" x14ac:dyDescent="0.25">
      <c r="B41" s="506" t="str">
        <f>IF('manual inputs_secondary'!D33&lt;&gt;"",'manual inputs_secondary'!D33,"")</f>
        <v/>
      </c>
      <c r="C41" s="488" t="str">
        <f>IF($B41="","",IFERROR(SUMIFS('Data Sorting_Secondary'!$C:$C,'Data Sorting_Secondary'!$A:$A,$B41,'Data Sorting_Secondary'!$B:$B,TRIM(C$10)),0))</f>
        <v/>
      </c>
      <c r="D41" s="479" t="str">
        <f t="shared" si="5"/>
        <v/>
      </c>
      <c r="E41" s="488" t="str">
        <f>IF($B41="","",IFERROR(SUMIFS('Data Sorting_Secondary'!$C:$C,'Data Sorting_Secondary'!$A:$A,$B41,'Data Sorting_Secondary'!$B:$B,TRIM(E$10)),0))</f>
        <v/>
      </c>
      <c r="F41" s="488" t="str">
        <f>IF($B41="","",IFERROR(SUMIFS('Data Sorting_Secondary'!$C:$C,'Data Sorting_Secondary'!$A:$A,$B41,'Data Sorting_Secondary'!$B:$B,TRIM(F$10)),0))</f>
        <v/>
      </c>
      <c r="G41" s="488" t="str">
        <f>IF($B41="","",IFERROR(SUMIFS('Data Sorting_Secondary'!$C:$C,'Data Sorting_Secondary'!$A:$A,$B41,'Data Sorting_Secondary'!$B:$B,TRIM(G$10)),0))</f>
        <v/>
      </c>
      <c r="H41" s="479" t="str">
        <f t="shared" si="9"/>
        <v/>
      </c>
      <c r="I41" s="488" t="str">
        <f>IF($B41="","",IFERROR(SUMIFS('Data Sorting_Secondary'!$C:$C,'Data Sorting_Secondary'!$A:$A,$B41,'Data Sorting_Secondary'!$B:$B,TRIM(I$10)),0))</f>
        <v/>
      </c>
      <c r="J41" s="488" t="str">
        <f>IF($B41="","",IFERROR(SUMIFS('Data Sorting_Secondary'!$C:$C,'Data Sorting_Secondary'!$A:$A,$B41,'Data Sorting_Secondary'!$B:$B,TRIM(J$10)),0))</f>
        <v/>
      </c>
      <c r="K41" s="488" t="str">
        <f>IF($B41="","",IFERROR(SUMIFS('Data Sorting_Secondary'!$C:$C,'Data Sorting_Secondary'!$A:$A,$B41,'Data Sorting_Secondary'!$B:$B,TRIM(K$10)),0))</f>
        <v/>
      </c>
      <c r="L41" s="488" t="str">
        <f>IF($B41="","",IFERROR(SUMIFS('Data Sorting_Secondary'!$C:$C,'Data Sorting_Secondary'!$A:$A,$B41,'Data Sorting_Secondary'!$B:$B,TRIM(L$10)),0))</f>
        <v/>
      </c>
      <c r="M41" s="488" t="str">
        <f>IF($B41="","",IFERROR(SUMIFS('Data Sorting_Secondary'!$C:$C,'Data Sorting_Secondary'!$A:$A,$B41,'Data Sorting_Secondary'!$B:$B,TRIM(M$10)),0))</f>
        <v/>
      </c>
      <c r="N41" s="488" t="str">
        <f>IF($B41="","",IFERROR(SUMIFS('Data Sorting_Secondary'!$C:$C,'Data Sorting_Secondary'!$A:$A,$B41,'Data Sorting_Secondary'!$B:$B,TRIM(N$10)),0))</f>
        <v/>
      </c>
      <c r="O41" s="488" t="str">
        <f>IF($B41="","",IFERROR(SUMIFS('Data Sorting_Secondary'!$C:$C,'Data Sorting_Secondary'!$A:$A,$B41,'Data Sorting_Secondary'!$B:$B,TRIM(O$10)),0))</f>
        <v/>
      </c>
      <c r="P41" s="488" t="str">
        <f>IF($B41="","",IFERROR(SUMIFS('Data Sorting_Secondary'!$C:$C,'Data Sorting_Secondary'!$A:$A,$B41,'Data Sorting_Secondary'!$B:$B,TRIM(P$10)),0))</f>
        <v/>
      </c>
      <c r="Q41" s="488" t="str">
        <f>IF($B41="","",IFERROR(SUMIFS('Data Sorting_Secondary'!$C:$C,'Data Sorting_Secondary'!$A:$A,$B41,'Data Sorting_Secondary'!$B:$B,TRIM(Q$10)),0))</f>
        <v/>
      </c>
      <c r="R41" s="479" t="str">
        <f t="shared" si="10"/>
        <v/>
      </c>
      <c r="S41" s="488" t="str">
        <f>IF($B41="","",IFERROR(SUMIFS('Data Sorting_Secondary'!$C:$C,'Data Sorting_Secondary'!$A:$A,$B41,'Data Sorting_Secondary'!$B:$B,TRIM(S$10)),0))</f>
        <v/>
      </c>
      <c r="T41" s="488" t="str">
        <f>IF($B41="","",IFERROR(SUMIFS('Data Sorting_Secondary'!$C:$C,'Data Sorting_Secondary'!$A:$A,$B41,'Data Sorting_Secondary'!$B:$B,TRIM(T$10)),0))</f>
        <v/>
      </c>
      <c r="U41" s="479" t="str">
        <f t="shared" si="11"/>
        <v/>
      </c>
    </row>
    <row r="42" spans="2:21" x14ac:dyDescent="0.25">
      <c r="B42" s="506" t="str">
        <f>IF('manual inputs_secondary'!D34&lt;&gt;"",'manual inputs_secondary'!D34,"")</f>
        <v/>
      </c>
      <c r="C42" s="488" t="str">
        <f>IF($B42="","",IFERROR(SUMIFS('Data Sorting_Secondary'!$C:$C,'Data Sorting_Secondary'!$A:$A,$B42,'Data Sorting_Secondary'!$B:$B,TRIM(C$10)),0))</f>
        <v/>
      </c>
      <c r="D42" s="479" t="str">
        <f t="shared" si="5"/>
        <v/>
      </c>
      <c r="E42" s="488" t="str">
        <f>IF($B42="","",IFERROR(SUMIFS('Data Sorting_Secondary'!$C:$C,'Data Sorting_Secondary'!$A:$A,$B42,'Data Sorting_Secondary'!$B:$B,TRIM(E$10)),0))</f>
        <v/>
      </c>
      <c r="F42" s="488" t="str">
        <f>IF($B42="","",IFERROR(SUMIFS('Data Sorting_Secondary'!$C:$C,'Data Sorting_Secondary'!$A:$A,$B42,'Data Sorting_Secondary'!$B:$B,TRIM(F$10)),0))</f>
        <v/>
      </c>
      <c r="G42" s="488" t="str">
        <f>IF($B42="","",IFERROR(SUMIFS('Data Sorting_Secondary'!$C:$C,'Data Sorting_Secondary'!$A:$A,$B42,'Data Sorting_Secondary'!$B:$B,TRIM(G$10)),0))</f>
        <v/>
      </c>
      <c r="H42" s="479" t="str">
        <f t="shared" si="9"/>
        <v/>
      </c>
      <c r="I42" s="488" t="str">
        <f>IF($B42="","",IFERROR(SUMIFS('Data Sorting_Secondary'!$C:$C,'Data Sorting_Secondary'!$A:$A,$B42,'Data Sorting_Secondary'!$B:$B,TRIM(I$10)),0))</f>
        <v/>
      </c>
      <c r="J42" s="488" t="str">
        <f>IF($B42="","",IFERROR(SUMIFS('Data Sorting_Secondary'!$C:$C,'Data Sorting_Secondary'!$A:$A,$B42,'Data Sorting_Secondary'!$B:$B,TRIM(J$10)),0))</f>
        <v/>
      </c>
      <c r="K42" s="488" t="str">
        <f>IF($B42="","",IFERROR(SUMIFS('Data Sorting_Secondary'!$C:$C,'Data Sorting_Secondary'!$A:$A,$B42,'Data Sorting_Secondary'!$B:$B,TRIM(K$10)),0))</f>
        <v/>
      </c>
      <c r="L42" s="488" t="str">
        <f>IF($B42="","",IFERROR(SUMIFS('Data Sorting_Secondary'!$C:$C,'Data Sorting_Secondary'!$A:$A,$B42,'Data Sorting_Secondary'!$B:$B,TRIM(L$10)),0))</f>
        <v/>
      </c>
      <c r="M42" s="488" t="str">
        <f>IF($B42="","",IFERROR(SUMIFS('Data Sorting_Secondary'!$C:$C,'Data Sorting_Secondary'!$A:$A,$B42,'Data Sorting_Secondary'!$B:$B,TRIM(M$10)),0))</f>
        <v/>
      </c>
      <c r="N42" s="488" t="str">
        <f>IF($B42="","",IFERROR(SUMIFS('Data Sorting_Secondary'!$C:$C,'Data Sorting_Secondary'!$A:$A,$B42,'Data Sorting_Secondary'!$B:$B,TRIM(N$10)),0))</f>
        <v/>
      </c>
      <c r="O42" s="488" t="str">
        <f>IF($B42="","",IFERROR(SUMIFS('Data Sorting_Secondary'!$C:$C,'Data Sorting_Secondary'!$A:$A,$B42,'Data Sorting_Secondary'!$B:$B,TRIM(O$10)),0))</f>
        <v/>
      </c>
      <c r="P42" s="488" t="str">
        <f>IF($B42="","",IFERROR(SUMIFS('Data Sorting_Secondary'!$C:$C,'Data Sorting_Secondary'!$A:$A,$B42,'Data Sorting_Secondary'!$B:$B,TRIM(P$10)),0))</f>
        <v/>
      </c>
      <c r="Q42" s="488" t="str">
        <f>IF($B42="","",IFERROR(SUMIFS('Data Sorting_Secondary'!$C:$C,'Data Sorting_Secondary'!$A:$A,$B42,'Data Sorting_Secondary'!$B:$B,TRIM(Q$10)),0))</f>
        <v/>
      </c>
      <c r="R42" s="479" t="str">
        <f t="shared" si="10"/>
        <v/>
      </c>
      <c r="S42" s="488" t="str">
        <f>IF($B42="","",IFERROR(SUMIFS('Data Sorting_Secondary'!$C:$C,'Data Sorting_Secondary'!$A:$A,$B42,'Data Sorting_Secondary'!$B:$B,TRIM(S$10)),0))</f>
        <v/>
      </c>
      <c r="T42" s="488" t="str">
        <f>IF($B42="","",IFERROR(SUMIFS('Data Sorting_Secondary'!$C:$C,'Data Sorting_Secondary'!$A:$A,$B42,'Data Sorting_Secondary'!$B:$B,TRIM(T$10)),0))</f>
        <v/>
      </c>
      <c r="U42" s="479" t="str">
        <f t="shared" si="11"/>
        <v/>
      </c>
    </row>
    <row r="43" spans="2:21" x14ac:dyDescent="0.25">
      <c r="B43" s="506" t="str">
        <f>IF('manual inputs_secondary'!D35&lt;&gt;"",'manual inputs_secondary'!D35,"")</f>
        <v/>
      </c>
      <c r="C43" s="488" t="str">
        <f>IF($B43="","",IFERROR(SUMIFS('Data Sorting_Secondary'!$C:$C,'Data Sorting_Secondary'!$A:$A,$B43,'Data Sorting_Secondary'!$B:$B,TRIM(C$10)),0))</f>
        <v/>
      </c>
      <c r="D43" s="479" t="str">
        <f t="shared" si="5"/>
        <v/>
      </c>
      <c r="E43" s="488" t="str">
        <f>IF($B43="","",IFERROR(SUMIFS('Data Sorting_Secondary'!$C:$C,'Data Sorting_Secondary'!$A:$A,$B43,'Data Sorting_Secondary'!$B:$B,TRIM(E$10)),0))</f>
        <v/>
      </c>
      <c r="F43" s="488" t="str">
        <f>IF($B43="","",IFERROR(SUMIFS('Data Sorting_Secondary'!$C:$C,'Data Sorting_Secondary'!$A:$A,$B43,'Data Sorting_Secondary'!$B:$B,TRIM(F$10)),0))</f>
        <v/>
      </c>
      <c r="G43" s="488" t="str">
        <f>IF($B43="","",IFERROR(SUMIFS('Data Sorting_Secondary'!$C:$C,'Data Sorting_Secondary'!$A:$A,$B43,'Data Sorting_Secondary'!$B:$B,TRIM(G$10)),0))</f>
        <v/>
      </c>
      <c r="H43" s="479" t="str">
        <f t="shared" si="9"/>
        <v/>
      </c>
      <c r="I43" s="488" t="str">
        <f>IF($B43="","",IFERROR(SUMIFS('Data Sorting_Secondary'!$C:$C,'Data Sorting_Secondary'!$A:$A,$B43,'Data Sorting_Secondary'!$B:$B,TRIM(I$10)),0))</f>
        <v/>
      </c>
      <c r="J43" s="488" t="str">
        <f>IF($B43="","",IFERROR(SUMIFS('Data Sorting_Secondary'!$C:$C,'Data Sorting_Secondary'!$A:$A,$B43,'Data Sorting_Secondary'!$B:$B,TRIM(J$10)),0))</f>
        <v/>
      </c>
      <c r="K43" s="488" t="str">
        <f>IF($B43="","",IFERROR(SUMIFS('Data Sorting_Secondary'!$C:$C,'Data Sorting_Secondary'!$A:$A,$B43,'Data Sorting_Secondary'!$B:$B,TRIM(K$10)),0))</f>
        <v/>
      </c>
      <c r="L43" s="488" t="str">
        <f>IF($B43="","",IFERROR(SUMIFS('Data Sorting_Secondary'!$C:$C,'Data Sorting_Secondary'!$A:$A,$B43,'Data Sorting_Secondary'!$B:$B,TRIM(L$10)),0))</f>
        <v/>
      </c>
      <c r="M43" s="488" t="str">
        <f>IF($B43="","",IFERROR(SUMIFS('Data Sorting_Secondary'!$C:$C,'Data Sorting_Secondary'!$A:$A,$B43,'Data Sorting_Secondary'!$B:$B,TRIM(M$10)),0))</f>
        <v/>
      </c>
      <c r="N43" s="488" t="str">
        <f>IF($B43="","",IFERROR(SUMIFS('Data Sorting_Secondary'!$C:$C,'Data Sorting_Secondary'!$A:$A,$B43,'Data Sorting_Secondary'!$B:$B,TRIM(N$10)),0))</f>
        <v/>
      </c>
      <c r="O43" s="488" t="str">
        <f>IF($B43="","",IFERROR(SUMIFS('Data Sorting_Secondary'!$C:$C,'Data Sorting_Secondary'!$A:$A,$B43,'Data Sorting_Secondary'!$B:$B,TRIM(O$10)),0))</f>
        <v/>
      </c>
      <c r="P43" s="488" t="str">
        <f>IF($B43="","",IFERROR(SUMIFS('Data Sorting_Secondary'!$C:$C,'Data Sorting_Secondary'!$A:$A,$B43,'Data Sorting_Secondary'!$B:$B,TRIM(P$10)),0))</f>
        <v/>
      </c>
      <c r="Q43" s="488" t="str">
        <f>IF($B43="","",IFERROR(SUMIFS('Data Sorting_Secondary'!$C:$C,'Data Sorting_Secondary'!$A:$A,$B43,'Data Sorting_Secondary'!$B:$B,TRIM(Q$10)),0))</f>
        <v/>
      </c>
      <c r="R43" s="479" t="str">
        <f t="shared" si="10"/>
        <v/>
      </c>
      <c r="S43" s="488" t="str">
        <f>IF($B43="","",IFERROR(SUMIFS('Data Sorting_Secondary'!$C:$C,'Data Sorting_Secondary'!$A:$A,$B43,'Data Sorting_Secondary'!$B:$B,TRIM(S$10)),0))</f>
        <v/>
      </c>
      <c r="T43" s="488" t="str">
        <f>IF($B43="","",IFERROR(SUMIFS('Data Sorting_Secondary'!$C:$C,'Data Sorting_Secondary'!$A:$A,$B43,'Data Sorting_Secondary'!$B:$B,TRIM(T$10)),0))</f>
        <v/>
      </c>
      <c r="U43" s="479" t="str">
        <f t="shared" si="11"/>
        <v/>
      </c>
    </row>
    <row r="44" spans="2:21" x14ac:dyDescent="0.25">
      <c r="B44" s="506" t="str">
        <f>IF('manual inputs_secondary'!D36&lt;&gt;"",'manual inputs_secondary'!D36,"")</f>
        <v/>
      </c>
      <c r="C44" s="488" t="str">
        <f>IF($B44="","",IFERROR(SUMIFS('Data Sorting_Secondary'!$C:$C,'Data Sorting_Secondary'!$A:$A,$B44,'Data Sorting_Secondary'!$B:$B,TRIM(C$10)),0))</f>
        <v/>
      </c>
      <c r="D44" s="479" t="str">
        <f t="shared" si="5"/>
        <v/>
      </c>
      <c r="E44" s="488" t="str">
        <f>IF($B44="","",IFERROR(SUMIFS('Data Sorting_Secondary'!$C:$C,'Data Sorting_Secondary'!$A:$A,$B44,'Data Sorting_Secondary'!$B:$B,TRIM(E$10)),0))</f>
        <v/>
      </c>
      <c r="F44" s="488" t="str">
        <f>IF($B44="","",IFERROR(SUMIFS('Data Sorting_Secondary'!$C:$C,'Data Sorting_Secondary'!$A:$A,$B44,'Data Sorting_Secondary'!$B:$B,TRIM(F$10)),0))</f>
        <v/>
      </c>
      <c r="G44" s="488" t="str">
        <f>IF($B44="","",IFERROR(SUMIFS('Data Sorting_Secondary'!$C:$C,'Data Sorting_Secondary'!$A:$A,$B44,'Data Sorting_Secondary'!$B:$B,TRIM(G$10)),0))</f>
        <v/>
      </c>
      <c r="H44" s="479" t="str">
        <f t="shared" si="9"/>
        <v/>
      </c>
      <c r="I44" s="488" t="str">
        <f>IF($B44="","",IFERROR(SUMIFS('Data Sorting_Secondary'!$C:$C,'Data Sorting_Secondary'!$A:$A,$B44,'Data Sorting_Secondary'!$B:$B,TRIM(I$10)),0))</f>
        <v/>
      </c>
      <c r="J44" s="488" t="str">
        <f>IF($B44="","",IFERROR(SUMIFS('Data Sorting_Secondary'!$C:$C,'Data Sorting_Secondary'!$A:$A,$B44,'Data Sorting_Secondary'!$B:$B,TRIM(J$10)),0))</f>
        <v/>
      </c>
      <c r="K44" s="488" t="str">
        <f>IF($B44="","",IFERROR(SUMIFS('Data Sorting_Secondary'!$C:$C,'Data Sorting_Secondary'!$A:$A,$B44,'Data Sorting_Secondary'!$B:$B,TRIM(K$10)),0))</f>
        <v/>
      </c>
      <c r="L44" s="488" t="str">
        <f>IF($B44="","",IFERROR(SUMIFS('Data Sorting_Secondary'!$C:$C,'Data Sorting_Secondary'!$A:$A,$B44,'Data Sorting_Secondary'!$B:$B,TRIM(L$10)),0))</f>
        <v/>
      </c>
      <c r="M44" s="488" t="str">
        <f>IF($B44="","",IFERROR(SUMIFS('Data Sorting_Secondary'!$C:$C,'Data Sorting_Secondary'!$A:$A,$B44,'Data Sorting_Secondary'!$B:$B,TRIM(M$10)),0))</f>
        <v/>
      </c>
      <c r="N44" s="488" t="str">
        <f>IF($B44="","",IFERROR(SUMIFS('Data Sorting_Secondary'!$C:$C,'Data Sorting_Secondary'!$A:$A,$B44,'Data Sorting_Secondary'!$B:$B,TRIM(N$10)),0))</f>
        <v/>
      </c>
      <c r="O44" s="488" t="str">
        <f>IF($B44="","",IFERROR(SUMIFS('Data Sorting_Secondary'!$C:$C,'Data Sorting_Secondary'!$A:$A,$B44,'Data Sorting_Secondary'!$B:$B,TRIM(O$10)),0))</f>
        <v/>
      </c>
      <c r="P44" s="488" t="str">
        <f>IF($B44="","",IFERROR(SUMIFS('Data Sorting_Secondary'!$C:$C,'Data Sorting_Secondary'!$A:$A,$B44,'Data Sorting_Secondary'!$B:$B,TRIM(P$10)),0))</f>
        <v/>
      </c>
      <c r="Q44" s="488" t="str">
        <f>IF($B44="","",IFERROR(SUMIFS('Data Sorting_Secondary'!$C:$C,'Data Sorting_Secondary'!$A:$A,$B44,'Data Sorting_Secondary'!$B:$B,TRIM(Q$10)),0))</f>
        <v/>
      </c>
      <c r="R44" s="479" t="str">
        <f t="shared" si="10"/>
        <v/>
      </c>
      <c r="S44" s="488" t="str">
        <f>IF($B44="","",IFERROR(SUMIFS('Data Sorting_Secondary'!$C:$C,'Data Sorting_Secondary'!$A:$A,$B44,'Data Sorting_Secondary'!$B:$B,TRIM(S$10)),0))</f>
        <v/>
      </c>
      <c r="T44" s="488" t="str">
        <f>IF($B44="","",IFERROR(SUMIFS('Data Sorting_Secondary'!$C:$C,'Data Sorting_Secondary'!$A:$A,$B44,'Data Sorting_Secondary'!$B:$B,TRIM(T$10)),0))</f>
        <v/>
      </c>
      <c r="U44" s="479" t="str">
        <f t="shared" si="11"/>
        <v/>
      </c>
    </row>
    <row r="45" spans="2:21" x14ac:dyDescent="0.25">
      <c r="B45" s="506" t="str">
        <f>IF('manual inputs_secondary'!D37&lt;&gt;"",'manual inputs_secondary'!D37,"")</f>
        <v/>
      </c>
      <c r="C45" s="488" t="str">
        <f>IF($B45="","",IFERROR(SUMIFS('Data Sorting_Secondary'!$C:$C,'Data Sorting_Secondary'!$A:$A,$B45,'Data Sorting_Secondary'!$B:$B,TRIM(C$10)),0))</f>
        <v/>
      </c>
      <c r="D45" s="479" t="str">
        <f t="shared" si="5"/>
        <v/>
      </c>
      <c r="E45" s="488" t="str">
        <f>IF($B45="","",IFERROR(SUMIFS('Data Sorting_Secondary'!$C:$C,'Data Sorting_Secondary'!$A:$A,$B45,'Data Sorting_Secondary'!$B:$B,TRIM(E$10)),0))</f>
        <v/>
      </c>
      <c r="F45" s="488" t="str">
        <f>IF($B45="","",IFERROR(SUMIFS('Data Sorting_Secondary'!$C:$C,'Data Sorting_Secondary'!$A:$A,$B45,'Data Sorting_Secondary'!$B:$B,TRIM(F$10)),0))</f>
        <v/>
      </c>
      <c r="G45" s="488" t="str">
        <f>IF($B45="","",IFERROR(SUMIFS('Data Sorting_Secondary'!$C:$C,'Data Sorting_Secondary'!$A:$A,$B45,'Data Sorting_Secondary'!$B:$B,TRIM(G$10)),0))</f>
        <v/>
      </c>
      <c r="H45" s="479" t="str">
        <f t="shared" si="9"/>
        <v/>
      </c>
      <c r="I45" s="488" t="str">
        <f>IF($B45="","",IFERROR(SUMIFS('Data Sorting_Secondary'!$C:$C,'Data Sorting_Secondary'!$A:$A,$B45,'Data Sorting_Secondary'!$B:$B,TRIM(I$10)),0))</f>
        <v/>
      </c>
      <c r="J45" s="488" t="str">
        <f>IF($B45="","",IFERROR(SUMIFS('Data Sorting_Secondary'!$C:$C,'Data Sorting_Secondary'!$A:$A,$B45,'Data Sorting_Secondary'!$B:$B,TRIM(J$10)),0))</f>
        <v/>
      </c>
      <c r="K45" s="488" t="str">
        <f>IF($B45="","",IFERROR(SUMIFS('Data Sorting_Secondary'!$C:$C,'Data Sorting_Secondary'!$A:$A,$B45,'Data Sorting_Secondary'!$B:$B,TRIM(K$10)),0))</f>
        <v/>
      </c>
      <c r="L45" s="488" t="str">
        <f>IF($B45="","",IFERROR(SUMIFS('Data Sorting_Secondary'!$C:$C,'Data Sorting_Secondary'!$A:$A,$B45,'Data Sorting_Secondary'!$B:$B,TRIM(L$10)),0))</f>
        <v/>
      </c>
      <c r="M45" s="488" t="str">
        <f>IF($B45="","",IFERROR(SUMIFS('Data Sorting_Secondary'!$C:$C,'Data Sorting_Secondary'!$A:$A,$B45,'Data Sorting_Secondary'!$B:$B,TRIM(M$10)),0))</f>
        <v/>
      </c>
      <c r="N45" s="488" t="str">
        <f>IF($B45="","",IFERROR(SUMIFS('Data Sorting_Secondary'!$C:$C,'Data Sorting_Secondary'!$A:$A,$B45,'Data Sorting_Secondary'!$B:$B,TRIM(N$10)),0))</f>
        <v/>
      </c>
      <c r="O45" s="488" t="str">
        <f>IF($B45="","",IFERROR(SUMIFS('Data Sorting_Secondary'!$C:$C,'Data Sorting_Secondary'!$A:$A,$B45,'Data Sorting_Secondary'!$B:$B,TRIM(O$10)),0))</f>
        <v/>
      </c>
      <c r="P45" s="488" t="str">
        <f>IF($B45="","",IFERROR(SUMIFS('Data Sorting_Secondary'!$C:$C,'Data Sorting_Secondary'!$A:$A,$B45,'Data Sorting_Secondary'!$B:$B,TRIM(P$10)),0))</f>
        <v/>
      </c>
      <c r="Q45" s="488" t="str">
        <f>IF($B45="","",IFERROR(SUMIFS('Data Sorting_Secondary'!$C:$C,'Data Sorting_Secondary'!$A:$A,$B45,'Data Sorting_Secondary'!$B:$B,TRIM(Q$10)),0))</f>
        <v/>
      </c>
      <c r="R45" s="479" t="str">
        <f t="shared" si="10"/>
        <v/>
      </c>
      <c r="S45" s="488" t="str">
        <f>IF($B45="","",IFERROR(SUMIFS('Data Sorting_Secondary'!$C:$C,'Data Sorting_Secondary'!$A:$A,$B45,'Data Sorting_Secondary'!$B:$B,TRIM(S$10)),0))</f>
        <v/>
      </c>
      <c r="T45" s="488" t="str">
        <f>IF($B45="","",IFERROR(SUMIFS('Data Sorting_Secondary'!$C:$C,'Data Sorting_Secondary'!$A:$A,$B45,'Data Sorting_Secondary'!$B:$B,TRIM(T$10)),0))</f>
        <v/>
      </c>
      <c r="U45" s="479" t="str">
        <f t="shared" si="11"/>
        <v/>
      </c>
    </row>
    <row r="46" spans="2:21" x14ac:dyDescent="0.25">
      <c r="B46" s="506" t="str">
        <f>IF('manual inputs_secondary'!D38&lt;&gt;"",'manual inputs_secondary'!D38,"")</f>
        <v/>
      </c>
      <c r="C46" s="488" t="str">
        <f>IF($B46="","",IFERROR(SUMIFS('Data Sorting_Secondary'!$C:$C,'Data Sorting_Secondary'!$A:$A,$B46,'Data Sorting_Secondary'!$B:$B,TRIM(C$10)),0))</f>
        <v/>
      </c>
      <c r="D46" s="479" t="str">
        <f t="shared" si="5"/>
        <v/>
      </c>
      <c r="E46" s="488" t="str">
        <f>IF($B46="","",IFERROR(SUMIFS('Data Sorting_Secondary'!$C:$C,'Data Sorting_Secondary'!$A:$A,$B46,'Data Sorting_Secondary'!$B:$B,TRIM(E$10)),0))</f>
        <v/>
      </c>
      <c r="F46" s="488" t="str">
        <f>IF($B46="","",IFERROR(SUMIFS('Data Sorting_Secondary'!$C:$C,'Data Sorting_Secondary'!$A:$A,$B46,'Data Sorting_Secondary'!$B:$B,TRIM(F$10)),0))</f>
        <v/>
      </c>
      <c r="G46" s="488" t="str">
        <f>IF($B46="","",IFERROR(SUMIFS('Data Sorting_Secondary'!$C:$C,'Data Sorting_Secondary'!$A:$A,$B46,'Data Sorting_Secondary'!$B:$B,TRIM(G$10)),0))</f>
        <v/>
      </c>
      <c r="H46" s="479" t="str">
        <f t="shared" si="9"/>
        <v/>
      </c>
      <c r="I46" s="488" t="str">
        <f>IF($B46="","",IFERROR(SUMIFS('Data Sorting_Secondary'!$C:$C,'Data Sorting_Secondary'!$A:$A,$B46,'Data Sorting_Secondary'!$B:$B,TRIM(I$10)),0))</f>
        <v/>
      </c>
      <c r="J46" s="488" t="str">
        <f>IF($B46="","",IFERROR(SUMIFS('Data Sorting_Secondary'!$C:$C,'Data Sorting_Secondary'!$A:$A,$B46,'Data Sorting_Secondary'!$B:$B,TRIM(J$10)),0))</f>
        <v/>
      </c>
      <c r="K46" s="488" t="str">
        <f>IF($B46="","",IFERROR(SUMIFS('Data Sorting_Secondary'!$C:$C,'Data Sorting_Secondary'!$A:$A,$B46,'Data Sorting_Secondary'!$B:$B,TRIM(K$10)),0))</f>
        <v/>
      </c>
      <c r="L46" s="488" t="str">
        <f>IF($B46="","",IFERROR(SUMIFS('Data Sorting_Secondary'!$C:$C,'Data Sorting_Secondary'!$A:$A,$B46,'Data Sorting_Secondary'!$B:$B,TRIM(L$10)),0))</f>
        <v/>
      </c>
      <c r="M46" s="488" t="str">
        <f>IF($B46="","",IFERROR(SUMIFS('Data Sorting_Secondary'!$C:$C,'Data Sorting_Secondary'!$A:$A,$B46,'Data Sorting_Secondary'!$B:$B,TRIM(M$10)),0))</f>
        <v/>
      </c>
      <c r="N46" s="488" t="str">
        <f>IF($B46="","",IFERROR(SUMIFS('Data Sorting_Secondary'!$C:$C,'Data Sorting_Secondary'!$A:$A,$B46,'Data Sorting_Secondary'!$B:$B,TRIM(N$10)),0))</f>
        <v/>
      </c>
      <c r="O46" s="488" t="str">
        <f>IF($B46="","",IFERROR(SUMIFS('Data Sorting_Secondary'!$C:$C,'Data Sorting_Secondary'!$A:$A,$B46,'Data Sorting_Secondary'!$B:$B,TRIM(O$10)),0))</f>
        <v/>
      </c>
      <c r="P46" s="488" t="str">
        <f>IF($B46="","",IFERROR(SUMIFS('Data Sorting_Secondary'!$C:$C,'Data Sorting_Secondary'!$A:$A,$B46,'Data Sorting_Secondary'!$B:$B,TRIM(P$10)),0))</f>
        <v/>
      </c>
      <c r="Q46" s="488" t="str">
        <f>IF($B46="","",IFERROR(SUMIFS('Data Sorting_Secondary'!$C:$C,'Data Sorting_Secondary'!$A:$A,$B46,'Data Sorting_Secondary'!$B:$B,TRIM(Q$10)),0))</f>
        <v/>
      </c>
      <c r="R46" s="479" t="str">
        <f t="shared" si="10"/>
        <v/>
      </c>
      <c r="S46" s="488" t="str">
        <f>IF($B46="","",IFERROR(SUMIFS('Data Sorting_Secondary'!$C:$C,'Data Sorting_Secondary'!$A:$A,$B46,'Data Sorting_Secondary'!$B:$B,TRIM(S$10)),0))</f>
        <v/>
      </c>
      <c r="T46" s="488" t="str">
        <f>IF($B46="","",IFERROR(SUMIFS('Data Sorting_Secondary'!$C:$C,'Data Sorting_Secondary'!$A:$A,$B46,'Data Sorting_Secondary'!$B:$B,TRIM(T$10)),0))</f>
        <v/>
      </c>
      <c r="U46" s="479" t="str">
        <f t="shared" si="11"/>
        <v/>
      </c>
    </row>
    <row r="47" spans="2:21" x14ac:dyDescent="0.25">
      <c r="B47" s="506" t="str">
        <f>IF('manual inputs_secondary'!D39&lt;&gt;"",'manual inputs_secondary'!D39,"")</f>
        <v/>
      </c>
      <c r="C47" s="488" t="str">
        <f>IF($B47="","",IFERROR(SUMIFS('Data Sorting_Secondary'!$C:$C,'Data Sorting_Secondary'!$A:$A,$B47,'Data Sorting_Secondary'!$B:$B,TRIM(C$10)),0))</f>
        <v/>
      </c>
      <c r="D47" s="479" t="str">
        <f t="shared" si="5"/>
        <v/>
      </c>
      <c r="E47" s="488" t="str">
        <f>IF($B47="","",IFERROR(SUMIFS('Data Sorting_Secondary'!$C:$C,'Data Sorting_Secondary'!$A:$A,$B47,'Data Sorting_Secondary'!$B:$B,TRIM(E$10)),0))</f>
        <v/>
      </c>
      <c r="F47" s="488" t="str">
        <f>IF($B47="","",IFERROR(SUMIFS('Data Sorting_Secondary'!$C:$C,'Data Sorting_Secondary'!$A:$A,$B47,'Data Sorting_Secondary'!$B:$B,TRIM(F$10)),0))</f>
        <v/>
      </c>
      <c r="G47" s="488" t="str">
        <f>IF($B47="","",IFERROR(SUMIFS('Data Sorting_Secondary'!$C:$C,'Data Sorting_Secondary'!$A:$A,$B47,'Data Sorting_Secondary'!$B:$B,TRIM(G$10)),0))</f>
        <v/>
      </c>
      <c r="H47" s="479" t="str">
        <f t="shared" si="9"/>
        <v/>
      </c>
      <c r="I47" s="488" t="str">
        <f>IF($B47="","",IFERROR(SUMIFS('Data Sorting_Secondary'!$C:$C,'Data Sorting_Secondary'!$A:$A,$B47,'Data Sorting_Secondary'!$B:$B,TRIM(I$10)),0))</f>
        <v/>
      </c>
      <c r="J47" s="488" t="str">
        <f>IF($B47="","",IFERROR(SUMIFS('Data Sorting_Secondary'!$C:$C,'Data Sorting_Secondary'!$A:$A,$B47,'Data Sorting_Secondary'!$B:$B,TRIM(J$10)),0))</f>
        <v/>
      </c>
      <c r="K47" s="488" t="str">
        <f>IF($B47="","",IFERROR(SUMIFS('Data Sorting_Secondary'!$C:$C,'Data Sorting_Secondary'!$A:$A,$B47,'Data Sorting_Secondary'!$B:$B,TRIM(K$10)),0))</f>
        <v/>
      </c>
      <c r="L47" s="488" t="str">
        <f>IF($B47="","",IFERROR(SUMIFS('Data Sorting_Secondary'!$C:$C,'Data Sorting_Secondary'!$A:$A,$B47,'Data Sorting_Secondary'!$B:$B,TRIM(L$10)),0))</f>
        <v/>
      </c>
      <c r="M47" s="488" t="str">
        <f>IF($B47="","",IFERROR(SUMIFS('Data Sorting_Secondary'!$C:$C,'Data Sorting_Secondary'!$A:$A,$B47,'Data Sorting_Secondary'!$B:$B,TRIM(M$10)),0))</f>
        <v/>
      </c>
      <c r="N47" s="488" t="str">
        <f>IF($B47="","",IFERROR(SUMIFS('Data Sorting_Secondary'!$C:$C,'Data Sorting_Secondary'!$A:$A,$B47,'Data Sorting_Secondary'!$B:$B,TRIM(N$10)),0))</f>
        <v/>
      </c>
      <c r="O47" s="488" t="str">
        <f>IF($B47="","",IFERROR(SUMIFS('Data Sorting_Secondary'!$C:$C,'Data Sorting_Secondary'!$A:$A,$B47,'Data Sorting_Secondary'!$B:$B,TRIM(O$10)),0))</f>
        <v/>
      </c>
      <c r="P47" s="488" t="str">
        <f>IF($B47="","",IFERROR(SUMIFS('Data Sorting_Secondary'!$C:$C,'Data Sorting_Secondary'!$A:$A,$B47,'Data Sorting_Secondary'!$B:$B,TRIM(P$10)),0))</f>
        <v/>
      </c>
      <c r="Q47" s="488" t="str">
        <f>IF($B47="","",IFERROR(SUMIFS('Data Sorting_Secondary'!$C:$C,'Data Sorting_Secondary'!$A:$A,$B47,'Data Sorting_Secondary'!$B:$B,TRIM(Q$10)),0))</f>
        <v/>
      </c>
      <c r="R47" s="479" t="str">
        <f t="shared" si="10"/>
        <v/>
      </c>
      <c r="S47" s="488" t="str">
        <f>IF($B47="","",IFERROR(SUMIFS('Data Sorting_Secondary'!$C:$C,'Data Sorting_Secondary'!$A:$A,$B47,'Data Sorting_Secondary'!$B:$B,TRIM(S$10)),0))</f>
        <v/>
      </c>
      <c r="T47" s="488" t="str">
        <f>IF($B47="","",IFERROR(SUMIFS('Data Sorting_Secondary'!$C:$C,'Data Sorting_Secondary'!$A:$A,$B47,'Data Sorting_Secondary'!$B:$B,TRIM(T$10)),0))</f>
        <v/>
      </c>
      <c r="U47" s="479" t="str">
        <f t="shared" si="11"/>
        <v/>
      </c>
    </row>
    <row r="48" spans="2:21" x14ac:dyDescent="0.25">
      <c r="B48" s="506" t="str">
        <f>IF('manual inputs_secondary'!D40&lt;&gt;"",'manual inputs_secondary'!D40,"")</f>
        <v/>
      </c>
      <c r="C48" s="488" t="str">
        <f>IF($B48="","",IFERROR(SUMIFS('Data Sorting_Secondary'!$C:$C,'Data Sorting_Secondary'!$A:$A,$B48,'Data Sorting_Secondary'!$B:$B,TRIM(C$10)),0))</f>
        <v/>
      </c>
      <c r="D48" s="479" t="str">
        <f t="shared" si="5"/>
        <v/>
      </c>
      <c r="E48" s="488" t="str">
        <f>IF($B48="","",IFERROR(SUMIFS('Data Sorting_Secondary'!$C:$C,'Data Sorting_Secondary'!$A:$A,$B48,'Data Sorting_Secondary'!$B:$B,TRIM(E$10)),0))</f>
        <v/>
      </c>
      <c r="F48" s="488" t="str">
        <f>IF($B48="","",IFERROR(SUMIFS('Data Sorting_Secondary'!$C:$C,'Data Sorting_Secondary'!$A:$A,$B48,'Data Sorting_Secondary'!$B:$B,TRIM(F$10)),0))</f>
        <v/>
      </c>
      <c r="G48" s="488" t="str">
        <f>IF($B48="","",IFERROR(SUMIFS('Data Sorting_Secondary'!$C:$C,'Data Sorting_Secondary'!$A:$A,$B48,'Data Sorting_Secondary'!$B:$B,TRIM(G$10)),0))</f>
        <v/>
      </c>
      <c r="H48" s="479" t="str">
        <f t="shared" si="9"/>
        <v/>
      </c>
      <c r="I48" s="488" t="str">
        <f>IF($B48="","",IFERROR(SUMIFS('Data Sorting_Secondary'!$C:$C,'Data Sorting_Secondary'!$A:$A,$B48,'Data Sorting_Secondary'!$B:$B,TRIM(I$10)),0))</f>
        <v/>
      </c>
      <c r="J48" s="488" t="str">
        <f>IF($B48="","",IFERROR(SUMIFS('Data Sorting_Secondary'!$C:$C,'Data Sorting_Secondary'!$A:$A,$B48,'Data Sorting_Secondary'!$B:$B,TRIM(J$10)),0))</f>
        <v/>
      </c>
      <c r="K48" s="488" t="str">
        <f>IF($B48="","",IFERROR(SUMIFS('Data Sorting_Secondary'!$C:$C,'Data Sorting_Secondary'!$A:$A,$B48,'Data Sorting_Secondary'!$B:$B,TRIM(K$10)),0))</f>
        <v/>
      </c>
      <c r="L48" s="488" t="str">
        <f>IF($B48="","",IFERROR(SUMIFS('Data Sorting_Secondary'!$C:$C,'Data Sorting_Secondary'!$A:$A,$B48,'Data Sorting_Secondary'!$B:$B,TRIM(L$10)),0))</f>
        <v/>
      </c>
      <c r="M48" s="488" t="str">
        <f>IF($B48="","",IFERROR(SUMIFS('Data Sorting_Secondary'!$C:$C,'Data Sorting_Secondary'!$A:$A,$B48,'Data Sorting_Secondary'!$B:$B,TRIM(M$10)),0))</f>
        <v/>
      </c>
      <c r="N48" s="488" t="str">
        <f>IF($B48="","",IFERROR(SUMIFS('Data Sorting_Secondary'!$C:$C,'Data Sorting_Secondary'!$A:$A,$B48,'Data Sorting_Secondary'!$B:$B,TRIM(N$10)),0))</f>
        <v/>
      </c>
      <c r="O48" s="488" t="str">
        <f>IF($B48="","",IFERROR(SUMIFS('Data Sorting_Secondary'!$C:$C,'Data Sorting_Secondary'!$A:$A,$B48,'Data Sorting_Secondary'!$B:$B,TRIM(O$10)),0))</f>
        <v/>
      </c>
      <c r="P48" s="488" t="str">
        <f>IF($B48="","",IFERROR(SUMIFS('Data Sorting_Secondary'!$C:$C,'Data Sorting_Secondary'!$A:$A,$B48,'Data Sorting_Secondary'!$B:$B,TRIM(P$10)),0))</f>
        <v/>
      </c>
      <c r="Q48" s="488" t="str">
        <f>IF($B48="","",IFERROR(SUMIFS('Data Sorting_Secondary'!$C:$C,'Data Sorting_Secondary'!$A:$A,$B48,'Data Sorting_Secondary'!$B:$B,TRIM(Q$10)),0))</f>
        <v/>
      </c>
      <c r="R48" s="479" t="str">
        <f t="shared" si="10"/>
        <v/>
      </c>
      <c r="S48" s="488" t="str">
        <f>IF($B48="","",IFERROR(SUMIFS('Data Sorting_Secondary'!$C:$C,'Data Sorting_Secondary'!$A:$A,$B48,'Data Sorting_Secondary'!$B:$B,TRIM(S$10)),0))</f>
        <v/>
      </c>
      <c r="T48" s="488" t="str">
        <f>IF($B48="","",IFERROR(SUMIFS('Data Sorting_Secondary'!$C:$C,'Data Sorting_Secondary'!$A:$A,$B48,'Data Sorting_Secondary'!$B:$B,TRIM(T$10)),0))</f>
        <v/>
      </c>
      <c r="U48" s="479" t="str">
        <f t="shared" si="11"/>
        <v/>
      </c>
    </row>
    <row r="49" spans="2:21" x14ac:dyDescent="0.25">
      <c r="B49" s="506" t="str">
        <f>IF('manual inputs_secondary'!D41&lt;&gt;"",'manual inputs_secondary'!D41,"")</f>
        <v/>
      </c>
      <c r="C49" s="488" t="str">
        <f>IF($B49="","",IFERROR(SUMIFS('Data Sorting_Secondary'!$C:$C,'Data Sorting_Secondary'!$A:$A,$B49,'Data Sorting_Secondary'!$B:$B,TRIM(C$10)),0))</f>
        <v/>
      </c>
      <c r="D49" s="479" t="str">
        <f t="shared" si="5"/>
        <v/>
      </c>
      <c r="E49" s="488" t="str">
        <f>IF($B49="","",IFERROR(SUMIFS('Data Sorting_Secondary'!$C:$C,'Data Sorting_Secondary'!$A:$A,$B49,'Data Sorting_Secondary'!$B:$B,TRIM(E$10)),0))</f>
        <v/>
      </c>
      <c r="F49" s="488" t="str">
        <f>IF($B49="","",IFERROR(SUMIFS('Data Sorting_Secondary'!$C:$C,'Data Sorting_Secondary'!$A:$A,$B49,'Data Sorting_Secondary'!$B:$B,TRIM(F$10)),0))</f>
        <v/>
      </c>
      <c r="G49" s="488" t="str">
        <f>IF($B49="","",IFERROR(SUMIFS('Data Sorting_Secondary'!$C:$C,'Data Sorting_Secondary'!$A:$A,$B49,'Data Sorting_Secondary'!$B:$B,TRIM(G$10)),0))</f>
        <v/>
      </c>
      <c r="H49" s="479" t="str">
        <f t="shared" si="9"/>
        <v/>
      </c>
      <c r="I49" s="488" t="str">
        <f>IF($B49="","",IFERROR(SUMIFS('Data Sorting_Secondary'!$C:$C,'Data Sorting_Secondary'!$A:$A,$B49,'Data Sorting_Secondary'!$B:$B,TRIM(I$10)),0))</f>
        <v/>
      </c>
      <c r="J49" s="488" t="str">
        <f>IF($B49="","",IFERROR(SUMIFS('Data Sorting_Secondary'!$C:$C,'Data Sorting_Secondary'!$A:$A,$B49,'Data Sorting_Secondary'!$B:$B,TRIM(J$10)),0))</f>
        <v/>
      </c>
      <c r="K49" s="488" t="str">
        <f>IF($B49="","",IFERROR(SUMIFS('Data Sorting_Secondary'!$C:$C,'Data Sorting_Secondary'!$A:$A,$B49,'Data Sorting_Secondary'!$B:$B,TRIM(K$10)),0))</f>
        <v/>
      </c>
      <c r="L49" s="488" t="str">
        <f>IF($B49="","",IFERROR(SUMIFS('Data Sorting_Secondary'!$C:$C,'Data Sorting_Secondary'!$A:$A,$B49,'Data Sorting_Secondary'!$B:$B,TRIM(L$10)),0))</f>
        <v/>
      </c>
      <c r="M49" s="488" t="str">
        <f>IF($B49="","",IFERROR(SUMIFS('Data Sorting_Secondary'!$C:$C,'Data Sorting_Secondary'!$A:$A,$B49,'Data Sorting_Secondary'!$B:$B,TRIM(M$10)),0))</f>
        <v/>
      </c>
      <c r="N49" s="488" t="str">
        <f>IF($B49="","",IFERROR(SUMIFS('Data Sorting_Secondary'!$C:$C,'Data Sorting_Secondary'!$A:$A,$B49,'Data Sorting_Secondary'!$B:$B,TRIM(N$10)),0))</f>
        <v/>
      </c>
      <c r="O49" s="488" t="str">
        <f>IF($B49="","",IFERROR(SUMIFS('Data Sorting_Secondary'!$C:$C,'Data Sorting_Secondary'!$A:$A,$B49,'Data Sorting_Secondary'!$B:$B,TRIM(O$10)),0))</f>
        <v/>
      </c>
      <c r="P49" s="488" t="str">
        <f>IF($B49="","",IFERROR(SUMIFS('Data Sorting_Secondary'!$C:$C,'Data Sorting_Secondary'!$A:$A,$B49,'Data Sorting_Secondary'!$B:$B,TRIM(P$10)),0))</f>
        <v/>
      </c>
      <c r="Q49" s="488" t="str">
        <f>IF($B49="","",IFERROR(SUMIFS('Data Sorting_Secondary'!$C:$C,'Data Sorting_Secondary'!$A:$A,$B49,'Data Sorting_Secondary'!$B:$B,TRIM(Q$10)),0))</f>
        <v/>
      </c>
      <c r="R49" s="479" t="str">
        <f t="shared" si="10"/>
        <v/>
      </c>
      <c r="S49" s="488" t="str">
        <f>IF($B49="","",IFERROR(SUMIFS('Data Sorting_Secondary'!$C:$C,'Data Sorting_Secondary'!$A:$A,$B49,'Data Sorting_Secondary'!$B:$B,TRIM(S$10)),0))</f>
        <v/>
      </c>
      <c r="T49" s="488" t="str">
        <f>IF($B49="","",IFERROR(SUMIFS('Data Sorting_Secondary'!$C:$C,'Data Sorting_Secondary'!$A:$A,$B49,'Data Sorting_Secondary'!$B:$B,TRIM(T$10)),0))</f>
        <v/>
      </c>
      <c r="U49" s="479" t="str">
        <f t="shared" si="11"/>
        <v/>
      </c>
    </row>
    <row r="50" spans="2:21" x14ac:dyDescent="0.25">
      <c r="B50" s="506" t="str">
        <f>IF('manual inputs_secondary'!D42&lt;&gt;"",'manual inputs_secondary'!D42,"")</f>
        <v/>
      </c>
      <c r="C50" s="488" t="str">
        <f>IF($B50="","",IFERROR(SUMIFS('Data Sorting_Secondary'!$C:$C,'Data Sorting_Secondary'!$A:$A,$B50,'Data Sorting_Secondary'!$B:$B,TRIM(C$10)),0))</f>
        <v/>
      </c>
      <c r="D50" s="479" t="str">
        <f t="shared" si="5"/>
        <v/>
      </c>
      <c r="E50" s="488" t="str">
        <f>IF($B50="","",IFERROR(SUMIFS('Data Sorting_Secondary'!$C:$C,'Data Sorting_Secondary'!$A:$A,$B50,'Data Sorting_Secondary'!$B:$B,TRIM(E$10)),0))</f>
        <v/>
      </c>
      <c r="F50" s="488" t="str">
        <f>IF($B50="","",IFERROR(SUMIFS('Data Sorting_Secondary'!$C:$C,'Data Sorting_Secondary'!$A:$A,$B50,'Data Sorting_Secondary'!$B:$B,TRIM(F$10)),0))</f>
        <v/>
      </c>
      <c r="G50" s="488" t="str">
        <f>IF($B50="","",IFERROR(SUMIFS('Data Sorting_Secondary'!$C:$C,'Data Sorting_Secondary'!$A:$A,$B50,'Data Sorting_Secondary'!$B:$B,TRIM(G$10)),0))</f>
        <v/>
      </c>
      <c r="H50" s="479" t="str">
        <f t="shared" si="9"/>
        <v/>
      </c>
      <c r="I50" s="488" t="str">
        <f>IF($B50="","",IFERROR(SUMIFS('Data Sorting_Secondary'!$C:$C,'Data Sorting_Secondary'!$A:$A,$B50,'Data Sorting_Secondary'!$B:$B,TRIM(I$10)),0))</f>
        <v/>
      </c>
      <c r="J50" s="488" t="str">
        <f>IF($B50="","",IFERROR(SUMIFS('Data Sorting_Secondary'!$C:$C,'Data Sorting_Secondary'!$A:$A,$B50,'Data Sorting_Secondary'!$B:$B,TRIM(J$10)),0))</f>
        <v/>
      </c>
      <c r="K50" s="488" t="str">
        <f>IF($B50="","",IFERROR(SUMIFS('Data Sorting_Secondary'!$C:$C,'Data Sorting_Secondary'!$A:$A,$B50,'Data Sorting_Secondary'!$B:$B,TRIM(K$10)),0))</f>
        <v/>
      </c>
      <c r="L50" s="488" t="str">
        <f>IF($B50="","",IFERROR(SUMIFS('Data Sorting_Secondary'!$C:$C,'Data Sorting_Secondary'!$A:$A,$B50,'Data Sorting_Secondary'!$B:$B,TRIM(L$10)),0))</f>
        <v/>
      </c>
      <c r="M50" s="488" t="str">
        <f>IF($B50="","",IFERROR(SUMIFS('Data Sorting_Secondary'!$C:$C,'Data Sorting_Secondary'!$A:$A,$B50,'Data Sorting_Secondary'!$B:$B,TRIM(M$10)),0))</f>
        <v/>
      </c>
      <c r="N50" s="488" t="str">
        <f>IF($B50="","",IFERROR(SUMIFS('Data Sorting_Secondary'!$C:$C,'Data Sorting_Secondary'!$A:$A,$B50,'Data Sorting_Secondary'!$B:$B,TRIM(N$10)),0))</f>
        <v/>
      </c>
      <c r="O50" s="488" t="str">
        <f>IF($B50="","",IFERROR(SUMIFS('Data Sorting_Secondary'!$C:$C,'Data Sorting_Secondary'!$A:$A,$B50,'Data Sorting_Secondary'!$B:$B,TRIM(O$10)),0))</f>
        <v/>
      </c>
      <c r="P50" s="488" t="str">
        <f>IF($B50="","",IFERROR(SUMIFS('Data Sorting_Secondary'!$C:$C,'Data Sorting_Secondary'!$A:$A,$B50,'Data Sorting_Secondary'!$B:$B,TRIM(P$10)),0))</f>
        <v/>
      </c>
      <c r="Q50" s="488" t="str">
        <f>IF($B50="","",IFERROR(SUMIFS('Data Sorting_Secondary'!$C:$C,'Data Sorting_Secondary'!$A:$A,$B50,'Data Sorting_Secondary'!$B:$B,TRIM(Q$10)),0))</f>
        <v/>
      </c>
      <c r="R50" s="479" t="str">
        <f t="shared" si="10"/>
        <v/>
      </c>
      <c r="S50" s="488" t="str">
        <f>IF($B50="","",IFERROR(SUMIFS('Data Sorting_Secondary'!$C:$C,'Data Sorting_Secondary'!$A:$A,$B50,'Data Sorting_Secondary'!$B:$B,TRIM(S$10)),0))</f>
        <v/>
      </c>
      <c r="T50" s="488" t="str">
        <f>IF($B50="","",IFERROR(SUMIFS('Data Sorting_Secondary'!$C:$C,'Data Sorting_Secondary'!$A:$A,$B50,'Data Sorting_Secondary'!$B:$B,TRIM(T$10)),0))</f>
        <v/>
      </c>
      <c r="U50" s="479" t="str">
        <f t="shared" si="11"/>
        <v/>
      </c>
    </row>
    <row r="51" spans="2:21" x14ac:dyDescent="0.25">
      <c r="B51" s="506" t="str">
        <f>IF('manual inputs_secondary'!D43&lt;&gt;"",'manual inputs_secondary'!D43,"")</f>
        <v/>
      </c>
      <c r="C51" s="488" t="str">
        <f>IF($B51="","",IFERROR(SUMIFS('Data Sorting_Secondary'!$C:$C,'Data Sorting_Secondary'!$A:$A,$B51,'Data Sorting_Secondary'!$B:$B,TRIM(C$10)),0))</f>
        <v/>
      </c>
      <c r="D51" s="479" t="str">
        <f t="shared" si="5"/>
        <v/>
      </c>
      <c r="E51" s="488" t="str">
        <f>IF($B51="","",IFERROR(SUMIFS('Data Sorting_Secondary'!$C:$C,'Data Sorting_Secondary'!$A:$A,$B51,'Data Sorting_Secondary'!$B:$B,TRIM(E$10)),0))</f>
        <v/>
      </c>
      <c r="F51" s="488" t="str">
        <f>IF($B51="","",IFERROR(SUMIFS('Data Sorting_Secondary'!$C:$C,'Data Sorting_Secondary'!$A:$A,$B51,'Data Sorting_Secondary'!$B:$B,TRIM(F$10)),0))</f>
        <v/>
      </c>
      <c r="G51" s="488" t="str">
        <f>IF($B51="","",IFERROR(SUMIFS('Data Sorting_Secondary'!$C:$C,'Data Sorting_Secondary'!$A:$A,$B51,'Data Sorting_Secondary'!$B:$B,TRIM(G$10)),0))</f>
        <v/>
      </c>
      <c r="H51" s="479" t="str">
        <f t="shared" si="9"/>
        <v/>
      </c>
      <c r="I51" s="488" t="str">
        <f>IF($B51="","",IFERROR(SUMIFS('Data Sorting_Secondary'!$C:$C,'Data Sorting_Secondary'!$A:$A,$B51,'Data Sorting_Secondary'!$B:$B,TRIM(I$10)),0))</f>
        <v/>
      </c>
      <c r="J51" s="488" t="str">
        <f>IF($B51="","",IFERROR(SUMIFS('Data Sorting_Secondary'!$C:$C,'Data Sorting_Secondary'!$A:$A,$B51,'Data Sorting_Secondary'!$B:$B,TRIM(J$10)),0))</f>
        <v/>
      </c>
      <c r="K51" s="488" t="str">
        <f>IF($B51="","",IFERROR(SUMIFS('Data Sorting_Secondary'!$C:$C,'Data Sorting_Secondary'!$A:$A,$B51,'Data Sorting_Secondary'!$B:$B,TRIM(K$10)),0))</f>
        <v/>
      </c>
      <c r="L51" s="488" t="str">
        <f>IF($B51="","",IFERROR(SUMIFS('Data Sorting_Secondary'!$C:$C,'Data Sorting_Secondary'!$A:$A,$B51,'Data Sorting_Secondary'!$B:$B,TRIM(L$10)),0))</f>
        <v/>
      </c>
      <c r="M51" s="488" t="str">
        <f>IF($B51="","",IFERROR(SUMIFS('Data Sorting_Secondary'!$C:$C,'Data Sorting_Secondary'!$A:$A,$B51,'Data Sorting_Secondary'!$B:$B,TRIM(M$10)),0))</f>
        <v/>
      </c>
      <c r="N51" s="488" t="str">
        <f>IF($B51="","",IFERROR(SUMIFS('Data Sorting_Secondary'!$C:$C,'Data Sorting_Secondary'!$A:$A,$B51,'Data Sorting_Secondary'!$B:$B,TRIM(N$10)),0))</f>
        <v/>
      </c>
      <c r="O51" s="488" t="str">
        <f>IF($B51="","",IFERROR(SUMIFS('Data Sorting_Secondary'!$C:$C,'Data Sorting_Secondary'!$A:$A,$B51,'Data Sorting_Secondary'!$B:$B,TRIM(O$10)),0))</f>
        <v/>
      </c>
      <c r="P51" s="488" t="str">
        <f>IF($B51="","",IFERROR(SUMIFS('Data Sorting_Secondary'!$C:$C,'Data Sorting_Secondary'!$A:$A,$B51,'Data Sorting_Secondary'!$B:$B,TRIM(P$10)),0))</f>
        <v/>
      </c>
      <c r="Q51" s="488" t="str">
        <f>IF($B51="","",IFERROR(SUMIFS('Data Sorting_Secondary'!$C:$C,'Data Sorting_Secondary'!$A:$A,$B51,'Data Sorting_Secondary'!$B:$B,TRIM(Q$10)),0))</f>
        <v/>
      </c>
      <c r="R51" s="479" t="str">
        <f t="shared" si="10"/>
        <v/>
      </c>
      <c r="S51" s="488" t="str">
        <f>IF($B51="","",IFERROR(SUMIFS('Data Sorting_Secondary'!$C:$C,'Data Sorting_Secondary'!$A:$A,$B51,'Data Sorting_Secondary'!$B:$B,TRIM(S$10)),0))</f>
        <v/>
      </c>
      <c r="T51" s="488" t="str">
        <f>IF($B51="","",IFERROR(SUMIFS('Data Sorting_Secondary'!$C:$C,'Data Sorting_Secondary'!$A:$A,$B51,'Data Sorting_Secondary'!$B:$B,TRIM(T$10)),0))</f>
        <v/>
      </c>
      <c r="U51" s="479" t="str">
        <f t="shared" si="11"/>
        <v/>
      </c>
    </row>
    <row r="52" spans="2:21" x14ac:dyDescent="0.25">
      <c r="B52" s="506" t="str">
        <f>IF('manual inputs_secondary'!D44&lt;&gt;"",'manual inputs_secondary'!D44,"")</f>
        <v/>
      </c>
      <c r="C52" s="488" t="str">
        <f>IF($B52="","",IFERROR(SUMIFS('Data Sorting_Secondary'!$C:$C,'Data Sorting_Secondary'!$A:$A,$B52,'Data Sorting_Secondary'!$B:$B,TRIM(C$10)),0))</f>
        <v/>
      </c>
      <c r="D52" s="479" t="str">
        <f t="shared" si="5"/>
        <v/>
      </c>
      <c r="E52" s="488" t="str">
        <f>IF($B52="","",IFERROR(SUMIFS('Data Sorting_Secondary'!$C:$C,'Data Sorting_Secondary'!$A:$A,$B52,'Data Sorting_Secondary'!$B:$B,TRIM(E$10)),0))</f>
        <v/>
      </c>
      <c r="F52" s="488" t="str">
        <f>IF($B52="","",IFERROR(SUMIFS('Data Sorting_Secondary'!$C:$C,'Data Sorting_Secondary'!$A:$A,$B52,'Data Sorting_Secondary'!$B:$B,TRIM(F$10)),0))</f>
        <v/>
      </c>
      <c r="G52" s="488" t="str">
        <f>IF($B52="","",IFERROR(SUMIFS('Data Sorting_Secondary'!$C:$C,'Data Sorting_Secondary'!$A:$A,$B52,'Data Sorting_Secondary'!$B:$B,TRIM(G$10)),0))</f>
        <v/>
      </c>
      <c r="H52" s="479" t="str">
        <f t="shared" si="9"/>
        <v/>
      </c>
      <c r="I52" s="488" t="str">
        <f>IF($B52="","",IFERROR(SUMIFS('Data Sorting_Secondary'!$C:$C,'Data Sorting_Secondary'!$A:$A,$B52,'Data Sorting_Secondary'!$B:$B,TRIM(I$10)),0))</f>
        <v/>
      </c>
      <c r="J52" s="488" t="str">
        <f>IF($B52="","",IFERROR(SUMIFS('Data Sorting_Secondary'!$C:$C,'Data Sorting_Secondary'!$A:$A,$B52,'Data Sorting_Secondary'!$B:$B,TRIM(J$10)),0))</f>
        <v/>
      </c>
      <c r="K52" s="488" t="str">
        <f>IF($B52="","",IFERROR(SUMIFS('Data Sorting_Secondary'!$C:$C,'Data Sorting_Secondary'!$A:$A,$B52,'Data Sorting_Secondary'!$B:$B,TRIM(K$10)),0))</f>
        <v/>
      </c>
      <c r="L52" s="488" t="str">
        <f>IF($B52="","",IFERROR(SUMIFS('Data Sorting_Secondary'!$C:$C,'Data Sorting_Secondary'!$A:$A,$B52,'Data Sorting_Secondary'!$B:$B,TRIM(L$10)),0))</f>
        <v/>
      </c>
      <c r="M52" s="488" t="str">
        <f>IF($B52="","",IFERROR(SUMIFS('Data Sorting_Secondary'!$C:$C,'Data Sorting_Secondary'!$A:$A,$B52,'Data Sorting_Secondary'!$B:$B,TRIM(M$10)),0))</f>
        <v/>
      </c>
      <c r="N52" s="488" t="str">
        <f>IF($B52="","",IFERROR(SUMIFS('Data Sorting_Secondary'!$C:$C,'Data Sorting_Secondary'!$A:$A,$B52,'Data Sorting_Secondary'!$B:$B,TRIM(N$10)),0))</f>
        <v/>
      </c>
      <c r="O52" s="488" t="str">
        <f>IF($B52="","",IFERROR(SUMIFS('Data Sorting_Secondary'!$C:$C,'Data Sorting_Secondary'!$A:$A,$B52,'Data Sorting_Secondary'!$B:$B,TRIM(O$10)),0))</f>
        <v/>
      </c>
      <c r="P52" s="488" t="str">
        <f>IF($B52="","",IFERROR(SUMIFS('Data Sorting_Secondary'!$C:$C,'Data Sorting_Secondary'!$A:$A,$B52,'Data Sorting_Secondary'!$B:$B,TRIM(P$10)),0))</f>
        <v/>
      </c>
      <c r="Q52" s="488" t="str">
        <f>IF($B52="","",IFERROR(SUMIFS('Data Sorting_Secondary'!$C:$C,'Data Sorting_Secondary'!$A:$A,$B52,'Data Sorting_Secondary'!$B:$B,TRIM(Q$10)),0))</f>
        <v/>
      </c>
      <c r="R52" s="479" t="str">
        <f t="shared" si="10"/>
        <v/>
      </c>
      <c r="S52" s="488" t="str">
        <f>IF($B52="","",IFERROR(SUMIFS('Data Sorting_Secondary'!$C:$C,'Data Sorting_Secondary'!$A:$A,$B52,'Data Sorting_Secondary'!$B:$B,TRIM(S$10)),0))</f>
        <v/>
      </c>
      <c r="T52" s="488" t="str">
        <f>IF($B52="","",IFERROR(SUMIFS('Data Sorting_Secondary'!$C:$C,'Data Sorting_Secondary'!$A:$A,$B52,'Data Sorting_Secondary'!$B:$B,TRIM(T$10)),0))</f>
        <v/>
      </c>
      <c r="U52" s="479" t="str">
        <f t="shared" si="11"/>
        <v/>
      </c>
    </row>
    <row r="53" spans="2:21" x14ac:dyDescent="0.25">
      <c r="B53" s="506" t="str">
        <f>IF('manual inputs_secondary'!D45&lt;&gt;"",'manual inputs_secondary'!D45,"")</f>
        <v/>
      </c>
      <c r="C53" s="488" t="str">
        <f>IF($B53="","",IFERROR(SUMIFS('Data Sorting_Secondary'!$C:$C,'Data Sorting_Secondary'!$A:$A,$B53,'Data Sorting_Secondary'!$B:$B,TRIM(C$10)),0))</f>
        <v/>
      </c>
      <c r="D53" s="479" t="str">
        <f t="shared" si="5"/>
        <v/>
      </c>
      <c r="E53" s="488" t="str">
        <f>IF($B53="","",IFERROR(SUMIFS('Data Sorting_Secondary'!$C:$C,'Data Sorting_Secondary'!$A:$A,$B53,'Data Sorting_Secondary'!$B:$B,TRIM(E$10)),0))</f>
        <v/>
      </c>
      <c r="F53" s="488" t="str">
        <f>IF($B53="","",IFERROR(SUMIFS('Data Sorting_Secondary'!$C:$C,'Data Sorting_Secondary'!$A:$A,$B53,'Data Sorting_Secondary'!$B:$B,TRIM(F$10)),0))</f>
        <v/>
      </c>
      <c r="G53" s="488" t="str">
        <f>IF($B53="","",IFERROR(SUMIFS('Data Sorting_Secondary'!$C:$C,'Data Sorting_Secondary'!$A:$A,$B53,'Data Sorting_Secondary'!$B:$B,TRIM(G$10)),0))</f>
        <v/>
      </c>
      <c r="H53" s="479" t="str">
        <f t="shared" si="9"/>
        <v/>
      </c>
      <c r="I53" s="488" t="str">
        <f>IF($B53="","",IFERROR(SUMIFS('Data Sorting_Secondary'!$C:$C,'Data Sorting_Secondary'!$A:$A,$B53,'Data Sorting_Secondary'!$B:$B,TRIM(I$10)),0))</f>
        <v/>
      </c>
      <c r="J53" s="488" t="str">
        <f>IF($B53="","",IFERROR(SUMIFS('Data Sorting_Secondary'!$C:$C,'Data Sorting_Secondary'!$A:$A,$B53,'Data Sorting_Secondary'!$B:$B,TRIM(J$10)),0))</f>
        <v/>
      </c>
      <c r="K53" s="488" t="str">
        <f>IF($B53="","",IFERROR(SUMIFS('Data Sorting_Secondary'!$C:$C,'Data Sorting_Secondary'!$A:$A,$B53,'Data Sorting_Secondary'!$B:$B,TRIM(K$10)),0))</f>
        <v/>
      </c>
      <c r="L53" s="488" t="str">
        <f>IF($B53="","",IFERROR(SUMIFS('Data Sorting_Secondary'!$C:$C,'Data Sorting_Secondary'!$A:$A,$B53,'Data Sorting_Secondary'!$B:$B,TRIM(L$10)),0))</f>
        <v/>
      </c>
      <c r="M53" s="488" t="str">
        <f>IF($B53="","",IFERROR(SUMIFS('Data Sorting_Secondary'!$C:$C,'Data Sorting_Secondary'!$A:$A,$B53,'Data Sorting_Secondary'!$B:$B,TRIM(M$10)),0))</f>
        <v/>
      </c>
      <c r="N53" s="488" t="str">
        <f>IF($B53="","",IFERROR(SUMIFS('Data Sorting_Secondary'!$C:$C,'Data Sorting_Secondary'!$A:$A,$B53,'Data Sorting_Secondary'!$B:$B,TRIM(N$10)),0))</f>
        <v/>
      </c>
      <c r="O53" s="488" t="str">
        <f>IF($B53="","",IFERROR(SUMIFS('Data Sorting_Secondary'!$C:$C,'Data Sorting_Secondary'!$A:$A,$B53,'Data Sorting_Secondary'!$B:$B,TRIM(O$10)),0))</f>
        <v/>
      </c>
      <c r="P53" s="488" t="str">
        <f>IF($B53="","",IFERROR(SUMIFS('Data Sorting_Secondary'!$C:$C,'Data Sorting_Secondary'!$A:$A,$B53,'Data Sorting_Secondary'!$B:$B,TRIM(P$10)),0))</f>
        <v/>
      </c>
      <c r="Q53" s="488" t="str">
        <f>IF($B53="","",IFERROR(SUMIFS('Data Sorting_Secondary'!$C:$C,'Data Sorting_Secondary'!$A:$A,$B53,'Data Sorting_Secondary'!$B:$B,TRIM(Q$10)),0))</f>
        <v/>
      </c>
      <c r="R53" s="479" t="str">
        <f t="shared" si="10"/>
        <v/>
      </c>
      <c r="S53" s="488" t="str">
        <f>IF($B53="","",IFERROR(SUMIFS('Data Sorting_Secondary'!$C:$C,'Data Sorting_Secondary'!$A:$A,$B53,'Data Sorting_Secondary'!$B:$B,TRIM(S$10)),0))</f>
        <v/>
      </c>
      <c r="T53" s="488" t="str">
        <f>IF($B53="","",IFERROR(SUMIFS('Data Sorting_Secondary'!$C:$C,'Data Sorting_Secondary'!$A:$A,$B53,'Data Sorting_Secondary'!$B:$B,TRIM(T$10)),0))</f>
        <v/>
      </c>
      <c r="U53" s="479" t="str">
        <f t="shared" si="11"/>
        <v/>
      </c>
    </row>
    <row r="54" spans="2:21" x14ac:dyDescent="0.25">
      <c r="B54" s="506" t="str">
        <f>IF('manual inputs_secondary'!D46&lt;&gt;"",'manual inputs_secondary'!D46,"")</f>
        <v/>
      </c>
      <c r="C54" s="488" t="str">
        <f>IF($B54="","",IFERROR(SUMIFS('Data Sorting_Secondary'!$C:$C,'Data Sorting_Secondary'!$A:$A,$B54,'Data Sorting_Secondary'!$B:$B,TRIM(C$10)),0))</f>
        <v/>
      </c>
      <c r="D54" s="479" t="str">
        <f t="shared" si="5"/>
        <v/>
      </c>
      <c r="E54" s="488" t="str">
        <f>IF($B54="","",IFERROR(SUMIFS('Data Sorting_Secondary'!$C:$C,'Data Sorting_Secondary'!$A:$A,$B54,'Data Sorting_Secondary'!$B:$B,TRIM(E$10)),0))</f>
        <v/>
      </c>
      <c r="F54" s="488" t="str">
        <f>IF($B54="","",IFERROR(SUMIFS('Data Sorting_Secondary'!$C:$C,'Data Sorting_Secondary'!$A:$A,$B54,'Data Sorting_Secondary'!$B:$B,TRIM(F$10)),0))</f>
        <v/>
      </c>
      <c r="G54" s="488" t="str">
        <f>IF($B54="","",IFERROR(SUMIFS('Data Sorting_Secondary'!$C:$C,'Data Sorting_Secondary'!$A:$A,$B54,'Data Sorting_Secondary'!$B:$B,TRIM(G$10)),0))</f>
        <v/>
      </c>
      <c r="H54" s="479" t="str">
        <f t="shared" si="9"/>
        <v/>
      </c>
      <c r="I54" s="488" t="str">
        <f>IF($B54="","",IFERROR(SUMIFS('Data Sorting_Secondary'!$C:$C,'Data Sorting_Secondary'!$A:$A,$B54,'Data Sorting_Secondary'!$B:$B,TRIM(I$10)),0))</f>
        <v/>
      </c>
      <c r="J54" s="488" t="str">
        <f>IF($B54="","",IFERROR(SUMIFS('Data Sorting_Secondary'!$C:$C,'Data Sorting_Secondary'!$A:$A,$B54,'Data Sorting_Secondary'!$B:$B,TRIM(J$10)),0))</f>
        <v/>
      </c>
      <c r="K54" s="488" t="str">
        <f>IF($B54="","",IFERROR(SUMIFS('Data Sorting_Secondary'!$C:$C,'Data Sorting_Secondary'!$A:$A,$B54,'Data Sorting_Secondary'!$B:$B,TRIM(K$10)),0))</f>
        <v/>
      </c>
      <c r="L54" s="488" t="str">
        <f>IF($B54="","",IFERROR(SUMIFS('Data Sorting_Secondary'!$C:$C,'Data Sorting_Secondary'!$A:$A,$B54,'Data Sorting_Secondary'!$B:$B,TRIM(L$10)),0))</f>
        <v/>
      </c>
      <c r="M54" s="488" t="str">
        <f>IF($B54="","",IFERROR(SUMIFS('Data Sorting_Secondary'!$C:$C,'Data Sorting_Secondary'!$A:$A,$B54,'Data Sorting_Secondary'!$B:$B,TRIM(M$10)),0))</f>
        <v/>
      </c>
      <c r="N54" s="488" t="str">
        <f>IF($B54="","",IFERROR(SUMIFS('Data Sorting_Secondary'!$C:$C,'Data Sorting_Secondary'!$A:$A,$B54,'Data Sorting_Secondary'!$B:$B,TRIM(N$10)),0))</f>
        <v/>
      </c>
      <c r="O54" s="488" t="str">
        <f>IF($B54="","",IFERROR(SUMIFS('Data Sorting_Secondary'!$C:$C,'Data Sorting_Secondary'!$A:$A,$B54,'Data Sorting_Secondary'!$B:$B,TRIM(O$10)),0))</f>
        <v/>
      </c>
      <c r="P54" s="488" t="str">
        <f>IF($B54="","",IFERROR(SUMIFS('Data Sorting_Secondary'!$C:$C,'Data Sorting_Secondary'!$A:$A,$B54,'Data Sorting_Secondary'!$B:$B,TRIM(P$10)),0))</f>
        <v/>
      </c>
      <c r="Q54" s="488" t="str">
        <f>IF($B54="","",IFERROR(SUMIFS('Data Sorting_Secondary'!$C:$C,'Data Sorting_Secondary'!$A:$A,$B54,'Data Sorting_Secondary'!$B:$B,TRIM(Q$10)),0))</f>
        <v/>
      </c>
      <c r="R54" s="479" t="str">
        <f t="shared" si="10"/>
        <v/>
      </c>
      <c r="S54" s="488" t="str">
        <f>IF($B54="","",IFERROR(SUMIFS('Data Sorting_Secondary'!$C:$C,'Data Sorting_Secondary'!$A:$A,$B54,'Data Sorting_Secondary'!$B:$B,TRIM(S$10)),0))</f>
        <v/>
      </c>
      <c r="T54" s="488" t="str">
        <f>IF($B54="","",IFERROR(SUMIFS('Data Sorting_Secondary'!$C:$C,'Data Sorting_Secondary'!$A:$A,$B54,'Data Sorting_Secondary'!$B:$B,TRIM(T$10)),0))</f>
        <v/>
      </c>
      <c r="U54" s="479" t="str">
        <f t="shared" si="11"/>
        <v/>
      </c>
    </row>
    <row r="55" spans="2:21" x14ac:dyDescent="0.25">
      <c r="B55" s="506" t="str">
        <f>IF('manual inputs_secondary'!D47&lt;&gt;"",'manual inputs_secondary'!D47,"")</f>
        <v/>
      </c>
      <c r="C55" s="488" t="str">
        <f>IF($B55="","",IFERROR(SUMIFS('Data Sorting_Secondary'!$C:$C,'Data Sorting_Secondary'!$A:$A,$B55,'Data Sorting_Secondary'!$B:$B,TRIM(C$10)),0))</f>
        <v/>
      </c>
      <c r="D55" s="479" t="str">
        <f t="shared" si="5"/>
        <v/>
      </c>
      <c r="E55" s="488" t="str">
        <f>IF($B55="","",IFERROR(SUMIFS('Data Sorting_Secondary'!$C:$C,'Data Sorting_Secondary'!$A:$A,$B55,'Data Sorting_Secondary'!$B:$B,TRIM(E$10)),0))</f>
        <v/>
      </c>
      <c r="F55" s="488" t="str">
        <f>IF($B55="","",IFERROR(SUMIFS('Data Sorting_Secondary'!$C:$C,'Data Sorting_Secondary'!$A:$A,$B55,'Data Sorting_Secondary'!$B:$B,TRIM(F$10)),0))</f>
        <v/>
      </c>
      <c r="G55" s="488" t="str">
        <f>IF($B55="","",IFERROR(SUMIFS('Data Sorting_Secondary'!$C:$C,'Data Sorting_Secondary'!$A:$A,$B55,'Data Sorting_Secondary'!$B:$B,TRIM(G$10)),0))</f>
        <v/>
      </c>
      <c r="H55" s="479" t="str">
        <f t="shared" si="9"/>
        <v/>
      </c>
      <c r="I55" s="488" t="str">
        <f>IF($B55="","",IFERROR(SUMIFS('Data Sorting_Secondary'!$C:$C,'Data Sorting_Secondary'!$A:$A,$B55,'Data Sorting_Secondary'!$B:$B,TRIM(I$10)),0))</f>
        <v/>
      </c>
      <c r="J55" s="488" t="str">
        <f>IF($B55="","",IFERROR(SUMIFS('Data Sorting_Secondary'!$C:$C,'Data Sorting_Secondary'!$A:$A,$B55,'Data Sorting_Secondary'!$B:$B,TRIM(J$10)),0))</f>
        <v/>
      </c>
      <c r="K55" s="488" t="str">
        <f>IF($B55="","",IFERROR(SUMIFS('Data Sorting_Secondary'!$C:$C,'Data Sorting_Secondary'!$A:$A,$B55,'Data Sorting_Secondary'!$B:$B,TRIM(K$10)),0))</f>
        <v/>
      </c>
      <c r="L55" s="488" t="str">
        <f>IF($B55="","",IFERROR(SUMIFS('Data Sorting_Secondary'!$C:$C,'Data Sorting_Secondary'!$A:$A,$B55,'Data Sorting_Secondary'!$B:$B,TRIM(L$10)),0))</f>
        <v/>
      </c>
      <c r="M55" s="488" t="str">
        <f>IF($B55="","",IFERROR(SUMIFS('Data Sorting_Secondary'!$C:$C,'Data Sorting_Secondary'!$A:$A,$B55,'Data Sorting_Secondary'!$B:$B,TRIM(M$10)),0))</f>
        <v/>
      </c>
      <c r="N55" s="488" t="str">
        <f>IF($B55="","",IFERROR(SUMIFS('Data Sorting_Secondary'!$C:$C,'Data Sorting_Secondary'!$A:$A,$B55,'Data Sorting_Secondary'!$B:$B,TRIM(N$10)),0))</f>
        <v/>
      </c>
      <c r="O55" s="488" t="str">
        <f>IF($B55="","",IFERROR(SUMIFS('Data Sorting_Secondary'!$C:$C,'Data Sorting_Secondary'!$A:$A,$B55,'Data Sorting_Secondary'!$B:$B,TRIM(O$10)),0))</f>
        <v/>
      </c>
      <c r="P55" s="488" t="str">
        <f>IF($B55="","",IFERROR(SUMIFS('Data Sorting_Secondary'!$C:$C,'Data Sorting_Secondary'!$A:$A,$B55,'Data Sorting_Secondary'!$B:$B,TRIM(P$10)),0))</f>
        <v/>
      </c>
      <c r="Q55" s="488" t="str">
        <f>IF($B55="","",IFERROR(SUMIFS('Data Sorting_Secondary'!$C:$C,'Data Sorting_Secondary'!$A:$A,$B55,'Data Sorting_Secondary'!$B:$B,TRIM(Q$10)),0))</f>
        <v/>
      </c>
      <c r="R55" s="479" t="str">
        <f t="shared" si="10"/>
        <v/>
      </c>
      <c r="S55" s="488" t="str">
        <f>IF($B55="","",IFERROR(SUMIFS('Data Sorting_Secondary'!$C:$C,'Data Sorting_Secondary'!$A:$A,$B55,'Data Sorting_Secondary'!$B:$B,TRIM(S$10)),0))</f>
        <v/>
      </c>
      <c r="T55" s="488" t="str">
        <f>IF($B55="","",IFERROR(SUMIFS('Data Sorting_Secondary'!$C:$C,'Data Sorting_Secondary'!$A:$A,$B55,'Data Sorting_Secondary'!$B:$B,TRIM(T$10)),0))</f>
        <v/>
      </c>
      <c r="U55" s="479" t="str">
        <f t="shared" si="11"/>
        <v/>
      </c>
    </row>
    <row r="56" spans="2:21" x14ac:dyDescent="0.25">
      <c r="B56" s="506" t="str">
        <f>IF('manual inputs_secondary'!D48&lt;&gt;"",'manual inputs_secondary'!D48,"")</f>
        <v/>
      </c>
      <c r="C56" s="488" t="str">
        <f>IF($B56="","",IFERROR(SUMIFS('Data Sorting_Secondary'!$C:$C,'Data Sorting_Secondary'!$A:$A,$B56,'Data Sorting_Secondary'!$B:$B,TRIM(C$10)),0))</f>
        <v/>
      </c>
      <c r="D56" s="479" t="str">
        <f t="shared" si="5"/>
        <v/>
      </c>
      <c r="E56" s="488" t="str">
        <f>IF($B56="","",IFERROR(SUMIFS('Data Sorting_Secondary'!$C:$C,'Data Sorting_Secondary'!$A:$A,$B56,'Data Sorting_Secondary'!$B:$B,TRIM(E$10)),0))</f>
        <v/>
      </c>
      <c r="F56" s="488" t="str">
        <f>IF($B56="","",IFERROR(SUMIFS('Data Sorting_Secondary'!$C:$C,'Data Sorting_Secondary'!$A:$A,$B56,'Data Sorting_Secondary'!$B:$B,TRIM(F$10)),0))</f>
        <v/>
      </c>
      <c r="G56" s="488" t="str">
        <f>IF($B56="","",IFERROR(SUMIFS('Data Sorting_Secondary'!$C:$C,'Data Sorting_Secondary'!$A:$A,$B56,'Data Sorting_Secondary'!$B:$B,TRIM(G$10)),0))</f>
        <v/>
      </c>
      <c r="H56" s="479" t="str">
        <f t="shared" si="9"/>
        <v/>
      </c>
      <c r="I56" s="488" t="str">
        <f>IF($B56="","",IFERROR(SUMIFS('Data Sorting_Secondary'!$C:$C,'Data Sorting_Secondary'!$A:$A,$B56,'Data Sorting_Secondary'!$B:$B,TRIM(I$10)),0))</f>
        <v/>
      </c>
      <c r="J56" s="488" t="str">
        <f>IF($B56="","",IFERROR(SUMIFS('Data Sorting_Secondary'!$C:$C,'Data Sorting_Secondary'!$A:$A,$B56,'Data Sorting_Secondary'!$B:$B,TRIM(J$10)),0))</f>
        <v/>
      </c>
      <c r="K56" s="488" t="str">
        <f>IF($B56="","",IFERROR(SUMIFS('Data Sorting_Secondary'!$C:$C,'Data Sorting_Secondary'!$A:$A,$B56,'Data Sorting_Secondary'!$B:$B,TRIM(K$10)),0))</f>
        <v/>
      </c>
      <c r="L56" s="488" t="str">
        <f>IF($B56="","",IFERROR(SUMIFS('Data Sorting_Secondary'!$C:$C,'Data Sorting_Secondary'!$A:$A,$B56,'Data Sorting_Secondary'!$B:$B,TRIM(L$10)),0))</f>
        <v/>
      </c>
      <c r="M56" s="488" t="str">
        <f>IF($B56="","",IFERROR(SUMIFS('Data Sorting_Secondary'!$C:$C,'Data Sorting_Secondary'!$A:$A,$B56,'Data Sorting_Secondary'!$B:$B,TRIM(M$10)),0))</f>
        <v/>
      </c>
      <c r="N56" s="488" t="str">
        <f>IF($B56="","",IFERROR(SUMIFS('Data Sorting_Secondary'!$C:$C,'Data Sorting_Secondary'!$A:$A,$B56,'Data Sorting_Secondary'!$B:$B,TRIM(N$10)),0))</f>
        <v/>
      </c>
      <c r="O56" s="488" t="str">
        <f>IF($B56="","",IFERROR(SUMIFS('Data Sorting_Secondary'!$C:$C,'Data Sorting_Secondary'!$A:$A,$B56,'Data Sorting_Secondary'!$B:$B,TRIM(O$10)),0))</f>
        <v/>
      </c>
      <c r="P56" s="488" t="str">
        <f>IF($B56="","",IFERROR(SUMIFS('Data Sorting_Secondary'!$C:$C,'Data Sorting_Secondary'!$A:$A,$B56,'Data Sorting_Secondary'!$B:$B,TRIM(P$10)),0))</f>
        <v/>
      </c>
      <c r="Q56" s="488" t="str">
        <f>IF($B56="","",IFERROR(SUMIFS('Data Sorting_Secondary'!$C:$C,'Data Sorting_Secondary'!$A:$A,$B56,'Data Sorting_Secondary'!$B:$B,TRIM(Q$10)),0))</f>
        <v/>
      </c>
      <c r="R56" s="479" t="str">
        <f t="shared" si="10"/>
        <v/>
      </c>
      <c r="S56" s="488" t="str">
        <f>IF($B56="","",IFERROR(SUMIFS('Data Sorting_Secondary'!$C:$C,'Data Sorting_Secondary'!$A:$A,$B56,'Data Sorting_Secondary'!$B:$B,TRIM(S$10)),0))</f>
        <v/>
      </c>
      <c r="T56" s="488" t="str">
        <f>IF($B56="","",IFERROR(SUMIFS('Data Sorting_Secondary'!$C:$C,'Data Sorting_Secondary'!$A:$A,$B56,'Data Sorting_Secondary'!$B:$B,TRIM(T$10)),0))</f>
        <v/>
      </c>
      <c r="U56" s="479" t="str">
        <f t="shared" si="11"/>
        <v/>
      </c>
    </row>
    <row r="57" spans="2:21" x14ac:dyDescent="0.25">
      <c r="B57" s="506" t="str">
        <f>IF('manual inputs_secondary'!D49&lt;&gt;"",'manual inputs_secondary'!D49,"")</f>
        <v/>
      </c>
      <c r="C57" s="488" t="str">
        <f>IF($B57="","",IFERROR(SUMIFS('Data Sorting_Secondary'!$C:$C,'Data Sorting_Secondary'!$A:$A,$B57,'Data Sorting_Secondary'!$B:$B,TRIM(C$10)),0))</f>
        <v/>
      </c>
      <c r="D57" s="479" t="str">
        <f t="shared" si="5"/>
        <v/>
      </c>
      <c r="E57" s="488" t="str">
        <f>IF($B57="","",IFERROR(SUMIFS('Data Sorting_Secondary'!$C:$C,'Data Sorting_Secondary'!$A:$A,$B57,'Data Sorting_Secondary'!$B:$B,TRIM(E$10)),0))</f>
        <v/>
      </c>
      <c r="F57" s="488" t="str">
        <f>IF($B57="","",IFERROR(SUMIFS('Data Sorting_Secondary'!$C:$C,'Data Sorting_Secondary'!$A:$A,$B57,'Data Sorting_Secondary'!$B:$B,TRIM(F$10)),0))</f>
        <v/>
      </c>
      <c r="G57" s="488" t="str">
        <f>IF($B57="","",IFERROR(SUMIFS('Data Sorting_Secondary'!$C:$C,'Data Sorting_Secondary'!$A:$A,$B57,'Data Sorting_Secondary'!$B:$B,TRIM(G$10)),0))</f>
        <v/>
      </c>
      <c r="H57" s="479" t="str">
        <f t="shared" si="9"/>
        <v/>
      </c>
      <c r="I57" s="488" t="str">
        <f>IF($B57="","",IFERROR(SUMIFS('Data Sorting_Secondary'!$C:$C,'Data Sorting_Secondary'!$A:$A,$B57,'Data Sorting_Secondary'!$B:$B,TRIM(I$10)),0))</f>
        <v/>
      </c>
      <c r="J57" s="488" t="str">
        <f>IF($B57="","",IFERROR(SUMIFS('Data Sorting_Secondary'!$C:$C,'Data Sorting_Secondary'!$A:$A,$B57,'Data Sorting_Secondary'!$B:$B,TRIM(J$10)),0))</f>
        <v/>
      </c>
      <c r="K57" s="488" t="str">
        <f>IF($B57="","",IFERROR(SUMIFS('Data Sorting_Secondary'!$C:$C,'Data Sorting_Secondary'!$A:$A,$B57,'Data Sorting_Secondary'!$B:$B,TRIM(K$10)),0))</f>
        <v/>
      </c>
      <c r="L57" s="488" t="str">
        <f>IF($B57="","",IFERROR(SUMIFS('Data Sorting_Secondary'!$C:$C,'Data Sorting_Secondary'!$A:$A,$B57,'Data Sorting_Secondary'!$B:$B,TRIM(L$10)),0))</f>
        <v/>
      </c>
      <c r="M57" s="488" t="str">
        <f>IF($B57="","",IFERROR(SUMIFS('Data Sorting_Secondary'!$C:$C,'Data Sorting_Secondary'!$A:$A,$B57,'Data Sorting_Secondary'!$B:$B,TRIM(M$10)),0))</f>
        <v/>
      </c>
      <c r="N57" s="488" t="str">
        <f>IF($B57="","",IFERROR(SUMIFS('Data Sorting_Secondary'!$C:$C,'Data Sorting_Secondary'!$A:$A,$B57,'Data Sorting_Secondary'!$B:$B,TRIM(N$10)),0))</f>
        <v/>
      </c>
      <c r="O57" s="488" t="str">
        <f>IF($B57="","",IFERROR(SUMIFS('Data Sorting_Secondary'!$C:$C,'Data Sorting_Secondary'!$A:$A,$B57,'Data Sorting_Secondary'!$B:$B,TRIM(O$10)),0))</f>
        <v/>
      </c>
      <c r="P57" s="488" t="str">
        <f>IF($B57="","",IFERROR(SUMIFS('Data Sorting_Secondary'!$C:$C,'Data Sorting_Secondary'!$A:$A,$B57,'Data Sorting_Secondary'!$B:$B,TRIM(P$10)),0))</f>
        <v/>
      </c>
      <c r="Q57" s="488" t="str">
        <f>IF($B57="","",IFERROR(SUMIFS('Data Sorting_Secondary'!$C:$C,'Data Sorting_Secondary'!$A:$A,$B57,'Data Sorting_Secondary'!$B:$B,TRIM(Q$10)),0))</f>
        <v/>
      </c>
      <c r="R57" s="479" t="str">
        <f t="shared" si="10"/>
        <v/>
      </c>
      <c r="S57" s="488" t="str">
        <f>IF($B57="","",IFERROR(SUMIFS('Data Sorting_Secondary'!$C:$C,'Data Sorting_Secondary'!$A:$A,$B57,'Data Sorting_Secondary'!$B:$B,TRIM(S$10)),0))</f>
        <v/>
      </c>
      <c r="T57" s="488" t="str">
        <f>IF($B57="","",IFERROR(SUMIFS('Data Sorting_Secondary'!$C:$C,'Data Sorting_Secondary'!$A:$A,$B57,'Data Sorting_Secondary'!$B:$B,TRIM(T$10)),0))</f>
        <v/>
      </c>
      <c r="U57" s="479" t="str">
        <f t="shared" si="11"/>
        <v/>
      </c>
    </row>
    <row r="58" spans="2:21" x14ac:dyDescent="0.25">
      <c r="B58" s="506" t="str">
        <f>IF('manual inputs_secondary'!D50&lt;&gt;"",'manual inputs_secondary'!D50,"")</f>
        <v/>
      </c>
      <c r="C58" s="488" t="str">
        <f>IF($B58="","",IFERROR(SUMIFS('Data Sorting_Secondary'!$C:$C,'Data Sorting_Secondary'!$A:$A,$B58,'Data Sorting_Secondary'!$B:$B,TRIM(C$10)),0))</f>
        <v/>
      </c>
      <c r="D58" s="479" t="str">
        <f t="shared" si="5"/>
        <v/>
      </c>
      <c r="E58" s="488" t="str">
        <f>IF($B58="","",IFERROR(SUMIFS('Data Sorting_Secondary'!$C:$C,'Data Sorting_Secondary'!$A:$A,$B58,'Data Sorting_Secondary'!$B:$B,TRIM(E$10)),0))</f>
        <v/>
      </c>
      <c r="F58" s="488" t="str">
        <f>IF($B58="","",IFERROR(SUMIFS('Data Sorting_Secondary'!$C:$C,'Data Sorting_Secondary'!$A:$A,$B58,'Data Sorting_Secondary'!$B:$B,TRIM(F$10)),0))</f>
        <v/>
      </c>
      <c r="G58" s="488" t="str">
        <f>IF($B58="","",IFERROR(SUMIFS('Data Sorting_Secondary'!$C:$C,'Data Sorting_Secondary'!$A:$A,$B58,'Data Sorting_Secondary'!$B:$B,TRIM(G$10)),0))</f>
        <v/>
      </c>
      <c r="H58" s="479" t="str">
        <f t="shared" si="9"/>
        <v/>
      </c>
      <c r="I58" s="488" t="str">
        <f>IF($B58="","",IFERROR(SUMIFS('Data Sorting_Secondary'!$C:$C,'Data Sorting_Secondary'!$A:$A,$B58,'Data Sorting_Secondary'!$B:$B,TRIM(I$10)),0))</f>
        <v/>
      </c>
      <c r="J58" s="488" t="str">
        <f>IF($B58="","",IFERROR(SUMIFS('Data Sorting_Secondary'!$C:$C,'Data Sorting_Secondary'!$A:$A,$B58,'Data Sorting_Secondary'!$B:$B,TRIM(J$10)),0))</f>
        <v/>
      </c>
      <c r="K58" s="488" t="str">
        <f>IF($B58="","",IFERROR(SUMIFS('Data Sorting_Secondary'!$C:$C,'Data Sorting_Secondary'!$A:$A,$B58,'Data Sorting_Secondary'!$B:$B,TRIM(K$10)),0))</f>
        <v/>
      </c>
      <c r="L58" s="488" t="str">
        <f>IF($B58="","",IFERROR(SUMIFS('Data Sorting_Secondary'!$C:$C,'Data Sorting_Secondary'!$A:$A,$B58,'Data Sorting_Secondary'!$B:$B,TRIM(L$10)),0))</f>
        <v/>
      </c>
      <c r="M58" s="488" t="str">
        <f>IF($B58="","",IFERROR(SUMIFS('Data Sorting_Secondary'!$C:$C,'Data Sorting_Secondary'!$A:$A,$B58,'Data Sorting_Secondary'!$B:$B,TRIM(M$10)),0))</f>
        <v/>
      </c>
      <c r="N58" s="488" t="str">
        <f>IF($B58="","",IFERROR(SUMIFS('Data Sorting_Secondary'!$C:$C,'Data Sorting_Secondary'!$A:$A,$B58,'Data Sorting_Secondary'!$B:$B,TRIM(N$10)),0))</f>
        <v/>
      </c>
      <c r="O58" s="488" t="str">
        <f>IF($B58="","",IFERROR(SUMIFS('Data Sorting_Secondary'!$C:$C,'Data Sorting_Secondary'!$A:$A,$B58,'Data Sorting_Secondary'!$B:$B,TRIM(O$10)),0))</f>
        <v/>
      </c>
      <c r="P58" s="488" t="str">
        <f>IF($B58="","",IFERROR(SUMIFS('Data Sorting_Secondary'!$C:$C,'Data Sorting_Secondary'!$A:$A,$B58,'Data Sorting_Secondary'!$B:$B,TRIM(P$10)),0))</f>
        <v/>
      </c>
      <c r="Q58" s="488" t="str">
        <f>IF($B58="","",IFERROR(SUMIFS('Data Sorting_Secondary'!$C:$C,'Data Sorting_Secondary'!$A:$A,$B58,'Data Sorting_Secondary'!$B:$B,TRIM(Q$10)),0))</f>
        <v/>
      </c>
      <c r="R58" s="479" t="str">
        <f t="shared" si="10"/>
        <v/>
      </c>
      <c r="S58" s="488" t="str">
        <f>IF($B58="","",IFERROR(SUMIFS('Data Sorting_Secondary'!$C:$C,'Data Sorting_Secondary'!$A:$A,$B58,'Data Sorting_Secondary'!$B:$B,TRIM(S$10)),0))</f>
        <v/>
      </c>
      <c r="T58" s="488" t="str">
        <f>IF($B58="","",IFERROR(SUMIFS('Data Sorting_Secondary'!$C:$C,'Data Sorting_Secondary'!$A:$A,$B58,'Data Sorting_Secondary'!$B:$B,TRIM(T$10)),0))</f>
        <v/>
      </c>
      <c r="U58" s="479" t="str">
        <f t="shared" si="11"/>
        <v/>
      </c>
    </row>
    <row r="59" spans="2:21" x14ac:dyDescent="0.25">
      <c r="B59" s="506" t="str">
        <f>IF('manual inputs_secondary'!D51&lt;&gt;"",'manual inputs_secondary'!D51,"")</f>
        <v/>
      </c>
      <c r="C59" s="488" t="str">
        <f>IF($B59="","",IFERROR(SUMIFS('Data Sorting_Secondary'!$C:$C,'Data Sorting_Secondary'!$A:$A,$B59,'Data Sorting_Secondary'!$B:$B,TRIM(C$10)),0))</f>
        <v/>
      </c>
      <c r="D59" s="479" t="str">
        <f t="shared" si="5"/>
        <v/>
      </c>
      <c r="E59" s="488" t="str">
        <f>IF($B59="","",IFERROR(SUMIFS('Data Sorting_Secondary'!$C:$C,'Data Sorting_Secondary'!$A:$A,$B59,'Data Sorting_Secondary'!$B:$B,TRIM(E$10)),0))</f>
        <v/>
      </c>
      <c r="F59" s="488" t="str">
        <f>IF($B59="","",IFERROR(SUMIFS('Data Sorting_Secondary'!$C:$C,'Data Sorting_Secondary'!$A:$A,$B59,'Data Sorting_Secondary'!$B:$B,TRIM(F$10)),0))</f>
        <v/>
      </c>
      <c r="G59" s="488" t="str">
        <f>IF($B59="","",IFERROR(SUMIFS('Data Sorting_Secondary'!$C:$C,'Data Sorting_Secondary'!$A:$A,$B59,'Data Sorting_Secondary'!$B:$B,TRIM(G$10)),0))</f>
        <v/>
      </c>
      <c r="H59" s="479" t="str">
        <f t="shared" si="9"/>
        <v/>
      </c>
      <c r="I59" s="488" t="str">
        <f>IF($B59="","",IFERROR(SUMIFS('Data Sorting_Secondary'!$C:$C,'Data Sorting_Secondary'!$A:$A,$B59,'Data Sorting_Secondary'!$B:$B,TRIM(I$10)),0))</f>
        <v/>
      </c>
      <c r="J59" s="488" t="str">
        <f>IF($B59="","",IFERROR(SUMIFS('Data Sorting_Secondary'!$C:$C,'Data Sorting_Secondary'!$A:$A,$B59,'Data Sorting_Secondary'!$B:$B,TRIM(J$10)),0))</f>
        <v/>
      </c>
      <c r="K59" s="488" t="str">
        <f>IF($B59="","",IFERROR(SUMIFS('Data Sorting_Secondary'!$C:$C,'Data Sorting_Secondary'!$A:$A,$B59,'Data Sorting_Secondary'!$B:$B,TRIM(K$10)),0))</f>
        <v/>
      </c>
      <c r="L59" s="488" t="str">
        <f>IF($B59="","",IFERROR(SUMIFS('Data Sorting_Secondary'!$C:$C,'Data Sorting_Secondary'!$A:$A,$B59,'Data Sorting_Secondary'!$B:$B,TRIM(L$10)),0))</f>
        <v/>
      </c>
      <c r="M59" s="488" t="str">
        <f>IF($B59="","",IFERROR(SUMIFS('Data Sorting_Secondary'!$C:$C,'Data Sorting_Secondary'!$A:$A,$B59,'Data Sorting_Secondary'!$B:$B,TRIM(M$10)),0))</f>
        <v/>
      </c>
      <c r="N59" s="488" t="str">
        <f>IF($B59="","",IFERROR(SUMIFS('Data Sorting_Secondary'!$C:$C,'Data Sorting_Secondary'!$A:$A,$B59,'Data Sorting_Secondary'!$B:$B,TRIM(N$10)),0))</f>
        <v/>
      </c>
      <c r="O59" s="488" t="str">
        <f>IF($B59="","",IFERROR(SUMIFS('Data Sorting_Secondary'!$C:$C,'Data Sorting_Secondary'!$A:$A,$B59,'Data Sorting_Secondary'!$B:$B,TRIM(O$10)),0))</f>
        <v/>
      </c>
      <c r="P59" s="488" t="str">
        <f>IF($B59="","",IFERROR(SUMIFS('Data Sorting_Secondary'!$C:$C,'Data Sorting_Secondary'!$A:$A,$B59,'Data Sorting_Secondary'!$B:$B,TRIM(P$10)),0))</f>
        <v/>
      </c>
      <c r="Q59" s="488" t="str">
        <f>IF($B59="","",IFERROR(SUMIFS('Data Sorting_Secondary'!$C:$C,'Data Sorting_Secondary'!$A:$A,$B59,'Data Sorting_Secondary'!$B:$B,TRIM(Q$10)),0))</f>
        <v/>
      </c>
      <c r="R59" s="479" t="str">
        <f t="shared" si="10"/>
        <v/>
      </c>
      <c r="S59" s="488" t="str">
        <f>IF($B59="","",IFERROR(SUMIFS('Data Sorting_Secondary'!$C:$C,'Data Sorting_Secondary'!$A:$A,$B59,'Data Sorting_Secondary'!$B:$B,TRIM(S$10)),0))</f>
        <v/>
      </c>
      <c r="T59" s="488" t="str">
        <f>IF($B59="","",IFERROR(SUMIFS('Data Sorting_Secondary'!$C:$C,'Data Sorting_Secondary'!$A:$A,$B59,'Data Sorting_Secondary'!$B:$B,TRIM(T$10)),0))</f>
        <v/>
      </c>
      <c r="U59" s="479" t="str">
        <f t="shared" si="11"/>
        <v/>
      </c>
    </row>
    <row r="60" spans="2:21" x14ac:dyDescent="0.25">
      <c r="B60" s="506" t="str">
        <f>IF('manual inputs_secondary'!D52&lt;&gt;"",'manual inputs_secondary'!D52,"")</f>
        <v/>
      </c>
      <c r="C60" s="488" t="str">
        <f>IF($B60="","",IFERROR(SUMIFS('Data Sorting_Secondary'!$C:$C,'Data Sorting_Secondary'!$A:$A,$B60,'Data Sorting_Secondary'!$B:$B,TRIM(C$10)),0))</f>
        <v/>
      </c>
      <c r="D60" s="479" t="str">
        <f t="shared" si="5"/>
        <v/>
      </c>
      <c r="E60" s="488" t="str">
        <f>IF($B60="","",IFERROR(SUMIFS('Data Sorting_Secondary'!$C:$C,'Data Sorting_Secondary'!$A:$A,$B60,'Data Sorting_Secondary'!$B:$B,TRIM(E$10)),0))</f>
        <v/>
      </c>
      <c r="F60" s="488" t="str">
        <f>IF($B60="","",IFERROR(SUMIFS('Data Sorting_Secondary'!$C:$C,'Data Sorting_Secondary'!$A:$A,$B60,'Data Sorting_Secondary'!$B:$B,TRIM(F$10)),0))</f>
        <v/>
      </c>
      <c r="G60" s="488" t="str">
        <f>IF($B60="","",IFERROR(SUMIFS('Data Sorting_Secondary'!$C:$C,'Data Sorting_Secondary'!$A:$A,$B60,'Data Sorting_Secondary'!$B:$B,TRIM(G$10)),0))</f>
        <v/>
      </c>
      <c r="H60" s="479" t="str">
        <f t="shared" si="9"/>
        <v/>
      </c>
      <c r="I60" s="488" t="str">
        <f>IF($B60="","",IFERROR(SUMIFS('Data Sorting_Secondary'!$C:$C,'Data Sorting_Secondary'!$A:$A,$B60,'Data Sorting_Secondary'!$B:$B,TRIM(I$10)),0))</f>
        <v/>
      </c>
      <c r="J60" s="488" t="str">
        <f>IF($B60="","",IFERROR(SUMIFS('Data Sorting_Secondary'!$C:$C,'Data Sorting_Secondary'!$A:$A,$B60,'Data Sorting_Secondary'!$B:$B,TRIM(J$10)),0))</f>
        <v/>
      </c>
      <c r="K60" s="488" t="str">
        <f>IF($B60="","",IFERROR(SUMIFS('Data Sorting_Secondary'!$C:$C,'Data Sorting_Secondary'!$A:$A,$B60,'Data Sorting_Secondary'!$B:$B,TRIM(K$10)),0))</f>
        <v/>
      </c>
      <c r="L60" s="488" t="str">
        <f>IF($B60="","",IFERROR(SUMIFS('Data Sorting_Secondary'!$C:$C,'Data Sorting_Secondary'!$A:$A,$B60,'Data Sorting_Secondary'!$B:$B,TRIM(L$10)),0))</f>
        <v/>
      </c>
      <c r="M60" s="488" t="str">
        <f>IF($B60="","",IFERROR(SUMIFS('Data Sorting_Secondary'!$C:$C,'Data Sorting_Secondary'!$A:$A,$B60,'Data Sorting_Secondary'!$B:$B,TRIM(M$10)),0))</f>
        <v/>
      </c>
      <c r="N60" s="488" t="str">
        <f>IF($B60="","",IFERROR(SUMIFS('Data Sorting_Secondary'!$C:$C,'Data Sorting_Secondary'!$A:$A,$B60,'Data Sorting_Secondary'!$B:$B,TRIM(N$10)),0))</f>
        <v/>
      </c>
      <c r="O60" s="488" t="str">
        <f>IF($B60="","",IFERROR(SUMIFS('Data Sorting_Secondary'!$C:$C,'Data Sorting_Secondary'!$A:$A,$B60,'Data Sorting_Secondary'!$B:$B,TRIM(O$10)),0))</f>
        <v/>
      </c>
      <c r="P60" s="488" t="str">
        <f>IF($B60="","",IFERROR(SUMIFS('Data Sorting_Secondary'!$C:$C,'Data Sorting_Secondary'!$A:$A,$B60,'Data Sorting_Secondary'!$B:$B,TRIM(P$10)),0))</f>
        <v/>
      </c>
      <c r="Q60" s="488" t="str">
        <f>IF($B60="","",IFERROR(SUMIFS('Data Sorting_Secondary'!$C:$C,'Data Sorting_Secondary'!$A:$A,$B60,'Data Sorting_Secondary'!$B:$B,TRIM(Q$10)),0))</f>
        <v/>
      </c>
      <c r="R60" s="479" t="str">
        <f t="shared" si="10"/>
        <v/>
      </c>
      <c r="S60" s="488" t="str">
        <f>IF($B60="","",IFERROR(SUMIFS('Data Sorting_Secondary'!$C:$C,'Data Sorting_Secondary'!$A:$A,$B60,'Data Sorting_Secondary'!$B:$B,TRIM(S$10)),0))</f>
        <v/>
      </c>
      <c r="T60" s="488" t="str">
        <f>IF($B60="","",IFERROR(SUMIFS('Data Sorting_Secondary'!$C:$C,'Data Sorting_Secondary'!$A:$A,$B60,'Data Sorting_Secondary'!$B:$B,TRIM(T$10)),0))</f>
        <v/>
      </c>
      <c r="U60" s="479" t="str">
        <f t="shared" si="11"/>
        <v/>
      </c>
    </row>
    <row r="61" spans="2:21" x14ac:dyDescent="0.25">
      <c r="B61" s="507" t="str">
        <f>IF('manual inputs_secondary'!D53&lt;&gt;"",'manual inputs_secondary'!D53,"")</f>
        <v/>
      </c>
      <c r="C61" s="489" t="str">
        <f>IF($B61="","",IFERROR(SUMIFS('Data Sorting_Secondary'!$C:$C,'Data Sorting_Secondary'!$A:$A,$B61,'Data Sorting_Secondary'!$B:$B,TRIM(C$10)),0))</f>
        <v/>
      </c>
      <c r="D61" s="494" t="str">
        <f t="shared" si="5"/>
        <v/>
      </c>
      <c r="E61" s="489" t="str">
        <f>IF($B61="","",IFERROR(SUMIFS('Data Sorting_Secondary'!$C:$C,'Data Sorting_Secondary'!$A:$A,$B61,'Data Sorting_Secondary'!$B:$B,TRIM(E$10)),0))</f>
        <v/>
      </c>
      <c r="F61" s="489" t="str">
        <f>IF($B61="","",IFERROR(SUMIFS('Data Sorting_Secondary'!$C:$C,'Data Sorting_Secondary'!$A:$A,$B61,'Data Sorting_Secondary'!$B:$B,TRIM(F$10)),0))</f>
        <v/>
      </c>
      <c r="G61" s="489" t="str">
        <f>IF($B61="","",IFERROR(SUMIFS('Data Sorting_Secondary'!$C:$C,'Data Sorting_Secondary'!$A:$A,$B61,'Data Sorting_Secondary'!$B:$B,TRIM(G$10)),0))</f>
        <v/>
      </c>
      <c r="H61" s="494" t="str">
        <f t="shared" si="9"/>
        <v/>
      </c>
      <c r="I61" s="489" t="str">
        <f>IF($B61="","",IFERROR(SUMIFS('Data Sorting_Secondary'!$C:$C,'Data Sorting_Secondary'!$A:$A,$B61,'Data Sorting_Secondary'!$B:$B,TRIM(I$10)),0))</f>
        <v/>
      </c>
      <c r="J61" s="489" t="str">
        <f>IF($B61="","",IFERROR(SUMIFS('Data Sorting_Secondary'!$C:$C,'Data Sorting_Secondary'!$A:$A,$B61,'Data Sorting_Secondary'!$B:$B,TRIM(J$10)),0))</f>
        <v/>
      </c>
      <c r="K61" s="489" t="str">
        <f>IF($B61="","",IFERROR(SUMIFS('Data Sorting_Secondary'!$C:$C,'Data Sorting_Secondary'!$A:$A,$B61,'Data Sorting_Secondary'!$B:$B,TRIM(K$10)),0))</f>
        <v/>
      </c>
      <c r="L61" s="489" t="str">
        <f>IF($B61="","",IFERROR(SUMIFS('Data Sorting_Secondary'!$C:$C,'Data Sorting_Secondary'!$A:$A,$B61,'Data Sorting_Secondary'!$B:$B,TRIM(L$10)),0))</f>
        <v/>
      </c>
      <c r="M61" s="489" t="str">
        <f>IF($B61="","",IFERROR(SUMIFS('Data Sorting_Secondary'!$C:$C,'Data Sorting_Secondary'!$A:$A,$B61,'Data Sorting_Secondary'!$B:$B,TRIM(M$10)),0))</f>
        <v/>
      </c>
      <c r="N61" s="489" t="str">
        <f>IF($B61="","",IFERROR(SUMIFS('Data Sorting_Secondary'!$C:$C,'Data Sorting_Secondary'!$A:$A,$B61,'Data Sorting_Secondary'!$B:$B,TRIM(N$10)),0))</f>
        <v/>
      </c>
      <c r="O61" s="489" t="str">
        <f>IF($B61="","",IFERROR(SUMIFS('Data Sorting_Secondary'!$C:$C,'Data Sorting_Secondary'!$A:$A,$B61,'Data Sorting_Secondary'!$B:$B,TRIM(O$10)),0))</f>
        <v/>
      </c>
      <c r="P61" s="489" t="str">
        <f>IF($B61="","",IFERROR(SUMIFS('Data Sorting_Secondary'!$C:$C,'Data Sorting_Secondary'!$A:$A,$B61,'Data Sorting_Secondary'!$B:$B,TRIM(P$10)),0))</f>
        <v/>
      </c>
      <c r="Q61" s="489" t="str">
        <f>IF($B61="","",IFERROR(SUMIFS('Data Sorting_Secondary'!$C:$C,'Data Sorting_Secondary'!$A:$A,$B61,'Data Sorting_Secondary'!$B:$B,TRIM(Q$10)),0))</f>
        <v/>
      </c>
      <c r="R61" s="494" t="str">
        <f t="shared" si="10"/>
        <v/>
      </c>
      <c r="S61" s="489" t="str">
        <f>IF($B61="","",IFERROR(SUMIFS('Data Sorting_Secondary'!$C:$C,'Data Sorting_Secondary'!$A:$A,$B61,'Data Sorting_Secondary'!$B:$B,TRIM(S$10)),0))</f>
        <v/>
      </c>
      <c r="T61" s="489" t="str">
        <f>IF($B61="","",IFERROR(SUMIFS('Data Sorting_Secondary'!$C:$C,'Data Sorting_Secondary'!$A:$A,$B61,'Data Sorting_Secondary'!$B:$B,TRIM(T$10)),0))</f>
        <v/>
      </c>
      <c r="U61" s="494" t="str">
        <f t="shared" si="11"/>
        <v/>
      </c>
    </row>
    <row r="62" spans="2:21" s="82" customFormat="1" x14ac:dyDescent="0.25">
      <c r="C62" s="332"/>
      <c r="D62" s="226"/>
      <c r="E62" s="223"/>
      <c r="F62" s="223"/>
      <c r="G62" s="223"/>
      <c r="H62" s="226"/>
      <c r="I62" s="223"/>
      <c r="J62" s="223"/>
      <c r="K62" s="223"/>
      <c r="L62" s="223"/>
      <c r="M62" s="223"/>
      <c r="N62" s="223"/>
      <c r="O62" s="223"/>
      <c r="P62" s="223"/>
      <c r="Q62" s="223"/>
      <c r="R62" s="226"/>
      <c r="S62" s="223"/>
      <c r="T62" s="223"/>
      <c r="U62" s="223"/>
    </row>
  </sheetData>
  <mergeCells count="4">
    <mergeCell ref="D9:D10"/>
    <mergeCell ref="H9:H10"/>
    <mergeCell ref="R9:R10"/>
    <mergeCell ref="U9:U10"/>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355A-101D-4FC6-B8E2-9793326D77AA}">
  <sheetPr>
    <tabColor indexed="43"/>
  </sheetPr>
  <dimension ref="A1:V562"/>
  <sheetViews>
    <sheetView workbookViewId="0"/>
  </sheetViews>
  <sheetFormatPr defaultRowHeight="15" x14ac:dyDescent="0.25"/>
  <cols>
    <col min="1" max="1" width="23.5703125" style="566" customWidth="1"/>
    <col min="2" max="2" width="22.7109375" style="566" customWidth="1"/>
    <col min="3" max="3" width="82.42578125" style="566" customWidth="1"/>
    <col min="4" max="4" width="7" style="566" customWidth="1"/>
    <col min="5" max="5" width="9.85546875" style="566" customWidth="1"/>
    <col min="6" max="6" width="16.140625" style="566" customWidth="1"/>
    <col min="7" max="7" width="9.85546875" style="566" customWidth="1"/>
    <col min="8" max="16384" width="9.140625" style="566"/>
  </cols>
  <sheetData>
    <row r="1" spans="1:22" x14ac:dyDescent="0.25">
      <c r="A1" s="527"/>
      <c r="B1" s="527"/>
      <c r="C1" s="527"/>
      <c r="D1" s="527"/>
      <c r="E1" s="527"/>
      <c r="F1" s="527"/>
      <c r="G1" s="527"/>
    </row>
    <row r="2" spans="1:22" x14ac:dyDescent="0.25">
      <c r="A2" s="527"/>
      <c r="B2" s="527"/>
      <c r="C2" s="527"/>
      <c r="D2" s="527"/>
      <c r="E2" s="527"/>
      <c r="F2" s="527"/>
      <c r="G2" s="527"/>
      <c r="L2" s="519"/>
      <c r="M2" s="519"/>
      <c r="N2" s="519"/>
      <c r="O2" s="519"/>
      <c r="P2" s="519"/>
      <c r="Q2" s="519"/>
      <c r="R2" s="519"/>
      <c r="S2" s="519"/>
      <c r="T2" s="519"/>
      <c r="U2" s="519"/>
      <c r="V2" s="519"/>
    </row>
    <row r="3" spans="1:22" x14ac:dyDescent="0.25">
      <c r="A3" s="527"/>
      <c r="B3" s="527"/>
      <c r="C3" s="527"/>
      <c r="D3" s="527"/>
      <c r="E3" s="527"/>
      <c r="F3" s="527"/>
      <c r="G3" s="527"/>
      <c r="L3" s="519"/>
      <c r="M3" s="519"/>
      <c r="N3" s="519"/>
      <c r="O3" s="519"/>
      <c r="P3" s="519"/>
      <c r="Q3" s="519"/>
      <c r="R3" s="519"/>
      <c r="S3" s="519"/>
      <c r="T3" s="519"/>
      <c r="U3" s="519"/>
      <c r="V3" s="519"/>
    </row>
    <row r="4" spans="1:22" x14ac:dyDescent="0.25">
      <c r="A4" s="527"/>
      <c r="B4" s="527"/>
      <c r="C4" s="527"/>
      <c r="D4" s="527"/>
      <c r="E4" s="527"/>
      <c r="F4" s="527"/>
      <c r="G4" s="527"/>
    </row>
    <row r="5" spans="1:22" x14ac:dyDescent="0.25">
      <c r="A5" s="527"/>
      <c r="B5" s="527"/>
      <c r="C5" s="527"/>
      <c r="D5" s="527"/>
      <c r="E5" s="527"/>
      <c r="F5" s="527"/>
      <c r="G5" s="527"/>
    </row>
    <row r="6" spans="1:22" x14ac:dyDescent="0.25">
      <c r="A6" s="527"/>
      <c r="B6" s="527"/>
      <c r="C6" s="527"/>
      <c r="D6" s="527"/>
      <c r="E6" s="527"/>
      <c r="F6" s="527"/>
      <c r="G6" s="527"/>
    </row>
    <row r="7" spans="1:22" x14ac:dyDescent="0.25">
      <c r="A7" s="527"/>
      <c r="B7" s="527"/>
      <c r="C7" s="527"/>
      <c r="D7" s="527"/>
      <c r="E7" s="527"/>
      <c r="F7" s="527"/>
      <c r="G7" s="527"/>
    </row>
    <row r="8" spans="1:22" x14ac:dyDescent="0.25">
      <c r="A8" s="527"/>
      <c r="B8" s="527"/>
      <c r="C8" s="527"/>
      <c r="D8" s="527"/>
      <c r="E8" s="527"/>
      <c r="F8" s="527"/>
      <c r="G8" s="527"/>
    </row>
    <row r="9" spans="1:22" x14ac:dyDescent="0.25">
      <c r="A9" s="527"/>
      <c r="B9" s="527"/>
      <c r="C9" s="527"/>
      <c r="D9" s="527"/>
      <c r="E9" s="527"/>
      <c r="F9" s="527"/>
      <c r="G9" s="527"/>
    </row>
    <row r="10" spans="1:22" x14ac:dyDescent="0.25">
      <c r="A10" s="527"/>
      <c r="B10" s="527"/>
      <c r="C10" s="527"/>
      <c r="D10" s="527"/>
      <c r="E10" s="527"/>
      <c r="F10" s="527"/>
      <c r="G10" s="527"/>
    </row>
    <row r="11" spans="1:22" x14ac:dyDescent="0.25">
      <c r="A11" s="527"/>
      <c r="B11" s="527"/>
      <c r="C11" s="527"/>
      <c r="D11" s="527"/>
      <c r="E11" s="527"/>
      <c r="F11" s="527"/>
      <c r="G11" s="527"/>
    </row>
    <row r="12" spans="1:22" x14ac:dyDescent="0.25">
      <c r="A12" s="527"/>
      <c r="B12" s="527"/>
      <c r="C12" s="527"/>
      <c r="D12" s="527"/>
      <c r="E12" s="527"/>
      <c r="F12" s="527"/>
      <c r="G12" s="527"/>
    </row>
    <row r="13" spans="1:22" x14ac:dyDescent="0.25">
      <c r="A13" s="527"/>
      <c r="B13" s="527"/>
      <c r="C13" s="527"/>
      <c r="D13" s="527"/>
      <c r="E13" s="527"/>
      <c r="F13" s="527"/>
      <c r="G13" s="527"/>
    </row>
    <row r="14" spans="1:22" x14ac:dyDescent="0.25">
      <c r="A14" s="527"/>
      <c r="B14" s="527"/>
      <c r="C14" s="527"/>
      <c r="D14" s="527"/>
      <c r="E14" s="527"/>
      <c r="F14" s="527"/>
      <c r="G14" s="527"/>
    </row>
    <row r="15" spans="1:22" x14ac:dyDescent="0.25">
      <c r="A15" s="527"/>
      <c r="B15" s="527"/>
      <c r="C15" s="527"/>
      <c r="D15" s="527"/>
      <c r="E15" s="527"/>
      <c r="F15" s="527"/>
      <c r="G15" s="527"/>
    </row>
    <row r="16" spans="1:22" x14ac:dyDescent="0.25">
      <c r="A16" s="527"/>
      <c r="B16" s="527"/>
      <c r="C16" s="527"/>
      <c r="D16" s="527"/>
      <c r="E16" s="527"/>
      <c r="F16" s="527"/>
      <c r="G16" s="527"/>
    </row>
    <row r="17" spans="1:7" x14ac:dyDescent="0.25">
      <c r="A17" s="527"/>
      <c r="B17" s="527"/>
      <c r="C17" s="527"/>
      <c r="D17" s="527"/>
      <c r="E17" s="527"/>
      <c r="F17" s="579"/>
      <c r="G17" s="579"/>
    </row>
    <row r="18" spans="1:7" x14ac:dyDescent="0.25">
      <c r="A18" s="527"/>
      <c r="B18" s="527"/>
      <c r="C18" s="527"/>
      <c r="D18" s="527"/>
      <c r="E18" s="527"/>
      <c r="F18" s="579"/>
      <c r="G18" s="579"/>
    </row>
    <row r="19" spans="1:7" x14ac:dyDescent="0.25">
      <c r="A19" s="527"/>
      <c r="B19" s="527"/>
      <c r="C19" s="527"/>
      <c r="D19" s="527"/>
      <c r="E19" s="527"/>
      <c r="F19" s="579"/>
      <c r="G19" s="578"/>
    </row>
    <row r="20" spans="1:7" x14ac:dyDescent="0.25">
      <c r="A20" s="527"/>
      <c r="B20" s="527"/>
      <c r="C20" s="527"/>
      <c r="D20" s="527"/>
      <c r="E20" s="527"/>
      <c r="F20" s="579"/>
      <c r="G20" s="579"/>
    </row>
    <row r="21" spans="1:7" x14ac:dyDescent="0.25">
      <c r="A21" s="527"/>
      <c r="B21" s="527"/>
      <c r="C21" s="527"/>
      <c r="D21" s="527"/>
      <c r="E21" s="527"/>
      <c r="F21" s="579"/>
      <c r="G21" s="579"/>
    </row>
    <row r="22" spans="1:7" x14ac:dyDescent="0.25">
      <c r="A22" s="527"/>
      <c r="B22" s="527"/>
      <c r="C22" s="527"/>
      <c r="D22" s="527"/>
      <c r="E22" s="527"/>
      <c r="F22" s="579"/>
      <c r="G22" s="579"/>
    </row>
    <row r="23" spans="1:7" x14ac:dyDescent="0.25">
      <c r="A23" s="527"/>
      <c r="B23" s="527"/>
      <c r="C23" s="527"/>
      <c r="D23" s="527"/>
      <c r="E23" s="527"/>
      <c r="F23" s="578"/>
      <c r="G23" s="578"/>
    </row>
    <row r="24" spans="1:7" x14ac:dyDescent="0.25">
      <c r="A24" s="527"/>
      <c r="B24" s="527"/>
      <c r="C24" s="527"/>
      <c r="D24" s="527"/>
      <c r="E24" s="527"/>
      <c r="F24" s="578"/>
      <c r="G24" s="578"/>
    </row>
    <row r="25" spans="1:7" x14ac:dyDescent="0.25">
      <c r="A25" s="527"/>
      <c r="B25" s="527"/>
      <c r="C25" s="527"/>
      <c r="D25" s="527"/>
      <c r="E25" s="527"/>
      <c r="F25" s="578"/>
      <c r="G25" s="578"/>
    </row>
    <row r="26" spans="1:7" x14ac:dyDescent="0.25">
      <c r="A26" s="527"/>
      <c r="B26" s="527"/>
      <c r="C26" s="527"/>
      <c r="D26" s="527"/>
      <c r="E26" s="527"/>
      <c r="F26" s="578"/>
      <c r="G26" s="578"/>
    </row>
    <row r="27" spans="1:7" x14ac:dyDescent="0.25">
      <c r="A27" s="527"/>
      <c r="B27" s="527"/>
      <c r="C27" s="527"/>
      <c r="D27" s="527"/>
      <c r="E27" s="527"/>
      <c r="F27" s="578"/>
      <c r="G27" s="578"/>
    </row>
    <row r="28" spans="1:7" x14ac:dyDescent="0.25">
      <c r="A28" s="527"/>
      <c r="B28" s="527"/>
      <c r="C28" s="527"/>
      <c r="D28" s="527"/>
      <c r="E28" s="527"/>
      <c r="F28" s="578"/>
      <c r="G28" s="578"/>
    </row>
    <row r="29" spans="1:7" x14ac:dyDescent="0.25">
      <c r="A29" s="527"/>
      <c r="B29" s="527"/>
      <c r="C29" s="527"/>
      <c r="D29" s="527"/>
      <c r="E29" s="527"/>
      <c r="F29" s="578"/>
      <c r="G29" s="578"/>
    </row>
    <row r="30" spans="1:7" x14ac:dyDescent="0.25">
      <c r="A30" s="527"/>
      <c r="B30" s="527"/>
      <c r="C30" s="527"/>
      <c r="D30" s="527"/>
      <c r="E30" s="527"/>
      <c r="F30" s="578"/>
      <c r="G30" s="578"/>
    </row>
    <row r="31" spans="1:7" x14ac:dyDescent="0.25">
      <c r="A31" s="527"/>
      <c r="B31" s="527"/>
      <c r="C31" s="527"/>
      <c r="D31" s="527"/>
      <c r="E31" s="527"/>
      <c r="F31" s="578"/>
      <c r="G31" s="578"/>
    </row>
    <row r="32" spans="1:7" x14ac:dyDescent="0.25">
      <c r="A32" s="527"/>
      <c r="B32" s="527"/>
      <c r="C32" s="527"/>
      <c r="D32" s="527"/>
      <c r="E32" s="527"/>
      <c r="F32" s="578"/>
      <c r="G32" s="578"/>
    </row>
    <row r="33" spans="1:7" x14ac:dyDescent="0.25">
      <c r="A33" s="527"/>
      <c r="B33" s="527"/>
      <c r="C33" s="527"/>
      <c r="D33" s="527"/>
      <c r="E33" s="527"/>
      <c r="F33" s="527"/>
      <c r="G33" s="527"/>
    </row>
    <row r="34" spans="1:7" x14ac:dyDescent="0.25">
      <c r="A34" s="527"/>
      <c r="B34" s="527"/>
      <c r="C34" s="527"/>
      <c r="D34" s="527"/>
      <c r="E34" s="527"/>
      <c r="F34" s="527"/>
      <c r="G34" s="527"/>
    </row>
    <row r="35" spans="1:7" x14ac:dyDescent="0.25">
      <c r="A35" s="527"/>
      <c r="B35" s="527"/>
      <c r="C35" s="527"/>
      <c r="D35" s="527"/>
      <c r="E35" s="527"/>
      <c r="F35" s="527"/>
      <c r="G35" s="527"/>
    </row>
    <row r="36" spans="1:7" x14ac:dyDescent="0.25">
      <c r="A36" s="527"/>
      <c r="B36" s="527"/>
      <c r="C36" s="527"/>
      <c r="D36" s="527"/>
      <c r="E36" s="527"/>
      <c r="F36" s="527"/>
      <c r="G36" s="527"/>
    </row>
    <row r="37" spans="1:7" x14ac:dyDescent="0.25">
      <c r="A37" s="527"/>
      <c r="B37" s="527"/>
      <c r="C37" s="527"/>
      <c r="D37" s="527"/>
      <c r="E37" s="527"/>
      <c r="F37" s="527"/>
      <c r="G37" s="527"/>
    </row>
    <row r="38" spans="1:7" x14ac:dyDescent="0.25">
      <c r="A38" s="527"/>
      <c r="B38" s="527"/>
      <c r="C38" s="527"/>
      <c r="D38" s="527"/>
      <c r="E38" s="527"/>
      <c r="F38" s="527"/>
      <c r="G38" s="527"/>
    </row>
    <row r="39" spans="1:7" ht="15" customHeight="1" x14ac:dyDescent="0.25">
      <c r="A39" s="527"/>
      <c r="B39" s="527"/>
      <c r="C39" s="527"/>
      <c r="D39" s="527"/>
      <c r="E39" s="527"/>
      <c r="F39" s="527"/>
      <c r="G39" s="527"/>
    </row>
    <row r="40" spans="1:7" x14ac:dyDescent="0.25">
      <c r="A40" s="527"/>
      <c r="B40" s="527"/>
      <c r="C40" s="527"/>
      <c r="D40" s="527"/>
      <c r="E40" s="527"/>
      <c r="F40" s="527"/>
      <c r="G40" s="527"/>
    </row>
    <row r="41" spans="1:7" x14ac:dyDescent="0.25">
      <c r="A41" s="527"/>
      <c r="B41" s="527"/>
      <c r="C41" s="527"/>
      <c r="D41" s="527"/>
      <c r="E41" s="527"/>
      <c r="F41" s="527"/>
      <c r="G41" s="527"/>
    </row>
    <row r="42" spans="1:7" x14ac:dyDescent="0.25">
      <c r="A42" s="527"/>
      <c r="B42" s="527"/>
      <c r="C42" s="527"/>
      <c r="D42" s="527"/>
      <c r="E42" s="527"/>
      <c r="F42" s="527"/>
      <c r="G42" s="527"/>
    </row>
    <row r="43" spans="1:7" x14ac:dyDescent="0.25">
      <c r="A43" s="527"/>
      <c r="B43" s="527"/>
      <c r="C43" s="527"/>
      <c r="D43" s="527"/>
      <c r="E43" s="527"/>
      <c r="F43" s="527"/>
      <c r="G43" s="527"/>
    </row>
    <row r="44" spans="1:7" x14ac:dyDescent="0.25">
      <c r="A44" s="527"/>
      <c r="B44" s="527"/>
      <c r="C44" s="527"/>
      <c r="D44" s="527"/>
      <c r="E44" s="527"/>
      <c r="F44" s="527"/>
      <c r="G44" s="527"/>
    </row>
    <row r="45" spans="1:7" x14ac:dyDescent="0.25">
      <c r="A45" s="527"/>
      <c r="B45" s="527"/>
      <c r="C45" s="527"/>
      <c r="D45" s="527"/>
      <c r="E45" s="527"/>
      <c r="F45" s="527"/>
      <c r="G45" s="527"/>
    </row>
    <row r="46" spans="1:7" x14ac:dyDescent="0.25">
      <c r="A46" s="527"/>
      <c r="B46" s="527"/>
      <c r="C46" s="527"/>
      <c r="D46" s="527"/>
      <c r="E46" s="527"/>
      <c r="F46" s="527"/>
      <c r="G46" s="527"/>
    </row>
    <row r="47" spans="1:7" x14ac:dyDescent="0.25">
      <c r="A47" s="527"/>
      <c r="B47" s="527"/>
      <c r="C47" s="527"/>
      <c r="D47" s="527"/>
      <c r="E47" s="527"/>
      <c r="F47" s="527"/>
      <c r="G47" s="527"/>
    </row>
    <row r="48" spans="1:7" x14ac:dyDescent="0.25">
      <c r="A48" s="527"/>
      <c r="B48" s="527"/>
      <c r="C48" s="527"/>
      <c r="D48" s="527"/>
      <c r="E48" s="527"/>
      <c r="F48" s="527"/>
      <c r="G48" s="527"/>
    </row>
    <row r="49" spans="1:7" x14ac:dyDescent="0.25">
      <c r="A49" s="527"/>
      <c r="B49" s="527"/>
      <c r="C49" s="527"/>
      <c r="D49" s="527"/>
      <c r="E49" s="527"/>
      <c r="F49" s="579"/>
      <c r="G49" s="579"/>
    </row>
    <row r="50" spans="1:7" x14ac:dyDescent="0.25">
      <c r="A50" s="527"/>
      <c r="B50" s="527"/>
      <c r="C50" s="527"/>
      <c r="D50" s="527"/>
      <c r="E50" s="527"/>
      <c r="F50" s="579"/>
      <c r="G50" s="579"/>
    </row>
    <row r="51" spans="1:7" x14ac:dyDescent="0.25">
      <c r="A51" s="527"/>
      <c r="B51" s="527"/>
      <c r="C51" s="527"/>
      <c r="D51" s="527"/>
      <c r="E51" s="527"/>
      <c r="F51" s="579"/>
      <c r="G51" s="579"/>
    </row>
    <row r="52" spans="1:7" x14ac:dyDescent="0.25">
      <c r="A52" s="527"/>
      <c r="B52" s="527"/>
      <c r="C52" s="527"/>
      <c r="D52" s="527"/>
      <c r="E52" s="527"/>
      <c r="F52" s="579"/>
      <c r="G52" s="579"/>
    </row>
    <row r="53" spans="1:7" x14ac:dyDescent="0.25">
      <c r="A53" s="527"/>
      <c r="B53" s="527"/>
      <c r="C53" s="527"/>
      <c r="D53" s="527"/>
      <c r="E53" s="527"/>
      <c r="F53" s="578"/>
      <c r="G53" s="578"/>
    </row>
    <row r="54" spans="1:7" x14ac:dyDescent="0.25">
      <c r="A54" s="527"/>
      <c r="B54" s="527"/>
      <c r="C54" s="527"/>
      <c r="D54" s="527"/>
      <c r="E54" s="527"/>
      <c r="F54" s="578"/>
      <c r="G54" s="578"/>
    </row>
    <row r="55" spans="1:7" x14ac:dyDescent="0.25">
      <c r="A55" s="527"/>
      <c r="B55" s="527"/>
      <c r="C55" s="527"/>
      <c r="D55" s="527"/>
      <c r="E55" s="527"/>
      <c r="F55" s="578"/>
      <c r="G55" s="578"/>
    </row>
    <row r="56" spans="1:7" x14ac:dyDescent="0.25">
      <c r="A56" s="527"/>
      <c r="B56" s="527"/>
      <c r="C56" s="527"/>
      <c r="D56" s="527"/>
      <c r="E56" s="527"/>
      <c r="F56" s="578"/>
      <c r="G56" s="578"/>
    </row>
    <row r="57" spans="1:7" x14ac:dyDescent="0.25">
      <c r="A57" s="527"/>
      <c r="B57" s="527"/>
      <c r="C57" s="527"/>
      <c r="D57" s="527"/>
      <c r="E57" s="527"/>
      <c r="F57" s="578"/>
      <c r="G57" s="578"/>
    </row>
    <row r="58" spans="1:7" x14ac:dyDescent="0.25">
      <c r="A58" s="527"/>
      <c r="B58" s="527"/>
      <c r="C58" s="527"/>
      <c r="D58" s="527"/>
      <c r="E58" s="527"/>
      <c r="F58" s="578"/>
      <c r="G58" s="578"/>
    </row>
    <row r="59" spans="1:7" x14ac:dyDescent="0.25">
      <c r="A59" s="527"/>
      <c r="B59" s="527"/>
      <c r="C59" s="527"/>
      <c r="D59" s="527"/>
      <c r="E59" s="527"/>
      <c r="F59" s="578"/>
      <c r="G59" s="578"/>
    </row>
    <row r="60" spans="1:7" x14ac:dyDescent="0.25">
      <c r="A60" s="527"/>
      <c r="B60" s="527"/>
      <c r="C60" s="527"/>
      <c r="D60" s="527"/>
      <c r="E60" s="527"/>
      <c r="F60" s="578"/>
      <c r="G60" s="578"/>
    </row>
    <row r="61" spans="1:7" x14ac:dyDescent="0.25">
      <c r="A61" s="527"/>
      <c r="B61" s="527"/>
      <c r="C61" s="527"/>
      <c r="D61" s="527"/>
      <c r="E61" s="527"/>
      <c r="F61" s="578"/>
      <c r="G61" s="578"/>
    </row>
    <row r="62" spans="1:7" x14ac:dyDescent="0.25">
      <c r="A62" s="527"/>
      <c r="B62" s="527"/>
      <c r="C62" s="527"/>
      <c r="D62" s="527"/>
      <c r="E62" s="527"/>
      <c r="F62" s="578"/>
      <c r="G62" s="578"/>
    </row>
    <row r="63" spans="1:7" x14ac:dyDescent="0.25">
      <c r="A63" s="527"/>
      <c r="B63" s="527"/>
      <c r="C63" s="527"/>
      <c r="D63" s="527"/>
      <c r="E63" s="527"/>
      <c r="F63" s="578"/>
      <c r="G63" s="578"/>
    </row>
    <row r="64" spans="1:7" x14ac:dyDescent="0.25">
      <c r="A64" s="527"/>
      <c r="B64" s="527"/>
      <c r="C64" s="527"/>
      <c r="D64" s="527"/>
      <c r="E64" s="527"/>
      <c r="F64" s="578"/>
      <c r="G64" s="578"/>
    </row>
    <row r="65" spans="1:7" x14ac:dyDescent="0.25">
      <c r="A65" s="527"/>
      <c r="B65" s="527"/>
      <c r="C65" s="527"/>
      <c r="D65" s="527"/>
      <c r="E65" s="527"/>
      <c r="F65" s="527"/>
      <c r="G65" s="527"/>
    </row>
    <row r="66" spans="1:7" x14ac:dyDescent="0.25">
      <c r="A66" s="527"/>
      <c r="B66" s="527"/>
      <c r="C66" s="527"/>
      <c r="D66" s="527"/>
      <c r="E66" s="527"/>
      <c r="F66" s="527"/>
      <c r="G66" s="527"/>
    </row>
    <row r="67" spans="1:7" x14ac:dyDescent="0.25">
      <c r="A67" s="527"/>
      <c r="B67" s="527"/>
      <c r="C67" s="527"/>
      <c r="D67" s="527"/>
      <c r="E67" s="527"/>
      <c r="F67" s="527"/>
      <c r="G67" s="527"/>
    </row>
    <row r="68" spans="1:7" x14ac:dyDescent="0.25">
      <c r="A68" s="527"/>
      <c r="B68" s="527"/>
      <c r="C68" s="527"/>
      <c r="D68" s="527"/>
      <c r="E68" s="527"/>
      <c r="F68" s="527"/>
      <c r="G68" s="527"/>
    </row>
    <row r="69" spans="1:7" ht="15" customHeight="1" x14ac:dyDescent="0.25">
      <c r="A69" s="527"/>
      <c r="B69" s="527"/>
      <c r="C69" s="527"/>
      <c r="D69" s="527"/>
      <c r="E69" s="527"/>
      <c r="F69" s="527"/>
      <c r="G69" s="527"/>
    </row>
    <row r="70" spans="1:7" x14ac:dyDescent="0.25">
      <c r="A70" s="527"/>
      <c r="B70" s="527"/>
      <c r="C70" s="527"/>
      <c r="D70" s="527"/>
      <c r="E70" s="527"/>
      <c r="F70" s="527"/>
      <c r="G70" s="527"/>
    </row>
    <row r="71" spans="1:7" x14ac:dyDescent="0.25">
      <c r="A71" s="527"/>
      <c r="B71" s="527"/>
      <c r="C71" s="527"/>
      <c r="D71" s="527"/>
      <c r="E71" s="527"/>
      <c r="F71" s="527"/>
      <c r="G71" s="527"/>
    </row>
    <row r="72" spans="1:7" x14ac:dyDescent="0.25">
      <c r="A72" s="527"/>
      <c r="B72" s="527"/>
      <c r="C72" s="527"/>
      <c r="D72" s="527"/>
      <c r="E72" s="527"/>
      <c r="F72" s="527"/>
      <c r="G72" s="527"/>
    </row>
    <row r="73" spans="1:7" x14ac:dyDescent="0.25">
      <c r="A73" s="527"/>
      <c r="B73" s="527"/>
      <c r="C73" s="527"/>
      <c r="D73" s="527"/>
      <c r="E73" s="527"/>
      <c r="F73" s="527"/>
      <c r="G73" s="527"/>
    </row>
    <row r="74" spans="1:7" x14ac:dyDescent="0.25">
      <c r="A74" s="527"/>
      <c r="B74" s="527"/>
      <c r="C74" s="527"/>
      <c r="D74" s="527"/>
      <c r="E74" s="527"/>
      <c r="F74" s="527"/>
      <c r="G74" s="527"/>
    </row>
    <row r="75" spans="1:7" x14ac:dyDescent="0.25">
      <c r="A75" s="527"/>
      <c r="B75" s="527"/>
      <c r="C75" s="527"/>
      <c r="D75" s="527"/>
      <c r="E75" s="527"/>
      <c r="F75" s="527"/>
      <c r="G75" s="527"/>
    </row>
    <row r="76" spans="1:7" x14ac:dyDescent="0.25">
      <c r="A76" s="527"/>
      <c r="B76" s="527"/>
      <c r="C76" s="527"/>
      <c r="D76" s="527"/>
      <c r="E76" s="527"/>
      <c r="F76" s="527"/>
      <c r="G76" s="527"/>
    </row>
    <row r="77" spans="1:7" x14ac:dyDescent="0.25">
      <c r="A77" s="527"/>
      <c r="B77" s="527"/>
      <c r="C77" s="527"/>
      <c r="D77" s="527"/>
      <c r="E77" s="527"/>
      <c r="F77" s="527"/>
      <c r="G77" s="527"/>
    </row>
    <row r="78" spans="1:7" x14ac:dyDescent="0.25">
      <c r="A78" s="527"/>
      <c r="B78" s="527"/>
      <c r="C78" s="527"/>
      <c r="D78" s="527"/>
      <c r="E78" s="527"/>
      <c r="F78" s="527"/>
      <c r="G78" s="527"/>
    </row>
    <row r="79" spans="1:7" x14ac:dyDescent="0.25">
      <c r="A79" s="527"/>
      <c r="B79" s="527"/>
      <c r="C79" s="527"/>
      <c r="D79" s="527"/>
      <c r="E79" s="527"/>
      <c r="F79" s="527"/>
      <c r="G79" s="527"/>
    </row>
    <row r="80" spans="1:7" x14ac:dyDescent="0.25">
      <c r="A80" s="527"/>
      <c r="B80" s="527"/>
      <c r="C80" s="527"/>
      <c r="D80" s="527"/>
      <c r="E80" s="527"/>
      <c r="F80" s="527"/>
      <c r="G80" s="527"/>
    </row>
    <row r="81" spans="1:7" x14ac:dyDescent="0.25">
      <c r="A81" s="527"/>
      <c r="B81" s="527"/>
      <c r="C81" s="527"/>
      <c r="D81" s="527"/>
      <c r="E81" s="527"/>
      <c r="F81" s="579"/>
      <c r="G81" s="579"/>
    </row>
    <row r="82" spans="1:7" x14ac:dyDescent="0.25">
      <c r="A82" s="527"/>
      <c r="B82" s="527"/>
      <c r="C82" s="527"/>
      <c r="D82" s="527"/>
      <c r="E82" s="527"/>
      <c r="F82" s="579"/>
      <c r="G82" s="579"/>
    </row>
    <row r="83" spans="1:7" x14ac:dyDescent="0.25">
      <c r="A83" s="527"/>
      <c r="B83" s="527"/>
      <c r="C83" s="527"/>
      <c r="D83" s="527"/>
      <c r="E83" s="527"/>
      <c r="F83" s="578"/>
      <c r="G83" s="578"/>
    </row>
    <row r="84" spans="1:7" x14ac:dyDescent="0.25">
      <c r="A84" s="527"/>
      <c r="B84" s="527"/>
      <c r="C84" s="527"/>
      <c r="D84" s="527"/>
      <c r="E84" s="527"/>
      <c r="F84" s="578"/>
      <c r="G84" s="578"/>
    </row>
    <row r="85" spans="1:7" x14ac:dyDescent="0.25">
      <c r="A85" s="527"/>
      <c r="B85" s="527"/>
      <c r="C85" s="527"/>
      <c r="D85" s="527"/>
      <c r="E85" s="527"/>
      <c r="F85" s="578"/>
      <c r="G85" s="578"/>
    </row>
    <row r="86" spans="1:7" x14ac:dyDescent="0.25">
      <c r="A86" s="527"/>
      <c r="B86" s="527"/>
      <c r="C86" s="527"/>
      <c r="D86" s="527"/>
      <c r="E86" s="527"/>
      <c r="F86" s="578"/>
      <c r="G86" s="578"/>
    </row>
    <row r="87" spans="1:7" x14ac:dyDescent="0.25">
      <c r="A87" s="527"/>
      <c r="B87" s="527"/>
      <c r="C87" s="527"/>
      <c r="D87" s="527"/>
      <c r="E87" s="527"/>
      <c r="F87" s="578"/>
      <c r="G87" s="578"/>
    </row>
    <row r="88" spans="1:7" x14ac:dyDescent="0.25">
      <c r="A88" s="527"/>
      <c r="B88" s="527"/>
      <c r="C88" s="527"/>
      <c r="D88" s="527"/>
      <c r="E88" s="527"/>
      <c r="F88" s="578"/>
      <c r="G88" s="578"/>
    </row>
    <row r="89" spans="1:7" x14ac:dyDescent="0.25">
      <c r="A89" s="527"/>
      <c r="B89" s="527"/>
      <c r="C89" s="527"/>
      <c r="D89" s="527"/>
      <c r="E89" s="527"/>
      <c r="F89" s="578"/>
      <c r="G89" s="578"/>
    </row>
    <row r="90" spans="1:7" x14ac:dyDescent="0.25">
      <c r="A90" s="527"/>
      <c r="B90" s="527"/>
      <c r="C90" s="527"/>
      <c r="D90" s="527"/>
      <c r="E90" s="527"/>
      <c r="F90" s="578"/>
      <c r="G90" s="578"/>
    </row>
    <row r="91" spans="1:7" x14ac:dyDescent="0.25">
      <c r="A91" s="527"/>
      <c r="B91" s="527"/>
      <c r="C91" s="527"/>
      <c r="D91" s="527"/>
      <c r="E91" s="527"/>
      <c r="F91" s="578"/>
      <c r="G91" s="578"/>
    </row>
    <row r="92" spans="1:7" x14ac:dyDescent="0.25">
      <c r="A92" s="527"/>
      <c r="B92" s="527"/>
      <c r="C92" s="527"/>
      <c r="D92" s="527"/>
      <c r="E92" s="527"/>
      <c r="F92" s="578"/>
      <c r="G92" s="578"/>
    </row>
    <row r="93" spans="1:7" x14ac:dyDescent="0.25">
      <c r="A93" s="527"/>
      <c r="B93" s="527"/>
      <c r="C93" s="527"/>
      <c r="D93" s="527"/>
      <c r="E93" s="527"/>
      <c r="F93" s="578"/>
      <c r="G93" s="578"/>
    </row>
    <row r="94" spans="1:7" x14ac:dyDescent="0.25">
      <c r="A94" s="527"/>
      <c r="B94" s="527"/>
      <c r="C94" s="527"/>
      <c r="D94" s="527"/>
      <c r="E94" s="527"/>
      <c r="F94" s="578"/>
      <c r="G94" s="578"/>
    </row>
    <row r="95" spans="1:7" x14ac:dyDescent="0.25">
      <c r="A95" s="527"/>
      <c r="B95" s="527"/>
      <c r="C95" s="527"/>
      <c r="D95" s="527"/>
      <c r="E95" s="527"/>
      <c r="F95" s="578"/>
      <c r="G95" s="578"/>
    </row>
    <row r="96" spans="1:7" x14ac:dyDescent="0.25">
      <c r="A96" s="527"/>
      <c r="B96" s="527"/>
      <c r="C96" s="527"/>
      <c r="D96" s="527"/>
      <c r="E96" s="527"/>
      <c r="F96" s="578"/>
      <c r="G96" s="578"/>
    </row>
    <row r="97" spans="1:7" x14ac:dyDescent="0.25">
      <c r="A97" s="527"/>
      <c r="B97" s="527"/>
      <c r="C97" s="527"/>
      <c r="D97" s="527"/>
      <c r="E97" s="527"/>
      <c r="F97" s="527"/>
      <c r="G97" s="527"/>
    </row>
    <row r="98" spans="1:7" x14ac:dyDescent="0.25">
      <c r="A98" s="527"/>
      <c r="B98" s="527"/>
      <c r="C98" s="527"/>
      <c r="D98" s="527"/>
      <c r="E98" s="527"/>
      <c r="F98" s="527"/>
      <c r="G98" s="527"/>
    </row>
    <row r="99" spans="1:7" ht="15" customHeight="1" x14ac:dyDescent="0.25">
      <c r="A99" s="527"/>
      <c r="B99" s="527"/>
      <c r="C99" s="527"/>
      <c r="D99" s="527"/>
      <c r="E99" s="527"/>
      <c r="F99" s="527"/>
      <c r="G99" s="527"/>
    </row>
    <row r="100" spans="1:7" x14ac:dyDescent="0.25">
      <c r="A100" s="527"/>
      <c r="B100" s="527"/>
      <c r="C100" s="527"/>
      <c r="D100" s="527"/>
      <c r="E100" s="527"/>
      <c r="F100" s="527"/>
      <c r="G100" s="527"/>
    </row>
    <row r="101" spans="1:7" x14ac:dyDescent="0.25">
      <c r="A101" s="527"/>
      <c r="B101" s="527"/>
      <c r="C101" s="527"/>
      <c r="D101" s="527"/>
      <c r="E101" s="527"/>
      <c r="F101" s="527"/>
      <c r="G101" s="527"/>
    </row>
    <row r="102" spans="1:7" x14ac:dyDescent="0.25">
      <c r="A102" s="527"/>
      <c r="B102" s="527"/>
      <c r="C102" s="527"/>
      <c r="D102" s="527"/>
      <c r="E102" s="527"/>
      <c r="F102" s="527"/>
      <c r="G102" s="527"/>
    </row>
    <row r="103" spans="1:7" x14ac:dyDescent="0.25">
      <c r="A103" s="527"/>
      <c r="B103" s="527"/>
      <c r="C103" s="527"/>
      <c r="D103" s="527"/>
      <c r="E103" s="527"/>
      <c r="F103" s="527"/>
      <c r="G103" s="527"/>
    </row>
    <row r="104" spans="1:7" x14ac:dyDescent="0.25">
      <c r="A104" s="527"/>
      <c r="B104" s="527"/>
      <c r="C104" s="527"/>
      <c r="D104" s="527"/>
      <c r="E104" s="527"/>
      <c r="F104" s="527"/>
      <c r="G104" s="527"/>
    </row>
    <row r="105" spans="1:7" x14ac:dyDescent="0.25">
      <c r="A105" s="527"/>
      <c r="B105" s="527"/>
      <c r="C105" s="527"/>
      <c r="D105" s="527"/>
      <c r="E105" s="527"/>
      <c r="F105" s="527"/>
      <c r="G105" s="527"/>
    </row>
    <row r="106" spans="1:7" x14ac:dyDescent="0.25">
      <c r="A106" s="527"/>
      <c r="B106" s="527"/>
      <c r="C106" s="527"/>
      <c r="D106" s="527"/>
      <c r="E106" s="527"/>
      <c r="F106" s="527"/>
      <c r="G106" s="527"/>
    </row>
    <row r="107" spans="1:7" x14ac:dyDescent="0.25">
      <c r="A107" s="527"/>
      <c r="B107" s="527"/>
      <c r="C107" s="527"/>
      <c r="D107" s="527"/>
      <c r="E107" s="527"/>
      <c r="F107" s="527"/>
      <c r="G107" s="527"/>
    </row>
    <row r="108" spans="1:7" x14ac:dyDescent="0.25">
      <c r="A108" s="527"/>
      <c r="B108" s="527"/>
      <c r="C108" s="527"/>
      <c r="D108" s="527"/>
      <c r="E108" s="527"/>
      <c r="F108" s="527"/>
      <c r="G108" s="527"/>
    </row>
    <row r="109" spans="1:7" x14ac:dyDescent="0.25">
      <c r="A109" s="527"/>
      <c r="B109" s="527"/>
      <c r="C109" s="527"/>
      <c r="D109" s="527"/>
      <c r="E109" s="527"/>
      <c r="F109" s="527"/>
      <c r="G109" s="527"/>
    </row>
    <row r="110" spans="1:7" x14ac:dyDescent="0.25">
      <c r="A110" s="527"/>
      <c r="B110" s="527"/>
      <c r="C110" s="527"/>
      <c r="D110" s="527"/>
      <c r="E110" s="527"/>
      <c r="F110" s="527"/>
      <c r="G110" s="527"/>
    </row>
    <row r="111" spans="1:7" x14ac:dyDescent="0.25">
      <c r="A111" s="527"/>
      <c r="B111" s="527"/>
      <c r="C111" s="527"/>
      <c r="D111" s="527"/>
      <c r="E111" s="527"/>
      <c r="F111" s="527"/>
      <c r="G111" s="527"/>
    </row>
    <row r="112" spans="1:7" x14ac:dyDescent="0.25">
      <c r="A112" s="527"/>
      <c r="B112" s="527"/>
      <c r="C112" s="527"/>
      <c r="D112" s="527"/>
      <c r="E112" s="527"/>
      <c r="F112" s="527"/>
      <c r="G112" s="527"/>
    </row>
    <row r="113" spans="1:7" x14ac:dyDescent="0.25">
      <c r="A113" s="527"/>
      <c r="B113" s="527"/>
      <c r="C113" s="527"/>
      <c r="D113" s="527"/>
      <c r="E113" s="527"/>
      <c r="F113" s="527"/>
      <c r="G113" s="527"/>
    </row>
    <row r="114" spans="1:7" x14ac:dyDescent="0.25">
      <c r="A114" s="527"/>
      <c r="B114" s="527"/>
      <c r="C114" s="527"/>
      <c r="D114" s="527"/>
      <c r="E114" s="527"/>
      <c r="F114" s="527"/>
      <c r="G114" s="527"/>
    </row>
    <row r="115" spans="1:7" x14ac:dyDescent="0.25">
      <c r="A115" s="527"/>
      <c r="B115" s="527"/>
      <c r="C115" s="527"/>
      <c r="D115" s="527"/>
      <c r="E115" s="527"/>
      <c r="F115" s="527"/>
      <c r="G115" s="527"/>
    </row>
    <row r="116" spans="1:7" x14ac:dyDescent="0.25">
      <c r="A116" s="527"/>
      <c r="B116" s="527"/>
      <c r="C116" s="527"/>
      <c r="D116" s="527"/>
      <c r="E116" s="527"/>
      <c r="F116" s="527"/>
      <c r="G116" s="527"/>
    </row>
    <row r="117" spans="1:7" x14ac:dyDescent="0.25">
      <c r="A117" s="527"/>
      <c r="B117" s="527"/>
      <c r="C117" s="527"/>
      <c r="D117" s="527"/>
      <c r="E117" s="527"/>
      <c r="F117" s="527"/>
      <c r="G117" s="527"/>
    </row>
    <row r="118" spans="1:7" x14ac:dyDescent="0.25">
      <c r="A118" s="527"/>
      <c r="B118" s="527"/>
      <c r="C118" s="527"/>
      <c r="D118" s="527"/>
      <c r="E118" s="527"/>
      <c r="F118" s="527"/>
      <c r="G118" s="527"/>
    </row>
    <row r="119" spans="1:7" x14ac:dyDescent="0.25">
      <c r="A119" s="527"/>
      <c r="B119" s="527"/>
      <c r="C119" s="527"/>
      <c r="D119" s="527"/>
      <c r="E119" s="527"/>
      <c r="F119" s="527"/>
      <c r="G119" s="527"/>
    </row>
    <row r="120" spans="1:7" x14ac:dyDescent="0.25">
      <c r="A120" s="527"/>
      <c r="B120" s="527"/>
      <c r="C120" s="527"/>
      <c r="D120" s="527"/>
      <c r="E120" s="527"/>
      <c r="F120" s="527"/>
      <c r="G120" s="527"/>
    </row>
    <row r="121" spans="1:7" x14ac:dyDescent="0.25">
      <c r="A121" s="527"/>
      <c r="B121" s="527"/>
      <c r="C121" s="527"/>
      <c r="D121" s="527"/>
      <c r="E121" s="527"/>
      <c r="F121" s="527"/>
      <c r="G121" s="527"/>
    </row>
    <row r="122" spans="1:7" x14ac:dyDescent="0.25">
      <c r="A122" s="527"/>
      <c r="B122" s="527"/>
      <c r="C122" s="527"/>
      <c r="D122" s="527"/>
      <c r="E122" s="527"/>
      <c r="F122" s="527"/>
      <c r="G122" s="527"/>
    </row>
    <row r="123" spans="1:7" x14ac:dyDescent="0.25">
      <c r="A123" s="527"/>
      <c r="B123" s="527"/>
      <c r="C123" s="527"/>
      <c r="D123" s="527"/>
      <c r="E123" s="527"/>
      <c r="F123" s="527"/>
      <c r="G123" s="527"/>
    </row>
    <row r="124" spans="1:7" x14ac:dyDescent="0.25">
      <c r="A124" s="527"/>
      <c r="B124" s="527"/>
      <c r="C124" s="527"/>
      <c r="D124" s="527"/>
      <c r="E124" s="527"/>
      <c r="F124" s="527"/>
      <c r="G124" s="527"/>
    </row>
    <row r="125" spans="1:7" x14ac:dyDescent="0.25">
      <c r="A125" s="527"/>
      <c r="B125" s="527"/>
      <c r="C125" s="527"/>
      <c r="D125" s="527"/>
      <c r="E125" s="527"/>
      <c r="F125" s="527"/>
      <c r="G125" s="527"/>
    </row>
    <row r="126" spans="1:7" x14ac:dyDescent="0.25">
      <c r="A126" s="527"/>
      <c r="B126" s="527"/>
      <c r="C126" s="527"/>
      <c r="D126" s="527"/>
      <c r="E126" s="527"/>
      <c r="F126" s="527"/>
      <c r="G126" s="527"/>
    </row>
    <row r="127" spans="1:7" x14ac:dyDescent="0.25">
      <c r="A127" s="527"/>
      <c r="B127" s="527"/>
      <c r="C127" s="527"/>
      <c r="D127" s="527"/>
      <c r="E127" s="527"/>
      <c r="F127" s="527"/>
      <c r="G127" s="527"/>
    </row>
    <row r="128" spans="1:7" x14ac:dyDescent="0.25">
      <c r="A128" s="527"/>
      <c r="B128" s="527"/>
      <c r="C128" s="527"/>
      <c r="D128" s="527"/>
      <c r="E128" s="527"/>
      <c r="F128" s="527"/>
      <c r="G128" s="527"/>
    </row>
    <row r="129" spans="1:7" ht="15" customHeight="1" x14ac:dyDescent="0.25">
      <c r="A129" s="527"/>
      <c r="B129" s="527"/>
      <c r="C129" s="527"/>
      <c r="D129" s="527"/>
      <c r="E129" s="527"/>
      <c r="F129" s="527"/>
      <c r="G129" s="527"/>
    </row>
    <row r="130" spans="1:7" x14ac:dyDescent="0.25">
      <c r="A130" s="527"/>
      <c r="B130" s="527"/>
      <c r="C130" s="527"/>
      <c r="D130" s="527"/>
      <c r="E130" s="527"/>
      <c r="F130" s="527"/>
      <c r="G130" s="527"/>
    </row>
    <row r="131" spans="1:7" x14ac:dyDescent="0.25">
      <c r="A131" s="527"/>
      <c r="B131" s="527"/>
      <c r="C131" s="527"/>
      <c r="D131" s="527"/>
      <c r="E131" s="527"/>
      <c r="F131" s="527"/>
      <c r="G131" s="527"/>
    </row>
    <row r="132" spans="1:7" x14ac:dyDescent="0.25">
      <c r="A132" s="527"/>
      <c r="B132" s="527"/>
      <c r="C132" s="527"/>
      <c r="D132" s="527"/>
      <c r="E132" s="527"/>
      <c r="F132" s="527"/>
      <c r="G132" s="527"/>
    </row>
    <row r="133" spans="1:7" x14ac:dyDescent="0.25">
      <c r="A133" s="527"/>
      <c r="B133" s="527"/>
      <c r="C133" s="527"/>
      <c r="D133" s="527"/>
      <c r="E133" s="527"/>
      <c r="F133" s="527"/>
      <c r="G133" s="527"/>
    </row>
    <row r="134" spans="1:7" x14ac:dyDescent="0.25">
      <c r="A134" s="527"/>
      <c r="B134" s="527"/>
      <c r="C134" s="527"/>
      <c r="D134" s="527"/>
      <c r="E134" s="527"/>
      <c r="F134" s="527"/>
      <c r="G134" s="527"/>
    </row>
    <row r="135" spans="1:7" x14ac:dyDescent="0.25">
      <c r="A135" s="527"/>
      <c r="B135" s="527"/>
      <c r="C135" s="527"/>
      <c r="D135" s="527"/>
      <c r="E135" s="527"/>
      <c r="F135" s="527"/>
      <c r="G135" s="527"/>
    </row>
    <row r="136" spans="1:7" x14ac:dyDescent="0.25">
      <c r="A136" s="527"/>
      <c r="B136" s="527"/>
      <c r="C136" s="527"/>
      <c r="D136" s="527"/>
      <c r="E136" s="527"/>
      <c r="F136" s="527"/>
      <c r="G136" s="527"/>
    </row>
    <row r="137" spans="1:7" x14ac:dyDescent="0.25">
      <c r="A137" s="527"/>
      <c r="B137" s="527"/>
      <c r="C137" s="527"/>
      <c r="D137" s="527"/>
      <c r="E137" s="527"/>
      <c r="F137" s="527"/>
      <c r="G137" s="527"/>
    </row>
    <row r="138" spans="1:7" x14ac:dyDescent="0.25">
      <c r="A138" s="527"/>
      <c r="B138" s="527"/>
      <c r="C138" s="527"/>
      <c r="D138" s="527"/>
      <c r="E138" s="527"/>
      <c r="F138" s="527"/>
      <c r="G138" s="527"/>
    </row>
    <row r="139" spans="1:7" x14ac:dyDescent="0.25">
      <c r="A139" s="527"/>
      <c r="B139" s="527"/>
      <c r="C139" s="527"/>
      <c r="D139" s="527"/>
      <c r="E139" s="527"/>
      <c r="F139" s="527"/>
      <c r="G139" s="527"/>
    </row>
    <row r="140" spans="1:7" x14ac:dyDescent="0.25">
      <c r="A140" s="527"/>
      <c r="B140" s="527"/>
      <c r="C140" s="527"/>
      <c r="D140" s="527"/>
      <c r="E140" s="527"/>
      <c r="F140" s="527"/>
      <c r="G140" s="527"/>
    </row>
    <row r="141" spans="1:7" x14ac:dyDescent="0.25">
      <c r="A141" s="527"/>
      <c r="B141" s="527"/>
      <c r="C141" s="527"/>
      <c r="D141" s="527"/>
      <c r="E141" s="527"/>
      <c r="F141" s="527"/>
      <c r="G141" s="527"/>
    </row>
    <row r="142" spans="1:7" x14ac:dyDescent="0.25">
      <c r="A142" s="527"/>
      <c r="B142" s="527"/>
      <c r="C142" s="527"/>
      <c r="D142" s="527"/>
      <c r="E142" s="527"/>
      <c r="F142" s="527"/>
      <c r="G142" s="527"/>
    </row>
    <row r="143" spans="1:7" x14ac:dyDescent="0.25">
      <c r="A143" s="527"/>
      <c r="B143" s="527"/>
      <c r="C143" s="527"/>
      <c r="D143" s="527"/>
      <c r="E143" s="527"/>
      <c r="F143" s="527"/>
      <c r="G143" s="527"/>
    </row>
    <row r="144" spans="1:7" x14ac:dyDescent="0.25">
      <c r="A144" s="527"/>
      <c r="B144" s="527"/>
      <c r="C144" s="527"/>
      <c r="D144" s="527"/>
      <c r="E144" s="527"/>
      <c r="F144" s="527"/>
      <c r="G144" s="527"/>
    </row>
    <row r="145" spans="1:7" x14ac:dyDescent="0.25">
      <c r="A145" s="527"/>
      <c r="B145" s="527"/>
      <c r="C145" s="527"/>
      <c r="D145" s="527"/>
      <c r="E145" s="527"/>
      <c r="F145" s="527"/>
      <c r="G145" s="527"/>
    </row>
    <row r="146" spans="1:7" x14ac:dyDescent="0.25">
      <c r="A146" s="527"/>
      <c r="B146" s="527"/>
      <c r="C146" s="527"/>
      <c r="D146" s="527"/>
      <c r="E146" s="527"/>
      <c r="F146" s="527"/>
      <c r="G146" s="527"/>
    </row>
    <row r="147" spans="1:7" x14ac:dyDescent="0.25">
      <c r="A147" s="527"/>
      <c r="B147" s="527"/>
      <c r="C147" s="527"/>
      <c r="D147" s="527"/>
      <c r="E147" s="527"/>
      <c r="F147" s="527"/>
      <c r="G147" s="527"/>
    </row>
    <row r="148" spans="1:7" x14ac:dyDescent="0.25">
      <c r="A148" s="527"/>
      <c r="B148" s="527"/>
      <c r="C148" s="527"/>
      <c r="D148" s="527"/>
      <c r="E148" s="527"/>
      <c r="F148" s="527"/>
      <c r="G148" s="527"/>
    </row>
    <row r="149" spans="1:7" x14ac:dyDescent="0.25">
      <c r="A149" s="527"/>
      <c r="B149" s="527"/>
      <c r="C149" s="527"/>
      <c r="D149" s="527"/>
      <c r="E149" s="527"/>
      <c r="F149" s="527"/>
      <c r="G149" s="527"/>
    </row>
    <row r="150" spans="1:7" x14ac:dyDescent="0.25">
      <c r="A150" s="527"/>
      <c r="B150" s="527"/>
      <c r="C150" s="527"/>
      <c r="D150" s="527"/>
      <c r="E150" s="527"/>
      <c r="F150" s="527"/>
      <c r="G150" s="527"/>
    </row>
    <row r="151" spans="1:7" x14ac:dyDescent="0.25">
      <c r="A151" s="527"/>
      <c r="B151" s="527"/>
      <c r="C151" s="527"/>
      <c r="D151" s="527"/>
      <c r="E151" s="527"/>
      <c r="F151" s="527"/>
      <c r="G151" s="527"/>
    </row>
    <row r="152" spans="1:7" x14ac:dyDescent="0.25">
      <c r="A152" s="527"/>
      <c r="B152" s="527"/>
      <c r="C152" s="527"/>
      <c r="D152" s="527"/>
      <c r="E152" s="527"/>
      <c r="F152" s="527"/>
      <c r="G152" s="527"/>
    </row>
    <row r="153" spans="1:7" x14ac:dyDescent="0.25">
      <c r="A153" s="527"/>
      <c r="B153" s="527"/>
      <c r="C153" s="527"/>
      <c r="D153" s="527"/>
      <c r="E153" s="527"/>
      <c r="F153" s="527"/>
      <c r="G153" s="527"/>
    </row>
    <row r="154" spans="1:7" x14ac:dyDescent="0.25">
      <c r="A154" s="527"/>
      <c r="B154" s="527"/>
      <c r="C154" s="527"/>
      <c r="D154" s="527"/>
      <c r="E154" s="527"/>
      <c r="F154" s="527"/>
      <c r="G154" s="527"/>
    </row>
    <row r="155" spans="1:7" x14ac:dyDescent="0.25">
      <c r="A155" s="527"/>
      <c r="B155" s="527"/>
      <c r="C155" s="527"/>
      <c r="D155" s="527"/>
      <c r="E155" s="527"/>
      <c r="F155" s="527"/>
      <c r="G155" s="527"/>
    </row>
    <row r="156" spans="1:7" x14ac:dyDescent="0.25">
      <c r="A156" s="527"/>
      <c r="B156" s="527"/>
      <c r="C156" s="527"/>
      <c r="D156" s="527"/>
      <c r="E156" s="527"/>
      <c r="F156" s="527"/>
      <c r="G156" s="527"/>
    </row>
    <row r="157" spans="1:7" x14ac:dyDescent="0.25">
      <c r="A157" s="527"/>
      <c r="B157" s="527"/>
      <c r="C157" s="527"/>
      <c r="D157" s="527"/>
      <c r="E157" s="527"/>
      <c r="F157" s="527"/>
      <c r="G157" s="527"/>
    </row>
    <row r="158" spans="1:7" x14ac:dyDescent="0.25">
      <c r="A158" s="527"/>
      <c r="B158" s="527"/>
      <c r="C158" s="527"/>
      <c r="D158" s="527"/>
      <c r="E158" s="527"/>
      <c r="F158" s="527"/>
      <c r="G158" s="527"/>
    </row>
    <row r="159" spans="1:7" ht="15" customHeight="1" x14ac:dyDescent="0.25">
      <c r="A159" s="527"/>
      <c r="B159" s="527"/>
      <c r="C159" s="527"/>
      <c r="D159" s="527"/>
      <c r="E159" s="527"/>
      <c r="F159" s="527"/>
      <c r="G159" s="527"/>
    </row>
    <row r="160" spans="1:7" x14ac:dyDescent="0.25">
      <c r="A160" s="527"/>
      <c r="B160" s="527"/>
      <c r="C160" s="527"/>
      <c r="D160" s="527"/>
      <c r="E160" s="527"/>
      <c r="F160" s="527"/>
      <c r="G160" s="527"/>
    </row>
    <row r="161" spans="1:7" x14ac:dyDescent="0.25">
      <c r="A161" s="527"/>
      <c r="B161" s="527"/>
      <c r="C161" s="527"/>
      <c r="D161" s="527"/>
      <c r="E161" s="527"/>
      <c r="F161" s="527"/>
      <c r="G161" s="527"/>
    </row>
    <row r="162" spans="1:7" x14ac:dyDescent="0.25">
      <c r="A162" s="527"/>
      <c r="B162" s="527"/>
      <c r="C162" s="527"/>
      <c r="D162" s="527"/>
      <c r="E162" s="527"/>
      <c r="F162" s="527"/>
      <c r="G162" s="527"/>
    </row>
    <row r="163" spans="1:7" x14ac:dyDescent="0.25">
      <c r="A163" s="527"/>
      <c r="B163" s="527"/>
      <c r="C163" s="527"/>
      <c r="D163" s="527"/>
      <c r="E163" s="527"/>
      <c r="F163" s="527"/>
      <c r="G163" s="527"/>
    </row>
    <row r="164" spans="1:7" x14ac:dyDescent="0.25">
      <c r="A164" s="527"/>
      <c r="B164" s="527"/>
      <c r="C164" s="527"/>
      <c r="D164" s="527"/>
      <c r="E164" s="527"/>
      <c r="F164" s="527"/>
      <c r="G164" s="527"/>
    </row>
    <row r="165" spans="1:7" x14ac:dyDescent="0.25">
      <c r="A165" s="527"/>
      <c r="B165" s="527"/>
      <c r="C165" s="527"/>
      <c r="D165" s="527"/>
      <c r="E165" s="527"/>
      <c r="F165" s="527"/>
      <c r="G165" s="527"/>
    </row>
    <row r="166" spans="1:7" x14ac:dyDescent="0.25">
      <c r="A166" s="527"/>
      <c r="B166" s="527"/>
      <c r="C166" s="527"/>
      <c r="D166" s="527"/>
      <c r="E166" s="527"/>
      <c r="F166" s="527"/>
      <c r="G166" s="527"/>
    </row>
    <row r="167" spans="1:7" x14ac:dyDescent="0.25">
      <c r="A167" s="527"/>
      <c r="B167" s="527"/>
      <c r="C167" s="527"/>
      <c r="D167" s="527"/>
      <c r="E167" s="527"/>
      <c r="F167" s="527"/>
      <c r="G167" s="527"/>
    </row>
    <row r="168" spans="1:7" x14ac:dyDescent="0.25">
      <c r="A168" s="527"/>
      <c r="B168" s="527"/>
      <c r="C168" s="527"/>
      <c r="D168" s="527"/>
      <c r="E168" s="527"/>
      <c r="F168" s="527"/>
      <c r="G168" s="527"/>
    </row>
    <row r="169" spans="1:7" x14ac:dyDescent="0.25">
      <c r="A169" s="527"/>
      <c r="B169" s="527"/>
      <c r="C169" s="527"/>
      <c r="D169" s="527"/>
      <c r="E169" s="527"/>
      <c r="F169" s="527"/>
      <c r="G169" s="527"/>
    </row>
    <row r="170" spans="1:7" x14ac:dyDescent="0.25">
      <c r="A170" s="527"/>
      <c r="B170" s="527"/>
      <c r="C170" s="527"/>
      <c r="D170" s="527"/>
      <c r="E170" s="527"/>
      <c r="F170" s="527"/>
      <c r="G170" s="527"/>
    </row>
    <row r="171" spans="1:7" x14ac:dyDescent="0.25">
      <c r="A171" s="527"/>
      <c r="B171" s="527"/>
      <c r="C171" s="527"/>
      <c r="D171" s="527"/>
      <c r="E171" s="527"/>
      <c r="F171" s="527"/>
      <c r="G171" s="527"/>
    </row>
    <row r="172" spans="1:7" x14ac:dyDescent="0.25">
      <c r="A172" s="527"/>
      <c r="B172" s="527"/>
      <c r="C172" s="527"/>
      <c r="D172" s="527"/>
      <c r="E172" s="527"/>
      <c r="F172" s="527"/>
      <c r="G172" s="527"/>
    </row>
    <row r="173" spans="1:7" x14ac:dyDescent="0.25">
      <c r="A173" s="527"/>
      <c r="B173" s="527"/>
      <c r="C173" s="527"/>
      <c r="D173" s="527"/>
      <c r="E173" s="527"/>
      <c r="F173" s="527"/>
      <c r="G173" s="527"/>
    </row>
    <row r="174" spans="1:7" x14ac:dyDescent="0.25">
      <c r="A174" s="527"/>
      <c r="B174" s="527"/>
      <c r="C174" s="527"/>
      <c r="D174" s="527"/>
      <c r="E174" s="527"/>
      <c r="F174" s="527"/>
      <c r="G174" s="527"/>
    </row>
    <row r="175" spans="1:7" x14ac:dyDescent="0.25">
      <c r="A175" s="527"/>
      <c r="B175" s="527"/>
      <c r="C175" s="527"/>
      <c r="D175" s="527"/>
      <c r="E175" s="527"/>
      <c r="F175" s="527"/>
      <c r="G175" s="527"/>
    </row>
    <row r="176" spans="1:7" x14ac:dyDescent="0.25">
      <c r="A176" s="527"/>
      <c r="B176" s="527"/>
      <c r="C176" s="527"/>
      <c r="D176" s="527"/>
      <c r="E176" s="527"/>
      <c r="F176" s="527"/>
      <c r="G176" s="527"/>
    </row>
    <row r="177" spans="1:7" x14ac:dyDescent="0.25">
      <c r="A177" s="527"/>
      <c r="B177" s="527"/>
      <c r="C177" s="527"/>
      <c r="D177" s="527"/>
      <c r="E177" s="527"/>
      <c r="F177" s="527"/>
      <c r="G177" s="527"/>
    </row>
    <row r="178" spans="1:7" x14ac:dyDescent="0.25">
      <c r="A178" s="527"/>
      <c r="B178" s="527"/>
      <c r="C178" s="527"/>
      <c r="D178" s="527"/>
      <c r="E178" s="527"/>
      <c r="F178" s="527"/>
      <c r="G178" s="527"/>
    </row>
    <row r="179" spans="1:7" x14ac:dyDescent="0.25">
      <c r="A179" s="527"/>
      <c r="B179" s="527"/>
      <c r="C179" s="527"/>
      <c r="D179" s="527"/>
      <c r="E179" s="527"/>
      <c r="F179" s="527"/>
      <c r="G179" s="527"/>
    </row>
    <row r="180" spans="1:7" x14ac:dyDescent="0.25">
      <c r="A180" s="527"/>
      <c r="B180" s="527"/>
      <c r="C180" s="527"/>
      <c r="D180" s="527"/>
      <c r="E180" s="527"/>
      <c r="F180" s="527"/>
      <c r="G180" s="527"/>
    </row>
    <row r="181" spans="1:7" x14ac:dyDescent="0.25">
      <c r="A181" s="527"/>
      <c r="B181" s="527"/>
      <c r="C181" s="527"/>
      <c r="D181" s="527"/>
      <c r="E181" s="527"/>
      <c r="F181" s="527"/>
      <c r="G181" s="527"/>
    </row>
    <row r="182" spans="1:7" x14ac:dyDescent="0.25">
      <c r="A182" s="527"/>
      <c r="B182" s="527"/>
      <c r="C182" s="527"/>
      <c r="D182" s="527"/>
      <c r="E182" s="527"/>
      <c r="F182" s="527"/>
      <c r="G182" s="527"/>
    </row>
    <row r="183" spans="1:7" x14ac:dyDescent="0.25">
      <c r="A183" s="527"/>
      <c r="B183" s="527"/>
      <c r="C183" s="527"/>
      <c r="D183" s="527"/>
      <c r="E183" s="527"/>
      <c r="F183" s="527"/>
      <c r="G183" s="527"/>
    </row>
    <row r="184" spans="1:7" x14ac:dyDescent="0.25">
      <c r="A184" s="527"/>
      <c r="B184" s="527"/>
      <c r="C184" s="527"/>
      <c r="D184" s="527"/>
      <c r="E184" s="527"/>
      <c r="F184" s="527"/>
      <c r="G184" s="527"/>
    </row>
    <row r="185" spans="1:7" x14ac:dyDescent="0.25">
      <c r="A185" s="527"/>
      <c r="B185" s="527"/>
      <c r="C185" s="527"/>
      <c r="D185" s="527"/>
      <c r="E185" s="527"/>
      <c r="F185" s="527"/>
      <c r="G185" s="527"/>
    </row>
    <row r="186" spans="1:7" x14ac:dyDescent="0.25">
      <c r="A186" s="527"/>
      <c r="B186" s="527"/>
      <c r="C186" s="527"/>
      <c r="D186" s="527"/>
      <c r="E186" s="527"/>
      <c r="F186" s="527"/>
      <c r="G186" s="527"/>
    </row>
    <row r="187" spans="1:7" x14ac:dyDescent="0.25">
      <c r="A187" s="527"/>
      <c r="B187" s="527"/>
      <c r="C187" s="527"/>
      <c r="D187" s="527"/>
      <c r="E187" s="527"/>
      <c r="F187" s="527"/>
      <c r="G187" s="527"/>
    </row>
    <row r="188" spans="1:7" x14ac:dyDescent="0.25">
      <c r="A188" s="527"/>
      <c r="B188" s="527"/>
      <c r="C188" s="527"/>
      <c r="D188" s="527"/>
      <c r="E188" s="527"/>
      <c r="F188" s="527"/>
      <c r="G188" s="527"/>
    </row>
    <row r="189" spans="1:7" ht="15" customHeight="1" x14ac:dyDescent="0.25">
      <c r="A189" s="527"/>
      <c r="B189" s="527"/>
      <c r="C189" s="527"/>
      <c r="D189" s="527"/>
      <c r="E189" s="527"/>
      <c r="F189" s="527"/>
      <c r="G189" s="527"/>
    </row>
    <row r="190" spans="1:7" x14ac:dyDescent="0.25">
      <c r="A190" s="527"/>
      <c r="B190" s="527"/>
      <c r="C190" s="527"/>
      <c r="D190" s="527"/>
      <c r="E190" s="527"/>
      <c r="F190" s="527"/>
      <c r="G190" s="527"/>
    </row>
    <row r="191" spans="1:7" x14ac:dyDescent="0.25">
      <c r="A191" s="527"/>
      <c r="B191" s="527"/>
      <c r="C191" s="527"/>
      <c r="D191" s="527"/>
      <c r="E191" s="527"/>
      <c r="F191" s="527"/>
      <c r="G191" s="527"/>
    </row>
    <row r="192" spans="1:7" x14ac:dyDescent="0.25">
      <c r="A192" s="527"/>
      <c r="B192" s="527"/>
      <c r="C192" s="527"/>
      <c r="D192" s="527"/>
      <c r="E192" s="527"/>
      <c r="F192" s="527"/>
      <c r="G192" s="527"/>
    </row>
    <row r="193" spans="1:7" x14ac:dyDescent="0.25">
      <c r="A193" s="527"/>
      <c r="B193" s="527"/>
      <c r="C193" s="527"/>
      <c r="D193" s="527"/>
      <c r="E193" s="527"/>
      <c r="F193" s="527"/>
      <c r="G193" s="527"/>
    </row>
    <row r="194" spans="1:7" x14ac:dyDescent="0.25">
      <c r="A194" s="527"/>
      <c r="B194" s="527"/>
      <c r="C194" s="527"/>
      <c r="D194" s="527"/>
      <c r="E194" s="527"/>
      <c r="F194" s="527"/>
      <c r="G194" s="527"/>
    </row>
    <row r="195" spans="1:7" x14ac:dyDescent="0.25">
      <c r="A195" s="527"/>
      <c r="B195" s="527"/>
      <c r="C195" s="527"/>
      <c r="D195" s="527"/>
      <c r="E195" s="527"/>
      <c r="F195" s="527"/>
      <c r="G195" s="527"/>
    </row>
    <row r="196" spans="1:7" x14ac:dyDescent="0.25">
      <c r="A196" s="527"/>
      <c r="B196" s="527"/>
      <c r="C196" s="527"/>
      <c r="D196" s="527"/>
      <c r="E196" s="527"/>
      <c r="F196" s="527"/>
      <c r="G196" s="527"/>
    </row>
    <row r="197" spans="1:7" x14ac:dyDescent="0.25">
      <c r="A197" s="527"/>
      <c r="B197" s="527"/>
      <c r="C197" s="527"/>
      <c r="D197" s="527"/>
      <c r="E197" s="527"/>
      <c r="F197" s="527"/>
      <c r="G197" s="527"/>
    </row>
    <row r="198" spans="1:7" x14ac:dyDescent="0.25">
      <c r="A198" s="527"/>
      <c r="B198" s="527"/>
      <c r="C198" s="527"/>
      <c r="D198" s="527"/>
      <c r="E198" s="527"/>
      <c r="F198" s="527"/>
      <c r="G198" s="527"/>
    </row>
    <row r="199" spans="1:7" x14ac:dyDescent="0.25">
      <c r="A199" s="527"/>
      <c r="B199" s="527"/>
      <c r="C199" s="527"/>
      <c r="D199" s="527"/>
      <c r="E199" s="527"/>
      <c r="F199" s="527"/>
      <c r="G199" s="527"/>
    </row>
    <row r="200" spans="1:7" x14ac:dyDescent="0.25">
      <c r="A200" s="527"/>
      <c r="B200" s="527"/>
      <c r="C200" s="527"/>
      <c r="D200" s="527"/>
      <c r="E200" s="527"/>
      <c r="F200" s="527"/>
      <c r="G200" s="527"/>
    </row>
    <row r="201" spans="1:7" x14ac:dyDescent="0.25">
      <c r="A201" s="527"/>
      <c r="B201" s="527"/>
      <c r="C201" s="527"/>
      <c r="D201" s="527"/>
      <c r="E201" s="527"/>
      <c r="F201" s="527"/>
      <c r="G201" s="527"/>
    </row>
    <row r="202" spans="1:7" x14ac:dyDescent="0.25">
      <c r="A202" s="527"/>
      <c r="B202" s="527"/>
      <c r="C202" s="527"/>
      <c r="D202" s="527"/>
      <c r="E202" s="527"/>
      <c r="F202" s="527"/>
      <c r="G202" s="527"/>
    </row>
    <row r="203" spans="1:7" x14ac:dyDescent="0.25">
      <c r="A203" s="527"/>
      <c r="B203" s="527"/>
      <c r="C203" s="527"/>
      <c r="D203" s="527"/>
      <c r="E203" s="527"/>
      <c r="F203" s="527"/>
      <c r="G203" s="527"/>
    </row>
    <row r="204" spans="1:7" x14ac:dyDescent="0.25">
      <c r="A204" s="527"/>
      <c r="B204" s="527"/>
      <c r="C204" s="527"/>
      <c r="D204" s="527"/>
      <c r="E204" s="527"/>
      <c r="F204" s="527"/>
      <c r="G204" s="527"/>
    </row>
    <row r="205" spans="1:7" x14ac:dyDescent="0.25">
      <c r="A205" s="527"/>
      <c r="B205" s="527"/>
      <c r="C205" s="527"/>
      <c r="D205" s="527"/>
      <c r="E205" s="527"/>
      <c r="F205" s="527"/>
      <c r="G205" s="527"/>
    </row>
    <row r="206" spans="1:7" x14ac:dyDescent="0.25">
      <c r="A206" s="527"/>
      <c r="B206" s="527"/>
      <c r="C206" s="527"/>
      <c r="D206" s="527"/>
      <c r="E206" s="527"/>
      <c r="F206" s="527"/>
      <c r="G206" s="527"/>
    </row>
    <row r="207" spans="1:7" x14ac:dyDescent="0.25">
      <c r="A207" s="527"/>
      <c r="B207" s="527"/>
      <c r="C207" s="527"/>
      <c r="D207" s="527"/>
      <c r="E207" s="527"/>
      <c r="F207" s="527"/>
      <c r="G207" s="527"/>
    </row>
    <row r="208" spans="1:7" x14ac:dyDescent="0.25">
      <c r="A208" s="527"/>
      <c r="B208" s="527"/>
      <c r="C208" s="527"/>
      <c r="D208" s="527"/>
      <c r="E208" s="527"/>
      <c r="F208" s="527"/>
      <c r="G208" s="527"/>
    </row>
    <row r="209" spans="1:7" x14ac:dyDescent="0.25">
      <c r="A209" s="527"/>
      <c r="B209" s="527"/>
      <c r="C209" s="527"/>
      <c r="D209" s="527"/>
      <c r="E209" s="527"/>
      <c r="F209" s="527"/>
      <c r="G209" s="527"/>
    </row>
    <row r="210" spans="1:7" x14ac:dyDescent="0.25">
      <c r="A210" s="527"/>
      <c r="B210" s="527"/>
      <c r="C210" s="527"/>
      <c r="D210" s="527"/>
      <c r="E210" s="527"/>
      <c r="F210" s="527"/>
      <c r="G210" s="527"/>
    </row>
    <row r="211" spans="1:7" x14ac:dyDescent="0.25">
      <c r="A211" s="527"/>
      <c r="B211" s="527"/>
      <c r="C211" s="527"/>
      <c r="D211" s="527"/>
      <c r="E211" s="527"/>
      <c r="F211" s="527"/>
      <c r="G211" s="527"/>
    </row>
    <row r="212" spans="1:7" x14ac:dyDescent="0.25">
      <c r="A212" s="527"/>
      <c r="B212" s="527"/>
      <c r="C212" s="527"/>
      <c r="D212" s="527"/>
      <c r="E212" s="527"/>
      <c r="F212" s="527"/>
      <c r="G212" s="527"/>
    </row>
    <row r="213" spans="1:7" x14ac:dyDescent="0.25">
      <c r="A213" s="527"/>
      <c r="B213" s="527"/>
      <c r="C213" s="527"/>
      <c r="D213" s="527"/>
      <c r="E213" s="527"/>
      <c r="F213" s="527"/>
      <c r="G213" s="527"/>
    </row>
    <row r="214" spans="1:7" x14ac:dyDescent="0.25">
      <c r="A214" s="527"/>
      <c r="B214" s="527"/>
      <c r="C214" s="527"/>
      <c r="D214" s="527"/>
      <c r="E214" s="527"/>
      <c r="F214" s="527"/>
      <c r="G214" s="527"/>
    </row>
    <row r="215" spans="1:7" x14ac:dyDescent="0.25">
      <c r="A215" s="527"/>
      <c r="B215" s="527"/>
      <c r="C215" s="527"/>
      <c r="D215" s="527"/>
      <c r="E215" s="527"/>
      <c r="F215" s="527"/>
      <c r="G215" s="527"/>
    </row>
    <row r="216" spans="1:7" x14ac:dyDescent="0.25">
      <c r="A216" s="527"/>
      <c r="B216" s="527"/>
      <c r="C216" s="527"/>
      <c r="D216" s="527"/>
      <c r="E216" s="527"/>
      <c r="F216" s="527"/>
      <c r="G216" s="527"/>
    </row>
    <row r="217" spans="1:7" x14ac:dyDescent="0.25">
      <c r="A217" s="527"/>
      <c r="B217" s="527"/>
      <c r="C217" s="527"/>
      <c r="D217" s="527"/>
      <c r="E217" s="527"/>
      <c r="F217" s="527"/>
      <c r="G217" s="527"/>
    </row>
    <row r="218" spans="1:7" x14ac:dyDescent="0.25">
      <c r="A218" s="527"/>
      <c r="B218" s="527"/>
      <c r="C218" s="527"/>
      <c r="D218" s="527"/>
      <c r="E218" s="527"/>
      <c r="F218" s="527"/>
      <c r="G218" s="527"/>
    </row>
    <row r="219" spans="1:7" ht="15" customHeight="1" x14ac:dyDescent="0.25">
      <c r="A219" s="527"/>
      <c r="B219" s="527"/>
      <c r="C219" s="527"/>
      <c r="D219" s="527"/>
      <c r="E219" s="527"/>
      <c r="F219" s="527"/>
      <c r="G219" s="527"/>
    </row>
    <row r="220" spans="1:7" x14ac:dyDescent="0.25">
      <c r="A220" s="527"/>
      <c r="B220" s="527"/>
      <c r="C220" s="527"/>
      <c r="D220" s="527"/>
      <c r="E220" s="527"/>
      <c r="F220" s="527"/>
      <c r="G220" s="527"/>
    </row>
    <row r="221" spans="1:7" x14ac:dyDescent="0.25">
      <c r="A221" s="527"/>
      <c r="B221" s="527"/>
      <c r="C221" s="527"/>
      <c r="D221" s="527"/>
      <c r="E221" s="527"/>
      <c r="F221" s="527"/>
      <c r="G221" s="527"/>
    </row>
    <row r="222" spans="1:7" x14ac:dyDescent="0.25">
      <c r="A222" s="527"/>
      <c r="B222" s="527"/>
      <c r="C222" s="527"/>
      <c r="D222" s="527"/>
      <c r="E222" s="527"/>
      <c r="F222" s="527"/>
      <c r="G222" s="527"/>
    </row>
    <row r="223" spans="1:7" x14ac:dyDescent="0.25">
      <c r="A223" s="527"/>
      <c r="B223" s="527"/>
      <c r="C223" s="527"/>
      <c r="D223" s="527"/>
      <c r="E223" s="527"/>
      <c r="F223" s="527"/>
      <c r="G223" s="527"/>
    </row>
    <row r="224" spans="1:7" x14ac:dyDescent="0.25">
      <c r="A224" s="527"/>
      <c r="B224" s="527"/>
      <c r="C224" s="527"/>
      <c r="D224" s="527"/>
      <c r="E224" s="527"/>
      <c r="F224" s="527"/>
      <c r="G224" s="527"/>
    </row>
    <row r="225" spans="1:7" x14ac:dyDescent="0.25">
      <c r="A225" s="527"/>
      <c r="B225" s="527"/>
      <c r="C225" s="527"/>
      <c r="D225" s="527"/>
      <c r="E225" s="527"/>
      <c r="F225" s="527"/>
      <c r="G225" s="527"/>
    </row>
    <row r="226" spans="1:7" x14ac:dyDescent="0.25">
      <c r="A226" s="527"/>
      <c r="B226" s="527"/>
      <c r="C226" s="527"/>
      <c r="D226" s="527"/>
      <c r="E226" s="527"/>
      <c r="F226" s="527"/>
      <c r="G226" s="527"/>
    </row>
    <row r="227" spans="1:7" x14ac:dyDescent="0.25">
      <c r="A227" s="527"/>
      <c r="B227" s="527"/>
      <c r="C227" s="527"/>
      <c r="D227" s="527"/>
      <c r="E227" s="527"/>
      <c r="F227" s="527"/>
      <c r="G227" s="527"/>
    </row>
    <row r="228" spans="1:7" x14ac:dyDescent="0.25">
      <c r="A228" s="527"/>
      <c r="B228" s="527"/>
      <c r="C228" s="527"/>
      <c r="D228" s="527"/>
      <c r="E228" s="527"/>
      <c r="F228" s="527"/>
      <c r="G228" s="527"/>
    </row>
    <row r="229" spans="1:7" x14ac:dyDescent="0.25">
      <c r="A229" s="527"/>
      <c r="B229" s="527"/>
      <c r="C229" s="527"/>
      <c r="D229" s="527"/>
      <c r="E229" s="527"/>
      <c r="F229" s="527"/>
      <c r="G229" s="527"/>
    </row>
    <row r="230" spans="1:7" x14ac:dyDescent="0.25">
      <c r="A230" s="527"/>
      <c r="B230" s="527"/>
      <c r="C230" s="527"/>
      <c r="D230" s="527"/>
      <c r="E230" s="527"/>
      <c r="F230" s="527"/>
      <c r="G230" s="527"/>
    </row>
    <row r="231" spans="1:7" x14ac:dyDescent="0.25">
      <c r="A231" s="527"/>
      <c r="B231" s="527"/>
      <c r="C231" s="527"/>
      <c r="D231" s="527"/>
      <c r="E231" s="527"/>
      <c r="F231" s="527"/>
      <c r="G231" s="527"/>
    </row>
    <row r="232" spans="1:7" x14ac:dyDescent="0.25">
      <c r="A232" s="527"/>
      <c r="B232" s="527"/>
      <c r="C232" s="527"/>
      <c r="D232" s="527"/>
      <c r="E232" s="527"/>
      <c r="F232" s="527"/>
      <c r="G232" s="527"/>
    </row>
    <row r="233" spans="1:7" x14ac:dyDescent="0.25">
      <c r="A233" s="527"/>
      <c r="B233" s="527"/>
      <c r="C233" s="527"/>
      <c r="D233" s="527"/>
      <c r="E233" s="527"/>
      <c r="F233" s="527"/>
      <c r="G233" s="527"/>
    </row>
    <row r="234" spans="1:7" x14ac:dyDescent="0.25">
      <c r="A234" s="527"/>
      <c r="B234" s="527"/>
      <c r="C234" s="527"/>
      <c r="D234" s="527"/>
      <c r="E234" s="527"/>
      <c r="F234" s="527"/>
      <c r="G234" s="527"/>
    </row>
    <row r="235" spans="1:7" x14ac:dyDescent="0.25">
      <c r="A235" s="527"/>
      <c r="B235" s="527"/>
      <c r="C235" s="527"/>
      <c r="D235" s="527"/>
      <c r="E235" s="527"/>
      <c r="F235" s="527"/>
      <c r="G235" s="527"/>
    </row>
    <row r="236" spans="1:7" x14ac:dyDescent="0.25">
      <c r="A236" s="527"/>
      <c r="B236" s="527"/>
      <c r="C236" s="527"/>
      <c r="D236" s="527"/>
      <c r="E236" s="527"/>
      <c r="F236" s="527"/>
      <c r="G236" s="527"/>
    </row>
    <row r="237" spans="1:7" x14ac:dyDescent="0.25">
      <c r="A237" s="527"/>
      <c r="B237" s="527"/>
      <c r="C237" s="527"/>
      <c r="D237" s="527"/>
      <c r="E237" s="527"/>
      <c r="F237" s="527"/>
      <c r="G237" s="527"/>
    </row>
    <row r="238" spans="1:7" x14ac:dyDescent="0.25">
      <c r="A238" s="527"/>
      <c r="B238" s="527"/>
      <c r="C238" s="527"/>
      <c r="D238" s="527"/>
      <c r="E238" s="527"/>
      <c r="F238" s="527"/>
      <c r="G238" s="527"/>
    </row>
    <row r="239" spans="1:7" x14ac:dyDescent="0.25">
      <c r="A239" s="527"/>
      <c r="B239" s="527"/>
      <c r="C239" s="527"/>
      <c r="D239" s="527"/>
      <c r="E239" s="527"/>
      <c r="F239" s="527"/>
      <c r="G239" s="527"/>
    </row>
    <row r="240" spans="1:7" x14ac:dyDescent="0.25">
      <c r="A240" s="527"/>
      <c r="B240" s="527"/>
      <c r="C240" s="527"/>
      <c r="D240" s="527"/>
      <c r="E240" s="527"/>
      <c r="F240" s="527"/>
      <c r="G240" s="527"/>
    </row>
    <row r="241" spans="1:7" x14ac:dyDescent="0.25">
      <c r="A241" s="527"/>
      <c r="B241" s="527"/>
      <c r="C241" s="527"/>
      <c r="D241" s="527"/>
      <c r="E241" s="527"/>
      <c r="F241" s="527"/>
      <c r="G241" s="527"/>
    </row>
    <row r="242" spans="1:7" x14ac:dyDescent="0.25">
      <c r="A242" s="527"/>
      <c r="B242" s="527"/>
      <c r="C242" s="527"/>
      <c r="D242" s="527"/>
      <c r="E242" s="527"/>
      <c r="F242" s="527"/>
      <c r="G242" s="527"/>
    </row>
    <row r="243" spans="1:7" x14ac:dyDescent="0.25">
      <c r="A243" s="527"/>
      <c r="B243" s="527"/>
      <c r="C243" s="527"/>
      <c r="D243" s="527"/>
      <c r="E243" s="527"/>
      <c r="F243" s="527"/>
      <c r="G243" s="527"/>
    </row>
    <row r="244" spans="1:7" x14ac:dyDescent="0.25">
      <c r="A244" s="527"/>
      <c r="B244" s="527"/>
      <c r="C244" s="527"/>
      <c r="D244" s="527"/>
      <c r="E244" s="527"/>
      <c r="F244" s="527"/>
      <c r="G244" s="527"/>
    </row>
    <row r="245" spans="1:7" x14ac:dyDescent="0.25">
      <c r="A245" s="527"/>
      <c r="B245" s="527"/>
      <c r="C245" s="527"/>
      <c r="D245" s="527"/>
      <c r="E245" s="527"/>
      <c r="F245" s="527"/>
      <c r="G245" s="527"/>
    </row>
    <row r="246" spans="1:7" x14ac:dyDescent="0.25">
      <c r="A246" s="527"/>
      <c r="B246" s="527"/>
      <c r="C246" s="527"/>
      <c r="D246" s="527"/>
      <c r="E246" s="527"/>
      <c r="F246" s="527"/>
      <c r="G246" s="527"/>
    </row>
    <row r="247" spans="1:7" x14ac:dyDescent="0.25">
      <c r="A247" s="527"/>
      <c r="B247" s="527"/>
      <c r="C247" s="527"/>
      <c r="D247" s="527"/>
      <c r="E247" s="527"/>
      <c r="F247" s="527"/>
      <c r="G247" s="527"/>
    </row>
    <row r="248" spans="1:7" x14ac:dyDescent="0.25">
      <c r="A248" s="527"/>
      <c r="B248" s="527"/>
      <c r="C248" s="527"/>
      <c r="D248" s="527"/>
      <c r="E248" s="527"/>
      <c r="F248" s="527"/>
      <c r="G248" s="527"/>
    </row>
    <row r="249" spans="1:7" x14ac:dyDescent="0.25">
      <c r="A249" s="527"/>
      <c r="B249" s="527"/>
      <c r="C249" s="527"/>
      <c r="D249" s="527"/>
      <c r="E249" s="527"/>
      <c r="F249" s="527"/>
      <c r="G249" s="527"/>
    </row>
    <row r="250" spans="1:7" x14ac:dyDescent="0.25">
      <c r="A250" s="527"/>
      <c r="B250" s="527"/>
      <c r="C250" s="527"/>
      <c r="D250" s="527"/>
      <c r="E250" s="527"/>
      <c r="F250" s="527"/>
      <c r="G250" s="527"/>
    </row>
    <row r="251" spans="1:7" x14ac:dyDescent="0.25">
      <c r="A251" s="527"/>
      <c r="B251" s="527"/>
      <c r="C251" s="527"/>
      <c r="D251" s="527"/>
      <c r="E251" s="527"/>
      <c r="F251" s="527"/>
      <c r="G251" s="527"/>
    </row>
    <row r="252" spans="1:7" x14ac:dyDescent="0.25">
      <c r="A252" s="527"/>
      <c r="B252" s="527"/>
      <c r="C252" s="527"/>
      <c r="D252" s="527"/>
      <c r="E252" s="527"/>
      <c r="F252" s="527"/>
      <c r="G252" s="527"/>
    </row>
    <row r="253" spans="1:7" x14ac:dyDescent="0.25">
      <c r="A253" s="527"/>
      <c r="B253" s="527"/>
      <c r="C253" s="527"/>
      <c r="D253" s="527"/>
      <c r="E253" s="527"/>
      <c r="F253" s="527"/>
      <c r="G253" s="527"/>
    </row>
    <row r="254" spans="1:7" x14ac:dyDescent="0.25">
      <c r="A254" s="527"/>
      <c r="B254" s="527"/>
      <c r="C254" s="527"/>
      <c r="D254" s="527"/>
      <c r="E254" s="527"/>
      <c r="F254" s="527"/>
      <c r="G254" s="527"/>
    </row>
    <row r="255" spans="1:7" x14ac:dyDescent="0.25">
      <c r="A255" s="527"/>
      <c r="B255" s="527"/>
      <c r="C255" s="527"/>
      <c r="D255" s="527"/>
      <c r="E255" s="527"/>
      <c r="F255" s="527"/>
      <c r="G255" s="527"/>
    </row>
    <row r="256" spans="1:7" x14ac:dyDescent="0.25">
      <c r="A256" s="527"/>
      <c r="B256" s="527"/>
      <c r="C256" s="527"/>
      <c r="D256" s="527"/>
      <c r="E256" s="527"/>
      <c r="F256" s="527"/>
      <c r="G256" s="527"/>
    </row>
    <row r="257" spans="1:7" x14ac:dyDescent="0.25">
      <c r="A257" s="527"/>
      <c r="B257" s="527"/>
      <c r="C257" s="527"/>
      <c r="D257" s="527"/>
      <c r="E257" s="527"/>
      <c r="F257" s="527"/>
      <c r="G257" s="527"/>
    </row>
    <row r="258" spans="1:7" x14ac:dyDescent="0.25">
      <c r="A258" s="527"/>
      <c r="B258" s="527"/>
      <c r="C258" s="527"/>
      <c r="D258" s="527"/>
      <c r="E258" s="527"/>
      <c r="F258" s="527"/>
      <c r="G258" s="527"/>
    </row>
    <row r="259" spans="1:7" x14ac:dyDescent="0.25">
      <c r="A259" s="527"/>
      <c r="B259" s="527"/>
      <c r="C259" s="527"/>
      <c r="D259" s="527"/>
      <c r="E259" s="527"/>
      <c r="F259" s="527"/>
      <c r="G259" s="527"/>
    </row>
    <row r="260" spans="1:7" x14ac:dyDescent="0.25">
      <c r="A260" s="527"/>
      <c r="B260" s="527"/>
      <c r="C260" s="527"/>
      <c r="D260" s="527"/>
      <c r="E260" s="527"/>
      <c r="F260" s="527"/>
      <c r="G260" s="527"/>
    </row>
    <row r="261" spans="1:7" x14ac:dyDescent="0.25">
      <c r="A261" s="527"/>
      <c r="B261" s="527"/>
      <c r="C261" s="527"/>
      <c r="D261" s="527"/>
      <c r="E261" s="527"/>
      <c r="F261" s="527"/>
      <c r="G261" s="527"/>
    </row>
    <row r="262" spans="1:7" x14ac:dyDescent="0.25">
      <c r="A262" s="527"/>
      <c r="B262" s="527"/>
      <c r="C262" s="527"/>
      <c r="D262" s="527"/>
      <c r="E262" s="527"/>
      <c r="F262" s="527"/>
      <c r="G262" s="527"/>
    </row>
    <row r="263" spans="1:7" x14ac:dyDescent="0.25">
      <c r="A263" s="527"/>
      <c r="B263" s="527"/>
      <c r="C263" s="527"/>
      <c r="D263" s="527"/>
      <c r="E263" s="527"/>
      <c r="F263" s="527"/>
      <c r="G263" s="527"/>
    </row>
    <row r="264" spans="1:7" x14ac:dyDescent="0.25">
      <c r="A264" s="527"/>
      <c r="B264" s="527"/>
      <c r="C264" s="527"/>
      <c r="D264" s="527"/>
      <c r="E264" s="527"/>
      <c r="F264" s="527"/>
      <c r="G264" s="527"/>
    </row>
    <row r="265" spans="1:7" x14ac:dyDescent="0.25">
      <c r="A265" s="527"/>
      <c r="B265" s="527"/>
      <c r="C265" s="527"/>
      <c r="D265" s="527"/>
      <c r="E265" s="527"/>
      <c r="F265" s="527"/>
      <c r="G265" s="527"/>
    </row>
    <row r="266" spans="1:7" x14ac:dyDescent="0.25">
      <c r="A266" s="527"/>
      <c r="B266" s="527"/>
      <c r="C266" s="527"/>
      <c r="D266" s="527"/>
      <c r="E266" s="527"/>
      <c r="F266" s="527"/>
      <c r="G266" s="527"/>
    </row>
    <row r="267" spans="1:7" x14ac:dyDescent="0.25">
      <c r="A267" s="527"/>
      <c r="B267" s="527"/>
      <c r="C267" s="527"/>
      <c r="D267" s="527"/>
      <c r="E267" s="527"/>
      <c r="F267" s="527"/>
      <c r="G267" s="527"/>
    </row>
    <row r="268" spans="1:7" x14ac:dyDescent="0.25">
      <c r="A268" s="527"/>
      <c r="B268" s="527"/>
      <c r="C268" s="527"/>
      <c r="D268" s="527"/>
      <c r="E268" s="527"/>
      <c r="F268" s="527"/>
      <c r="G268" s="527"/>
    </row>
    <row r="269" spans="1:7" x14ac:dyDescent="0.25">
      <c r="A269" s="527"/>
      <c r="B269" s="527"/>
      <c r="C269" s="527"/>
      <c r="D269" s="527"/>
      <c r="E269" s="527"/>
      <c r="F269" s="527"/>
      <c r="G269" s="527"/>
    </row>
    <row r="270" spans="1:7" x14ac:dyDescent="0.25">
      <c r="A270" s="527"/>
      <c r="B270" s="527"/>
      <c r="C270" s="527"/>
      <c r="D270" s="527"/>
      <c r="E270" s="527"/>
      <c r="F270" s="527"/>
      <c r="G270" s="527"/>
    </row>
    <row r="271" spans="1:7" x14ac:dyDescent="0.25">
      <c r="A271" s="527"/>
      <c r="B271" s="527"/>
      <c r="C271" s="527"/>
      <c r="D271" s="527"/>
      <c r="E271" s="527"/>
      <c r="F271" s="527"/>
      <c r="G271" s="527"/>
    </row>
    <row r="272" spans="1:7" x14ac:dyDescent="0.25">
      <c r="A272" s="527"/>
      <c r="B272" s="527"/>
      <c r="C272" s="527"/>
      <c r="D272" s="527"/>
      <c r="E272" s="527"/>
      <c r="F272" s="527"/>
      <c r="G272" s="527"/>
    </row>
    <row r="273" spans="1:7" x14ac:dyDescent="0.25">
      <c r="A273" s="527"/>
      <c r="B273" s="527"/>
      <c r="C273" s="527"/>
      <c r="D273" s="527"/>
      <c r="E273" s="527"/>
      <c r="F273" s="527"/>
      <c r="G273" s="527"/>
    </row>
    <row r="274" spans="1:7" x14ac:dyDescent="0.25">
      <c r="A274" s="527"/>
      <c r="B274" s="527"/>
      <c r="C274" s="527"/>
      <c r="D274" s="527"/>
      <c r="E274" s="527"/>
      <c r="F274" s="527"/>
      <c r="G274" s="527"/>
    </row>
    <row r="275" spans="1:7" x14ac:dyDescent="0.25">
      <c r="A275" s="527"/>
      <c r="B275" s="527"/>
      <c r="C275" s="527"/>
      <c r="D275" s="527"/>
      <c r="E275" s="527"/>
      <c r="F275" s="527"/>
      <c r="G275" s="527"/>
    </row>
    <row r="276" spans="1:7" x14ac:dyDescent="0.25">
      <c r="A276" s="527"/>
      <c r="B276" s="527"/>
      <c r="C276" s="527"/>
      <c r="D276" s="527"/>
      <c r="E276" s="527"/>
      <c r="F276" s="527"/>
      <c r="G276" s="527"/>
    </row>
    <row r="277" spans="1:7" x14ac:dyDescent="0.25">
      <c r="A277" s="527"/>
      <c r="B277" s="527"/>
      <c r="C277" s="527"/>
      <c r="D277" s="527"/>
      <c r="E277" s="527"/>
      <c r="F277" s="527"/>
      <c r="G277" s="527"/>
    </row>
    <row r="278" spans="1:7" x14ac:dyDescent="0.25">
      <c r="A278" s="527"/>
      <c r="B278" s="527"/>
      <c r="C278" s="527"/>
      <c r="D278" s="527"/>
      <c r="E278" s="527"/>
      <c r="F278" s="527"/>
      <c r="G278" s="527"/>
    </row>
    <row r="279" spans="1:7" x14ac:dyDescent="0.25">
      <c r="A279" s="527"/>
      <c r="B279" s="527"/>
      <c r="C279" s="527"/>
      <c r="D279" s="527"/>
      <c r="E279" s="527"/>
      <c r="F279" s="527"/>
      <c r="G279" s="527"/>
    </row>
    <row r="280" spans="1:7" x14ac:dyDescent="0.25">
      <c r="A280" s="527"/>
      <c r="B280" s="527"/>
      <c r="C280" s="527"/>
      <c r="D280" s="527"/>
      <c r="E280" s="527"/>
      <c r="F280" s="527"/>
      <c r="G280" s="527"/>
    </row>
    <row r="281" spans="1:7" x14ac:dyDescent="0.25">
      <c r="A281" s="527"/>
      <c r="B281" s="527"/>
      <c r="C281" s="527"/>
      <c r="D281" s="527"/>
      <c r="E281" s="527"/>
      <c r="F281" s="527"/>
      <c r="G281" s="527"/>
    </row>
    <row r="282" spans="1:7" x14ac:dyDescent="0.25">
      <c r="A282" s="527"/>
      <c r="B282" s="527"/>
      <c r="C282" s="527"/>
      <c r="D282" s="527"/>
      <c r="E282" s="527"/>
      <c r="F282" s="527"/>
      <c r="G282" s="527"/>
    </row>
    <row r="283" spans="1:7" x14ac:dyDescent="0.25">
      <c r="A283" s="527"/>
      <c r="B283" s="527"/>
      <c r="C283" s="527"/>
      <c r="D283" s="527"/>
      <c r="E283" s="527"/>
      <c r="F283" s="527"/>
      <c r="G283" s="527"/>
    </row>
    <row r="284" spans="1:7" x14ac:dyDescent="0.25">
      <c r="A284" s="527"/>
      <c r="B284" s="527"/>
      <c r="C284" s="527"/>
      <c r="D284" s="527"/>
      <c r="E284" s="527"/>
      <c r="F284" s="527"/>
      <c r="G284" s="527"/>
    </row>
    <row r="285" spans="1:7" x14ac:dyDescent="0.25">
      <c r="A285" s="527"/>
      <c r="B285" s="527"/>
      <c r="C285" s="527"/>
      <c r="D285" s="527"/>
      <c r="E285" s="527"/>
      <c r="F285" s="527"/>
      <c r="G285" s="527"/>
    </row>
    <row r="286" spans="1:7" x14ac:dyDescent="0.25">
      <c r="A286" s="527"/>
      <c r="B286" s="527"/>
      <c r="C286" s="527"/>
      <c r="D286" s="527"/>
      <c r="E286" s="527"/>
      <c r="F286" s="527"/>
      <c r="G286" s="527"/>
    </row>
    <row r="287" spans="1:7" x14ac:dyDescent="0.25">
      <c r="A287" s="527"/>
      <c r="B287" s="527"/>
      <c r="C287" s="527"/>
      <c r="D287" s="527"/>
      <c r="E287" s="527"/>
      <c r="F287" s="527"/>
      <c r="G287" s="527"/>
    </row>
    <row r="288" spans="1:7" x14ac:dyDescent="0.25">
      <c r="A288" s="527"/>
      <c r="B288" s="527"/>
      <c r="C288" s="527"/>
      <c r="D288" s="527"/>
      <c r="E288" s="527"/>
      <c r="F288" s="527"/>
      <c r="G288" s="527"/>
    </row>
    <row r="289" spans="1:7" x14ac:dyDescent="0.25">
      <c r="A289" s="527"/>
      <c r="B289" s="527"/>
      <c r="C289" s="527"/>
      <c r="D289" s="527"/>
      <c r="E289" s="527"/>
      <c r="F289" s="527"/>
      <c r="G289" s="527"/>
    </row>
    <row r="290" spans="1:7" x14ac:dyDescent="0.25">
      <c r="A290" s="527"/>
      <c r="B290" s="527"/>
      <c r="C290" s="527"/>
      <c r="D290" s="527"/>
      <c r="E290" s="527"/>
      <c r="F290" s="527"/>
      <c r="G290" s="527"/>
    </row>
    <row r="291" spans="1:7" x14ac:dyDescent="0.25">
      <c r="A291" s="527"/>
      <c r="B291" s="527"/>
      <c r="C291" s="527"/>
      <c r="D291" s="527"/>
      <c r="E291" s="527"/>
      <c r="F291" s="527"/>
      <c r="G291" s="527"/>
    </row>
    <row r="292" spans="1:7" x14ac:dyDescent="0.25">
      <c r="A292" s="527"/>
      <c r="B292" s="527"/>
      <c r="C292" s="527"/>
      <c r="D292" s="527"/>
      <c r="E292" s="527"/>
      <c r="F292" s="527"/>
      <c r="G292" s="527"/>
    </row>
    <row r="293" spans="1:7" x14ac:dyDescent="0.25">
      <c r="A293" s="527"/>
      <c r="B293" s="527"/>
      <c r="C293" s="527"/>
      <c r="D293" s="527"/>
      <c r="E293" s="527"/>
      <c r="F293" s="527"/>
      <c r="G293" s="527"/>
    </row>
    <row r="294" spans="1:7" x14ac:dyDescent="0.25">
      <c r="A294" s="527"/>
      <c r="B294" s="527"/>
      <c r="C294" s="527"/>
      <c r="D294" s="527"/>
      <c r="E294" s="527"/>
      <c r="F294" s="527"/>
      <c r="G294" s="527"/>
    </row>
    <row r="295" spans="1:7" x14ac:dyDescent="0.25">
      <c r="A295" s="527"/>
      <c r="B295" s="527"/>
      <c r="C295" s="527"/>
      <c r="D295" s="527"/>
      <c r="E295" s="527"/>
      <c r="F295" s="527"/>
      <c r="G295" s="527"/>
    </row>
    <row r="296" spans="1:7" x14ac:dyDescent="0.25">
      <c r="A296" s="527"/>
      <c r="B296" s="527"/>
      <c r="C296" s="527"/>
      <c r="D296" s="527"/>
      <c r="E296" s="527"/>
      <c r="F296" s="527"/>
      <c r="G296" s="527"/>
    </row>
    <row r="297" spans="1:7" x14ac:dyDescent="0.25">
      <c r="A297" s="527"/>
      <c r="B297" s="527"/>
      <c r="C297" s="527"/>
      <c r="D297" s="527"/>
      <c r="E297" s="527"/>
      <c r="F297" s="527"/>
      <c r="G297" s="527"/>
    </row>
    <row r="298" spans="1:7" x14ac:dyDescent="0.25">
      <c r="A298" s="527"/>
      <c r="B298" s="527"/>
      <c r="C298" s="527"/>
      <c r="D298" s="527"/>
      <c r="E298" s="527"/>
      <c r="F298" s="527"/>
      <c r="G298" s="527"/>
    </row>
    <row r="299" spans="1:7" x14ac:dyDescent="0.25">
      <c r="A299" s="527"/>
      <c r="B299" s="527"/>
      <c r="C299" s="527"/>
      <c r="D299" s="527"/>
      <c r="E299" s="527"/>
      <c r="F299" s="527"/>
      <c r="G299" s="527"/>
    </row>
    <row r="300" spans="1:7" x14ac:dyDescent="0.25">
      <c r="A300" s="527"/>
      <c r="B300" s="527"/>
      <c r="C300" s="527"/>
      <c r="D300" s="527"/>
      <c r="E300" s="527"/>
      <c r="F300" s="527"/>
      <c r="G300" s="527"/>
    </row>
    <row r="301" spans="1:7" x14ac:dyDescent="0.25">
      <c r="A301" s="527"/>
      <c r="B301" s="527"/>
      <c r="C301" s="527"/>
      <c r="D301" s="527"/>
      <c r="E301" s="527"/>
      <c r="F301" s="527"/>
      <c r="G301" s="527"/>
    </row>
    <row r="302" spans="1:7" x14ac:dyDescent="0.25">
      <c r="A302" s="527"/>
      <c r="B302" s="527"/>
      <c r="C302" s="527"/>
      <c r="D302" s="527"/>
      <c r="E302" s="527"/>
      <c r="F302" s="527"/>
      <c r="G302" s="527"/>
    </row>
    <row r="303" spans="1:7" x14ac:dyDescent="0.25">
      <c r="A303" s="527"/>
      <c r="B303" s="527"/>
      <c r="C303" s="527"/>
      <c r="D303" s="527"/>
      <c r="E303" s="527"/>
      <c r="F303" s="527"/>
      <c r="G303" s="527"/>
    </row>
    <row r="304" spans="1:7" x14ac:dyDescent="0.25">
      <c r="A304" s="527"/>
      <c r="B304" s="527"/>
      <c r="C304" s="527"/>
      <c r="D304" s="527"/>
      <c r="E304" s="527"/>
      <c r="F304" s="527"/>
      <c r="G304" s="527"/>
    </row>
    <row r="305" spans="1:7" x14ac:dyDescent="0.25">
      <c r="A305" s="527"/>
      <c r="B305" s="527"/>
      <c r="C305" s="527"/>
      <c r="D305" s="527"/>
      <c r="E305" s="527"/>
      <c r="F305" s="527"/>
      <c r="G305" s="527"/>
    </row>
    <row r="306" spans="1:7" x14ac:dyDescent="0.25">
      <c r="A306" s="527"/>
      <c r="B306" s="527"/>
      <c r="C306" s="527"/>
      <c r="D306" s="527"/>
      <c r="E306" s="527"/>
      <c r="F306" s="527"/>
      <c r="G306" s="527"/>
    </row>
    <row r="307" spans="1:7" x14ac:dyDescent="0.25">
      <c r="A307" s="527"/>
      <c r="B307" s="527"/>
      <c r="C307" s="527"/>
      <c r="D307" s="527"/>
      <c r="E307" s="527"/>
      <c r="F307" s="527"/>
      <c r="G307" s="527"/>
    </row>
    <row r="308" spans="1:7" x14ac:dyDescent="0.25">
      <c r="A308" s="527"/>
      <c r="B308" s="527"/>
      <c r="C308" s="527"/>
      <c r="D308" s="527"/>
      <c r="E308" s="527"/>
      <c r="F308" s="527"/>
      <c r="G308" s="527"/>
    </row>
    <row r="309" spans="1:7" x14ac:dyDescent="0.25">
      <c r="A309" s="527"/>
      <c r="B309" s="527"/>
      <c r="C309" s="527"/>
      <c r="D309" s="527"/>
      <c r="E309" s="527"/>
      <c r="F309" s="527"/>
      <c r="G309" s="527"/>
    </row>
    <row r="310" spans="1:7" x14ac:dyDescent="0.25">
      <c r="A310" s="527"/>
      <c r="B310" s="527"/>
      <c r="C310" s="527"/>
      <c r="D310" s="527"/>
      <c r="E310" s="527"/>
      <c r="F310" s="527"/>
      <c r="G310" s="527"/>
    </row>
    <row r="311" spans="1:7" x14ac:dyDescent="0.25">
      <c r="A311" s="527"/>
      <c r="B311" s="527"/>
      <c r="C311" s="527"/>
      <c r="D311" s="527"/>
      <c r="E311" s="527"/>
      <c r="F311" s="527"/>
      <c r="G311" s="527"/>
    </row>
    <row r="312" spans="1:7" x14ac:dyDescent="0.25">
      <c r="A312" s="527"/>
      <c r="B312" s="527"/>
      <c r="C312" s="527"/>
      <c r="D312" s="527"/>
      <c r="E312" s="527"/>
      <c r="F312" s="527"/>
      <c r="G312" s="527"/>
    </row>
    <row r="313" spans="1:7" x14ac:dyDescent="0.25">
      <c r="A313" s="527"/>
      <c r="B313" s="527"/>
      <c r="C313" s="527"/>
      <c r="D313" s="527"/>
      <c r="E313" s="527"/>
      <c r="F313" s="527"/>
      <c r="G313" s="527"/>
    </row>
    <row r="314" spans="1:7" x14ac:dyDescent="0.25">
      <c r="A314" s="527"/>
      <c r="B314" s="527"/>
      <c r="C314" s="527"/>
      <c r="D314" s="527"/>
      <c r="E314" s="527"/>
      <c r="F314" s="527"/>
      <c r="G314" s="527"/>
    </row>
    <row r="315" spans="1:7" x14ac:dyDescent="0.25">
      <c r="A315" s="527"/>
      <c r="B315" s="527"/>
      <c r="C315" s="527"/>
      <c r="D315" s="527"/>
      <c r="E315" s="527"/>
      <c r="F315" s="527"/>
      <c r="G315" s="527"/>
    </row>
    <row r="316" spans="1:7" x14ac:dyDescent="0.25">
      <c r="A316" s="527"/>
      <c r="B316" s="527"/>
      <c r="C316" s="527"/>
      <c r="D316" s="527"/>
      <c r="E316" s="527"/>
      <c r="F316" s="527"/>
      <c r="G316" s="527"/>
    </row>
    <row r="317" spans="1:7" x14ac:dyDescent="0.25">
      <c r="A317" s="527"/>
      <c r="B317" s="527"/>
      <c r="C317" s="527"/>
      <c r="D317" s="527"/>
      <c r="E317" s="527"/>
      <c r="F317" s="527"/>
      <c r="G317" s="527"/>
    </row>
    <row r="318" spans="1:7" x14ac:dyDescent="0.25">
      <c r="A318" s="527"/>
      <c r="B318" s="527"/>
      <c r="C318" s="527"/>
      <c r="D318" s="527"/>
      <c r="E318" s="527"/>
      <c r="F318" s="527"/>
      <c r="G318" s="527"/>
    </row>
    <row r="319" spans="1:7" x14ac:dyDescent="0.25">
      <c r="A319" s="527"/>
      <c r="B319" s="527"/>
      <c r="C319" s="527"/>
      <c r="D319" s="527"/>
      <c r="E319" s="527"/>
      <c r="F319" s="527"/>
      <c r="G319" s="527"/>
    </row>
    <row r="320" spans="1:7" x14ac:dyDescent="0.25">
      <c r="A320" s="527"/>
      <c r="B320" s="527"/>
      <c r="C320" s="527"/>
      <c r="D320" s="527"/>
      <c r="E320" s="527"/>
      <c r="F320" s="527"/>
      <c r="G320" s="527"/>
    </row>
    <row r="321" spans="1:6" x14ac:dyDescent="0.25">
      <c r="A321" s="527"/>
      <c r="B321" s="527"/>
      <c r="C321" s="527"/>
      <c r="D321" s="527"/>
      <c r="E321" s="527"/>
      <c r="F321" s="527"/>
    </row>
    <row r="322" spans="1:6" x14ac:dyDescent="0.25">
      <c r="A322" s="527"/>
      <c r="B322" s="527"/>
      <c r="C322" s="527"/>
      <c r="D322" s="527"/>
      <c r="E322" s="527"/>
      <c r="F322" s="527"/>
    </row>
    <row r="323" spans="1:6" x14ac:dyDescent="0.25">
      <c r="A323" s="527"/>
      <c r="B323" s="527"/>
      <c r="C323" s="527"/>
      <c r="D323" s="527"/>
      <c r="E323" s="527"/>
      <c r="F323" s="527"/>
    </row>
    <row r="324" spans="1:6" x14ac:dyDescent="0.25">
      <c r="A324" s="527"/>
      <c r="B324" s="527"/>
      <c r="C324" s="527"/>
      <c r="D324" s="527"/>
      <c r="E324" s="527"/>
      <c r="F324" s="527"/>
    </row>
    <row r="325" spans="1:6" x14ac:dyDescent="0.25">
      <c r="A325" s="527"/>
      <c r="B325" s="527"/>
      <c r="C325" s="527"/>
      <c r="D325" s="527"/>
      <c r="E325" s="527"/>
      <c r="F325" s="527"/>
    </row>
    <row r="326" spans="1:6" x14ac:dyDescent="0.25">
      <c r="A326" s="527"/>
      <c r="B326" s="527"/>
      <c r="C326" s="527"/>
      <c r="D326" s="527"/>
      <c r="E326" s="527"/>
      <c r="F326" s="527"/>
    </row>
    <row r="327" spans="1:6" x14ac:dyDescent="0.25">
      <c r="A327" s="527"/>
      <c r="B327" s="527"/>
      <c r="C327" s="527"/>
      <c r="D327" s="527"/>
      <c r="E327" s="527"/>
      <c r="F327" s="527"/>
    </row>
    <row r="328" spans="1:6" x14ac:dyDescent="0.25">
      <c r="A328" s="527"/>
      <c r="B328" s="527"/>
      <c r="C328" s="527"/>
      <c r="D328" s="527"/>
      <c r="E328" s="527"/>
      <c r="F328" s="527"/>
    </row>
    <row r="329" spans="1:6" x14ac:dyDescent="0.25">
      <c r="A329" s="527"/>
      <c r="B329" s="527"/>
      <c r="C329" s="527"/>
      <c r="D329" s="527"/>
      <c r="E329" s="527"/>
      <c r="F329" s="527"/>
    </row>
    <row r="330" spans="1:6" x14ac:dyDescent="0.25">
      <c r="A330" s="527"/>
      <c r="B330" s="527"/>
      <c r="C330" s="527"/>
      <c r="D330" s="527"/>
      <c r="E330" s="527"/>
      <c r="F330" s="527"/>
    </row>
    <row r="331" spans="1:6" x14ac:dyDescent="0.25">
      <c r="A331" s="527"/>
      <c r="B331" s="527"/>
      <c r="C331" s="527"/>
      <c r="D331" s="527"/>
      <c r="E331" s="527"/>
      <c r="F331" s="527"/>
    </row>
    <row r="332" spans="1:6" x14ac:dyDescent="0.25">
      <c r="A332" s="527"/>
      <c r="B332" s="527"/>
      <c r="C332" s="527"/>
      <c r="D332" s="527"/>
      <c r="E332" s="527"/>
      <c r="F332" s="527"/>
    </row>
    <row r="333" spans="1:6" x14ac:dyDescent="0.25">
      <c r="A333" s="527"/>
      <c r="B333" s="527"/>
      <c r="C333" s="527"/>
      <c r="D333" s="527"/>
      <c r="E333" s="527"/>
      <c r="F333" s="527"/>
    </row>
    <row r="334" spans="1:6" x14ac:dyDescent="0.25">
      <c r="A334" s="527"/>
      <c r="B334" s="527"/>
      <c r="C334" s="527"/>
      <c r="D334" s="527"/>
      <c r="E334" s="527"/>
      <c r="F334" s="527"/>
    </row>
    <row r="335" spans="1:6" x14ac:dyDescent="0.25">
      <c r="A335" s="527"/>
      <c r="B335" s="527"/>
      <c r="C335" s="527"/>
      <c r="D335" s="527"/>
      <c r="E335" s="527"/>
      <c r="F335" s="527"/>
    </row>
    <row r="336" spans="1:6" x14ac:dyDescent="0.25">
      <c r="A336" s="527"/>
      <c r="B336" s="527"/>
      <c r="C336" s="527"/>
      <c r="D336" s="527"/>
      <c r="E336" s="527"/>
      <c r="F336" s="527"/>
    </row>
    <row r="337" spans="1:7" x14ac:dyDescent="0.25">
      <c r="A337" s="527"/>
      <c r="B337" s="527"/>
      <c r="C337" s="527"/>
      <c r="D337" s="527"/>
      <c r="E337" s="527"/>
      <c r="F337" s="527"/>
      <c r="G337" s="527"/>
    </row>
    <row r="338" spans="1:7" x14ac:dyDescent="0.25">
      <c r="A338" s="527"/>
      <c r="B338" s="527"/>
      <c r="C338" s="527"/>
      <c r="D338" s="527"/>
      <c r="E338" s="527"/>
      <c r="F338" s="527"/>
      <c r="G338" s="527"/>
    </row>
    <row r="339" spans="1:7" x14ac:dyDescent="0.25">
      <c r="A339" s="527"/>
      <c r="B339" s="527"/>
      <c r="C339" s="527"/>
      <c r="D339" s="527"/>
      <c r="E339" s="527"/>
      <c r="F339" s="527"/>
      <c r="G339" s="527"/>
    </row>
    <row r="340" spans="1:7" x14ac:dyDescent="0.25">
      <c r="A340" s="527"/>
      <c r="B340" s="527"/>
      <c r="C340" s="527"/>
      <c r="D340" s="527"/>
      <c r="E340" s="527"/>
      <c r="F340" s="527"/>
      <c r="G340" s="527"/>
    </row>
    <row r="341" spans="1:7" x14ac:dyDescent="0.25">
      <c r="A341" s="527"/>
      <c r="B341" s="527"/>
      <c r="C341" s="527"/>
      <c r="D341" s="527"/>
      <c r="E341" s="527"/>
      <c r="F341" s="527"/>
      <c r="G341" s="527"/>
    </row>
    <row r="342" spans="1:7" x14ac:dyDescent="0.25">
      <c r="A342" s="527"/>
      <c r="B342" s="527"/>
      <c r="C342" s="527"/>
      <c r="D342" s="527"/>
      <c r="E342" s="527"/>
      <c r="F342" s="527"/>
      <c r="G342" s="527"/>
    </row>
    <row r="343" spans="1:7" x14ac:dyDescent="0.25">
      <c r="A343" s="527"/>
      <c r="B343" s="527"/>
      <c r="C343" s="527"/>
      <c r="D343" s="527"/>
      <c r="E343" s="527"/>
      <c r="F343" s="527"/>
      <c r="G343" s="527"/>
    </row>
    <row r="344" spans="1:7" x14ac:dyDescent="0.25">
      <c r="A344" s="527"/>
      <c r="B344" s="527"/>
      <c r="C344" s="527"/>
      <c r="D344" s="527"/>
      <c r="E344" s="527"/>
      <c r="F344" s="527"/>
      <c r="G344" s="527"/>
    </row>
    <row r="345" spans="1:7" x14ac:dyDescent="0.25">
      <c r="A345" s="527"/>
      <c r="B345" s="527"/>
      <c r="C345" s="527"/>
      <c r="D345" s="527"/>
      <c r="E345" s="527"/>
      <c r="F345" s="527"/>
      <c r="G345" s="527"/>
    </row>
    <row r="346" spans="1:7" x14ac:dyDescent="0.25">
      <c r="A346" s="527"/>
      <c r="B346" s="527"/>
      <c r="C346" s="527"/>
      <c r="D346" s="527"/>
      <c r="E346" s="527"/>
      <c r="F346" s="527"/>
      <c r="G346" s="527"/>
    </row>
    <row r="347" spans="1:7" x14ac:dyDescent="0.25">
      <c r="A347" s="527"/>
      <c r="B347" s="527"/>
      <c r="C347" s="527"/>
      <c r="D347" s="527"/>
      <c r="E347" s="527"/>
      <c r="F347" s="527"/>
      <c r="G347" s="527"/>
    </row>
    <row r="348" spans="1:7" x14ac:dyDescent="0.25">
      <c r="A348" s="527"/>
      <c r="B348" s="527"/>
      <c r="C348" s="527"/>
      <c r="D348" s="527"/>
      <c r="E348" s="527"/>
      <c r="F348" s="527"/>
      <c r="G348" s="527"/>
    </row>
    <row r="349" spans="1:7" x14ac:dyDescent="0.25">
      <c r="A349" s="527"/>
      <c r="B349" s="527"/>
      <c r="C349" s="527"/>
      <c r="D349" s="527"/>
      <c r="E349" s="527"/>
      <c r="F349" s="527"/>
      <c r="G349" s="527"/>
    </row>
    <row r="350" spans="1:7" x14ac:dyDescent="0.25">
      <c r="A350" s="527"/>
      <c r="B350" s="527"/>
      <c r="C350" s="527"/>
      <c r="D350" s="527"/>
      <c r="E350" s="527"/>
      <c r="F350" s="527"/>
      <c r="G350" s="527"/>
    </row>
    <row r="351" spans="1:7" x14ac:dyDescent="0.25">
      <c r="A351" s="527"/>
      <c r="B351" s="527"/>
      <c r="C351" s="527"/>
      <c r="D351" s="527"/>
      <c r="E351" s="527"/>
      <c r="F351" s="527"/>
      <c r="G351" s="527"/>
    </row>
    <row r="352" spans="1:7" x14ac:dyDescent="0.25">
      <c r="A352" s="527"/>
      <c r="B352" s="527"/>
      <c r="C352" s="527"/>
      <c r="D352" s="527"/>
      <c r="E352" s="527"/>
      <c r="F352" s="527"/>
      <c r="G352" s="527"/>
    </row>
    <row r="353" spans="1:6" x14ac:dyDescent="0.25">
      <c r="A353" s="527"/>
      <c r="B353" s="527"/>
      <c r="C353" s="527"/>
      <c r="D353" s="527"/>
      <c r="E353" s="527"/>
      <c r="F353" s="527"/>
    </row>
    <row r="354" spans="1:6" x14ac:dyDescent="0.25">
      <c r="A354" s="527"/>
      <c r="B354" s="527"/>
      <c r="C354" s="527"/>
      <c r="D354" s="527"/>
      <c r="E354" s="527"/>
      <c r="F354" s="527"/>
    </row>
    <row r="355" spans="1:6" x14ac:dyDescent="0.25">
      <c r="A355" s="527"/>
      <c r="B355" s="527"/>
      <c r="C355" s="527"/>
      <c r="D355" s="527"/>
      <c r="E355" s="527"/>
      <c r="F355" s="527"/>
    </row>
    <row r="356" spans="1:6" x14ac:dyDescent="0.25">
      <c r="A356" s="527"/>
      <c r="B356" s="527"/>
      <c r="C356" s="527"/>
      <c r="D356" s="527"/>
      <c r="E356" s="527"/>
      <c r="F356" s="527"/>
    </row>
    <row r="357" spans="1:6" x14ac:dyDescent="0.25">
      <c r="A357" s="527"/>
      <c r="B357" s="527"/>
      <c r="C357" s="527"/>
      <c r="D357" s="527"/>
      <c r="E357" s="527"/>
      <c r="F357" s="527"/>
    </row>
    <row r="358" spans="1:6" x14ac:dyDescent="0.25">
      <c r="A358" s="527"/>
      <c r="B358" s="527"/>
      <c r="C358" s="527"/>
      <c r="D358" s="527"/>
      <c r="E358" s="527"/>
      <c r="F358" s="527"/>
    </row>
    <row r="359" spans="1:6" x14ac:dyDescent="0.25">
      <c r="A359" s="527"/>
      <c r="B359" s="527"/>
      <c r="C359" s="527"/>
      <c r="D359" s="527"/>
      <c r="E359" s="527"/>
      <c r="F359" s="527"/>
    </row>
    <row r="360" spans="1:6" x14ac:dyDescent="0.25">
      <c r="A360" s="527"/>
      <c r="B360" s="527"/>
      <c r="C360" s="527"/>
      <c r="D360" s="527"/>
      <c r="E360" s="527"/>
      <c r="F360" s="527"/>
    </row>
    <row r="361" spans="1:6" x14ac:dyDescent="0.25">
      <c r="A361" s="527"/>
      <c r="B361" s="527"/>
      <c r="C361" s="527"/>
      <c r="D361" s="527"/>
      <c r="E361" s="527"/>
      <c r="F361" s="527"/>
    </row>
    <row r="362" spans="1:6" x14ac:dyDescent="0.25">
      <c r="A362" s="527"/>
      <c r="B362" s="527"/>
      <c r="C362" s="527"/>
      <c r="D362" s="527"/>
      <c r="E362" s="527"/>
      <c r="F362" s="527"/>
    </row>
    <row r="363" spans="1:6" x14ac:dyDescent="0.25">
      <c r="A363" s="527"/>
      <c r="B363" s="527"/>
      <c r="C363" s="527"/>
      <c r="D363" s="527"/>
      <c r="E363" s="527"/>
      <c r="F363" s="527"/>
    </row>
    <row r="364" spans="1:6" x14ac:dyDescent="0.25">
      <c r="A364" s="527"/>
      <c r="B364" s="527"/>
      <c r="C364" s="527"/>
      <c r="D364" s="527"/>
      <c r="E364" s="527"/>
      <c r="F364" s="527"/>
    </row>
    <row r="365" spans="1:6" x14ac:dyDescent="0.25">
      <c r="A365" s="527"/>
      <c r="B365" s="527"/>
      <c r="C365" s="527"/>
      <c r="D365" s="527"/>
      <c r="E365" s="527"/>
      <c r="F365" s="527"/>
    </row>
    <row r="366" spans="1:6" x14ac:dyDescent="0.25">
      <c r="A366" s="527"/>
      <c r="B366" s="527"/>
      <c r="C366" s="527"/>
      <c r="D366" s="527"/>
      <c r="E366" s="527"/>
      <c r="F366" s="527"/>
    </row>
    <row r="367" spans="1:6" x14ac:dyDescent="0.25">
      <c r="A367" s="527"/>
      <c r="B367" s="527"/>
      <c r="C367" s="527"/>
      <c r="D367" s="527"/>
      <c r="E367" s="527"/>
      <c r="F367" s="527"/>
    </row>
    <row r="368" spans="1:6" x14ac:dyDescent="0.25">
      <c r="A368" s="527"/>
      <c r="B368" s="527"/>
      <c r="C368" s="527"/>
      <c r="D368" s="527"/>
      <c r="E368" s="527"/>
      <c r="F368" s="527"/>
    </row>
    <row r="369" spans="1:7" x14ac:dyDescent="0.25">
      <c r="A369" s="527"/>
      <c r="B369" s="527"/>
      <c r="C369" s="527"/>
      <c r="D369" s="527"/>
      <c r="E369" s="527"/>
      <c r="F369" s="527"/>
      <c r="G369" s="527"/>
    </row>
    <row r="370" spans="1:7" x14ac:dyDescent="0.25">
      <c r="A370" s="527"/>
      <c r="B370" s="527"/>
      <c r="C370" s="527"/>
      <c r="D370" s="527"/>
      <c r="E370" s="527"/>
      <c r="F370" s="527"/>
      <c r="G370" s="527"/>
    </row>
    <row r="371" spans="1:7" x14ac:dyDescent="0.25">
      <c r="A371" s="527"/>
      <c r="B371" s="527"/>
      <c r="C371" s="527"/>
      <c r="D371" s="527"/>
      <c r="E371" s="527"/>
      <c r="F371" s="527"/>
      <c r="G371" s="527"/>
    </row>
    <row r="372" spans="1:7" x14ac:dyDescent="0.25">
      <c r="A372" s="527"/>
      <c r="B372" s="527"/>
      <c r="C372" s="527"/>
      <c r="D372" s="527"/>
      <c r="E372" s="527"/>
      <c r="F372" s="527"/>
      <c r="G372" s="527"/>
    </row>
    <row r="373" spans="1:7" x14ac:dyDescent="0.25">
      <c r="A373" s="527"/>
      <c r="B373" s="527"/>
      <c r="C373" s="527"/>
      <c r="D373" s="527"/>
      <c r="E373" s="527"/>
      <c r="F373" s="527"/>
      <c r="G373" s="527"/>
    </row>
    <row r="374" spans="1:7" x14ac:dyDescent="0.25">
      <c r="A374" s="527"/>
      <c r="B374" s="527"/>
      <c r="C374" s="527"/>
      <c r="D374" s="527"/>
      <c r="E374" s="527"/>
      <c r="F374" s="527"/>
      <c r="G374" s="527"/>
    </row>
    <row r="375" spans="1:7" x14ac:dyDescent="0.25">
      <c r="A375" s="527"/>
      <c r="B375" s="527"/>
      <c r="C375" s="527"/>
      <c r="D375" s="527"/>
      <c r="E375" s="527"/>
      <c r="F375" s="527"/>
      <c r="G375" s="527"/>
    </row>
    <row r="376" spans="1:7" x14ac:dyDescent="0.25">
      <c r="A376" s="527"/>
      <c r="B376" s="527"/>
      <c r="C376" s="527"/>
      <c r="D376" s="527"/>
      <c r="E376" s="527"/>
      <c r="F376" s="527"/>
      <c r="G376" s="527"/>
    </row>
    <row r="377" spans="1:7" x14ac:dyDescent="0.25">
      <c r="A377" s="527"/>
      <c r="B377" s="527"/>
      <c r="C377" s="527"/>
      <c r="D377" s="527"/>
      <c r="E377" s="527"/>
      <c r="F377" s="527"/>
      <c r="G377" s="527"/>
    </row>
    <row r="378" spans="1:7" x14ac:dyDescent="0.25">
      <c r="A378" s="527"/>
      <c r="B378" s="527"/>
      <c r="C378" s="527"/>
      <c r="D378" s="527"/>
      <c r="E378" s="527"/>
      <c r="F378" s="527"/>
      <c r="G378" s="527"/>
    </row>
    <row r="379" spans="1:7" x14ac:dyDescent="0.25">
      <c r="A379" s="527"/>
      <c r="B379" s="527"/>
      <c r="C379" s="527"/>
      <c r="D379" s="527"/>
      <c r="E379" s="527"/>
      <c r="F379" s="527"/>
      <c r="G379" s="527"/>
    </row>
    <row r="380" spans="1:7" x14ac:dyDescent="0.25">
      <c r="A380" s="527"/>
      <c r="B380" s="527"/>
      <c r="C380" s="527"/>
      <c r="D380" s="527"/>
      <c r="E380" s="527"/>
      <c r="F380" s="527"/>
      <c r="G380" s="527"/>
    </row>
    <row r="381" spans="1:7" x14ac:dyDescent="0.25">
      <c r="A381" s="527"/>
      <c r="B381" s="527"/>
      <c r="C381" s="527"/>
      <c r="D381" s="527"/>
      <c r="E381" s="527"/>
      <c r="F381" s="527"/>
      <c r="G381" s="527"/>
    </row>
    <row r="382" spans="1:7" x14ac:dyDescent="0.25">
      <c r="A382" s="527"/>
      <c r="B382" s="527"/>
      <c r="C382" s="527"/>
      <c r="D382" s="527"/>
      <c r="E382" s="527"/>
      <c r="F382" s="527"/>
      <c r="G382" s="527"/>
    </row>
    <row r="383" spans="1:7" x14ac:dyDescent="0.25">
      <c r="A383" s="527"/>
      <c r="B383" s="527"/>
      <c r="C383" s="527"/>
      <c r="D383" s="527"/>
      <c r="E383" s="527"/>
      <c r="F383" s="527"/>
      <c r="G383" s="527"/>
    </row>
    <row r="384" spans="1:7" x14ac:dyDescent="0.25">
      <c r="A384" s="527"/>
      <c r="B384" s="527"/>
      <c r="C384" s="527"/>
      <c r="D384" s="527"/>
      <c r="E384" s="527"/>
      <c r="F384" s="527"/>
      <c r="G384" s="527"/>
    </row>
    <row r="385" spans="1:6" x14ac:dyDescent="0.25">
      <c r="A385" s="527"/>
      <c r="B385" s="527"/>
      <c r="C385" s="527"/>
      <c r="D385" s="527"/>
      <c r="E385" s="527"/>
      <c r="F385" s="527"/>
    </row>
    <row r="386" spans="1:6" x14ac:dyDescent="0.25">
      <c r="A386" s="527"/>
      <c r="B386" s="527"/>
      <c r="C386" s="527"/>
      <c r="D386" s="527"/>
      <c r="E386" s="527"/>
      <c r="F386" s="527"/>
    </row>
    <row r="387" spans="1:6" x14ac:dyDescent="0.25">
      <c r="A387" s="527"/>
      <c r="B387" s="527"/>
      <c r="C387" s="527"/>
      <c r="D387" s="527"/>
      <c r="E387" s="527"/>
      <c r="F387" s="527"/>
    </row>
    <row r="388" spans="1:6" x14ac:dyDescent="0.25">
      <c r="A388" s="527"/>
      <c r="B388" s="527"/>
      <c r="C388" s="527"/>
      <c r="D388" s="527"/>
      <c r="E388" s="527"/>
      <c r="F388" s="527"/>
    </row>
    <row r="389" spans="1:6" x14ac:dyDescent="0.25">
      <c r="A389" s="527"/>
      <c r="B389" s="527"/>
      <c r="C389" s="527"/>
      <c r="D389" s="527"/>
      <c r="E389" s="527"/>
      <c r="F389" s="527"/>
    </row>
    <row r="390" spans="1:6" x14ac:dyDescent="0.25">
      <c r="A390" s="527"/>
      <c r="B390" s="527"/>
      <c r="C390" s="527"/>
      <c r="D390" s="527"/>
      <c r="E390" s="527"/>
      <c r="F390" s="527"/>
    </row>
    <row r="391" spans="1:6" x14ac:dyDescent="0.25">
      <c r="A391" s="527"/>
      <c r="B391" s="527"/>
      <c r="C391" s="527"/>
      <c r="D391" s="527"/>
      <c r="E391" s="527"/>
      <c r="F391" s="527"/>
    </row>
    <row r="392" spans="1:6" x14ac:dyDescent="0.25">
      <c r="A392" s="527"/>
      <c r="B392" s="527"/>
      <c r="C392" s="527"/>
      <c r="D392" s="527"/>
      <c r="E392" s="527"/>
      <c r="F392" s="527"/>
    </row>
    <row r="393" spans="1:6" x14ac:dyDescent="0.25">
      <c r="A393" s="527"/>
      <c r="B393" s="527"/>
      <c r="C393" s="527"/>
      <c r="D393" s="527"/>
      <c r="E393" s="527"/>
      <c r="F393" s="527"/>
    </row>
    <row r="394" spans="1:6" x14ac:dyDescent="0.25">
      <c r="A394" s="527"/>
      <c r="B394" s="527"/>
      <c r="C394" s="527"/>
      <c r="D394" s="527"/>
      <c r="E394" s="527"/>
      <c r="F394" s="527"/>
    </row>
    <row r="395" spans="1:6" x14ac:dyDescent="0.25">
      <c r="A395" s="527"/>
      <c r="B395" s="527"/>
      <c r="C395" s="527"/>
      <c r="D395" s="527"/>
      <c r="E395" s="527"/>
      <c r="F395" s="527"/>
    </row>
    <row r="396" spans="1:6" x14ac:dyDescent="0.25">
      <c r="A396" s="527"/>
      <c r="B396" s="527"/>
      <c r="C396" s="527"/>
      <c r="D396" s="527"/>
      <c r="E396" s="527"/>
      <c r="F396" s="527"/>
    </row>
    <row r="397" spans="1:6" x14ac:dyDescent="0.25">
      <c r="A397" s="527"/>
      <c r="B397" s="527"/>
      <c r="C397" s="527"/>
      <c r="D397" s="527"/>
      <c r="E397" s="527"/>
      <c r="F397" s="527"/>
    </row>
    <row r="398" spans="1:6" x14ac:dyDescent="0.25">
      <c r="A398" s="527"/>
      <c r="B398" s="527"/>
      <c r="C398" s="527"/>
      <c r="D398" s="527"/>
      <c r="E398" s="527"/>
      <c r="F398" s="527"/>
    </row>
    <row r="399" spans="1:6" x14ac:dyDescent="0.25">
      <c r="A399" s="527"/>
      <c r="B399" s="527"/>
      <c r="C399" s="527"/>
      <c r="D399" s="527"/>
      <c r="E399" s="527"/>
      <c r="F399" s="527"/>
    </row>
    <row r="400" spans="1:6" x14ac:dyDescent="0.25">
      <c r="A400" s="527"/>
      <c r="B400" s="527"/>
      <c r="C400" s="527"/>
      <c r="D400" s="527"/>
      <c r="E400" s="527"/>
      <c r="F400" s="527"/>
    </row>
    <row r="401" spans="1:7" x14ac:dyDescent="0.25">
      <c r="A401" s="527"/>
      <c r="B401" s="527"/>
      <c r="C401" s="527"/>
      <c r="D401" s="527"/>
      <c r="E401" s="527"/>
      <c r="F401" s="527"/>
      <c r="G401" s="527"/>
    </row>
    <row r="402" spans="1:7" x14ac:dyDescent="0.25">
      <c r="A402" s="527"/>
      <c r="B402" s="527"/>
      <c r="C402" s="527"/>
      <c r="D402" s="527"/>
      <c r="E402" s="527"/>
      <c r="F402" s="527"/>
      <c r="G402" s="527"/>
    </row>
    <row r="403" spans="1:7" x14ac:dyDescent="0.25">
      <c r="A403" s="527"/>
      <c r="B403" s="527"/>
      <c r="C403" s="527"/>
      <c r="D403" s="527"/>
      <c r="E403" s="527"/>
      <c r="F403" s="527"/>
      <c r="G403" s="527"/>
    </row>
    <row r="404" spans="1:7" x14ac:dyDescent="0.25">
      <c r="A404" s="527"/>
      <c r="B404" s="527"/>
      <c r="C404" s="527"/>
      <c r="D404" s="527"/>
      <c r="E404" s="527"/>
      <c r="F404" s="527"/>
      <c r="G404" s="527"/>
    </row>
    <row r="405" spans="1:7" x14ac:dyDescent="0.25">
      <c r="A405" s="527"/>
      <c r="B405" s="527"/>
      <c r="C405" s="527"/>
      <c r="D405" s="527"/>
      <c r="E405" s="527"/>
      <c r="F405" s="527"/>
      <c r="G405" s="527"/>
    </row>
    <row r="406" spans="1:7" x14ac:dyDescent="0.25">
      <c r="A406" s="527"/>
      <c r="B406" s="527"/>
      <c r="C406" s="527"/>
      <c r="D406" s="527"/>
      <c r="E406" s="527"/>
      <c r="F406" s="527"/>
      <c r="G406" s="527"/>
    </row>
    <row r="407" spans="1:7" x14ac:dyDescent="0.25">
      <c r="A407" s="527"/>
      <c r="B407" s="527"/>
      <c r="C407" s="527"/>
      <c r="D407" s="527"/>
      <c r="E407" s="527"/>
      <c r="F407" s="527"/>
      <c r="G407" s="527"/>
    </row>
    <row r="408" spans="1:7" x14ac:dyDescent="0.25">
      <c r="A408" s="527"/>
      <c r="B408" s="527"/>
      <c r="C408" s="527"/>
      <c r="D408" s="527"/>
      <c r="E408" s="527"/>
      <c r="F408" s="527"/>
      <c r="G408" s="527"/>
    </row>
    <row r="409" spans="1:7" x14ac:dyDescent="0.25">
      <c r="A409" s="527"/>
      <c r="B409" s="527"/>
      <c r="C409" s="527"/>
      <c r="D409" s="527"/>
      <c r="E409" s="527"/>
      <c r="F409" s="527"/>
      <c r="G409" s="527"/>
    </row>
    <row r="410" spans="1:7" x14ac:dyDescent="0.25">
      <c r="A410" s="527"/>
      <c r="B410" s="527"/>
      <c r="C410" s="527"/>
      <c r="D410" s="527"/>
      <c r="E410" s="527"/>
      <c r="F410" s="527"/>
      <c r="G410" s="527"/>
    </row>
    <row r="411" spans="1:7" x14ac:dyDescent="0.25">
      <c r="A411" s="527"/>
      <c r="B411" s="527"/>
      <c r="C411" s="527"/>
      <c r="D411" s="527"/>
      <c r="E411" s="527"/>
      <c r="F411" s="527"/>
      <c r="G411" s="527"/>
    </row>
    <row r="412" spans="1:7" x14ac:dyDescent="0.25">
      <c r="A412" s="527"/>
      <c r="B412" s="527"/>
      <c r="C412" s="527"/>
      <c r="D412" s="527"/>
      <c r="E412" s="527"/>
      <c r="F412" s="527"/>
      <c r="G412" s="527"/>
    </row>
    <row r="413" spans="1:7" x14ac:dyDescent="0.25">
      <c r="A413" s="527"/>
      <c r="B413" s="527"/>
      <c r="C413" s="527"/>
      <c r="D413" s="527"/>
      <c r="E413" s="527"/>
      <c r="F413" s="527"/>
      <c r="G413" s="527"/>
    </row>
    <row r="414" spans="1:7" x14ac:dyDescent="0.25">
      <c r="A414" s="527"/>
      <c r="B414" s="527"/>
      <c r="C414" s="527"/>
      <c r="D414" s="527"/>
      <c r="E414" s="527"/>
      <c r="F414" s="527"/>
      <c r="G414" s="527"/>
    </row>
    <row r="415" spans="1:7" x14ac:dyDescent="0.25">
      <c r="A415" s="527"/>
      <c r="B415" s="527"/>
      <c r="C415" s="527"/>
      <c r="D415" s="527"/>
      <c r="E415" s="527"/>
      <c r="F415" s="527"/>
      <c r="G415" s="527"/>
    </row>
    <row r="416" spans="1:7" x14ac:dyDescent="0.25">
      <c r="A416" s="527"/>
      <c r="B416" s="527"/>
      <c r="C416" s="527"/>
      <c r="D416" s="527"/>
      <c r="E416" s="527"/>
      <c r="F416" s="527"/>
      <c r="G416" s="527"/>
    </row>
    <row r="417" spans="1:6" x14ac:dyDescent="0.25">
      <c r="A417" s="527"/>
      <c r="B417" s="527"/>
      <c r="C417" s="527"/>
      <c r="D417" s="527"/>
      <c r="E417" s="527"/>
      <c r="F417" s="527"/>
    </row>
    <row r="418" spans="1:6" x14ac:dyDescent="0.25">
      <c r="A418" s="527"/>
      <c r="B418" s="527"/>
      <c r="C418" s="527"/>
      <c r="D418" s="527"/>
      <c r="E418" s="527"/>
      <c r="F418" s="527"/>
    </row>
    <row r="419" spans="1:6" x14ac:dyDescent="0.25">
      <c r="A419" s="527"/>
      <c r="B419" s="527"/>
      <c r="C419" s="527"/>
      <c r="D419" s="527"/>
      <c r="E419" s="527"/>
      <c r="F419" s="527"/>
    </row>
    <row r="420" spans="1:6" x14ac:dyDescent="0.25">
      <c r="A420" s="527"/>
      <c r="B420" s="527"/>
      <c r="C420" s="527"/>
      <c r="D420" s="527"/>
      <c r="E420" s="527"/>
      <c r="F420" s="527"/>
    </row>
    <row r="421" spans="1:6" x14ac:dyDescent="0.25">
      <c r="A421" s="527"/>
      <c r="B421" s="527"/>
      <c r="C421" s="527"/>
      <c r="D421" s="527"/>
      <c r="E421" s="527"/>
      <c r="F421" s="527"/>
    </row>
    <row r="422" spans="1:6" x14ac:dyDescent="0.25">
      <c r="A422" s="527"/>
      <c r="B422" s="527"/>
      <c r="C422" s="527"/>
      <c r="D422" s="527"/>
      <c r="E422" s="527"/>
      <c r="F422" s="527"/>
    </row>
    <row r="423" spans="1:6" x14ac:dyDescent="0.25">
      <c r="A423" s="527"/>
      <c r="B423" s="527"/>
      <c r="C423" s="527"/>
      <c r="D423" s="527"/>
      <c r="E423" s="527"/>
      <c r="F423" s="527"/>
    </row>
    <row r="424" spans="1:6" x14ac:dyDescent="0.25">
      <c r="A424" s="527"/>
      <c r="B424" s="527"/>
      <c r="C424" s="527"/>
      <c r="D424" s="527"/>
      <c r="E424" s="527"/>
      <c r="F424" s="527"/>
    </row>
    <row r="425" spans="1:6" x14ac:dyDescent="0.25">
      <c r="A425" s="527"/>
      <c r="B425" s="527"/>
      <c r="C425" s="527"/>
      <c r="D425" s="527"/>
      <c r="E425" s="527"/>
      <c r="F425" s="527"/>
    </row>
    <row r="426" spans="1:6" x14ac:dyDescent="0.25">
      <c r="A426" s="527"/>
      <c r="B426" s="527"/>
      <c r="C426" s="527"/>
      <c r="D426" s="527"/>
      <c r="E426" s="527"/>
      <c r="F426" s="527"/>
    </row>
    <row r="427" spans="1:6" x14ac:dyDescent="0.25">
      <c r="A427" s="527"/>
      <c r="B427" s="527"/>
      <c r="C427" s="527"/>
      <c r="D427" s="527"/>
      <c r="E427" s="527"/>
      <c r="F427" s="527"/>
    </row>
    <row r="428" spans="1:6" x14ac:dyDescent="0.25">
      <c r="A428" s="527"/>
      <c r="B428" s="527"/>
      <c r="C428" s="527"/>
      <c r="D428" s="527"/>
      <c r="E428" s="527"/>
      <c r="F428" s="527"/>
    </row>
    <row r="429" spans="1:6" x14ac:dyDescent="0.25">
      <c r="A429" s="527"/>
      <c r="B429" s="527"/>
      <c r="C429" s="527"/>
      <c r="D429" s="527"/>
      <c r="E429" s="527"/>
      <c r="F429" s="527"/>
    </row>
    <row r="430" spans="1:6" x14ac:dyDescent="0.25">
      <c r="A430" s="527"/>
      <c r="B430" s="527"/>
      <c r="C430" s="527"/>
      <c r="D430" s="527"/>
      <c r="E430" s="527"/>
      <c r="F430" s="527"/>
    </row>
    <row r="431" spans="1:6" x14ac:dyDescent="0.25">
      <c r="A431" s="527"/>
      <c r="B431" s="527"/>
      <c r="C431" s="527"/>
      <c r="D431" s="527"/>
      <c r="E431" s="527"/>
      <c r="F431" s="527"/>
    </row>
    <row r="432" spans="1:6" x14ac:dyDescent="0.25">
      <c r="A432" s="527"/>
      <c r="B432" s="527"/>
      <c r="C432" s="527"/>
      <c r="D432" s="527"/>
      <c r="E432" s="527"/>
      <c r="F432" s="527"/>
    </row>
    <row r="433" spans="1:7" x14ac:dyDescent="0.25">
      <c r="A433" s="527"/>
      <c r="B433" s="527"/>
      <c r="C433" s="527"/>
      <c r="D433" s="527"/>
      <c r="E433" s="527"/>
      <c r="F433" s="527"/>
      <c r="G433" s="527"/>
    </row>
    <row r="434" spans="1:7" x14ac:dyDescent="0.25">
      <c r="A434" s="527"/>
      <c r="B434" s="527"/>
      <c r="C434" s="527"/>
      <c r="D434" s="527"/>
      <c r="E434" s="527"/>
      <c r="F434" s="527"/>
      <c r="G434" s="527"/>
    </row>
    <row r="435" spans="1:7" x14ac:dyDescent="0.25">
      <c r="A435" s="527"/>
      <c r="B435" s="527"/>
      <c r="C435" s="527"/>
      <c r="D435" s="527"/>
      <c r="E435" s="527"/>
      <c r="F435" s="527"/>
      <c r="G435" s="527"/>
    </row>
    <row r="436" spans="1:7" x14ac:dyDescent="0.25">
      <c r="A436" s="527"/>
      <c r="B436" s="527"/>
      <c r="C436" s="527"/>
      <c r="D436" s="527"/>
      <c r="E436" s="527"/>
      <c r="F436" s="527"/>
      <c r="G436" s="527"/>
    </row>
    <row r="437" spans="1:7" x14ac:dyDescent="0.25">
      <c r="A437" s="527"/>
      <c r="B437" s="527"/>
      <c r="C437" s="527"/>
      <c r="D437" s="527"/>
      <c r="E437" s="527"/>
      <c r="F437" s="527"/>
      <c r="G437" s="527"/>
    </row>
    <row r="438" spans="1:7" x14ac:dyDescent="0.25">
      <c r="A438" s="527"/>
      <c r="B438" s="527"/>
      <c r="C438" s="527"/>
      <c r="D438" s="527"/>
      <c r="E438" s="527"/>
      <c r="F438" s="527"/>
      <c r="G438" s="527"/>
    </row>
    <row r="439" spans="1:7" x14ac:dyDescent="0.25">
      <c r="A439" s="527"/>
      <c r="B439" s="527"/>
      <c r="C439" s="527"/>
      <c r="D439" s="527"/>
      <c r="E439" s="527"/>
      <c r="F439" s="527"/>
      <c r="G439" s="527"/>
    </row>
    <row r="440" spans="1:7" x14ac:dyDescent="0.25">
      <c r="A440" s="527"/>
      <c r="B440" s="527"/>
      <c r="C440" s="527"/>
      <c r="D440" s="527"/>
      <c r="E440" s="527"/>
      <c r="F440" s="527"/>
      <c r="G440" s="527"/>
    </row>
    <row r="441" spans="1:7" x14ac:dyDescent="0.25">
      <c r="A441" s="527"/>
      <c r="B441" s="527"/>
      <c r="C441" s="527"/>
      <c r="D441" s="527"/>
      <c r="E441" s="527"/>
      <c r="F441" s="527"/>
      <c r="G441" s="527"/>
    </row>
    <row r="442" spans="1:7" x14ac:dyDescent="0.25">
      <c r="A442" s="527"/>
      <c r="B442" s="527"/>
      <c r="C442" s="527"/>
      <c r="D442" s="527"/>
      <c r="E442" s="527"/>
      <c r="F442" s="527"/>
      <c r="G442" s="527"/>
    </row>
    <row r="443" spans="1:7" x14ac:dyDescent="0.25">
      <c r="A443" s="527"/>
      <c r="B443" s="527"/>
      <c r="C443" s="527"/>
      <c r="D443" s="527"/>
      <c r="E443" s="527"/>
      <c r="F443" s="527"/>
      <c r="G443" s="527"/>
    </row>
    <row r="444" spans="1:7" x14ac:dyDescent="0.25">
      <c r="A444" s="527"/>
      <c r="B444" s="527"/>
      <c r="C444" s="527"/>
      <c r="D444" s="527"/>
      <c r="E444" s="527"/>
      <c r="F444" s="527"/>
      <c r="G444" s="527"/>
    </row>
    <row r="445" spans="1:7" x14ac:dyDescent="0.25">
      <c r="A445" s="527"/>
      <c r="B445" s="527"/>
      <c r="C445" s="527"/>
      <c r="D445" s="527"/>
      <c r="E445" s="527"/>
      <c r="F445" s="527"/>
      <c r="G445" s="527"/>
    </row>
    <row r="446" spans="1:7" x14ac:dyDescent="0.25">
      <c r="A446" s="527"/>
      <c r="B446" s="527"/>
      <c r="C446" s="527"/>
      <c r="D446" s="527"/>
      <c r="E446" s="527"/>
      <c r="F446" s="527"/>
      <c r="G446" s="527"/>
    </row>
    <row r="447" spans="1:7" x14ac:dyDescent="0.25">
      <c r="A447" s="527"/>
      <c r="B447" s="527"/>
      <c r="C447" s="527"/>
      <c r="D447" s="527"/>
      <c r="E447" s="527"/>
      <c r="F447" s="527"/>
      <c r="G447" s="527"/>
    </row>
    <row r="448" spans="1:7" x14ac:dyDescent="0.25">
      <c r="A448" s="527"/>
      <c r="B448" s="527"/>
      <c r="C448" s="527"/>
      <c r="D448" s="527"/>
      <c r="E448" s="527"/>
      <c r="F448" s="527"/>
      <c r="G448" s="527"/>
    </row>
    <row r="449" spans="1:5" x14ac:dyDescent="0.25">
      <c r="A449" s="527"/>
      <c r="B449" s="527"/>
      <c r="C449" s="527"/>
      <c r="D449" s="527"/>
      <c r="E449" s="527"/>
    </row>
    <row r="450" spans="1:5" x14ac:dyDescent="0.25">
      <c r="A450" s="527"/>
      <c r="B450" s="527"/>
      <c r="C450" s="527"/>
      <c r="D450" s="527"/>
      <c r="E450" s="527"/>
    </row>
    <row r="451" spans="1:5" x14ac:dyDescent="0.25">
      <c r="A451" s="527"/>
      <c r="B451" s="527"/>
      <c r="C451" s="527"/>
      <c r="D451" s="527"/>
      <c r="E451" s="527"/>
    </row>
    <row r="452" spans="1:5" x14ac:dyDescent="0.25">
      <c r="A452" s="527"/>
      <c r="B452" s="527"/>
      <c r="C452" s="527"/>
      <c r="D452" s="527"/>
      <c r="E452" s="527"/>
    </row>
    <row r="453" spans="1:5" x14ac:dyDescent="0.25">
      <c r="A453" s="527"/>
      <c r="B453" s="527"/>
      <c r="C453" s="527"/>
      <c r="D453" s="527"/>
      <c r="E453" s="527"/>
    </row>
    <row r="454" spans="1:5" x14ac:dyDescent="0.25">
      <c r="A454" s="527"/>
      <c r="B454" s="527"/>
      <c r="C454" s="527"/>
      <c r="D454" s="527"/>
      <c r="E454" s="527"/>
    </row>
    <row r="455" spans="1:5" x14ac:dyDescent="0.25">
      <c r="A455" s="527"/>
      <c r="B455" s="527"/>
      <c r="C455" s="527"/>
      <c r="D455" s="527"/>
      <c r="E455" s="527"/>
    </row>
    <row r="456" spans="1:5" x14ac:dyDescent="0.25">
      <c r="A456" s="527"/>
      <c r="B456" s="527"/>
      <c r="C456" s="527"/>
      <c r="D456" s="527"/>
      <c r="E456" s="527"/>
    </row>
    <row r="457" spans="1:5" x14ac:dyDescent="0.25">
      <c r="A457" s="527"/>
      <c r="B457" s="527"/>
      <c r="C457" s="527"/>
      <c r="D457" s="527"/>
      <c r="E457" s="527"/>
    </row>
    <row r="458" spans="1:5" x14ac:dyDescent="0.25">
      <c r="A458" s="527"/>
      <c r="B458" s="527"/>
      <c r="C458" s="527"/>
      <c r="D458" s="527"/>
      <c r="E458" s="527"/>
    </row>
    <row r="459" spans="1:5" x14ac:dyDescent="0.25">
      <c r="A459" s="527"/>
      <c r="B459" s="527"/>
      <c r="C459" s="527"/>
      <c r="D459" s="527"/>
      <c r="E459" s="527"/>
    </row>
    <row r="460" spans="1:5" x14ac:dyDescent="0.25">
      <c r="A460" s="527"/>
      <c r="B460" s="527"/>
      <c r="C460" s="527"/>
      <c r="D460" s="527"/>
      <c r="E460" s="527"/>
    </row>
    <row r="461" spans="1:5" x14ac:dyDescent="0.25">
      <c r="A461" s="527"/>
      <c r="B461" s="527"/>
      <c r="C461" s="527"/>
      <c r="D461" s="527"/>
      <c r="E461" s="527"/>
    </row>
    <row r="462" spans="1:5" x14ac:dyDescent="0.25">
      <c r="A462" s="527"/>
      <c r="B462" s="527"/>
      <c r="C462" s="527"/>
      <c r="D462" s="527"/>
      <c r="E462" s="527"/>
    </row>
    <row r="463" spans="1:5" x14ac:dyDescent="0.25">
      <c r="A463" s="527"/>
      <c r="B463" s="527"/>
      <c r="C463" s="527"/>
      <c r="D463" s="527"/>
      <c r="E463" s="527"/>
    </row>
    <row r="464" spans="1:5" x14ac:dyDescent="0.25">
      <c r="A464" s="527"/>
      <c r="B464" s="527"/>
      <c r="C464" s="527"/>
      <c r="D464" s="527"/>
      <c r="E464" s="527"/>
    </row>
    <row r="465" spans="1:7" x14ac:dyDescent="0.25">
      <c r="A465" s="527"/>
      <c r="B465" s="527"/>
      <c r="C465" s="527"/>
      <c r="D465" s="527"/>
      <c r="E465" s="527"/>
      <c r="F465" s="527"/>
      <c r="G465" s="527"/>
    </row>
    <row r="466" spans="1:7" x14ac:dyDescent="0.25">
      <c r="A466" s="527"/>
      <c r="B466" s="527"/>
      <c r="C466" s="527"/>
      <c r="D466" s="527"/>
      <c r="E466" s="527"/>
      <c r="F466" s="527"/>
      <c r="G466" s="527"/>
    </row>
    <row r="467" spans="1:7" x14ac:dyDescent="0.25">
      <c r="A467" s="527"/>
      <c r="B467" s="527"/>
      <c r="C467" s="527"/>
      <c r="D467" s="527"/>
      <c r="E467" s="527"/>
      <c r="F467" s="527"/>
      <c r="G467" s="527"/>
    </row>
    <row r="468" spans="1:7" x14ac:dyDescent="0.25">
      <c r="A468" s="527"/>
      <c r="B468" s="527"/>
      <c r="C468" s="527"/>
      <c r="D468" s="527"/>
      <c r="E468" s="527"/>
      <c r="F468" s="527"/>
      <c r="G468" s="527"/>
    </row>
    <row r="469" spans="1:7" x14ac:dyDescent="0.25">
      <c r="A469" s="527"/>
      <c r="B469" s="527"/>
      <c r="C469" s="527"/>
      <c r="D469" s="527"/>
      <c r="E469" s="527"/>
      <c r="F469" s="527"/>
      <c r="G469" s="527"/>
    </row>
    <row r="470" spans="1:7" x14ac:dyDescent="0.25">
      <c r="A470" s="527"/>
      <c r="B470" s="527"/>
      <c r="C470" s="527"/>
      <c r="D470" s="527"/>
      <c r="E470" s="527"/>
      <c r="F470" s="527"/>
      <c r="G470" s="527"/>
    </row>
    <row r="471" spans="1:7" x14ac:dyDescent="0.25">
      <c r="A471" s="527"/>
      <c r="B471" s="527"/>
      <c r="C471" s="527"/>
      <c r="D471" s="527"/>
      <c r="E471" s="527"/>
      <c r="F471" s="527"/>
      <c r="G471" s="527"/>
    </row>
    <row r="472" spans="1:7" x14ac:dyDescent="0.25">
      <c r="A472" s="527"/>
      <c r="B472" s="527"/>
      <c r="C472" s="527"/>
      <c r="D472" s="527"/>
      <c r="E472" s="527"/>
      <c r="F472" s="527"/>
      <c r="G472" s="527"/>
    </row>
    <row r="473" spans="1:7" x14ac:dyDescent="0.25">
      <c r="A473" s="527"/>
      <c r="B473" s="527"/>
      <c r="C473" s="527"/>
      <c r="D473" s="527"/>
      <c r="E473" s="527"/>
      <c r="F473" s="527"/>
      <c r="G473" s="527"/>
    </row>
    <row r="474" spans="1:7" x14ac:dyDescent="0.25">
      <c r="A474" s="527"/>
      <c r="B474" s="527"/>
      <c r="C474" s="527"/>
      <c r="D474" s="527"/>
      <c r="E474" s="527"/>
      <c r="F474" s="527"/>
      <c r="G474" s="527"/>
    </row>
    <row r="475" spans="1:7" x14ac:dyDescent="0.25">
      <c r="A475" s="527"/>
      <c r="B475" s="527"/>
      <c r="C475" s="527"/>
      <c r="D475" s="527"/>
      <c r="E475" s="527"/>
      <c r="F475" s="527"/>
      <c r="G475" s="527"/>
    </row>
    <row r="476" spans="1:7" x14ac:dyDescent="0.25">
      <c r="A476" s="527"/>
      <c r="B476" s="527"/>
      <c r="C476" s="527"/>
      <c r="D476" s="527"/>
      <c r="E476" s="527"/>
      <c r="F476" s="527"/>
      <c r="G476" s="527"/>
    </row>
    <row r="477" spans="1:7" x14ac:dyDescent="0.25">
      <c r="A477" s="527"/>
      <c r="B477" s="527"/>
      <c r="C477" s="527"/>
      <c r="D477" s="527"/>
      <c r="E477" s="527"/>
      <c r="F477" s="527"/>
      <c r="G477" s="527"/>
    </row>
    <row r="478" spans="1:7" x14ac:dyDescent="0.25">
      <c r="A478" s="527"/>
      <c r="B478" s="527"/>
      <c r="C478" s="527"/>
      <c r="D478" s="527"/>
      <c r="E478" s="527"/>
      <c r="F478" s="527"/>
      <c r="G478" s="527"/>
    </row>
    <row r="479" spans="1:7" x14ac:dyDescent="0.25">
      <c r="A479" s="527"/>
      <c r="B479" s="527"/>
      <c r="C479" s="527"/>
      <c r="D479" s="527"/>
      <c r="E479" s="527"/>
      <c r="F479" s="527"/>
      <c r="G479" s="527"/>
    </row>
    <row r="480" spans="1:7" x14ac:dyDescent="0.25">
      <c r="A480" s="527"/>
      <c r="B480" s="527"/>
      <c r="C480" s="527"/>
      <c r="D480" s="527"/>
      <c r="E480" s="527"/>
      <c r="F480" s="527"/>
      <c r="G480" s="527"/>
    </row>
    <row r="481" spans="1:5" x14ac:dyDescent="0.25">
      <c r="A481" s="527"/>
      <c r="B481" s="527"/>
      <c r="C481" s="527"/>
      <c r="D481" s="527"/>
      <c r="E481" s="527"/>
    </row>
    <row r="482" spans="1:5" x14ac:dyDescent="0.25">
      <c r="A482" s="527"/>
      <c r="B482" s="527"/>
      <c r="C482" s="527"/>
      <c r="D482" s="527"/>
      <c r="E482" s="527"/>
    </row>
    <row r="483" spans="1:5" x14ac:dyDescent="0.25">
      <c r="A483" s="527"/>
      <c r="B483" s="527"/>
      <c r="C483" s="527"/>
      <c r="D483" s="527"/>
      <c r="E483" s="527"/>
    </row>
    <row r="484" spans="1:5" x14ac:dyDescent="0.25">
      <c r="A484" s="527"/>
      <c r="B484" s="527"/>
      <c r="C484" s="527"/>
      <c r="D484" s="527"/>
      <c r="E484" s="527"/>
    </row>
    <row r="485" spans="1:5" x14ac:dyDescent="0.25">
      <c r="A485" s="527"/>
      <c r="B485" s="527"/>
      <c r="C485" s="527"/>
      <c r="D485" s="527"/>
      <c r="E485" s="527"/>
    </row>
    <row r="486" spans="1:5" x14ac:dyDescent="0.25">
      <c r="A486" s="527"/>
      <c r="B486" s="527"/>
      <c r="C486" s="527"/>
      <c r="D486" s="527"/>
      <c r="E486" s="527"/>
    </row>
    <row r="487" spans="1:5" x14ac:dyDescent="0.25">
      <c r="A487" s="527"/>
      <c r="B487" s="527"/>
      <c r="C487" s="527"/>
      <c r="D487" s="527"/>
      <c r="E487" s="527"/>
    </row>
    <row r="488" spans="1:5" x14ac:dyDescent="0.25">
      <c r="A488" s="527"/>
      <c r="B488" s="527"/>
      <c r="C488" s="527"/>
      <c r="D488" s="527"/>
      <c r="E488" s="527"/>
    </row>
    <row r="489" spans="1:5" x14ac:dyDescent="0.25">
      <c r="A489" s="527"/>
      <c r="B489" s="527"/>
      <c r="C489" s="527"/>
      <c r="D489" s="527"/>
      <c r="E489" s="527"/>
    </row>
    <row r="490" spans="1:5" x14ac:dyDescent="0.25">
      <c r="A490" s="527"/>
      <c r="B490" s="527"/>
      <c r="C490" s="527"/>
      <c r="D490" s="527"/>
      <c r="E490" s="527"/>
    </row>
    <row r="491" spans="1:5" x14ac:dyDescent="0.25">
      <c r="A491" s="527"/>
      <c r="B491" s="527"/>
      <c r="C491" s="527"/>
      <c r="D491" s="527"/>
      <c r="E491" s="527"/>
    </row>
    <row r="492" spans="1:5" x14ac:dyDescent="0.25">
      <c r="A492" s="527"/>
      <c r="B492" s="527"/>
      <c r="C492" s="527"/>
      <c r="D492" s="527"/>
      <c r="E492" s="527"/>
    </row>
    <row r="493" spans="1:5" x14ac:dyDescent="0.25">
      <c r="A493" s="527"/>
      <c r="B493" s="527"/>
      <c r="C493" s="527"/>
      <c r="D493" s="527"/>
      <c r="E493" s="527"/>
    </row>
    <row r="494" spans="1:5" x14ac:dyDescent="0.25">
      <c r="A494" s="527"/>
      <c r="B494" s="527"/>
      <c r="C494" s="527"/>
      <c r="D494" s="527"/>
      <c r="E494" s="527"/>
    </row>
    <row r="495" spans="1:5" x14ac:dyDescent="0.25">
      <c r="A495" s="527"/>
      <c r="B495" s="527"/>
      <c r="C495" s="527"/>
      <c r="D495" s="527"/>
      <c r="E495" s="527"/>
    </row>
    <row r="496" spans="1:5" x14ac:dyDescent="0.25">
      <c r="A496" s="527"/>
      <c r="B496" s="527"/>
      <c r="C496" s="527"/>
      <c r="D496" s="527"/>
      <c r="E496" s="527"/>
    </row>
    <row r="497" spans="1:7" x14ac:dyDescent="0.25">
      <c r="A497" s="527"/>
      <c r="B497" s="527"/>
      <c r="C497" s="527"/>
      <c r="D497" s="527"/>
      <c r="E497" s="527"/>
      <c r="F497" s="527"/>
      <c r="G497" s="527"/>
    </row>
    <row r="498" spans="1:7" x14ac:dyDescent="0.25">
      <c r="A498" s="527"/>
      <c r="B498" s="527"/>
      <c r="C498" s="527"/>
      <c r="D498" s="527"/>
      <c r="E498" s="527"/>
      <c r="F498" s="527"/>
      <c r="G498" s="527"/>
    </row>
    <row r="499" spans="1:7" x14ac:dyDescent="0.25">
      <c r="A499" s="527"/>
      <c r="B499" s="527"/>
      <c r="C499" s="527"/>
      <c r="D499" s="527"/>
      <c r="E499" s="527"/>
      <c r="F499" s="527"/>
      <c r="G499" s="527"/>
    </row>
    <row r="500" spans="1:7" x14ac:dyDescent="0.25">
      <c r="A500" s="527"/>
      <c r="B500" s="527"/>
      <c r="C500" s="527"/>
      <c r="D500" s="527"/>
      <c r="E500" s="527"/>
      <c r="F500" s="527"/>
      <c r="G500" s="527"/>
    </row>
    <row r="501" spans="1:7" x14ac:dyDescent="0.25">
      <c r="A501" s="527"/>
      <c r="B501" s="527"/>
      <c r="C501" s="527"/>
      <c r="D501" s="527"/>
      <c r="E501" s="527"/>
      <c r="F501" s="527"/>
      <c r="G501" s="527"/>
    </row>
    <row r="502" spans="1:7" x14ac:dyDescent="0.25">
      <c r="A502" s="527"/>
      <c r="B502" s="527"/>
      <c r="C502" s="527"/>
      <c r="D502" s="527"/>
      <c r="E502" s="527"/>
      <c r="F502" s="527"/>
      <c r="G502" s="527"/>
    </row>
    <row r="503" spans="1:7" x14ac:dyDescent="0.25">
      <c r="A503" s="527"/>
      <c r="B503" s="527"/>
      <c r="C503" s="527"/>
      <c r="D503" s="527"/>
      <c r="E503" s="527"/>
      <c r="F503" s="527"/>
      <c r="G503" s="527"/>
    </row>
    <row r="504" spans="1:7" x14ac:dyDescent="0.25">
      <c r="A504" s="527"/>
      <c r="B504" s="527"/>
      <c r="C504" s="527"/>
      <c r="D504" s="527"/>
      <c r="E504" s="527"/>
      <c r="F504" s="527"/>
      <c r="G504" s="527"/>
    </row>
    <row r="505" spans="1:7" x14ac:dyDescent="0.25">
      <c r="A505" s="527"/>
      <c r="B505" s="527"/>
      <c r="C505" s="527"/>
      <c r="D505" s="527"/>
      <c r="E505" s="527"/>
      <c r="F505" s="527"/>
      <c r="G505" s="527"/>
    </row>
    <row r="506" spans="1:7" x14ac:dyDescent="0.25">
      <c r="A506" s="527"/>
      <c r="B506" s="527"/>
      <c r="C506" s="527"/>
      <c r="D506" s="527"/>
      <c r="E506" s="527"/>
      <c r="F506" s="527"/>
      <c r="G506" s="527"/>
    </row>
    <row r="507" spans="1:7" x14ac:dyDescent="0.25">
      <c r="A507" s="527"/>
      <c r="B507" s="527"/>
      <c r="C507" s="527"/>
      <c r="D507" s="527"/>
      <c r="E507" s="527"/>
      <c r="F507" s="527"/>
      <c r="G507" s="527"/>
    </row>
    <row r="508" spans="1:7" x14ac:dyDescent="0.25">
      <c r="A508" s="527"/>
      <c r="B508" s="527"/>
      <c r="C508" s="527"/>
      <c r="D508" s="527"/>
      <c r="E508" s="527"/>
      <c r="F508" s="527"/>
      <c r="G508" s="527"/>
    </row>
    <row r="509" spans="1:7" x14ac:dyDescent="0.25">
      <c r="A509" s="527"/>
      <c r="B509" s="527"/>
      <c r="C509" s="527"/>
      <c r="D509" s="527"/>
      <c r="E509" s="527"/>
      <c r="F509" s="527"/>
      <c r="G509" s="527"/>
    </row>
    <row r="510" spans="1:7" x14ac:dyDescent="0.25">
      <c r="A510" s="527"/>
      <c r="B510" s="527"/>
      <c r="C510" s="527"/>
      <c r="D510" s="527"/>
      <c r="E510" s="527"/>
      <c r="F510" s="527"/>
      <c r="G510" s="527"/>
    </row>
    <row r="511" spans="1:7" x14ac:dyDescent="0.25">
      <c r="A511" s="527"/>
      <c r="B511" s="527"/>
      <c r="C511" s="527"/>
      <c r="D511" s="527"/>
      <c r="E511" s="527"/>
      <c r="F511" s="527"/>
      <c r="G511" s="527"/>
    </row>
    <row r="512" spans="1:7" x14ac:dyDescent="0.25">
      <c r="A512" s="527"/>
      <c r="B512" s="527"/>
      <c r="C512" s="527"/>
      <c r="D512" s="527"/>
      <c r="E512" s="527"/>
      <c r="F512" s="527"/>
      <c r="G512" s="527"/>
    </row>
    <row r="513" spans="1:5" x14ac:dyDescent="0.25">
      <c r="A513" s="527"/>
      <c r="B513" s="527"/>
      <c r="C513" s="527"/>
      <c r="D513" s="527"/>
      <c r="E513" s="527"/>
    </row>
    <row r="514" spans="1:5" x14ac:dyDescent="0.25">
      <c r="A514" s="527"/>
      <c r="B514" s="527"/>
      <c r="C514" s="527"/>
      <c r="D514" s="527"/>
      <c r="E514" s="527"/>
    </row>
    <row r="515" spans="1:5" x14ac:dyDescent="0.25">
      <c r="A515" s="527"/>
      <c r="B515" s="527"/>
      <c r="C515" s="527"/>
      <c r="D515" s="527"/>
      <c r="E515" s="527"/>
    </row>
    <row r="516" spans="1:5" x14ac:dyDescent="0.25">
      <c r="A516" s="527"/>
      <c r="B516" s="527"/>
      <c r="C516" s="527"/>
      <c r="D516" s="527"/>
      <c r="E516" s="527"/>
    </row>
    <row r="517" spans="1:5" x14ac:dyDescent="0.25">
      <c r="A517" s="527"/>
      <c r="B517" s="527"/>
      <c r="C517" s="527"/>
      <c r="D517" s="527"/>
      <c r="E517" s="527"/>
    </row>
    <row r="518" spans="1:5" x14ac:dyDescent="0.25">
      <c r="A518" s="527"/>
      <c r="B518" s="527"/>
      <c r="C518" s="527"/>
      <c r="D518" s="527"/>
      <c r="E518" s="527"/>
    </row>
    <row r="519" spans="1:5" x14ac:dyDescent="0.25">
      <c r="A519" s="527"/>
      <c r="B519" s="527"/>
      <c r="C519" s="527"/>
      <c r="D519" s="527"/>
      <c r="E519" s="527"/>
    </row>
    <row r="520" spans="1:5" x14ac:dyDescent="0.25">
      <c r="A520" s="527"/>
      <c r="B520" s="527"/>
      <c r="C520" s="527"/>
      <c r="D520" s="527"/>
      <c r="E520" s="527"/>
    </row>
    <row r="521" spans="1:5" x14ac:dyDescent="0.25">
      <c r="A521" s="527"/>
      <c r="B521" s="527"/>
      <c r="C521" s="527"/>
      <c r="D521" s="527"/>
      <c r="E521" s="527"/>
    </row>
    <row r="522" spans="1:5" x14ac:dyDescent="0.25">
      <c r="A522" s="527"/>
      <c r="B522" s="527"/>
      <c r="C522" s="527"/>
      <c r="D522" s="527"/>
      <c r="E522" s="527"/>
    </row>
    <row r="523" spans="1:5" x14ac:dyDescent="0.25">
      <c r="A523" s="527"/>
      <c r="B523" s="527"/>
      <c r="C523" s="527"/>
      <c r="D523" s="527"/>
      <c r="E523" s="527"/>
    </row>
    <row r="524" spans="1:5" x14ac:dyDescent="0.25">
      <c r="A524" s="527"/>
      <c r="B524" s="527"/>
      <c r="C524" s="527"/>
      <c r="D524" s="527"/>
      <c r="E524" s="527"/>
    </row>
    <row r="525" spans="1:5" x14ac:dyDescent="0.25">
      <c r="A525" s="527"/>
      <c r="B525" s="527"/>
      <c r="C525" s="527"/>
      <c r="D525" s="527"/>
      <c r="E525" s="527"/>
    </row>
    <row r="526" spans="1:5" x14ac:dyDescent="0.25">
      <c r="A526" s="527"/>
      <c r="B526" s="527"/>
      <c r="C526" s="527"/>
      <c r="D526" s="527"/>
      <c r="E526" s="527"/>
    </row>
    <row r="527" spans="1:5" x14ac:dyDescent="0.25">
      <c r="A527" s="527"/>
      <c r="B527" s="527"/>
      <c r="C527" s="527"/>
      <c r="D527" s="527"/>
      <c r="E527" s="527"/>
    </row>
    <row r="528" spans="1:5" x14ac:dyDescent="0.25">
      <c r="A528" s="527"/>
      <c r="B528" s="527"/>
      <c r="C528" s="527"/>
      <c r="D528" s="527"/>
      <c r="E528" s="527"/>
    </row>
    <row r="529" spans="1:7" x14ac:dyDescent="0.25">
      <c r="A529" s="527"/>
      <c r="B529" s="527"/>
      <c r="C529" s="527"/>
      <c r="D529" s="527"/>
      <c r="E529" s="527"/>
      <c r="F529" s="527"/>
      <c r="G529" s="527"/>
    </row>
    <row r="530" spans="1:7" x14ac:dyDescent="0.25">
      <c r="A530" s="527"/>
      <c r="B530" s="527"/>
      <c r="C530" s="527"/>
      <c r="D530" s="527"/>
      <c r="E530" s="527"/>
      <c r="F530" s="527"/>
      <c r="G530" s="527"/>
    </row>
    <row r="531" spans="1:7" x14ac:dyDescent="0.25">
      <c r="A531" s="527"/>
      <c r="B531" s="527"/>
      <c r="C531" s="527"/>
      <c r="D531" s="527"/>
      <c r="E531" s="527"/>
      <c r="F531" s="527"/>
      <c r="G531" s="527"/>
    </row>
    <row r="532" spans="1:7" x14ac:dyDescent="0.25">
      <c r="A532" s="527"/>
      <c r="B532" s="527"/>
      <c r="C532" s="527"/>
      <c r="D532" s="527"/>
      <c r="E532" s="527"/>
      <c r="F532" s="527"/>
      <c r="G532" s="527"/>
    </row>
    <row r="533" spans="1:7" x14ac:dyDescent="0.25">
      <c r="A533" s="527"/>
      <c r="B533" s="527"/>
      <c r="C533" s="527"/>
      <c r="D533" s="527"/>
      <c r="E533" s="527"/>
      <c r="F533" s="527"/>
      <c r="G533" s="527"/>
    </row>
    <row r="534" spans="1:7" x14ac:dyDescent="0.25">
      <c r="A534" s="527"/>
      <c r="B534" s="527"/>
      <c r="C534" s="527"/>
      <c r="D534" s="527"/>
      <c r="E534" s="527"/>
      <c r="F534" s="527"/>
      <c r="G534" s="527"/>
    </row>
    <row r="535" spans="1:7" x14ac:dyDescent="0.25">
      <c r="A535" s="527"/>
      <c r="B535" s="527"/>
      <c r="C535" s="527"/>
      <c r="D535" s="527"/>
      <c r="E535" s="527"/>
      <c r="F535" s="527"/>
      <c r="G535" s="527"/>
    </row>
    <row r="536" spans="1:7" x14ac:dyDescent="0.25">
      <c r="A536" s="527"/>
      <c r="B536" s="527"/>
      <c r="C536" s="527"/>
      <c r="D536" s="527"/>
      <c r="E536" s="527"/>
      <c r="F536" s="527"/>
      <c r="G536" s="527"/>
    </row>
    <row r="537" spans="1:7" x14ac:dyDescent="0.25">
      <c r="A537" s="527"/>
      <c r="B537" s="527"/>
      <c r="C537" s="527"/>
      <c r="D537" s="527"/>
      <c r="E537" s="527"/>
      <c r="F537" s="527"/>
      <c r="G537" s="527"/>
    </row>
    <row r="538" spans="1:7" x14ac:dyDescent="0.25">
      <c r="A538" s="527"/>
      <c r="B538" s="527"/>
      <c r="C538" s="527"/>
      <c r="D538" s="527"/>
      <c r="E538" s="527"/>
      <c r="F538" s="527"/>
      <c r="G538" s="527"/>
    </row>
    <row r="539" spans="1:7" x14ac:dyDescent="0.25">
      <c r="A539" s="527"/>
      <c r="B539" s="527"/>
      <c r="C539" s="527"/>
      <c r="D539" s="527"/>
      <c r="E539" s="527"/>
      <c r="F539" s="527"/>
      <c r="G539" s="527"/>
    </row>
    <row r="540" spans="1:7" x14ac:dyDescent="0.25">
      <c r="A540" s="527"/>
      <c r="B540" s="527"/>
      <c r="C540" s="527"/>
      <c r="D540" s="527"/>
      <c r="E540" s="527"/>
      <c r="F540" s="527"/>
      <c r="G540" s="527"/>
    </row>
    <row r="541" spans="1:7" x14ac:dyDescent="0.25">
      <c r="A541" s="527"/>
      <c r="B541" s="527"/>
      <c r="C541" s="527"/>
      <c r="D541" s="527"/>
      <c r="E541" s="527"/>
      <c r="F541" s="527"/>
      <c r="G541" s="527"/>
    </row>
    <row r="542" spans="1:7" x14ac:dyDescent="0.25">
      <c r="A542" s="527"/>
      <c r="B542" s="527"/>
      <c r="C542" s="527"/>
      <c r="D542" s="527"/>
      <c r="E542" s="527"/>
      <c r="F542" s="527"/>
      <c r="G542" s="527"/>
    </row>
    <row r="543" spans="1:7" x14ac:dyDescent="0.25">
      <c r="A543" s="527"/>
      <c r="B543" s="527"/>
      <c r="C543" s="527"/>
      <c r="D543" s="527"/>
      <c r="E543" s="527"/>
      <c r="F543" s="527"/>
      <c r="G543" s="527"/>
    </row>
    <row r="544" spans="1:7" x14ac:dyDescent="0.25">
      <c r="A544" s="527"/>
      <c r="B544" s="527"/>
      <c r="C544" s="527"/>
      <c r="D544" s="527"/>
      <c r="E544" s="527"/>
      <c r="F544" s="527"/>
      <c r="G544" s="527"/>
    </row>
    <row r="545" spans="1:5" x14ac:dyDescent="0.25">
      <c r="A545" s="527"/>
      <c r="B545" s="527"/>
      <c r="C545" s="527"/>
      <c r="D545" s="527"/>
      <c r="E545" s="527"/>
    </row>
    <row r="546" spans="1:5" x14ac:dyDescent="0.25">
      <c r="A546" s="527"/>
      <c r="B546" s="527"/>
      <c r="C546" s="527"/>
      <c r="D546" s="527"/>
      <c r="E546" s="527"/>
    </row>
    <row r="547" spans="1:5" x14ac:dyDescent="0.25">
      <c r="A547" s="527"/>
      <c r="B547" s="527"/>
      <c r="C547" s="527"/>
      <c r="D547" s="527"/>
      <c r="E547" s="527"/>
    </row>
    <row r="548" spans="1:5" x14ac:dyDescent="0.25">
      <c r="A548" s="527"/>
      <c r="B548" s="527"/>
      <c r="C548" s="527"/>
      <c r="D548" s="527"/>
      <c r="E548" s="527"/>
    </row>
    <row r="549" spans="1:5" x14ac:dyDescent="0.25">
      <c r="A549" s="527"/>
      <c r="B549" s="527"/>
      <c r="C549" s="527"/>
      <c r="D549" s="527"/>
      <c r="E549" s="527"/>
    </row>
    <row r="550" spans="1:5" x14ac:dyDescent="0.25">
      <c r="A550" s="527"/>
      <c r="B550" s="527"/>
      <c r="C550" s="527"/>
      <c r="D550" s="527"/>
      <c r="E550" s="527"/>
    </row>
    <row r="551" spans="1:5" x14ac:dyDescent="0.25">
      <c r="A551" s="527"/>
      <c r="B551" s="527"/>
      <c r="C551" s="527"/>
      <c r="D551" s="527"/>
      <c r="E551" s="527"/>
    </row>
    <row r="552" spans="1:5" x14ac:dyDescent="0.25">
      <c r="A552" s="527"/>
      <c r="B552" s="527"/>
      <c r="C552" s="527"/>
      <c r="D552" s="527"/>
      <c r="E552" s="527"/>
    </row>
    <row r="553" spans="1:5" x14ac:dyDescent="0.25">
      <c r="A553" s="527"/>
      <c r="B553" s="527"/>
      <c r="C553" s="527"/>
      <c r="D553" s="527"/>
      <c r="E553" s="527"/>
    </row>
    <row r="554" spans="1:5" x14ac:dyDescent="0.25">
      <c r="A554" s="527"/>
      <c r="B554" s="527"/>
      <c r="C554" s="527"/>
      <c r="D554" s="527"/>
      <c r="E554" s="527"/>
    </row>
    <row r="555" spans="1:5" x14ac:dyDescent="0.25">
      <c r="A555" s="527"/>
      <c r="B555" s="527"/>
      <c r="C555" s="527"/>
      <c r="D555" s="527"/>
      <c r="E555" s="527"/>
    </row>
    <row r="556" spans="1:5" x14ac:dyDescent="0.25">
      <c r="A556" s="527"/>
      <c r="B556" s="527"/>
      <c r="C556" s="527"/>
      <c r="D556" s="527"/>
      <c r="E556" s="527"/>
    </row>
    <row r="557" spans="1:5" x14ac:dyDescent="0.25">
      <c r="A557" s="527"/>
      <c r="B557" s="527"/>
      <c r="C557" s="527"/>
      <c r="D557" s="527"/>
      <c r="E557" s="527"/>
    </row>
    <row r="558" spans="1:5" x14ac:dyDescent="0.25">
      <c r="A558" s="527"/>
      <c r="B558" s="527"/>
      <c r="C558" s="527"/>
      <c r="D558" s="527"/>
      <c r="E558" s="527"/>
    </row>
    <row r="559" spans="1:5" x14ac:dyDescent="0.25">
      <c r="A559" s="527"/>
      <c r="B559" s="527"/>
      <c r="C559" s="527"/>
      <c r="D559" s="527"/>
      <c r="E559" s="527"/>
    </row>
    <row r="560" spans="1:5" x14ac:dyDescent="0.25">
      <c r="A560" s="527"/>
      <c r="B560" s="527"/>
      <c r="C560" s="527"/>
      <c r="D560" s="527"/>
      <c r="E560" s="527"/>
    </row>
    <row r="561" spans="1:5" x14ac:dyDescent="0.25">
      <c r="A561" s="527"/>
      <c r="B561" s="527"/>
      <c r="C561" s="527"/>
      <c r="D561" s="527"/>
      <c r="E561" s="527"/>
    </row>
    <row r="562" spans="1:5" x14ac:dyDescent="0.25">
      <c r="A562" s="527"/>
      <c r="B562" s="527"/>
      <c r="C562" s="527"/>
      <c r="D562" s="527"/>
      <c r="E562" s="527"/>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93DAF-2E41-4425-A120-5385E12E6021}">
  <dimension ref="A1:J3000"/>
  <sheetViews>
    <sheetView workbookViewId="0"/>
  </sheetViews>
  <sheetFormatPr defaultRowHeight="15" x14ac:dyDescent="0.25"/>
  <cols>
    <col min="1" max="1" width="14.28515625" style="532" customWidth="1"/>
    <col min="2" max="2" width="32.140625" style="473" bestFit="1" customWidth="1"/>
    <col min="3" max="3" width="19" style="475" bestFit="1" customWidth="1"/>
    <col min="4" max="9" width="9.140625" style="566"/>
    <col min="10" max="10" width="9.5703125" style="566" bestFit="1" customWidth="1"/>
    <col min="11" max="16384" width="9.140625" style="566"/>
  </cols>
  <sheetData>
    <row r="1" spans="1:10" x14ac:dyDescent="0.25">
      <c r="A1" s="532" t="s">
        <v>271</v>
      </c>
    </row>
    <row r="2" spans="1:10" x14ac:dyDescent="0.25">
      <c r="A2" s="472" t="s">
        <v>139</v>
      </c>
      <c r="B2" s="474" t="s">
        <v>279</v>
      </c>
      <c r="C2" s="476" t="s">
        <v>280</v>
      </c>
    </row>
    <row r="3" spans="1:10" x14ac:dyDescent="0.25">
      <c r="A3" s="532" t="str">
        <f>IF(ISNUMBER(VALUE(SUBSTITUTE('Named Boundary Report'!$A2,"+",""))), VALUE(SUBSTITUTE('Named Boundary Report'!$A2,"+","")), IF(TRIM('Named Boundary Report'!$A2)="", "End of Project", $A2))</f>
        <v>End of Project</v>
      </c>
      <c r="B3" s="473" t="str">
        <f>IF(ISNUMBER('Named Boundary Report'!$A2), "",TRIM(SUBSTITUTE('Named Boundary Report'!$A2, CHAR(160), " ")))</f>
        <v/>
      </c>
      <c r="C3" s="475">
        <f>'Named Boundary Report'!$F2</f>
        <v>0</v>
      </c>
    </row>
    <row r="4" spans="1:10" x14ac:dyDescent="0.25">
      <c r="A4" s="532" t="str">
        <f>IF(ISNUMBER(VALUE(SUBSTITUTE('Named Boundary Report'!$A3,"+",""))), VALUE(SUBSTITUTE('Named Boundary Report'!$A3,"+","")), IF(TRIM('Named Boundary Report'!$A3)="", "End of Project", $A3))</f>
        <v>End of Project</v>
      </c>
      <c r="B4" s="473" t="str">
        <f>IF(ISNUMBER('Named Boundary Report'!$A3), "",TRIM(SUBSTITUTE('Named Boundary Report'!$A3, CHAR(160), " ")))</f>
        <v/>
      </c>
      <c r="C4" s="475">
        <f>'Named Boundary Report'!$F3</f>
        <v>0</v>
      </c>
    </row>
    <row r="5" spans="1:10" x14ac:dyDescent="0.25">
      <c r="A5" s="532" t="str">
        <f>IF(ISNUMBER(VALUE(SUBSTITUTE('Named Boundary Report'!$A4,"+",""))), VALUE(SUBSTITUTE('Named Boundary Report'!$A4,"+","")), IF(TRIM('Named Boundary Report'!$A4)="", "End of Project", $A4))</f>
        <v>End of Project</v>
      </c>
      <c r="B5" s="473" t="str">
        <f>IF(ISNUMBER('Named Boundary Report'!$A4), "",TRIM(SUBSTITUTE('Named Boundary Report'!$A4, CHAR(160), " ")))</f>
        <v/>
      </c>
      <c r="C5" s="475">
        <f>'Named Boundary Report'!$F4</f>
        <v>0</v>
      </c>
    </row>
    <row r="6" spans="1:10" x14ac:dyDescent="0.25">
      <c r="A6" s="532" t="str">
        <f>IF(ISNUMBER(VALUE(SUBSTITUTE('Named Boundary Report'!$A5,"+",""))), VALUE(SUBSTITUTE('Named Boundary Report'!$A5,"+","")), IF(TRIM('Named Boundary Report'!$A5)="", "End of Project", $A5))</f>
        <v>End of Project</v>
      </c>
      <c r="B6" s="473" t="str">
        <f>IF(ISNUMBER('Named Boundary Report'!$A5), "",TRIM(SUBSTITUTE('Named Boundary Report'!$A5, CHAR(160), " ")))</f>
        <v/>
      </c>
      <c r="C6" s="475">
        <f>'Named Boundary Report'!$F5</f>
        <v>0</v>
      </c>
    </row>
    <row r="7" spans="1:10" x14ac:dyDescent="0.25">
      <c r="A7" s="532" t="str">
        <f>IF(ISNUMBER(VALUE(SUBSTITUTE('Named Boundary Report'!$A6,"+",""))), VALUE(SUBSTITUTE('Named Boundary Report'!$A6,"+","")), IF(TRIM('Named Boundary Report'!$A6)="", "End of Project", $A6))</f>
        <v>End of Project</v>
      </c>
      <c r="B7" s="473" t="str">
        <f>IF(ISNUMBER('Named Boundary Report'!$A6), "",TRIM(SUBSTITUTE('Named Boundary Report'!$A6, CHAR(160), " ")))</f>
        <v/>
      </c>
      <c r="C7" s="475">
        <f>'Named Boundary Report'!$F6</f>
        <v>0</v>
      </c>
    </row>
    <row r="8" spans="1:10" x14ac:dyDescent="0.25">
      <c r="A8" s="532" t="str">
        <f>IF(ISNUMBER(VALUE(SUBSTITUTE('Named Boundary Report'!$A7,"+",""))), VALUE(SUBSTITUTE('Named Boundary Report'!$A7,"+","")), IF(TRIM('Named Boundary Report'!$A7)="", "End of Project", $A7))</f>
        <v>End of Project</v>
      </c>
      <c r="B8" s="473" t="str">
        <f>IF(ISNUMBER('Named Boundary Report'!$A7), "",TRIM(SUBSTITUTE('Named Boundary Report'!$A7, CHAR(160), " ")))</f>
        <v/>
      </c>
      <c r="C8" s="475">
        <f>'Named Boundary Report'!$F7</f>
        <v>0</v>
      </c>
      <c r="J8" s="475"/>
    </row>
    <row r="9" spans="1:10" x14ac:dyDescent="0.25">
      <c r="A9" s="532" t="str">
        <f>IF(ISNUMBER(VALUE(SUBSTITUTE('Named Boundary Report'!$A8,"+",""))), VALUE(SUBSTITUTE('Named Boundary Report'!$A8,"+","")), IF(TRIM('Named Boundary Report'!$A8)="", "End of Project", $A8))</f>
        <v>End of Project</v>
      </c>
      <c r="B9" s="473" t="str">
        <f>IF(ISNUMBER('Named Boundary Report'!$A8), "",TRIM(SUBSTITUTE('Named Boundary Report'!$A8, CHAR(160), " ")))</f>
        <v/>
      </c>
      <c r="C9" s="475">
        <f>'Named Boundary Report'!$F8</f>
        <v>0</v>
      </c>
      <c r="J9" s="475"/>
    </row>
    <row r="10" spans="1:10" x14ac:dyDescent="0.25">
      <c r="A10" s="532" t="str">
        <f>IF(ISNUMBER(VALUE(SUBSTITUTE('Named Boundary Report'!$A9,"+",""))), VALUE(SUBSTITUTE('Named Boundary Report'!$A9,"+","")), IF(TRIM('Named Boundary Report'!$A9)="", "End of Project", $A9))</f>
        <v>End of Project</v>
      </c>
      <c r="B10" s="473" t="str">
        <f>IF(ISNUMBER('Named Boundary Report'!$A9), "",TRIM(SUBSTITUTE('Named Boundary Report'!$A9, CHAR(160), " ")))</f>
        <v/>
      </c>
      <c r="C10" s="475">
        <f>'Named Boundary Report'!$F9</f>
        <v>0</v>
      </c>
    </row>
    <row r="11" spans="1:10" x14ac:dyDescent="0.25">
      <c r="A11" s="532" t="str">
        <f>IF(ISNUMBER(VALUE(SUBSTITUTE('Named Boundary Report'!$A10,"+",""))), VALUE(SUBSTITUTE('Named Boundary Report'!$A10,"+","")), IF(TRIM('Named Boundary Report'!$A10)="", "End of Project", $A10))</f>
        <v>End of Project</v>
      </c>
      <c r="B11" s="473" t="str">
        <f>IF(ISNUMBER('Named Boundary Report'!$A10), "",TRIM(SUBSTITUTE('Named Boundary Report'!$A10, CHAR(160), " ")))</f>
        <v/>
      </c>
      <c r="C11" s="475">
        <f>'Named Boundary Report'!$F10</f>
        <v>0</v>
      </c>
    </row>
    <row r="12" spans="1:10" x14ac:dyDescent="0.25">
      <c r="A12" s="532" t="str">
        <f>IF(ISNUMBER(VALUE(SUBSTITUTE('Named Boundary Report'!$A11,"+",""))), VALUE(SUBSTITUTE('Named Boundary Report'!$A11,"+","")), IF(TRIM('Named Boundary Report'!$A11)="", "End of Project", $A11))</f>
        <v>End of Project</v>
      </c>
      <c r="B12" s="473" t="str">
        <f>IF(ISNUMBER('Named Boundary Report'!$A11), "",TRIM(SUBSTITUTE('Named Boundary Report'!$A11, CHAR(160), " ")))</f>
        <v/>
      </c>
      <c r="C12" s="475">
        <f>'Named Boundary Report'!$F11</f>
        <v>0</v>
      </c>
    </row>
    <row r="13" spans="1:10" x14ac:dyDescent="0.25">
      <c r="A13" s="532" t="str">
        <f>IF(ISNUMBER(VALUE(SUBSTITUTE('Named Boundary Report'!$A12,"+",""))), VALUE(SUBSTITUTE('Named Boundary Report'!$A12,"+","")), IF(TRIM('Named Boundary Report'!$A12)="", "End of Project", $A12))</f>
        <v>End of Project</v>
      </c>
      <c r="B13" s="473" t="str">
        <f>IF(ISNUMBER('Named Boundary Report'!$A12), "",TRIM(SUBSTITUTE('Named Boundary Report'!$A12, CHAR(160), " ")))</f>
        <v/>
      </c>
      <c r="C13" s="475">
        <f>'Named Boundary Report'!$F12</f>
        <v>0</v>
      </c>
    </row>
    <row r="14" spans="1:10" x14ac:dyDescent="0.25">
      <c r="A14" s="532" t="str">
        <f>IF(ISNUMBER(VALUE(SUBSTITUTE('Named Boundary Report'!$A13,"+",""))), VALUE(SUBSTITUTE('Named Boundary Report'!$A13,"+","")), IF(TRIM('Named Boundary Report'!$A13)="", "End of Project", $A13))</f>
        <v>End of Project</v>
      </c>
      <c r="B14" s="473" t="str">
        <f>IF(ISNUMBER('Named Boundary Report'!$A13), "",TRIM(SUBSTITUTE('Named Boundary Report'!$A13, CHAR(160), " ")))</f>
        <v/>
      </c>
      <c r="C14" s="475">
        <f>'Named Boundary Report'!$F13</f>
        <v>0</v>
      </c>
    </row>
    <row r="15" spans="1:10" x14ac:dyDescent="0.25">
      <c r="A15" s="532" t="str">
        <f>IF(ISNUMBER(VALUE(SUBSTITUTE('Named Boundary Report'!$A14,"+",""))), VALUE(SUBSTITUTE('Named Boundary Report'!$A14,"+","")), IF(TRIM('Named Boundary Report'!$A14)="", "End of Project", $A14))</f>
        <v>End of Project</v>
      </c>
      <c r="B15" s="473" t="str">
        <f>IF(ISNUMBER('Named Boundary Report'!$A14), "",TRIM(SUBSTITUTE('Named Boundary Report'!$A14, CHAR(160), " ")))</f>
        <v/>
      </c>
      <c r="C15" s="475">
        <f>'Named Boundary Report'!$F14</f>
        <v>0</v>
      </c>
    </row>
    <row r="16" spans="1:10" x14ac:dyDescent="0.25">
      <c r="A16" s="532" t="str">
        <f>IF(ISNUMBER(VALUE(SUBSTITUTE('Named Boundary Report'!$A15,"+",""))), VALUE(SUBSTITUTE('Named Boundary Report'!$A15,"+","")), IF(TRIM('Named Boundary Report'!$A15)="", "End of Project", $A15))</f>
        <v>End of Project</v>
      </c>
      <c r="B16" s="473" t="str">
        <f>IF(ISNUMBER('Named Boundary Report'!$A15), "",TRIM(SUBSTITUTE('Named Boundary Report'!$A15, CHAR(160), " ")))</f>
        <v/>
      </c>
      <c r="C16" s="475">
        <f>'Named Boundary Report'!$F15</f>
        <v>0</v>
      </c>
    </row>
    <row r="17" spans="1:3" x14ac:dyDescent="0.25">
      <c r="A17" s="532" t="str">
        <f>IF(ISNUMBER(VALUE(SUBSTITUTE('Named Boundary Report'!$A16,"+",""))), VALUE(SUBSTITUTE('Named Boundary Report'!$A16,"+","")), IF(TRIM('Named Boundary Report'!$A16)="", "End of Project", $A16))</f>
        <v>End of Project</v>
      </c>
      <c r="B17" s="473" t="str">
        <f>IF(ISNUMBER('Named Boundary Report'!$A16), "",TRIM(SUBSTITUTE('Named Boundary Report'!$A16, CHAR(160), " ")))</f>
        <v/>
      </c>
      <c r="C17" s="475">
        <f>'Named Boundary Report'!$F16</f>
        <v>0</v>
      </c>
    </row>
    <row r="18" spans="1:3" x14ac:dyDescent="0.25">
      <c r="A18" s="532" t="str">
        <f>IF(ISNUMBER(VALUE(SUBSTITUTE('Named Boundary Report'!$A17,"+",""))), VALUE(SUBSTITUTE('Named Boundary Report'!$A17,"+","")), IF(TRIM('Named Boundary Report'!$A17)="", "End of Project", $A17))</f>
        <v>End of Project</v>
      </c>
      <c r="B18" s="473" t="str">
        <f>IF(ISNUMBER('Named Boundary Report'!$A17), "",TRIM(SUBSTITUTE('Named Boundary Report'!$A17, CHAR(160), " ")))</f>
        <v/>
      </c>
      <c r="C18" s="475">
        <f>'Named Boundary Report'!$F17</f>
        <v>0</v>
      </c>
    </row>
    <row r="19" spans="1:3" x14ac:dyDescent="0.25">
      <c r="A19" s="532" t="str">
        <f>IF(ISNUMBER(VALUE(SUBSTITUTE('Named Boundary Report'!$A18,"+",""))), VALUE(SUBSTITUTE('Named Boundary Report'!$A18,"+","")), IF(TRIM('Named Boundary Report'!$A18)="", "End of Project", $A18))</f>
        <v>End of Project</v>
      </c>
      <c r="B19" s="473" t="str">
        <f>IF(ISNUMBER('Named Boundary Report'!$A18), "",TRIM(SUBSTITUTE('Named Boundary Report'!$A18, CHAR(160), " ")))</f>
        <v/>
      </c>
      <c r="C19" s="475">
        <f>'Named Boundary Report'!$F18</f>
        <v>0</v>
      </c>
    </row>
    <row r="20" spans="1:3" x14ac:dyDescent="0.25">
      <c r="A20" s="532" t="str">
        <f>IF(ISNUMBER(VALUE(SUBSTITUTE('Named Boundary Report'!$A19,"+",""))), VALUE(SUBSTITUTE('Named Boundary Report'!$A19,"+","")), IF(TRIM('Named Boundary Report'!$A19)="", "End of Project", $A19))</f>
        <v>End of Project</v>
      </c>
      <c r="B20" s="473" t="str">
        <f>IF(ISNUMBER('Named Boundary Report'!$A19), "",TRIM(SUBSTITUTE('Named Boundary Report'!$A19, CHAR(160), " ")))</f>
        <v/>
      </c>
      <c r="C20" s="475">
        <f>'Named Boundary Report'!$F19</f>
        <v>0</v>
      </c>
    </row>
    <row r="21" spans="1:3" x14ac:dyDescent="0.25">
      <c r="A21" s="532" t="str">
        <f>IF(ISNUMBER(VALUE(SUBSTITUTE('Named Boundary Report'!$A20,"+",""))), VALUE(SUBSTITUTE('Named Boundary Report'!$A20,"+","")), IF(TRIM('Named Boundary Report'!$A20)="", "End of Project", $A20))</f>
        <v>End of Project</v>
      </c>
      <c r="B21" s="473" t="str">
        <f>IF(ISNUMBER('Named Boundary Report'!$A20), "",TRIM(SUBSTITUTE('Named Boundary Report'!$A20, CHAR(160), " ")))</f>
        <v/>
      </c>
      <c r="C21" s="475">
        <f>'Named Boundary Report'!$F20</f>
        <v>0</v>
      </c>
    </row>
    <row r="22" spans="1:3" x14ac:dyDescent="0.25">
      <c r="A22" s="532" t="str">
        <f>IF(ISNUMBER(VALUE(SUBSTITUTE('Named Boundary Report'!$A21,"+",""))), VALUE(SUBSTITUTE('Named Boundary Report'!$A21,"+","")), IF(TRIM('Named Boundary Report'!$A21)="", "End of Project", $A21))</f>
        <v>End of Project</v>
      </c>
      <c r="B22" s="473" t="str">
        <f>IF(ISNUMBER('Named Boundary Report'!$A21), "",TRIM(SUBSTITUTE('Named Boundary Report'!$A21, CHAR(160), " ")))</f>
        <v/>
      </c>
      <c r="C22" s="475">
        <f>'Named Boundary Report'!$F21</f>
        <v>0</v>
      </c>
    </row>
    <row r="23" spans="1:3" x14ac:dyDescent="0.25">
      <c r="A23" s="532" t="str">
        <f>IF(ISNUMBER(VALUE(SUBSTITUTE('Named Boundary Report'!$A22,"+",""))), VALUE(SUBSTITUTE('Named Boundary Report'!$A22,"+","")), IF(TRIM('Named Boundary Report'!$A22)="", "End of Project", $A22))</f>
        <v>End of Project</v>
      </c>
      <c r="B23" s="473" t="str">
        <f>IF(ISNUMBER('Named Boundary Report'!$A22), "",TRIM(SUBSTITUTE('Named Boundary Report'!$A22, CHAR(160), " ")))</f>
        <v/>
      </c>
      <c r="C23" s="475">
        <f>'Named Boundary Report'!$F22</f>
        <v>0</v>
      </c>
    </row>
    <row r="24" spans="1:3" x14ac:dyDescent="0.25">
      <c r="A24" s="532" t="str">
        <f>IF(ISNUMBER(VALUE(SUBSTITUTE('Named Boundary Report'!$A23,"+",""))), VALUE(SUBSTITUTE('Named Boundary Report'!$A23,"+","")), IF(TRIM('Named Boundary Report'!$A23)="", "End of Project", $A23))</f>
        <v>End of Project</v>
      </c>
      <c r="B24" s="473" t="str">
        <f>IF(ISNUMBER('Named Boundary Report'!$A23), "",TRIM(SUBSTITUTE('Named Boundary Report'!$A23, CHAR(160), " ")))</f>
        <v/>
      </c>
      <c r="C24" s="475">
        <f>'Named Boundary Report'!$F23</f>
        <v>0</v>
      </c>
    </row>
    <row r="25" spans="1:3" x14ac:dyDescent="0.25">
      <c r="A25" s="532" t="str">
        <f>IF(ISNUMBER(VALUE(SUBSTITUTE('Named Boundary Report'!$A24,"+",""))), VALUE(SUBSTITUTE('Named Boundary Report'!$A24,"+","")), IF(TRIM('Named Boundary Report'!$A24)="", "End of Project", $A24))</f>
        <v>End of Project</v>
      </c>
      <c r="B25" s="473" t="str">
        <f>IF(ISNUMBER('Named Boundary Report'!$A24), "",TRIM(SUBSTITUTE('Named Boundary Report'!$A24, CHAR(160), " ")))</f>
        <v/>
      </c>
      <c r="C25" s="475">
        <f>'Named Boundary Report'!$F24</f>
        <v>0</v>
      </c>
    </row>
    <row r="26" spans="1:3" x14ac:dyDescent="0.25">
      <c r="A26" s="532" t="str">
        <f>IF(ISNUMBER(VALUE(SUBSTITUTE('Named Boundary Report'!$A25,"+",""))), VALUE(SUBSTITUTE('Named Boundary Report'!$A25,"+","")), IF(TRIM('Named Boundary Report'!$A25)="", "End of Project", $A25))</f>
        <v>End of Project</v>
      </c>
      <c r="B26" s="473" t="str">
        <f>IF(ISNUMBER('Named Boundary Report'!$A25), "",TRIM(SUBSTITUTE('Named Boundary Report'!$A25, CHAR(160), " ")))</f>
        <v/>
      </c>
      <c r="C26" s="475">
        <f>'Named Boundary Report'!$F25</f>
        <v>0</v>
      </c>
    </row>
    <row r="27" spans="1:3" x14ac:dyDescent="0.25">
      <c r="A27" s="532" t="str">
        <f>IF(ISNUMBER(VALUE(SUBSTITUTE('Named Boundary Report'!$A26,"+",""))), VALUE(SUBSTITUTE('Named Boundary Report'!$A26,"+","")), IF(TRIM('Named Boundary Report'!$A26)="", "End of Project", $A26))</f>
        <v>End of Project</v>
      </c>
      <c r="B27" s="473" t="str">
        <f>IF(ISNUMBER('Named Boundary Report'!$A26), "",TRIM(SUBSTITUTE('Named Boundary Report'!$A26, CHAR(160), " ")))</f>
        <v/>
      </c>
      <c r="C27" s="475">
        <f>'Named Boundary Report'!$F26</f>
        <v>0</v>
      </c>
    </row>
    <row r="28" spans="1:3" x14ac:dyDescent="0.25">
      <c r="A28" s="532" t="str">
        <f>IF(ISNUMBER(VALUE(SUBSTITUTE('Named Boundary Report'!$A27,"+",""))), VALUE(SUBSTITUTE('Named Boundary Report'!$A27,"+","")), IF(TRIM('Named Boundary Report'!$A27)="", "End of Project", $A27))</f>
        <v>End of Project</v>
      </c>
      <c r="B28" s="473" t="str">
        <f>IF(ISNUMBER('Named Boundary Report'!$A27), "",TRIM(SUBSTITUTE('Named Boundary Report'!$A27, CHAR(160), " ")))</f>
        <v/>
      </c>
      <c r="C28" s="475">
        <f>'Named Boundary Report'!$F27</f>
        <v>0</v>
      </c>
    </row>
    <row r="29" spans="1:3" x14ac:dyDescent="0.25">
      <c r="A29" s="532" t="str">
        <f>IF(ISNUMBER(VALUE(SUBSTITUTE('Named Boundary Report'!$A28,"+",""))), VALUE(SUBSTITUTE('Named Boundary Report'!$A28,"+","")), IF(TRIM('Named Boundary Report'!$A28)="", "End of Project", $A28))</f>
        <v>End of Project</v>
      </c>
      <c r="B29" s="473" t="str">
        <f>IF(ISNUMBER('Named Boundary Report'!$A28), "",TRIM(SUBSTITUTE('Named Boundary Report'!$A28, CHAR(160), " ")))</f>
        <v/>
      </c>
      <c r="C29" s="475">
        <f>'Named Boundary Report'!$F28</f>
        <v>0</v>
      </c>
    </row>
    <row r="30" spans="1:3" x14ac:dyDescent="0.25">
      <c r="A30" s="532" t="str">
        <f>IF(ISNUMBER(VALUE(SUBSTITUTE('Named Boundary Report'!$A29,"+",""))), VALUE(SUBSTITUTE('Named Boundary Report'!$A29,"+","")), IF(TRIM('Named Boundary Report'!$A29)="", "End of Project", $A29))</f>
        <v>End of Project</v>
      </c>
      <c r="B30" s="473" t="str">
        <f>IF(ISNUMBER('Named Boundary Report'!$A29), "",TRIM(SUBSTITUTE('Named Boundary Report'!$A29, CHAR(160), " ")))</f>
        <v/>
      </c>
      <c r="C30" s="475">
        <f>'Named Boundary Report'!$F29</f>
        <v>0</v>
      </c>
    </row>
    <row r="31" spans="1:3" x14ac:dyDescent="0.25">
      <c r="A31" s="532" t="str">
        <f>IF(ISNUMBER(VALUE(SUBSTITUTE('Named Boundary Report'!$A30,"+",""))), VALUE(SUBSTITUTE('Named Boundary Report'!$A30,"+","")), IF(TRIM('Named Boundary Report'!$A30)="", "End of Project", $A30))</f>
        <v>End of Project</v>
      </c>
      <c r="B31" s="473" t="str">
        <f>IF(ISNUMBER('Named Boundary Report'!$A30), "",TRIM(SUBSTITUTE('Named Boundary Report'!$A30, CHAR(160), " ")))</f>
        <v/>
      </c>
      <c r="C31" s="475">
        <f>'Named Boundary Report'!$F30</f>
        <v>0</v>
      </c>
    </row>
    <row r="32" spans="1:3" x14ac:dyDescent="0.25">
      <c r="A32" s="532" t="str">
        <f>IF(ISNUMBER(VALUE(SUBSTITUTE('Named Boundary Report'!$A31,"+",""))), VALUE(SUBSTITUTE('Named Boundary Report'!$A31,"+","")), IF(TRIM('Named Boundary Report'!$A31)="", "End of Project", $A31))</f>
        <v>End of Project</v>
      </c>
      <c r="B32" s="473" t="str">
        <f>IF(ISNUMBER('Named Boundary Report'!$A31), "",TRIM(SUBSTITUTE('Named Boundary Report'!$A31, CHAR(160), " ")))</f>
        <v/>
      </c>
      <c r="C32" s="475">
        <f>'Named Boundary Report'!$F31</f>
        <v>0</v>
      </c>
    </row>
    <row r="33" spans="1:3" x14ac:dyDescent="0.25">
      <c r="A33" s="532" t="str">
        <f>IF(ISNUMBER(VALUE(SUBSTITUTE('Named Boundary Report'!$A32,"+",""))), VALUE(SUBSTITUTE('Named Boundary Report'!$A32,"+","")), IF(TRIM('Named Boundary Report'!$A32)="", "End of Project", $A32))</f>
        <v>End of Project</v>
      </c>
      <c r="B33" s="473" t="str">
        <f>IF(ISNUMBER('Named Boundary Report'!$A32), "",TRIM(SUBSTITUTE('Named Boundary Report'!$A32, CHAR(160), " ")))</f>
        <v/>
      </c>
      <c r="C33" s="475">
        <f>'Named Boundary Report'!$F32</f>
        <v>0</v>
      </c>
    </row>
    <row r="34" spans="1:3" x14ac:dyDescent="0.25">
      <c r="A34" s="532" t="str">
        <f>IF(ISNUMBER(VALUE(SUBSTITUTE('Named Boundary Report'!$A33,"+",""))), VALUE(SUBSTITUTE('Named Boundary Report'!$A33,"+","")), IF(TRIM('Named Boundary Report'!$A33)="", "End of Project", $A33))</f>
        <v>End of Project</v>
      </c>
      <c r="B34" s="473" t="str">
        <f>IF(ISNUMBER('Named Boundary Report'!$A33), "",TRIM(SUBSTITUTE('Named Boundary Report'!$A33, CHAR(160), " ")))</f>
        <v/>
      </c>
      <c r="C34" s="475">
        <f>'Named Boundary Report'!$F33</f>
        <v>0</v>
      </c>
    </row>
    <row r="35" spans="1:3" x14ac:dyDescent="0.25">
      <c r="A35" s="532" t="str">
        <f>IF(ISNUMBER(VALUE(SUBSTITUTE('Named Boundary Report'!$A34,"+",""))), VALUE(SUBSTITUTE('Named Boundary Report'!$A34,"+","")), IF(TRIM('Named Boundary Report'!$A34)="", "End of Project", $A34))</f>
        <v>End of Project</v>
      </c>
      <c r="B35" s="473" t="str">
        <f>IF(ISNUMBER('Named Boundary Report'!$A34), "",TRIM(SUBSTITUTE('Named Boundary Report'!$A34, CHAR(160), " ")))</f>
        <v/>
      </c>
      <c r="C35" s="475">
        <f>'Named Boundary Report'!$F34</f>
        <v>0</v>
      </c>
    </row>
    <row r="36" spans="1:3" x14ac:dyDescent="0.25">
      <c r="A36" s="532" t="str">
        <f>IF(ISNUMBER(VALUE(SUBSTITUTE('Named Boundary Report'!$A35,"+",""))), VALUE(SUBSTITUTE('Named Boundary Report'!$A35,"+","")), IF(TRIM('Named Boundary Report'!$A35)="", "End of Project", $A35))</f>
        <v>End of Project</v>
      </c>
      <c r="B36" s="473" t="str">
        <f>IF(ISNUMBER('Named Boundary Report'!$A35), "",TRIM(SUBSTITUTE('Named Boundary Report'!$A35, CHAR(160), " ")))</f>
        <v/>
      </c>
      <c r="C36" s="475">
        <f>'Named Boundary Report'!$F35</f>
        <v>0</v>
      </c>
    </row>
    <row r="37" spans="1:3" x14ac:dyDescent="0.25">
      <c r="A37" s="532" t="str">
        <f>IF(ISNUMBER(VALUE(SUBSTITUTE('Named Boundary Report'!$A36,"+",""))), VALUE(SUBSTITUTE('Named Boundary Report'!$A36,"+","")), IF(TRIM('Named Boundary Report'!$A36)="", "End of Project", $A36))</f>
        <v>End of Project</v>
      </c>
      <c r="B37" s="473" t="str">
        <f>IF(ISNUMBER('Named Boundary Report'!$A36), "",TRIM(SUBSTITUTE('Named Boundary Report'!$A36, CHAR(160), " ")))</f>
        <v/>
      </c>
      <c r="C37" s="475">
        <f>'Named Boundary Report'!$F36</f>
        <v>0</v>
      </c>
    </row>
    <row r="38" spans="1:3" x14ac:dyDescent="0.25">
      <c r="A38" s="532" t="str">
        <f>IF(ISNUMBER(VALUE(SUBSTITUTE('Named Boundary Report'!$A37,"+",""))), VALUE(SUBSTITUTE('Named Boundary Report'!$A37,"+","")), IF(TRIM('Named Boundary Report'!$A37)="", "End of Project", $A37))</f>
        <v>End of Project</v>
      </c>
      <c r="B38" s="473" t="str">
        <f>IF(ISNUMBER('Named Boundary Report'!$A37), "",TRIM(SUBSTITUTE('Named Boundary Report'!$A37, CHAR(160), " ")))</f>
        <v/>
      </c>
      <c r="C38" s="475">
        <f>'Named Boundary Report'!$F37</f>
        <v>0</v>
      </c>
    </row>
    <row r="39" spans="1:3" x14ac:dyDescent="0.25">
      <c r="A39" s="532" t="str">
        <f>IF(ISNUMBER(VALUE(SUBSTITUTE('Named Boundary Report'!$A38,"+",""))), VALUE(SUBSTITUTE('Named Boundary Report'!$A38,"+","")), IF(TRIM('Named Boundary Report'!$A38)="", "End of Project", $A38))</f>
        <v>End of Project</v>
      </c>
      <c r="B39" s="473" t="str">
        <f>IF(ISNUMBER('Named Boundary Report'!$A38), "",TRIM(SUBSTITUTE('Named Boundary Report'!$A38, CHAR(160), " ")))</f>
        <v/>
      </c>
      <c r="C39" s="475">
        <f>'Named Boundary Report'!$F38</f>
        <v>0</v>
      </c>
    </row>
    <row r="40" spans="1:3" x14ac:dyDescent="0.25">
      <c r="A40" s="532" t="str">
        <f>IF(ISNUMBER(VALUE(SUBSTITUTE('Named Boundary Report'!$A39,"+",""))), VALUE(SUBSTITUTE('Named Boundary Report'!$A39,"+","")), IF(TRIM('Named Boundary Report'!$A39)="", "End of Project", $A39))</f>
        <v>End of Project</v>
      </c>
      <c r="B40" s="473" t="str">
        <f>IF(ISNUMBER('Named Boundary Report'!$A39), "",TRIM(SUBSTITUTE('Named Boundary Report'!$A39, CHAR(160), " ")))</f>
        <v/>
      </c>
      <c r="C40" s="475">
        <f>'Named Boundary Report'!$F39</f>
        <v>0</v>
      </c>
    </row>
    <row r="41" spans="1:3" x14ac:dyDescent="0.25">
      <c r="A41" s="532" t="str">
        <f>IF(ISNUMBER(VALUE(SUBSTITUTE('Named Boundary Report'!$A40,"+",""))), VALUE(SUBSTITUTE('Named Boundary Report'!$A40,"+","")), IF(TRIM('Named Boundary Report'!$A40)="", "End of Project", $A40))</f>
        <v>End of Project</v>
      </c>
      <c r="B41" s="473" t="str">
        <f>IF(ISNUMBER('Named Boundary Report'!$A40), "",TRIM(SUBSTITUTE('Named Boundary Report'!$A40, CHAR(160), " ")))</f>
        <v/>
      </c>
      <c r="C41" s="475">
        <f>'Named Boundary Report'!$F40</f>
        <v>0</v>
      </c>
    </row>
    <row r="42" spans="1:3" x14ac:dyDescent="0.25">
      <c r="A42" s="532" t="str">
        <f>IF(ISNUMBER(VALUE(SUBSTITUTE('Named Boundary Report'!$A41,"+",""))), VALUE(SUBSTITUTE('Named Boundary Report'!$A41,"+","")), IF(TRIM('Named Boundary Report'!$A41)="", "End of Project", $A41))</f>
        <v>End of Project</v>
      </c>
      <c r="B42" s="473" t="str">
        <f>IF(ISNUMBER('Named Boundary Report'!$A41), "",TRIM(SUBSTITUTE('Named Boundary Report'!$A41, CHAR(160), " ")))</f>
        <v/>
      </c>
      <c r="C42" s="475">
        <f>'Named Boundary Report'!$F41</f>
        <v>0</v>
      </c>
    </row>
    <row r="43" spans="1:3" x14ac:dyDescent="0.25">
      <c r="A43" s="532" t="str">
        <f>IF(ISNUMBER(VALUE(SUBSTITUTE('Named Boundary Report'!$A42,"+",""))), VALUE(SUBSTITUTE('Named Boundary Report'!$A42,"+","")), IF(TRIM('Named Boundary Report'!$A42)="", "End of Project", $A42))</f>
        <v>End of Project</v>
      </c>
      <c r="B43" s="473" t="str">
        <f>IF(ISNUMBER('Named Boundary Report'!$A42), "",TRIM(SUBSTITUTE('Named Boundary Report'!$A42, CHAR(160), " ")))</f>
        <v/>
      </c>
      <c r="C43" s="475">
        <f>'Named Boundary Report'!$F42</f>
        <v>0</v>
      </c>
    </row>
    <row r="44" spans="1:3" x14ac:dyDescent="0.25">
      <c r="A44" s="532" t="str">
        <f>IF(ISNUMBER(VALUE(SUBSTITUTE('Named Boundary Report'!$A43,"+",""))), VALUE(SUBSTITUTE('Named Boundary Report'!$A43,"+","")), IF(TRIM('Named Boundary Report'!$A43)="", "End of Project", $A43))</f>
        <v>End of Project</v>
      </c>
      <c r="B44" s="473" t="str">
        <f>IF(ISNUMBER('Named Boundary Report'!$A43), "",TRIM(SUBSTITUTE('Named Boundary Report'!$A43, CHAR(160), " ")))</f>
        <v/>
      </c>
      <c r="C44" s="475">
        <f>'Named Boundary Report'!$F43</f>
        <v>0</v>
      </c>
    </row>
    <row r="45" spans="1:3" x14ac:dyDescent="0.25">
      <c r="A45" s="532" t="str">
        <f>IF(ISNUMBER(VALUE(SUBSTITUTE('Named Boundary Report'!$A44,"+",""))), VALUE(SUBSTITUTE('Named Boundary Report'!$A44,"+","")), IF(TRIM('Named Boundary Report'!$A44)="", "End of Project", $A44))</f>
        <v>End of Project</v>
      </c>
      <c r="B45" s="473" t="str">
        <f>IF(ISNUMBER('Named Boundary Report'!$A44), "",TRIM(SUBSTITUTE('Named Boundary Report'!$A44, CHAR(160), " ")))</f>
        <v/>
      </c>
      <c r="C45" s="475">
        <f>'Named Boundary Report'!$F44</f>
        <v>0</v>
      </c>
    </row>
    <row r="46" spans="1:3" x14ac:dyDescent="0.25">
      <c r="A46" s="532" t="str">
        <f>IF(ISNUMBER(VALUE(SUBSTITUTE('Named Boundary Report'!$A45,"+",""))), VALUE(SUBSTITUTE('Named Boundary Report'!$A45,"+","")), IF(TRIM('Named Boundary Report'!$A45)="", "End of Project", $A45))</f>
        <v>End of Project</v>
      </c>
      <c r="B46" s="473" t="str">
        <f>IF(ISNUMBER('Named Boundary Report'!$A45), "",TRIM(SUBSTITUTE('Named Boundary Report'!$A45, CHAR(160), " ")))</f>
        <v/>
      </c>
      <c r="C46" s="475">
        <f>'Named Boundary Report'!$F45</f>
        <v>0</v>
      </c>
    </row>
    <row r="47" spans="1:3" x14ac:dyDescent="0.25">
      <c r="A47" s="532" t="str">
        <f>IF(ISNUMBER(VALUE(SUBSTITUTE('Named Boundary Report'!$A46,"+",""))), VALUE(SUBSTITUTE('Named Boundary Report'!$A46,"+","")), IF(TRIM('Named Boundary Report'!$A46)="", "End of Project", $A46))</f>
        <v>End of Project</v>
      </c>
      <c r="B47" s="473" t="str">
        <f>IF(ISNUMBER('Named Boundary Report'!$A46), "",TRIM(SUBSTITUTE('Named Boundary Report'!$A46, CHAR(160), " ")))</f>
        <v/>
      </c>
      <c r="C47" s="475">
        <f>'Named Boundary Report'!$F46</f>
        <v>0</v>
      </c>
    </row>
    <row r="48" spans="1:3" x14ac:dyDescent="0.25">
      <c r="A48" s="532" t="str">
        <f>IF(ISNUMBER(VALUE(SUBSTITUTE('Named Boundary Report'!$A47,"+",""))), VALUE(SUBSTITUTE('Named Boundary Report'!$A47,"+","")), IF(TRIM('Named Boundary Report'!$A47)="", "End of Project", $A47))</f>
        <v>End of Project</v>
      </c>
      <c r="B48" s="473" t="str">
        <f>IF(ISNUMBER('Named Boundary Report'!$A47), "",TRIM(SUBSTITUTE('Named Boundary Report'!$A47, CHAR(160), " ")))</f>
        <v/>
      </c>
      <c r="C48" s="475">
        <f>'Named Boundary Report'!$F47</f>
        <v>0</v>
      </c>
    </row>
    <row r="49" spans="1:3" x14ac:dyDescent="0.25">
      <c r="A49" s="532" t="str">
        <f>IF(ISNUMBER(VALUE(SUBSTITUTE('Named Boundary Report'!$A48,"+",""))), VALUE(SUBSTITUTE('Named Boundary Report'!$A48,"+","")), IF(TRIM('Named Boundary Report'!$A48)="", "End of Project", $A48))</f>
        <v>End of Project</v>
      </c>
      <c r="B49" s="473" t="str">
        <f>IF(ISNUMBER('Named Boundary Report'!$A48), "",TRIM(SUBSTITUTE('Named Boundary Report'!$A48, CHAR(160), " ")))</f>
        <v/>
      </c>
      <c r="C49" s="475">
        <f>'Named Boundary Report'!$F48</f>
        <v>0</v>
      </c>
    </row>
    <row r="50" spans="1:3" x14ac:dyDescent="0.25">
      <c r="A50" s="532" t="str">
        <f>IF(ISNUMBER(VALUE(SUBSTITUTE('Named Boundary Report'!$A49,"+",""))), VALUE(SUBSTITUTE('Named Boundary Report'!$A49,"+","")), IF(TRIM('Named Boundary Report'!$A49)="", "End of Project", $A49))</f>
        <v>End of Project</v>
      </c>
      <c r="B50" s="473" t="str">
        <f>IF(ISNUMBER('Named Boundary Report'!$A49), "",TRIM(SUBSTITUTE('Named Boundary Report'!$A49, CHAR(160), " ")))</f>
        <v/>
      </c>
      <c r="C50" s="475">
        <f>'Named Boundary Report'!$F49</f>
        <v>0</v>
      </c>
    </row>
    <row r="51" spans="1:3" x14ac:dyDescent="0.25">
      <c r="A51" s="532" t="str">
        <f>IF(ISNUMBER(VALUE(SUBSTITUTE('Named Boundary Report'!$A50,"+",""))), VALUE(SUBSTITUTE('Named Boundary Report'!$A50,"+","")), IF(TRIM('Named Boundary Report'!$A50)="", "End of Project", $A50))</f>
        <v>End of Project</v>
      </c>
      <c r="B51" s="473" t="str">
        <f>IF(ISNUMBER('Named Boundary Report'!$A50), "",TRIM(SUBSTITUTE('Named Boundary Report'!$A50, CHAR(160), " ")))</f>
        <v/>
      </c>
      <c r="C51" s="475">
        <f>'Named Boundary Report'!$F50</f>
        <v>0</v>
      </c>
    </row>
    <row r="52" spans="1:3" x14ac:dyDescent="0.25">
      <c r="A52" s="532" t="str">
        <f>IF(ISNUMBER(VALUE(SUBSTITUTE('Named Boundary Report'!$A51,"+",""))), VALUE(SUBSTITUTE('Named Boundary Report'!$A51,"+","")), IF(TRIM('Named Boundary Report'!$A51)="", "End of Project", $A51))</f>
        <v>End of Project</v>
      </c>
      <c r="B52" s="473" t="str">
        <f>IF(ISNUMBER('Named Boundary Report'!$A51), "",TRIM(SUBSTITUTE('Named Boundary Report'!$A51, CHAR(160), " ")))</f>
        <v/>
      </c>
      <c r="C52" s="475">
        <f>'Named Boundary Report'!$F51</f>
        <v>0</v>
      </c>
    </row>
    <row r="53" spans="1:3" x14ac:dyDescent="0.25">
      <c r="A53" s="532" t="str">
        <f>IF(ISNUMBER(VALUE(SUBSTITUTE('Named Boundary Report'!$A52,"+",""))), VALUE(SUBSTITUTE('Named Boundary Report'!$A52,"+","")), IF(TRIM('Named Boundary Report'!$A52)="", "End of Project", $A52))</f>
        <v>End of Project</v>
      </c>
      <c r="B53" s="473" t="str">
        <f>IF(ISNUMBER('Named Boundary Report'!$A52), "",TRIM(SUBSTITUTE('Named Boundary Report'!$A52, CHAR(160), " ")))</f>
        <v/>
      </c>
      <c r="C53" s="475">
        <f>'Named Boundary Report'!$F52</f>
        <v>0</v>
      </c>
    </row>
    <row r="54" spans="1:3" x14ac:dyDescent="0.25">
      <c r="A54" s="532" t="str">
        <f>IF(ISNUMBER(VALUE(SUBSTITUTE('Named Boundary Report'!$A53,"+",""))), VALUE(SUBSTITUTE('Named Boundary Report'!$A53,"+","")), IF(TRIM('Named Boundary Report'!$A53)="", "End of Project", $A53))</f>
        <v>End of Project</v>
      </c>
      <c r="B54" s="473" t="str">
        <f>IF(ISNUMBER('Named Boundary Report'!$A53), "",TRIM(SUBSTITUTE('Named Boundary Report'!$A53, CHAR(160), " ")))</f>
        <v/>
      </c>
      <c r="C54" s="475">
        <f>'Named Boundary Report'!$F53</f>
        <v>0</v>
      </c>
    </row>
    <row r="55" spans="1:3" x14ac:dyDescent="0.25">
      <c r="A55" s="532" t="str">
        <f>IF(ISNUMBER(VALUE(SUBSTITUTE('Named Boundary Report'!$A54,"+",""))), VALUE(SUBSTITUTE('Named Boundary Report'!$A54,"+","")), IF(TRIM('Named Boundary Report'!$A54)="", "End of Project", $A54))</f>
        <v>End of Project</v>
      </c>
      <c r="B55" s="473" t="str">
        <f>IF(ISNUMBER('Named Boundary Report'!$A54), "",TRIM(SUBSTITUTE('Named Boundary Report'!$A54, CHAR(160), " ")))</f>
        <v/>
      </c>
      <c r="C55" s="475">
        <f>'Named Boundary Report'!$F54</f>
        <v>0</v>
      </c>
    </row>
    <row r="56" spans="1:3" x14ac:dyDescent="0.25">
      <c r="A56" s="532" t="str">
        <f>IF(ISNUMBER(VALUE(SUBSTITUTE('Named Boundary Report'!$A55,"+",""))), VALUE(SUBSTITUTE('Named Boundary Report'!$A55,"+","")), IF(TRIM('Named Boundary Report'!$A55)="", "End of Project", $A55))</f>
        <v>End of Project</v>
      </c>
      <c r="B56" s="473" t="str">
        <f>IF(ISNUMBER('Named Boundary Report'!$A55), "",TRIM(SUBSTITUTE('Named Boundary Report'!$A55, CHAR(160), " ")))</f>
        <v/>
      </c>
      <c r="C56" s="475">
        <f>'Named Boundary Report'!$F55</f>
        <v>0</v>
      </c>
    </row>
    <row r="57" spans="1:3" x14ac:dyDescent="0.25">
      <c r="A57" s="532" t="str">
        <f>IF(ISNUMBER(VALUE(SUBSTITUTE('Named Boundary Report'!$A56,"+",""))), VALUE(SUBSTITUTE('Named Boundary Report'!$A56,"+","")), IF(TRIM('Named Boundary Report'!$A56)="", "End of Project", $A56))</f>
        <v>End of Project</v>
      </c>
      <c r="B57" s="473" t="str">
        <f>IF(ISNUMBER('Named Boundary Report'!$A56), "",TRIM(SUBSTITUTE('Named Boundary Report'!$A56, CHAR(160), " ")))</f>
        <v/>
      </c>
      <c r="C57" s="475">
        <f>'Named Boundary Report'!$F56</f>
        <v>0</v>
      </c>
    </row>
    <row r="58" spans="1:3" x14ac:dyDescent="0.25">
      <c r="A58" s="532" t="str">
        <f>IF(ISNUMBER(VALUE(SUBSTITUTE('Named Boundary Report'!$A57,"+",""))), VALUE(SUBSTITUTE('Named Boundary Report'!$A57,"+","")), IF(TRIM('Named Boundary Report'!$A57)="", "End of Project", $A57))</f>
        <v>End of Project</v>
      </c>
      <c r="B58" s="473" t="str">
        <f>IF(ISNUMBER('Named Boundary Report'!$A57), "",TRIM(SUBSTITUTE('Named Boundary Report'!$A57, CHAR(160), " ")))</f>
        <v/>
      </c>
      <c r="C58" s="475">
        <f>'Named Boundary Report'!$F57</f>
        <v>0</v>
      </c>
    </row>
    <row r="59" spans="1:3" x14ac:dyDescent="0.25">
      <c r="A59" s="532" t="str">
        <f>IF(ISNUMBER(VALUE(SUBSTITUTE('Named Boundary Report'!$A58,"+",""))), VALUE(SUBSTITUTE('Named Boundary Report'!$A58,"+","")), IF(TRIM('Named Boundary Report'!$A58)="", "End of Project", $A58))</f>
        <v>End of Project</v>
      </c>
      <c r="B59" s="473" t="str">
        <f>IF(ISNUMBER('Named Boundary Report'!$A58), "",TRIM(SUBSTITUTE('Named Boundary Report'!$A58, CHAR(160), " ")))</f>
        <v/>
      </c>
      <c r="C59" s="475">
        <f>'Named Boundary Report'!$F58</f>
        <v>0</v>
      </c>
    </row>
    <row r="60" spans="1:3" x14ac:dyDescent="0.25">
      <c r="A60" s="532" t="str">
        <f>IF(ISNUMBER(VALUE(SUBSTITUTE('Named Boundary Report'!$A59,"+",""))), VALUE(SUBSTITUTE('Named Boundary Report'!$A59,"+","")), IF(TRIM('Named Boundary Report'!$A59)="", "End of Project", $A59))</f>
        <v>End of Project</v>
      </c>
      <c r="B60" s="473" t="str">
        <f>IF(ISNUMBER('Named Boundary Report'!$A59), "",TRIM(SUBSTITUTE('Named Boundary Report'!$A59, CHAR(160), " ")))</f>
        <v/>
      </c>
      <c r="C60" s="475">
        <f>'Named Boundary Report'!$F59</f>
        <v>0</v>
      </c>
    </row>
    <row r="61" spans="1:3" x14ac:dyDescent="0.25">
      <c r="A61" s="532" t="str">
        <f>IF(ISNUMBER(VALUE(SUBSTITUTE('Named Boundary Report'!$A60,"+",""))), VALUE(SUBSTITUTE('Named Boundary Report'!$A60,"+","")), IF(TRIM('Named Boundary Report'!$A60)="", "End of Project", $A60))</f>
        <v>End of Project</v>
      </c>
      <c r="B61" s="473" t="str">
        <f>IF(ISNUMBER('Named Boundary Report'!$A60), "",TRIM(SUBSTITUTE('Named Boundary Report'!$A60, CHAR(160), " ")))</f>
        <v/>
      </c>
      <c r="C61" s="475">
        <f>'Named Boundary Report'!$F60</f>
        <v>0</v>
      </c>
    </row>
    <row r="62" spans="1:3" x14ac:dyDescent="0.25">
      <c r="A62" s="532" t="str">
        <f>IF(ISNUMBER(VALUE(SUBSTITUTE('Named Boundary Report'!$A61,"+",""))), VALUE(SUBSTITUTE('Named Boundary Report'!$A61,"+","")), IF(TRIM('Named Boundary Report'!$A61)="", "End of Project", $A61))</f>
        <v>End of Project</v>
      </c>
      <c r="B62" s="473" t="str">
        <f>IF(ISNUMBER('Named Boundary Report'!$A61), "",TRIM(SUBSTITUTE('Named Boundary Report'!$A61, CHAR(160), " ")))</f>
        <v/>
      </c>
      <c r="C62" s="475">
        <f>'Named Boundary Report'!$F61</f>
        <v>0</v>
      </c>
    </row>
    <row r="63" spans="1:3" x14ac:dyDescent="0.25">
      <c r="A63" s="532" t="str">
        <f>IF(ISNUMBER(VALUE(SUBSTITUTE('Named Boundary Report'!$A62,"+",""))), VALUE(SUBSTITUTE('Named Boundary Report'!$A62,"+","")), IF(TRIM('Named Boundary Report'!$A62)="", "End of Project", $A62))</f>
        <v>End of Project</v>
      </c>
      <c r="B63" s="473" t="str">
        <f>IF(ISNUMBER('Named Boundary Report'!$A62), "",TRIM(SUBSTITUTE('Named Boundary Report'!$A62, CHAR(160), " ")))</f>
        <v/>
      </c>
      <c r="C63" s="475">
        <f>'Named Boundary Report'!$F62</f>
        <v>0</v>
      </c>
    </row>
    <row r="64" spans="1:3" x14ac:dyDescent="0.25">
      <c r="A64" s="532" t="str">
        <f>IF(ISNUMBER(VALUE(SUBSTITUTE('Named Boundary Report'!$A63,"+",""))), VALUE(SUBSTITUTE('Named Boundary Report'!$A63,"+","")), IF(TRIM('Named Boundary Report'!$A63)="", "End of Project", $A63))</f>
        <v>End of Project</v>
      </c>
      <c r="B64" s="473" t="str">
        <f>IF(ISNUMBER('Named Boundary Report'!$A63), "",TRIM(SUBSTITUTE('Named Boundary Report'!$A63, CHAR(160), " ")))</f>
        <v/>
      </c>
      <c r="C64" s="475">
        <f>'Named Boundary Report'!$F63</f>
        <v>0</v>
      </c>
    </row>
    <row r="65" spans="1:3" x14ac:dyDescent="0.25">
      <c r="A65" s="532" t="str">
        <f>IF(ISNUMBER(VALUE(SUBSTITUTE('Named Boundary Report'!$A64,"+",""))), VALUE(SUBSTITUTE('Named Boundary Report'!$A64,"+","")), IF(TRIM('Named Boundary Report'!$A64)="", "End of Project", $A64))</f>
        <v>End of Project</v>
      </c>
      <c r="B65" s="473" t="str">
        <f>IF(ISNUMBER('Named Boundary Report'!$A64), "",TRIM(SUBSTITUTE('Named Boundary Report'!$A64, CHAR(160), " ")))</f>
        <v/>
      </c>
      <c r="C65" s="475">
        <f>'Named Boundary Report'!$F64</f>
        <v>0</v>
      </c>
    </row>
    <row r="66" spans="1:3" x14ac:dyDescent="0.25">
      <c r="A66" s="532" t="str">
        <f>IF(ISNUMBER(VALUE(SUBSTITUTE('Named Boundary Report'!$A65,"+",""))), VALUE(SUBSTITUTE('Named Boundary Report'!$A65,"+","")), IF(TRIM('Named Boundary Report'!$A65)="", "End of Project", $A65))</f>
        <v>End of Project</v>
      </c>
      <c r="B66" s="473" t="str">
        <f>IF(ISNUMBER('Named Boundary Report'!$A65), "",TRIM(SUBSTITUTE('Named Boundary Report'!$A65, CHAR(160), " ")))</f>
        <v/>
      </c>
      <c r="C66" s="475">
        <f>'Named Boundary Report'!$F65</f>
        <v>0</v>
      </c>
    </row>
    <row r="67" spans="1:3" x14ac:dyDescent="0.25">
      <c r="A67" s="532" t="str">
        <f>IF(ISNUMBER(VALUE(SUBSTITUTE('Named Boundary Report'!$A66,"+",""))), VALUE(SUBSTITUTE('Named Boundary Report'!$A66,"+","")), IF(TRIM('Named Boundary Report'!$A66)="", "End of Project", $A66))</f>
        <v>End of Project</v>
      </c>
      <c r="B67" s="473" t="str">
        <f>IF(ISNUMBER('Named Boundary Report'!$A66), "",TRIM(SUBSTITUTE('Named Boundary Report'!$A66, CHAR(160), " ")))</f>
        <v/>
      </c>
      <c r="C67" s="475">
        <f>'Named Boundary Report'!$F66</f>
        <v>0</v>
      </c>
    </row>
    <row r="68" spans="1:3" x14ac:dyDescent="0.25">
      <c r="A68" s="532" t="str">
        <f>IF(ISNUMBER(VALUE(SUBSTITUTE('Named Boundary Report'!$A67,"+",""))), VALUE(SUBSTITUTE('Named Boundary Report'!$A67,"+","")), IF(TRIM('Named Boundary Report'!$A67)="", "End of Project", $A67))</f>
        <v>End of Project</v>
      </c>
      <c r="B68" s="473" t="str">
        <f>IF(ISNUMBER('Named Boundary Report'!$A67), "",TRIM(SUBSTITUTE('Named Boundary Report'!$A67, CHAR(160), " ")))</f>
        <v/>
      </c>
      <c r="C68" s="475">
        <f>'Named Boundary Report'!$F67</f>
        <v>0</v>
      </c>
    </row>
    <row r="69" spans="1:3" x14ac:dyDescent="0.25">
      <c r="A69" s="532" t="str">
        <f>IF(ISNUMBER(VALUE(SUBSTITUTE('Named Boundary Report'!$A68,"+",""))), VALUE(SUBSTITUTE('Named Boundary Report'!$A68,"+","")), IF(TRIM('Named Boundary Report'!$A68)="", "End of Project", $A68))</f>
        <v>End of Project</v>
      </c>
      <c r="B69" s="473" t="str">
        <f>IF(ISNUMBER('Named Boundary Report'!$A68), "",TRIM(SUBSTITUTE('Named Boundary Report'!$A68, CHAR(160), " ")))</f>
        <v/>
      </c>
      <c r="C69" s="475">
        <f>'Named Boundary Report'!$F68</f>
        <v>0</v>
      </c>
    </row>
    <row r="70" spans="1:3" x14ac:dyDescent="0.25">
      <c r="A70" s="532" t="str">
        <f>IF(ISNUMBER(VALUE(SUBSTITUTE('Named Boundary Report'!$A69,"+",""))), VALUE(SUBSTITUTE('Named Boundary Report'!$A69,"+","")), IF(TRIM('Named Boundary Report'!$A69)="", "End of Project", $A69))</f>
        <v>End of Project</v>
      </c>
      <c r="B70" s="473" t="str">
        <f>IF(ISNUMBER('Named Boundary Report'!$A69), "",TRIM(SUBSTITUTE('Named Boundary Report'!$A69, CHAR(160), " ")))</f>
        <v/>
      </c>
      <c r="C70" s="475">
        <f>'Named Boundary Report'!$F69</f>
        <v>0</v>
      </c>
    </row>
    <row r="71" spans="1:3" x14ac:dyDescent="0.25">
      <c r="A71" s="532" t="str">
        <f>IF(ISNUMBER(VALUE(SUBSTITUTE('Named Boundary Report'!$A70,"+",""))), VALUE(SUBSTITUTE('Named Boundary Report'!$A70,"+","")), IF(TRIM('Named Boundary Report'!$A70)="", "End of Project", $A70))</f>
        <v>End of Project</v>
      </c>
      <c r="B71" s="473" t="str">
        <f>IF(ISNUMBER('Named Boundary Report'!$A70), "",TRIM(SUBSTITUTE('Named Boundary Report'!$A70, CHAR(160), " ")))</f>
        <v/>
      </c>
      <c r="C71" s="475">
        <f>'Named Boundary Report'!$F70</f>
        <v>0</v>
      </c>
    </row>
    <row r="72" spans="1:3" x14ac:dyDescent="0.25">
      <c r="A72" s="532" t="str">
        <f>IF(ISNUMBER(VALUE(SUBSTITUTE('Named Boundary Report'!$A71,"+",""))), VALUE(SUBSTITUTE('Named Boundary Report'!$A71,"+","")), IF(TRIM('Named Boundary Report'!$A71)="", "End of Project", $A71))</f>
        <v>End of Project</v>
      </c>
      <c r="B72" s="473" t="str">
        <f>IF(ISNUMBER('Named Boundary Report'!$A71), "",TRIM(SUBSTITUTE('Named Boundary Report'!$A71, CHAR(160), " ")))</f>
        <v/>
      </c>
      <c r="C72" s="475">
        <f>'Named Boundary Report'!$F71</f>
        <v>0</v>
      </c>
    </row>
    <row r="73" spans="1:3" x14ac:dyDescent="0.25">
      <c r="A73" s="532" t="str">
        <f>IF(ISNUMBER(VALUE(SUBSTITUTE('Named Boundary Report'!$A72,"+",""))), VALUE(SUBSTITUTE('Named Boundary Report'!$A72,"+","")), IF(TRIM('Named Boundary Report'!$A72)="", "End of Project", $A72))</f>
        <v>End of Project</v>
      </c>
      <c r="B73" s="473" t="str">
        <f>IF(ISNUMBER('Named Boundary Report'!$A72), "",TRIM(SUBSTITUTE('Named Boundary Report'!$A72, CHAR(160), " ")))</f>
        <v/>
      </c>
      <c r="C73" s="475">
        <f>'Named Boundary Report'!$F72</f>
        <v>0</v>
      </c>
    </row>
    <row r="74" spans="1:3" x14ac:dyDescent="0.25">
      <c r="A74" s="532" t="str">
        <f>IF(ISNUMBER(VALUE(SUBSTITUTE('Named Boundary Report'!$A73,"+",""))), VALUE(SUBSTITUTE('Named Boundary Report'!$A73,"+","")), IF(TRIM('Named Boundary Report'!$A73)="", "End of Project", $A73))</f>
        <v>End of Project</v>
      </c>
      <c r="B74" s="473" t="str">
        <f>IF(ISNUMBER('Named Boundary Report'!$A73), "",TRIM(SUBSTITUTE('Named Boundary Report'!$A73, CHAR(160), " ")))</f>
        <v/>
      </c>
      <c r="C74" s="475">
        <f>'Named Boundary Report'!$F73</f>
        <v>0</v>
      </c>
    </row>
    <row r="75" spans="1:3" x14ac:dyDescent="0.25">
      <c r="A75" s="532" t="str">
        <f>IF(ISNUMBER(VALUE(SUBSTITUTE('Named Boundary Report'!$A74,"+",""))), VALUE(SUBSTITUTE('Named Boundary Report'!$A74,"+","")), IF(TRIM('Named Boundary Report'!$A74)="", "End of Project", $A74))</f>
        <v>End of Project</v>
      </c>
      <c r="B75" s="473" t="str">
        <f>IF(ISNUMBER('Named Boundary Report'!$A74), "",TRIM(SUBSTITUTE('Named Boundary Report'!$A74, CHAR(160), " ")))</f>
        <v/>
      </c>
      <c r="C75" s="475">
        <f>'Named Boundary Report'!$F74</f>
        <v>0</v>
      </c>
    </row>
    <row r="76" spans="1:3" x14ac:dyDescent="0.25">
      <c r="A76" s="532" t="str">
        <f>IF(ISNUMBER(VALUE(SUBSTITUTE('Named Boundary Report'!$A75,"+",""))), VALUE(SUBSTITUTE('Named Boundary Report'!$A75,"+","")), IF(TRIM('Named Boundary Report'!$A75)="", "End of Project", $A75))</f>
        <v>End of Project</v>
      </c>
      <c r="B76" s="473" t="str">
        <f>IF(ISNUMBER('Named Boundary Report'!$A75), "",TRIM(SUBSTITUTE('Named Boundary Report'!$A75, CHAR(160), " ")))</f>
        <v/>
      </c>
      <c r="C76" s="475">
        <f>'Named Boundary Report'!$F75</f>
        <v>0</v>
      </c>
    </row>
    <row r="77" spans="1:3" x14ac:dyDescent="0.25">
      <c r="A77" s="532" t="str">
        <f>IF(ISNUMBER(VALUE(SUBSTITUTE('Named Boundary Report'!$A76,"+",""))), VALUE(SUBSTITUTE('Named Boundary Report'!$A76,"+","")), IF(TRIM('Named Boundary Report'!$A76)="", "End of Project", $A76))</f>
        <v>End of Project</v>
      </c>
      <c r="B77" s="473" t="str">
        <f>IF(ISNUMBER('Named Boundary Report'!$A76), "",TRIM(SUBSTITUTE('Named Boundary Report'!$A76, CHAR(160), " ")))</f>
        <v/>
      </c>
      <c r="C77" s="475">
        <f>'Named Boundary Report'!$F76</f>
        <v>0</v>
      </c>
    </row>
    <row r="78" spans="1:3" x14ac:dyDescent="0.25">
      <c r="A78" s="532" t="str">
        <f>IF(ISNUMBER(VALUE(SUBSTITUTE('Named Boundary Report'!$A77,"+",""))), VALUE(SUBSTITUTE('Named Boundary Report'!$A77,"+","")), IF(TRIM('Named Boundary Report'!$A77)="", "End of Project", $A77))</f>
        <v>End of Project</v>
      </c>
      <c r="B78" s="473" t="str">
        <f>IF(ISNUMBER('Named Boundary Report'!$A77), "",TRIM(SUBSTITUTE('Named Boundary Report'!$A77, CHAR(160), " ")))</f>
        <v/>
      </c>
      <c r="C78" s="475">
        <f>'Named Boundary Report'!$F77</f>
        <v>0</v>
      </c>
    </row>
    <row r="79" spans="1:3" x14ac:dyDescent="0.25">
      <c r="A79" s="532" t="str">
        <f>IF(ISNUMBER(VALUE(SUBSTITUTE('Named Boundary Report'!$A78,"+",""))), VALUE(SUBSTITUTE('Named Boundary Report'!$A78,"+","")), IF(TRIM('Named Boundary Report'!$A78)="", "End of Project", $A78))</f>
        <v>End of Project</v>
      </c>
      <c r="B79" s="473" t="str">
        <f>IF(ISNUMBER('Named Boundary Report'!$A78), "",TRIM(SUBSTITUTE('Named Boundary Report'!$A78, CHAR(160), " ")))</f>
        <v/>
      </c>
      <c r="C79" s="475">
        <f>'Named Boundary Report'!$F78</f>
        <v>0</v>
      </c>
    </row>
    <row r="80" spans="1:3" x14ac:dyDescent="0.25">
      <c r="A80" s="532" t="str">
        <f>IF(ISNUMBER(VALUE(SUBSTITUTE('Named Boundary Report'!$A79,"+",""))), VALUE(SUBSTITUTE('Named Boundary Report'!$A79,"+","")), IF(TRIM('Named Boundary Report'!$A79)="", "End of Project", $A79))</f>
        <v>End of Project</v>
      </c>
      <c r="B80" s="473" t="str">
        <f>IF(ISNUMBER('Named Boundary Report'!$A79), "",TRIM(SUBSTITUTE('Named Boundary Report'!$A79, CHAR(160), " ")))</f>
        <v/>
      </c>
      <c r="C80" s="475">
        <f>'Named Boundary Report'!$F79</f>
        <v>0</v>
      </c>
    </row>
    <row r="81" spans="1:3" x14ac:dyDescent="0.25">
      <c r="A81" s="532" t="str">
        <f>IF(ISNUMBER(VALUE(SUBSTITUTE('Named Boundary Report'!$A80,"+",""))), VALUE(SUBSTITUTE('Named Boundary Report'!$A80,"+","")), IF(TRIM('Named Boundary Report'!$A80)="", "End of Project", $A80))</f>
        <v>End of Project</v>
      </c>
      <c r="B81" s="473" t="str">
        <f>IF(ISNUMBER('Named Boundary Report'!$A80), "",TRIM(SUBSTITUTE('Named Boundary Report'!$A80, CHAR(160), " ")))</f>
        <v/>
      </c>
      <c r="C81" s="475">
        <f>'Named Boundary Report'!$F80</f>
        <v>0</v>
      </c>
    </row>
    <row r="82" spans="1:3" x14ac:dyDescent="0.25">
      <c r="A82" s="532" t="str">
        <f>IF(ISNUMBER(VALUE(SUBSTITUTE('Named Boundary Report'!$A81,"+",""))), VALUE(SUBSTITUTE('Named Boundary Report'!$A81,"+","")), IF(TRIM('Named Boundary Report'!$A81)="", "End of Project", $A81))</f>
        <v>End of Project</v>
      </c>
      <c r="B82" s="473" t="str">
        <f>IF(ISNUMBER('Named Boundary Report'!$A81), "",TRIM(SUBSTITUTE('Named Boundary Report'!$A81, CHAR(160), " ")))</f>
        <v/>
      </c>
      <c r="C82" s="475">
        <f>'Named Boundary Report'!$F81</f>
        <v>0</v>
      </c>
    </row>
    <row r="83" spans="1:3" x14ac:dyDescent="0.25">
      <c r="A83" s="532" t="str">
        <f>IF(ISNUMBER(VALUE(SUBSTITUTE('Named Boundary Report'!$A82,"+",""))), VALUE(SUBSTITUTE('Named Boundary Report'!$A82,"+","")), IF(TRIM('Named Boundary Report'!$A82)="", "End of Project", $A82))</f>
        <v>End of Project</v>
      </c>
      <c r="B83" s="473" t="str">
        <f>IF(ISNUMBER('Named Boundary Report'!$A82), "",TRIM(SUBSTITUTE('Named Boundary Report'!$A82, CHAR(160), " ")))</f>
        <v/>
      </c>
      <c r="C83" s="475">
        <f>'Named Boundary Report'!$F82</f>
        <v>0</v>
      </c>
    </row>
    <row r="84" spans="1:3" x14ac:dyDescent="0.25">
      <c r="A84" s="532" t="str">
        <f>IF(ISNUMBER(VALUE(SUBSTITUTE('Named Boundary Report'!$A83,"+",""))), VALUE(SUBSTITUTE('Named Boundary Report'!$A83,"+","")), IF(TRIM('Named Boundary Report'!$A83)="", "End of Project", $A83))</f>
        <v>End of Project</v>
      </c>
      <c r="B84" s="473" t="str">
        <f>IF(ISNUMBER('Named Boundary Report'!$A83), "",TRIM(SUBSTITUTE('Named Boundary Report'!$A83, CHAR(160), " ")))</f>
        <v/>
      </c>
      <c r="C84" s="475">
        <f>'Named Boundary Report'!$F83</f>
        <v>0</v>
      </c>
    </row>
    <row r="85" spans="1:3" x14ac:dyDescent="0.25">
      <c r="A85" s="532" t="str">
        <f>IF(ISNUMBER(VALUE(SUBSTITUTE('Named Boundary Report'!$A84,"+",""))), VALUE(SUBSTITUTE('Named Boundary Report'!$A84,"+","")), IF(TRIM('Named Boundary Report'!$A84)="", "End of Project", $A84))</f>
        <v>End of Project</v>
      </c>
      <c r="B85" s="473" t="str">
        <f>IF(ISNUMBER('Named Boundary Report'!$A84), "",TRIM(SUBSTITUTE('Named Boundary Report'!$A84, CHAR(160), " ")))</f>
        <v/>
      </c>
      <c r="C85" s="475">
        <f>'Named Boundary Report'!$F84</f>
        <v>0</v>
      </c>
    </row>
    <row r="86" spans="1:3" x14ac:dyDescent="0.25">
      <c r="A86" s="532" t="str">
        <f>IF(ISNUMBER(VALUE(SUBSTITUTE('Named Boundary Report'!$A85,"+",""))), VALUE(SUBSTITUTE('Named Boundary Report'!$A85,"+","")), IF(TRIM('Named Boundary Report'!$A85)="", "End of Project", $A85))</f>
        <v>End of Project</v>
      </c>
      <c r="B86" s="473" t="str">
        <f>IF(ISNUMBER('Named Boundary Report'!$A85), "",TRIM(SUBSTITUTE('Named Boundary Report'!$A85, CHAR(160), " ")))</f>
        <v/>
      </c>
      <c r="C86" s="475">
        <f>'Named Boundary Report'!$F85</f>
        <v>0</v>
      </c>
    </row>
    <row r="87" spans="1:3" x14ac:dyDescent="0.25">
      <c r="A87" s="532" t="str">
        <f>IF(ISNUMBER(VALUE(SUBSTITUTE('Named Boundary Report'!$A86,"+",""))), VALUE(SUBSTITUTE('Named Boundary Report'!$A86,"+","")), IF(TRIM('Named Boundary Report'!$A86)="", "End of Project", $A86))</f>
        <v>End of Project</v>
      </c>
      <c r="B87" s="473" t="str">
        <f>IF(ISNUMBER('Named Boundary Report'!$A86), "",TRIM(SUBSTITUTE('Named Boundary Report'!$A86, CHAR(160), " ")))</f>
        <v/>
      </c>
      <c r="C87" s="475">
        <f>'Named Boundary Report'!$F86</f>
        <v>0</v>
      </c>
    </row>
    <row r="88" spans="1:3" x14ac:dyDescent="0.25">
      <c r="A88" s="532" t="str">
        <f>IF(ISNUMBER(VALUE(SUBSTITUTE('Named Boundary Report'!$A87,"+",""))), VALUE(SUBSTITUTE('Named Boundary Report'!$A87,"+","")), IF(TRIM('Named Boundary Report'!$A87)="", "End of Project", $A87))</f>
        <v>End of Project</v>
      </c>
      <c r="B88" s="473" t="str">
        <f>IF(ISNUMBER('Named Boundary Report'!$A87), "",TRIM(SUBSTITUTE('Named Boundary Report'!$A87, CHAR(160), " ")))</f>
        <v/>
      </c>
      <c r="C88" s="475">
        <f>'Named Boundary Report'!$F87</f>
        <v>0</v>
      </c>
    </row>
    <row r="89" spans="1:3" x14ac:dyDescent="0.25">
      <c r="A89" s="532" t="str">
        <f>IF(ISNUMBER(VALUE(SUBSTITUTE('Named Boundary Report'!$A88,"+",""))), VALUE(SUBSTITUTE('Named Boundary Report'!$A88,"+","")), IF(TRIM('Named Boundary Report'!$A88)="", "End of Project", $A88))</f>
        <v>End of Project</v>
      </c>
      <c r="B89" s="473" t="str">
        <f>IF(ISNUMBER('Named Boundary Report'!$A88), "",TRIM(SUBSTITUTE('Named Boundary Report'!$A88, CHAR(160), " ")))</f>
        <v/>
      </c>
      <c r="C89" s="475">
        <f>'Named Boundary Report'!$F88</f>
        <v>0</v>
      </c>
    </row>
    <row r="90" spans="1:3" x14ac:dyDescent="0.25">
      <c r="A90" s="532" t="str">
        <f>IF(ISNUMBER(VALUE(SUBSTITUTE('Named Boundary Report'!$A89,"+",""))), VALUE(SUBSTITUTE('Named Boundary Report'!$A89,"+","")), IF(TRIM('Named Boundary Report'!$A89)="", "End of Project", $A89))</f>
        <v>End of Project</v>
      </c>
      <c r="B90" s="473" t="str">
        <f>IF(ISNUMBER('Named Boundary Report'!$A89), "",TRIM(SUBSTITUTE('Named Boundary Report'!$A89, CHAR(160), " ")))</f>
        <v/>
      </c>
      <c r="C90" s="475">
        <f>'Named Boundary Report'!$F89</f>
        <v>0</v>
      </c>
    </row>
    <row r="91" spans="1:3" x14ac:dyDescent="0.25">
      <c r="A91" s="532" t="str">
        <f>IF(ISNUMBER(VALUE(SUBSTITUTE('Named Boundary Report'!$A90,"+",""))), VALUE(SUBSTITUTE('Named Boundary Report'!$A90,"+","")), IF(TRIM('Named Boundary Report'!$A90)="", "End of Project", $A90))</f>
        <v>End of Project</v>
      </c>
      <c r="B91" s="473" t="str">
        <f>IF(ISNUMBER('Named Boundary Report'!$A90), "",TRIM(SUBSTITUTE('Named Boundary Report'!$A90, CHAR(160), " ")))</f>
        <v/>
      </c>
      <c r="C91" s="475">
        <f>'Named Boundary Report'!$F90</f>
        <v>0</v>
      </c>
    </row>
    <row r="92" spans="1:3" x14ac:dyDescent="0.25">
      <c r="A92" s="532" t="str">
        <f>IF(ISNUMBER(VALUE(SUBSTITUTE('Named Boundary Report'!$A91,"+",""))), VALUE(SUBSTITUTE('Named Boundary Report'!$A91,"+","")), IF(TRIM('Named Boundary Report'!$A91)="", "End of Project", $A91))</f>
        <v>End of Project</v>
      </c>
      <c r="B92" s="473" t="str">
        <f>IF(ISNUMBER('Named Boundary Report'!$A91), "",TRIM(SUBSTITUTE('Named Boundary Report'!$A91, CHAR(160), " ")))</f>
        <v/>
      </c>
      <c r="C92" s="475">
        <f>'Named Boundary Report'!$F91</f>
        <v>0</v>
      </c>
    </row>
    <row r="93" spans="1:3" x14ac:dyDescent="0.25">
      <c r="A93" s="532" t="str">
        <f>IF(ISNUMBER(VALUE(SUBSTITUTE('Named Boundary Report'!$A92,"+",""))), VALUE(SUBSTITUTE('Named Boundary Report'!$A92,"+","")), IF(TRIM('Named Boundary Report'!$A92)="", "End of Project", $A92))</f>
        <v>End of Project</v>
      </c>
      <c r="B93" s="473" t="str">
        <f>IF(ISNUMBER('Named Boundary Report'!$A92), "",TRIM(SUBSTITUTE('Named Boundary Report'!$A92, CHAR(160), " ")))</f>
        <v/>
      </c>
      <c r="C93" s="475">
        <f>'Named Boundary Report'!$F92</f>
        <v>0</v>
      </c>
    </row>
    <row r="94" spans="1:3" x14ac:dyDescent="0.25">
      <c r="A94" s="532" t="str">
        <f>IF(ISNUMBER(VALUE(SUBSTITUTE('Named Boundary Report'!$A93,"+",""))), VALUE(SUBSTITUTE('Named Boundary Report'!$A93,"+","")), IF(TRIM('Named Boundary Report'!$A93)="", "End of Project", $A93))</f>
        <v>End of Project</v>
      </c>
      <c r="B94" s="473" t="str">
        <f>IF(ISNUMBER('Named Boundary Report'!$A93), "",TRIM(SUBSTITUTE('Named Boundary Report'!$A93, CHAR(160), " ")))</f>
        <v/>
      </c>
      <c r="C94" s="475">
        <f>'Named Boundary Report'!$F93</f>
        <v>0</v>
      </c>
    </row>
    <row r="95" spans="1:3" x14ac:dyDescent="0.25">
      <c r="A95" s="532" t="str">
        <f>IF(ISNUMBER(VALUE(SUBSTITUTE('Named Boundary Report'!$A94,"+",""))), VALUE(SUBSTITUTE('Named Boundary Report'!$A94,"+","")), IF(TRIM('Named Boundary Report'!$A94)="", "End of Project", $A94))</f>
        <v>End of Project</v>
      </c>
      <c r="B95" s="473" t="str">
        <f>IF(ISNUMBER('Named Boundary Report'!$A94), "",TRIM(SUBSTITUTE('Named Boundary Report'!$A94, CHAR(160), " ")))</f>
        <v/>
      </c>
      <c r="C95" s="475">
        <f>'Named Boundary Report'!$F94</f>
        <v>0</v>
      </c>
    </row>
    <row r="96" spans="1:3" x14ac:dyDescent="0.25">
      <c r="A96" s="532" t="str">
        <f>IF(ISNUMBER(VALUE(SUBSTITUTE('Named Boundary Report'!$A95,"+",""))), VALUE(SUBSTITUTE('Named Boundary Report'!$A95,"+","")), IF(TRIM('Named Boundary Report'!$A95)="", "End of Project", $A95))</f>
        <v>End of Project</v>
      </c>
      <c r="B96" s="473" t="str">
        <f>IF(ISNUMBER('Named Boundary Report'!$A95), "",TRIM(SUBSTITUTE('Named Boundary Report'!$A95, CHAR(160), " ")))</f>
        <v/>
      </c>
      <c r="C96" s="475">
        <f>'Named Boundary Report'!$F95</f>
        <v>0</v>
      </c>
    </row>
    <row r="97" spans="1:3" x14ac:dyDescent="0.25">
      <c r="A97" s="532" t="str">
        <f>IF(ISNUMBER(VALUE(SUBSTITUTE('Named Boundary Report'!$A96,"+",""))), VALUE(SUBSTITUTE('Named Boundary Report'!$A96,"+","")), IF(TRIM('Named Boundary Report'!$A96)="", "End of Project", $A96))</f>
        <v>End of Project</v>
      </c>
      <c r="B97" s="473" t="str">
        <f>IF(ISNUMBER('Named Boundary Report'!$A96), "",TRIM(SUBSTITUTE('Named Boundary Report'!$A96, CHAR(160), " ")))</f>
        <v/>
      </c>
      <c r="C97" s="475">
        <f>'Named Boundary Report'!$F96</f>
        <v>0</v>
      </c>
    </row>
    <row r="98" spans="1:3" x14ac:dyDescent="0.25">
      <c r="A98" s="532" t="str">
        <f>IF(ISNUMBER(VALUE(SUBSTITUTE('Named Boundary Report'!$A97,"+",""))), VALUE(SUBSTITUTE('Named Boundary Report'!$A97,"+","")), IF(TRIM('Named Boundary Report'!$A97)="", "End of Project", $A97))</f>
        <v>End of Project</v>
      </c>
      <c r="B98" s="473" t="str">
        <f>IF(ISNUMBER('Named Boundary Report'!$A97), "",TRIM(SUBSTITUTE('Named Boundary Report'!$A97, CHAR(160), " ")))</f>
        <v/>
      </c>
      <c r="C98" s="475">
        <f>'Named Boundary Report'!$F97</f>
        <v>0</v>
      </c>
    </row>
    <row r="99" spans="1:3" x14ac:dyDescent="0.25">
      <c r="A99" s="532" t="str">
        <f>IF(ISNUMBER(VALUE(SUBSTITUTE('Named Boundary Report'!$A98,"+",""))), VALUE(SUBSTITUTE('Named Boundary Report'!$A98,"+","")), IF(TRIM('Named Boundary Report'!$A98)="", "End of Project", $A98))</f>
        <v>End of Project</v>
      </c>
      <c r="B99" s="473" t="str">
        <f>IF(ISNUMBER('Named Boundary Report'!$A98), "",TRIM(SUBSTITUTE('Named Boundary Report'!$A98, CHAR(160), " ")))</f>
        <v/>
      </c>
      <c r="C99" s="475">
        <f>'Named Boundary Report'!$F98</f>
        <v>0</v>
      </c>
    </row>
    <row r="100" spans="1:3" x14ac:dyDescent="0.25">
      <c r="A100" s="532" t="str">
        <f>IF(ISNUMBER(VALUE(SUBSTITUTE('Named Boundary Report'!$A99,"+",""))), VALUE(SUBSTITUTE('Named Boundary Report'!$A99,"+","")), IF(TRIM('Named Boundary Report'!$A99)="", "End of Project", $A99))</f>
        <v>End of Project</v>
      </c>
      <c r="B100" s="473" t="str">
        <f>IF(ISNUMBER('Named Boundary Report'!$A99), "",TRIM(SUBSTITUTE('Named Boundary Report'!$A99, CHAR(160), " ")))</f>
        <v/>
      </c>
      <c r="C100" s="475">
        <f>'Named Boundary Report'!$F99</f>
        <v>0</v>
      </c>
    </row>
    <row r="101" spans="1:3" x14ac:dyDescent="0.25">
      <c r="A101" s="532" t="str">
        <f>IF(ISNUMBER(VALUE(SUBSTITUTE('Named Boundary Report'!$A100,"+",""))), VALUE(SUBSTITUTE('Named Boundary Report'!$A100,"+","")), IF(TRIM('Named Boundary Report'!$A100)="", "End of Project", $A100))</f>
        <v>End of Project</v>
      </c>
      <c r="B101" s="473" t="str">
        <f>IF(ISNUMBER('Named Boundary Report'!$A100), "",TRIM(SUBSTITUTE('Named Boundary Report'!$A100, CHAR(160), " ")))</f>
        <v/>
      </c>
      <c r="C101" s="475">
        <f>'Named Boundary Report'!$F100</f>
        <v>0</v>
      </c>
    </row>
    <row r="102" spans="1:3" x14ac:dyDescent="0.25">
      <c r="A102" s="532" t="str">
        <f>IF(ISNUMBER(VALUE(SUBSTITUTE('Named Boundary Report'!$A101,"+",""))), VALUE(SUBSTITUTE('Named Boundary Report'!$A101,"+","")), IF(TRIM('Named Boundary Report'!$A101)="", "End of Project", $A101))</f>
        <v>End of Project</v>
      </c>
      <c r="B102" s="473" t="str">
        <f>IF(ISNUMBER('Named Boundary Report'!$A101), "",TRIM(SUBSTITUTE('Named Boundary Report'!$A101, CHAR(160), " ")))</f>
        <v/>
      </c>
      <c r="C102" s="475">
        <f>'Named Boundary Report'!$F101</f>
        <v>0</v>
      </c>
    </row>
    <row r="103" spans="1:3" x14ac:dyDescent="0.25">
      <c r="A103" s="532" t="str">
        <f>IF(ISNUMBER(VALUE(SUBSTITUTE('Named Boundary Report'!$A102,"+",""))), VALUE(SUBSTITUTE('Named Boundary Report'!$A102,"+","")), IF(TRIM('Named Boundary Report'!$A102)="", "End of Project", $A102))</f>
        <v>End of Project</v>
      </c>
      <c r="B103" s="473" t="str">
        <f>IF(ISNUMBER('Named Boundary Report'!$A102), "",TRIM(SUBSTITUTE('Named Boundary Report'!$A102, CHAR(160), " ")))</f>
        <v/>
      </c>
      <c r="C103" s="475">
        <f>'Named Boundary Report'!$F102</f>
        <v>0</v>
      </c>
    </row>
    <row r="104" spans="1:3" x14ac:dyDescent="0.25">
      <c r="A104" s="532" t="str">
        <f>IF(ISNUMBER(VALUE(SUBSTITUTE('Named Boundary Report'!$A103,"+",""))), VALUE(SUBSTITUTE('Named Boundary Report'!$A103,"+","")), IF(TRIM('Named Boundary Report'!$A103)="", "End of Project", $A103))</f>
        <v>End of Project</v>
      </c>
      <c r="B104" s="473" t="str">
        <f>IF(ISNUMBER('Named Boundary Report'!$A103), "",TRIM(SUBSTITUTE('Named Boundary Report'!$A103, CHAR(160), " ")))</f>
        <v/>
      </c>
      <c r="C104" s="475">
        <f>'Named Boundary Report'!$F103</f>
        <v>0</v>
      </c>
    </row>
    <row r="105" spans="1:3" x14ac:dyDescent="0.25">
      <c r="A105" s="532" t="str">
        <f>IF(ISNUMBER(VALUE(SUBSTITUTE('Named Boundary Report'!$A104,"+",""))), VALUE(SUBSTITUTE('Named Boundary Report'!$A104,"+","")), IF(TRIM('Named Boundary Report'!$A104)="", "End of Project", $A104))</f>
        <v>End of Project</v>
      </c>
      <c r="B105" s="473" t="str">
        <f>IF(ISNUMBER('Named Boundary Report'!$A104), "",TRIM(SUBSTITUTE('Named Boundary Report'!$A104, CHAR(160), " ")))</f>
        <v/>
      </c>
      <c r="C105" s="475">
        <f>'Named Boundary Report'!$F104</f>
        <v>0</v>
      </c>
    </row>
    <row r="106" spans="1:3" x14ac:dyDescent="0.25">
      <c r="A106" s="532" t="str">
        <f>IF(ISNUMBER(VALUE(SUBSTITUTE('Named Boundary Report'!$A105,"+",""))), VALUE(SUBSTITUTE('Named Boundary Report'!$A105,"+","")), IF(TRIM('Named Boundary Report'!$A105)="", "End of Project", $A105))</f>
        <v>End of Project</v>
      </c>
      <c r="B106" s="473" t="str">
        <f>IF(ISNUMBER('Named Boundary Report'!$A105), "",TRIM(SUBSTITUTE('Named Boundary Report'!$A105, CHAR(160), " ")))</f>
        <v/>
      </c>
      <c r="C106" s="475">
        <f>'Named Boundary Report'!$F105</f>
        <v>0</v>
      </c>
    </row>
    <row r="107" spans="1:3" x14ac:dyDescent="0.25">
      <c r="A107" s="532" t="str">
        <f>IF(ISNUMBER(VALUE(SUBSTITUTE('Named Boundary Report'!$A106,"+",""))), VALUE(SUBSTITUTE('Named Boundary Report'!$A106,"+","")), IF(TRIM('Named Boundary Report'!$A106)="", "End of Project", $A106))</f>
        <v>End of Project</v>
      </c>
      <c r="B107" s="473" t="str">
        <f>IF(ISNUMBER('Named Boundary Report'!$A106), "",TRIM(SUBSTITUTE('Named Boundary Report'!$A106, CHAR(160), " ")))</f>
        <v/>
      </c>
      <c r="C107" s="475">
        <f>'Named Boundary Report'!$F106</f>
        <v>0</v>
      </c>
    </row>
    <row r="108" spans="1:3" x14ac:dyDescent="0.25">
      <c r="A108" s="532" t="str">
        <f>IF(ISNUMBER(VALUE(SUBSTITUTE('Named Boundary Report'!$A107,"+",""))), VALUE(SUBSTITUTE('Named Boundary Report'!$A107,"+","")), IF(TRIM('Named Boundary Report'!$A107)="", "End of Project", $A107))</f>
        <v>End of Project</v>
      </c>
      <c r="B108" s="473" t="str">
        <f>IF(ISNUMBER('Named Boundary Report'!$A107), "",TRIM(SUBSTITUTE('Named Boundary Report'!$A107, CHAR(160), " ")))</f>
        <v/>
      </c>
      <c r="C108" s="475">
        <f>'Named Boundary Report'!$F107</f>
        <v>0</v>
      </c>
    </row>
    <row r="109" spans="1:3" x14ac:dyDescent="0.25">
      <c r="A109" s="532" t="str">
        <f>IF(ISNUMBER(VALUE(SUBSTITUTE('Named Boundary Report'!$A108,"+",""))), VALUE(SUBSTITUTE('Named Boundary Report'!$A108,"+","")), IF(TRIM('Named Boundary Report'!$A108)="", "End of Project", $A108))</f>
        <v>End of Project</v>
      </c>
      <c r="B109" s="473" t="str">
        <f>IF(ISNUMBER('Named Boundary Report'!$A108), "",TRIM(SUBSTITUTE('Named Boundary Report'!$A108, CHAR(160), " ")))</f>
        <v/>
      </c>
      <c r="C109" s="475">
        <f>'Named Boundary Report'!$F108</f>
        <v>0</v>
      </c>
    </row>
    <row r="110" spans="1:3" x14ac:dyDescent="0.25">
      <c r="A110" s="532" t="str">
        <f>IF(ISNUMBER(VALUE(SUBSTITUTE('Named Boundary Report'!$A109,"+",""))), VALUE(SUBSTITUTE('Named Boundary Report'!$A109,"+","")), IF(TRIM('Named Boundary Report'!$A109)="", "End of Project", $A109))</f>
        <v>End of Project</v>
      </c>
      <c r="B110" s="473" t="str">
        <f>IF(ISNUMBER('Named Boundary Report'!$A109), "",TRIM(SUBSTITUTE('Named Boundary Report'!$A109, CHAR(160), " ")))</f>
        <v/>
      </c>
      <c r="C110" s="475">
        <f>'Named Boundary Report'!$F109</f>
        <v>0</v>
      </c>
    </row>
    <row r="111" spans="1:3" x14ac:dyDescent="0.25">
      <c r="A111" s="532" t="str">
        <f>IF(ISNUMBER(VALUE(SUBSTITUTE('Named Boundary Report'!$A110,"+",""))), VALUE(SUBSTITUTE('Named Boundary Report'!$A110,"+","")), IF(TRIM('Named Boundary Report'!$A110)="", "End of Project", $A110))</f>
        <v>End of Project</v>
      </c>
      <c r="B111" s="473" t="str">
        <f>IF(ISNUMBER('Named Boundary Report'!$A110), "",TRIM(SUBSTITUTE('Named Boundary Report'!$A110, CHAR(160), " ")))</f>
        <v/>
      </c>
      <c r="C111" s="475">
        <f>'Named Boundary Report'!$F110</f>
        <v>0</v>
      </c>
    </row>
    <row r="112" spans="1:3" x14ac:dyDescent="0.25">
      <c r="A112" s="532" t="str">
        <f>IF(ISNUMBER(VALUE(SUBSTITUTE('Named Boundary Report'!$A111,"+",""))), VALUE(SUBSTITUTE('Named Boundary Report'!$A111,"+","")), IF(TRIM('Named Boundary Report'!$A111)="", "End of Project", $A111))</f>
        <v>End of Project</v>
      </c>
      <c r="B112" s="473" t="str">
        <f>IF(ISNUMBER('Named Boundary Report'!$A111), "",TRIM(SUBSTITUTE('Named Boundary Report'!$A111, CHAR(160), " ")))</f>
        <v/>
      </c>
      <c r="C112" s="475">
        <f>'Named Boundary Report'!$F111</f>
        <v>0</v>
      </c>
    </row>
    <row r="113" spans="1:3" x14ac:dyDescent="0.25">
      <c r="A113" s="532" t="str">
        <f>IF(ISNUMBER(VALUE(SUBSTITUTE('Named Boundary Report'!$A112,"+",""))), VALUE(SUBSTITUTE('Named Boundary Report'!$A112,"+","")), IF(TRIM('Named Boundary Report'!$A112)="", "End of Project", $A112))</f>
        <v>End of Project</v>
      </c>
      <c r="B113" s="473" t="str">
        <f>IF(ISNUMBER('Named Boundary Report'!$A112), "",TRIM(SUBSTITUTE('Named Boundary Report'!$A112, CHAR(160), " ")))</f>
        <v/>
      </c>
      <c r="C113" s="475">
        <f>'Named Boundary Report'!$F112</f>
        <v>0</v>
      </c>
    </row>
    <row r="114" spans="1:3" x14ac:dyDescent="0.25">
      <c r="A114" s="532" t="str">
        <f>IF(ISNUMBER(VALUE(SUBSTITUTE('Named Boundary Report'!$A113,"+",""))), VALUE(SUBSTITUTE('Named Boundary Report'!$A113,"+","")), IF(TRIM('Named Boundary Report'!$A113)="", "End of Project", $A113))</f>
        <v>End of Project</v>
      </c>
      <c r="B114" s="473" t="str">
        <f>IF(ISNUMBER('Named Boundary Report'!$A113), "",TRIM(SUBSTITUTE('Named Boundary Report'!$A113, CHAR(160), " ")))</f>
        <v/>
      </c>
      <c r="C114" s="475">
        <f>'Named Boundary Report'!$F113</f>
        <v>0</v>
      </c>
    </row>
    <row r="115" spans="1:3" x14ac:dyDescent="0.25">
      <c r="A115" s="532" t="str">
        <f>IF(ISNUMBER(VALUE(SUBSTITUTE('Named Boundary Report'!$A114,"+",""))), VALUE(SUBSTITUTE('Named Boundary Report'!$A114,"+","")), IF(TRIM('Named Boundary Report'!$A114)="", "End of Project", $A114))</f>
        <v>End of Project</v>
      </c>
      <c r="B115" s="473" t="str">
        <f>IF(ISNUMBER('Named Boundary Report'!$A114), "",TRIM(SUBSTITUTE('Named Boundary Report'!$A114, CHAR(160), " ")))</f>
        <v/>
      </c>
      <c r="C115" s="475">
        <f>'Named Boundary Report'!$F114</f>
        <v>0</v>
      </c>
    </row>
    <row r="116" spans="1:3" x14ac:dyDescent="0.25">
      <c r="A116" s="532" t="str">
        <f>IF(ISNUMBER(VALUE(SUBSTITUTE('Named Boundary Report'!$A115,"+",""))), VALUE(SUBSTITUTE('Named Boundary Report'!$A115,"+","")), IF(TRIM('Named Boundary Report'!$A115)="", "End of Project", $A115))</f>
        <v>End of Project</v>
      </c>
      <c r="B116" s="473" t="str">
        <f>IF(ISNUMBER('Named Boundary Report'!$A115), "",TRIM(SUBSTITUTE('Named Boundary Report'!$A115, CHAR(160), " ")))</f>
        <v/>
      </c>
      <c r="C116" s="475">
        <f>'Named Boundary Report'!$F115</f>
        <v>0</v>
      </c>
    </row>
    <row r="117" spans="1:3" x14ac:dyDescent="0.25">
      <c r="A117" s="532" t="str">
        <f>IF(ISNUMBER(VALUE(SUBSTITUTE('Named Boundary Report'!$A116,"+",""))), VALUE(SUBSTITUTE('Named Boundary Report'!$A116,"+","")), IF(TRIM('Named Boundary Report'!$A116)="", "End of Project", $A116))</f>
        <v>End of Project</v>
      </c>
      <c r="B117" s="473" t="str">
        <f>IF(ISNUMBER('Named Boundary Report'!$A116), "",TRIM(SUBSTITUTE('Named Boundary Report'!$A116, CHAR(160), " ")))</f>
        <v/>
      </c>
      <c r="C117" s="475">
        <f>'Named Boundary Report'!$F116</f>
        <v>0</v>
      </c>
    </row>
    <row r="118" spans="1:3" x14ac:dyDescent="0.25">
      <c r="A118" s="532" t="str">
        <f>IF(ISNUMBER(VALUE(SUBSTITUTE('Named Boundary Report'!$A117,"+",""))), VALUE(SUBSTITUTE('Named Boundary Report'!$A117,"+","")), IF(TRIM('Named Boundary Report'!$A117)="", "End of Project", $A117))</f>
        <v>End of Project</v>
      </c>
      <c r="B118" s="473" t="str">
        <f>IF(ISNUMBER('Named Boundary Report'!$A117), "",TRIM(SUBSTITUTE('Named Boundary Report'!$A117, CHAR(160), " ")))</f>
        <v/>
      </c>
      <c r="C118" s="475">
        <f>'Named Boundary Report'!$F117</f>
        <v>0</v>
      </c>
    </row>
    <row r="119" spans="1:3" x14ac:dyDescent="0.25">
      <c r="A119" s="532" t="str">
        <f>IF(ISNUMBER(VALUE(SUBSTITUTE('Named Boundary Report'!$A118,"+",""))), VALUE(SUBSTITUTE('Named Boundary Report'!$A118,"+","")), IF(TRIM('Named Boundary Report'!$A118)="", "End of Project", $A118))</f>
        <v>End of Project</v>
      </c>
      <c r="B119" s="473" t="str">
        <f>IF(ISNUMBER('Named Boundary Report'!$A118), "",TRIM(SUBSTITUTE('Named Boundary Report'!$A118, CHAR(160), " ")))</f>
        <v/>
      </c>
      <c r="C119" s="475">
        <f>'Named Boundary Report'!$F118</f>
        <v>0</v>
      </c>
    </row>
    <row r="120" spans="1:3" x14ac:dyDescent="0.25">
      <c r="A120" s="532" t="str">
        <f>IF(ISNUMBER(VALUE(SUBSTITUTE('Named Boundary Report'!$A119,"+",""))), VALUE(SUBSTITUTE('Named Boundary Report'!$A119,"+","")), IF(TRIM('Named Boundary Report'!$A119)="", "End of Project", $A119))</f>
        <v>End of Project</v>
      </c>
      <c r="B120" s="473" t="str">
        <f>IF(ISNUMBER('Named Boundary Report'!$A119), "",TRIM(SUBSTITUTE('Named Boundary Report'!$A119, CHAR(160), " ")))</f>
        <v/>
      </c>
      <c r="C120" s="475">
        <f>'Named Boundary Report'!$F119</f>
        <v>0</v>
      </c>
    </row>
    <row r="121" spans="1:3" x14ac:dyDescent="0.25">
      <c r="A121" s="532" t="str">
        <f>IF(ISNUMBER(VALUE(SUBSTITUTE('Named Boundary Report'!$A120,"+",""))), VALUE(SUBSTITUTE('Named Boundary Report'!$A120,"+","")), IF(TRIM('Named Boundary Report'!$A120)="", "End of Project", $A120))</f>
        <v>End of Project</v>
      </c>
      <c r="B121" s="473" t="str">
        <f>IF(ISNUMBER('Named Boundary Report'!$A120), "",TRIM(SUBSTITUTE('Named Boundary Report'!$A120, CHAR(160), " ")))</f>
        <v/>
      </c>
      <c r="C121" s="475">
        <f>'Named Boundary Report'!$F120</f>
        <v>0</v>
      </c>
    </row>
    <row r="122" spans="1:3" x14ac:dyDescent="0.25">
      <c r="A122" s="532" t="str">
        <f>IF(ISNUMBER(VALUE(SUBSTITUTE('Named Boundary Report'!$A121,"+",""))), VALUE(SUBSTITUTE('Named Boundary Report'!$A121,"+","")), IF(TRIM('Named Boundary Report'!$A121)="", "End of Project", $A121))</f>
        <v>End of Project</v>
      </c>
      <c r="B122" s="473" t="str">
        <f>IF(ISNUMBER('Named Boundary Report'!$A121), "",TRIM(SUBSTITUTE('Named Boundary Report'!$A121, CHAR(160), " ")))</f>
        <v/>
      </c>
      <c r="C122" s="475">
        <f>'Named Boundary Report'!$F121</f>
        <v>0</v>
      </c>
    </row>
    <row r="123" spans="1:3" x14ac:dyDescent="0.25">
      <c r="A123" s="532" t="str">
        <f>IF(ISNUMBER(VALUE(SUBSTITUTE('Named Boundary Report'!$A122,"+",""))), VALUE(SUBSTITUTE('Named Boundary Report'!$A122,"+","")), IF(TRIM('Named Boundary Report'!$A122)="", "End of Project", $A122))</f>
        <v>End of Project</v>
      </c>
      <c r="B123" s="473" t="str">
        <f>IF(ISNUMBER('Named Boundary Report'!$A122), "",TRIM(SUBSTITUTE('Named Boundary Report'!$A122, CHAR(160), " ")))</f>
        <v/>
      </c>
      <c r="C123" s="475">
        <f>'Named Boundary Report'!$F122</f>
        <v>0</v>
      </c>
    </row>
    <row r="124" spans="1:3" x14ac:dyDescent="0.25">
      <c r="A124" s="532" t="str">
        <f>IF(ISNUMBER(VALUE(SUBSTITUTE('Named Boundary Report'!$A123,"+",""))), VALUE(SUBSTITUTE('Named Boundary Report'!$A123,"+","")), IF(TRIM('Named Boundary Report'!$A123)="", "End of Project", $A123))</f>
        <v>End of Project</v>
      </c>
      <c r="B124" s="473" t="str">
        <f>IF(ISNUMBER('Named Boundary Report'!$A123), "",TRIM(SUBSTITUTE('Named Boundary Report'!$A123, CHAR(160), " ")))</f>
        <v/>
      </c>
      <c r="C124" s="475">
        <f>'Named Boundary Report'!$F123</f>
        <v>0</v>
      </c>
    </row>
    <row r="125" spans="1:3" x14ac:dyDescent="0.25">
      <c r="A125" s="532" t="str">
        <f>IF(ISNUMBER(VALUE(SUBSTITUTE('Named Boundary Report'!$A124,"+",""))), VALUE(SUBSTITUTE('Named Boundary Report'!$A124,"+","")), IF(TRIM('Named Boundary Report'!$A124)="", "End of Project", $A124))</f>
        <v>End of Project</v>
      </c>
      <c r="B125" s="473" t="str">
        <f>IF(ISNUMBER('Named Boundary Report'!$A124), "",TRIM(SUBSTITUTE('Named Boundary Report'!$A124, CHAR(160), " ")))</f>
        <v/>
      </c>
      <c r="C125" s="475">
        <f>'Named Boundary Report'!$F124</f>
        <v>0</v>
      </c>
    </row>
    <row r="126" spans="1:3" x14ac:dyDescent="0.25">
      <c r="A126" s="532" t="str">
        <f>IF(ISNUMBER(VALUE(SUBSTITUTE('Named Boundary Report'!$A125,"+",""))), VALUE(SUBSTITUTE('Named Boundary Report'!$A125,"+","")), IF(TRIM('Named Boundary Report'!$A125)="", "End of Project", $A125))</f>
        <v>End of Project</v>
      </c>
      <c r="B126" s="473" t="str">
        <f>IF(ISNUMBER('Named Boundary Report'!$A125), "",TRIM(SUBSTITUTE('Named Boundary Report'!$A125, CHAR(160), " ")))</f>
        <v/>
      </c>
      <c r="C126" s="475">
        <f>'Named Boundary Report'!$F125</f>
        <v>0</v>
      </c>
    </row>
    <row r="127" spans="1:3" x14ac:dyDescent="0.25">
      <c r="A127" s="532" t="str">
        <f>IF(ISNUMBER(VALUE(SUBSTITUTE('Named Boundary Report'!$A126,"+",""))), VALUE(SUBSTITUTE('Named Boundary Report'!$A126,"+","")), IF(TRIM('Named Boundary Report'!$A126)="", "End of Project", $A126))</f>
        <v>End of Project</v>
      </c>
      <c r="B127" s="473" t="str">
        <f>IF(ISNUMBER('Named Boundary Report'!$A126), "",TRIM(SUBSTITUTE('Named Boundary Report'!$A126, CHAR(160), " ")))</f>
        <v/>
      </c>
      <c r="C127" s="475">
        <f>'Named Boundary Report'!$F126</f>
        <v>0</v>
      </c>
    </row>
    <row r="128" spans="1:3" x14ac:dyDescent="0.25">
      <c r="A128" s="532" t="str">
        <f>IF(ISNUMBER(VALUE(SUBSTITUTE('Named Boundary Report'!$A127,"+",""))), VALUE(SUBSTITUTE('Named Boundary Report'!$A127,"+","")), IF(TRIM('Named Boundary Report'!$A127)="", "End of Project", $A127))</f>
        <v>End of Project</v>
      </c>
      <c r="B128" s="473" t="str">
        <f>IF(ISNUMBER('Named Boundary Report'!$A127), "",TRIM(SUBSTITUTE('Named Boundary Report'!$A127, CHAR(160), " ")))</f>
        <v/>
      </c>
      <c r="C128" s="475">
        <f>'Named Boundary Report'!$F127</f>
        <v>0</v>
      </c>
    </row>
    <row r="129" spans="1:3" x14ac:dyDescent="0.25">
      <c r="A129" s="532" t="str">
        <f>IF(ISNUMBER(VALUE(SUBSTITUTE('Named Boundary Report'!$A128,"+",""))), VALUE(SUBSTITUTE('Named Boundary Report'!$A128,"+","")), IF(TRIM('Named Boundary Report'!$A128)="", "End of Project", $A128))</f>
        <v>End of Project</v>
      </c>
      <c r="B129" s="473" t="str">
        <f>IF(ISNUMBER('Named Boundary Report'!$A128), "",TRIM(SUBSTITUTE('Named Boundary Report'!$A128, CHAR(160), " ")))</f>
        <v/>
      </c>
      <c r="C129" s="475">
        <f>'Named Boundary Report'!$F128</f>
        <v>0</v>
      </c>
    </row>
    <row r="130" spans="1:3" x14ac:dyDescent="0.25">
      <c r="A130" s="532" t="str">
        <f>IF(ISNUMBER(VALUE(SUBSTITUTE('Named Boundary Report'!$A129,"+",""))), VALUE(SUBSTITUTE('Named Boundary Report'!$A129,"+","")), IF(TRIM('Named Boundary Report'!$A129)="", "End of Project", $A129))</f>
        <v>End of Project</v>
      </c>
      <c r="B130" s="473" t="str">
        <f>IF(ISNUMBER('Named Boundary Report'!$A129), "",TRIM(SUBSTITUTE('Named Boundary Report'!$A129, CHAR(160), " ")))</f>
        <v/>
      </c>
      <c r="C130" s="475">
        <f>'Named Boundary Report'!$F129</f>
        <v>0</v>
      </c>
    </row>
    <row r="131" spans="1:3" x14ac:dyDescent="0.25">
      <c r="A131" s="532" t="str">
        <f>IF(ISNUMBER(VALUE(SUBSTITUTE('Named Boundary Report'!$A130,"+",""))), VALUE(SUBSTITUTE('Named Boundary Report'!$A130,"+","")), IF(TRIM('Named Boundary Report'!$A130)="", "End of Project", $A130))</f>
        <v>End of Project</v>
      </c>
      <c r="B131" s="473" t="str">
        <f>IF(ISNUMBER('Named Boundary Report'!$A130), "",TRIM(SUBSTITUTE('Named Boundary Report'!$A130, CHAR(160), " ")))</f>
        <v/>
      </c>
      <c r="C131" s="475">
        <f>'Named Boundary Report'!$F130</f>
        <v>0</v>
      </c>
    </row>
    <row r="132" spans="1:3" x14ac:dyDescent="0.25">
      <c r="A132" s="532" t="str">
        <f>IF(ISNUMBER(VALUE(SUBSTITUTE('Named Boundary Report'!$A131,"+",""))), VALUE(SUBSTITUTE('Named Boundary Report'!$A131,"+","")), IF(TRIM('Named Boundary Report'!$A131)="", "End of Project", $A131))</f>
        <v>End of Project</v>
      </c>
      <c r="B132" s="473" t="str">
        <f>IF(ISNUMBER('Named Boundary Report'!$A131), "",TRIM(SUBSTITUTE('Named Boundary Report'!$A131, CHAR(160), " ")))</f>
        <v/>
      </c>
      <c r="C132" s="475">
        <f>'Named Boundary Report'!$F131</f>
        <v>0</v>
      </c>
    </row>
    <row r="133" spans="1:3" x14ac:dyDescent="0.25">
      <c r="A133" s="532" t="str">
        <f>IF(ISNUMBER(VALUE(SUBSTITUTE('Named Boundary Report'!$A132,"+",""))), VALUE(SUBSTITUTE('Named Boundary Report'!$A132,"+","")), IF(TRIM('Named Boundary Report'!$A132)="", "End of Project", $A132))</f>
        <v>End of Project</v>
      </c>
      <c r="B133" s="473" t="str">
        <f>IF(ISNUMBER('Named Boundary Report'!$A132), "",TRIM(SUBSTITUTE('Named Boundary Report'!$A132, CHAR(160), " ")))</f>
        <v/>
      </c>
      <c r="C133" s="475">
        <f>'Named Boundary Report'!$F132</f>
        <v>0</v>
      </c>
    </row>
    <row r="134" spans="1:3" x14ac:dyDescent="0.25">
      <c r="A134" s="532" t="str">
        <f>IF(ISNUMBER(VALUE(SUBSTITUTE('Named Boundary Report'!$A133,"+",""))), VALUE(SUBSTITUTE('Named Boundary Report'!$A133,"+","")), IF(TRIM('Named Boundary Report'!$A133)="", "End of Project", $A133))</f>
        <v>End of Project</v>
      </c>
      <c r="B134" s="473" t="str">
        <f>IF(ISNUMBER('Named Boundary Report'!$A133), "",TRIM(SUBSTITUTE('Named Boundary Report'!$A133, CHAR(160), " ")))</f>
        <v/>
      </c>
      <c r="C134" s="475">
        <f>'Named Boundary Report'!$F133</f>
        <v>0</v>
      </c>
    </row>
    <row r="135" spans="1:3" x14ac:dyDescent="0.25">
      <c r="A135" s="532" t="str">
        <f>IF(ISNUMBER(VALUE(SUBSTITUTE('Named Boundary Report'!$A134,"+",""))), VALUE(SUBSTITUTE('Named Boundary Report'!$A134,"+","")), IF(TRIM('Named Boundary Report'!$A134)="", "End of Project", $A134))</f>
        <v>End of Project</v>
      </c>
      <c r="B135" s="473" t="str">
        <f>IF(ISNUMBER('Named Boundary Report'!$A134), "",TRIM(SUBSTITUTE('Named Boundary Report'!$A134, CHAR(160), " ")))</f>
        <v/>
      </c>
      <c r="C135" s="475">
        <f>'Named Boundary Report'!$F134</f>
        <v>0</v>
      </c>
    </row>
    <row r="136" spans="1:3" x14ac:dyDescent="0.25">
      <c r="A136" s="532" t="str">
        <f>IF(ISNUMBER(VALUE(SUBSTITUTE('Named Boundary Report'!$A135,"+",""))), VALUE(SUBSTITUTE('Named Boundary Report'!$A135,"+","")), IF(TRIM('Named Boundary Report'!$A135)="", "End of Project", $A135))</f>
        <v>End of Project</v>
      </c>
      <c r="B136" s="473" t="str">
        <f>IF(ISNUMBER('Named Boundary Report'!$A135), "",TRIM(SUBSTITUTE('Named Boundary Report'!$A135, CHAR(160), " ")))</f>
        <v/>
      </c>
      <c r="C136" s="475">
        <f>'Named Boundary Report'!$F135</f>
        <v>0</v>
      </c>
    </row>
    <row r="137" spans="1:3" x14ac:dyDescent="0.25">
      <c r="A137" s="532" t="str">
        <f>IF(ISNUMBER(VALUE(SUBSTITUTE('Named Boundary Report'!$A136,"+",""))), VALUE(SUBSTITUTE('Named Boundary Report'!$A136,"+","")), IF(TRIM('Named Boundary Report'!$A136)="", "End of Project", $A136))</f>
        <v>End of Project</v>
      </c>
      <c r="B137" s="473" t="str">
        <f>IF(ISNUMBER('Named Boundary Report'!$A136), "",TRIM(SUBSTITUTE('Named Boundary Report'!$A136, CHAR(160), " ")))</f>
        <v/>
      </c>
      <c r="C137" s="475">
        <f>'Named Boundary Report'!$F136</f>
        <v>0</v>
      </c>
    </row>
    <row r="138" spans="1:3" x14ac:dyDescent="0.25">
      <c r="A138" s="532" t="str">
        <f>IF(ISNUMBER(VALUE(SUBSTITUTE('Named Boundary Report'!$A137,"+",""))), VALUE(SUBSTITUTE('Named Boundary Report'!$A137,"+","")), IF(TRIM('Named Boundary Report'!$A137)="", "End of Project", $A137))</f>
        <v>End of Project</v>
      </c>
      <c r="B138" s="473" t="str">
        <f>IF(ISNUMBER('Named Boundary Report'!$A137), "",TRIM(SUBSTITUTE('Named Boundary Report'!$A137, CHAR(160), " ")))</f>
        <v/>
      </c>
      <c r="C138" s="475">
        <f>'Named Boundary Report'!$F137</f>
        <v>0</v>
      </c>
    </row>
    <row r="139" spans="1:3" x14ac:dyDescent="0.25">
      <c r="A139" s="532" t="str">
        <f>IF(ISNUMBER(VALUE(SUBSTITUTE('Named Boundary Report'!$A138,"+",""))), VALUE(SUBSTITUTE('Named Boundary Report'!$A138,"+","")), IF(TRIM('Named Boundary Report'!$A138)="", "End of Project", $A138))</f>
        <v>End of Project</v>
      </c>
      <c r="B139" s="473" t="str">
        <f>IF(ISNUMBER('Named Boundary Report'!$A138), "",TRIM(SUBSTITUTE('Named Boundary Report'!$A138, CHAR(160), " ")))</f>
        <v/>
      </c>
      <c r="C139" s="475">
        <f>'Named Boundary Report'!$F138</f>
        <v>0</v>
      </c>
    </row>
    <row r="140" spans="1:3" x14ac:dyDescent="0.25">
      <c r="A140" s="532" t="str">
        <f>IF(ISNUMBER(VALUE(SUBSTITUTE('Named Boundary Report'!$A139,"+",""))), VALUE(SUBSTITUTE('Named Boundary Report'!$A139,"+","")), IF(TRIM('Named Boundary Report'!$A139)="", "End of Project", $A139))</f>
        <v>End of Project</v>
      </c>
      <c r="B140" s="473" t="str">
        <f>IF(ISNUMBER('Named Boundary Report'!$A139), "",TRIM(SUBSTITUTE('Named Boundary Report'!$A139, CHAR(160), " ")))</f>
        <v/>
      </c>
      <c r="C140" s="475">
        <f>'Named Boundary Report'!$F139</f>
        <v>0</v>
      </c>
    </row>
    <row r="141" spans="1:3" x14ac:dyDescent="0.25">
      <c r="A141" s="532" t="str">
        <f>IF(ISNUMBER(VALUE(SUBSTITUTE('Named Boundary Report'!$A140,"+",""))), VALUE(SUBSTITUTE('Named Boundary Report'!$A140,"+","")), IF(TRIM('Named Boundary Report'!$A140)="", "End of Project", $A140))</f>
        <v>End of Project</v>
      </c>
      <c r="B141" s="473" t="str">
        <f>IF(ISNUMBER('Named Boundary Report'!$A140), "",TRIM(SUBSTITUTE('Named Boundary Report'!$A140, CHAR(160), " ")))</f>
        <v/>
      </c>
      <c r="C141" s="475">
        <f>'Named Boundary Report'!$F140</f>
        <v>0</v>
      </c>
    </row>
    <row r="142" spans="1:3" x14ac:dyDescent="0.25">
      <c r="A142" s="532" t="str">
        <f>IF(ISNUMBER(VALUE(SUBSTITUTE('Named Boundary Report'!$A141,"+",""))), VALUE(SUBSTITUTE('Named Boundary Report'!$A141,"+","")), IF(TRIM('Named Boundary Report'!$A141)="", "End of Project", $A141))</f>
        <v>End of Project</v>
      </c>
      <c r="B142" s="473" t="str">
        <f>IF(ISNUMBER('Named Boundary Report'!$A141), "",TRIM(SUBSTITUTE('Named Boundary Report'!$A141, CHAR(160), " ")))</f>
        <v/>
      </c>
      <c r="C142" s="475">
        <f>'Named Boundary Report'!$F141</f>
        <v>0</v>
      </c>
    </row>
    <row r="143" spans="1:3" x14ac:dyDescent="0.25">
      <c r="A143" s="532" t="str">
        <f>IF(ISNUMBER(VALUE(SUBSTITUTE('Named Boundary Report'!$A142,"+",""))), VALUE(SUBSTITUTE('Named Boundary Report'!$A142,"+","")), IF(TRIM('Named Boundary Report'!$A142)="", "End of Project", $A142))</f>
        <v>End of Project</v>
      </c>
      <c r="B143" s="473" t="str">
        <f>IF(ISNUMBER('Named Boundary Report'!$A142), "",TRIM(SUBSTITUTE('Named Boundary Report'!$A142, CHAR(160), " ")))</f>
        <v/>
      </c>
      <c r="C143" s="475">
        <f>'Named Boundary Report'!$F142</f>
        <v>0</v>
      </c>
    </row>
    <row r="144" spans="1:3" x14ac:dyDescent="0.25">
      <c r="A144" s="532" t="str">
        <f>IF(ISNUMBER(VALUE(SUBSTITUTE('Named Boundary Report'!$A143,"+",""))), VALUE(SUBSTITUTE('Named Boundary Report'!$A143,"+","")), IF(TRIM('Named Boundary Report'!$A143)="", "End of Project", $A143))</f>
        <v>End of Project</v>
      </c>
      <c r="B144" s="473" t="str">
        <f>IF(ISNUMBER('Named Boundary Report'!$A143), "",TRIM(SUBSTITUTE('Named Boundary Report'!$A143, CHAR(160), " ")))</f>
        <v/>
      </c>
      <c r="C144" s="475">
        <f>'Named Boundary Report'!$F143</f>
        <v>0</v>
      </c>
    </row>
    <row r="145" spans="1:3" x14ac:dyDescent="0.25">
      <c r="A145" s="532" t="str">
        <f>IF(ISNUMBER(VALUE(SUBSTITUTE('Named Boundary Report'!$A144,"+",""))), VALUE(SUBSTITUTE('Named Boundary Report'!$A144,"+","")), IF(TRIM('Named Boundary Report'!$A144)="", "End of Project", $A144))</f>
        <v>End of Project</v>
      </c>
      <c r="B145" s="473" t="str">
        <f>IF(ISNUMBER('Named Boundary Report'!$A144), "",TRIM(SUBSTITUTE('Named Boundary Report'!$A144, CHAR(160), " ")))</f>
        <v/>
      </c>
      <c r="C145" s="475">
        <f>'Named Boundary Report'!$F144</f>
        <v>0</v>
      </c>
    </row>
    <row r="146" spans="1:3" x14ac:dyDescent="0.25">
      <c r="A146" s="532" t="str">
        <f>IF(ISNUMBER(VALUE(SUBSTITUTE('Named Boundary Report'!$A145,"+",""))), VALUE(SUBSTITUTE('Named Boundary Report'!$A145,"+","")), IF(TRIM('Named Boundary Report'!$A145)="", "End of Project", $A145))</f>
        <v>End of Project</v>
      </c>
      <c r="B146" s="473" t="str">
        <f>IF(ISNUMBER('Named Boundary Report'!$A145), "",TRIM(SUBSTITUTE('Named Boundary Report'!$A145, CHAR(160), " ")))</f>
        <v/>
      </c>
      <c r="C146" s="475">
        <f>'Named Boundary Report'!$F145</f>
        <v>0</v>
      </c>
    </row>
    <row r="147" spans="1:3" x14ac:dyDescent="0.25">
      <c r="A147" s="532" t="str">
        <f>IF(ISNUMBER(VALUE(SUBSTITUTE('Named Boundary Report'!$A146,"+",""))), VALUE(SUBSTITUTE('Named Boundary Report'!$A146,"+","")), IF(TRIM('Named Boundary Report'!$A146)="", "End of Project", $A146))</f>
        <v>End of Project</v>
      </c>
      <c r="B147" s="473" t="str">
        <f>IF(ISNUMBER('Named Boundary Report'!$A146), "",TRIM(SUBSTITUTE('Named Boundary Report'!$A146, CHAR(160), " ")))</f>
        <v/>
      </c>
      <c r="C147" s="475">
        <f>'Named Boundary Report'!$F146</f>
        <v>0</v>
      </c>
    </row>
    <row r="148" spans="1:3" x14ac:dyDescent="0.25">
      <c r="A148" s="532" t="str">
        <f>IF(ISNUMBER(VALUE(SUBSTITUTE('Named Boundary Report'!$A147,"+",""))), VALUE(SUBSTITUTE('Named Boundary Report'!$A147,"+","")), IF(TRIM('Named Boundary Report'!$A147)="", "End of Project", $A147))</f>
        <v>End of Project</v>
      </c>
      <c r="B148" s="473" t="str">
        <f>IF(ISNUMBER('Named Boundary Report'!$A147), "",TRIM(SUBSTITUTE('Named Boundary Report'!$A147, CHAR(160), " ")))</f>
        <v/>
      </c>
      <c r="C148" s="475">
        <f>'Named Boundary Report'!$F147</f>
        <v>0</v>
      </c>
    </row>
    <row r="149" spans="1:3" x14ac:dyDescent="0.25">
      <c r="A149" s="532" t="str">
        <f>IF(ISNUMBER(VALUE(SUBSTITUTE('Named Boundary Report'!$A148,"+",""))), VALUE(SUBSTITUTE('Named Boundary Report'!$A148,"+","")), IF(TRIM('Named Boundary Report'!$A148)="", "End of Project", $A148))</f>
        <v>End of Project</v>
      </c>
      <c r="B149" s="473" t="str">
        <f>IF(ISNUMBER('Named Boundary Report'!$A148), "",TRIM(SUBSTITUTE('Named Boundary Report'!$A148, CHAR(160), " ")))</f>
        <v/>
      </c>
      <c r="C149" s="475">
        <f>'Named Boundary Report'!$F148</f>
        <v>0</v>
      </c>
    </row>
    <row r="150" spans="1:3" x14ac:dyDescent="0.25">
      <c r="A150" s="532" t="str">
        <f>IF(ISNUMBER(VALUE(SUBSTITUTE('Named Boundary Report'!$A149,"+",""))), VALUE(SUBSTITUTE('Named Boundary Report'!$A149,"+","")), IF(TRIM('Named Boundary Report'!$A149)="", "End of Project", $A149))</f>
        <v>End of Project</v>
      </c>
      <c r="B150" s="473" t="str">
        <f>IF(ISNUMBER('Named Boundary Report'!$A149), "",TRIM(SUBSTITUTE('Named Boundary Report'!$A149, CHAR(160), " ")))</f>
        <v/>
      </c>
      <c r="C150" s="475">
        <f>'Named Boundary Report'!$F149</f>
        <v>0</v>
      </c>
    </row>
    <row r="151" spans="1:3" x14ac:dyDescent="0.25">
      <c r="A151" s="532" t="str">
        <f>IF(ISNUMBER(VALUE(SUBSTITUTE('Named Boundary Report'!$A150,"+",""))), VALUE(SUBSTITUTE('Named Boundary Report'!$A150,"+","")), IF(TRIM('Named Boundary Report'!$A150)="", "End of Project", $A150))</f>
        <v>End of Project</v>
      </c>
      <c r="B151" s="473" t="str">
        <f>IF(ISNUMBER('Named Boundary Report'!$A150), "",TRIM(SUBSTITUTE('Named Boundary Report'!$A150, CHAR(160), " ")))</f>
        <v/>
      </c>
      <c r="C151" s="475">
        <f>'Named Boundary Report'!$F150</f>
        <v>0</v>
      </c>
    </row>
    <row r="152" spans="1:3" x14ac:dyDescent="0.25">
      <c r="A152" s="532" t="str">
        <f>IF(ISNUMBER(VALUE(SUBSTITUTE('Named Boundary Report'!$A151,"+",""))), VALUE(SUBSTITUTE('Named Boundary Report'!$A151,"+","")), IF(TRIM('Named Boundary Report'!$A151)="", "End of Project", $A151))</f>
        <v>End of Project</v>
      </c>
      <c r="B152" s="473" t="str">
        <f>IF(ISNUMBER('Named Boundary Report'!$A151), "",TRIM(SUBSTITUTE('Named Boundary Report'!$A151, CHAR(160), " ")))</f>
        <v/>
      </c>
      <c r="C152" s="475">
        <f>'Named Boundary Report'!$F151</f>
        <v>0</v>
      </c>
    </row>
    <row r="153" spans="1:3" x14ac:dyDescent="0.25">
      <c r="A153" s="532" t="str">
        <f>IF(ISNUMBER(VALUE(SUBSTITUTE('Named Boundary Report'!$A152,"+",""))), VALUE(SUBSTITUTE('Named Boundary Report'!$A152,"+","")), IF(TRIM('Named Boundary Report'!$A152)="", "End of Project", $A152))</f>
        <v>End of Project</v>
      </c>
      <c r="B153" s="473" t="str">
        <f>IF(ISNUMBER('Named Boundary Report'!$A152), "",TRIM(SUBSTITUTE('Named Boundary Report'!$A152, CHAR(160), " ")))</f>
        <v/>
      </c>
      <c r="C153" s="475">
        <f>'Named Boundary Report'!$F152</f>
        <v>0</v>
      </c>
    </row>
    <row r="154" spans="1:3" x14ac:dyDescent="0.25">
      <c r="A154" s="532" t="str">
        <f>IF(ISNUMBER(VALUE(SUBSTITUTE('Named Boundary Report'!$A153,"+",""))), VALUE(SUBSTITUTE('Named Boundary Report'!$A153,"+","")), IF(TRIM('Named Boundary Report'!$A153)="", "End of Project", $A153))</f>
        <v>End of Project</v>
      </c>
      <c r="B154" s="473" t="str">
        <f>IF(ISNUMBER('Named Boundary Report'!$A153), "",TRIM(SUBSTITUTE('Named Boundary Report'!$A153, CHAR(160), " ")))</f>
        <v/>
      </c>
      <c r="C154" s="475">
        <f>'Named Boundary Report'!$F153</f>
        <v>0</v>
      </c>
    </row>
    <row r="155" spans="1:3" x14ac:dyDescent="0.25">
      <c r="A155" s="532" t="str">
        <f>IF(ISNUMBER(VALUE(SUBSTITUTE('Named Boundary Report'!$A154,"+",""))), VALUE(SUBSTITUTE('Named Boundary Report'!$A154,"+","")), IF(TRIM('Named Boundary Report'!$A154)="", "End of Project", $A154))</f>
        <v>End of Project</v>
      </c>
      <c r="B155" s="473" t="str">
        <f>IF(ISNUMBER('Named Boundary Report'!$A154), "",TRIM(SUBSTITUTE('Named Boundary Report'!$A154, CHAR(160), " ")))</f>
        <v/>
      </c>
      <c r="C155" s="475">
        <f>'Named Boundary Report'!$F154</f>
        <v>0</v>
      </c>
    </row>
    <row r="156" spans="1:3" x14ac:dyDescent="0.25">
      <c r="A156" s="532" t="str">
        <f>IF(ISNUMBER(VALUE(SUBSTITUTE('Named Boundary Report'!$A155,"+",""))), VALUE(SUBSTITUTE('Named Boundary Report'!$A155,"+","")), IF(TRIM('Named Boundary Report'!$A155)="", "End of Project", $A155))</f>
        <v>End of Project</v>
      </c>
      <c r="B156" s="473" t="str">
        <f>IF(ISNUMBER('Named Boundary Report'!$A155), "",TRIM(SUBSTITUTE('Named Boundary Report'!$A155, CHAR(160), " ")))</f>
        <v/>
      </c>
      <c r="C156" s="475">
        <f>'Named Boundary Report'!$F155</f>
        <v>0</v>
      </c>
    </row>
    <row r="157" spans="1:3" x14ac:dyDescent="0.25">
      <c r="A157" s="532" t="str">
        <f>IF(ISNUMBER(VALUE(SUBSTITUTE('Named Boundary Report'!$A156,"+",""))), VALUE(SUBSTITUTE('Named Boundary Report'!$A156,"+","")), IF(TRIM('Named Boundary Report'!$A156)="", "End of Project", $A156))</f>
        <v>End of Project</v>
      </c>
      <c r="B157" s="473" t="str">
        <f>IF(ISNUMBER('Named Boundary Report'!$A156), "",TRIM(SUBSTITUTE('Named Boundary Report'!$A156, CHAR(160), " ")))</f>
        <v/>
      </c>
      <c r="C157" s="475">
        <f>'Named Boundary Report'!$F156</f>
        <v>0</v>
      </c>
    </row>
    <row r="158" spans="1:3" x14ac:dyDescent="0.25">
      <c r="A158" s="532" t="str">
        <f>IF(ISNUMBER(VALUE(SUBSTITUTE('Named Boundary Report'!$A157,"+",""))), VALUE(SUBSTITUTE('Named Boundary Report'!$A157,"+","")), IF(TRIM('Named Boundary Report'!$A157)="", "End of Project", $A157))</f>
        <v>End of Project</v>
      </c>
      <c r="B158" s="473" t="str">
        <f>IF(ISNUMBER('Named Boundary Report'!$A157), "",TRIM(SUBSTITUTE('Named Boundary Report'!$A157, CHAR(160), " ")))</f>
        <v/>
      </c>
      <c r="C158" s="475">
        <f>'Named Boundary Report'!$F157</f>
        <v>0</v>
      </c>
    </row>
    <row r="159" spans="1:3" x14ac:dyDescent="0.25">
      <c r="A159" s="532" t="str">
        <f>IF(ISNUMBER(VALUE(SUBSTITUTE('Named Boundary Report'!$A158,"+",""))), VALUE(SUBSTITUTE('Named Boundary Report'!$A158,"+","")), IF(TRIM('Named Boundary Report'!$A158)="", "End of Project", $A158))</f>
        <v>End of Project</v>
      </c>
      <c r="B159" s="473" t="str">
        <f>IF(ISNUMBER('Named Boundary Report'!$A158), "",TRIM(SUBSTITUTE('Named Boundary Report'!$A158, CHAR(160), " ")))</f>
        <v/>
      </c>
      <c r="C159" s="475">
        <f>'Named Boundary Report'!$F158</f>
        <v>0</v>
      </c>
    </row>
    <row r="160" spans="1:3" x14ac:dyDescent="0.25">
      <c r="A160" s="532" t="str">
        <f>IF(ISNUMBER(VALUE(SUBSTITUTE('Named Boundary Report'!$A159,"+",""))), VALUE(SUBSTITUTE('Named Boundary Report'!$A159,"+","")), IF(TRIM('Named Boundary Report'!$A159)="", "End of Project", $A159))</f>
        <v>End of Project</v>
      </c>
      <c r="B160" s="473" t="str">
        <f>IF(ISNUMBER('Named Boundary Report'!$A159), "",TRIM(SUBSTITUTE('Named Boundary Report'!$A159, CHAR(160), " ")))</f>
        <v/>
      </c>
      <c r="C160" s="475">
        <f>'Named Boundary Report'!$F159</f>
        <v>0</v>
      </c>
    </row>
    <row r="161" spans="1:3" x14ac:dyDescent="0.25">
      <c r="A161" s="532" t="str">
        <f>IF(ISNUMBER(VALUE(SUBSTITUTE('Named Boundary Report'!$A160,"+",""))), VALUE(SUBSTITUTE('Named Boundary Report'!$A160,"+","")), IF(TRIM('Named Boundary Report'!$A160)="", "End of Project", $A160))</f>
        <v>End of Project</v>
      </c>
      <c r="B161" s="473" t="str">
        <f>IF(ISNUMBER('Named Boundary Report'!$A160), "",TRIM(SUBSTITUTE('Named Boundary Report'!$A160, CHAR(160), " ")))</f>
        <v/>
      </c>
      <c r="C161" s="475">
        <f>'Named Boundary Report'!$F160</f>
        <v>0</v>
      </c>
    </row>
    <row r="162" spans="1:3" x14ac:dyDescent="0.25">
      <c r="A162" s="532" t="str">
        <f>IF(ISNUMBER(VALUE(SUBSTITUTE('Named Boundary Report'!$A161,"+",""))), VALUE(SUBSTITUTE('Named Boundary Report'!$A161,"+","")), IF(TRIM('Named Boundary Report'!$A161)="", "End of Project", $A161))</f>
        <v>End of Project</v>
      </c>
      <c r="B162" s="473" t="str">
        <f>IF(ISNUMBER('Named Boundary Report'!$A161), "",TRIM(SUBSTITUTE('Named Boundary Report'!$A161, CHAR(160), " ")))</f>
        <v/>
      </c>
      <c r="C162" s="475">
        <f>'Named Boundary Report'!$F161</f>
        <v>0</v>
      </c>
    </row>
    <row r="163" spans="1:3" x14ac:dyDescent="0.25">
      <c r="A163" s="532" t="str">
        <f>IF(ISNUMBER(VALUE(SUBSTITUTE('Named Boundary Report'!$A162,"+",""))), VALUE(SUBSTITUTE('Named Boundary Report'!$A162,"+","")), IF(TRIM('Named Boundary Report'!$A162)="", "End of Project", $A162))</f>
        <v>End of Project</v>
      </c>
      <c r="B163" s="473" t="str">
        <f>IF(ISNUMBER('Named Boundary Report'!$A162), "",TRIM(SUBSTITUTE('Named Boundary Report'!$A162, CHAR(160), " ")))</f>
        <v/>
      </c>
      <c r="C163" s="475">
        <f>'Named Boundary Report'!$F162</f>
        <v>0</v>
      </c>
    </row>
    <row r="164" spans="1:3" x14ac:dyDescent="0.25">
      <c r="A164" s="532" t="str">
        <f>IF(ISNUMBER(VALUE(SUBSTITUTE('Named Boundary Report'!$A163,"+",""))), VALUE(SUBSTITUTE('Named Boundary Report'!$A163,"+","")), IF(TRIM('Named Boundary Report'!$A163)="", "End of Project", $A163))</f>
        <v>End of Project</v>
      </c>
      <c r="B164" s="473" t="str">
        <f>IF(ISNUMBER('Named Boundary Report'!$A163), "",TRIM(SUBSTITUTE('Named Boundary Report'!$A163, CHAR(160), " ")))</f>
        <v/>
      </c>
      <c r="C164" s="475">
        <f>'Named Boundary Report'!$F163</f>
        <v>0</v>
      </c>
    </row>
    <row r="165" spans="1:3" x14ac:dyDescent="0.25">
      <c r="A165" s="532" t="str">
        <f>IF(ISNUMBER(VALUE(SUBSTITUTE('Named Boundary Report'!$A164,"+",""))), VALUE(SUBSTITUTE('Named Boundary Report'!$A164,"+","")), IF(TRIM('Named Boundary Report'!$A164)="", "End of Project", $A164))</f>
        <v>End of Project</v>
      </c>
      <c r="B165" s="473" t="str">
        <f>IF(ISNUMBER('Named Boundary Report'!$A164), "",TRIM(SUBSTITUTE('Named Boundary Report'!$A164, CHAR(160), " ")))</f>
        <v/>
      </c>
      <c r="C165" s="475">
        <f>'Named Boundary Report'!$F164</f>
        <v>0</v>
      </c>
    </row>
    <row r="166" spans="1:3" x14ac:dyDescent="0.25">
      <c r="A166" s="532" t="str">
        <f>IF(ISNUMBER(VALUE(SUBSTITUTE('Named Boundary Report'!$A165,"+",""))), VALUE(SUBSTITUTE('Named Boundary Report'!$A165,"+","")), IF(TRIM('Named Boundary Report'!$A165)="", "End of Project", $A165))</f>
        <v>End of Project</v>
      </c>
      <c r="B166" s="473" t="str">
        <f>IF(ISNUMBER('Named Boundary Report'!$A165), "",TRIM(SUBSTITUTE('Named Boundary Report'!$A165, CHAR(160), " ")))</f>
        <v/>
      </c>
      <c r="C166" s="475">
        <f>'Named Boundary Report'!$F165</f>
        <v>0</v>
      </c>
    </row>
    <row r="167" spans="1:3" x14ac:dyDescent="0.25">
      <c r="A167" s="532" t="str">
        <f>IF(ISNUMBER(VALUE(SUBSTITUTE('Named Boundary Report'!$A166,"+",""))), VALUE(SUBSTITUTE('Named Boundary Report'!$A166,"+","")), IF(TRIM('Named Boundary Report'!$A166)="", "End of Project", $A166))</f>
        <v>End of Project</v>
      </c>
      <c r="B167" s="473" t="str">
        <f>IF(ISNUMBER('Named Boundary Report'!$A166), "",TRIM(SUBSTITUTE('Named Boundary Report'!$A166, CHAR(160), " ")))</f>
        <v/>
      </c>
      <c r="C167" s="475">
        <f>'Named Boundary Report'!$F166</f>
        <v>0</v>
      </c>
    </row>
    <row r="168" spans="1:3" x14ac:dyDescent="0.25">
      <c r="A168" s="532" t="str">
        <f>IF(ISNUMBER(VALUE(SUBSTITUTE('Named Boundary Report'!$A167,"+",""))), VALUE(SUBSTITUTE('Named Boundary Report'!$A167,"+","")), IF(TRIM('Named Boundary Report'!$A167)="", "End of Project", $A167))</f>
        <v>End of Project</v>
      </c>
      <c r="B168" s="473" t="str">
        <f>IF(ISNUMBER('Named Boundary Report'!$A167), "",TRIM(SUBSTITUTE('Named Boundary Report'!$A167, CHAR(160), " ")))</f>
        <v/>
      </c>
      <c r="C168" s="475">
        <f>'Named Boundary Report'!$F167</f>
        <v>0</v>
      </c>
    </row>
    <row r="169" spans="1:3" x14ac:dyDescent="0.25">
      <c r="A169" s="532" t="str">
        <f>IF(ISNUMBER(VALUE(SUBSTITUTE('Named Boundary Report'!$A168,"+",""))), VALUE(SUBSTITUTE('Named Boundary Report'!$A168,"+","")), IF(TRIM('Named Boundary Report'!$A168)="", "End of Project", $A168))</f>
        <v>End of Project</v>
      </c>
      <c r="B169" s="473" t="str">
        <f>IF(ISNUMBER('Named Boundary Report'!$A168), "",TRIM(SUBSTITUTE('Named Boundary Report'!$A168, CHAR(160), " ")))</f>
        <v/>
      </c>
      <c r="C169" s="475">
        <f>'Named Boundary Report'!$F168</f>
        <v>0</v>
      </c>
    </row>
    <row r="170" spans="1:3" x14ac:dyDescent="0.25">
      <c r="A170" s="532" t="str">
        <f>IF(ISNUMBER(VALUE(SUBSTITUTE('Named Boundary Report'!$A169,"+",""))), VALUE(SUBSTITUTE('Named Boundary Report'!$A169,"+","")), IF(TRIM('Named Boundary Report'!$A169)="", "End of Project", $A169))</f>
        <v>End of Project</v>
      </c>
      <c r="B170" s="473" t="str">
        <f>IF(ISNUMBER('Named Boundary Report'!$A169), "",TRIM(SUBSTITUTE('Named Boundary Report'!$A169, CHAR(160), " ")))</f>
        <v/>
      </c>
      <c r="C170" s="475">
        <f>'Named Boundary Report'!$F169</f>
        <v>0</v>
      </c>
    </row>
    <row r="171" spans="1:3" x14ac:dyDescent="0.25">
      <c r="A171" s="532" t="str">
        <f>IF(ISNUMBER(VALUE(SUBSTITUTE('Named Boundary Report'!$A170,"+",""))), VALUE(SUBSTITUTE('Named Boundary Report'!$A170,"+","")), IF(TRIM('Named Boundary Report'!$A170)="", "End of Project", $A170))</f>
        <v>End of Project</v>
      </c>
      <c r="B171" s="473" t="str">
        <f>IF(ISNUMBER('Named Boundary Report'!$A170), "",TRIM(SUBSTITUTE('Named Boundary Report'!$A170, CHAR(160), " ")))</f>
        <v/>
      </c>
      <c r="C171" s="475">
        <f>'Named Boundary Report'!$F170</f>
        <v>0</v>
      </c>
    </row>
    <row r="172" spans="1:3" x14ac:dyDescent="0.25">
      <c r="A172" s="532" t="str">
        <f>IF(ISNUMBER(VALUE(SUBSTITUTE('Named Boundary Report'!$A171,"+",""))), VALUE(SUBSTITUTE('Named Boundary Report'!$A171,"+","")), IF(TRIM('Named Boundary Report'!$A171)="", "End of Project", $A171))</f>
        <v>End of Project</v>
      </c>
      <c r="B172" s="473" t="str">
        <f>IF(ISNUMBER('Named Boundary Report'!$A171), "",TRIM(SUBSTITUTE('Named Boundary Report'!$A171, CHAR(160), " ")))</f>
        <v/>
      </c>
      <c r="C172" s="475">
        <f>'Named Boundary Report'!$F171</f>
        <v>0</v>
      </c>
    </row>
    <row r="173" spans="1:3" x14ac:dyDescent="0.25">
      <c r="A173" s="532" t="str">
        <f>IF(ISNUMBER(VALUE(SUBSTITUTE('Named Boundary Report'!$A172,"+",""))), VALUE(SUBSTITUTE('Named Boundary Report'!$A172,"+","")), IF(TRIM('Named Boundary Report'!$A172)="", "End of Project", $A172))</f>
        <v>End of Project</v>
      </c>
      <c r="B173" s="473" t="str">
        <f>IF(ISNUMBER('Named Boundary Report'!$A172), "",TRIM(SUBSTITUTE('Named Boundary Report'!$A172, CHAR(160), " ")))</f>
        <v/>
      </c>
      <c r="C173" s="475">
        <f>'Named Boundary Report'!$F172</f>
        <v>0</v>
      </c>
    </row>
    <row r="174" spans="1:3" x14ac:dyDescent="0.25">
      <c r="A174" s="532" t="str">
        <f>IF(ISNUMBER(VALUE(SUBSTITUTE('Named Boundary Report'!$A173,"+",""))), VALUE(SUBSTITUTE('Named Boundary Report'!$A173,"+","")), IF(TRIM('Named Boundary Report'!$A173)="", "End of Project", $A173))</f>
        <v>End of Project</v>
      </c>
      <c r="B174" s="473" t="str">
        <f>IF(ISNUMBER('Named Boundary Report'!$A173), "",TRIM(SUBSTITUTE('Named Boundary Report'!$A173, CHAR(160), " ")))</f>
        <v/>
      </c>
      <c r="C174" s="475">
        <f>'Named Boundary Report'!$F173</f>
        <v>0</v>
      </c>
    </row>
    <row r="175" spans="1:3" x14ac:dyDescent="0.25">
      <c r="A175" s="532" t="str">
        <f>IF(ISNUMBER(VALUE(SUBSTITUTE('Named Boundary Report'!$A174,"+",""))), VALUE(SUBSTITUTE('Named Boundary Report'!$A174,"+","")), IF(TRIM('Named Boundary Report'!$A174)="", "End of Project", $A174))</f>
        <v>End of Project</v>
      </c>
      <c r="B175" s="473" t="str">
        <f>IF(ISNUMBER('Named Boundary Report'!$A174), "",TRIM(SUBSTITUTE('Named Boundary Report'!$A174, CHAR(160), " ")))</f>
        <v/>
      </c>
      <c r="C175" s="475">
        <f>'Named Boundary Report'!$F174</f>
        <v>0</v>
      </c>
    </row>
    <row r="176" spans="1:3" x14ac:dyDescent="0.25">
      <c r="A176" s="532" t="str">
        <f>IF(ISNUMBER(VALUE(SUBSTITUTE('Named Boundary Report'!$A175,"+",""))), VALUE(SUBSTITUTE('Named Boundary Report'!$A175,"+","")), IF(TRIM('Named Boundary Report'!$A175)="", "End of Project", $A175))</f>
        <v>End of Project</v>
      </c>
      <c r="B176" s="473" t="str">
        <f>IF(ISNUMBER('Named Boundary Report'!$A175), "",TRIM(SUBSTITUTE('Named Boundary Report'!$A175, CHAR(160), " ")))</f>
        <v/>
      </c>
      <c r="C176" s="475">
        <f>'Named Boundary Report'!$F175</f>
        <v>0</v>
      </c>
    </row>
    <row r="177" spans="1:3" x14ac:dyDescent="0.25">
      <c r="A177" s="532" t="str">
        <f>IF(ISNUMBER(VALUE(SUBSTITUTE('Named Boundary Report'!$A176,"+",""))), VALUE(SUBSTITUTE('Named Boundary Report'!$A176,"+","")), IF(TRIM('Named Boundary Report'!$A176)="", "End of Project", $A176))</f>
        <v>End of Project</v>
      </c>
      <c r="B177" s="473" t="str">
        <f>IF(ISNUMBER('Named Boundary Report'!$A176), "",TRIM(SUBSTITUTE('Named Boundary Report'!$A176, CHAR(160), " ")))</f>
        <v/>
      </c>
      <c r="C177" s="475">
        <f>'Named Boundary Report'!$F176</f>
        <v>0</v>
      </c>
    </row>
    <row r="178" spans="1:3" x14ac:dyDescent="0.25">
      <c r="A178" s="532" t="str">
        <f>IF(ISNUMBER(VALUE(SUBSTITUTE('Named Boundary Report'!$A177,"+",""))), VALUE(SUBSTITUTE('Named Boundary Report'!$A177,"+","")), IF(TRIM('Named Boundary Report'!$A177)="", "End of Project", $A177))</f>
        <v>End of Project</v>
      </c>
      <c r="B178" s="473" t="str">
        <f>IF(ISNUMBER('Named Boundary Report'!$A177), "",TRIM(SUBSTITUTE('Named Boundary Report'!$A177, CHAR(160), " ")))</f>
        <v/>
      </c>
      <c r="C178" s="475">
        <f>'Named Boundary Report'!$F177</f>
        <v>0</v>
      </c>
    </row>
    <row r="179" spans="1:3" x14ac:dyDescent="0.25">
      <c r="A179" s="532" t="str">
        <f>IF(ISNUMBER(VALUE(SUBSTITUTE('Named Boundary Report'!$A178,"+",""))), VALUE(SUBSTITUTE('Named Boundary Report'!$A178,"+","")), IF(TRIM('Named Boundary Report'!$A178)="", "End of Project", $A178))</f>
        <v>End of Project</v>
      </c>
      <c r="B179" s="473" t="str">
        <f>IF(ISNUMBER('Named Boundary Report'!$A178), "",TRIM(SUBSTITUTE('Named Boundary Report'!$A178, CHAR(160), " ")))</f>
        <v/>
      </c>
      <c r="C179" s="475">
        <f>'Named Boundary Report'!$F178</f>
        <v>0</v>
      </c>
    </row>
    <row r="180" spans="1:3" x14ac:dyDescent="0.25">
      <c r="A180" s="532" t="str">
        <f>IF(ISNUMBER(VALUE(SUBSTITUTE('Named Boundary Report'!$A179,"+",""))), VALUE(SUBSTITUTE('Named Boundary Report'!$A179,"+","")), IF(TRIM('Named Boundary Report'!$A179)="", "End of Project", $A179))</f>
        <v>End of Project</v>
      </c>
      <c r="B180" s="473" t="str">
        <f>IF(ISNUMBER('Named Boundary Report'!$A179), "",TRIM(SUBSTITUTE('Named Boundary Report'!$A179, CHAR(160), " ")))</f>
        <v/>
      </c>
      <c r="C180" s="475">
        <f>'Named Boundary Report'!$F179</f>
        <v>0</v>
      </c>
    </row>
    <row r="181" spans="1:3" x14ac:dyDescent="0.25">
      <c r="A181" s="532" t="str">
        <f>IF(ISNUMBER(VALUE(SUBSTITUTE('Named Boundary Report'!$A180,"+",""))), VALUE(SUBSTITUTE('Named Boundary Report'!$A180,"+","")), IF(TRIM('Named Boundary Report'!$A180)="", "End of Project", $A180))</f>
        <v>End of Project</v>
      </c>
      <c r="B181" s="473" t="str">
        <f>IF(ISNUMBER('Named Boundary Report'!$A180), "",TRIM(SUBSTITUTE('Named Boundary Report'!$A180, CHAR(160), " ")))</f>
        <v/>
      </c>
      <c r="C181" s="475">
        <f>'Named Boundary Report'!$F180</f>
        <v>0</v>
      </c>
    </row>
    <row r="182" spans="1:3" x14ac:dyDescent="0.25">
      <c r="A182" s="532" t="str">
        <f>IF(ISNUMBER(VALUE(SUBSTITUTE('Named Boundary Report'!$A181,"+",""))), VALUE(SUBSTITUTE('Named Boundary Report'!$A181,"+","")), IF(TRIM('Named Boundary Report'!$A181)="", "End of Project", $A181))</f>
        <v>End of Project</v>
      </c>
      <c r="B182" s="473" t="str">
        <f>IF(ISNUMBER('Named Boundary Report'!$A181), "",TRIM(SUBSTITUTE('Named Boundary Report'!$A181, CHAR(160), " ")))</f>
        <v/>
      </c>
      <c r="C182" s="475">
        <f>'Named Boundary Report'!$F181</f>
        <v>0</v>
      </c>
    </row>
    <row r="183" spans="1:3" x14ac:dyDescent="0.25">
      <c r="A183" s="532" t="str">
        <f>IF(ISNUMBER(VALUE(SUBSTITUTE('Named Boundary Report'!$A182,"+",""))), VALUE(SUBSTITUTE('Named Boundary Report'!$A182,"+","")), IF(TRIM('Named Boundary Report'!$A182)="", "End of Project", $A182))</f>
        <v>End of Project</v>
      </c>
      <c r="B183" s="473" t="str">
        <f>IF(ISNUMBER('Named Boundary Report'!$A182), "",TRIM(SUBSTITUTE('Named Boundary Report'!$A182, CHAR(160), " ")))</f>
        <v/>
      </c>
      <c r="C183" s="475">
        <f>'Named Boundary Report'!$F182</f>
        <v>0</v>
      </c>
    </row>
    <row r="184" spans="1:3" x14ac:dyDescent="0.25">
      <c r="A184" s="532" t="str">
        <f>IF(ISNUMBER(VALUE(SUBSTITUTE('Named Boundary Report'!$A183,"+",""))), VALUE(SUBSTITUTE('Named Boundary Report'!$A183,"+","")), IF(TRIM('Named Boundary Report'!$A183)="", "End of Project", $A183))</f>
        <v>End of Project</v>
      </c>
      <c r="B184" s="473" t="str">
        <f>IF(ISNUMBER('Named Boundary Report'!$A183), "",TRIM(SUBSTITUTE('Named Boundary Report'!$A183, CHAR(160), " ")))</f>
        <v/>
      </c>
      <c r="C184" s="475">
        <f>'Named Boundary Report'!$F183</f>
        <v>0</v>
      </c>
    </row>
    <row r="185" spans="1:3" x14ac:dyDescent="0.25">
      <c r="A185" s="532" t="str">
        <f>IF(ISNUMBER(VALUE(SUBSTITUTE('Named Boundary Report'!$A184,"+",""))), VALUE(SUBSTITUTE('Named Boundary Report'!$A184,"+","")), IF(TRIM('Named Boundary Report'!$A184)="", "End of Project", $A184))</f>
        <v>End of Project</v>
      </c>
      <c r="B185" s="473" t="str">
        <f>IF(ISNUMBER('Named Boundary Report'!$A184), "",TRIM(SUBSTITUTE('Named Boundary Report'!$A184, CHAR(160), " ")))</f>
        <v/>
      </c>
      <c r="C185" s="475">
        <f>'Named Boundary Report'!$F184</f>
        <v>0</v>
      </c>
    </row>
    <row r="186" spans="1:3" x14ac:dyDescent="0.25">
      <c r="A186" s="532" t="str">
        <f>IF(ISNUMBER(VALUE(SUBSTITUTE('Named Boundary Report'!$A185,"+",""))), VALUE(SUBSTITUTE('Named Boundary Report'!$A185,"+","")), IF(TRIM('Named Boundary Report'!$A185)="", "End of Project", $A185))</f>
        <v>End of Project</v>
      </c>
      <c r="B186" s="473" t="str">
        <f>IF(ISNUMBER('Named Boundary Report'!$A185), "",TRIM(SUBSTITUTE('Named Boundary Report'!$A185, CHAR(160), " ")))</f>
        <v/>
      </c>
      <c r="C186" s="475">
        <f>'Named Boundary Report'!$F185</f>
        <v>0</v>
      </c>
    </row>
    <row r="187" spans="1:3" x14ac:dyDescent="0.25">
      <c r="A187" s="532" t="str">
        <f>IF(ISNUMBER(VALUE(SUBSTITUTE('Named Boundary Report'!$A186,"+",""))), VALUE(SUBSTITUTE('Named Boundary Report'!$A186,"+","")), IF(TRIM('Named Boundary Report'!$A186)="", "End of Project", $A186))</f>
        <v>End of Project</v>
      </c>
      <c r="B187" s="473" t="str">
        <f>IF(ISNUMBER('Named Boundary Report'!$A186), "",TRIM(SUBSTITUTE('Named Boundary Report'!$A186, CHAR(160), " ")))</f>
        <v/>
      </c>
      <c r="C187" s="475">
        <f>'Named Boundary Report'!$F186</f>
        <v>0</v>
      </c>
    </row>
    <row r="188" spans="1:3" x14ac:dyDescent="0.25">
      <c r="A188" s="532" t="str">
        <f>IF(ISNUMBER(VALUE(SUBSTITUTE('Named Boundary Report'!$A187,"+",""))), VALUE(SUBSTITUTE('Named Boundary Report'!$A187,"+","")), IF(TRIM('Named Boundary Report'!$A187)="", "End of Project", $A187))</f>
        <v>End of Project</v>
      </c>
      <c r="B188" s="473" t="str">
        <f>IF(ISNUMBER('Named Boundary Report'!$A187), "",TRIM(SUBSTITUTE('Named Boundary Report'!$A187, CHAR(160), " ")))</f>
        <v/>
      </c>
      <c r="C188" s="475">
        <f>'Named Boundary Report'!$F187</f>
        <v>0</v>
      </c>
    </row>
    <row r="189" spans="1:3" x14ac:dyDescent="0.25">
      <c r="A189" s="532" t="str">
        <f>IF(ISNUMBER(VALUE(SUBSTITUTE('Named Boundary Report'!$A188,"+",""))), VALUE(SUBSTITUTE('Named Boundary Report'!$A188,"+","")), IF(TRIM('Named Boundary Report'!$A188)="", "End of Project", $A188))</f>
        <v>End of Project</v>
      </c>
      <c r="B189" s="473" t="str">
        <f>IF(ISNUMBER('Named Boundary Report'!$A188), "",TRIM(SUBSTITUTE('Named Boundary Report'!$A188, CHAR(160), " ")))</f>
        <v/>
      </c>
      <c r="C189" s="475">
        <f>'Named Boundary Report'!$F188</f>
        <v>0</v>
      </c>
    </row>
    <row r="190" spans="1:3" x14ac:dyDescent="0.25">
      <c r="A190" s="532" t="str">
        <f>IF(ISNUMBER(VALUE(SUBSTITUTE('Named Boundary Report'!$A189,"+",""))), VALUE(SUBSTITUTE('Named Boundary Report'!$A189,"+","")), IF(TRIM('Named Boundary Report'!$A189)="", "End of Project", $A189))</f>
        <v>End of Project</v>
      </c>
      <c r="B190" s="473" t="str">
        <f>IF(ISNUMBER('Named Boundary Report'!$A189), "",TRIM(SUBSTITUTE('Named Boundary Report'!$A189, CHAR(160), " ")))</f>
        <v/>
      </c>
      <c r="C190" s="475">
        <f>'Named Boundary Report'!$F189</f>
        <v>0</v>
      </c>
    </row>
    <row r="191" spans="1:3" x14ac:dyDescent="0.25">
      <c r="A191" s="532" t="str">
        <f>IF(ISNUMBER(VALUE(SUBSTITUTE('Named Boundary Report'!$A190,"+",""))), VALUE(SUBSTITUTE('Named Boundary Report'!$A190,"+","")), IF(TRIM('Named Boundary Report'!$A190)="", "End of Project", $A190))</f>
        <v>End of Project</v>
      </c>
      <c r="B191" s="473" t="str">
        <f>IF(ISNUMBER('Named Boundary Report'!$A190), "",TRIM(SUBSTITUTE('Named Boundary Report'!$A190, CHAR(160), " ")))</f>
        <v/>
      </c>
      <c r="C191" s="475">
        <f>'Named Boundary Report'!$F190</f>
        <v>0</v>
      </c>
    </row>
    <row r="192" spans="1:3" x14ac:dyDescent="0.25">
      <c r="A192" s="532" t="str">
        <f>IF(ISNUMBER(VALUE(SUBSTITUTE('Named Boundary Report'!$A191,"+",""))), VALUE(SUBSTITUTE('Named Boundary Report'!$A191,"+","")), IF(TRIM('Named Boundary Report'!$A191)="", "End of Project", $A191))</f>
        <v>End of Project</v>
      </c>
      <c r="B192" s="473" t="str">
        <f>IF(ISNUMBER('Named Boundary Report'!$A191), "",TRIM(SUBSTITUTE('Named Boundary Report'!$A191, CHAR(160), " ")))</f>
        <v/>
      </c>
      <c r="C192" s="475">
        <f>'Named Boundary Report'!$F191</f>
        <v>0</v>
      </c>
    </row>
    <row r="193" spans="1:3" x14ac:dyDescent="0.25">
      <c r="A193" s="532" t="str">
        <f>IF(ISNUMBER(VALUE(SUBSTITUTE('Named Boundary Report'!$A192,"+",""))), VALUE(SUBSTITUTE('Named Boundary Report'!$A192,"+","")), IF(TRIM('Named Boundary Report'!$A192)="", "End of Project", $A192))</f>
        <v>End of Project</v>
      </c>
      <c r="B193" s="473" t="str">
        <f>IF(ISNUMBER('Named Boundary Report'!$A192), "",TRIM(SUBSTITUTE('Named Boundary Report'!$A192, CHAR(160), " ")))</f>
        <v/>
      </c>
      <c r="C193" s="475">
        <f>'Named Boundary Report'!$F192</f>
        <v>0</v>
      </c>
    </row>
    <row r="194" spans="1:3" x14ac:dyDescent="0.25">
      <c r="A194" s="532" t="str">
        <f>IF(ISNUMBER(VALUE(SUBSTITUTE('Named Boundary Report'!$A193,"+",""))), VALUE(SUBSTITUTE('Named Boundary Report'!$A193,"+","")), IF(TRIM('Named Boundary Report'!$A193)="", "End of Project", $A193))</f>
        <v>End of Project</v>
      </c>
      <c r="B194" s="473" t="str">
        <f>IF(ISNUMBER('Named Boundary Report'!$A193), "",TRIM(SUBSTITUTE('Named Boundary Report'!$A193, CHAR(160), " ")))</f>
        <v/>
      </c>
      <c r="C194" s="475">
        <f>'Named Boundary Report'!$F193</f>
        <v>0</v>
      </c>
    </row>
    <row r="195" spans="1:3" x14ac:dyDescent="0.25">
      <c r="A195" s="532" t="str">
        <f>IF(ISNUMBER(VALUE(SUBSTITUTE('Named Boundary Report'!$A194,"+",""))), VALUE(SUBSTITUTE('Named Boundary Report'!$A194,"+","")), IF(TRIM('Named Boundary Report'!$A194)="", "End of Project", $A194))</f>
        <v>End of Project</v>
      </c>
      <c r="B195" s="473" t="str">
        <f>IF(ISNUMBER('Named Boundary Report'!$A194), "",TRIM(SUBSTITUTE('Named Boundary Report'!$A194, CHAR(160), " ")))</f>
        <v/>
      </c>
      <c r="C195" s="475">
        <f>'Named Boundary Report'!$F194</f>
        <v>0</v>
      </c>
    </row>
    <row r="196" spans="1:3" x14ac:dyDescent="0.25">
      <c r="A196" s="532" t="str">
        <f>IF(ISNUMBER(VALUE(SUBSTITUTE('Named Boundary Report'!$A195,"+",""))), VALUE(SUBSTITUTE('Named Boundary Report'!$A195,"+","")), IF(TRIM('Named Boundary Report'!$A195)="", "End of Project", $A195))</f>
        <v>End of Project</v>
      </c>
      <c r="B196" s="473" t="str">
        <f>IF(ISNUMBER('Named Boundary Report'!$A195), "",TRIM(SUBSTITUTE('Named Boundary Report'!$A195, CHAR(160), " ")))</f>
        <v/>
      </c>
      <c r="C196" s="475">
        <f>'Named Boundary Report'!$F195</f>
        <v>0</v>
      </c>
    </row>
    <row r="197" spans="1:3" x14ac:dyDescent="0.25">
      <c r="A197" s="532" t="str">
        <f>IF(ISNUMBER(VALUE(SUBSTITUTE('Named Boundary Report'!$A196,"+",""))), VALUE(SUBSTITUTE('Named Boundary Report'!$A196,"+","")), IF(TRIM('Named Boundary Report'!$A196)="", "End of Project", $A196))</f>
        <v>End of Project</v>
      </c>
      <c r="B197" s="473" t="str">
        <f>IF(ISNUMBER('Named Boundary Report'!$A196), "",TRIM(SUBSTITUTE('Named Boundary Report'!$A196, CHAR(160), " ")))</f>
        <v/>
      </c>
      <c r="C197" s="475">
        <f>'Named Boundary Report'!$F196</f>
        <v>0</v>
      </c>
    </row>
    <row r="198" spans="1:3" x14ac:dyDescent="0.25">
      <c r="A198" s="532" t="str">
        <f>IF(ISNUMBER(VALUE(SUBSTITUTE('Named Boundary Report'!$A197,"+",""))), VALUE(SUBSTITUTE('Named Boundary Report'!$A197,"+","")), IF(TRIM('Named Boundary Report'!$A197)="", "End of Project", $A197))</f>
        <v>End of Project</v>
      </c>
      <c r="B198" s="473" t="str">
        <f>IF(ISNUMBER('Named Boundary Report'!$A197), "",TRIM(SUBSTITUTE('Named Boundary Report'!$A197, CHAR(160), " ")))</f>
        <v/>
      </c>
      <c r="C198" s="475">
        <f>'Named Boundary Report'!$F197</f>
        <v>0</v>
      </c>
    </row>
    <row r="199" spans="1:3" x14ac:dyDescent="0.25">
      <c r="A199" s="532" t="str">
        <f>IF(ISNUMBER(VALUE(SUBSTITUTE('Named Boundary Report'!$A198,"+",""))), VALUE(SUBSTITUTE('Named Boundary Report'!$A198,"+","")), IF(TRIM('Named Boundary Report'!$A198)="", "End of Project", $A198))</f>
        <v>End of Project</v>
      </c>
      <c r="B199" s="473" t="str">
        <f>IF(ISNUMBER('Named Boundary Report'!$A198), "",TRIM(SUBSTITUTE('Named Boundary Report'!$A198, CHAR(160), " ")))</f>
        <v/>
      </c>
      <c r="C199" s="475">
        <f>'Named Boundary Report'!$F198</f>
        <v>0</v>
      </c>
    </row>
    <row r="200" spans="1:3" x14ac:dyDescent="0.25">
      <c r="A200" s="532" t="str">
        <f>IF(ISNUMBER(VALUE(SUBSTITUTE('Named Boundary Report'!$A199,"+",""))), VALUE(SUBSTITUTE('Named Boundary Report'!$A199,"+","")), IF(TRIM('Named Boundary Report'!$A199)="", "End of Project", $A199))</f>
        <v>End of Project</v>
      </c>
      <c r="B200" s="473" t="str">
        <f>IF(ISNUMBER('Named Boundary Report'!$A199), "",TRIM(SUBSTITUTE('Named Boundary Report'!$A199, CHAR(160), " ")))</f>
        <v/>
      </c>
      <c r="C200" s="475">
        <f>'Named Boundary Report'!$F199</f>
        <v>0</v>
      </c>
    </row>
    <row r="201" spans="1:3" x14ac:dyDescent="0.25">
      <c r="A201" s="532" t="str">
        <f>IF(ISNUMBER(VALUE(SUBSTITUTE('Named Boundary Report'!$A200,"+",""))), VALUE(SUBSTITUTE('Named Boundary Report'!$A200,"+","")), IF(TRIM('Named Boundary Report'!$A200)="", "End of Project", $A200))</f>
        <v>End of Project</v>
      </c>
      <c r="B201" s="473" t="str">
        <f>IF(ISNUMBER('Named Boundary Report'!$A200), "",TRIM(SUBSTITUTE('Named Boundary Report'!$A200, CHAR(160), " ")))</f>
        <v/>
      </c>
      <c r="C201" s="475">
        <f>'Named Boundary Report'!$F200</f>
        <v>0</v>
      </c>
    </row>
    <row r="202" spans="1:3" x14ac:dyDescent="0.25">
      <c r="A202" s="532" t="str">
        <f>IF(ISNUMBER(VALUE(SUBSTITUTE('Named Boundary Report'!$A201,"+",""))), VALUE(SUBSTITUTE('Named Boundary Report'!$A201,"+","")), IF(TRIM('Named Boundary Report'!$A201)="", "End of Project", $A201))</f>
        <v>End of Project</v>
      </c>
      <c r="B202" s="473" t="str">
        <f>IF(ISNUMBER('Named Boundary Report'!$A201), "",TRIM(SUBSTITUTE('Named Boundary Report'!$A201, CHAR(160), " ")))</f>
        <v/>
      </c>
      <c r="C202" s="475">
        <f>'Named Boundary Report'!$F201</f>
        <v>0</v>
      </c>
    </row>
    <row r="203" spans="1:3" x14ac:dyDescent="0.25">
      <c r="A203" s="532" t="str">
        <f>IF(ISNUMBER(VALUE(SUBSTITUTE('Named Boundary Report'!$A202,"+",""))), VALUE(SUBSTITUTE('Named Boundary Report'!$A202,"+","")), IF(TRIM('Named Boundary Report'!$A202)="", "End of Project", $A202))</f>
        <v>End of Project</v>
      </c>
      <c r="B203" s="473" t="str">
        <f>IF(ISNUMBER('Named Boundary Report'!$A202), "",TRIM(SUBSTITUTE('Named Boundary Report'!$A202, CHAR(160), " ")))</f>
        <v/>
      </c>
      <c r="C203" s="475">
        <f>'Named Boundary Report'!$F202</f>
        <v>0</v>
      </c>
    </row>
    <row r="204" spans="1:3" x14ac:dyDescent="0.25">
      <c r="A204" s="532" t="str">
        <f>IF(ISNUMBER(VALUE(SUBSTITUTE('Named Boundary Report'!$A203,"+",""))), VALUE(SUBSTITUTE('Named Boundary Report'!$A203,"+","")), IF(TRIM('Named Boundary Report'!$A203)="", "End of Project", $A203))</f>
        <v>End of Project</v>
      </c>
      <c r="B204" s="473" t="str">
        <f>IF(ISNUMBER('Named Boundary Report'!$A203), "",TRIM(SUBSTITUTE('Named Boundary Report'!$A203, CHAR(160), " ")))</f>
        <v/>
      </c>
      <c r="C204" s="475">
        <f>'Named Boundary Report'!$F203</f>
        <v>0</v>
      </c>
    </row>
    <row r="205" spans="1:3" x14ac:dyDescent="0.25">
      <c r="A205" s="532" t="str">
        <f>IF(ISNUMBER(VALUE(SUBSTITUTE('Named Boundary Report'!$A204,"+",""))), VALUE(SUBSTITUTE('Named Boundary Report'!$A204,"+","")), IF(TRIM('Named Boundary Report'!$A204)="", "End of Project", $A204))</f>
        <v>End of Project</v>
      </c>
      <c r="B205" s="473" t="str">
        <f>IF(ISNUMBER('Named Boundary Report'!$A204), "",TRIM(SUBSTITUTE('Named Boundary Report'!$A204, CHAR(160), " ")))</f>
        <v/>
      </c>
      <c r="C205" s="475">
        <f>'Named Boundary Report'!$F204</f>
        <v>0</v>
      </c>
    </row>
    <row r="206" spans="1:3" x14ac:dyDescent="0.25">
      <c r="A206" s="532" t="str">
        <f>IF(ISNUMBER(VALUE(SUBSTITUTE('Named Boundary Report'!$A205,"+",""))), VALUE(SUBSTITUTE('Named Boundary Report'!$A205,"+","")), IF(TRIM('Named Boundary Report'!$A205)="", "End of Project", $A205))</f>
        <v>End of Project</v>
      </c>
      <c r="B206" s="473" t="str">
        <f>IF(ISNUMBER('Named Boundary Report'!$A205), "",TRIM(SUBSTITUTE('Named Boundary Report'!$A205, CHAR(160), " ")))</f>
        <v/>
      </c>
      <c r="C206" s="475">
        <f>'Named Boundary Report'!$F205</f>
        <v>0</v>
      </c>
    </row>
    <row r="207" spans="1:3" x14ac:dyDescent="0.25">
      <c r="A207" s="532" t="str">
        <f>IF(ISNUMBER(VALUE(SUBSTITUTE('Named Boundary Report'!$A206,"+",""))), VALUE(SUBSTITUTE('Named Boundary Report'!$A206,"+","")), IF(TRIM('Named Boundary Report'!$A206)="", "End of Project", $A206))</f>
        <v>End of Project</v>
      </c>
      <c r="B207" s="473" t="str">
        <f>IF(ISNUMBER('Named Boundary Report'!$A206), "",TRIM(SUBSTITUTE('Named Boundary Report'!$A206, CHAR(160), " ")))</f>
        <v/>
      </c>
      <c r="C207" s="475">
        <f>'Named Boundary Report'!$F206</f>
        <v>0</v>
      </c>
    </row>
    <row r="208" spans="1:3" x14ac:dyDescent="0.25">
      <c r="A208" s="532" t="str">
        <f>IF(ISNUMBER(VALUE(SUBSTITUTE('Named Boundary Report'!$A207,"+",""))), VALUE(SUBSTITUTE('Named Boundary Report'!$A207,"+","")), IF(TRIM('Named Boundary Report'!$A207)="", "End of Project", $A207))</f>
        <v>End of Project</v>
      </c>
      <c r="B208" s="473" t="str">
        <f>IF(ISNUMBER('Named Boundary Report'!$A207), "",TRIM(SUBSTITUTE('Named Boundary Report'!$A207, CHAR(160), " ")))</f>
        <v/>
      </c>
      <c r="C208" s="475">
        <f>'Named Boundary Report'!$F207</f>
        <v>0</v>
      </c>
    </row>
    <row r="209" spans="1:3" x14ac:dyDescent="0.25">
      <c r="A209" s="532" t="str">
        <f>IF(ISNUMBER(VALUE(SUBSTITUTE('Named Boundary Report'!$A208,"+",""))), VALUE(SUBSTITUTE('Named Boundary Report'!$A208,"+","")), IF(TRIM('Named Boundary Report'!$A208)="", "End of Project", $A208))</f>
        <v>End of Project</v>
      </c>
      <c r="B209" s="473" t="str">
        <f>IF(ISNUMBER('Named Boundary Report'!$A208), "",TRIM(SUBSTITUTE('Named Boundary Report'!$A208, CHAR(160), " ")))</f>
        <v/>
      </c>
      <c r="C209" s="475">
        <f>'Named Boundary Report'!$F208</f>
        <v>0</v>
      </c>
    </row>
    <row r="210" spans="1:3" x14ac:dyDescent="0.25">
      <c r="A210" s="532" t="str">
        <f>IF(ISNUMBER(VALUE(SUBSTITUTE('Named Boundary Report'!$A209,"+",""))), VALUE(SUBSTITUTE('Named Boundary Report'!$A209,"+","")), IF(TRIM('Named Boundary Report'!$A209)="", "End of Project", $A209))</f>
        <v>End of Project</v>
      </c>
      <c r="B210" s="473" t="str">
        <f>IF(ISNUMBER('Named Boundary Report'!$A209), "",TRIM(SUBSTITUTE('Named Boundary Report'!$A209, CHAR(160), " ")))</f>
        <v/>
      </c>
      <c r="C210" s="475">
        <f>'Named Boundary Report'!$F209</f>
        <v>0</v>
      </c>
    </row>
    <row r="211" spans="1:3" x14ac:dyDescent="0.25">
      <c r="A211" s="532" t="str">
        <f>IF(ISNUMBER(VALUE(SUBSTITUTE('Named Boundary Report'!$A210,"+",""))), VALUE(SUBSTITUTE('Named Boundary Report'!$A210,"+","")), IF(TRIM('Named Boundary Report'!$A210)="", "End of Project", $A210))</f>
        <v>End of Project</v>
      </c>
      <c r="B211" s="473" t="str">
        <f>IF(ISNUMBER('Named Boundary Report'!$A210), "",TRIM(SUBSTITUTE('Named Boundary Report'!$A210, CHAR(160), " ")))</f>
        <v/>
      </c>
      <c r="C211" s="475">
        <f>'Named Boundary Report'!$F210</f>
        <v>0</v>
      </c>
    </row>
    <row r="212" spans="1:3" x14ac:dyDescent="0.25">
      <c r="A212" s="532" t="str">
        <f>IF(ISNUMBER(VALUE(SUBSTITUTE('Named Boundary Report'!$A211,"+",""))), VALUE(SUBSTITUTE('Named Boundary Report'!$A211,"+","")), IF(TRIM('Named Boundary Report'!$A211)="", "End of Project", $A211))</f>
        <v>End of Project</v>
      </c>
      <c r="B212" s="473" t="str">
        <f>IF(ISNUMBER('Named Boundary Report'!$A211), "",TRIM(SUBSTITUTE('Named Boundary Report'!$A211, CHAR(160), " ")))</f>
        <v/>
      </c>
      <c r="C212" s="475">
        <f>'Named Boundary Report'!$F211</f>
        <v>0</v>
      </c>
    </row>
    <row r="213" spans="1:3" x14ac:dyDescent="0.25">
      <c r="A213" s="532" t="str">
        <f>IF(ISNUMBER(VALUE(SUBSTITUTE('Named Boundary Report'!$A212,"+",""))), VALUE(SUBSTITUTE('Named Boundary Report'!$A212,"+","")), IF(TRIM('Named Boundary Report'!$A212)="", "End of Project", $A212))</f>
        <v>End of Project</v>
      </c>
      <c r="B213" s="473" t="str">
        <f>IF(ISNUMBER('Named Boundary Report'!$A212), "",TRIM(SUBSTITUTE('Named Boundary Report'!$A212, CHAR(160), " ")))</f>
        <v/>
      </c>
      <c r="C213" s="475">
        <f>'Named Boundary Report'!$F212</f>
        <v>0</v>
      </c>
    </row>
    <row r="214" spans="1:3" x14ac:dyDescent="0.25">
      <c r="A214" s="532" t="str">
        <f>IF(ISNUMBER(VALUE(SUBSTITUTE('Named Boundary Report'!$A213,"+",""))), VALUE(SUBSTITUTE('Named Boundary Report'!$A213,"+","")), IF(TRIM('Named Boundary Report'!$A213)="", "End of Project", $A213))</f>
        <v>End of Project</v>
      </c>
      <c r="B214" s="473" t="str">
        <f>IF(ISNUMBER('Named Boundary Report'!$A213), "",TRIM(SUBSTITUTE('Named Boundary Report'!$A213, CHAR(160), " ")))</f>
        <v/>
      </c>
      <c r="C214" s="475">
        <f>'Named Boundary Report'!$F213</f>
        <v>0</v>
      </c>
    </row>
    <row r="215" spans="1:3" x14ac:dyDescent="0.25">
      <c r="A215" s="532" t="str">
        <f>IF(ISNUMBER(VALUE(SUBSTITUTE('Named Boundary Report'!$A214,"+",""))), VALUE(SUBSTITUTE('Named Boundary Report'!$A214,"+","")), IF(TRIM('Named Boundary Report'!$A214)="", "End of Project", $A214))</f>
        <v>End of Project</v>
      </c>
      <c r="B215" s="473" t="str">
        <f>IF(ISNUMBER('Named Boundary Report'!$A214), "",TRIM(SUBSTITUTE('Named Boundary Report'!$A214, CHAR(160), " ")))</f>
        <v/>
      </c>
      <c r="C215" s="475">
        <f>'Named Boundary Report'!$F214</f>
        <v>0</v>
      </c>
    </row>
    <row r="216" spans="1:3" x14ac:dyDescent="0.25">
      <c r="A216" s="532" t="str">
        <f>IF(ISNUMBER(VALUE(SUBSTITUTE('Named Boundary Report'!$A215,"+",""))), VALUE(SUBSTITUTE('Named Boundary Report'!$A215,"+","")), IF(TRIM('Named Boundary Report'!$A215)="", "End of Project", $A215))</f>
        <v>End of Project</v>
      </c>
      <c r="B216" s="473" t="str">
        <f>IF(ISNUMBER('Named Boundary Report'!$A215), "",TRIM(SUBSTITUTE('Named Boundary Report'!$A215, CHAR(160), " ")))</f>
        <v/>
      </c>
      <c r="C216" s="475">
        <f>'Named Boundary Report'!$F215</f>
        <v>0</v>
      </c>
    </row>
    <row r="217" spans="1:3" x14ac:dyDescent="0.25">
      <c r="A217" s="532" t="str">
        <f>IF(ISNUMBER(VALUE(SUBSTITUTE('Named Boundary Report'!$A216,"+",""))), VALUE(SUBSTITUTE('Named Boundary Report'!$A216,"+","")), IF(TRIM('Named Boundary Report'!$A216)="", "End of Project", $A216))</f>
        <v>End of Project</v>
      </c>
      <c r="B217" s="473" t="str">
        <f>IF(ISNUMBER('Named Boundary Report'!$A216), "",TRIM(SUBSTITUTE('Named Boundary Report'!$A216, CHAR(160), " ")))</f>
        <v/>
      </c>
      <c r="C217" s="475">
        <f>'Named Boundary Report'!$F216</f>
        <v>0</v>
      </c>
    </row>
    <row r="218" spans="1:3" x14ac:dyDescent="0.25">
      <c r="A218" s="532" t="str">
        <f>IF(ISNUMBER(VALUE(SUBSTITUTE('Named Boundary Report'!$A217,"+",""))), VALUE(SUBSTITUTE('Named Boundary Report'!$A217,"+","")), IF(TRIM('Named Boundary Report'!$A217)="", "End of Project", $A217))</f>
        <v>End of Project</v>
      </c>
      <c r="B218" s="473" t="str">
        <f>IF(ISNUMBER('Named Boundary Report'!$A217), "",TRIM(SUBSTITUTE('Named Boundary Report'!$A217, CHAR(160), " ")))</f>
        <v/>
      </c>
      <c r="C218" s="475">
        <f>'Named Boundary Report'!$F217</f>
        <v>0</v>
      </c>
    </row>
    <row r="219" spans="1:3" x14ac:dyDescent="0.25">
      <c r="A219" s="532" t="str">
        <f>IF(ISNUMBER(VALUE(SUBSTITUTE('Named Boundary Report'!$A218,"+",""))), VALUE(SUBSTITUTE('Named Boundary Report'!$A218,"+","")), IF(TRIM('Named Boundary Report'!$A218)="", "End of Project", $A218))</f>
        <v>End of Project</v>
      </c>
      <c r="B219" s="473" t="str">
        <f>IF(ISNUMBER('Named Boundary Report'!$A218), "",TRIM(SUBSTITUTE('Named Boundary Report'!$A218, CHAR(160), " ")))</f>
        <v/>
      </c>
      <c r="C219" s="475">
        <f>'Named Boundary Report'!$F218</f>
        <v>0</v>
      </c>
    </row>
    <row r="220" spans="1:3" x14ac:dyDescent="0.25">
      <c r="A220" s="532" t="str">
        <f>IF(ISNUMBER(VALUE(SUBSTITUTE('Named Boundary Report'!$A219,"+",""))), VALUE(SUBSTITUTE('Named Boundary Report'!$A219,"+","")), IF(TRIM('Named Boundary Report'!$A219)="", "End of Project", $A219))</f>
        <v>End of Project</v>
      </c>
      <c r="B220" s="473" t="str">
        <f>IF(ISNUMBER('Named Boundary Report'!$A219), "",TRIM(SUBSTITUTE('Named Boundary Report'!$A219, CHAR(160), " ")))</f>
        <v/>
      </c>
      <c r="C220" s="475">
        <f>'Named Boundary Report'!$F219</f>
        <v>0</v>
      </c>
    </row>
    <row r="221" spans="1:3" x14ac:dyDescent="0.25">
      <c r="A221" s="532" t="str">
        <f>IF(ISNUMBER(VALUE(SUBSTITUTE('Named Boundary Report'!$A220,"+",""))), VALUE(SUBSTITUTE('Named Boundary Report'!$A220,"+","")), IF(TRIM('Named Boundary Report'!$A220)="", "End of Project", $A220))</f>
        <v>End of Project</v>
      </c>
      <c r="B221" s="473" t="str">
        <f>IF(ISNUMBER('Named Boundary Report'!$A220), "",TRIM(SUBSTITUTE('Named Boundary Report'!$A220, CHAR(160), " ")))</f>
        <v/>
      </c>
      <c r="C221" s="475">
        <f>'Named Boundary Report'!$F220</f>
        <v>0</v>
      </c>
    </row>
    <row r="222" spans="1:3" x14ac:dyDescent="0.25">
      <c r="A222" s="532" t="str">
        <f>IF(ISNUMBER(VALUE(SUBSTITUTE('Named Boundary Report'!$A221,"+",""))), VALUE(SUBSTITUTE('Named Boundary Report'!$A221,"+","")), IF(TRIM('Named Boundary Report'!$A221)="", "End of Project", $A221))</f>
        <v>End of Project</v>
      </c>
      <c r="B222" s="473" t="str">
        <f>IF(ISNUMBER('Named Boundary Report'!$A221), "",TRIM(SUBSTITUTE('Named Boundary Report'!$A221, CHAR(160), " ")))</f>
        <v/>
      </c>
      <c r="C222" s="475">
        <f>'Named Boundary Report'!$F221</f>
        <v>0</v>
      </c>
    </row>
    <row r="223" spans="1:3" x14ac:dyDescent="0.25">
      <c r="A223" s="532" t="str">
        <f>IF(ISNUMBER(VALUE(SUBSTITUTE('Named Boundary Report'!$A222,"+",""))), VALUE(SUBSTITUTE('Named Boundary Report'!$A222,"+","")), IF(TRIM('Named Boundary Report'!$A222)="", "End of Project", $A222))</f>
        <v>End of Project</v>
      </c>
      <c r="B223" s="473" t="str">
        <f>IF(ISNUMBER('Named Boundary Report'!$A222), "",TRIM(SUBSTITUTE('Named Boundary Report'!$A222, CHAR(160), " ")))</f>
        <v/>
      </c>
      <c r="C223" s="475">
        <f>'Named Boundary Report'!$F222</f>
        <v>0</v>
      </c>
    </row>
    <row r="224" spans="1:3" x14ac:dyDescent="0.25">
      <c r="A224" s="532" t="str">
        <f>IF(ISNUMBER(VALUE(SUBSTITUTE('Named Boundary Report'!$A223,"+",""))), VALUE(SUBSTITUTE('Named Boundary Report'!$A223,"+","")), IF(TRIM('Named Boundary Report'!$A223)="", "End of Project", $A223))</f>
        <v>End of Project</v>
      </c>
      <c r="B224" s="473" t="str">
        <f>IF(ISNUMBER('Named Boundary Report'!$A223), "",TRIM(SUBSTITUTE('Named Boundary Report'!$A223, CHAR(160), " ")))</f>
        <v/>
      </c>
      <c r="C224" s="475">
        <f>'Named Boundary Report'!$F223</f>
        <v>0</v>
      </c>
    </row>
    <row r="225" spans="1:3" x14ac:dyDescent="0.25">
      <c r="A225" s="532" t="str">
        <f>IF(ISNUMBER(VALUE(SUBSTITUTE('Named Boundary Report'!$A224,"+",""))), VALUE(SUBSTITUTE('Named Boundary Report'!$A224,"+","")), IF(TRIM('Named Boundary Report'!$A224)="", "End of Project", $A224))</f>
        <v>End of Project</v>
      </c>
      <c r="B225" s="473" t="str">
        <f>IF(ISNUMBER('Named Boundary Report'!$A224), "",TRIM(SUBSTITUTE('Named Boundary Report'!$A224, CHAR(160), " ")))</f>
        <v/>
      </c>
      <c r="C225" s="475">
        <f>'Named Boundary Report'!$F224</f>
        <v>0</v>
      </c>
    </row>
    <row r="226" spans="1:3" x14ac:dyDescent="0.25">
      <c r="A226" s="532" t="str">
        <f>IF(ISNUMBER(VALUE(SUBSTITUTE('Named Boundary Report'!$A225,"+",""))), VALUE(SUBSTITUTE('Named Boundary Report'!$A225,"+","")), IF(TRIM('Named Boundary Report'!$A225)="", "End of Project", $A225))</f>
        <v>End of Project</v>
      </c>
      <c r="B226" s="473" t="str">
        <f>IF(ISNUMBER('Named Boundary Report'!$A225), "",TRIM(SUBSTITUTE('Named Boundary Report'!$A225, CHAR(160), " ")))</f>
        <v/>
      </c>
      <c r="C226" s="475">
        <f>'Named Boundary Report'!$F225</f>
        <v>0</v>
      </c>
    </row>
    <row r="227" spans="1:3" x14ac:dyDescent="0.25">
      <c r="A227" s="532" t="str">
        <f>IF(ISNUMBER(VALUE(SUBSTITUTE('Named Boundary Report'!$A226,"+",""))), VALUE(SUBSTITUTE('Named Boundary Report'!$A226,"+","")), IF(TRIM('Named Boundary Report'!$A226)="", "End of Project", $A226))</f>
        <v>End of Project</v>
      </c>
      <c r="B227" s="473" t="str">
        <f>IF(ISNUMBER('Named Boundary Report'!$A226), "",TRIM(SUBSTITUTE('Named Boundary Report'!$A226, CHAR(160), " ")))</f>
        <v/>
      </c>
      <c r="C227" s="475">
        <f>'Named Boundary Report'!$F226</f>
        <v>0</v>
      </c>
    </row>
    <row r="228" spans="1:3" x14ac:dyDescent="0.25">
      <c r="A228" s="532" t="str">
        <f>IF(ISNUMBER(VALUE(SUBSTITUTE('Named Boundary Report'!$A227,"+",""))), VALUE(SUBSTITUTE('Named Boundary Report'!$A227,"+","")), IF(TRIM('Named Boundary Report'!$A227)="", "End of Project", $A227))</f>
        <v>End of Project</v>
      </c>
      <c r="B228" s="473" t="str">
        <f>IF(ISNUMBER('Named Boundary Report'!$A227), "",TRIM(SUBSTITUTE('Named Boundary Report'!$A227, CHAR(160), " ")))</f>
        <v/>
      </c>
      <c r="C228" s="475">
        <f>'Named Boundary Report'!$F227</f>
        <v>0</v>
      </c>
    </row>
    <row r="229" spans="1:3" x14ac:dyDescent="0.25">
      <c r="A229" s="532" t="str">
        <f>IF(ISNUMBER(VALUE(SUBSTITUTE('Named Boundary Report'!$A228,"+",""))), VALUE(SUBSTITUTE('Named Boundary Report'!$A228,"+","")), IF(TRIM('Named Boundary Report'!$A228)="", "End of Project", $A228))</f>
        <v>End of Project</v>
      </c>
      <c r="B229" s="473" t="str">
        <f>IF(ISNUMBER('Named Boundary Report'!$A228), "",TRIM(SUBSTITUTE('Named Boundary Report'!$A228, CHAR(160), " ")))</f>
        <v/>
      </c>
      <c r="C229" s="475">
        <f>'Named Boundary Report'!$F228</f>
        <v>0</v>
      </c>
    </row>
    <row r="230" spans="1:3" x14ac:dyDescent="0.25">
      <c r="A230" s="532" t="str">
        <f>IF(ISNUMBER(VALUE(SUBSTITUTE('Named Boundary Report'!$A229,"+",""))), VALUE(SUBSTITUTE('Named Boundary Report'!$A229,"+","")), IF(TRIM('Named Boundary Report'!$A229)="", "End of Project", $A229))</f>
        <v>End of Project</v>
      </c>
      <c r="B230" s="473" t="str">
        <f>IF(ISNUMBER('Named Boundary Report'!$A229), "",TRIM(SUBSTITUTE('Named Boundary Report'!$A229, CHAR(160), " ")))</f>
        <v/>
      </c>
      <c r="C230" s="475">
        <f>'Named Boundary Report'!$F229</f>
        <v>0</v>
      </c>
    </row>
    <row r="231" spans="1:3" x14ac:dyDescent="0.25">
      <c r="A231" s="532" t="str">
        <f>IF(ISNUMBER(VALUE(SUBSTITUTE('Named Boundary Report'!$A230,"+",""))), VALUE(SUBSTITUTE('Named Boundary Report'!$A230,"+","")), IF(TRIM('Named Boundary Report'!$A230)="", "End of Project", $A230))</f>
        <v>End of Project</v>
      </c>
      <c r="B231" s="473" t="str">
        <f>IF(ISNUMBER('Named Boundary Report'!$A230), "",TRIM(SUBSTITUTE('Named Boundary Report'!$A230, CHAR(160), " ")))</f>
        <v/>
      </c>
      <c r="C231" s="475">
        <f>'Named Boundary Report'!$F230</f>
        <v>0</v>
      </c>
    </row>
    <row r="232" spans="1:3" x14ac:dyDescent="0.25">
      <c r="A232" s="532" t="str">
        <f>IF(ISNUMBER(VALUE(SUBSTITUTE('Named Boundary Report'!$A231,"+",""))), VALUE(SUBSTITUTE('Named Boundary Report'!$A231,"+","")), IF(TRIM('Named Boundary Report'!$A231)="", "End of Project", $A231))</f>
        <v>End of Project</v>
      </c>
      <c r="B232" s="473" t="str">
        <f>IF(ISNUMBER('Named Boundary Report'!$A231), "",TRIM(SUBSTITUTE('Named Boundary Report'!$A231, CHAR(160), " ")))</f>
        <v/>
      </c>
      <c r="C232" s="475">
        <f>'Named Boundary Report'!$F231</f>
        <v>0</v>
      </c>
    </row>
    <row r="233" spans="1:3" x14ac:dyDescent="0.25">
      <c r="A233" s="532" t="str">
        <f>IF(ISNUMBER(VALUE(SUBSTITUTE('Named Boundary Report'!$A232,"+",""))), VALUE(SUBSTITUTE('Named Boundary Report'!$A232,"+","")), IF(TRIM('Named Boundary Report'!$A232)="", "End of Project", $A232))</f>
        <v>End of Project</v>
      </c>
      <c r="B233" s="473" t="str">
        <f>IF(ISNUMBER('Named Boundary Report'!$A232), "",TRIM(SUBSTITUTE('Named Boundary Report'!$A232, CHAR(160), " ")))</f>
        <v/>
      </c>
      <c r="C233" s="475">
        <f>'Named Boundary Report'!$F232</f>
        <v>0</v>
      </c>
    </row>
    <row r="234" spans="1:3" x14ac:dyDescent="0.25">
      <c r="A234" s="532" t="str">
        <f>IF(ISNUMBER(VALUE(SUBSTITUTE('Named Boundary Report'!$A233,"+",""))), VALUE(SUBSTITUTE('Named Boundary Report'!$A233,"+","")), IF(TRIM('Named Boundary Report'!$A233)="", "End of Project", $A233))</f>
        <v>End of Project</v>
      </c>
      <c r="B234" s="473" t="str">
        <f>IF(ISNUMBER('Named Boundary Report'!$A233), "",TRIM(SUBSTITUTE('Named Boundary Report'!$A233, CHAR(160), " ")))</f>
        <v/>
      </c>
      <c r="C234" s="475">
        <f>'Named Boundary Report'!$F233</f>
        <v>0</v>
      </c>
    </row>
    <row r="235" spans="1:3" x14ac:dyDescent="0.25">
      <c r="A235" s="532" t="str">
        <f>IF(ISNUMBER(VALUE(SUBSTITUTE('Named Boundary Report'!$A234,"+",""))), VALUE(SUBSTITUTE('Named Boundary Report'!$A234,"+","")), IF(TRIM('Named Boundary Report'!$A234)="", "End of Project", $A234))</f>
        <v>End of Project</v>
      </c>
      <c r="B235" s="473" t="str">
        <f>IF(ISNUMBER('Named Boundary Report'!$A234), "",TRIM(SUBSTITUTE('Named Boundary Report'!$A234, CHAR(160), " ")))</f>
        <v/>
      </c>
      <c r="C235" s="475">
        <f>'Named Boundary Report'!$F234</f>
        <v>0</v>
      </c>
    </row>
    <row r="236" spans="1:3" x14ac:dyDescent="0.25">
      <c r="A236" s="532" t="str">
        <f>IF(ISNUMBER(VALUE(SUBSTITUTE('Named Boundary Report'!$A235,"+",""))), VALUE(SUBSTITUTE('Named Boundary Report'!$A235,"+","")), IF(TRIM('Named Boundary Report'!$A235)="", "End of Project", $A235))</f>
        <v>End of Project</v>
      </c>
      <c r="B236" s="473" t="str">
        <f>IF(ISNUMBER('Named Boundary Report'!$A235), "",TRIM(SUBSTITUTE('Named Boundary Report'!$A235, CHAR(160), " ")))</f>
        <v/>
      </c>
      <c r="C236" s="475">
        <f>'Named Boundary Report'!$F235</f>
        <v>0</v>
      </c>
    </row>
    <row r="237" spans="1:3" x14ac:dyDescent="0.25">
      <c r="A237" s="532" t="str">
        <f>IF(ISNUMBER(VALUE(SUBSTITUTE('Named Boundary Report'!$A236,"+",""))), VALUE(SUBSTITUTE('Named Boundary Report'!$A236,"+","")), IF(TRIM('Named Boundary Report'!$A236)="", "End of Project", $A236))</f>
        <v>End of Project</v>
      </c>
      <c r="B237" s="473" t="str">
        <f>IF(ISNUMBER('Named Boundary Report'!$A236), "",TRIM(SUBSTITUTE('Named Boundary Report'!$A236, CHAR(160), " ")))</f>
        <v/>
      </c>
      <c r="C237" s="475">
        <f>'Named Boundary Report'!$F236</f>
        <v>0</v>
      </c>
    </row>
    <row r="238" spans="1:3" x14ac:dyDescent="0.25">
      <c r="A238" s="532" t="str">
        <f>IF(ISNUMBER(VALUE(SUBSTITUTE('Named Boundary Report'!$A237,"+",""))), VALUE(SUBSTITUTE('Named Boundary Report'!$A237,"+","")), IF(TRIM('Named Boundary Report'!$A237)="", "End of Project", $A237))</f>
        <v>End of Project</v>
      </c>
      <c r="B238" s="473" t="str">
        <f>IF(ISNUMBER('Named Boundary Report'!$A237), "",TRIM(SUBSTITUTE('Named Boundary Report'!$A237, CHAR(160), " ")))</f>
        <v/>
      </c>
      <c r="C238" s="475">
        <f>'Named Boundary Report'!$F237</f>
        <v>0</v>
      </c>
    </row>
    <row r="239" spans="1:3" x14ac:dyDescent="0.25">
      <c r="A239" s="532" t="str">
        <f>IF(ISNUMBER(VALUE(SUBSTITUTE('Named Boundary Report'!$A238,"+",""))), VALUE(SUBSTITUTE('Named Boundary Report'!$A238,"+","")), IF(TRIM('Named Boundary Report'!$A238)="", "End of Project", $A238))</f>
        <v>End of Project</v>
      </c>
      <c r="B239" s="473" t="str">
        <f>IF(ISNUMBER('Named Boundary Report'!$A238), "",TRIM(SUBSTITUTE('Named Boundary Report'!$A238, CHAR(160), " ")))</f>
        <v/>
      </c>
      <c r="C239" s="475">
        <f>'Named Boundary Report'!$F238</f>
        <v>0</v>
      </c>
    </row>
    <row r="240" spans="1:3" x14ac:dyDescent="0.25">
      <c r="A240" s="532" t="str">
        <f>IF(ISNUMBER(VALUE(SUBSTITUTE('Named Boundary Report'!$A239,"+",""))), VALUE(SUBSTITUTE('Named Boundary Report'!$A239,"+","")), IF(TRIM('Named Boundary Report'!$A239)="", "End of Project", $A239))</f>
        <v>End of Project</v>
      </c>
      <c r="B240" s="473" t="str">
        <f>IF(ISNUMBER('Named Boundary Report'!$A239), "",TRIM(SUBSTITUTE('Named Boundary Report'!$A239, CHAR(160), " ")))</f>
        <v/>
      </c>
      <c r="C240" s="475">
        <f>'Named Boundary Report'!$F239</f>
        <v>0</v>
      </c>
    </row>
    <row r="241" spans="1:3" x14ac:dyDescent="0.25">
      <c r="A241" s="532" t="str">
        <f>IF(ISNUMBER(VALUE(SUBSTITUTE('Named Boundary Report'!$A240,"+",""))), VALUE(SUBSTITUTE('Named Boundary Report'!$A240,"+","")), IF(TRIM('Named Boundary Report'!$A240)="", "End of Project", $A240))</f>
        <v>End of Project</v>
      </c>
      <c r="B241" s="473" t="str">
        <f>IF(ISNUMBER('Named Boundary Report'!$A240), "",TRIM(SUBSTITUTE('Named Boundary Report'!$A240, CHAR(160), " ")))</f>
        <v/>
      </c>
      <c r="C241" s="475">
        <f>'Named Boundary Report'!$F240</f>
        <v>0</v>
      </c>
    </row>
    <row r="242" spans="1:3" x14ac:dyDescent="0.25">
      <c r="A242" s="532" t="str">
        <f>IF(ISNUMBER(VALUE(SUBSTITUTE('Named Boundary Report'!$A241,"+",""))), VALUE(SUBSTITUTE('Named Boundary Report'!$A241,"+","")), IF(TRIM('Named Boundary Report'!$A241)="", "End of Project", $A241))</f>
        <v>End of Project</v>
      </c>
      <c r="B242" s="473" t="str">
        <f>IF(ISNUMBER('Named Boundary Report'!$A241), "",TRIM(SUBSTITUTE('Named Boundary Report'!$A241, CHAR(160), " ")))</f>
        <v/>
      </c>
      <c r="C242" s="475">
        <f>'Named Boundary Report'!$F241</f>
        <v>0</v>
      </c>
    </row>
    <row r="243" spans="1:3" x14ac:dyDescent="0.25">
      <c r="A243" s="532" t="str">
        <f>IF(ISNUMBER(VALUE(SUBSTITUTE('Named Boundary Report'!$A242,"+",""))), VALUE(SUBSTITUTE('Named Boundary Report'!$A242,"+","")), IF(TRIM('Named Boundary Report'!$A242)="", "End of Project", $A242))</f>
        <v>End of Project</v>
      </c>
      <c r="B243" s="473" t="str">
        <f>IF(ISNUMBER('Named Boundary Report'!$A242), "",TRIM(SUBSTITUTE('Named Boundary Report'!$A242, CHAR(160), " ")))</f>
        <v/>
      </c>
      <c r="C243" s="475">
        <f>'Named Boundary Report'!$F242</f>
        <v>0</v>
      </c>
    </row>
    <row r="244" spans="1:3" x14ac:dyDescent="0.25">
      <c r="A244" s="532" t="str">
        <f>IF(ISNUMBER(VALUE(SUBSTITUTE('Named Boundary Report'!$A243,"+",""))), VALUE(SUBSTITUTE('Named Boundary Report'!$A243,"+","")), IF(TRIM('Named Boundary Report'!$A243)="", "End of Project", $A243))</f>
        <v>End of Project</v>
      </c>
      <c r="B244" s="473" t="str">
        <f>IF(ISNUMBER('Named Boundary Report'!$A243), "",TRIM(SUBSTITUTE('Named Boundary Report'!$A243, CHAR(160), " ")))</f>
        <v/>
      </c>
      <c r="C244" s="475">
        <f>'Named Boundary Report'!$F243</f>
        <v>0</v>
      </c>
    </row>
    <row r="245" spans="1:3" x14ac:dyDescent="0.25">
      <c r="A245" s="532" t="str">
        <f>IF(ISNUMBER(VALUE(SUBSTITUTE('Named Boundary Report'!$A244,"+",""))), VALUE(SUBSTITUTE('Named Boundary Report'!$A244,"+","")), IF(TRIM('Named Boundary Report'!$A244)="", "End of Project", $A244))</f>
        <v>End of Project</v>
      </c>
      <c r="B245" s="473" t="str">
        <f>IF(ISNUMBER('Named Boundary Report'!$A244), "",TRIM(SUBSTITUTE('Named Boundary Report'!$A244, CHAR(160), " ")))</f>
        <v/>
      </c>
      <c r="C245" s="475">
        <f>'Named Boundary Report'!$F244</f>
        <v>0</v>
      </c>
    </row>
    <row r="246" spans="1:3" x14ac:dyDescent="0.25">
      <c r="A246" s="532" t="str">
        <f>IF(ISNUMBER(VALUE(SUBSTITUTE('Named Boundary Report'!$A245,"+",""))), VALUE(SUBSTITUTE('Named Boundary Report'!$A245,"+","")), IF(TRIM('Named Boundary Report'!$A245)="", "End of Project", $A245))</f>
        <v>End of Project</v>
      </c>
      <c r="B246" s="473" t="str">
        <f>IF(ISNUMBER('Named Boundary Report'!$A245), "",TRIM(SUBSTITUTE('Named Boundary Report'!$A245, CHAR(160), " ")))</f>
        <v/>
      </c>
      <c r="C246" s="475">
        <f>'Named Boundary Report'!$F245</f>
        <v>0</v>
      </c>
    </row>
    <row r="247" spans="1:3" x14ac:dyDescent="0.25">
      <c r="A247" s="532" t="str">
        <f>IF(ISNUMBER(VALUE(SUBSTITUTE('Named Boundary Report'!$A246,"+",""))), VALUE(SUBSTITUTE('Named Boundary Report'!$A246,"+","")), IF(TRIM('Named Boundary Report'!$A246)="", "End of Project", $A246))</f>
        <v>End of Project</v>
      </c>
      <c r="B247" s="473" t="str">
        <f>IF(ISNUMBER('Named Boundary Report'!$A246), "",TRIM(SUBSTITUTE('Named Boundary Report'!$A246, CHAR(160), " ")))</f>
        <v/>
      </c>
      <c r="C247" s="475">
        <f>'Named Boundary Report'!$F246</f>
        <v>0</v>
      </c>
    </row>
    <row r="248" spans="1:3" x14ac:dyDescent="0.25">
      <c r="A248" s="532" t="str">
        <f>IF(ISNUMBER(VALUE(SUBSTITUTE('Named Boundary Report'!$A247,"+",""))), VALUE(SUBSTITUTE('Named Boundary Report'!$A247,"+","")), IF(TRIM('Named Boundary Report'!$A247)="", "End of Project", $A247))</f>
        <v>End of Project</v>
      </c>
      <c r="B248" s="473" t="str">
        <f>IF(ISNUMBER('Named Boundary Report'!$A247), "",TRIM(SUBSTITUTE('Named Boundary Report'!$A247, CHAR(160), " ")))</f>
        <v/>
      </c>
      <c r="C248" s="475">
        <f>'Named Boundary Report'!$F247</f>
        <v>0</v>
      </c>
    </row>
    <row r="249" spans="1:3" x14ac:dyDescent="0.25">
      <c r="A249" s="532" t="str">
        <f>IF(ISNUMBER(VALUE(SUBSTITUTE('Named Boundary Report'!$A248,"+",""))), VALUE(SUBSTITUTE('Named Boundary Report'!$A248,"+","")), IF(TRIM('Named Boundary Report'!$A248)="", "End of Project", $A248))</f>
        <v>End of Project</v>
      </c>
      <c r="B249" s="473" t="str">
        <f>IF(ISNUMBER('Named Boundary Report'!$A248), "",TRIM(SUBSTITUTE('Named Boundary Report'!$A248, CHAR(160), " ")))</f>
        <v/>
      </c>
      <c r="C249" s="475">
        <f>'Named Boundary Report'!$F248</f>
        <v>0</v>
      </c>
    </row>
    <row r="250" spans="1:3" x14ac:dyDescent="0.25">
      <c r="A250" s="532" t="str">
        <f>IF(ISNUMBER(VALUE(SUBSTITUTE('Named Boundary Report'!$A249,"+",""))), VALUE(SUBSTITUTE('Named Boundary Report'!$A249,"+","")), IF(TRIM('Named Boundary Report'!$A249)="", "End of Project", $A249))</f>
        <v>End of Project</v>
      </c>
      <c r="B250" s="473" t="str">
        <f>IF(ISNUMBER('Named Boundary Report'!$A249), "",TRIM(SUBSTITUTE('Named Boundary Report'!$A249, CHAR(160), " ")))</f>
        <v/>
      </c>
      <c r="C250" s="475">
        <f>'Named Boundary Report'!$F249</f>
        <v>0</v>
      </c>
    </row>
    <row r="251" spans="1:3" x14ac:dyDescent="0.25">
      <c r="A251" s="532" t="str">
        <f>IF(ISNUMBER(VALUE(SUBSTITUTE('Named Boundary Report'!$A250,"+",""))), VALUE(SUBSTITUTE('Named Boundary Report'!$A250,"+","")), IF(TRIM('Named Boundary Report'!$A250)="", "End of Project", $A250))</f>
        <v>End of Project</v>
      </c>
      <c r="B251" s="473" t="str">
        <f>IF(ISNUMBER('Named Boundary Report'!$A250), "",TRIM(SUBSTITUTE('Named Boundary Report'!$A250, CHAR(160), " ")))</f>
        <v/>
      </c>
      <c r="C251" s="475">
        <f>'Named Boundary Report'!$F250</f>
        <v>0</v>
      </c>
    </row>
    <row r="252" spans="1:3" x14ac:dyDescent="0.25">
      <c r="A252" s="532" t="str">
        <f>IF(ISNUMBER(VALUE(SUBSTITUTE('Named Boundary Report'!$A251,"+",""))), VALUE(SUBSTITUTE('Named Boundary Report'!$A251,"+","")), IF(TRIM('Named Boundary Report'!$A251)="", "End of Project", $A251))</f>
        <v>End of Project</v>
      </c>
      <c r="B252" s="473" t="str">
        <f>IF(ISNUMBER('Named Boundary Report'!$A251), "",TRIM(SUBSTITUTE('Named Boundary Report'!$A251, CHAR(160), " ")))</f>
        <v/>
      </c>
      <c r="C252" s="475">
        <f>'Named Boundary Report'!$F251</f>
        <v>0</v>
      </c>
    </row>
    <row r="253" spans="1:3" x14ac:dyDescent="0.25">
      <c r="A253" s="532" t="str">
        <f>IF(ISNUMBER(VALUE(SUBSTITUTE('Named Boundary Report'!$A252,"+",""))), VALUE(SUBSTITUTE('Named Boundary Report'!$A252,"+","")), IF(TRIM('Named Boundary Report'!$A252)="", "End of Project", $A252))</f>
        <v>End of Project</v>
      </c>
      <c r="B253" s="473" t="str">
        <f>IF(ISNUMBER('Named Boundary Report'!$A252), "",TRIM(SUBSTITUTE('Named Boundary Report'!$A252, CHAR(160), " ")))</f>
        <v/>
      </c>
      <c r="C253" s="475">
        <f>'Named Boundary Report'!$F252</f>
        <v>0</v>
      </c>
    </row>
    <row r="254" spans="1:3" x14ac:dyDescent="0.25">
      <c r="A254" s="532" t="str">
        <f>IF(ISNUMBER(VALUE(SUBSTITUTE('Named Boundary Report'!$A253,"+",""))), VALUE(SUBSTITUTE('Named Boundary Report'!$A253,"+","")), IF(TRIM('Named Boundary Report'!$A253)="", "End of Project", $A253))</f>
        <v>End of Project</v>
      </c>
      <c r="B254" s="473" t="str">
        <f>IF(ISNUMBER('Named Boundary Report'!$A253), "",TRIM(SUBSTITUTE('Named Boundary Report'!$A253, CHAR(160), " ")))</f>
        <v/>
      </c>
      <c r="C254" s="475">
        <f>'Named Boundary Report'!$F253</f>
        <v>0</v>
      </c>
    </row>
    <row r="255" spans="1:3" x14ac:dyDescent="0.25">
      <c r="A255" s="532" t="str">
        <f>IF(ISNUMBER(VALUE(SUBSTITUTE('Named Boundary Report'!$A254,"+",""))), VALUE(SUBSTITUTE('Named Boundary Report'!$A254,"+","")), IF(TRIM('Named Boundary Report'!$A254)="", "End of Project", $A254))</f>
        <v>End of Project</v>
      </c>
      <c r="B255" s="473" t="str">
        <f>IF(ISNUMBER('Named Boundary Report'!$A254), "",TRIM(SUBSTITUTE('Named Boundary Report'!$A254, CHAR(160), " ")))</f>
        <v/>
      </c>
      <c r="C255" s="475">
        <f>'Named Boundary Report'!$F254</f>
        <v>0</v>
      </c>
    </row>
    <row r="256" spans="1:3" x14ac:dyDescent="0.25">
      <c r="A256" s="532" t="str">
        <f>IF(ISNUMBER(VALUE(SUBSTITUTE('Named Boundary Report'!$A255,"+",""))), VALUE(SUBSTITUTE('Named Boundary Report'!$A255,"+","")), IF(TRIM('Named Boundary Report'!$A255)="", "End of Project", $A255))</f>
        <v>End of Project</v>
      </c>
      <c r="B256" s="473" t="str">
        <f>IF(ISNUMBER('Named Boundary Report'!$A255), "",TRIM(SUBSTITUTE('Named Boundary Report'!$A255, CHAR(160), " ")))</f>
        <v/>
      </c>
      <c r="C256" s="475">
        <f>'Named Boundary Report'!$F255</f>
        <v>0</v>
      </c>
    </row>
    <row r="257" spans="1:3" x14ac:dyDescent="0.25">
      <c r="A257" s="532" t="str">
        <f>IF(ISNUMBER(VALUE(SUBSTITUTE('Named Boundary Report'!$A256,"+",""))), VALUE(SUBSTITUTE('Named Boundary Report'!$A256,"+","")), IF(TRIM('Named Boundary Report'!$A256)="", "End of Project", $A256))</f>
        <v>End of Project</v>
      </c>
      <c r="B257" s="473" t="str">
        <f>IF(ISNUMBER('Named Boundary Report'!$A256), "",TRIM(SUBSTITUTE('Named Boundary Report'!$A256, CHAR(160), " ")))</f>
        <v/>
      </c>
      <c r="C257" s="475">
        <f>'Named Boundary Report'!$F256</f>
        <v>0</v>
      </c>
    </row>
    <row r="258" spans="1:3" x14ac:dyDescent="0.25">
      <c r="A258" s="532" t="str">
        <f>IF(ISNUMBER(VALUE(SUBSTITUTE('Named Boundary Report'!$A257,"+",""))), VALUE(SUBSTITUTE('Named Boundary Report'!$A257,"+","")), IF(TRIM('Named Boundary Report'!$A257)="", "End of Project", $A257))</f>
        <v>End of Project</v>
      </c>
      <c r="B258" s="473" t="str">
        <f>IF(ISNUMBER('Named Boundary Report'!$A257), "",TRIM(SUBSTITUTE('Named Boundary Report'!$A257, CHAR(160), " ")))</f>
        <v/>
      </c>
      <c r="C258" s="475">
        <f>'Named Boundary Report'!$F257</f>
        <v>0</v>
      </c>
    </row>
    <row r="259" spans="1:3" x14ac:dyDescent="0.25">
      <c r="A259" s="532" t="str">
        <f>IF(ISNUMBER(VALUE(SUBSTITUTE('Named Boundary Report'!$A258,"+",""))), VALUE(SUBSTITUTE('Named Boundary Report'!$A258,"+","")), IF(TRIM('Named Boundary Report'!$A258)="", "End of Project", $A258))</f>
        <v>End of Project</v>
      </c>
      <c r="B259" s="473" t="str">
        <f>IF(ISNUMBER('Named Boundary Report'!$A258), "",TRIM(SUBSTITUTE('Named Boundary Report'!$A258, CHAR(160), " ")))</f>
        <v/>
      </c>
      <c r="C259" s="475">
        <f>'Named Boundary Report'!$F258</f>
        <v>0</v>
      </c>
    </row>
    <row r="260" spans="1:3" x14ac:dyDescent="0.25">
      <c r="A260" s="532" t="str">
        <f>IF(ISNUMBER(VALUE(SUBSTITUTE('Named Boundary Report'!$A259,"+",""))), VALUE(SUBSTITUTE('Named Boundary Report'!$A259,"+","")), IF(TRIM('Named Boundary Report'!$A259)="", "End of Project", $A259))</f>
        <v>End of Project</v>
      </c>
      <c r="B260" s="473" t="str">
        <f>IF(ISNUMBER('Named Boundary Report'!$A259), "",TRIM(SUBSTITUTE('Named Boundary Report'!$A259, CHAR(160), " ")))</f>
        <v/>
      </c>
      <c r="C260" s="475">
        <f>'Named Boundary Report'!$F259</f>
        <v>0</v>
      </c>
    </row>
    <row r="261" spans="1:3" x14ac:dyDescent="0.25">
      <c r="A261" s="532" t="str">
        <f>IF(ISNUMBER(VALUE(SUBSTITUTE('Named Boundary Report'!$A260,"+",""))), VALUE(SUBSTITUTE('Named Boundary Report'!$A260,"+","")), IF(TRIM('Named Boundary Report'!$A260)="", "End of Project", $A260))</f>
        <v>End of Project</v>
      </c>
      <c r="B261" s="473" t="str">
        <f>IF(ISNUMBER('Named Boundary Report'!$A260), "",TRIM(SUBSTITUTE('Named Boundary Report'!$A260, CHAR(160), " ")))</f>
        <v/>
      </c>
      <c r="C261" s="475">
        <f>'Named Boundary Report'!$F260</f>
        <v>0</v>
      </c>
    </row>
    <row r="262" spans="1:3" x14ac:dyDescent="0.25">
      <c r="A262" s="532" t="str">
        <f>IF(ISNUMBER(VALUE(SUBSTITUTE('Named Boundary Report'!$A261,"+",""))), VALUE(SUBSTITUTE('Named Boundary Report'!$A261,"+","")), IF(TRIM('Named Boundary Report'!$A261)="", "End of Project", $A261))</f>
        <v>End of Project</v>
      </c>
      <c r="B262" s="473" t="str">
        <f>IF(ISNUMBER('Named Boundary Report'!$A261), "",TRIM(SUBSTITUTE('Named Boundary Report'!$A261, CHAR(160), " ")))</f>
        <v/>
      </c>
      <c r="C262" s="475">
        <f>'Named Boundary Report'!$F261</f>
        <v>0</v>
      </c>
    </row>
    <row r="263" spans="1:3" x14ac:dyDescent="0.25">
      <c r="A263" s="532" t="str">
        <f>IF(ISNUMBER(VALUE(SUBSTITUTE('Named Boundary Report'!$A262,"+",""))), VALUE(SUBSTITUTE('Named Boundary Report'!$A262,"+","")), IF(TRIM('Named Boundary Report'!$A262)="", "End of Project", $A262))</f>
        <v>End of Project</v>
      </c>
      <c r="B263" s="473" t="str">
        <f>IF(ISNUMBER('Named Boundary Report'!$A262), "",TRIM(SUBSTITUTE('Named Boundary Report'!$A262, CHAR(160), " ")))</f>
        <v/>
      </c>
      <c r="C263" s="475">
        <f>'Named Boundary Report'!$F262</f>
        <v>0</v>
      </c>
    </row>
    <row r="264" spans="1:3" x14ac:dyDescent="0.25">
      <c r="A264" s="532" t="str">
        <f>IF(ISNUMBER(VALUE(SUBSTITUTE('Named Boundary Report'!$A263,"+",""))), VALUE(SUBSTITUTE('Named Boundary Report'!$A263,"+","")), IF(TRIM('Named Boundary Report'!$A263)="", "End of Project", $A263))</f>
        <v>End of Project</v>
      </c>
      <c r="B264" s="473" t="str">
        <f>IF(ISNUMBER('Named Boundary Report'!$A263), "",TRIM(SUBSTITUTE('Named Boundary Report'!$A263, CHAR(160), " ")))</f>
        <v/>
      </c>
      <c r="C264" s="475">
        <f>'Named Boundary Report'!$F263</f>
        <v>0</v>
      </c>
    </row>
    <row r="265" spans="1:3" x14ac:dyDescent="0.25">
      <c r="A265" s="532" t="str">
        <f>IF(ISNUMBER(VALUE(SUBSTITUTE('Named Boundary Report'!$A264,"+",""))), VALUE(SUBSTITUTE('Named Boundary Report'!$A264,"+","")), IF(TRIM('Named Boundary Report'!$A264)="", "End of Project", $A264))</f>
        <v>End of Project</v>
      </c>
      <c r="B265" s="473" t="str">
        <f>IF(ISNUMBER('Named Boundary Report'!$A264), "",TRIM(SUBSTITUTE('Named Boundary Report'!$A264, CHAR(160), " ")))</f>
        <v/>
      </c>
      <c r="C265" s="475">
        <f>'Named Boundary Report'!$F264</f>
        <v>0</v>
      </c>
    </row>
    <row r="266" spans="1:3" x14ac:dyDescent="0.25">
      <c r="A266" s="532" t="str">
        <f>IF(ISNUMBER(VALUE(SUBSTITUTE('Named Boundary Report'!$A265,"+",""))), VALUE(SUBSTITUTE('Named Boundary Report'!$A265,"+","")), IF(TRIM('Named Boundary Report'!$A265)="", "End of Project", $A265))</f>
        <v>End of Project</v>
      </c>
      <c r="B266" s="473" t="str">
        <f>IF(ISNUMBER('Named Boundary Report'!$A265), "",TRIM(SUBSTITUTE('Named Boundary Report'!$A265, CHAR(160), " ")))</f>
        <v/>
      </c>
      <c r="C266" s="475">
        <f>'Named Boundary Report'!$F265</f>
        <v>0</v>
      </c>
    </row>
    <row r="267" spans="1:3" x14ac:dyDescent="0.25">
      <c r="A267" s="532" t="str">
        <f>IF(ISNUMBER(VALUE(SUBSTITUTE('Named Boundary Report'!$A266,"+",""))), VALUE(SUBSTITUTE('Named Boundary Report'!$A266,"+","")), IF(TRIM('Named Boundary Report'!$A266)="", "End of Project", $A266))</f>
        <v>End of Project</v>
      </c>
      <c r="B267" s="473" t="str">
        <f>IF(ISNUMBER('Named Boundary Report'!$A266), "",TRIM(SUBSTITUTE('Named Boundary Report'!$A266, CHAR(160), " ")))</f>
        <v/>
      </c>
      <c r="C267" s="475">
        <f>'Named Boundary Report'!$F266</f>
        <v>0</v>
      </c>
    </row>
    <row r="268" spans="1:3" x14ac:dyDescent="0.25">
      <c r="A268" s="532" t="str">
        <f>IF(ISNUMBER(VALUE(SUBSTITUTE('Named Boundary Report'!$A267,"+",""))), VALUE(SUBSTITUTE('Named Boundary Report'!$A267,"+","")), IF(TRIM('Named Boundary Report'!$A267)="", "End of Project", $A267))</f>
        <v>End of Project</v>
      </c>
      <c r="B268" s="473" t="str">
        <f>IF(ISNUMBER('Named Boundary Report'!$A267), "",TRIM(SUBSTITUTE('Named Boundary Report'!$A267, CHAR(160), " ")))</f>
        <v/>
      </c>
      <c r="C268" s="475">
        <f>'Named Boundary Report'!$F267</f>
        <v>0</v>
      </c>
    </row>
    <row r="269" spans="1:3" x14ac:dyDescent="0.25">
      <c r="A269" s="532" t="str">
        <f>IF(ISNUMBER(VALUE(SUBSTITUTE('Named Boundary Report'!$A268,"+",""))), VALUE(SUBSTITUTE('Named Boundary Report'!$A268,"+","")), IF(TRIM('Named Boundary Report'!$A268)="", "End of Project", $A268))</f>
        <v>End of Project</v>
      </c>
      <c r="B269" s="473" t="str">
        <f>IF(ISNUMBER('Named Boundary Report'!$A268), "",TRIM(SUBSTITUTE('Named Boundary Report'!$A268, CHAR(160), " ")))</f>
        <v/>
      </c>
      <c r="C269" s="475">
        <f>'Named Boundary Report'!$F268</f>
        <v>0</v>
      </c>
    </row>
    <row r="270" spans="1:3" x14ac:dyDescent="0.25">
      <c r="A270" s="532" t="str">
        <f>IF(ISNUMBER(VALUE(SUBSTITUTE('Named Boundary Report'!$A269,"+",""))), VALUE(SUBSTITUTE('Named Boundary Report'!$A269,"+","")), IF(TRIM('Named Boundary Report'!$A269)="", "End of Project", $A269))</f>
        <v>End of Project</v>
      </c>
      <c r="B270" s="473" t="str">
        <f>IF(ISNUMBER('Named Boundary Report'!$A269), "",TRIM(SUBSTITUTE('Named Boundary Report'!$A269, CHAR(160), " ")))</f>
        <v/>
      </c>
      <c r="C270" s="475">
        <f>'Named Boundary Report'!$F269</f>
        <v>0</v>
      </c>
    </row>
    <row r="271" spans="1:3" x14ac:dyDescent="0.25">
      <c r="A271" s="532" t="str">
        <f>IF(ISNUMBER(VALUE(SUBSTITUTE('Named Boundary Report'!$A270,"+",""))), VALUE(SUBSTITUTE('Named Boundary Report'!$A270,"+","")), IF(TRIM('Named Boundary Report'!$A270)="", "End of Project", $A270))</f>
        <v>End of Project</v>
      </c>
      <c r="B271" s="473" t="str">
        <f>IF(ISNUMBER('Named Boundary Report'!$A270), "",TRIM(SUBSTITUTE('Named Boundary Report'!$A270, CHAR(160), " ")))</f>
        <v/>
      </c>
      <c r="C271" s="475">
        <f>'Named Boundary Report'!$F270</f>
        <v>0</v>
      </c>
    </row>
    <row r="272" spans="1:3" x14ac:dyDescent="0.25">
      <c r="A272" s="532" t="str">
        <f>IF(ISNUMBER(VALUE(SUBSTITUTE('Named Boundary Report'!$A271,"+",""))), VALUE(SUBSTITUTE('Named Boundary Report'!$A271,"+","")), IF(TRIM('Named Boundary Report'!$A271)="", "End of Project", $A271))</f>
        <v>End of Project</v>
      </c>
      <c r="B272" s="473" t="str">
        <f>IF(ISNUMBER('Named Boundary Report'!$A271), "",TRIM(SUBSTITUTE('Named Boundary Report'!$A271, CHAR(160), " ")))</f>
        <v/>
      </c>
      <c r="C272" s="475">
        <f>'Named Boundary Report'!$F271</f>
        <v>0</v>
      </c>
    </row>
    <row r="273" spans="1:3" x14ac:dyDescent="0.25">
      <c r="A273" s="532" t="str">
        <f>IF(ISNUMBER(VALUE(SUBSTITUTE('Named Boundary Report'!$A272,"+",""))), VALUE(SUBSTITUTE('Named Boundary Report'!$A272,"+","")), IF(TRIM('Named Boundary Report'!$A272)="", "End of Project", $A272))</f>
        <v>End of Project</v>
      </c>
      <c r="B273" s="473" t="str">
        <f>IF(ISNUMBER('Named Boundary Report'!$A272), "",TRIM(SUBSTITUTE('Named Boundary Report'!$A272, CHAR(160), " ")))</f>
        <v/>
      </c>
      <c r="C273" s="475">
        <f>'Named Boundary Report'!$F272</f>
        <v>0</v>
      </c>
    </row>
    <row r="274" spans="1:3" x14ac:dyDescent="0.25">
      <c r="A274" s="532" t="str">
        <f>IF(ISNUMBER(VALUE(SUBSTITUTE('Named Boundary Report'!$A273,"+",""))), VALUE(SUBSTITUTE('Named Boundary Report'!$A273,"+","")), IF(TRIM('Named Boundary Report'!$A273)="", "End of Project", $A273))</f>
        <v>End of Project</v>
      </c>
      <c r="B274" s="473" t="str">
        <f>IF(ISNUMBER('Named Boundary Report'!$A273), "",TRIM(SUBSTITUTE('Named Boundary Report'!$A273, CHAR(160), " ")))</f>
        <v/>
      </c>
      <c r="C274" s="475">
        <f>'Named Boundary Report'!$F273</f>
        <v>0</v>
      </c>
    </row>
    <row r="275" spans="1:3" x14ac:dyDescent="0.25">
      <c r="A275" s="532" t="str">
        <f>IF(ISNUMBER(VALUE(SUBSTITUTE('Named Boundary Report'!$A274,"+",""))), VALUE(SUBSTITUTE('Named Boundary Report'!$A274,"+","")), IF(TRIM('Named Boundary Report'!$A274)="", "End of Project", $A274))</f>
        <v>End of Project</v>
      </c>
      <c r="B275" s="473" t="str">
        <f>IF(ISNUMBER('Named Boundary Report'!$A274), "",TRIM(SUBSTITUTE('Named Boundary Report'!$A274, CHAR(160), " ")))</f>
        <v/>
      </c>
      <c r="C275" s="475">
        <f>'Named Boundary Report'!$F274</f>
        <v>0</v>
      </c>
    </row>
    <row r="276" spans="1:3" x14ac:dyDescent="0.25">
      <c r="A276" s="532" t="str">
        <f>IF(ISNUMBER(VALUE(SUBSTITUTE('Named Boundary Report'!$A275,"+",""))), VALUE(SUBSTITUTE('Named Boundary Report'!$A275,"+","")), IF(TRIM('Named Boundary Report'!$A275)="", "End of Project", $A275))</f>
        <v>End of Project</v>
      </c>
      <c r="B276" s="473" t="str">
        <f>IF(ISNUMBER('Named Boundary Report'!$A275), "",TRIM(SUBSTITUTE('Named Boundary Report'!$A275, CHAR(160), " ")))</f>
        <v/>
      </c>
      <c r="C276" s="475">
        <f>'Named Boundary Report'!$F275</f>
        <v>0</v>
      </c>
    </row>
    <row r="277" spans="1:3" x14ac:dyDescent="0.25">
      <c r="A277" s="532" t="str">
        <f>IF(ISNUMBER(VALUE(SUBSTITUTE('Named Boundary Report'!$A276,"+",""))), VALUE(SUBSTITUTE('Named Boundary Report'!$A276,"+","")), IF(TRIM('Named Boundary Report'!$A276)="", "End of Project", $A276))</f>
        <v>End of Project</v>
      </c>
      <c r="B277" s="473" t="str">
        <f>IF(ISNUMBER('Named Boundary Report'!$A276), "",TRIM(SUBSTITUTE('Named Boundary Report'!$A276, CHAR(160), " ")))</f>
        <v/>
      </c>
      <c r="C277" s="475">
        <f>'Named Boundary Report'!$F276</f>
        <v>0</v>
      </c>
    </row>
    <row r="278" spans="1:3" x14ac:dyDescent="0.25">
      <c r="A278" s="532" t="str">
        <f>IF(ISNUMBER(VALUE(SUBSTITUTE('Named Boundary Report'!$A277,"+",""))), VALUE(SUBSTITUTE('Named Boundary Report'!$A277,"+","")), IF(TRIM('Named Boundary Report'!$A277)="", "End of Project", $A277))</f>
        <v>End of Project</v>
      </c>
      <c r="B278" s="473" t="str">
        <f>IF(ISNUMBER('Named Boundary Report'!$A277), "",TRIM(SUBSTITUTE('Named Boundary Report'!$A277, CHAR(160), " ")))</f>
        <v/>
      </c>
      <c r="C278" s="475">
        <f>'Named Boundary Report'!$F277</f>
        <v>0</v>
      </c>
    </row>
    <row r="279" spans="1:3" x14ac:dyDescent="0.25">
      <c r="A279" s="532" t="str">
        <f>IF(ISNUMBER(VALUE(SUBSTITUTE('Named Boundary Report'!$A278,"+",""))), VALUE(SUBSTITUTE('Named Boundary Report'!$A278,"+","")), IF(TRIM('Named Boundary Report'!$A278)="", "End of Project", $A278))</f>
        <v>End of Project</v>
      </c>
      <c r="B279" s="473" t="str">
        <f>IF(ISNUMBER('Named Boundary Report'!$A278), "",TRIM(SUBSTITUTE('Named Boundary Report'!$A278, CHAR(160), " ")))</f>
        <v/>
      </c>
      <c r="C279" s="475">
        <f>'Named Boundary Report'!$F278</f>
        <v>0</v>
      </c>
    </row>
    <row r="280" spans="1:3" x14ac:dyDescent="0.25">
      <c r="A280" s="532" t="str">
        <f>IF(ISNUMBER(VALUE(SUBSTITUTE('Named Boundary Report'!$A279,"+",""))), VALUE(SUBSTITUTE('Named Boundary Report'!$A279,"+","")), IF(TRIM('Named Boundary Report'!$A279)="", "End of Project", $A279))</f>
        <v>End of Project</v>
      </c>
      <c r="B280" s="473" t="str">
        <f>IF(ISNUMBER('Named Boundary Report'!$A279), "",TRIM(SUBSTITUTE('Named Boundary Report'!$A279, CHAR(160), " ")))</f>
        <v/>
      </c>
      <c r="C280" s="475">
        <f>'Named Boundary Report'!$F279</f>
        <v>0</v>
      </c>
    </row>
    <row r="281" spans="1:3" x14ac:dyDescent="0.25">
      <c r="A281" s="532" t="str">
        <f>IF(ISNUMBER(VALUE(SUBSTITUTE('Named Boundary Report'!$A280,"+",""))), VALUE(SUBSTITUTE('Named Boundary Report'!$A280,"+","")), IF(TRIM('Named Boundary Report'!$A280)="", "End of Project", $A280))</f>
        <v>End of Project</v>
      </c>
      <c r="B281" s="473" t="str">
        <f>IF(ISNUMBER('Named Boundary Report'!$A280), "",TRIM(SUBSTITUTE('Named Boundary Report'!$A280, CHAR(160), " ")))</f>
        <v/>
      </c>
      <c r="C281" s="475">
        <f>'Named Boundary Report'!$F280</f>
        <v>0</v>
      </c>
    </row>
    <row r="282" spans="1:3" x14ac:dyDescent="0.25">
      <c r="A282" s="532" t="str">
        <f>IF(ISNUMBER(VALUE(SUBSTITUTE('Named Boundary Report'!$A281,"+",""))), VALUE(SUBSTITUTE('Named Boundary Report'!$A281,"+","")), IF(TRIM('Named Boundary Report'!$A281)="", "End of Project", $A281))</f>
        <v>End of Project</v>
      </c>
      <c r="B282" s="473" t="str">
        <f>IF(ISNUMBER('Named Boundary Report'!$A281), "",TRIM(SUBSTITUTE('Named Boundary Report'!$A281, CHAR(160), " ")))</f>
        <v/>
      </c>
      <c r="C282" s="475">
        <f>'Named Boundary Report'!$F281</f>
        <v>0</v>
      </c>
    </row>
    <row r="283" spans="1:3" x14ac:dyDescent="0.25">
      <c r="A283" s="532" t="str">
        <f>IF(ISNUMBER(VALUE(SUBSTITUTE('Named Boundary Report'!$A282,"+",""))), VALUE(SUBSTITUTE('Named Boundary Report'!$A282,"+","")), IF(TRIM('Named Boundary Report'!$A282)="", "End of Project", $A282))</f>
        <v>End of Project</v>
      </c>
      <c r="B283" s="473" t="str">
        <f>IF(ISNUMBER('Named Boundary Report'!$A282), "",TRIM(SUBSTITUTE('Named Boundary Report'!$A282, CHAR(160), " ")))</f>
        <v/>
      </c>
      <c r="C283" s="475">
        <f>'Named Boundary Report'!$F282</f>
        <v>0</v>
      </c>
    </row>
    <row r="284" spans="1:3" x14ac:dyDescent="0.25">
      <c r="A284" s="532" t="str">
        <f>IF(ISNUMBER(VALUE(SUBSTITUTE('Named Boundary Report'!$A283,"+",""))), VALUE(SUBSTITUTE('Named Boundary Report'!$A283,"+","")), IF(TRIM('Named Boundary Report'!$A283)="", "End of Project", $A283))</f>
        <v>End of Project</v>
      </c>
      <c r="B284" s="473" t="str">
        <f>IF(ISNUMBER('Named Boundary Report'!$A283), "",TRIM(SUBSTITUTE('Named Boundary Report'!$A283, CHAR(160), " ")))</f>
        <v/>
      </c>
      <c r="C284" s="475">
        <f>'Named Boundary Report'!$F283</f>
        <v>0</v>
      </c>
    </row>
    <row r="285" spans="1:3" x14ac:dyDescent="0.25">
      <c r="A285" s="532" t="str">
        <f>IF(ISNUMBER(VALUE(SUBSTITUTE('Named Boundary Report'!$A284,"+",""))), VALUE(SUBSTITUTE('Named Boundary Report'!$A284,"+","")), IF(TRIM('Named Boundary Report'!$A284)="", "End of Project", $A284))</f>
        <v>End of Project</v>
      </c>
      <c r="B285" s="473" t="str">
        <f>IF(ISNUMBER('Named Boundary Report'!$A284), "",TRIM(SUBSTITUTE('Named Boundary Report'!$A284, CHAR(160), " ")))</f>
        <v/>
      </c>
      <c r="C285" s="475">
        <f>'Named Boundary Report'!$F284</f>
        <v>0</v>
      </c>
    </row>
    <row r="286" spans="1:3" x14ac:dyDescent="0.25">
      <c r="A286" s="532" t="str">
        <f>IF(ISNUMBER(VALUE(SUBSTITUTE('Named Boundary Report'!$A285,"+",""))), VALUE(SUBSTITUTE('Named Boundary Report'!$A285,"+","")), IF(TRIM('Named Boundary Report'!$A285)="", "End of Project", $A285))</f>
        <v>End of Project</v>
      </c>
      <c r="B286" s="473" t="str">
        <f>IF(ISNUMBER('Named Boundary Report'!$A285), "",TRIM(SUBSTITUTE('Named Boundary Report'!$A285, CHAR(160), " ")))</f>
        <v/>
      </c>
      <c r="C286" s="475">
        <f>'Named Boundary Report'!$F285</f>
        <v>0</v>
      </c>
    </row>
    <row r="287" spans="1:3" x14ac:dyDescent="0.25">
      <c r="A287" s="532" t="str">
        <f>IF(ISNUMBER(VALUE(SUBSTITUTE('Named Boundary Report'!$A286,"+",""))), VALUE(SUBSTITUTE('Named Boundary Report'!$A286,"+","")), IF(TRIM('Named Boundary Report'!$A286)="", "End of Project", $A286))</f>
        <v>End of Project</v>
      </c>
      <c r="B287" s="473" t="str">
        <f>IF(ISNUMBER('Named Boundary Report'!$A286), "",TRIM(SUBSTITUTE('Named Boundary Report'!$A286, CHAR(160), " ")))</f>
        <v/>
      </c>
      <c r="C287" s="475">
        <f>'Named Boundary Report'!$F286</f>
        <v>0</v>
      </c>
    </row>
    <row r="288" spans="1:3" x14ac:dyDescent="0.25">
      <c r="A288" s="532" t="str">
        <f>IF(ISNUMBER(VALUE(SUBSTITUTE('Named Boundary Report'!$A287,"+",""))), VALUE(SUBSTITUTE('Named Boundary Report'!$A287,"+","")), IF(TRIM('Named Boundary Report'!$A287)="", "End of Project", $A287))</f>
        <v>End of Project</v>
      </c>
      <c r="B288" s="473" t="str">
        <f>IF(ISNUMBER('Named Boundary Report'!$A287), "",TRIM(SUBSTITUTE('Named Boundary Report'!$A287, CHAR(160), " ")))</f>
        <v/>
      </c>
      <c r="C288" s="475">
        <f>'Named Boundary Report'!$F287</f>
        <v>0</v>
      </c>
    </row>
    <row r="289" spans="1:3" x14ac:dyDescent="0.25">
      <c r="A289" s="532" t="str">
        <f>IF(ISNUMBER(VALUE(SUBSTITUTE('Named Boundary Report'!$A288,"+",""))), VALUE(SUBSTITUTE('Named Boundary Report'!$A288,"+","")), IF(TRIM('Named Boundary Report'!$A288)="", "End of Project", $A288))</f>
        <v>End of Project</v>
      </c>
      <c r="B289" s="473" t="str">
        <f>IF(ISNUMBER('Named Boundary Report'!$A288), "",TRIM(SUBSTITUTE('Named Boundary Report'!$A288, CHAR(160), " ")))</f>
        <v/>
      </c>
      <c r="C289" s="475">
        <f>'Named Boundary Report'!$F288</f>
        <v>0</v>
      </c>
    </row>
    <row r="290" spans="1:3" x14ac:dyDescent="0.25">
      <c r="A290" s="532" t="str">
        <f>IF(ISNUMBER(VALUE(SUBSTITUTE('Named Boundary Report'!$A289,"+",""))), VALUE(SUBSTITUTE('Named Boundary Report'!$A289,"+","")), IF(TRIM('Named Boundary Report'!$A289)="", "End of Project", $A289))</f>
        <v>End of Project</v>
      </c>
      <c r="B290" s="473" t="str">
        <f>IF(ISNUMBER('Named Boundary Report'!$A289), "",TRIM(SUBSTITUTE('Named Boundary Report'!$A289, CHAR(160), " ")))</f>
        <v/>
      </c>
      <c r="C290" s="475">
        <f>'Named Boundary Report'!$F289</f>
        <v>0</v>
      </c>
    </row>
    <row r="291" spans="1:3" x14ac:dyDescent="0.25">
      <c r="A291" s="532" t="str">
        <f>IF(ISNUMBER(VALUE(SUBSTITUTE('Named Boundary Report'!$A290,"+",""))), VALUE(SUBSTITUTE('Named Boundary Report'!$A290,"+","")), IF(TRIM('Named Boundary Report'!$A290)="", "End of Project", $A290))</f>
        <v>End of Project</v>
      </c>
      <c r="B291" s="473" t="str">
        <f>IF(ISNUMBER('Named Boundary Report'!$A290), "",TRIM(SUBSTITUTE('Named Boundary Report'!$A290, CHAR(160), " ")))</f>
        <v/>
      </c>
      <c r="C291" s="475">
        <f>'Named Boundary Report'!$F290</f>
        <v>0</v>
      </c>
    </row>
    <row r="292" spans="1:3" x14ac:dyDescent="0.25">
      <c r="A292" s="532" t="str">
        <f>IF(ISNUMBER(VALUE(SUBSTITUTE('Named Boundary Report'!$A291,"+",""))), VALUE(SUBSTITUTE('Named Boundary Report'!$A291,"+","")), IF(TRIM('Named Boundary Report'!$A291)="", "End of Project", $A291))</f>
        <v>End of Project</v>
      </c>
      <c r="B292" s="473" t="str">
        <f>IF(ISNUMBER('Named Boundary Report'!$A291), "",TRIM(SUBSTITUTE('Named Boundary Report'!$A291, CHAR(160), " ")))</f>
        <v/>
      </c>
      <c r="C292" s="475">
        <f>'Named Boundary Report'!$F291</f>
        <v>0</v>
      </c>
    </row>
    <row r="293" spans="1:3" x14ac:dyDescent="0.25">
      <c r="A293" s="532" t="str">
        <f>IF(ISNUMBER(VALUE(SUBSTITUTE('Named Boundary Report'!$A292,"+",""))), VALUE(SUBSTITUTE('Named Boundary Report'!$A292,"+","")), IF(TRIM('Named Boundary Report'!$A292)="", "End of Project", $A292))</f>
        <v>End of Project</v>
      </c>
      <c r="B293" s="473" t="str">
        <f>IF(ISNUMBER('Named Boundary Report'!$A292), "",TRIM(SUBSTITUTE('Named Boundary Report'!$A292, CHAR(160), " ")))</f>
        <v/>
      </c>
      <c r="C293" s="475">
        <f>'Named Boundary Report'!$F292</f>
        <v>0</v>
      </c>
    </row>
    <row r="294" spans="1:3" x14ac:dyDescent="0.25">
      <c r="A294" s="532" t="str">
        <f>IF(ISNUMBER(VALUE(SUBSTITUTE('Named Boundary Report'!$A293,"+",""))), VALUE(SUBSTITUTE('Named Boundary Report'!$A293,"+","")), IF(TRIM('Named Boundary Report'!$A293)="", "End of Project", $A293))</f>
        <v>End of Project</v>
      </c>
      <c r="B294" s="473" t="str">
        <f>IF(ISNUMBER('Named Boundary Report'!$A293), "",TRIM(SUBSTITUTE('Named Boundary Report'!$A293, CHAR(160), " ")))</f>
        <v/>
      </c>
      <c r="C294" s="475">
        <f>'Named Boundary Report'!$F293</f>
        <v>0</v>
      </c>
    </row>
    <row r="295" spans="1:3" x14ac:dyDescent="0.25">
      <c r="A295" s="532" t="str">
        <f>IF(ISNUMBER(VALUE(SUBSTITUTE('Named Boundary Report'!$A294,"+",""))), VALUE(SUBSTITUTE('Named Boundary Report'!$A294,"+","")), IF(TRIM('Named Boundary Report'!$A294)="", "End of Project", $A294))</f>
        <v>End of Project</v>
      </c>
      <c r="B295" s="473" t="str">
        <f>IF(ISNUMBER('Named Boundary Report'!$A294), "",TRIM(SUBSTITUTE('Named Boundary Report'!$A294, CHAR(160), " ")))</f>
        <v/>
      </c>
      <c r="C295" s="475">
        <f>'Named Boundary Report'!$F294</f>
        <v>0</v>
      </c>
    </row>
    <row r="296" spans="1:3" x14ac:dyDescent="0.25">
      <c r="A296" s="532" t="str">
        <f>IF(ISNUMBER(VALUE(SUBSTITUTE('Named Boundary Report'!$A295,"+",""))), VALUE(SUBSTITUTE('Named Boundary Report'!$A295,"+","")), IF(TRIM('Named Boundary Report'!$A295)="", "End of Project", $A295))</f>
        <v>End of Project</v>
      </c>
      <c r="B296" s="473" t="str">
        <f>IF(ISNUMBER('Named Boundary Report'!$A295), "",TRIM(SUBSTITUTE('Named Boundary Report'!$A295, CHAR(160), " ")))</f>
        <v/>
      </c>
      <c r="C296" s="475">
        <f>'Named Boundary Report'!$F295</f>
        <v>0</v>
      </c>
    </row>
    <row r="297" spans="1:3" x14ac:dyDescent="0.25">
      <c r="A297" s="532" t="str">
        <f>IF(ISNUMBER(VALUE(SUBSTITUTE('Named Boundary Report'!$A296,"+",""))), VALUE(SUBSTITUTE('Named Boundary Report'!$A296,"+","")), IF(TRIM('Named Boundary Report'!$A296)="", "End of Project", $A296))</f>
        <v>End of Project</v>
      </c>
      <c r="B297" s="473" t="str">
        <f>IF(ISNUMBER('Named Boundary Report'!$A296), "",TRIM(SUBSTITUTE('Named Boundary Report'!$A296, CHAR(160), " ")))</f>
        <v/>
      </c>
      <c r="C297" s="475">
        <f>'Named Boundary Report'!$F296</f>
        <v>0</v>
      </c>
    </row>
    <row r="298" spans="1:3" x14ac:dyDescent="0.25">
      <c r="A298" s="532" t="str">
        <f>IF(ISNUMBER(VALUE(SUBSTITUTE('Named Boundary Report'!$A297,"+",""))), VALUE(SUBSTITUTE('Named Boundary Report'!$A297,"+","")), IF(TRIM('Named Boundary Report'!$A297)="", "End of Project", $A297))</f>
        <v>End of Project</v>
      </c>
      <c r="B298" s="473" t="str">
        <f>IF(ISNUMBER('Named Boundary Report'!$A297), "",TRIM(SUBSTITUTE('Named Boundary Report'!$A297, CHAR(160), " ")))</f>
        <v/>
      </c>
      <c r="C298" s="475">
        <f>'Named Boundary Report'!$F297</f>
        <v>0</v>
      </c>
    </row>
    <row r="299" spans="1:3" x14ac:dyDescent="0.25">
      <c r="A299" s="532" t="str">
        <f>IF(ISNUMBER(VALUE(SUBSTITUTE('Named Boundary Report'!$A298,"+",""))), VALUE(SUBSTITUTE('Named Boundary Report'!$A298,"+","")), IF(TRIM('Named Boundary Report'!$A298)="", "End of Project", $A298))</f>
        <v>End of Project</v>
      </c>
      <c r="B299" s="473" t="str">
        <f>IF(ISNUMBER('Named Boundary Report'!$A298), "",TRIM(SUBSTITUTE('Named Boundary Report'!$A298, CHAR(160), " ")))</f>
        <v/>
      </c>
      <c r="C299" s="475">
        <f>'Named Boundary Report'!$F298</f>
        <v>0</v>
      </c>
    </row>
    <row r="300" spans="1:3" x14ac:dyDescent="0.25">
      <c r="A300" s="532" t="str">
        <f>IF(ISNUMBER(VALUE(SUBSTITUTE('Named Boundary Report'!$A299,"+",""))), VALUE(SUBSTITUTE('Named Boundary Report'!$A299,"+","")), IF(TRIM('Named Boundary Report'!$A299)="", "End of Project", $A299))</f>
        <v>End of Project</v>
      </c>
      <c r="B300" s="473" t="str">
        <f>IF(ISNUMBER('Named Boundary Report'!$A299), "",TRIM(SUBSTITUTE('Named Boundary Report'!$A299, CHAR(160), " ")))</f>
        <v/>
      </c>
      <c r="C300" s="475">
        <f>'Named Boundary Report'!$F299</f>
        <v>0</v>
      </c>
    </row>
    <row r="301" spans="1:3" x14ac:dyDescent="0.25">
      <c r="A301" s="532" t="str">
        <f>IF(ISNUMBER(VALUE(SUBSTITUTE('Named Boundary Report'!$A300,"+",""))), VALUE(SUBSTITUTE('Named Boundary Report'!$A300,"+","")), IF(TRIM('Named Boundary Report'!$A300)="", "End of Project", $A300))</f>
        <v>End of Project</v>
      </c>
      <c r="B301" s="473" t="str">
        <f>IF(ISNUMBER('Named Boundary Report'!$A300), "",TRIM(SUBSTITUTE('Named Boundary Report'!$A300, CHAR(160), " ")))</f>
        <v/>
      </c>
      <c r="C301" s="475">
        <f>'Named Boundary Report'!$F300</f>
        <v>0</v>
      </c>
    </row>
    <row r="302" spans="1:3" x14ac:dyDescent="0.25">
      <c r="A302" s="532" t="str">
        <f>IF(ISNUMBER(VALUE(SUBSTITUTE('Named Boundary Report'!$A301,"+",""))), VALUE(SUBSTITUTE('Named Boundary Report'!$A301,"+","")), IF(TRIM('Named Boundary Report'!$A301)="", "End of Project", $A301))</f>
        <v>End of Project</v>
      </c>
      <c r="B302" s="473" t="str">
        <f>IF(ISNUMBER('Named Boundary Report'!$A301), "",TRIM(SUBSTITUTE('Named Boundary Report'!$A301, CHAR(160), " ")))</f>
        <v/>
      </c>
      <c r="C302" s="475">
        <f>'Named Boundary Report'!$F301</f>
        <v>0</v>
      </c>
    </row>
    <row r="303" spans="1:3" x14ac:dyDescent="0.25">
      <c r="A303" s="532" t="str">
        <f>IF(ISNUMBER(VALUE(SUBSTITUTE('Named Boundary Report'!$A302,"+",""))), VALUE(SUBSTITUTE('Named Boundary Report'!$A302,"+","")), IF(TRIM('Named Boundary Report'!$A302)="", "End of Project", $A302))</f>
        <v>End of Project</v>
      </c>
      <c r="B303" s="473" t="str">
        <f>IF(ISNUMBER('Named Boundary Report'!$A302), "",TRIM(SUBSTITUTE('Named Boundary Report'!$A302, CHAR(160), " ")))</f>
        <v/>
      </c>
      <c r="C303" s="475">
        <f>'Named Boundary Report'!$F302</f>
        <v>0</v>
      </c>
    </row>
    <row r="304" spans="1:3" x14ac:dyDescent="0.25">
      <c r="A304" s="532" t="str">
        <f>IF(ISNUMBER(VALUE(SUBSTITUTE('Named Boundary Report'!$A303,"+",""))), VALUE(SUBSTITUTE('Named Boundary Report'!$A303,"+","")), IF(TRIM('Named Boundary Report'!$A303)="", "End of Project", $A303))</f>
        <v>End of Project</v>
      </c>
      <c r="B304" s="473" t="str">
        <f>IF(ISNUMBER('Named Boundary Report'!$A303), "",TRIM(SUBSTITUTE('Named Boundary Report'!$A303, CHAR(160), " ")))</f>
        <v/>
      </c>
      <c r="C304" s="475">
        <f>'Named Boundary Report'!$F303</f>
        <v>0</v>
      </c>
    </row>
    <row r="305" spans="1:3" x14ac:dyDescent="0.25">
      <c r="A305" s="532" t="str">
        <f>IF(ISNUMBER(VALUE(SUBSTITUTE('Named Boundary Report'!$A304,"+",""))), VALUE(SUBSTITUTE('Named Boundary Report'!$A304,"+","")), IF(TRIM('Named Boundary Report'!$A304)="", "End of Project", $A304))</f>
        <v>End of Project</v>
      </c>
      <c r="B305" s="473" t="str">
        <f>IF(ISNUMBER('Named Boundary Report'!$A304), "",TRIM(SUBSTITUTE('Named Boundary Report'!$A304, CHAR(160), " ")))</f>
        <v/>
      </c>
      <c r="C305" s="475">
        <f>'Named Boundary Report'!$F304</f>
        <v>0</v>
      </c>
    </row>
    <row r="306" spans="1:3" x14ac:dyDescent="0.25">
      <c r="A306" s="532" t="str">
        <f>IF(ISNUMBER(VALUE(SUBSTITUTE('Named Boundary Report'!$A305,"+",""))), VALUE(SUBSTITUTE('Named Boundary Report'!$A305,"+","")), IF(TRIM('Named Boundary Report'!$A305)="", "End of Project", $A305))</f>
        <v>End of Project</v>
      </c>
      <c r="B306" s="473" t="str">
        <f>IF(ISNUMBER('Named Boundary Report'!$A305), "",TRIM(SUBSTITUTE('Named Boundary Report'!$A305, CHAR(160), " ")))</f>
        <v/>
      </c>
      <c r="C306" s="475">
        <f>'Named Boundary Report'!$F305</f>
        <v>0</v>
      </c>
    </row>
    <row r="307" spans="1:3" x14ac:dyDescent="0.25">
      <c r="A307" s="532" t="str">
        <f>IF(ISNUMBER(VALUE(SUBSTITUTE('Named Boundary Report'!$A306,"+",""))), VALUE(SUBSTITUTE('Named Boundary Report'!$A306,"+","")), IF(TRIM('Named Boundary Report'!$A306)="", "End of Project", $A306))</f>
        <v>End of Project</v>
      </c>
      <c r="B307" s="473" t="str">
        <f>IF(ISNUMBER('Named Boundary Report'!$A306), "",TRIM(SUBSTITUTE('Named Boundary Report'!$A306, CHAR(160), " ")))</f>
        <v/>
      </c>
      <c r="C307" s="475">
        <f>'Named Boundary Report'!$F306</f>
        <v>0</v>
      </c>
    </row>
    <row r="308" spans="1:3" x14ac:dyDescent="0.25">
      <c r="A308" s="532" t="str">
        <f>IF(ISNUMBER(VALUE(SUBSTITUTE('Named Boundary Report'!$A307,"+",""))), VALUE(SUBSTITUTE('Named Boundary Report'!$A307,"+","")), IF(TRIM('Named Boundary Report'!$A307)="", "End of Project", $A307))</f>
        <v>End of Project</v>
      </c>
      <c r="B308" s="473" t="str">
        <f>IF(ISNUMBER('Named Boundary Report'!$A307), "",TRIM(SUBSTITUTE('Named Boundary Report'!$A307, CHAR(160), " ")))</f>
        <v/>
      </c>
      <c r="C308" s="475">
        <f>'Named Boundary Report'!$F307</f>
        <v>0</v>
      </c>
    </row>
    <row r="309" spans="1:3" x14ac:dyDescent="0.25">
      <c r="A309" s="532" t="str">
        <f>IF(ISNUMBER(VALUE(SUBSTITUTE('Named Boundary Report'!$A308,"+",""))), VALUE(SUBSTITUTE('Named Boundary Report'!$A308,"+","")), IF(TRIM('Named Boundary Report'!$A308)="", "End of Project", $A308))</f>
        <v>End of Project</v>
      </c>
      <c r="B309" s="473" t="str">
        <f>IF(ISNUMBER('Named Boundary Report'!$A308), "",TRIM(SUBSTITUTE('Named Boundary Report'!$A308, CHAR(160), " ")))</f>
        <v/>
      </c>
      <c r="C309" s="475">
        <f>'Named Boundary Report'!$F308</f>
        <v>0</v>
      </c>
    </row>
    <row r="310" spans="1:3" x14ac:dyDescent="0.25">
      <c r="A310" s="532" t="str">
        <f>IF(ISNUMBER(VALUE(SUBSTITUTE('Named Boundary Report'!$A309,"+",""))), VALUE(SUBSTITUTE('Named Boundary Report'!$A309,"+","")), IF(TRIM('Named Boundary Report'!$A309)="", "End of Project", $A309))</f>
        <v>End of Project</v>
      </c>
      <c r="B310" s="473" t="str">
        <f>IF(ISNUMBER('Named Boundary Report'!$A309), "",TRIM(SUBSTITUTE('Named Boundary Report'!$A309, CHAR(160), " ")))</f>
        <v/>
      </c>
      <c r="C310" s="475">
        <f>'Named Boundary Report'!$F309</f>
        <v>0</v>
      </c>
    </row>
    <row r="311" spans="1:3" x14ac:dyDescent="0.25">
      <c r="A311" s="532" t="str">
        <f>IF(ISNUMBER(VALUE(SUBSTITUTE('Named Boundary Report'!$A310,"+",""))), VALUE(SUBSTITUTE('Named Boundary Report'!$A310,"+","")), IF(TRIM('Named Boundary Report'!$A310)="", "End of Project", $A310))</f>
        <v>End of Project</v>
      </c>
      <c r="B311" s="473" t="str">
        <f>IF(ISNUMBER('Named Boundary Report'!$A310), "",TRIM(SUBSTITUTE('Named Boundary Report'!$A310, CHAR(160), " ")))</f>
        <v/>
      </c>
      <c r="C311" s="475">
        <f>'Named Boundary Report'!$F310</f>
        <v>0</v>
      </c>
    </row>
    <row r="312" spans="1:3" x14ac:dyDescent="0.25">
      <c r="A312" s="532" t="str">
        <f>IF(ISNUMBER(VALUE(SUBSTITUTE('Named Boundary Report'!$A311,"+",""))), VALUE(SUBSTITUTE('Named Boundary Report'!$A311,"+","")), IF(TRIM('Named Boundary Report'!$A311)="", "End of Project", $A311))</f>
        <v>End of Project</v>
      </c>
      <c r="B312" s="473" t="str">
        <f>IF(ISNUMBER('Named Boundary Report'!$A311), "",TRIM(SUBSTITUTE('Named Boundary Report'!$A311, CHAR(160), " ")))</f>
        <v/>
      </c>
      <c r="C312" s="475">
        <f>'Named Boundary Report'!$F311</f>
        <v>0</v>
      </c>
    </row>
    <row r="313" spans="1:3" x14ac:dyDescent="0.25">
      <c r="A313" s="532" t="str">
        <f>IF(ISNUMBER(VALUE(SUBSTITUTE('Named Boundary Report'!$A312,"+",""))), VALUE(SUBSTITUTE('Named Boundary Report'!$A312,"+","")), IF(TRIM('Named Boundary Report'!$A312)="", "End of Project", $A312))</f>
        <v>End of Project</v>
      </c>
      <c r="B313" s="473" t="str">
        <f>IF(ISNUMBER('Named Boundary Report'!$A312), "",TRIM(SUBSTITUTE('Named Boundary Report'!$A312, CHAR(160), " ")))</f>
        <v/>
      </c>
      <c r="C313" s="475">
        <f>'Named Boundary Report'!$F312</f>
        <v>0</v>
      </c>
    </row>
    <row r="314" spans="1:3" x14ac:dyDescent="0.25">
      <c r="A314" s="532" t="str">
        <f>IF(ISNUMBER(VALUE(SUBSTITUTE('Named Boundary Report'!$A313,"+",""))), VALUE(SUBSTITUTE('Named Boundary Report'!$A313,"+","")), IF(TRIM('Named Boundary Report'!$A313)="", "End of Project", $A313))</f>
        <v>End of Project</v>
      </c>
      <c r="B314" s="473" t="str">
        <f>IF(ISNUMBER('Named Boundary Report'!$A313), "",TRIM(SUBSTITUTE('Named Boundary Report'!$A313, CHAR(160), " ")))</f>
        <v/>
      </c>
      <c r="C314" s="475">
        <f>'Named Boundary Report'!$F313</f>
        <v>0</v>
      </c>
    </row>
    <row r="315" spans="1:3" x14ac:dyDescent="0.25">
      <c r="A315" s="532" t="str">
        <f>IF(ISNUMBER(VALUE(SUBSTITUTE('Named Boundary Report'!$A314,"+",""))), VALUE(SUBSTITUTE('Named Boundary Report'!$A314,"+","")), IF(TRIM('Named Boundary Report'!$A314)="", "End of Project", $A314))</f>
        <v>End of Project</v>
      </c>
      <c r="B315" s="473" t="str">
        <f>IF(ISNUMBER('Named Boundary Report'!$A314), "",TRIM(SUBSTITUTE('Named Boundary Report'!$A314, CHAR(160), " ")))</f>
        <v/>
      </c>
      <c r="C315" s="475">
        <f>'Named Boundary Report'!$F314</f>
        <v>0</v>
      </c>
    </row>
    <row r="316" spans="1:3" x14ac:dyDescent="0.25">
      <c r="A316" s="532" t="str">
        <f>IF(ISNUMBER(VALUE(SUBSTITUTE('Named Boundary Report'!$A315,"+",""))), VALUE(SUBSTITUTE('Named Boundary Report'!$A315,"+","")), IF(TRIM('Named Boundary Report'!$A315)="", "End of Project", $A315))</f>
        <v>End of Project</v>
      </c>
      <c r="B316" s="473" t="str">
        <f>IF(ISNUMBER('Named Boundary Report'!$A315), "",TRIM(SUBSTITUTE('Named Boundary Report'!$A315, CHAR(160), " ")))</f>
        <v/>
      </c>
      <c r="C316" s="475">
        <f>'Named Boundary Report'!$F315</f>
        <v>0</v>
      </c>
    </row>
    <row r="317" spans="1:3" x14ac:dyDescent="0.25">
      <c r="A317" s="532" t="str">
        <f>IF(ISNUMBER(VALUE(SUBSTITUTE('Named Boundary Report'!$A316,"+",""))), VALUE(SUBSTITUTE('Named Boundary Report'!$A316,"+","")), IF(TRIM('Named Boundary Report'!$A316)="", "End of Project", $A316))</f>
        <v>End of Project</v>
      </c>
      <c r="B317" s="473" t="str">
        <f>IF(ISNUMBER('Named Boundary Report'!$A316), "",TRIM(SUBSTITUTE('Named Boundary Report'!$A316, CHAR(160), " ")))</f>
        <v/>
      </c>
      <c r="C317" s="475">
        <f>'Named Boundary Report'!$F316</f>
        <v>0</v>
      </c>
    </row>
    <row r="318" spans="1:3" x14ac:dyDescent="0.25">
      <c r="A318" s="532" t="str">
        <f>IF(ISNUMBER(VALUE(SUBSTITUTE('Named Boundary Report'!$A317,"+",""))), VALUE(SUBSTITUTE('Named Boundary Report'!$A317,"+","")), IF(TRIM('Named Boundary Report'!$A317)="", "End of Project", $A317))</f>
        <v>End of Project</v>
      </c>
      <c r="B318" s="473" t="str">
        <f>IF(ISNUMBER('Named Boundary Report'!$A317), "",TRIM(SUBSTITUTE('Named Boundary Report'!$A317, CHAR(160), " ")))</f>
        <v/>
      </c>
      <c r="C318" s="475">
        <f>'Named Boundary Report'!$F317</f>
        <v>0</v>
      </c>
    </row>
    <row r="319" spans="1:3" x14ac:dyDescent="0.25">
      <c r="A319" s="532" t="str">
        <f>IF(ISNUMBER(VALUE(SUBSTITUTE('Named Boundary Report'!$A318,"+",""))), VALUE(SUBSTITUTE('Named Boundary Report'!$A318,"+","")), IF(TRIM('Named Boundary Report'!$A318)="", "End of Project", $A318))</f>
        <v>End of Project</v>
      </c>
      <c r="B319" s="473" t="str">
        <f>IF(ISNUMBER('Named Boundary Report'!$A318), "",TRIM(SUBSTITUTE('Named Boundary Report'!$A318, CHAR(160), " ")))</f>
        <v/>
      </c>
      <c r="C319" s="475">
        <f>'Named Boundary Report'!$F318</f>
        <v>0</v>
      </c>
    </row>
    <row r="320" spans="1:3" x14ac:dyDescent="0.25">
      <c r="A320" s="532" t="str">
        <f>IF(ISNUMBER(VALUE(SUBSTITUTE('Named Boundary Report'!$A319,"+",""))), VALUE(SUBSTITUTE('Named Boundary Report'!$A319,"+","")), IF(TRIM('Named Boundary Report'!$A319)="", "End of Project", $A319))</f>
        <v>End of Project</v>
      </c>
      <c r="B320" s="473" t="str">
        <f>IF(ISNUMBER('Named Boundary Report'!$A319), "",TRIM(SUBSTITUTE('Named Boundary Report'!$A319, CHAR(160), " ")))</f>
        <v/>
      </c>
      <c r="C320" s="475">
        <f>'Named Boundary Report'!$F319</f>
        <v>0</v>
      </c>
    </row>
    <row r="321" spans="1:3" x14ac:dyDescent="0.25">
      <c r="A321" s="532" t="str">
        <f>IF(ISNUMBER(VALUE(SUBSTITUTE('Named Boundary Report'!$A320,"+",""))), VALUE(SUBSTITUTE('Named Boundary Report'!$A320,"+","")), IF(TRIM('Named Boundary Report'!$A320)="", "End of Project", $A320))</f>
        <v>End of Project</v>
      </c>
      <c r="B321" s="473" t="str">
        <f>IF(ISNUMBER('Named Boundary Report'!$A320), "",TRIM(SUBSTITUTE('Named Boundary Report'!$A320, CHAR(160), " ")))</f>
        <v/>
      </c>
      <c r="C321" s="475">
        <f>'Named Boundary Report'!$F320</f>
        <v>0</v>
      </c>
    </row>
    <row r="322" spans="1:3" x14ac:dyDescent="0.25">
      <c r="A322" s="532" t="str">
        <f>IF(ISNUMBER(VALUE(SUBSTITUTE('Named Boundary Report'!$A321,"+",""))), VALUE(SUBSTITUTE('Named Boundary Report'!$A321,"+","")), IF(TRIM('Named Boundary Report'!$A321)="", "End of Project", $A321))</f>
        <v>End of Project</v>
      </c>
      <c r="B322" s="473" t="str">
        <f>IF(ISNUMBER('Named Boundary Report'!$A321), "",TRIM(SUBSTITUTE('Named Boundary Report'!$A321, CHAR(160), " ")))</f>
        <v/>
      </c>
      <c r="C322" s="475">
        <f>'Named Boundary Report'!$F321</f>
        <v>0</v>
      </c>
    </row>
    <row r="323" spans="1:3" x14ac:dyDescent="0.25">
      <c r="A323" s="532" t="str">
        <f>IF(ISNUMBER(VALUE(SUBSTITUTE('Named Boundary Report'!$A322,"+",""))), VALUE(SUBSTITUTE('Named Boundary Report'!$A322,"+","")), IF(TRIM('Named Boundary Report'!$A322)="", "End of Project", $A322))</f>
        <v>End of Project</v>
      </c>
      <c r="B323" s="473" t="str">
        <f>IF(ISNUMBER('Named Boundary Report'!$A322), "",TRIM(SUBSTITUTE('Named Boundary Report'!$A322, CHAR(160), " ")))</f>
        <v/>
      </c>
      <c r="C323" s="475">
        <f>'Named Boundary Report'!$F322</f>
        <v>0</v>
      </c>
    </row>
    <row r="324" spans="1:3" x14ac:dyDescent="0.25">
      <c r="A324" s="532" t="str">
        <f>IF(ISNUMBER(VALUE(SUBSTITUTE('Named Boundary Report'!$A323,"+",""))), VALUE(SUBSTITUTE('Named Boundary Report'!$A323,"+","")), IF(TRIM('Named Boundary Report'!$A323)="", "End of Project", $A323))</f>
        <v>End of Project</v>
      </c>
      <c r="B324" s="473" t="str">
        <f>IF(ISNUMBER('Named Boundary Report'!$A323), "",TRIM(SUBSTITUTE('Named Boundary Report'!$A323, CHAR(160), " ")))</f>
        <v/>
      </c>
      <c r="C324" s="475">
        <f>'Named Boundary Report'!$F323</f>
        <v>0</v>
      </c>
    </row>
    <row r="325" spans="1:3" x14ac:dyDescent="0.25">
      <c r="A325" s="532" t="str">
        <f>IF(ISNUMBER(VALUE(SUBSTITUTE('Named Boundary Report'!$A324,"+",""))), VALUE(SUBSTITUTE('Named Boundary Report'!$A324,"+","")), IF(TRIM('Named Boundary Report'!$A324)="", "End of Project", $A324))</f>
        <v>End of Project</v>
      </c>
      <c r="B325" s="473" t="str">
        <f>IF(ISNUMBER('Named Boundary Report'!$A324), "",TRIM(SUBSTITUTE('Named Boundary Report'!$A324, CHAR(160), " ")))</f>
        <v/>
      </c>
      <c r="C325" s="475">
        <f>'Named Boundary Report'!$F324</f>
        <v>0</v>
      </c>
    </row>
    <row r="326" spans="1:3" x14ac:dyDescent="0.25">
      <c r="A326" s="532" t="str">
        <f>IF(ISNUMBER(VALUE(SUBSTITUTE('Named Boundary Report'!$A325,"+",""))), VALUE(SUBSTITUTE('Named Boundary Report'!$A325,"+","")), IF(TRIM('Named Boundary Report'!$A325)="", "End of Project", $A325))</f>
        <v>End of Project</v>
      </c>
      <c r="B326" s="473" t="str">
        <f>IF(ISNUMBER('Named Boundary Report'!$A325), "",TRIM(SUBSTITUTE('Named Boundary Report'!$A325, CHAR(160), " ")))</f>
        <v/>
      </c>
      <c r="C326" s="475">
        <f>'Named Boundary Report'!$F325</f>
        <v>0</v>
      </c>
    </row>
    <row r="327" spans="1:3" x14ac:dyDescent="0.25">
      <c r="A327" s="532" t="str">
        <f>IF(ISNUMBER(VALUE(SUBSTITUTE('Named Boundary Report'!$A326,"+",""))), VALUE(SUBSTITUTE('Named Boundary Report'!$A326,"+","")), IF(TRIM('Named Boundary Report'!$A326)="", "End of Project", $A326))</f>
        <v>End of Project</v>
      </c>
      <c r="B327" s="473" t="str">
        <f>IF(ISNUMBER('Named Boundary Report'!$A326), "",TRIM(SUBSTITUTE('Named Boundary Report'!$A326, CHAR(160), " ")))</f>
        <v/>
      </c>
      <c r="C327" s="475">
        <f>'Named Boundary Report'!$F326</f>
        <v>0</v>
      </c>
    </row>
    <row r="328" spans="1:3" x14ac:dyDescent="0.25">
      <c r="A328" s="532" t="str">
        <f>IF(ISNUMBER(VALUE(SUBSTITUTE('Named Boundary Report'!$A327,"+",""))), VALUE(SUBSTITUTE('Named Boundary Report'!$A327,"+","")), IF(TRIM('Named Boundary Report'!$A327)="", "End of Project", $A327))</f>
        <v>End of Project</v>
      </c>
      <c r="B328" s="473" t="str">
        <f>IF(ISNUMBER('Named Boundary Report'!$A327), "",TRIM(SUBSTITUTE('Named Boundary Report'!$A327, CHAR(160), " ")))</f>
        <v/>
      </c>
      <c r="C328" s="475">
        <f>'Named Boundary Report'!$F327</f>
        <v>0</v>
      </c>
    </row>
    <row r="329" spans="1:3" x14ac:dyDescent="0.25">
      <c r="A329" s="532" t="str">
        <f>IF(ISNUMBER(VALUE(SUBSTITUTE('Named Boundary Report'!$A328,"+",""))), VALUE(SUBSTITUTE('Named Boundary Report'!$A328,"+","")), IF(TRIM('Named Boundary Report'!$A328)="", "End of Project", $A328))</f>
        <v>End of Project</v>
      </c>
      <c r="B329" s="473" t="str">
        <f>IF(ISNUMBER('Named Boundary Report'!$A328), "",TRIM(SUBSTITUTE('Named Boundary Report'!$A328, CHAR(160), " ")))</f>
        <v/>
      </c>
      <c r="C329" s="475">
        <f>'Named Boundary Report'!$F328</f>
        <v>0</v>
      </c>
    </row>
    <row r="330" spans="1:3" x14ac:dyDescent="0.25">
      <c r="A330" s="532" t="str">
        <f>IF(ISNUMBER(VALUE(SUBSTITUTE('Named Boundary Report'!$A329,"+",""))), VALUE(SUBSTITUTE('Named Boundary Report'!$A329,"+","")), IF(TRIM('Named Boundary Report'!$A329)="", "End of Project", $A329))</f>
        <v>End of Project</v>
      </c>
      <c r="B330" s="473" t="str">
        <f>IF(ISNUMBER('Named Boundary Report'!$A329), "",TRIM(SUBSTITUTE('Named Boundary Report'!$A329, CHAR(160), " ")))</f>
        <v/>
      </c>
      <c r="C330" s="475">
        <f>'Named Boundary Report'!$F329</f>
        <v>0</v>
      </c>
    </row>
    <row r="331" spans="1:3" x14ac:dyDescent="0.25">
      <c r="A331" s="532" t="str">
        <f>IF(ISNUMBER(VALUE(SUBSTITUTE('Named Boundary Report'!$A330,"+",""))), VALUE(SUBSTITUTE('Named Boundary Report'!$A330,"+","")), IF(TRIM('Named Boundary Report'!$A330)="", "End of Project", $A330))</f>
        <v>End of Project</v>
      </c>
      <c r="B331" s="473" t="str">
        <f>IF(ISNUMBER('Named Boundary Report'!$A330), "",TRIM(SUBSTITUTE('Named Boundary Report'!$A330, CHAR(160), " ")))</f>
        <v/>
      </c>
      <c r="C331" s="475">
        <f>'Named Boundary Report'!$F330</f>
        <v>0</v>
      </c>
    </row>
    <row r="332" spans="1:3" x14ac:dyDescent="0.25">
      <c r="A332" s="532" t="str">
        <f>IF(ISNUMBER(VALUE(SUBSTITUTE('Named Boundary Report'!$A331,"+",""))), VALUE(SUBSTITUTE('Named Boundary Report'!$A331,"+","")), IF(TRIM('Named Boundary Report'!$A331)="", "End of Project", $A331))</f>
        <v>End of Project</v>
      </c>
      <c r="B332" s="473" t="str">
        <f>IF(ISNUMBER('Named Boundary Report'!$A331), "",TRIM(SUBSTITUTE('Named Boundary Report'!$A331, CHAR(160), " ")))</f>
        <v/>
      </c>
      <c r="C332" s="475">
        <f>'Named Boundary Report'!$F331</f>
        <v>0</v>
      </c>
    </row>
    <row r="333" spans="1:3" x14ac:dyDescent="0.25">
      <c r="A333" s="532" t="str">
        <f>IF(ISNUMBER(VALUE(SUBSTITUTE('Named Boundary Report'!$A332,"+",""))), VALUE(SUBSTITUTE('Named Boundary Report'!$A332,"+","")), IF(TRIM('Named Boundary Report'!$A332)="", "End of Project", $A332))</f>
        <v>End of Project</v>
      </c>
      <c r="B333" s="473" t="str">
        <f>IF(ISNUMBER('Named Boundary Report'!$A332), "",TRIM(SUBSTITUTE('Named Boundary Report'!$A332, CHAR(160), " ")))</f>
        <v/>
      </c>
      <c r="C333" s="475">
        <f>'Named Boundary Report'!$F332</f>
        <v>0</v>
      </c>
    </row>
    <row r="334" spans="1:3" x14ac:dyDescent="0.25">
      <c r="A334" s="532" t="str">
        <f>IF(ISNUMBER(VALUE(SUBSTITUTE('Named Boundary Report'!$A333,"+",""))), VALUE(SUBSTITUTE('Named Boundary Report'!$A333,"+","")), IF(TRIM('Named Boundary Report'!$A333)="", "End of Project", $A333))</f>
        <v>End of Project</v>
      </c>
      <c r="B334" s="473" t="str">
        <f>IF(ISNUMBER('Named Boundary Report'!$A333), "",TRIM(SUBSTITUTE('Named Boundary Report'!$A333, CHAR(160), " ")))</f>
        <v/>
      </c>
      <c r="C334" s="475">
        <f>'Named Boundary Report'!$F333</f>
        <v>0</v>
      </c>
    </row>
    <row r="335" spans="1:3" x14ac:dyDescent="0.25">
      <c r="A335" s="532" t="str">
        <f>IF(ISNUMBER(VALUE(SUBSTITUTE('Named Boundary Report'!$A334,"+",""))), VALUE(SUBSTITUTE('Named Boundary Report'!$A334,"+","")), IF(TRIM('Named Boundary Report'!$A334)="", "End of Project", $A334))</f>
        <v>End of Project</v>
      </c>
      <c r="B335" s="473" t="str">
        <f>IF(ISNUMBER('Named Boundary Report'!$A334), "",TRIM(SUBSTITUTE('Named Boundary Report'!$A334, CHAR(160), " ")))</f>
        <v/>
      </c>
      <c r="C335" s="475">
        <f>'Named Boundary Report'!$F334</f>
        <v>0</v>
      </c>
    </row>
    <row r="336" spans="1:3" x14ac:dyDescent="0.25">
      <c r="A336" s="532" t="str">
        <f>IF(ISNUMBER(VALUE(SUBSTITUTE('Named Boundary Report'!$A335,"+",""))), VALUE(SUBSTITUTE('Named Boundary Report'!$A335,"+","")), IF(TRIM('Named Boundary Report'!$A335)="", "End of Project", $A335))</f>
        <v>End of Project</v>
      </c>
      <c r="B336" s="473" t="str">
        <f>IF(ISNUMBER('Named Boundary Report'!$A335), "",TRIM(SUBSTITUTE('Named Boundary Report'!$A335, CHAR(160), " ")))</f>
        <v/>
      </c>
      <c r="C336" s="475">
        <f>'Named Boundary Report'!$F335</f>
        <v>0</v>
      </c>
    </row>
    <row r="337" spans="1:3" x14ac:dyDescent="0.25">
      <c r="A337" s="532" t="str">
        <f>IF(ISNUMBER(VALUE(SUBSTITUTE('Named Boundary Report'!$A336,"+",""))), VALUE(SUBSTITUTE('Named Boundary Report'!$A336,"+","")), IF(TRIM('Named Boundary Report'!$A336)="", "End of Project", $A336))</f>
        <v>End of Project</v>
      </c>
      <c r="B337" s="473" t="str">
        <f>IF(ISNUMBER('Named Boundary Report'!$A336), "",TRIM(SUBSTITUTE('Named Boundary Report'!$A336, CHAR(160), " ")))</f>
        <v/>
      </c>
      <c r="C337" s="475">
        <f>'Named Boundary Report'!$F336</f>
        <v>0</v>
      </c>
    </row>
    <row r="338" spans="1:3" x14ac:dyDescent="0.25">
      <c r="A338" s="532" t="str">
        <f>IF(ISNUMBER(VALUE(SUBSTITUTE('Named Boundary Report'!$A337,"+",""))), VALUE(SUBSTITUTE('Named Boundary Report'!$A337,"+","")), IF(TRIM('Named Boundary Report'!$A337)="", "End of Project", $A337))</f>
        <v>End of Project</v>
      </c>
      <c r="B338" s="473" t="str">
        <f>IF(ISNUMBER('Named Boundary Report'!$A337), "",TRIM(SUBSTITUTE('Named Boundary Report'!$A337, CHAR(160), " ")))</f>
        <v/>
      </c>
      <c r="C338" s="475">
        <f>'Named Boundary Report'!$F337</f>
        <v>0</v>
      </c>
    </row>
    <row r="339" spans="1:3" x14ac:dyDescent="0.25">
      <c r="A339" s="532" t="str">
        <f>IF(ISNUMBER(VALUE(SUBSTITUTE('Named Boundary Report'!$A338,"+",""))), VALUE(SUBSTITUTE('Named Boundary Report'!$A338,"+","")), IF(TRIM('Named Boundary Report'!$A338)="", "End of Project", $A338))</f>
        <v>End of Project</v>
      </c>
      <c r="B339" s="473" t="str">
        <f>IF(ISNUMBER('Named Boundary Report'!$A338), "",TRIM(SUBSTITUTE('Named Boundary Report'!$A338, CHAR(160), " ")))</f>
        <v/>
      </c>
      <c r="C339" s="475">
        <f>'Named Boundary Report'!$F338</f>
        <v>0</v>
      </c>
    </row>
    <row r="340" spans="1:3" x14ac:dyDescent="0.25">
      <c r="A340" s="532" t="str">
        <f>IF(ISNUMBER(VALUE(SUBSTITUTE('Named Boundary Report'!$A339,"+",""))), VALUE(SUBSTITUTE('Named Boundary Report'!$A339,"+","")), IF(TRIM('Named Boundary Report'!$A339)="", "End of Project", $A339))</f>
        <v>End of Project</v>
      </c>
      <c r="B340" s="473" t="str">
        <f>IF(ISNUMBER('Named Boundary Report'!$A339), "",TRIM(SUBSTITUTE('Named Boundary Report'!$A339, CHAR(160), " ")))</f>
        <v/>
      </c>
      <c r="C340" s="475">
        <f>'Named Boundary Report'!$F339</f>
        <v>0</v>
      </c>
    </row>
    <row r="341" spans="1:3" x14ac:dyDescent="0.25">
      <c r="A341" s="532" t="str">
        <f>IF(ISNUMBER(VALUE(SUBSTITUTE('Named Boundary Report'!$A340,"+",""))), VALUE(SUBSTITUTE('Named Boundary Report'!$A340,"+","")), IF(TRIM('Named Boundary Report'!$A340)="", "End of Project", $A340))</f>
        <v>End of Project</v>
      </c>
      <c r="B341" s="473" t="str">
        <f>IF(ISNUMBER('Named Boundary Report'!$A340), "",TRIM(SUBSTITUTE('Named Boundary Report'!$A340, CHAR(160), " ")))</f>
        <v/>
      </c>
      <c r="C341" s="475">
        <f>'Named Boundary Report'!$F340</f>
        <v>0</v>
      </c>
    </row>
    <row r="342" spans="1:3" x14ac:dyDescent="0.25">
      <c r="A342" s="532" t="str">
        <f>IF(ISNUMBER(VALUE(SUBSTITUTE('Named Boundary Report'!$A341,"+",""))), VALUE(SUBSTITUTE('Named Boundary Report'!$A341,"+","")), IF(TRIM('Named Boundary Report'!$A341)="", "End of Project", $A341))</f>
        <v>End of Project</v>
      </c>
      <c r="B342" s="473" t="str">
        <f>IF(ISNUMBER('Named Boundary Report'!$A341), "",TRIM(SUBSTITUTE('Named Boundary Report'!$A341, CHAR(160), " ")))</f>
        <v/>
      </c>
      <c r="C342" s="475">
        <f>'Named Boundary Report'!$F341</f>
        <v>0</v>
      </c>
    </row>
    <row r="343" spans="1:3" x14ac:dyDescent="0.25">
      <c r="A343" s="532" t="str">
        <f>IF(ISNUMBER(VALUE(SUBSTITUTE('Named Boundary Report'!$A342,"+",""))), VALUE(SUBSTITUTE('Named Boundary Report'!$A342,"+","")), IF(TRIM('Named Boundary Report'!$A342)="", "End of Project", $A342))</f>
        <v>End of Project</v>
      </c>
      <c r="B343" s="473" t="str">
        <f>IF(ISNUMBER('Named Boundary Report'!$A342), "",TRIM(SUBSTITUTE('Named Boundary Report'!$A342, CHAR(160), " ")))</f>
        <v/>
      </c>
      <c r="C343" s="475">
        <f>'Named Boundary Report'!$F342</f>
        <v>0</v>
      </c>
    </row>
    <row r="344" spans="1:3" x14ac:dyDescent="0.25">
      <c r="A344" s="532" t="str">
        <f>IF(ISNUMBER(VALUE(SUBSTITUTE('Named Boundary Report'!$A343,"+",""))), VALUE(SUBSTITUTE('Named Boundary Report'!$A343,"+","")), IF(TRIM('Named Boundary Report'!$A343)="", "End of Project", $A343))</f>
        <v>End of Project</v>
      </c>
      <c r="B344" s="473" t="str">
        <f>IF(ISNUMBER('Named Boundary Report'!$A343), "",TRIM(SUBSTITUTE('Named Boundary Report'!$A343, CHAR(160), " ")))</f>
        <v/>
      </c>
      <c r="C344" s="475">
        <f>'Named Boundary Report'!$F343</f>
        <v>0</v>
      </c>
    </row>
    <row r="345" spans="1:3" x14ac:dyDescent="0.25">
      <c r="A345" s="532" t="str">
        <f>IF(ISNUMBER(VALUE(SUBSTITUTE('Named Boundary Report'!$A344,"+",""))), VALUE(SUBSTITUTE('Named Boundary Report'!$A344,"+","")), IF(TRIM('Named Boundary Report'!$A344)="", "End of Project", $A344))</f>
        <v>End of Project</v>
      </c>
      <c r="B345" s="473" t="str">
        <f>IF(ISNUMBER('Named Boundary Report'!$A344), "",TRIM(SUBSTITUTE('Named Boundary Report'!$A344, CHAR(160), " ")))</f>
        <v/>
      </c>
      <c r="C345" s="475">
        <f>'Named Boundary Report'!$F344</f>
        <v>0</v>
      </c>
    </row>
    <row r="346" spans="1:3" x14ac:dyDescent="0.25">
      <c r="A346" s="532" t="str">
        <f>IF(ISNUMBER(VALUE(SUBSTITUTE('Named Boundary Report'!$A345,"+",""))), VALUE(SUBSTITUTE('Named Boundary Report'!$A345,"+","")), IF(TRIM('Named Boundary Report'!$A345)="", "End of Project", $A345))</f>
        <v>End of Project</v>
      </c>
      <c r="B346" s="473" t="str">
        <f>IF(ISNUMBER('Named Boundary Report'!$A345), "",TRIM(SUBSTITUTE('Named Boundary Report'!$A345, CHAR(160), " ")))</f>
        <v/>
      </c>
      <c r="C346" s="475">
        <f>'Named Boundary Report'!$F345</f>
        <v>0</v>
      </c>
    </row>
    <row r="347" spans="1:3" x14ac:dyDescent="0.25">
      <c r="A347" s="532" t="str">
        <f>IF(ISNUMBER(VALUE(SUBSTITUTE('Named Boundary Report'!$A346,"+",""))), VALUE(SUBSTITUTE('Named Boundary Report'!$A346,"+","")), IF(TRIM('Named Boundary Report'!$A346)="", "End of Project", $A346))</f>
        <v>End of Project</v>
      </c>
      <c r="B347" s="473" t="str">
        <f>IF(ISNUMBER('Named Boundary Report'!$A346), "",TRIM(SUBSTITUTE('Named Boundary Report'!$A346, CHAR(160), " ")))</f>
        <v/>
      </c>
      <c r="C347" s="475">
        <f>'Named Boundary Report'!$F346</f>
        <v>0</v>
      </c>
    </row>
    <row r="348" spans="1:3" x14ac:dyDescent="0.25">
      <c r="A348" s="532" t="str">
        <f>IF(ISNUMBER(VALUE(SUBSTITUTE('Named Boundary Report'!$A347,"+",""))), VALUE(SUBSTITUTE('Named Boundary Report'!$A347,"+","")), IF(TRIM('Named Boundary Report'!$A347)="", "End of Project", $A347))</f>
        <v>End of Project</v>
      </c>
      <c r="B348" s="473" t="str">
        <f>IF(ISNUMBER('Named Boundary Report'!$A347), "",TRIM(SUBSTITUTE('Named Boundary Report'!$A347, CHAR(160), " ")))</f>
        <v/>
      </c>
      <c r="C348" s="475">
        <f>'Named Boundary Report'!$F347</f>
        <v>0</v>
      </c>
    </row>
    <row r="349" spans="1:3" x14ac:dyDescent="0.25">
      <c r="A349" s="532" t="str">
        <f>IF(ISNUMBER(VALUE(SUBSTITUTE('Named Boundary Report'!$A348,"+",""))), VALUE(SUBSTITUTE('Named Boundary Report'!$A348,"+","")), IF(TRIM('Named Boundary Report'!$A348)="", "End of Project", $A348))</f>
        <v>End of Project</v>
      </c>
      <c r="B349" s="473" t="str">
        <f>IF(ISNUMBER('Named Boundary Report'!$A348), "",TRIM(SUBSTITUTE('Named Boundary Report'!$A348, CHAR(160), " ")))</f>
        <v/>
      </c>
      <c r="C349" s="475">
        <f>'Named Boundary Report'!$F348</f>
        <v>0</v>
      </c>
    </row>
    <row r="350" spans="1:3" x14ac:dyDescent="0.25">
      <c r="A350" s="532" t="str">
        <f>IF(ISNUMBER(VALUE(SUBSTITUTE('Named Boundary Report'!$A349,"+",""))), VALUE(SUBSTITUTE('Named Boundary Report'!$A349,"+","")), IF(TRIM('Named Boundary Report'!$A349)="", "End of Project", $A349))</f>
        <v>End of Project</v>
      </c>
      <c r="B350" s="473" t="str">
        <f>IF(ISNUMBER('Named Boundary Report'!$A349), "",TRIM(SUBSTITUTE('Named Boundary Report'!$A349, CHAR(160), " ")))</f>
        <v/>
      </c>
      <c r="C350" s="475">
        <f>'Named Boundary Report'!$F349</f>
        <v>0</v>
      </c>
    </row>
    <row r="351" spans="1:3" x14ac:dyDescent="0.25">
      <c r="A351" s="532" t="str">
        <f>IF(ISNUMBER(VALUE(SUBSTITUTE('Named Boundary Report'!$A350,"+",""))), VALUE(SUBSTITUTE('Named Boundary Report'!$A350,"+","")), IF(TRIM('Named Boundary Report'!$A350)="", "End of Project", $A350))</f>
        <v>End of Project</v>
      </c>
      <c r="B351" s="473" t="str">
        <f>IF(ISNUMBER('Named Boundary Report'!$A350), "",TRIM(SUBSTITUTE('Named Boundary Report'!$A350, CHAR(160), " ")))</f>
        <v/>
      </c>
      <c r="C351" s="475">
        <f>'Named Boundary Report'!$F350</f>
        <v>0</v>
      </c>
    </row>
    <row r="352" spans="1:3" x14ac:dyDescent="0.25">
      <c r="A352" s="532" t="str">
        <f>IF(ISNUMBER(VALUE(SUBSTITUTE('Named Boundary Report'!$A351,"+",""))), VALUE(SUBSTITUTE('Named Boundary Report'!$A351,"+","")), IF(TRIM('Named Boundary Report'!$A351)="", "End of Project", $A351))</f>
        <v>End of Project</v>
      </c>
      <c r="B352" s="473" t="str">
        <f>IF(ISNUMBER('Named Boundary Report'!$A351), "",TRIM(SUBSTITUTE('Named Boundary Report'!$A351, CHAR(160), " ")))</f>
        <v/>
      </c>
      <c r="C352" s="475">
        <f>'Named Boundary Report'!$F351</f>
        <v>0</v>
      </c>
    </row>
    <row r="353" spans="1:3" x14ac:dyDescent="0.25">
      <c r="A353" s="532" t="str">
        <f>IF(ISNUMBER(VALUE(SUBSTITUTE('Named Boundary Report'!$A352,"+",""))), VALUE(SUBSTITUTE('Named Boundary Report'!$A352,"+","")), IF(TRIM('Named Boundary Report'!$A352)="", "End of Project", $A352))</f>
        <v>End of Project</v>
      </c>
      <c r="B353" s="473" t="str">
        <f>IF(ISNUMBER('Named Boundary Report'!$A352), "",TRIM(SUBSTITUTE('Named Boundary Report'!$A352, CHAR(160), " ")))</f>
        <v/>
      </c>
      <c r="C353" s="475">
        <f>'Named Boundary Report'!$F352</f>
        <v>0</v>
      </c>
    </row>
    <row r="354" spans="1:3" x14ac:dyDescent="0.25">
      <c r="A354" s="532" t="str">
        <f>IF(ISNUMBER(VALUE(SUBSTITUTE('Named Boundary Report'!$A353,"+",""))), VALUE(SUBSTITUTE('Named Boundary Report'!$A353,"+","")), IF(TRIM('Named Boundary Report'!$A353)="", "End of Project", $A353))</f>
        <v>End of Project</v>
      </c>
      <c r="B354" s="473" t="str">
        <f>IF(ISNUMBER('Named Boundary Report'!$A353), "",TRIM(SUBSTITUTE('Named Boundary Report'!$A353, CHAR(160), " ")))</f>
        <v/>
      </c>
      <c r="C354" s="475">
        <f>'Named Boundary Report'!$F353</f>
        <v>0</v>
      </c>
    </row>
    <row r="355" spans="1:3" x14ac:dyDescent="0.25">
      <c r="A355" s="532" t="str">
        <f>IF(ISNUMBER(VALUE(SUBSTITUTE('Named Boundary Report'!$A354,"+",""))), VALUE(SUBSTITUTE('Named Boundary Report'!$A354,"+","")), IF(TRIM('Named Boundary Report'!$A354)="", "End of Project", $A354))</f>
        <v>End of Project</v>
      </c>
      <c r="B355" s="473" t="str">
        <f>IF(ISNUMBER('Named Boundary Report'!$A354), "",TRIM(SUBSTITUTE('Named Boundary Report'!$A354, CHAR(160), " ")))</f>
        <v/>
      </c>
      <c r="C355" s="475">
        <f>'Named Boundary Report'!$F354</f>
        <v>0</v>
      </c>
    </row>
    <row r="356" spans="1:3" x14ac:dyDescent="0.25">
      <c r="A356" s="532" t="str">
        <f>IF(ISNUMBER(VALUE(SUBSTITUTE('Named Boundary Report'!$A355,"+",""))), VALUE(SUBSTITUTE('Named Boundary Report'!$A355,"+","")), IF(TRIM('Named Boundary Report'!$A355)="", "End of Project", $A355))</f>
        <v>End of Project</v>
      </c>
      <c r="B356" s="473" t="str">
        <f>IF(ISNUMBER('Named Boundary Report'!$A355), "",TRIM(SUBSTITUTE('Named Boundary Report'!$A355, CHAR(160), " ")))</f>
        <v/>
      </c>
      <c r="C356" s="475">
        <f>'Named Boundary Report'!$F355</f>
        <v>0</v>
      </c>
    </row>
    <row r="357" spans="1:3" x14ac:dyDescent="0.25">
      <c r="A357" s="532" t="str">
        <f>IF(ISNUMBER(VALUE(SUBSTITUTE('Named Boundary Report'!$A356,"+",""))), VALUE(SUBSTITUTE('Named Boundary Report'!$A356,"+","")), IF(TRIM('Named Boundary Report'!$A356)="", "End of Project", $A356))</f>
        <v>End of Project</v>
      </c>
      <c r="B357" s="473" t="str">
        <f>IF(ISNUMBER('Named Boundary Report'!$A356), "",TRIM(SUBSTITUTE('Named Boundary Report'!$A356, CHAR(160), " ")))</f>
        <v/>
      </c>
      <c r="C357" s="475">
        <f>'Named Boundary Report'!$F356</f>
        <v>0</v>
      </c>
    </row>
    <row r="358" spans="1:3" x14ac:dyDescent="0.25">
      <c r="A358" s="532" t="str">
        <f>IF(ISNUMBER(VALUE(SUBSTITUTE('Named Boundary Report'!$A357,"+",""))), VALUE(SUBSTITUTE('Named Boundary Report'!$A357,"+","")), IF(TRIM('Named Boundary Report'!$A357)="", "End of Project", $A357))</f>
        <v>End of Project</v>
      </c>
      <c r="B358" s="473" t="str">
        <f>IF(ISNUMBER('Named Boundary Report'!$A357), "",TRIM(SUBSTITUTE('Named Boundary Report'!$A357, CHAR(160), " ")))</f>
        <v/>
      </c>
      <c r="C358" s="475">
        <f>'Named Boundary Report'!$F357</f>
        <v>0</v>
      </c>
    </row>
    <row r="359" spans="1:3" x14ac:dyDescent="0.25">
      <c r="A359" s="532" t="str">
        <f>IF(ISNUMBER(VALUE(SUBSTITUTE('Named Boundary Report'!$A358,"+",""))), VALUE(SUBSTITUTE('Named Boundary Report'!$A358,"+","")), IF(TRIM('Named Boundary Report'!$A358)="", "End of Project", $A358))</f>
        <v>End of Project</v>
      </c>
      <c r="B359" s="473" t="str">
        <f>IF(ISNUMBER('Named Boundary Report'!$A358), "",TRIM(SUBSTITUTE('Named Boundary Report'!$A358, CHAR(160), " ")))</f>
        <v/>
      </c>
      <c r="C359" s="475">
        <f>'Named Boundary Report'!$F358</f>
        <v>0</v>
      </c>
    </row>
    <row r="360" spans="1:3" x14ac:dyDescent="0.25">
      <c r="A360" s="532" t="str">
        <f>IF(ISNUMBER(VALUE(SUBSTITUTE('Named Boundary Report'!$A359,"+",""))), VALUE(SUBSTITUTE('Named Boundary Report'!$A359,"+","")), IF(TRIM('Named Boundary Report'!$A359)="", "End of Project", $A359))</f>
        <v>End of Project</v>
      </c>
      <c r="B360" s="473" t="str">
        <f>IF(ISNUMBER('Named Boundary Report'!$A359), "",TRIM(SUBSTITUTE('Named Boundary Report'!$A359, CHAR(160), " ")))</f>
        <v/>
      </c>
      <c r="C360" s="475">
        <f>'Named Boundary Report'!$F359</f>
        <v>0</v>
      </c>
    </row>
    <row r="361" spans="1:3" x14ac:dyDescent="0.25">
      <c r="A361" s="532" t="str">
        <f>IF(ISNUMBER(VALUE(SUBSTITUTE('Named Boundary Report'!$A360,"+",""))), VALUE(SUBSTITUTE('Named Boundary Report'!$A360,"+","")), IF(TRIM('Named Boundary Report'!$A360)="", "End of Project", $A360))</f>
        <v>End of Project</v>
      </c>
      <c r="B361" s="473" t="str">
        <f>IF(ISNUMBER('Named Boundary Report'!$A360), "",TRIM(SUBSTITUTE('Named Boundary Report'!$A360, CHAR(160), " ")))</f>
        <v/>
      </c>
      <c r="C361" s="475">
        <f>'Named Boundary Report'!$F360</f>
        <v>0</v>
      </c>
    </row>
    <row r="362" spans="1:3" x14ac:dyDescent="0.25">
      <c r="A362" s="532" t="str">
        <f>IF(ISNUMBER(VALUE(SUBSTITUTE('Named Boundary Report'!$A361,"+",""))), VALUE(SUBSTITUTE('Named Boundary Report'!$A361,"+","")), IF(TRIM('Named Boundary Report'!$A361)="", "End of Project", $A361))</f>
        <v>End of Project</v>
      </c>
      <c r="B362" s="473" t="str">
        <f>IF(ISNUMBER('Named Boundary Report'!$A361), "",TRIM(SUBSTITUTE('Named Boundary Report'!$A361, CHAR(160), " ")))</f>
        <v/>
      </c>
      <c r="C362" s="475">
        <f>'Named Boundary Report'!$F361</f>
        <v>0</v>
      </c>
    </row>
    <row r="363" spans="1:3" x14ac:dyDescent="0.25">
      <c r="A363" s="532" t="str">
        <f>IF(ISNUMBER(VALUE(SUBSTITUTE('Named Boundary Report'!$A362,"+",""))), VALUE(SUBSTITUTE('Named Boundary Report'!$A362,"+","")), IF(TRIM('Named Boundary Report'!$A362)="", "End of Project", $A362))</f>
        <v>End of Project</v>
      </c>
      <c r="B363" s="473" t="str">
        <f>IF(ISNUMBER('Named Boundary Report'!$A362), "",TRIM(SUBSTITUTE('Named Boundary Report'!$A362, CHAR(160), " ")))</f>
        <v/>
      </c>
      <c r="C363" s="475">
        <f>'Named Boundary Report'!$F362</f>
        <v>0</v>
      </c>
    </row>
    <row r="364" spans="1:3" x14ac:dyDescent="0.25">
      <c r="A364" s="532" t="str">
        <f>IF(ISNUMBER(VALUE(SUBSTITUTE('Named Boundary Report'!$A363,"+",""))), VALUE(SUBSTITUTE('Named Boundary Report'!$A363,"+","")), IF(TRIM('Named Boundary Report'!$A363)="", "End of Project", $A363))</f>
        <v>End of Project</v>
      </c>
      <c r="B364" s="473" t="str">
        <f>IF(ISNUMBER('Named Boundary Report'!$A363), "",TRIM(SUBSTITUTE('Named Boundary Report'!$A363, CHAR(160), " ")))</f>
        <v/>
      </c>
      <c r="C364" s="475">
        <f>'Named Boundary Report'!$F363</f>
        <v>0</v>
      </c>
    </row>
    <row r="365" spans="1:3" x14ac:dyDescent="0.25">
      <c r="A365" s="532" t="str">
        <f>IF(ISNUMBER(VALUE(SUBSTITUTE('Named Boundary Report'!$A364,"+",""))), VALUE(SUBSTITUTE('Named Boundary Report'!$A364,"+","")), IF(TRIM('Named Boundary Report'!$A364)="", "End of Project", $A364))</f>
        <v>End of Project</v>
      </c>
      <c r="B365" s="473" t="str">
        <f>IF(ISNUMBER('Named Boundary Report'!$A364), "",TRIM(SUBSTITUTE('Named Boundary Report'!$A364, CHAR(160), " ")))</f>
        <v/>
      </c>
      <c r="C365" s="475">
        <f>'Named Boundary Report'!$F364</f>
        <v>0</v>
      </c>
    </row>
    <row r="366" spans="1:3" x14ac:dyDescent="0.25">
      <c r="A366" s="532" t="str">
        <f>IF(ISNUMBER(VALUE(SUBSTITUTE('Named Boundary Report'!$A365,"+",""))), VALUE(SUBSTITUTE('Named Boundary Report'!$A365,"+","")), IF(TRIM('Named Boundary Report'!$A365)="", "End of Project", $A365))</f>
        <v>End of Project</v>
      </c>
      <c r="B366" s="473" t="str">
        <f>IF(ISNUMBER('Named Boundary Report'!$A365), "",TRIM(SUBSTITUTE('Named Boundary Report'!$A365, CHAR(160), " ")))</f>
        <v/>
      </c>
      <c r="C366" s="475">
        <f>'Named Boundary Report'!$F365</f>
        <v>0</v>
      </c>
    </row>
    <row r="367" spans="1:3" x14ac:dyDescent="0.25">
      <c r="A367" s="532" t="str">
        <f>IF(ISNUMBER(VALUE(SUBSTITUTE('Named Boundary Report'!$A366,"+",""))), VALUE(SUBSTITUTE('Named Boundary Report'!$A366,"+","")), IF(TRIM('Named Boundary Report'!$A366)="", "End of Project", $A366))</f>
        <v>End of Project</v>
      </c>
      <c r="B367" s="473" t="str">
        <f>IF(ISNUMBER('Named Boundary Report'!$A366), "",TRIM(SUBSTITUTE('Named Boundary Report'!$A366, CHAR(160), " ")))</f>
        <v/>
      </c>
      <c r="C367" s="475">
        <f>'Named Boundary Report'!$F366</f>
        <v>0</v>
      </c>
    </row>
    <row r="368" spans="1:3" x14ac:dyDescent="0.25">
      <c r="A368" s="532" t="str">
        <f>IF(ISNUMBER(VALUE(SUBSTITUTE('Named Boundary Report'!$A367,"+",""))), VALUE(SUBSTITUTE('Named Boundary Report'!$A367,"+","")), IF(TRIM('Named Boundary Report'!$A367)="", "End of Project", $A367))</f>
        <v>End of Project</v>
      </c>
      <c r="B368" s="473" t="str">
        <f>IF(ISNUMBER('Named Boundary Report'!$A367), "",TRIM(SUBSTITUTE('Named Boundary Report'!$A367, CHAR(160), " ")))</f>
        <v/>
      </c>
      <c r="C368" s="475">
        <f>'Named Boundary Report'!$F367</f>
        <v>0</v>
      </c>
    </row>
    <row r="369" spans="1:3" x14ac:dyDescent="0.25">
      <c r="A369" s="532" t="str">
        <f>IF(ISNUMBER(VALUE(SUBSTITUTE('Named Boundary Report'!$A368,"+",""))), VALUE(SUBSTITUTE('Named Boundary Report'!$A368,"+","")), IF(TRIM('Named Boundary Report'!$A368)="", "End of Project", $A368))</f>
        <v>End of Project</v>
      </c>
      <c r="B369" s="473" t="str">
        <f>IF(ISNUMBER('Named Boundary Report'!$A368), "",TRIM(SUBSTITUTE('Named Boundary Report'!$A368, CHAR(160), " ")))</f>
        <v/>
      </c>
      <c r="C369" s="475">
        <f>'Named Boundary Report'!$F368</f>
        <v>0</v>
      </c>
    </row>
    <row r="370" spans="1:3" x14ac:dyDescent="0.25">
      <c r="A370" s="532" t="str">
        <f>IF(ISNUMBER(VALUE(SUBSTITUTE('Named Boundary Report'!$A369,"+",""))), VALUE(SUBSTITUTE('Named Boundary Report'!$A369,"+","")), IF(TRIM('Named Boundary Report'!$A369)="", "End of Project", $A369))</f>
        <v>End of Project</v>
      </c>
      <c r="B370" s="473" t="str">
        <f>IF(ISNUMBER('Named Boundary Report'!$A369), "",TRIM(SUBSTITUTE('Named Boundary Report'!$A369, CHAR(160), " ")))</f>
        <v/>
      </c>
      <c r="C370" s="475">
        <f>'Named Boundary Report'!$F369</f>
        <v>0</v>
      </c>
    </row>
    <row r="371" spans="1:3" x14ac:dyDescent="0.25">
      <c r="A371" s="532" t="str">
        <f>IF(ISNUMBER(VALUE(SUBSTITUTE('Named Boundary Report'!$A370,"+",""))), VALUE(SUBSTITUTE('Named Boundary Report'!$A370,"+","")), IF(TRIM('Named Boundary Report'!$A370)="", "End of Project", $A370))</f>
        <v>End of Project</v>
      </c>
      <c r="B371" s="473" t="str">
        <f>IF(ISNUMBER('Named Boundary Report'!$A370), "",TRIM(SUBSTITUTE('Named Boundary Report'!$A370, CHAR(160), " ")))</f>
        <v/>
      </c>
      <c r="C371" s="475">
        <f>'Named Boundary Report'!$F370</f>
        <v>0</v>
      </c>
    </row>
    <row r="372" spans="1:3" x14ac:dyDescent="0.25">
      <c r="A372" s="532" t="str">
        <f>IF(ISNUMBER(VALUE(SUBSTITUTE('Named Boundary Report'!$A371,"+",""))), VALUE(SUBSTITUTE('Named Boundary Report'!$A371,"+","")), IF(TRIM('Named Boundary Report'!$A371)="", "End of Project", $A371))</f>
        <v>End of Project</v>
      </c>
      <c r="B372" s="473" t="str">
        <f>IF(ISNUMBER('Named Boundary Report'!$A371), "",TRIM(SUBSTITUTE('Named Boundary Report'!$A371, CHAR(160), " ")))</f>
        <v/>
      </c>
      <c r="C372" s="475">
        <f>'Named Boundary Report'!$F371</f>
        <v>0</v>
      </c>
    </row>
    <row r="373" spans="1:3" x14ac:dyDescent="0.25">
      <c r="A373" s="532" t="str">
        <f>IF(ISNUMBER(VALUE(SUBSTITUTE('Named Boundary Report'!$A372,"+",""))), VALUE(SUBSTITUTE('Named Boundary Report'!$A372,"+","")), IF(TRIM('Named Boundary Report'!$A372)="", "End of Project", $A372))</f>
        <v>End of Project</v>
      </c>
      <c r="B373" s="473" t="str">
        <f>IF(ISNUMBER('Named Boundary Report'!$A372), "",TRIM(SUBSTITUTE('Named Boundary Report'!$A372, CHAR(160), " ")))</f>
        <v/>
      </c>
      <c r="C373" s="475">
        <f>'Named Boundary Report'!$F372</f>
        <v>0</v>
      </c>
    </row>
    <row r="374" spans="1:3" x14ac:dyDescent="0.25">
      <c r="A374" s="532" t="str">
        <f>IF(ISNUMBER(VALUE(SUBSTITUTE('Named Boundary Report'!$A373,"+",""))), VALUE(SUBSTITUTE('Named Boundary Report'!$A373,"+","")), IF(TRIM('Named Boundary Report'!$A373)="", "End of Project", $A373))</f>
        <v>End of Project</v>
      </c>
      <c r="B374" s="473" t="str">
        <f>IF(ISNUMBER('Named Boundary Report'!$A373), "",TRIM(SUBSTITUTE('Named Boundary Report'!$A373, CHAR(160), " ")))</f>
        <v/>
      </c>
      <c r="C374" s="475">
        <f>'Named Boundary Report'!$F373</f>
        <v>0</v>
      </c>
    </row>
    <row r="375" spans="1:3" x14ac:dyDescent="0.25">
      <c r="A375" s="532" t="str">
        <f>IF(ISNUMBER(VALUE(SUBSTITUTE('Named Boundary Report'!$A374,"+",""))), VALUE(SUBSTITUTE('Named Boundary Report'!$A374,"+","")), IF(TRIM('Named Boundary Report'!$A374)="", "End of Project", $A374))</f>
        <v>End of Project</v>
      </c>
      <c r="B375" s="473" t="str">
        <f>IF(ISNUMBER('Named Boundary Report'!$A374), "",TRIM(SUBSTITUTE('Named Boundary Report'!$A374, CHAR(160), " ")))</f>
        <v/>
      </c>
      <c r="C375" s="475">
        <f>'Named Boundary Report'!$F374</f>
        <v>0</v>
      </c>
    </row>
    <row r="376" spans="1:3" x14ac:dyDescent="0.25">
      <c r="A376" s="532" t="str">
        <f>IF(ISNUMBER(VALUE(SUBSTITUTE('Named Boundary Report'!$A375,"+",""))), VALUE(SUBSTITUTE('Named Boundary Report'!$A375,"+","")), IF(TRIM('Named Boundary Report'!$A375)="", "End of Project", $A375))</f>
        <v>End of Project</v>
      </c>
      <c r="B376" s="473" t="str">
        <f>IF(ISNUMBER('Named Boundary Report'!$A375), "",TRIM(SUBSTITUTE('Named Boundary Report'!$A375, CHAR(160), " ")))</f>
        <v/>
      </c>
      <c r="C376" s="475">
        <f>'Named Boundary Report'!$F375</f>
        <v>0</v>
      </c>
    </row>
    <row r="377" spans="1:3" x14ac:dyDescent="0.25">
      <c r="A377" s="532" t="str">
        <f>IF(ISNUMBER(VALUE(SUBSTITUTE('Named Boundary Report'!$A376,"+",""))), VALUE(SUBSTITUTE('Named Boundary Report'!$A376,"+","")), IF(TRIM('Named Boundary Report'!$A376)="", "End of Project", $A376))</f>
        <v>End of Project</v>
      </c>
      <c r="B377" s="473" t="str">
        <f>IF(ISNUMBER('Named Boundary Report'!$A376), "",TRIM(SUBSTITUTE('Named Boundary Report'!$A376, CHAR(160), " ")))</f>
        <v/>
      </c>
      <c r="C377" s="475">
        <f>'Named Boundary Report'!$F376</f>
        <v>0</v>
      </c>
    </row>
    <row r="378" spans="1:3" x14ac:dyDescent="0.25">
      <c r="A378" s="532" t="str">
        <f>IF(ISNUMBER(VALUE(SUBSTITUTE('Named Boundary Report'!$A377,"+",""))), VALUE(SUBSTITUTE('Named Boundary Report'!$A377,"+","")), IF(TRIM('Named Boundary Report'!$A377)="", "End of Project", $A377))</f>
        <v>End of Project</v>
      </c>
      <c r="B378" s="473" t="str">
        <f>IF(ISNUMBER('Named Boundary Report'!$A377), "",TRIM(SUBSTITUTE('Named Boundary Report'!$A377, CHAR(160), " ")))</f>
        <v/>
      </c>
      <c r="C378" s="475">
        <f>'Named Boundary Report'!$F377</f>
        <v>0</v>
      </c>
    </row>
    <row r="379" spans="1:3" x14ac:dyDescent="0.25">
      <c r="A379" s="532" t="str">
        <f>IF(ISNUMBER(VALUE(SUBSTITUTE('Named Boundary Report'!$A378,"+",""))), VALUE(SUBSTITUTE('Named Boundary Report'!$A378,"+","")), IF(TRIM('Named Boundary Report'!$A378)="", "End of Project", $A378))</f>
        <v>End of Project</v>
      </c>
      <c r="B379" s="473" t="str">
        <f>IF(ISNUMBER('Named Boundary Report'!$A378), "",TRIM(SUBSTITUTE('Named Boundary Report'!$A378, CHAR(160), " ")))</f>
        <v/>
      </c>
      <c r="C379" s="475">
        <f>'Named Boundary Report'!$F378</f>
        <v>0</v>
      </c>
    </row>
    <row r="380" spans="1:3" x14ac:dyDescent="0.25">
      <c r="A380" s="532" t="str">
        <f>IF(ISNUMBER(VALUE(SUBSTITUTE('Named Boundary Report'!$A379,"+",""))), VALUE(SUBSTITUTE('Named Boundary Report'!$A379,"+","")), IF(TRIM('Named Boundary Report'!$A379)="", "End of Project", $A379))</f>
        <v>End of Project</v>
      </c>
      <c r="B380" s="473" t="str">
        <f>IF(ISNUMBER('Named Boundary Report'!$A379), "",TRIM(SUBSTITUTE('Named Boundary Report'!$A379, CHAR(160), " ")))</f>
        <v/>
      </c>
      <c r="C380" s="475">
        <f>'Named Boundary Report'!$F379</f>
        <v>0</v>
      </c>
    </row>
    <row r="381" spans="1:3" x14ac:dyDescent="0.25">
      <c r="A381" s="532" t="str">
        <f>IF(ISNUMBER(VALUE(SUBSTITUTE('Named Boundary Report'!$A380,"+",""))), VALUE(SUBSTITUTE('Named Boundary Report'!$A380,"+","")), IF(TRIM('Named Boundary Report'!$A380)="", "End of Project", $A380))</f>
        <v>End of Project</v>
      </c>
      <c r="B381" s="473" t="str">
        <f>IF(ISNUMBER('Named Boundary Report'!$A380), "",TRIM(SUBSTITUTE('Named Boundary Report'!$A380, CHAR(160), " ")))</f>
        <v/>
      </c>
      <c r="C381" s="475">
        <f>'Named Boundary Report'!$F380</f>
        <v>0</v>
      </c>
    </row>
    <row r="382" spans="1:3" x14ac:dyDescent="0.25">
      <c r="A382" s="532" t="str">
        <f>IF(ISNUMBER(VALUE(SUBSTITUTE('Named Boundary Report'!$A381,"+",""))), VALUE(SUBSTITUTE('Named Boundary Report'!$A381,"+","")), IF(TRIM('Named Boundary Report'!$A381)="", "End of Project", $A381))</f>
        <v>End of Project</v>
      </c>
      <c r="B382" s="473" t="str">
        <f>IF(ISNUMBER('Named Boundary Report'!$A381), "",TRIM(SUBSTITUTE('Named Boundary Report'!$A381, CHAR(160), " ")))</f>
        <v/>
      </c>
      <c r="C382" s="475">
        <f>'Named Boundary Report'!$F381</f>
        <v>0</v>
      </c>
    </row>
    <row r="383" spans="1:3" x14ac:dyDescent="0.25">
      <c r="A383" s="532" t="str">
        <f>IF(ISNUMBER(VALUE(SUBSTITUTE('Named Boundary Report'!$A382,"+",""))), VALUE(SUBSTITUTE('Named Boundary Report'!$A382,"+","")), IF(TRIM('Named Boundary Report'!$A382)="", "End of Project", $A382))</f>
        <v>End of Project</v>
      </c>
      <c r="B383" s="473" t="str">
        <f>IF(ISNUMBER('Named Boundary Report'!$A382), "",TRIM(SUBSTITUTE('Named Boundary Report'!$A382, CHAR(160), " ")))</f>
        <v/>
      </c>
      <c r="C383" s="475">
        <f>'Named Boundary Report'!$F382</f>
        <v>0</v>
      </c>
    </row>
    <row r="384" spans="1:3" x14ac:dyDescent="0.25">
      <c r="A384" s="532" t="str">
        <f>IF(ISNUMBER(VALUE(SUBSTITUTE('Named Boundary Report'!$A383,"+",""))), VALUE(SUBSTITUTE('Named Boundary Report'!$A383,"+","")), IF(TRIM('Named Boundary Report'!$A383)="", "End of Project", $A383))</f>
        <v>End of Project</v>
      </c>
      <c r="B384" s="473" t="str">
        <f>IF(ISNUMBER('Named Boundary Report'!$A383), "",TRIM(SUBSTITUTE('Named Boundary Report'!$A383, CHAR(160), " ")))</f>
        <v/>
      </c>
      <c r="C384" s="475">
        <f>'Named Boundary Report'!$F383</f>
        <v>0</v>
      </c>
    </row>
    <row r="385" spans="1:3" x14ac:dyDescent="0.25">
      <c r="A385" s="532" t="str">
        <f>IF(ISNUMBER(VALUE(SUBSTITUTE('Named Boundary Report'!$A384,"+",""))), VALUE(SUBSTITUTE('Named Boundary Report'!$A384,"+","")), IF(TRIM('Named Boundary Report'!$A384)="", "End of Project", $A384))</f>
        <v>End of Project</v>
      </c>
      <c r="B385" s="473" t="str">
        <f>IF(ISNUMBER('Named Boundary Report'!$A384), "",TRIM(SUBSTITUTE('Named Boundary Report'!$A384, CHAR(160), " ")))</f>
        <v/>
      </c>
      <c r="C385" s="475">
        <f>'Named Boundary Report'!$F384</f>
        <v>0</v>
      </c>
    </row>
    <row r="386" spans="1:3" x14ac:dyDescent="0.25">
      <c r="A386" s="532" t="str">
        <f>IF(ISNUMBER(VALUE(SUBSTITUTE('Named Boundary Report'!$A385,"+",""))), VALUE(SUBSTITUTE('Named Boundary Report'!$A385,"+","")), IF(TRIM('Named Boundary Report'!$A385)="", "End of Project", $A385))</f>
        <v>End of Project</v>
      </c>
      <c r="B386" s="473" t="str">
        <f>IF(ISNUMBER('Named Boundary Report'!$A385), "",TRIM(SUBSTITUTE('Named Boundary Report'!$A385, CHAR(160), " ")))</f>
        <v/>
      </c>
      <c r="C386" s="475">
        <f>'Named Boundary Report'!$F385</f>
        <v>0</v>
      </c>
    </row>
    <row r="387" spans="1:3" x14ac:dyDescent="0.25">
      <c r="A387" s="532" t="str">
        <f>IF(ISNUMBER(VALUE(SUBSTITUTE('Named Boundary Report'!$A386,"+",""))), VALUE(SUBSTITUTE('Named Boundary Report'!$A386,"+","")), IF(TRIM('Named Boundary Report'!$A386)="", "End of Project", $A386))</f>
        <v>End of Project</v>
      </c>
      <c r="B387" s="473" t="str">
        <f>IF(ISNUMBER('Named Boundary Report'!$A386), "",TRIM(SUBSTITUTE('Named Boundary Report'!$A386, CHAR(160), " ")))</f>
        <v/>
      </c>
      <c r="C387" s="475">
        <f>'Named Boundary Report'!$F386</f>
        <v>0</v>
      </c>
    </row>
    <row r="388" spans="1:3" x14ac:dyDescent="0.25">
      <c r="A388" s="532" t="str">
        <f>IF(ISNUMBER(VALUE(SUBSTITUTE('Named Boundary Report'!$A387,"+",""))), VALUE(SUBSTITUTE('Named Boundary Report'!$A387,"+","")), IF(TRIM('Named Boundary Report'!$A387)="", "End of Project", $A387))</f>
        <v>End of Project</v>
      </c>
      <c r="B388" s="473" t="str">
        <f>IF(ISNUMBER('Named Boundary Report'!$A387), "",TRIM(SUBSTITUTE('Named Boundary Report'!$A387, CHAR(160), " ")))</f>
        <v/>
      </c>
      <c r="C388" s="475">
        <f>'Named Boundary Report'!$F387</f>
        <v>0</v>
      </c>
    </row>
    <row r="389" spans="1:3" x14ac:dyDescent="0.25">
      <c r="A389" s="532" t="str">
        <f>IF(ISNUMBER(VALUE(SUBSTITUTE('Named Boundary Report'!$A388,"+",""))), VALUE(SUBSTITUTE('Named Boundary Report'!$A388,"+","")), IF(TRIM('Named Boundary Report'!$A388)="", "End of Project", $A388))</f>
        <v>End of Project</v>
      </c>
      <c r="B389" s="473" t="str">
        <f>IF(ISNUMBER('Named Boundary Report'!$A388), "",TRIM(SUBSTITUTE('Named Boundary Report'!$A388, CHAR(160), " ")))</f>
        <v/>
      </c>
      <c r="C389" s="475">
        <f>'Named Boundary Report'!$F388</f>
        <v>0</v>
      </c>
    </row>
    <row r="390" spans="1:3" x14ac:dyDescent="0.25">
      <c r="A390" s="532" t="str">
        <f>IF(ISNUMBER(VALUE(SUBSTITUTE('Named Boundary Report'!$A389,"+",""))), VALUE(SUBSTITUTE('Named Boundary Report'!$A389,"+","")), IF(TRIM('Named Boundary Report'!$A389)="", "End of Project", $A389))</f>
        <v>End of Project</v>
      </c>
      <c r="B390" s="473" t="str">
        <f>IF(ISNUMBER('Named Boundary Report'!$A389), "",TRIM(SUBSTITUTE('Named Boundary Report'!$A389, CHAR(160), " ")))</f>
        <v/>
      </c>
      <c r="C390" s="475">
        <f>'Named Boundary Report'!$F389</f>
        <v>0</v>
      </c>
    </row>
    <row r="391" spans="1:3" x14ac:dyDescent="0.25">
      <c r="A391" s="532" t="str">
        <f>IF(ISNUMBER(VALUE(SUBSTITUTE('Named Boundary Report'!$A390,"+",""))), VALUE(SUBSTITUTE('Named Boundary Report'!$A390,"+","")), IF(TRIM('Named Boundary Report'!$A390)="", "End of Project", $A390))</f>
        <v>End of Project</v>
      </c>
      <c r="B391" s="473" t="str">
        <f>IF(ISNUMBER('Named Boundary Report'!$A390), "",TRIM(SUBSTITUTE('Named Boundary Report'!$A390, CHAR(160), " ")))</f>
        <v/>
      </c>
      <c r="C391" s="475">
        <f>'Named Boundary Report'!$F390</f>
        <v>0</v>
      </c>
    </row>
    <row r="392" spans="1:3" x14ac:dyDescent="0.25">
      <c r="A392" s="532" t="str">
        <f>IF(ISNUMBER(VALUE(SUBSTITUTE('Named Boundary Report'!$A391,"+",""))), VALUE(SUBSTITUTE('Named Boundary Report'!$A391,"+","")), IF(TRIM('Named Boundary Report'!$A391)="", "End of Project", $A391))</f>
        <v>End of Project</v>
      </c>
      <c r="B392" s="473" t="str">
        <f>IF(ISNUMBER('Named Boundary Report'!$A391), "",TRIM(SUBSTITUTE('Named Boundary Report'!$A391, CHAR(160), " ")))</f>
        <v/>
      </c>
      <c r="C392" s="475">
        <f>'Named Boundary Report'!$F391</f>
        <v>0</v>
      </c>
    </row>
    <row r="393" spans="1:3" x14ac:dyDescent="0.25">
      <c r="A393" s="532" t="str">
        <f>IF(ISNUMBER(VALUE(SUBSTITUTE('Named Boundary Report'!$A392,"+",""))), VALUE(SUBSTITUTE('Named Boundary Report'!$A392,"+","")), IF(TRIM('Named Boundary Report'!$A392)="", "End of Project", $A392))</f>
        <v>End of Project</v>
      </c>
      <c r="B393" s="473" t="str">
        <f>IF(ISNUMBER('Named Boundary Report'!$A392), "",TRIM(SUBSTITUTE('Named Boundary Report'!$A392, CHAR(160), " ")))</f>
        <v/>
      </c>
      <c r="C393" s="475">
        <f>'Named Boundary Report'!$F392</f>
        <v>0</v>
      </c>
    </row>
    <row r="394" spans="1:3" x14ac:dyDescent="0.25">
      <c r="A394" s="532" t="str">
        <f>IF(ISNUMBER(VALUE(SUBSTITUTE('Named Boundary Report'!$A393,"+",""))), VALUE(SUBSTITUTE('Named Boundary Report'!$A393,"+","")), IF(TRIM('Named Boundary Report'!$A393)="", "End of Project", $A393))</f>
        <v>End of Project</v>
      </c>
      <c r="B394" s="473" t="str">
        <f>IF(ISNUMBER('Named Boundary Report'!$A393), "",TRIM(SUBSTITUTE('Named Boundary Report'!$A393, CHAR(160), " ")))</f>
        <v/>
      </c>
      <c r="C394" s="475">
        <f>'Named Boundary Report'!$F393</f>
        <v>0</v>
      </c>
    </row>
    <row r="395" spans="1:3" x14ac:dyDescent="0.25">
      <c r="A395" s="532" t="str">
        <f>IF(ISNUMBER(VALUE(SUBSTITUTE('Named Boundary Report'!$A394,"+",""))), VALUE(SUBSTITUTE('Named Boundary Report'!$A394,"+","")), IF(TRIM('Named Boundary Report'!$A394)="", "End of Project", $A394))</f>
        <v>End of Project</v>
      </c>
      <c r="B395" s="473" t="str">
        <f>IF(ISNUMBER('Named Boundary Report'!$A394), "",TRIM(SUBSTITUTE('Named Boundary Report'!$A394, CHAR(160), " ")))</f>
        <v/>
      </c>
      <c r="C395" s="475">
        <f>'Named Boundary Report'!$F394</f>
        <v>0</v>
      </c>
    </row>
    <row r="396" spans="1:3" x14ac:dyDescent="0.25">
      <c r="A396" s="532" t="str">
        <f>IF(ISNUMBER(VALUE(SUBSTITUTE('Named Boundary Report'!$A395,"+",""))), VALUE(SUBSTITUTE('Named Boundary Report'!$A395,"+","")), IF(TRIM('Named Boundary Report'!$A395)="", "End of Project", $A395))</f>
        <v>End of Project</v>
      </c>
      <c r="B396" s="473" t="str">
        <f>IF(ISNUMBER('Named Boundary Report'!$A395), "",TRIM(SUBSTITUTE('Named Boundary Report'!$A395, CHAR(160), " ")))</f>
        <v/>
      </c>
      <c r="C396" s="475">
        <f>'Named Boundary Report'!$F395</f>
        <v>0</v>
      </c>
    </row>
    <row r="397" spans="1:3" x14ac:dyDescent="0.25">
      <c r="A397" s="532" t="str">
        <f>IF(ISNUMBER(VALUE(SUBSTITUTE('Named Boundary Report'!$A396,"+",""))), VALUE(SUBSTITUTE('Named Boundary Report'!$A396,"+","")), IF(TRIM('Named Boundary Report'!$A396)="", "End of Project", $A396))</f>
        <v>End of Project</v>
      </c>
      <c r="B397" s="473" t="str">
        <f>IF(ISNUMBER('Named Boundary Report'!$A396), "",TRIM(SUBSTITUTE('Named Boundary Report'!$A396, CHAR(160), " ")))</f>
        <v/>
      </c>
      <c r="C397" s="475">
        <f>'Named Boundary Report'!$F396</f>
        <v>0</v>
      </c>
    </row>
    <row r="398" spans="1:3" x14ac:dyDescent="0.25">
      <c r="A398" s="532" t="str">
        <f>IF(ISNUMBER(VALUE(SUBSTITUTE('Named Boundary Report'!$A397,"+",""))), VALUE(SUBSTITUTE('Named Boundary Report'!$A397,"+","")), IF(TRIM('Named Boundary Report'!$A397)="", "End of Project", $A397))</f>
        <v>End of Project</v>
      </c>
      <c r="B398" s="473" t="str">
        <f>IF(ISNUMBER('Named Boundary Report'!$A397), "",TRIM(SUBSTITUTE('Named Boundary Report'!$A397, CHAR(160), " ")))</f>
        <v/>
      </c>
      <c r="C398" s="475">
        <f>'Named Boundary Report'!$F397</f>
        <v>0</v>
      </c>
    </row>
    <row r="399" spans="1:3" x14ac:dyDescent="0.25">
      <c r="A399" s="532" t="str">
        <f>IF(ISNUMBER(VALUE(SUBSTITUTE('Named Boundary Report'!$A398,"+",""))), VALUE(SUBSTITUTE('Named Boundary Report'!$A398,"+","")), IF(TRIM('Named Boundary Report'!$A398)="", "End of Project", $A398))</f>
        <v>End of Project</v>
      </c>
      <c r="B399" s="473" t="str">
        <f>IF(ISNUMBER('Named Boundary Report'!$A398), "",TRIM(SUBSTITUTE('Named Boundary Report'!$A398, CHAR(160), " ")))</f>
        <v/>
      </c>
      <c r="C399" s="475">
        <f>'Named Boundary Report'!$F398</f>
        <v>0</v>
      </c>
    </row>
    <row r="400" spans="1:3" x14ac:dyDescent="0.25">
      <c r="A400" s="532" t="str">
        <f>IF(ISNUMBER(VALUE(SUBSTITUTE('Named Boundary Report'!$A399,"+",""))), VALUE(SUBSTITUTE('Named Boundary Report'!$A399,"+","")), IF(TRIM('Named Boundary Report'!$A399)="", "End of Project", $A399))</f>
        <v>End of Project</v>
      </c>
      <c r="B400" s="473" t="str">
        <f>IF(ISNUMBER('Named Boundary Report'!$A399), "",TRIM(SUBSTITUTE('Named Boundary Report'!$A399, CHAR(160), " ")))</f>
        <v/>
      </c>
      <c r="C400" s="475">
        <f>'Named Boundary Report'!$F399</f>
        <v>0</v>
      </c>
    </row>
    <row r="401" spans="1:3" x14ac:dyDescent="0.25">
      <c r="A401" s="532" t="str">
        <f>IF(ISNUMBER(VALUE(SUBSTITUTE('Named Boundary Report'!$A400,"+",""))), VALUE(SUBSTITUTE('Named Boundary Report'!$A400,"+","")), IF(TRIM('Named Boundary Report'!$A400)="", "End of Project", $A400))</f>
        <v>End of Project</v>
      </c>
      <c r="B401" s="473" t="str">
        <f>IF(ISNUMBER('Named Boundary Report'!$A400), "",TRIM(SUBSTITUTE('Named Boundary Report'!$A400, CHAR(160), " ")))</f>
        <v/>
      </c>
      <c r="C401" s="475">
        <f>'Named Boundary Report'!$F400</f>
        <v>0</v>
      </c>
    </row>
    <row r="402" spans="1:3" x14ac:dyDescent="0.25">
      <c r="A402" s="532" t="str">
        <f>IF(ISNUMBER(VALUE(SUBSTITUTE('Named Boundary Report'!$A401,"+",""))), VALUE(SUBSTITUTE('Named Boundary Report'!$A401,"+","")), IF(TRIM('Named Boundary Report'!$A401)="", "End of Project", $A401))</f>
        <v>End of Project</v>
      </c>
      <c r="B402" s="473" t="str">
        <f>IF(ISNUMBER('Named Boundary Report'!$A401), "",TRIM(SUBSTITUTE('Named Boundary Report'!$A401, CHAR(160), " ")))</f>
        <v/>
      </c>
      <c r="C402" s="475">
        <f>'Named Boundary Report'!$F401</f>
        <v>0</v>
      </c>
    </row>
    <row r="403" spans="1:3" x14ac:dyDescent="0.25">
      <c r="A403" s="532" t="str">
        <f>IF(ISNUMBER(VALUE(SUBSTITUTE('Named Boundary Report'!$A402,"+",""))), VALUE(SUBSTITUTE('Named Boundary Report'!$A402,"+","")), IF(TRIM('Named Boundary Report'!$A402)="", "End of Project", $A402))</f>
        <v>End of Project</v>
      </c>
      <c r="B403" s="473" t="str">
        <f>IF(ISNUMBER('Named Boundary Report'!$A402), "",TRIM(SUBSTITUTE('Named Boundary Report'!$A402, CHAR(160), " ")))</f>
        <v/>
      </c>
      <c r="C403" s="475">
        <f>'Named Boundary Report'!$F402</f>
        <v>0</v>
      </c>
    </row>
    <row r="404" spans="1:3" x14ac:dyDescent="0.25">
      <c r="A404" s="532" t="str">
        <f>IF(ISNUMBER(VALUE(SUBSTITUTE('Named Boundary Report'!$A403,"+",""))), VALUE(SUBSTITUTE('Named Boundary Report'!$A403,"+","")), IF(TRIM('Named Boundary Report'!$A403)="", "End of Project", $A403))</f>
        <v>End of Project</v>
      </c>
      <c r="B404" s="473" t="str">
        <f>IF(ISNUMBER('Named Boundary Report'!$A403), "",TRIM(SUBSTITUTE('Named Boundary Report'!$A403, CHAR(160), " ")))</f>
        <v/>
      </c>
      <c r="C404" s="475">
        <f>'Named Boundary Report'!$F403</f>
        <v>0</v>
      </c>
    </row>
    <row r="405" spans="1:3" x14ac:dyDescent="0.25">
      <c r="A405" s="532" t="str">
        <f>IF(ISNUMBER(VALUE(SUBSTITUTE('Named Boundary Report'!$A404,"+",""))), VALUE(SUBSTITUTE('Named Boundary Report'!$A404,"+","")), IF(TRIM('Named Boundary Report'!$A404)="", "End of Project", $A404))</f>
        <v>End of Project</v>
      </c>
      <c r="B405" s="473" t="str">
        <f>IF(ISNUMBER('Named Boundary Report'!$A404), "",TRIM(SUBSTITUTE('Named Boundary Report'!$A404, CHAR(160), " ")))</f>
        <v/>
      </c>
      <c r="C405" s="475">
        <f>'Named Boundary Report'!$F404</f>
        <v>0</v>
      </c>
    </row>
    <row r="406" spans="1:3" x14ac:dyDescent="0.25">
      <c r="A406" s="532" t="str">
        <f>IF(ISNUMBER(VALUE(SUBSTITUTE('Named Boundary Report'!$A405,"+",""))), VALUE(SUBSTITUTE('Named Boundary Report'!$A405,"+","")), IF(TRIM('Named Boundary Report'!$A405)="", "End of Project", $A405))</f>
        <v>End of Project</v>
      </c>
      <c r="B406" s="473" t="str">
        <f>IF(ISNUMBER('Named Boundary Report'!$A405), "",TRIM(SUBSTITUTE('Named Boundary Report'!$A405, CHAR(160), " ")))</f>
        <v/>
      </c>
      <c r="C406" s="475">
        <f>'Named Boundary Report'!$F405</f>
        <v>0</v>
      </c>
    </row>
    <row r="407" spans="1:3" x14ac:dyDescent="0.25">
      <c r="A407" s="532" t="str">
        <f>IF(ISNUMBER(VALUE(SUBSTITUTE('Named Boundary Report'!$A406,"+",""))), VALUE(SUBSTITUTE('Named Boundary Report'!$A406,"+","")), IF(TRIM('Named Boundary Report'!$A406)="", "End of Project", $A406))</f>
        <v>End of Project</v>
      </c>
      <c r="B407" s="473" t="str">
        <f>IF(ISNUMBER('Named Boundary Report'!$A406), "",TRIM(SUBSTITUTE('Named Boundary Report'!$A406, CHAR(160), " ")))</f>
        <v/>
      </c>
      <c r="C407" s="475">
        <f>'Named Boundary Report'!$F406</f>
        <v>0</v>
      </c>
    </row>
    <row r="408" spans="1:3" x14ac:dyDescent="0.25">
      <c r="A408" s="532" t="str">
        <f>IF(ISNUMBER(VALUE(SUBSTITUTE('Named Boundary Report'!$A407,"+",""))), VALUE(SUBSTITUTE('Named Boundary Report'!$A407,"+","")), IF(TRIM('Named Boundary Report'!$A407)="", "End of Project", $A407))</f>
        <v>End of Project</v>
      </c>
      <c r="B408" s="473" t="str">
        <f>IF(ISNUMBER('Named Boundary Report'!$A407), "",TRIM(SUBSTITUTE('Named Boundary Report'!$A407, CHAR(160), " ")))</f>
        <v/>
      </c>
      <c r="C408" s="475">
        <f>'Named Boundary Report'!$F407</f>
        <v>0</v>
      </c>
    </row>
    <row r="409" spans="1:3" x14ac:dyDescent="0.25">
      <c r="A409" s="532" t="str">
        <f>IF(ISNUMBER(VALUE(SUBSTITUTE('Named Boundary Report'!$A408,"+",""))), VALUE(SUBSTITUTE('Named Boundary Report'!$A408,"+","")), IF(TRIM('Named Boundary Report'!$A408)="", "End of Project", $A408))</f>
        <v>End of Project</v>
      </c>
      <c r="B409" s="473" t="str">
        <f>IF(ISNUMBER('Named Boundary Report'!$A408), "",TRIM(SUBSTITUTE('Named Boundary Report'!$A408, CHAR(160), " ")))</f>
        <v/>
      </c>
      <c r="C409" s="475">
        <f>'Named Boundary Report'!$F408</f>
        <v>0</v>
      </c>
    </row>
    <row r="410" spans="1:3" x14ac:dyDescent="0.25">
      <c r="A410" s="532" t="str">
        <f>IF(ISNUMBER(VALUE(SUBSTITUTE('Named Boundary Report'!$A409,"+",""))), VALUE(SUBSTITUTE('Named Boundary Report'!$A409,"+","")), IF(TRIM('Named Boundary Report'!$A409)="", "End of Project", $A409))</f>
        <v>End of Project</v>
      </c>
      <c r="B410" s="473" t="str">
        <f>IF(ISNUMBER('Named Boundary Report'!$A409), "",TRIM(SUBSTITUTE('Named Boundary Report'!$A409, CHAR(160), " ")))</f>
        <v/>
      </c>
      <c r="C410" s="475">
        <f>'Named Boundary Report'!$F409</f>
        <v>0</v>
      </c>
    </row>
    <row r="411" spans="1:3" x14ac:dyDescent="0.25">
      <c r="A411" s="532" t="str">
        <f>IF(ISNUMBER(VALUE(SUBSTITUTE('Named Boundary Report'!$A410,"+",""))), VALUE(SUBSTITUTE('Named Boundary Report'!$A410,"+","")), IF(TRIM('Named Boundary Report'!$A410)="", "End of Project", $A410))</f>
        <v>End of Project</v>
      </c>
      <c r="B411" s="473" t="str">
        <f>IF(ISNUMBER('Named Boundary Report'!$A410), "",TRIM(SUBSTITUTE('Named Boundary Report'!$A410, CHAR(160), " ")))</f>
        <v/>
      </c>
      <c r="C411" s="475">
        <f>'Named Boundary Report'!$F410</f>
        <v>0</v>
      </c>
    </row>
    <row r="412" spans="1:3" x14ac:dyDescent="0.25">
      <c r="A412" s="532" t="str">
        <f>IF(ISNUMBER(VALUE(SUBSTITUTE('Named Boundary Report'!$A411,"+",""))), VALUE(SUBSTITUTE('Named Boundary Report'!$A411,"+","")), IF(TRIM('Named Boundary Report'!$A411)="", "End of Project", $A411))</f>
        <v>End of Project</v>
      </c>
      <c r="B412" s="473" t="str">
        <f>IF(ISNUMBER('Named Boundary Report'!$A411), "",TRIM(SUBSTITUTE('Named Boundary Report'!$A411, CHAR(160), " ")))</f>
        <v/>
      </c>
      <c r="C412" s="475">
        <f>'Named Boundary Report'!$F411</f>
        <v>0</v>
      </c>
    </row>
    <row r="413" spans="1:3" x14ac:dyDescent="0.25">
      <c r="A413" s="532" t="str">
        <f>IF(ISNUMBER(VALUE(SUBSTITUTE('Named Boundary Report'!$A412,"+",""))), VALUE(SUBSTITUTE('Named Boundary Report'!$A412,"+","")), IF(TRIM('Named Boundary Report'!$A412)="", "End of Project", $A412))</f>
        <v>End of Project</v>
      </c>
      <c r="B413" s="473" t="str">
        <f>IF(ISNUMBER('Named Boundary Report'!$A412), "",TRIM(SUBSTITUTE('Named Boundary Report'!$A412, CHAR(160), " ")))</f>
        <v/>
      </c>
      <c r="C413" s="475">
        <f>'Named Boundary Report'!$F412</f>
        <v>0</v>
      </c>
    </row>
    <row r="414" spans="1:3" x14ac:dyDescent="0.25">
      <c r="A414" s="532" t="str">
        <f>IF(ISNUMBER(VALUE(SUBSTITUTE('Named Boundary Report'!$A413,"+",""))), VALUE(SUBSTITUTE('Named Boundary Report'!$A413,"+","")), IF(TRIM('Named Boundary Report'!$A413)="", "End of Project", $A413))</f>
        <v>End of Project</v>
      </c>
      <c r="B414" s="473" t="str">
        <f>IF(ISNUMBER('Named Boundary Report'!$A413), "",TRIM(SUBSTITUTE('Named Boundary Report'!$A413, CHAR(160), " ")))</f>
        <v/>
      </c>
      <c r="C414" s="475">
        <f>'Named Boundary Report'!$F413</f>
        <v>0</v>
      </c>
    </row>
    <row r="415" spans="1:3" x14ac:dyDescent="0.25">
      <c r="A415" s="532" t="str">
        <f>IF(ISNUMBER(VALUE(SUBSTITUTE('Named Boundary Report'!$A414,"+",""))), VALUE(SUBSTITUTE('Named Boundary Report'!$A414,"+","")), IF(TRIM('Named Boundary Report'!$A414)="", "End of Project", $A414))</f>
        <v>End of Project</v>
      </c>
      <c r="B415" s="473" t="str">
        <f>IF(ISNUMBER('Named Boundary Report'!$A414), "",TRIM(SUBSTITUTE('Named Boundary Report'!$A414, CHAR(160), " ")))</f>
        <v/>
      </c>
      <c r="C415" s="475">
        <f>'Named Boundary Report'!$F414</f>
        <v>0</v>
      </c>
    </row>
    <row r="416" spans="1:3" x14ac:dyDescent="0.25">
      <c r="A416" s="532" t="str">
        <f>IF(ISNUMBER(VALUE(SUBSTITUTE('Named Boundary Report'!$A415,"+",""))), VALUE(SUBSTITUTE('Named Boundary Report'!$A415,"+","")), IF(TRIM('Named Boundary Report'!$A415)="", "End of Project", $A415))</f>
        <v>End of Project</v>
      </c>
      <c r="B416" s="473" t="str">
        <f>IF(ISNUMBER('Named Boundary Report'!$A415), "",TRIM(SUBSTITUTE('Named Boundary Report'!$A415, CHAR(160), " ")))</f>
        <v/>
      </c>
      <c r="C416" s="475">
        <f>'Named Boundary Report'!$F415</f>
        <v>0</v>
      </c>
    </row>
    <row r="417" spans="1:3" x14ac:dyDescent="0.25">
      <c r="A417" s="532" t="str">
        <f>IF(ISNUMBER(VALUE(SUBSTITUTE('Named Boundary Report'!$A416,"+",""))), VALUE(SUBSTITUTE('Named Boundary Report'!$A416,"+","")), IF(TRIM('Named Boundary Report'!$A416)="", "End of Project", $A416))</f>
        <v>End of Project</v>
      </c>
      <c r="B417" s="473" t="str">
        <f>IF(ISNUMBER('Named Boundary Report'!$A416), "",TRIM(SUBSTITUTE('Named Boundary Report'!$A416, CHAR(160), " ")))</f>
        <v/>
      </c>
      <c r="C417" s="475">
        <f>'Named Boundary Report'!$F416</f>
        <v>0</v>
      </c>
    </row>
    <row r="418" spans="1:3" x14ac:dyDescent="0.25">
      <c r="A418" s="532" t="str">
        <f>IF(ISNUMBER(VALUE(SUBSTITUTE('Named Boundary Report'!$A417,"+",""))), VALUE(SUBSTITUTE('Named Boundary Report'!$A417,"+","")), IF(TRIM('Named Boundary Report'!$A417)="", "End of Project", $A417))</f>
        <v>End of Project</v>
      </c>
      <c r="B418" s="473" t="str">
        <f>IF(ISNUMBER('Named Boundary Report'!$A417), "",TRIM(SUBSTITUTE('Named Boundary Report'!$A417, CHAR(160), " ")))</f>
        <v/>
      </c>
      <c r="C418" s="475">
        <f>'Named Boundary Report'!$F417</f>
        <v>0</v>
      </c>
    </row>
    <row r="419" spans="1:3" x14ac:dyDescent="0.25">
      <c r="A419" s="532" t="str">
        <f>IF(ISNUMBER(VALUE(SUBSTITUTE('Named Boundary Report'!$A418,"+",""))), VALUE(SUBSTITUTE('Named Boundary Report'!$A418,"+","")), IF(TRIM('Named Boundary Report'!$A418)="", "End of Project", $A418))</f>
        <v>End of Project</v>
      </c>
      <c r="B419" s="473" t="str">
        <f>IF(ISNUMBER('Named Boundary Report'!$A418), "",TRIM(SUBSTITUTE('Named Boundary Report'!$A418, CHAR(160), " ")))</f>
        <v/>
      </c>
      <c r="C419" s="475">
        <f>'Named Boundary Report'!$F418</f>
        <v>0</v>
      </c>
    </row>
    <row r="420" spans="1:3" x14ac:dyDescent="0.25">
      <c r="A420" s="532" t="str">
        <f>IF(ISNUMBER(VALUE(SUBSTITUTE('Named Boundary Report'!$A419,"+",""))), VALUE(SUBSTITUTE('Named Boundary Report'!$A419,"+","")), IF(TRIM('Named Boundary Report'!$A419)="", "End of Project", $A419))</f>
        <v>End of Project</v>
      </c>
      <c r="B420" s="473" t="str">
        <f>IF(ISNUMBER('Named Boundary Report'!$A419), "",TRIM(SUBSTITUTE('Named Boundary Report'!$A419, CHAR(160), " ")))</f>
        <v/>
      </c>
      <c r="C420" s="475">
        <f>'Named Boundary Report'!$F419</f>
        <v>0</v>
      </c>
    </row>
    <row r="421" spans="1:3" x14ac:dyDescent="0.25">
      <c r="A421" s="532" t="str">
        <f>IF(ISNUMBER(VALUE(SUBSTITUTE('Named Boundary Report'!$A420,"+",""))), VALUE(SUBSTITUTE('Named Boundary Report'!$A420,"+","")), IF(TRIM('Named Boundary Report'!$A420)="", "End of Project", $A420))</f>
        <v>End of Project</v>
      </c>
      <c r="B421" s="473" t="str">
        <f>IF(ISNUMBER('Named Boundary Report'!$A420), "",TRIM(SUBSTITUTE('Named Boundary Report'!$A420, CHAR(160), " ")))</f>
        <v/>
      </c>
      <c r="C421" s="475">
        <f>'Named Boundary Report'!$F420</f>
        <v>0</v>
      </c>
    </row>
    <row r="422" spans="1:3" x14ac:dyDescent="0.25">
      <c r="A422" s="532" t="str">
        <f>IF(ISNUMBER(VALUE(SUBSTITUTE('Named Boundary Report'!$A421,"+",""))), VALUE(SUBSTITUTE('Named Boundary Report'!$A421,"+","")), IF(TRIM('Named Boundary Report'!$A421)="", "End of Project", $A421))</f>
        <v>End of Project</v>
      </c>
      <c r="B422" s="473" t="str">
        <f>IF(ISNUMBER('Named Boundary Report'!$A421), "",TRIM(SUBSTITUTE('Named Boundary Report'!$A421, CHAR(160), " ")))</f>
        <v/>
      </c>
      <c r="C422" s="475">
        <f>'Named Boundary Report'!$F421</f>
        <v>0</v>
      </c>
    </row>
    <row r="423" spans="1:3" x14ac:dyDescent="0.25">
      <c r="A423" s="532" t="str">
        <f>IF(ISNUMBER(VALUE(SUBSTITUTE('Named Boundary Report'!$A422,"+",""))), VALUE(SUBSTITUTE('Named Boundary Report'!$A422,"+","")), IF(TRIM('Named Boundary Report'!$A422)="", "End of Project", $A422))</f>
        <v>End of Project</v>
      </c>
      <c r="B423" s="473" t="str">
        <f>IF(ISNUMBER('Named Boundary Report'!$A422), "",TRIM(SUBSTITUTE('Named Boundary Report'!$A422, CHAR(160), " ")))</f>
        <v/>
      </c>
      <c r="C423" s="475">
        <f>'Named Boundary Report'!$F422</f>
        <v>0</v>
      </c>
    </row>
    <row r="424" spans="1:3" x14ac:dyDescent="0.25">
      <c r="A424" s="532" t="str">
        <f>IF(ISNUMBER(VALUE(SUBSTITUTE('Named Boundary Report'!$A423,"+",""))), VALUE(SUBSTITUTE('Named Boundary Report'!$A423,"+","")), IF(TRIM('Named Boundary Report'!$A423)="", "End of Project", $A423))</f>
        <v>End of Project</v>
      </c>
      <c r="B424" s="473" t="str">
        <f>IF(ISNUMBER('Named Boundary Report'!$A423), "",TRIM(SUBSTITUTE('Named Boundary Report'!$A423, CHAR(160), " ")))</f>
        <v/>
      </c>
      <c r="C424" s="475">
        <f>'Named Boundary Report'!$F423</f>
        <v>0</v>
      </c>
    </row>
    <row r="425" spans="1:3" x14ac:dyDescent="0.25">
      <c r="A425" s="532" t="str">
        <f>IF(ISNUMBER(VALUE(SUBSTITUTE('Named Boundary Report'!$A424,"+",""))), VALUE(SUBSTITUTE('Named Boundary Report'!$A424,"+","")), IF(TRIM('Named Boundary Report'!$A424)="", "End of Project", $A424))</f>
        <v>End of Project</v>
      </c>
      <c r="B425" s="473" t="str">
        <f>IF(ISNUMBER('Named Boundary Report'!$A424), "",TRIM(SUBSTITUTE('Named Boundary Report'!$A424, CHAR(160), " ")))</f>
        <v/>
      </c>
      <c r="C425" s="475">
        <f>'Named Boundary Report'!$F424</f>
        <v>0</v>
      </c>
    </row>
    <row r="426" spans="1:3" x14ac:dyDescent="0.25">
      <c r="A426" s="532" t="str">
        <f>IF(ISNUMBER(VALUE(SUBSTITUTE('Named Boundary Report'!$A425,"+",""))), VALUE(SUBSTITUTE('Named Boundary Report'!$A425,"+","")), IF(TRIM('Named Boundary Report'!$A425)="", "End of Project", $A425))</f>
        <v>End of Project</v>
      </c>
      <c r="B426" s="473" t="str">
        <f>IF(ISNUMBER('Named Boundary Report'!$A425), "",TRIM(SUBSTITUTE('Named Boundary Report'!$A425, CHAR(160), " ")))</f>
        <v/>
      </c>
      <c r="C426" s="475">
        <f>'Named Boundary Report'!$F425</f>
        <v>0</v>
      </c>
    </row>
    <row r="427" spans="1:3" x14ac:dyDescent="0.25">
      <c r="A427" s="532" t="str">
        <f>IF(ISNUMBER(VALUE(SUBSTITUTE('Named Boundary Report'!$A426,"+",""))), VALUE(SUBSTITUTE('Named Boundary Report'!$A426,"+","")), IF(TRIM('Named Boundary Report'!$A426)="", "End of Project", $A426))</f>
        <v>End of Project</v>
      </c>
      <c r="B427" s="473" t="str">
        <f>IF(ISNUMBER('Named Boundary Report'!$A426), "",TRIM(SUBSTITUTE('Named Boundary Report'!$A426, CHAR(160), " ")))</f>
        <v/>
      </c>
      <c r="C427" s="475">
        <f>'Named Boundary Report'!$F426</f>
        <v>0</v>
      </c>
    </row>
    <row r="428" spans="1:3" x14ac:dyDescent="0.25">
      <c r="A428" s="532" t="str">
        <f>IF(ISNUMBER(VALUE(SUBSTITUTE('Named Boundary Report'!$A427,"+",""))), VALUE(SUBSTITUTE('Named Boundary Report'!$A427,"+","")), IF(TRIM('Named Boundary Report'!$A427)="", "End of Project", $A427))</f>
        <v>End of Project</v>
      </c>
      <c r="B428" s="473" t="str">
        <f>IF(ISNUMBER('Named Boundary Report'!$A427), "",TRIM(SUBSTITUTE('Named Boundary Report'!$A427, CHAR(160), " ")))</f>
        <v/>
      </c>
      <c r="C428" s="475">
        <f>'Named Boundary Report'!$F427</f>
        <v>0</v>
      </c>
    </row>
    <row r="429" spans="1:3" x14ac:dyDescent="0.25">
      <c r="A429" s="532" t="str">
        <f>IF(ISNUMBER(VALUE(SUBSTITUTE('Named Boundary Report'!$A428,"+",""))), VALUE(SUBSTITUTE('Named Boundary Report'!$A428,"+","")), IF(TRIM('Named Boundary Report'!$A428)="", "End of Project", $A428))</f>
        <v>End of Project</v>
      </c>
      <c r="B429" s="473" t="str">
        <f>IF(ISNUMBER('Named Boundary Report'!$A428), "",TRIM(SUBSTITUTE('Named Boundary Report'!$A428, CHAR(160), " ")))</f>
        <v/>
      </c>
      <c r="C429" s="475">
        <f>'Named Boundary Report'!$F428</f>
        <v>0</v>
      </c>
    </row>
    <row r="430" spans="1:3" x14ac:dyDescent="0.25">
      <c r="A430" s="532" t="str">
        <f>IF(ISNUMBER(VALUE(SUBSTITUTE('Named Boundary Report'!$A429,"+",""))), VALUE(SUBSTITUTE('Named Boundary Report'!$A429,"+","")), IF(TRIM('Named Boundary Report'!$A429)="", "End of Project", $A429))</f>
        <v>End of Project</v>
      </c>
      <c r="B430" s="473" t="str">
        <f>IF(ISNUMBER('Named Boundary Report'!$A429), "",TRIM(SUBSTITUTE('Named Boundary Report'!$A429, CHAR(160), " ")))</f>
        <v/>
      </c>
      <c r="C430" s="475">
        <f>'Named Boundary Report'!$F429</f>
        <v>0</v>
      </c>
    </row>
    <row r="431" spans="1:3" x14ac:dyDescent="0.25">
      <c r="A431" s="532" t="str">
        <f>IF(ISNUMBER(VALUE(SUBSTITUTE('Named Boundary Report'!$A430,"+",""))), VALUE(SUBSTITUTE('Named Boundary Report'!$A430,"+","")), IF(TRIM('Named Boundary Report'!$A430)="", "End of Project", $A430))</f>
        <v>End of Project</v>
      </c>
      <c r="B431" s="473" t="str">
        <f>IF(ISNUMBER('Named Boundary Report'!$A430), "",TRIM(SUBSTITUTE('Named Boundary Report'!$A430, CHAR(160), " ")))</f>
        <v/>
      </c>
      <c r="C431" s="475">
        <f>'Named Boundary Report'!$F430</f>
        <v>0</v>
      </c>
    </row>
    <row r="432" spans="1:3" x14ac:dyDescent="0.25">
      <c r="A432" s="532" t="str">
        <f>IF(ISNUMBER(VALUE(SUBSTITUTE('Named Boundary Report'!$A431,"+",""))), VALUE(SUBSTITUTE('Named Boundary Report'!$A431,"+","")), IF(TRIM('Named Boundary Report'!$A431)="", "End of Project", $A431))</f>
        <v>End of Project</v>
      </c>
      <c r="B432" s="473" t="str">
        <f>IF(ISNUMBER('Named Boundary Report'!$A431), "",TRIM(SUBSTITUTE('Named Boundary Report'!$A431, CHAR(160), " ")))</f>
        <v/>
      </c>
      <c r="C432" s="475">
        <f>'Named Boundary Report'!$F431</f>
        <v>0</v>
      </c>
    </row>
    <row r="433" spans="1:3" x14ac:dyDescent="0.25">
      <c r="A433" s="532" t="str">
        <f>IF(ISNUMBER(VALUE(SUBSTITUTE('Named Boundary Report'!$A432,"+",""))), VALUE(SUBSTITUTE('Named Boundary Report'!$A432,"+","")), IF(TRIM('Named Boundary Report'!$A432)="", "End of Project", $A432))</f>
        <v>End of Project</v>
      </c>
      <c r="B433" s="473" t="str">
        <f>IF(ISNUMBER('Named Boundary Report'!$A432), "",TRIM(SUBSTITUTE('Named Boundary Report'!$A432, CHAR(160), " ")))</f>
        <v/>
      </c>
      <c r="C433" s="475">
        <f>'Named Boundary Report'!$F432</f>
        <v>0</v>
      </c>
    </row>
    <row r="434" spans="1:3" x14ac:dyDescent="0.25">
      <c r="A434" s="532" t="str">
        <f>IF(ISNUMBER(VALUE(SUBSTITUTE('Named Boundary Report'!$A433,"+",""))), VALUE(SUBSTITUTE('Named Boundary Report'!$A433,"+","")), IF(TRIM('Named Boundary Report'!$A433)="", "End of Project", $A433))</f>
        <v>End of Project</v>
      </c>
      <c r="B434" s="473" t="str">
        <f>IF(ISNUMBER('Named Boundary Report'!$A433), "",TRIM(SUBSTITUTE('Named Boundary Report'!$A433, CHAR(160), " ")))</f>
        <v/>
      </c>
      <c r="C434" s="475">
        <f>'Named Boundary Report'!$F433</f>
        <v>0</v>
      </c>
    </row>
    <row r="435" spans="1:3" x14ac:dyDescent="0.25">
      <c r="A435" s="532" t="str">
        <f>IF(ISNUMBER(VALUE(SUBSTITUTE('Named Boundary Report'!$A434,"+",""))), VALUE(SUBSTITUTE('Named Boundary Report'!$A434,"+","")), IF(TRIM('Named Boundary Report'!$A434)="", "End of Project", $A434))</f>
        <v>End of Project</v>
      </c>
      <c r="B435" s="473" t="str">
        <f>IF(ISNUMBER('Named Boundary Report'!$A434), "",TRIM(SUBSTITUTE('Named Boundary Report'!$A434, CHAR(160), " ")))</f>
        <v/>
      </c>
      <c r="C435" s="475">
        <f>'Named Boundary Report'!$F434</f>
        <v>0</v>
      </c>
    </row>
    <row r="436" spans="1:3" x14ac:dyDescent="0.25">
      <c r="A436" s="532" t="str">
        <f>IF(ISNUMBER(VALUE(SUBSTITUTE('Named Boundary Report'!$A435,"+",""))), VALUE(SUBSTITUTE('Named Boundary Report'!$A435,"+","")), IF(TRIM('Named Boundary Report'!$A435)="", "End of Project", $A435))</f>
        <v>End of Project</v>
      </c>
      <c r="B436" s="473" t="str">
        <f>IF(ISNUMBER('Named Boundary Report'!$A435), "",TRIM(SUBSTITUTE('Named Boundary Report'!$A435, CHAR(160), " ")))</f>
        <v/>
      </c>
      <c r="C436" s="475">
        <f>'Named Boundary Report'!$F435</f>
        <v>0</v>
      </c>
    </row>
    <row r="437" spans="1:3" x14ac:dyDescent="0.25">
      <c r="A437" s="532" t="str">
        <f>IF(ISNUMBER(VALUE(SUBSTITUTE('Named Boundary Report'!$A436,"+",""))), VALUE(SUBSTITUTE('Named Boundary Report'!$A436,"+","")), IF(TRIM('Named Boundary Report'!$A436)="", "End of Project", $A436))</f>
        <v>End of Project</v>
      </c>
      <c r="B437" s="473" t="str">
        <f>IF(ISNUMBER('Named Boundary Report'!$A436), "",TRIM(SUBSTITUTE('Named Boundary Report'!$A436, CHAR(160), " ")))</f>
        <v/>
      </c>
      <c r="C437" s="475">
        <f>'Named Boundary Report'!$F436</f>
        <v>0</v>
      </c>
    </row>
    <row r="438" spans="1:3" x14ac:dyDescent="0.25">
      <c r="A438" s="532" t="str">
        <f>IF(ISNUMBER(VALUE(SUBSTITUTE('Named Boundary Report'!$A437,"+",""))), VALUE(SUBSTITUTE('Named Boundary Report'!$A437,"+","")), IF(TRIM('Named Boundary Report'!$A437)="", "End of Project", $A437))</f>
        <v>End of Project</v>
      </c>
      <c r="B438" s="473" t="str">
        <f>IF(ISNUMBER('Named Boundary Report'!$A437), "",TRIM(SUBSTITUTE('Named Boundary Report'!$A437, CHAR(160), " ")))</f>
        <v/>
      </c>
      <c r="C438" s="475">
        <f>'Named Boundary Report'!$F437</f>
        <v>0</v>
      </c>
    </row>
    <row r="439" spans="1:3" x14ac:dyDescent="0.25">
      <c r="A439" s="532" t="str">
        <f>IF(ISNUMBER(VALUE(SUBSTITUTE('Named Boundary Report'!$A438,"+",""))), VALUE(SUBSTITUTE('Named Boundary Report'!$A438,"+","")), IF(TRIM('Named Boundary Report'!$A438)="", "End of Project", $A438))</f>
        <v>End of Project</v>
      </c>
      <c r="B439" s="473" t="str">
        <f>IF(ISNUMBER('Named Boundary Report'!$A438), "",TRIM(SUBSTITUTE('Named Boundary Report'!$A438, CHAR(160), " ")))</f>
        <v/>
      </c>
      <c r="C439" s="475">
        <f>'Named Boundary Report'!$F438</f>
        <v>0</v>
      </c>
    </row>
    <row r="440" spans="1:3" x14ac:dyDescent="0.25">
      <c r="A440" s="532" t="str">
        <f>IF(ISNUMBER(VALUE(SUBSTITUTE('Named Boundary Report'!$A439,"+",""))), VALUE(SUBSTITUTE('Named Boundary Report'!$A439,"+","")), IF(TRIM('Named Boundary Report'!$A439)="", "End of Project", $A439))</f>
        <v>End of Project</v>
      </c>
      <c r="B440" s="473" t="str">
        <f>IF(ISNUMBER('Named Boundary Report'!$A439), "",TRIM(SUBSTITUTE('Named Boundary Report'!$A439, CHAR(160), " ")))</f>
        <v/>
      </c>
      <c r="C440" s="475">
        <f>'Named Boundary Report'!$F439</f>
        <v>0</v>
      </c>
    </row>
    <row r="441" spans="1:3" x14ac:dyDescent="0.25">
      <c r="A441" s="532" t="str">
        <f>IF(ISNUMBER(VALUE(SUBSTITUTE('Named Boundary Report'!$A440,"+",""))), VALUE(SUBSTITUTE('Named Boundary Report'!$A440,"+","")), IF(TRIM('Named Boundary Report'!$A440)="", "End of Project", $A440))</f>
        <v>End of Project</v>
      </c>
      <c r="B441" s="473" t="str">
        <f>IF(ISNUMBER('Named Boundary Report'!$A440), "",TRIM(SUBSTITUTE('Named Boundary Report'!$A440, CHAR(160), " ")))</f>
        <v/>
      </c>
      <c r="C441" s="475">
        <f>'Named Boundary Report'!$F440</f>
        <v>0</v>
      </c>
    </row>
    <row r="442" spans="1:3" x14ac:dyDescent="0.25">
      <c r="A442" s="532" t="str">
        <f>IF(ISNUMBER(VALUE(SUBSTITUTE('Named Boundary Report'!$A441,"+",""))), VALUE(SUBSTITUTE('Named Boundary Report'!$A441,"+","")), IF(TRIM('Named Boundary Report'!$A441)="", "End of Project", $A441))</f>
        <v>End of Project</v>
      </c>
      <c r="B442" s="473" t="str">
        <f>IF(ISNUMBER('Named Boundary Report'!$A441), "",TRIM(SUBSTITUTE('Named Boundary Report'!$A441, CHAR(160), " ")))</f>
        <v/>
      </c>
      <c r="C442" s="475">
        <f>'Named Boundary Report'!$F441</f>
        <v>0</v>
      </c>
    </row>
    <row r="443" spans="1:3" x14ac:dyDescent="0.25">
      <c r="A443" s="532" t="str">
        <f>IF(ISNUMBER(VALUE(SUBSTITUTE('Named Boundary Report'!$A442,"+",""))), VALUE(SUBSTITUTE('Named Boundary Report'!$A442,"+","")), IF(TRIM('Named Boundary Report'!$A442)="", "End of Project", $A442))</f>
        <v>End of Project</v>
      </c>
      <c r="B443" s="473" t="str">
        <f>IF(ISNUMBER('Named Boundary Report'!$A442), "",TRIM(SUBSTITUTE('Named Boundary Report'!$A442, CHAR(160), " ")))</f>
        <v/>
      </c>
      <c r="C443" s="475">
        <f>'Named Boundary Report'!$F442</f>
        <v>0</v>
      </c>
    </row>
    <row r="444" spans="1:3" x14ac:dyDescent="0.25">
      <c r="A444" s="532" t="str">
        <f>IF(ISNUMBER(VALUE(SUBSTITUTE('Named Boundary Report'!$A443,"+",""))), VALUE(SUBSTITUTE('Named Boundary Report'!$A443,"+","")), IF(TRIM('Named Boundary Report'!$A443)="", "End of Project", $A443))</f>
        <v>End of Project</v>
      </c>
      <c r="B444" s="473" t="str">
        <f>IF(ISNUMBER('Named Boundary Report'!$A443), "",TRIM(SUBSTITUTE('Named Boundary Report'!$A443, CHAR(160), " ")))</f>
        <v/>
      </c>
      <c r="C444" s="475">
        <f>'Named Boundary Report'!$F443</f>
        <v>0</v>
      </c>
    </row>
    <row r="445" spans="1:3" x14ac:dyDescent="0.25">
      <c r="A445" s="532" t="str">
        <f>IF(ISNUMBER(VALUE(SUBSTITUTE('Named Boundary Report'!$A444,"+",""))), VALUE(SUBSTITUTE('Named Boundary Report'!$A444,"+","")), IF(TRIM('Named Boundary Report'!$A444)="", "End of Project", $A444))</f>
        <v>End of Project</v>
      </c>
      <c r="B445" s="473" t="str">
        <f>IF(ISNUMBER('Named Boundary Report'!$A444), "",TRIM(SUBSTITUTE('Named Boundary Report'!$A444, CHAR(160), " ")))</f>
        <v/>
      </c>
      <c r="C445" s="475">
        <f>'Named Boundary Report'!$F444</f>
        <v>0</v>
      </c>
    </row>
    <row r="446" spans="1:3" x14ac:dyDescent="0.25">
      <c r="A446" s="532" t="str">
        <f>IF(ISNUMBER(VALUE(SUBSTITUTE('Named Boundary Report'!$A445,"+",""))), VALUE(SUBSTITUTE('Named Boundary Report'!$A445,"+","")), IF(TRIM('Named Boundary Report'!$A445)="", "End of Project", $A445))</f>
        <v>End of Project</v>
      </c>
      <c r="B446" s="473" t="str">
        <f>IF(ISNUMBER('Named Boundary Report'!$A445), "",TRIM(SUBSTITUTE('Named Boundary Report'!$A445, CHAR(160), " ")))</f>
        <v/>
      </c>
      <c r="C446" s="475">
        <f>'Named Boundary Report'!$F445</f>
        <v>0</v>
      </c>
    </row>
    <row r="447" spans="1:3" x14ac:dyDescent="0.25">
      <c r="A447" s="532" t="str">
        <f>IF(ISNUMBER(VALUE(SUBSTITUTE('Named Boundary Report'!$A446,"+",""))), VALUE(SUBSTITUTE('Named Boundary Report'!$A446,"+","")), IF(TRIM('Named Boundary Report'!$A446)="", "End of Project", $A446))</f>
        <v>End of Project</v>
      </c>
      <c r="B447" s="473" t="str">
        <f>IF(ISNUMBER('Named Boundary Report'!$A446), "",TRIM(SUBSTITUTE('Named Boundary Report'!$A446, CHAR(160), " ")))</f>
        <v/>
      </c>
      <c r="C447" s="475">
        <f>'Named Boundary Report'!$F446</f>
        <v>0</v>
      </c>
    </row>
    <row r="448" spans="1:3" x14ac:dyDescent="0.25">
      <c r="A448" s="532" t="str">
        <f>IF(ISNUMBER(VALUE(SUBSTITUTE('Named Boundary Report'!$A447,"+",""))), VALUE(SUBSTITUTE('Named Boundary Report'!$A447,"+","")), IF(TRIM('Named Boundary Report'!$A447)="", "End of Project", $A447))</f>
        <v>End of Project</v>
      </c>
      <c r="B448" s="473" t="str">
        <f>IF(ISNUMBER('Named Boundary Report'!$A447), "",TRIM(SUBSTITUTE('Named Boundary Report'!$A447, CHAR(160), " ")))</f>
        <v/>
      </c>
      <c r="C448" s="475">
        <f>'Named Boundary Report'!$F447</f>
        <v>0</v>
      </c>
    </row>
    <row r="449" spans="1:3" x14ac:dyDescent="0.25">
      <c r="A449" s="532" t="str">
        <f>IF(ISNUMBER(VALUE(SUBSTITUTE('Named Boundary Report'!$A448,"+",""))), VALUE(SUBSTITUTE('Named Boundary Report'!$A448,"+","")), IF(TRIM('Named Boundary Report'!$A448)="", "End of Project", $A448))</f>
        <v>End of Project</v>
      </c>
      <c r="B449" s="473" t="str">
        <f>IF(ISNUMBER('Named Boundary Report'!$A448), "",TRIM(SUBSTITUTE('Named Boundary Report'!$A448, CHAR(160), " ")))</f>
        <v/>
      </c>
      <c r="C449" s="475">
        <f>'Named Boundary Report'!$F448</f>
        <v>0</v>
      </c>
    </row>
    <row r="450" spans="1:3" x14ac:dyDescent="0.25">
      <c r="A450" s="532" t="str">
        <f>IF(ISNUMBER(VALUE(SUBSTITUTE('Named Boundary Report'!$A449,"+",""))), VALUE(SUBSTITUTE('Named Boundary Report'!$A449,"+","")), IF(TRIM('Named Boundary Report'!$A449)="", "End of Project", $A449))</f>
        <v>End of Project</v>
      </c>
      <c r="B450" s="473" t="str">
        <f>IF(ISNUMBER('Named Boundary Report'!$A449), "",TRIM(SUBSTITUTE('Named Boundary Report'!$A449, CHAR(160), " ")))</f>
        <v/>
      </c>
      <c r="C450" s="475">
        <f>'Named Boundary Report'!$F449</f>
        <v>0</v>
      </c>
    </row>
    <row r="451" spans="1:3" x14ac:dyDescent="0.25">
      <c r="A451" s="532" t="str">
        <f>IF(ISNUMBER(VALUE(SUBSTITUTE('Named Boundary Report'!$A450,"+",""))), VALUE(SUBSTITUTE('Named Boundary Report'!$A450,"+","")), IF(TRIM('Named Boundary Report'!$A450)="", "End of Project", $A450))</f>
        <v>End of Project</v>
      </c>
      <c r="B451" s="473" t="str">
        <f>IF(ISNUMBER('Named Boundary Report'!$A450), "",TRIM(SUBSTITUTE('Named Boundary Report'!$A450, CHAR(160), " ")))</f>
        <v/>
      </c>
      <c r="C451" s="475">
        <f>'Named Boundary Report'!$F450</f>
        <v>0</v>
      </c>
    </row>
    <row r="452" spans="1:3" x14ac:dyDescent="0.25">
      <c r="A452" s="532" t="str">
        <f>IF(ISNUMBER(VALUE(SUBSTITUTE('Named Boundary Report'!$A451,"+",""))), VALUE(SUBSTITUTE('Named Boundary Report'!$A451,"+","")), IF(TRIM('Named Boundary Report'!$A451)="", "End of Project", $A451))</f>
        <v>End of Project</v>
      </c>
      <c r="B452" s="473" t="str">
        <f>IF(ISNUMBER('Named Boundary Report'!$A451), "",TRIM(SUBSTITUTE('Named Boundary Report'!$A451, CHAR(160), " ")))</f>
        <v/>
      </c>
      <c r="C452" s="475">
        <f>'Named Boundary Report'!$F451</f>
        <v>0</v>
      </c>
    </row>
    <row r="453" spans="1:3" x14ac:dyDescent="0.25">
      <c r="A453" s="532" t="str">
        <f>IF(ISNUMBER(VALUE(SUBSTITUTE('Named Boundary Report'!$A452,"+",""))), VALUE(SUBSTITUTE('Named Boundary Report'!$A452,"+","")), IF(TRIM('Named Boundary Report'!$A452)="", "End of Project", $A452))</f>
        <v>End of Project</v>
      </c>
      <c r="B453" s="473" t="str">
        <f>IF(ISNUMBER('Named Boundary Report'!$A452), "",TRIM(SUBSTITUTE('Named Boundary Report'!$A452, CHAR(160), " ")))</f>
        <v/>
      </c>
      <c r="C453" s="475">
        <f>'Named Boundary Report'!$F452</f>
        <v>0</v>
      </c>
    </row>
    <row r="454" spans="1:3" x14ac:dyDescent="0.25">
      <c r="A454" s="532" t="str">
        <f>IF(ISNUMBER(VALUE(SUBSTITUTE('Named Boundary Report'!$A453,"+",""))), VALUE(SUBSTITUTE('Named Boundary Report'!$A453,"+","")), IF(TRIM('Named Boundary Report'!$A453)="", "End of Project", $A453))</f>
        <v>End of Project</v>
      </c>
      <c r="B454" s="473" t="str">
        <f>IF(ISNUMBER('Named Boundary Report'!$A453), "",TRIM(SUBSTITUTE('Named Boundary Report'!$A453, CHAR(160), " ")))</f>
        <v/>
      </c>
      <c r="C454" s="475">
        <f>'Named Boundary Report'!$F453</f>
        <v>0</v>
      </c>
    </row>
    <row r="455" spans="1:3" x14ac:dyDescent="0.25">
      <c r="A455" s="532" t="str">
        <f>IF(ISNUMBER(VALUE(SUBSTITUTE('Named Boundary Report'!$A454,"+",""))), VALUE(SUBSTITUTE('Named Boundary Report'!$A454,"+","")), IF(TRIM('Named Boundary Report'!$A454)="", "End of Project", $A454))</f>
        <v>End of Project</v>
      </c>
      <c r="B455" s="473" t="str">
        <f>IF(ISNUMBER('Named Boundary Report'!$A454), "",TRIM(SUBSTITUTE('Named Boundary Report'!$A454, CHAR(160), " ")))</f>
        <v/>
      </c>
      <c r="C455" s="475">
        <f>'Named Boundary Report'!$F454</f>
        <v>0</v>
      </c>
    </row>
    <row r="456" spans="1:3" x14ac:dyDescent="0.25">
      <c r="A456" s="532" t="str">
        <f>IF(ISNUMBER(VALUE(SUBSTITUTE('Named Boundary Report'!$A455,"+",""))), VALUE(SUBSTITUTE('Named Boundary Report'!$A455,"+","")), IF(TRIM('Named Boundary Report'!$A455)="", "End of Project", $A455))</f>
        <v>End of Project</v>
      </c>
      <c r="B456" s="473" t="str">
        <f>IF(ISNUMBER('Named Boundary Report'!$A455), "",TRIM(SUBSTITUTE('Named Boundary Report'!$A455, CHAR(160), " ")))</f>
        <v/>
      </c>
      <c r="C456" s="475">
        <f>'Named Boundary Report'!$F455</f>
        <v>0</v>
      </c>
    </row>
    <row r="457" spans="1:3" x14ac:dyDescent="0.25">
      <c r="A457" s="532" t="str">
        <f>IF(ISNUMBER(VALUE(SUBSTITUTE('Named Boundary Report'!$A456,"+",""))), VALUE(SUBSTITUTE('Named Boundary Report'!$A456,"+","")), IF(TRIM('Named Boundary Report'!$A456)="", "End of Project", $A456))</f>
        <v>End of Project</v>
      </c>
      <c r="B457" s="473" t="str">
        <f>IF(ISNUMBER('Named Boundary Report'!$A456), "",TRIM(SUBSTITUTE('Named Boundary Report'!$A456, CHAR(160), " ")))</f>
        <v/>
      </c>
      <c r="C457" s="475">
        <f>'Named Boundary Report'!$F456</f>
        <v>0</v>
      </c>
    </row>
    <row r="458" spans="1:3" x14ac:dyDescent="0.25">
      <c r="A458" s="532" t="str">
        <f>IF(ISNUMBER(VALUE(SUBSTITUTE('Named Boundary Report'!$A457,"+",""))), VALUE(SUBSTITUTE('Named Boundary Report'!$A457,"+","")), IF(TRIM('Named Boundary Report'!$A457)="", "End of Project", $A457))</f>
        <v>End of Project</v>
      </c>
      <c r="B458" s="473" t="str">
        <f>IF(ISNUMBER('Named Boundary Report'!$A457), "",TRIM(SUBSTITUTE('Named Boundary Report'!$A457, CHAR(160), " ")))</f>
        <v/>
      </c>
      <c r="C458" s="475">
        <f>'Named Boundary Report'!$F457</f>
        <v>0</v>
      </c>
    </row>
    <row r="459" spans="1:3" x14ac:dyDescent="0.25">
      <c r="A459" s="532" t="str">
        <f>IF(ISNUMBER(VALUE(SUBSTITUTE('Named Boundary Report'!$A458,"+",""))), VALUE(SUBSTITUTE('Named Boundary Report'!$A458,"+","")), IF(TRIM('Named Boundary Report'!$A458)="", "End of Project", $A458))</f>
        <v>End of Project</v>
      </c>
      <c r="B459" s="473" t="str">
        <f>IF(ISNUMBER('Named Boundary Report'!$A458), "",TRIM(SUBSTITUTE('Named Boundary Report'!$A458, CHAR(160), " ")))</f>
        <v/>
      </c>
      <c r="C459" s="475">
        <f>'Named Boundary Report'!$F458</f>
        <v>0</v>
      </c>
    </row>
    <row r="460" spans="1:3" x14ac:dyDescent="0.25">
      <c r="A460" s="532" t="str">
        <f>IF(ISNUMBER(VALUE(SUBSTITUTE('Named Boundary Report'!$A459,"+",""))), VALUE(SUBSTITUTE('Named Boundary Report'!$A459,"+","")), IF(TRIM('Named Boundary Report'!$A459)="", "End of Project", $A459))</f>
        <v>End of Project</v>
      </c>
      <c r="B460" s="473" t="str">
        <f>IF(ISNUMBER('Named Boundary Report'!$A459), "",TRIM(SUBSTITUTE('Named Boundary Report'!$A459, CHAR(160), " ")))</f>
        <v/>
      </c>
      <c r="C460" s="475">
        <f>'Named Boundary Report'!$F459</f>
        <v>0</v>
      </c>
    </row>
    <row r="461" spans="1:3" x14ac:dyDescent="0.25">
      <c r="A461" s="532" t="str">
        <f>IF(ISNUMBER(VALUE(SUBSTITUTE('Named Boundary Report'!$A460,"+",""))), VALUE(SUBSTITUTE('Named Boundary Report'!$A460,"+","")), IF(TRIM('Named Boundary Report'!$A460)="", "End of Project", $A460))</f>
        <v>End of Project</v>
      </c>
      <c r="B461" s="473" t="str">
        <f>IF(ISNUMBER('Named Boundary Report'!$A460), "",TRIM(SUBSTITUTE('Named Boundary Report'!$A460, CHAR(160), " ")))</f>
        <v/>
      </c>
      <c r="C461" s="475">
        <f>'Named Boundary Report'!$F460</f>
        <v>0</v>
      </c>
    </row>
    <row r="462" spans="1:3" x14ac:dyDescent="0.25">
      <c r="A462" s="532" t="str">
        <f>IF(ISNUMBER(VALUE(SUBSTITUTE('Named Boundary Report'!$A461,"+",""))), VALUE(SUBSTITUTE('Named Boundary Report'!$A461,"+","")), IF(TRIM('Named Boundary Report'!$A461)="", "End of Project", $A461))</f>
        <v>End of Project</v>
      </c>
      <c r="B462" s="473" t="str">
        <f>IF(ISNUMBER('Named Boundary Report'!$A461), "",TRIM(SUBSTITUTE('Named Boundary Report'!$A461, CHAR(160), " ")))</f>
        <v/>
      </c>
      <c r="C462" s="475">
        <f>'Named Boundary Report'!$F461</f>
        <v>0</v>
      </c>
    </row>
    <row r="463" spans="1:3" x14ac:dyDescent="0.25">
      <c r="A463" s="532" t="str">
        <f>IF(ISNUMBER(VALUE(SUBSTITUTE('Named Boundary Report'!$A462,"+",""))), VALUE(SUBSTITUTE('Named Boundary Report'!$A462,"+","")), IF(TRIM('Named Boundary Report'!$A462)="", "End of Project", $A462))</f>
        <v>End of Project</v>
      </c>
      <c r="B463" s="473" t="str">
        <f>IF(ISNUMBER('Named Boundary Report'!$A462), "",TRIM(SUBSTITUTE('Named Boundary Report'!$A462, CHAR(160), " ")))</f>
        <v/>
      </c>
      <c r="C463" s="475">
        <f>'Named Boundary Report'!$F462</f>
        <v>0</v>
      </c>
    </row>
    <row r="464" spans="1:3" x14ac:dyDescent="0.25">
      <c r="A464" s="532" t="str">
        <f>IF(ISNUMBER(VALUE(SUBSTITUTE('Named Boundary Report'!$A463,"+",""))), VALUE(SUBSTITUTE('Named Boundary Report'!$A463,"+","")), IF(TRIM('Named Boundary Report'!$A463)="", "End of Project", $A463))</f>
        <v>End of Project</v>
      </c>
      <c r="B464" s="473" t="str">
        <f>IF(ISNUMBER('Named Boundary Report'!$A463), "",TRIM(SUBSTITUTE('Named Boundary Report'!$A463, CHAR(160), " ")))</f>
        <v/>
      </c>
      <c r="C464" s="475">
        <f>'Named Boundary Report'!$F463</f>
        <v>0</v>
      </c>
    </row>
    <row r="465" spans="1:3" x14ac:dyDescent="0.25">
      <c r="A465" s="532" t="str">
        <f>IF(ISNUMBER(VALUE(SUBSTITUTE('Named Boundary Report'!$A464,"+",""))), VALUE(SUBSTITUTE('Named Boundary Report'!$A464,"+","")), IF(TRIM('Named Boundary Report'!$A464)="", "End of Project", $A464))</f>
        <v>End of Project</v>
      </c>
      <c r="B465" s="473" t="str">
        <f>IF(ISNUMBER('Named Boundary Report'!$A464), "",TRIM(SUBSTITUTE('Named Boundary Report'!$A464, CHAR(160), " ")))</f>
        <v/>
      </c>
      <c r="C465" s="475">
        <f>'Named Boundary Report'!$F464</f>
        <v>0</v>
      </c>
    </row>
    <row r="466" spans="1:3" x14ac:dyDescent="0.25">
      <c r="A466" s="532" t="str">
        <f>IF(ISNUMBER(VALUE(SUBSTITUTE('Named Boundary Report'!$A465,"+",""))), VALUE(SUBSTITUTE('Named Boundary Report'!$A465,"+","")), IF(TRIM('Named Boundary Report'!$A465)="", "End of Project", $A465))</f>
        <v>End of Project</v>
      </c>
      <c r="B466" s="473" t="str">
        <f>IF(ISNUMBER('Named Boundary Report'!$A465), "",TRIM(SUBSTITUTE('Named Boundary Report'!$A465, CHAR(160), " ")))</f>
        <v/>
      </c>
      <c r="C466" s="475">
        <f>'Named Boundary Report'!$F465</f>
        <v>0</v>
      </c>
    </row>
    <row r="467" spans="1:3" x14ac:dyDescent="0.25">
      <c r="A467" s="532" t="str">
        <f>IF(ISNUMBER(VALUE(SUBSTITUTE('Named Boundary Report'!$A466,"+",""))), VALUE(SUBSTITUTE('Named Boundary Report'!$A466,"+","")), IF(TRIM('Named Boundary Report'!$A466)="", "End of Project", $A466))</f>
        <v>End of Project</v>
      </c>
      <c r="B467" s="473" t="str">
        <f>IF(ISNUMBER('Named Boundary Report'!$A466), "",TRIM(SUBSTITUTE('Named Boundary Report'!$A466, CHAR(160), " ")))</f>
        <v/>
      </c>
      <c r="C467" s="475">
        <f>'Named Boundary Report'!$F466</f>
        <v>0</v>
      </c>
    </row>
    <row r="468" spans="1:3" x14ac:dyDescent="0.25">
      <c r="A468" s="532" t="str">
        <f>IF(ISNUMBER(VALUE(SUBSTITUTE('Named Boundary Report'!$A467,"+",""))), VALUE(SUBSTITUTE('Named Boundary Report'!$A467,"+","")), IF(TRIM('Named Boundary Report'!$A467)="", "End of Project", $A467))</f>
        <v>End of Project</v>
      </c>
      <c r="B468" s="473" t="str">
        <f>IF(ISNUMBER('Named Boundary Report'!$A467), "",TRIM(SUBSTITUTE('Named Boundary Report'!$A467, CHAR(160), " ")))</f>
        <v/>
      </c>
      <c r="C468" s="475">
        <f>'Named Boundary Report'!$F467</f>
        <v>0</v>
      </c>
    </row>
    <row r="469" spans="1:3" x14ac:dyDescent="0.25">
      <c r="A469" s="532" t="str">
        <f>IF(ISNUMBER(VALUE(SUBSTITUTE('Named Boundary Report'!$A468,"+",""))), VALUE(SUBSTITUTE('Named Boundary Report'!$A468,"+","")), IF(TRIM('Named Boundary Report'!$A468)="", "End of Project", $A468))</f>
        <v>End of Project</v>
      </c>
      <c r="B469" s="473" t="str">
        <f>IF(ISNUMBER('Named Boundary Report'!$A468), "",TRIM(SUBSTITUTE('Named Boundary Report'!$A468, CHAR(160), " ")))</f>
        <v/>
      </c>
      <c r="C469" s="475">
        <f>'Named Boundary Report'!$F468</f>
        <v>0</v>
      </c>
    </row>
    <row r="470" spans="1:3" x14ac:dyDescent="0.25">
      <c r="A470" s="532" t="str">
        <f>IF(ISNUMBER(VALUE(SUBSTITUTE('Named Boundary Report'!$A469,"+",""))), VALUE(SUBSTITUTE('Named Boundary Report'!$A469,"+","")), IF(TRIM('Named Boundary Report'!$A469)="", "End of Project", $A469))</f>
        <v>End of Project</v>
      </c>
      <c r="B470" s="473" t="str">
        <f>IF(ISNUMBER('Named Boundary Report'!$A469), "",TRIM(SUBSTITUTE('Named Boundary Report'!$A469, CHAR(160), " ")))</f>
        <v/>
      </c>
      <c r="C470" s="475">
        <f>'Named Boundary Report'!$F469</f>
        <v>0</v>
      </c>
    </row>
    <row r="471" spans="1:3" x14ac:dyDescent="0.25">
      <c r="A471" s="532" t="str">
        <f>IF(ISNUMBER(VALUE(SUBSTITUTE('Named Boundary Report'!$A470,"+",""))), VALUE(SUBSTITUTE('Named Boundary Report'!$A470,"+","")), IF(TRIM('Named Boundary Report'!$A470)="", "End of Project", $A470))</f>
        <v>End of Project</v>
      </c>
      <c r="B471" s="473" t="str">
        <f>IF(ISNUMBER('Named Boundary Report'!$A470), "",TRIM(SUBSTITUTE('Named Boundary Report'!$A470, CHAR(160), " ")))</f>
        <v/>
      </c>
      <c r="C471" s="475">
        <f>'Named Boundary Report'!$F470</f>
        <v>0</v>
      </c>
    </row>
    <row r="472" spans="1:3" x14ac:dyDescent="0.25">
      <c r="A472" s="532" t="str">
        <f>IF(ISNUMBER(VALUE(SUBSTITUTE('Named Boundary Report'!$A471,"+",""))), VALUE(SUBSTITUTE('Named Boundary Report'!$A471,"+","")), IF(TRIM('Named Boundary Report'!$A471)="", "End of Project", $A471))</f>
        <v>End of Project</v>
      </c>
      <c r="B472" s="473" t="str">
        <f>IF(ISNUMBER('Named Boundary Report'!$A471), "",TRIM(SUBSTITUTE('Named Boundary Report'!$A471, CHAR(160), " ")))</f>
        <v/>
      </c>
      <c r="C472" s="475">
        <f>'Named Boundary Report'!$F471</f>
        <v>0</v>
      </c>
    </row>
    <row r="473" spans="1:3" x14ac:dyDescent="0.25">
      <c r="A473" s="532" t="str">
        <f>IF(ISNUMBER(VALUE(SUBSTITUTE('Named Boundary Report'!$A472,"+",""))), VALUE(SUBSTITUTE('Named Boundary Report'!$A472,"+","")), IF(TRIM('Named Boundary Report'!$A472)="", "End of Project", $A472))</f>
        <v>End of Project</v>
      </c>
      <c r="B473" s="473" t="str">
        <f>IF(ISNUMBER('Named Boundary Report'!$A472), "",TRIM(SUBSTITUTE('Named Boundary Report'!$A472, CHAR(160), " ")))</f>
        <v/>
      </c>
      <c r="C473" s="475">
        <f>'Named Boundary Report'!$F472</f>
        <v>0</v>
      </c>
    </row>
    <row r="474" spans="1:3" x14ac:dyDescent="0.25">
      <c r="A474" s="532" t="str">
        <f>IF(ISNUMBER(VALUE(SUBSTITUTE('Named Boundary Report'!$A473,"+",""))), VALUE(SUBSTITUTE('Named Boundary Report'!$A473,"+","")), IF(TRIM('Named Boundary Report'!$A473)="", "End of Project", $A473))</f>
        <v>End of Project</v>
      </c>
      <c r="B474" s="473" t="str">
        <f>IF(ISNUMBER('Named Boundary Report'!$A473), "",TRIM(SUBSTITUTE('Named Boundary Report'!$A473, CHAR(160), " ")))</f>
        <v/>
      </c>
      <c r="C474" s="475">
        <f>'Named Boundary Report'!$F473</f>
        <v>0</v>
      </c>
    </row>
    <row r="475" spans="1:3" x14ac:dyDescent="0.25">
      <c r="A475" s="532" t="str">
        <f>IF(ISNUMBER(VALUE(SUBSTITUTE('Named Boundary Report'!$A474,"+",""))), VALUE(SUBSTITUTE('Named Boundary Report'!$A474,"+","")), IF(TRIM('Named Boundary Report'!$A474)="", "End of Project", $A474))</f>
        <v>End of Project</v>
      </c>
      <c r="B475" s="473" t="str">
        <f>IF(ISNUMBER('Named Boundary Report'!$A474), "",TRIM(SUBSTITUTE('Named Boundary Report'!$A474, CHAR(160), " ")))</f>
        <v/>
      </c>
      <c r="C475" s="475">
        <f>'Named Boundary Report'!$F474</f>
        <v>0</v>
      </c>
    </row>
    <row r="476" spans="1:3" x14ac:dyDescent="0.25">
      <c r="A476" s="532" t="str">
        <f>IF(ISNUMBER(VALUE(SUBSTITUTE('Named Boundary Report'!$A475,"+",""))), VALUE(SUBSTITUTE('Named Boundary Report'!$A475,"+","")), IF(TRIM('Named Boundary Report'!$A475)="", "End of Project", $A475))</f>
        <v>End of Project</v>
      </c>
      <c r="B476" s="473" t="str">
        <f>IF(ISNUMBER('Named Boundary Report'!$A475), "",TRIM(SUBSTITUTE('Named Boundary Report'!$A475, CHAR(160), " ")))</f>
        <v/>
      </c>
      <c r="C476" s="475">
        <f>'Named Boundary Report'!$F475</f>
        <v>0</v>
      </c>
    </row>
    <row r="477" spans="1:3" x14ac:dyDescent="0.25">
      <c r="A477" s="532" t="str">
        <f>IF(ISNUMBER(VALUE(SUBSTITUTE('Named Boundary Report'!$A476,"+",""))), VALUE(SUBSTITUTE('Named Boundary Report'!$A476,"+","")), IF(TRIM('Named Boundary Report'!$A476)="", "End of Project", $A476))</f>
        <v>End of Project</v>
      </c>
      <c r="B477" s="473" t="str">
        <f>IF(ISNUMBER('Named Boundary Report'!$A476), "",TRIM(SUBSTITUTE('Named Boundary Report'!$A476, CHAR(160), " ")))</f>
        <v/>
      </c>
      <c r="C477" s="475">
        <f>'Named Boundary Report'!$F476</f>
        <v>0</v>
      </c>
    </row>
    <row r="478" spans="1:3" x14ac:dyDescent="0.25">
      <c r="A478" s="532" t="str">
        <f>IF(ISNUMBER(VALUE(SUBSTITUTE('Named Boundary Report'!$A477,"+",""))), VALUE(SUBSTITUTE('Named Boundary Report'!$A477,"+","")), IF(TRIM('Named Boundary Report'!$A477)="", "End of Project", $A477))</f>
        <v>End of Project</v>
      </c>
      <c r="B478" s="473" t="str">
        <f>IF(ISNUMBER('Named Boundary Report'!$A477), "",TRIM(SUBSTITUTE('Named Boundary Report'!$A477, CHAR(160), " ")))</f>
        <v/>
      </c>
      <c r="C478" s="475">
        <f>'Named Boundary Report'!$F477</f>
        <v>0</v>
      </c>
    </row>
    <row r="479" spans="1:3" x14ac:dyDescent="0.25">
      <c r="A479" s="532" t="str">
        <f>IF(ISNUMBER(VALUE(SUBSTITUTE('Named Boundary Report'!$A478,"+",""))), VALUE(SUBSTITUTE('Named Boundary Report'!$A478,"+","")), IF(TRIM('Named Boundary Report'!$A478)="", "End of Project", $A478))</f>
        <v>End of Project</v>
      </c>
      <c r="B479" s="473" t="str">
        <f>IF(ISNUMBER('Named Boundary Report'!$A478), "",TRIM(SUBSTITUTE('Named Boundary Report'!$A478, CHAR(160), " ")))</f>
        <v/>
      </c>
      <c r="C479" s="475">
        <f>'Named Boundary Report'!$F478</f>
        <v>0</v>
      </c>
    </row>
    <row r="480" spans="1:3" x14ac:dyDescent="0.25">
      <c r="A480" s="532" t="str">
        <f>IF(ISNUMBER(VALUE(SUBSTITUTE('Named Boundary Report'!$A479,"+",""))), VALUE(SUBSTITUTE('Named Boundary Report'!$A479,"+","")), IF(TRIM('Named Boundary Report'!$A479)="", "End of Project", $A479))</f>
        <v>End of Project</v>
      </c>
      <c r="B480" s="473" t="str">
        <f>IF(ISNUMBER('Named Boundary Report'!$A479), "",TRIM(SUBSTITUTE('Named Boundary Report'!$A479, CHAR(160), " ")))</f>
        <v/>
      </c>
      <c r="C480" s="475">
        <f>'Named Boundary Report'!$F479</f>
        <v>0</v>
      </c>
    </row>
    <row r="481" spans="1:3" x14ac:dyDescent="0.25">
      <c r="A481" s="532" t="str">
        <f>IF(ISNUMBER(VALUE(SUBSTITUTE('Named Boundary Report'!$A480,"+",""))), VALUE(SUBSTITUTE('Named Boundary Report'!$A480,"+","")), IF(TRIM('Named Boundary Report'!$A480)="", "End of Project", $A480))</f>
        <v>End of Project</v>
      </c>
      <c r="B481" s="473" t="str">
        <f>IF(ISNUMBER('Named Boundary Report'!$A480), "",TRIM(SUBSTITUTE('Named Boundary Report'!$A480, CHAR(160), " ")))</f>
        <v/>
      </c>
      <c r="C481" s="475">
        <f>'Named Boundary Report'!$F480</f>
        <v>0</v>
      </c>
    </row>
    <row r="482" spans="1:3" x14ac:dyDescent="0.25">
      <c r="A482" s="532" t="str">
        <f>IF(ISNUMBER(VALUE(SUBSTITUTE('Named Boundary Report'!$A481,"+",""))), VALUE(SUBSTITUTE('Named Boundary Report'!$A481,"+","")), IF(TRIM('Named Boundary Report'!$A481)="", "End of Project", $A481))</f>
        <v>End of Project</v>
      </c>
      <c r="B482" s="473" t="str">
        <f>IF(ISNUMBER('Named Boundary Report'!$A481), "",TRIM(SUBSTITUTE('Named Boundary Report'!$A481, CHAR(160), " ")))</f>
        <v/>
      </c>
      <c r="C482" s="475">
        <f>'Named Boundary Report'!$F481</f>
        <v>0</v>
      </c>
    </row>
    <row r="483" spans="1:3" x14ac:dyDescent="0.25">
      <c r="A483" s="532" t="str">
        <f>IF(ISNUMBER(VALUE(SUBSTITUTE('Named Boundary Report'!$A482,"+",""))), VALUE(SUBSTITUTE('Named Boundary Report'!$A482,"+","")), IF(TRIM('Named Boundary Report'!$A482)="", "End of Project", $A482))</f>
        <v>End of Project</v>
      </c>
      <c r="B483" s="473" t="str">
        <f>IF(ISNUMBER('Named Boundary Report'!$A482), "",TRIM(SUBSTITUTE('Named Boundary Report'!$A482, CHAR(160), " ")))</f>
        <v/>
      </c>
      <c r="C483" s="475">
        <f>'Named Boundary Report'!$F482</f>
        <v>0</v>
      </c>
    </row>
    <row r="484" spans="1:3" x14ac:dyDescent="0.25">
      <c r="A484" s="532" t="str">
        <f>IF(ISNUMBER(VALUE(SUBSTITUTE('Named Boundary Report'!$A483,"+",""))), VALUE(SUBSTITUTE('Named Boundary Report'!$A483,"+","")), IF(TRIM('Named Boundary Report'!$A483)="", "End of Project", $A483))</f>
        <v>End of Project</v>
      </c>
      <c r="B484" s="473" t="str">
        <f>IF(ISNUMBER('Named Boundary Report'!$A483), "",TRIM(SUBSTITUTE('Named Boundary Report'!$A483, CHAR(160), " ")))</f>
        <v/>
      </c>
      <c r="C484" s="475">
        <f>'Named Boundary Report'!$F483</f>
        <v>0</v>
      </c>
    </row>
    <row r="485" spans="1:3" x14ac:dyDescent="0.25">
      <c r="A485" s="532" t="str">
        <f>IF(ISNUMBER(VALUE(SUBSTITUTE('Named Boundary Report'!$A484,"+",""))), VALUE(SUBSTITUTE('Named Boundary Report'!$A484,"+","")), IF(TRIM('Named Boundary Report'!$A484)="", "End of Project", $A484))</f>
        <v>End of Project</v>
      </c>
      <c r="B485" s="473" t="str">
        <f>IF(ISNUMBER('Named Boundary Report'!$A484), "",TRIM(SUBSTITUTE('Named Boundary Report'!$A484, CHAR(160), " ")))</f>
        <v/>
      </c>
      <c r="C485" s="475">
        <f>'Named Boundary Report'!$F484</f>
        <v>0</v>
      </c>
    </row>
    <row r="486" spans="1:3" x14ac:dyDescent="0.25">
      <c r="A486" s="532" t="str">
        <f>IF(ISNUMBER(VALUE(SUBSTITUTE('Named Boundary Report'!$A485,"+",""))), VALUE(SUBSTITUTE('Named Boundary Report'!$A485,"+","")), IF(TRIM('Named Boundary Report'!$A485)="", "End of Project", $A485))</f>
        <v>End of Project</v>
      </c>
      <c r="B486" s="473" t="str">
        <f>IF(ISNUMBER('Named Boundary Report'!$A485), "",TRIM(SUBSTITUTE('Named Boundary Report'!$A485, CHAR(160), " ")))</f>
        <v/>
      </c>
      <c r="C486" s="475">
        <f>'Named Boundary Report'!$F485</f>
        <v>0</v>
      </c>
    </row>
    <row r="487" spans="1:3" x14ac:dyDescent="0.25">
      <c r="A487" s="532" t="str">
        <f>IF(ISNUMBER(VALUE(SUBSTITUTE('Named Boundary Report'!$A486,"+",""))), VALUE(SUBSTITUTE('Named Boundary Report'!$A486,"+","")), IF(TRIM('Named Boundary Report'!$A486)="", "End of Project", $A486))</f>
        <v>End of Project</v>
      </c>
      <c r="B487" s="473" t="str">
        <f>IF(ISNUMBER('Named Boundary Report'!$A486), "",TRIM(SUBSTITUTE('Named Boundary Report'!$A486, CHAR(160), " ")))</f>
        <v/>
      </c>
      <c r="C487" s="475">
        <f>'Named Boundary Report'!$F486</f>
        <v>0</v>
      </c>
    </row>
    <row r="488" spans="1:3" x14ac:dyDescent="0.25">
      <c r="A488" s="532" t="str">
        <f>IF(ISNUMBER(VALUE(SUBSTITUTE('Named Boundary Report'!$A487,"+",""))), VALUE(SUBSTITUTE('Named Boundary Report'!$A487,"+","")), IF(TRIM('Named Boundary Report'!$A487)="", "End of Project", $A487))</f>
        <v>End of Project</v>
      </c>
      <c r="B488" s="473" t="str">
        <f>IF(ISNUMBER('Named Boundary Report'!$A487), "",TRIM(SUBSTITUTE('Named Boundary Report'!$A487, CHAR(160), " ")))</f>
        <v/>
      </c>
      <c r="C488" s="475">
        <f>'Named Boundary Report'!$F487</f>
        <v>0</v>
      </c>
    </row>
    <row r="489" spans="1:3" x14ac:dyDescent="0.25">
      <c r="A489" s="532" t="str">
        <f>IF(ISNUMBER(VALUE(SUBSTITUTE('Named Boundary Report'!$A488,"+",""))), VALUE(SUBSTITUTE('Named Boundary Report'!$A488,"+","")), IF(TRIM('Named Boundary Report'!$A488)="", "End of Project", $A488))</f>
        <v>End of Project</v>
      </c>
      <c r="B489" s="473" t="str">
        <f>IF(ISNUMBER('Named Boundary Report'!$A488), "",TRIM(SUBSTITUTE('Named Boundary Report'!$A488, CHAR(160), " ")))</f>
        <v/>
      </c>
      <c r="C489" s="475">
        <f>'Named Boundary Report'!$F488</f>
        <v>0</v>
      </c>
    </row>
    <row r="490" spans="1:3" x14ac:dyDescent="0.25">
      <c r="A490" s="532" t="str">
        <f>IF(ISNUMBER(VALUE(SUBSTITUTE('Named Boundary Report'!$A489,"+",""))), VALUE(SUBSTITUTE('Named Boundary Report'!$A489,"+","")), IF(TRIM('Named Boundary Report'!$A489)="", "End of Project", $A489))</f>
        <v>End of Project</v>
      </c>
      <c r="B490" s="473" t="str">
        <f>IF(ISNUMBER('Named Boundary Report'!$A489), "",TRIM(SUBSTITUTE('Named Boundary Report'!$A489, CHAR(160), " ")))</f>
        <v/>
      </c>
      <c r="C490" s="475">
        <f>'Named Boundary Report'!$F489</f>
        <v>0</v>
      </c>
    </row>
    <row r="491" spans="1:3" x14ac:dyDescent="0.25">
      <c r="A491" s="532" t="str">
        <f>IF(ISNUMBER(VALUE(SUBSTITUTE('Named Boundary Report'!$A490,"+",""))), VALUE(SUBSTITUTE('Named Boundary Report'!$A490,"+","")), IF(TRIM('Named Boundary Report'!$A490)="", "End of Project", $A490))</f>
        <v>End of Project</v>
      </c>
      <c r="B491" s="473" t="str">
        <f>IF(ISNUMBER('Named Boundary Report'!$A490), "",TRIM(SUBSTITUTE('Named Boundary Report'!$A490, CHAR(160), " ")))</f>
        <v/>
      </c>
      <c r="C491" s="475">
        <f>'Named Boundary Report'!$F490</f>
        <v>0</v>
      </c>
    </row>
    <row r="492" spans="1:3" x14ac:dyDescent="0.25">
      <c r="A492" s="532" t="str">
        <f>IF(ISNUMBER(VALUE(SUBSTITUTE('Named Boundary Report'!$A491,"+",""))), VALUE(SUBSTITUTE('Named Boundary Report'!$A491,"+","")), IF(TRIM('Named Boundary Report'!$A491)="", "End of Project", $A491))</f>
        <v>End of Project</v>
      </c>
      <c r="B492" s="473" t="str">
        <f>IF(ISNUMBER('Named Boundary Report'!$A491), "",TRIM(SUBSTITUTE('Named Boundary Report'!$A491, CHAR(160), " ")))</f>
        <v/>
      </c>
      <c r="C492" s="475">
        <f>'Named Boundary Report'!$F491</f>
        <v>0</v>
      </c>
    </row>
    <row r="493" spans="1:3" x14ac:dyDescent="0.25">
      <c r="A493" s="532" t="str">
        <f>IF(ISNUMBER(VALUE(SUBSTITUTE('Named Boundary Report'!$A492,"+",""))), VALUE(SUBSTITUTE('Named Boundary Report'!$A492,"+","")), IF(TRIM('Named Boundary Report'!$A492)="", "End of Project", $A492))</f>
        <v>End of Project</v>
      </c>
      <c r="B493" s="473" t="str">
        <f>IF(ISNUMBER('Named Boundary Report'!$A492), "",TRIM(SUBSTITUTE('Named Boundary Report'!$A492, CHAR(160), " ")))</f>
        <v/>
      </c>
      <c r="C493" s="475">
        <f>'Named Boundary Report'!$F492</f>
        <v>0</v>
      </c>
    </row>
    <row r="494" spans="1:3" x14ac:dyDescent="0.25">
      <c r="A494" s="532" t="str">
        <f>IF(ISNUMBER(VALUE(SUBSTITUTE('Named Boundary Report'!$A493,"+",""))), VALUE(SUBSTITUTE('Named Boundary Report'!$A493,"+","")), IF(TRIM('Named Boundary Report'!$A493)="", "End of Project", $A493))</f>
        <v>End of Project</v>
      </c>
      <c r="B494" s="473" t="str">
        <f>IF(ISNUMBER('Named Boundary Report'!$A493), "",TRIM(SUBSTITUTE('Named Boundary Report'!$A493, CHAR(160), " ")))</f>
        <v/>
      </c>
      <c r="C494" s="475">
        <f>'Named Boundary Report'!$F493</f>
        <v>0</v>
      </c>
    </row>
    <row r="495" spans="1:3" x14ac:dyDescent="0.25">
      <c r="A495" s="532" t="str">
        <f>IF(ISNUMBER(VALUE(SUBSTITUTE('Named Boundary Report'!$A494,"+",""))), VALUE(SUBSTITUTE('Named Boundary Report'!$A494,"+","")), IF(TRIM('Named Boundary Report'!$A494)="", "End of Project", $A494))</f>
        <v>End of Project</v>
      </c>
      <c r="B495" s="473" t="str">
        <f>IF(ISNUMBER('Named Boundary Report'!$A494), "",TRIM(SUBSTITUTE('Named Boundary Report'!$A494, CHAR(160), " ")))</f>
        <v/>
      </c>
      <c r="C495" s="475">
        <f>'Named Boundary Report'!$F494</f>
        <v>0</v>
      </c>
    </row>
    <row r="496" spans="1:3" x14ac:dyDescent="0.25">
      <c r="A496" s="532" t="str">
        <f>IF(ISNUMBER(VALUE(SUBSTITUTE('Named Boundary Report'!$A495,"+",""))), VALUE(SUBSTITUTE('Named Boundary Report'!$A495,"+","")), IF(TRIM('Named Boundary Report'!$A495)="", "End of Project", $A495))</f>
        <v>End of Project</v>
      </c>
      <c r="B496" s="473" t="str">
        <f>IF(ISNUMBER('Named Boundary Report'!$A495), "",TRIM(SUBSTITUTE('Named Boundary Report'!$A495, CHAR(160), " ")))</f>
        <v/>
      </c>
      <c r="C496" s="475">
        <f>'Named Boundary Report'!$F495</f>
        <v>0</v>
      </c>
    </row>
    <row r="497" spans="1:3" x14ac:dyDescent="0.25">
      <c r="A497" s="532" t="str">
        <f>IF(ISNUMBER(VALUE(SUBSTITUTE('Named Boundary Report'!$A496,"+",""))), VALUE(SUBSTITUTE('Named Boundary Report'!$A496,"+","")), IF(TRIM('Named Boundary Report'!$A496)="", "End of Project", $A496))</f>
        <v>End of Project</v>
      </c>
      <c r="B497" s="473" t="str">
        <f>IF(ISNUMBER('Named Boundary Report'!$A496), "",TRIM(SUBSTITUTE('Named Boundary Report'!$A496, CHAR(160), " ")))</f>
        <v/>
      </c>
      <c r="C497" s="475">
        <f>'Named Boundary Report'!$F496</f>
        <v>0</v>
      </c>
    </row>
    <row r="498" spans="1:3" x14ac:dyDescent="0.25">
      <c r="A498" s="532" t="str">
        <f>IF(ISNUMBER(VALUE(SUBSTITUTE('Named Boundary Report'!$A497,"+",""))), VALUE(SUBSTITUTE('Named Boundary Report'!$A497,"+","")), IF(TRIM('Named Boundary Report'!$A497)="", "End of Project", $A497))</f>
        <v>End of Project</v>
      </c>
      <c r="B498" s="473" t="str">
        <f>IF(ISNUMBER('Named Boundary Report'!$A497), "",TRIM(SUBSTITUTE('Named Boundary Report'!$A497, CHAR(160), " ")))</f>
        <v/>
      </c>
      <c r="C498" s="475">
        <f>'Named Boundary Report'!$F497</f>
        <v>0</v>
      </c>
    </row>
    <row r="499" spans="1:3" x14ac:dyDescent="0.25">
      <c r="A499" s="532" t="str">
        <f>IF(ISNUMBER(VALUE(SUBSTITUTE('Named Boundary Report'!$A498,"+",""))), VALUE(SUBSTITUTE('Named Boundary Report'!$A498,"+","")), IF(TRIM('Named Boundary Report'!$A498)="", "End of Project", $A498))</f>
        <v>End of Project</v>
      </c>
      <c r="B499" s="473" t="str">
        <f>IF(ISNUMBER('Named Boundary Report'!$A498), "",TRIM(SUBSTITUTE('Named Boundary Report'!$A498, CHAR(160), " ")))</f>
        <v/>
      </c>
      <c r="C499" s="475">
        <f>'Named Boundary Report'!$F498</f>
        <v>0</v>
      </c>
    </row>
    <row r="500" spans="1:3" x14ac:dyDescent="0.25">
      <c r="A500" s="532" t="str">
        <f>IF(ISNUMBER(VALUE(SUBSTITUTE('Named Boundary Report'!$A499,"+",""))), VALUE(SUBSTITUTE('Named Boundary Report'!$A499,"+","")), IF(TRIM('Named Boundary Report'!$A499)="", "End of Project", $A499))</f>
        <v>End of Project</v>
      </c>
      <c r="B500" s="473" t="str">
        <f>IF(ISNUMBER('Named Boundary Report'!$A499), "",TRIM(SUBSTITUTE('Named Boundary Report'!$A499, CHAR(160), " ")))</f>
        <v/>
      </c>
      <c r="C500" s="475">
        <f>'Named Boundary Report'!$F499</f>
        <v>0</v>
      </c>
    </row>
    <row r="501" spans="1:3" x14ac:dyDescent="0.25">
      <c r="A501" s="532" t="str">
        <f>IF(ISNUMBER(VALUE(SUBSTITUTE('Named Boundary Report'!$A500,"+",""))), VALUE(SUBSTITUTE('Named Boundary Report'!$A500,"+","")), IF(TRIM('Named Boundary Report'!$A500)="", "End of Project", $A500))</f>
        <v>End of Project</v>
      </c>
      <c r="B501" s="473" t="str">
        <f>IF(ISNUMBER('Named Boundary Report'!$A500), "",TRIM(SUBSTITUTE('Named Boundary Report'!$A500, CHAR(160), " ")))</f>
        <v/>
      </c>
      <c r="C501" s="475">
        <f>'Named Boundary Report'!$F500</f>
        <v>0</v>
      </c>
    </row>
    <row r="502" spans="1:3" x14ac:dyDescent="0.25">
      <c r="A502" s="532" t="str">
        <f>IF(ISNUMBER(VALUE(SUBSTITUTE('Named Boundary Report'!$A501,"+",""))), VALUE(SUBSTITUTE('Named Boundary Report'!$A501,"+","")), IF(TRIM('Named Boundary Report'!$A501)="", "End of Project", $A501))</f>
        <v>End of Project</v>
      </c>
      <c r="B502" s="473" t="str">
        <f>IF(ISNUMBER('Named Boundary Report'!$A501), "",TRIM(SUBSTITUTE('Named Boundary Report'!$A501, CHAR(160), " ")))</f>
        <v/>
      </c>
      <c r="C502" s="475">
        <f>'Named Boundary Report'!$F501</f>
        <v>0</v>
      </c>
    </row>
    <row r="503" spans="1:3" x14ac:dyDescent="0.25">
      <c r="A503" s="532" t="str">
        <f>IF(ISNUMBER(VALUE(SUBSTITUTE('Named Boundary Report'!$A502,"+",""))), VALUE(SUBSTITUTE('Named Boundary Report'!$A502,"+","")), IF(TRIM('Named Boundary Report'!$A502)="", "End of Project", $A502))</f>
        <v>End of Project</v>
      </c>
      <c r="B503" s="473" t="str">
        <f>IF(ISNUMBER('Named Boundary Report'!$A502), "",TRIM(SUBSTITUTE('Named Boundary Report'!$A502, CHAR(160), " ")))</f>
        <v/>
      </c>
      <c r="C503" s="475">
        <f>'Named Boundary Report'!$F502</f>
        <v>0</v>
      </c>
    </row>
    <row r="504" spans="1:3" x14ac:dyDescent="0.25">
      <c r="A504" s="532" t="str">
        <f>IF(ISNUMBER(VALUE(SUBSTITUTE('Named Boundary Report'!$A503,"+",""))), VALUE(SUBSTITUTE('Named Boundary Report'!$A503,"+","")), IF(TRIM('Named Boundary Report'!$A503)="", "End of Project", $A503))</f>
        <v>End of Project</v>
      </c>
      <c r="B504" s="473" t="str">
        <f>IF(ISNUMBER('Named Boundary Report'!$A503), "",TRIM(SUBSTITUTE('Named Boundary Report'!$A503, CHAR(160), " ")))</f>
        <v/>
      </c>
      <c r="C504" s="475">
        <f>'Named Boundary Report'!$F503</f>
        <v>0</v>
      </c>
    </row>
    <row r="505" spans="1:3" x14ac:dyDescent="0.25">
      <c r="A505" s="532" t="str">
        <f>IF(ISNUMBER(VALUE(SUBSTITUTE('Named Boundary Report'!$A504,"+",""))), VALUE(SUBSTITUTE('Named Boundary Report'!$A504,"+","")), IF(TRIM('Named Boundary Report'!$A504)="", "End of Project", $A504))</f>
        <v>End of Project</v>
      </c>
      <c r="B505" s="473" t="str">
        <f>IF(ISNUMBER('Named Boundary Report'!$A504), "",TRIM(SUBSTITUTE('Named Boundary Report'!$A504, CHAR(160), " ")))</f>
        <v/>
      </c>
      <c r="C505" s="475">
        <f>'Named Boundary Report'!$F504</f>
        <v>0</v>
      </c>
    </row>
    <row r="506" spans="1:3" x14ac:dyDescent="0.25">
      <c r="A506" s="532" t="str">
        <f>IF(ISNUMBER(VALUE(SUBSTITUTE('Named Boundary Report'!$A505,"+",""))), VALUE(SUBSTITUTE('Named Boundary Report'!$A505,"+","")), IF(TRIM('Named Boundary Report'!$A505)="", "End of Project", $A505))</f>
        <v>End of Project</v>
      </c>
      <c r="B506" s="473" t="str">
        <f>IF(ISNUMBER('Named Boundary Report'!$A505), "",TRIM(SUBSTITUTE('Named Boundary Report'!$A505, CHAR(160), " ")))</f>
        <v/>
      </c>
      <c r="C506" s="475">
        <f>'Named Boundary Report'!$F505</f>
        <v>0</v>
      </c>
    </row>
    <row r="507" spans="1:3" x14ac:dyDescent="0.25">
      <c r="A507" s="532" t="str">
        <f>IF(ISNUMBER(VALUE(SUBSTITUTE('Named Boundary Report'!$A506,"+",""))), VALUE(SUBSTITUTE('Named Boundary Report'!$A506,"+","")), IF(TRIM('Named Boundary Report'!$A506)="", "End of Project", $A506))</f>
        <v>End of Project</v>
      </c>
      <c r="B507" s="473" t="str">
        <f>IF(ISNUMBER('Named Boundary Report'!$A506), "",TRIM(SUBSTITUTE('Named Boundary Report'!$A506, CHAR(160), " ")))</f>
        <v/>
      </c>
      <c r="C507" s="475">
        <f>'Named Boundary Report'!$F506</f>
        <v>0</v>
      </c>
    </row>
    <row r="508" spans="1:3" x14ac:dyDescent="0.25">
      <c r="A508" s="532" t="str">
        <f>IF(ISNUMBER(VALUE(SUBSTITUTE('Named Boundary Report'!$A507,"+",""))), VALUE(SUBSTITUTE('Named Boundary Report'!$A507,"+","")), IF(TRIM('Named Boundary Report'!$A507)="", "End of Project", $A507))</f>
        <v>End of Project</v>
      </c>
      <c r="B508" s="473" t="str">
        <f>IF(ISNUMBER('Named Boundary Report'!$A507), "",TRIM(SUBSTITUTE('Named Boundary Report'!$A507, CHAR(160), " ")))</f>
        <v/>
      </c>
      <c r="C508" s="475">
        <f>'Named Boundary Report'!$F507</f>
        <v>0</v>
      </c>
    </row>
    <row r="509" spans="1:3" x14ac:dyDescent="0.25">
      <c r="A509" s="532" t="str">
        <f>IF(ISNUMBER(VALUE(SUBSTITUTE('Named Boundary Report'!$A508,"+",""))), VALUE(SUBSTITUTE('Named Boundary Report'!$A508,"+","")), IF(TRIM('Named Boundary Report'!$A508)="", "End of Project", $A508))</f>
        <v>End of Project</v>
      </c>
      <c r="B509" s="473" t="str">
        <f>IF(ISNUMBER('Named Boundary Report'!$A508), "",TRIM(SUBSTITUTE('Named Boundary Report'!$A508, CHAR(160), " ")))</f>
        <v/>
      </c>
      <c r="C509" s="475">
        <f>'Named Boundary Report'!$F508</f>
        <v>0</v>
      </c>
    </row>
    <row r="510" spans="1:3" x14ac:dyDescent="0.25">
      <c r="A510" s="532" t="str">
        <f>IF(ISNUMBER(VALUE(SUBSTITUTE('Named Boundary Report'!$A509,"+",""))), VALUE(SUBSTITUTE('Named Boundary Report'!$A509,"+","")), IF(TRIM('Named Boundary Report'!$A509)="", "End of Project", $A509))</f>
        <v>End of Project</v>
      </c>
      <c r="B510" s="473" t="str">
        <f>IF(ISNUMBER('Named Boundary Report'!$A509), "",TRIM(SUBSTITUTE('Named Boundary Report'!$A509, CHAR(160), " ")))</f>
        <v/>
      </c>
      <c r="C510" s="475">
        <f>'Named Boundary Report'!$F509</f>
        <v>0</v>
      </c>
    </row>
    <row r="511" spans="1:3" x14ac:dyDescent="0.25">
      <c r="A511" s="532" t="str">
        <f>IF(ISNUMBER(VALUE(SUBSTITUTE('Named Boundary Report'!$A510,"+",""))), VALUE(SUBSTITUTE('Named Boundary Report'!$A510,"+","")), IF(TRIM('Named Boundary Report'!$A510)="", "End of Project", $A510))</f>
        <v>End of Project</v>
      </c>
      <c r="B511" s="473" t="str">
        <f>IF(ISNUMBER('Named Boundary Report'!$A510), "",TRIM(SUBSTITUTE('Named Boundary Report'!$A510, CHAR(160), " ")))</f>
        <v/>
      </c>
      <c r="C511" s="475">
        <f>'Named Boundary Report'!$F510</f>
        <v>0</v>
      </c>
    </row>
    <row r="512" spans="1:3" x14ac:dyDescent="0.25">
      <c r="A512" s="532" t="str">
        <f>IF(ISNUMBER(VALUE(SUBSTITUTE('Named Boundary Report'!$A511,"+",""))), VALUE(SUBSTITUTE('Named Boundary Report'!$A511,"+","")), IF(TRIM('Named Boundary Report'!$A511)="", "End of Project", $A511))</f>
        <v>End of Project</v>
      </c>
      <c r="B512" s="473" t="str">
        <f>IF(ISNUMBER('Named Boundary Report'!$A511), "",TRIM(SUBSTITUTE('Named Boundary Report'!$A511, CHAR(160), " ")))</f>
        <v/>
      </c>
      <c r="C512" s="475">
        <f>'Named Boundary Report'!$F511</f>
        <v>0</v>
      </c>
    </row>
    <row r="513" spans="1:3" x14ac:dyDescent="0.25">
      <c r="A513" s="532" t="str">
        <f>IF(ISNUMBER(VALUE(SUBSTITUTE('Named Boundary Report'!$A512,"+",""))), VALUE(SUBSTITUTE('Named Boundary Report'!$A512,"+","")), IF(TRIM('Named Boundary Report'!$A512)="", "End of Project", $A512))</f>
        <v>End of Project</v>
      </c>
      <c r="B513" s="473" t="str">
        <f>IF(ISNUMBER('Named Boundary Report'!$A512), "",TRIM(SUBSTITUTE('Named Boundary Report'!$A512, CHAR(160), " ")))</f>
        <v/>
      </c>
      <c r="C513" s="475">
        <f>'Named Boundary Report'!$F512</f>
        <v>0</v>
      </c>
    </row>
    <row r="514" spans="1:3" x14ac:dyDescent="0.25">
      <c r="A514" s="532" t="str">
        <f>IF(ISNUMBER(VALUE(SUBSTITUTE('Named Boundary Report'!$A513,"+",""))), VALUE(SUBSTITUTE('Named Boundary Report'!$A513,"+","")), IF(TRIM('Named Boundary Report'!$A513)="", "End of Project", $A513))</f>
        <v>End of Project</v>
      </c>
      <c r="B514" s="473" t="str">
        <f>IF(ISNUMBER('Named Boundary Report'!$A513), "",TRIM(SUBSTITUTE('Named Boundary Report'!$A513, CHAR(160), " ")))</f>
        <v/>
      </c>
      <c r="C514" s="475">
        <f>'Named Boundary Report'!$F513</f>
        <v>0</v>
      </c>
    </row>
    <row r="515" spans="1:3" x14ac:dyDescent="0.25">
      <c r="A515" s="532" t="str">
        <f>IF(ISNUMBER(VALUE(SUBSTITUTE('Named Boundary Report'!$A514,"+",""))), VALUE(SUBSTITUTE('Named Boundary Report'!$A514,"+","")), IF(TRIM('Named Boundary Report'!$A514)="", "End of Project", $A514))</f>
        <v>End of Project</v>
      </c>
      <c r="B515" s="473" t="str">
        <f>IF(ISNUMBER('Named Boundary Report'!$A514), "",TRIM(SUBSTITUTE('Named Boundary Report'!$A514, CHAR(160), " ")))</f>
        <v/>
      </c>
      <c r="C515" s="475">
        <f>'Named Boundary Report'!$F514</f>
        <v>0</v>
      </c>
    </row>
    <row r="516" spans="1:3" x14ac:dyDescent="0.25">
      <c r="A516" s="532" t="str">
        <f>IF(ISNUMBER(VALUE(SUBSTITUTE('Named Boundary Report'!$A515,"+",""))), VALUE(SUBSTITUTE('Named Boundary Report'!$A515,"+","")), IF(TRIM('Named Boundary Report'!$A515)="", "End of Project", $A515))</f>
        <v>End of Project</v>
      </c>
      <c r="B516" s="473" t="str">
        <f>IF(ISNUMBER('Named Boundary Report'!$A515), "",TRIM(SUBSTITUTE('Named Boundary Report'!$A515, CHAR(160), " ")))</f>
        <v/>
      </c>
      <c r="C516" s="475">
        <f>'Named Boundary Report'!$F515</f>
        <v>0</v>
      </c>
    </row>
    <row r="517" spans="1:3" x14ac:dyDescent="0.25">
      <c r="A517" s="532" t="str">
        <f>IF(ISNUMBER(VALUE(SUBSTITUTE('Named Boundary Report'!$A516,"+",""))), VALUE(SUBSTITUTE('Named Boundary Report'!$A516,"+","")), IF(TRIM('Named Boundary Report'!$A516)="", "End of Project", $A516))</f>
        <v>End of Project</v>
      </c>
      <c r="B517" s="473" t="str">
        <f>IF(ISNUMBER('Named Boundary Report'!$A516), "",TRIM(SUBSTITUTE('Named Boundary Report'!$A516, CHAR(160), " ")))</f>
        <v/>
      </c>
      <c r="C517" s="475">
        <f>'Named Boundary Report'!$F516</f>
        <v>0</v>
      </c>
    </row>
    <row r="518" spans="1:3" x14ac:dyDescent="0.25">
      <c r="A518" s="532" t="str">
        <f>IF(ISNUMBER(VALUE(SUBSTITUTE('Named Boundary Report'!$A517,"+",""))), VALUE(SUBSTITUTE('Named Boundary Report'!$A517,"+","")), IF(TRIM('Named Boundary Report'!$A517)="", "End of Project", $A517))</f>
        <v>End of Project</v>
      </c>
      <c r="B518" s="473" t="str">
        <f>IF(ISNUMBER('Named Boundary Report'!$A517), "",TRIM(SUBSTITUTE('Named Boundary Report'!$A517, CHAR(160), " ")))</f>
        <v/>
      </c>
      <c r="C518" s="475">
        <f>'Named Boundary Report'!$F517</f>
        <v>0</v>
      </c>
    </row>
    <row r="519" spans="1:3" x14ac:dyDescent="0.25">
      <c r="A519" s="532" t="str">
        <f>IF(ISNUMBER(VALUE(SUBSTITUTE('Named Boundary Report'!$A518,"+",""))), VALUE(SUBSTITUTE('Named Boundary Report'!$A518,"+","")), IF(TRIM('Named Boundary Report'!$A518)="", "End of Project", $A518))</f>
        <v>End of Project</v>
      </c>
      <c r="B519" s="473" t="str">
        <f>IF(ISNUMBER('Named Boundary Report'!$A518), "",TRIM(SUBSTITUTE('Named Boundary Report'!$A518, CHAR(160), " ")))</f>
        <v/>
      </c>
      <c r="C519" s="475">
        <f>'Named Boundary Report'!$F518</f>
        <v>0</v>
      </c>
    </row>
    <row r="520" spans="1:3" x14ac:dyDescent="0.25">
      <c r="A520" s="532" t="str">
        <f>IF(ISNUMBER(VALUE(SUBSTITUTE('Named Boundary Report'!$A519,"+",""))), VALUE(SUBSTITUTE('Named Boundary Report'!$A519,"+","")), IF(TRIM('Named Boundary Report'!$A519)="", "End of Project", $A519))</f>
        <v>End of Project</v>
      </c>
      <c r="B520" s="473" t="str">
        <f>IF(ISNUMBER('Named Boundary Report'!$A519), "",TRIM(SUBSTITUTE('Named Boundary Report'!$A519, CHAR(160), " ")))</f>
        <v/>
      </c>
      <c r="C520" s="475">
        <f>'Named Boundary Report'!$F519</f>
        <v>0</v>
      </c>
    </row>
    <row r="521" spans="1:3" x14ac:dyDescent="0.25">
      <c r="A521" s="532" t="str">
        <f>IF(ISNUMBER(VALUE(SUBSTITUTE('Named Boundary Report'!$A520,"+",""))), VALUE(SUBSTITUTE('Named Boundary Report'!$A520,"+","")), IF(TRIM('Named Boundary Report'!$A520)="", "End of Project", $A520))</f>
        <v>End of Project</v>
      </c>
      <c r="B521" s="473" t="str">
        <f>IF(ISNUMBER('Named Boundary Report'!$A520), "",TRIM(SUBSTITUTE('Named Boundary Report'!$A520, CHAR(160), " ")))</f>
        <v/>
      </c>
      <c r="C521" s="475">
        <f>'Named Boundary Report'!$F520</f>
        <v>0</v>
      </c>
    </row>
    <row r="522" spans="1:3" x14ac:dyDescent="0.25">
      <c r="A522" s="532" t="str">
        <f>IF(ISNUMBER(VALUE(SUBSTITUTE('Named Boundary Report'!$A521,"+",""))), VALUE(SUBSTITUTE('Named Boundary Report'!$A521,"+","")), IF(TRIM('Named Boundary Report'!$A521)="", "End of Project", $A521))</f>
        <v>End of Project</v>
      </c>
      <c r="B522" s="473" t="str">
        <f>IF(ISNUMBER('Named Boundary Report'!$A521), "",TRIM(SUBSTITUTE('Named Boundary Report'!$A521, CHAR(160), " ")))</f>
        <v/>
      </c>
      <c r="C522" s="475">
        <f>'Named Boundary Report'!$F521</f>
        <v>0</v>
      </c>
    </row>
    <row r="523" spans="1:3" x14ac:dyDescent="0.25">
      <c r="A523" s="532" t="str">
        <f>IF(ISNUMBER(VALUE(SUBSTITUTE('Named Boundary Report'!$A522,"+",""))), VALUE(SUBSTITUTE('Named Boundary Report'!$A522,"+","")), IF(TRIM('Named Boundary Report'!$A522)="", "End of Project", $A522))</f>
        <v>End of Project</v>
      </c>
      <c r="B523" s="473" t="str">
        <f>IF(ISNUMBER('Named Boundary Report'!$A522), "",TRIM(SUBSTITUTE('Named Boundary Report'!$A522, CHAR(160), " ")))</f>
        <v/>
      </c>
      <c r="C523" s="475">
        <f>'Named Boundary Report'!$F522</f>
        <v>0</v>
      </c>
    </row>
    <row r="524" spans="1:3" x14ac:dyDescent="0.25">
      <c r="A524" s="532" t="str">
        <f>IF(ISNUMBER(VALUE(SUBSTITUTE('Named Boundary Report'!$A523,"+",""))), VALUE(SUBSTITUTE('Named Boundary Report'!$A523,"+","")), IF(TRIM('Named Boundary Report'!$A523)="", "End of Project", $A523))</f>
        <v>End of Project</v>
      </c>
      <c r="B524" s="473" t="str">
        <f>IF(ISNUMBER('Named Boundary Report'!$A523), "",TRIM(SUBSTITUTE('Named Boundary Report'!$A523, CHAR(160), " ")))</f>
        <v/>
      </c>
      <c r="C524" s="475">
        <f>'Named Boundary Report'!$F523</f>
        <v>0</v>
      </c>
    </row>
    <row r="525" spans="1:3" x14ac:dyDescent="0.25">
      <c r="A525" s="532" t="str">
        <f>IF(ISNUMBER(VALUE(SUBSTITUTE('Named Boundary Report'!$A524,"+",""))), VALUE(SUBSTITUTE('Named Boundary Report'!$A524,"+","")), IF(TRIM('Named Boundary Report'!$A524)="", "End of Project", $A524))</f>
        <v>End of Project</v>
      </c>
      <c r="B525" s="473" t="str">
        <f>IF(ISNUMBER('Named Boundary Report'!$A524), "",TRIM(SUBSTITUTE('Named Boundary Report'!$A524, CHAR(160), " ")))</f>
        <v/>
      </c>
      <c r="C525" s="475">
        <f>'Named Boundary Report'!$F524</f>
        <v>0</v>
      </c>
    </row>
    <row r="526" spans="1:3" x14ac:dyDescent="0.25">
      <c r="A526" s="532" t="str">
        <f>IF(ISNUMBER(VALUE(SUBSTITUTE('Named Boundary Report'!$A525,"+",""))), VALUE(SUBSTITUTE('Named Boundary Report'!$A525,"+","")), IF(TRIM('Named Boundary Report'!$A525)="", "End of Project", $A525))</f>
        <v>End of Project</v>
      </c>
      <c r="B526" s="473" t="str">
        <f>IF(ISNUMBER('Named Boundary Report'!$A525), "",TRIM(SUBSTITUTE('Named Boundary Report'!$A525, CHAR(160), " ")))</f>
        <v/>
      </c>
      <c r="C526" s="475">
        <f>'Named Boundary Report'!$F525</f>
        <v>0</v>
      </c>
    </row>
    <row r="527" spans="1:3" x14ac:dyDescent="0.25">
      <c r="A527" s="532" t="str">
        <f>IF(ISNUMBER(VALUE(SUBSTITUTE('Named Boundary Report'!$A526,"+",""))), VALUE(SUBSTITUTE('Named Boundary Report'!$A526,"+","")), IF(TRIM('Named Boundary Report'!$A526)="", "End of Project", $A526))</f>
        <v>End of Project</v>
      </c>
      <c r="B527" s="473" t="str">
        <f>IF(ISNUMBER('Named Boundary Report'!$A526), "",TRIM(SUBSTITUTE('Named Boundary Report'!$A526, CHAR(160), " ")))</f>
        <v/>
      </c>
      <c r="C527" s="475">
        <f>'Named Boundary Report'!$F526</f>
        <v>0</v>
      </c>
    </row>
    <row r="528" spans="1:3" x14ac:dyDescent="0.25">
      <c r="A528" s="532" t="str">
        <f>IF(ISNUMBER(VALUE(SUBSTITUTE('Named Boundary Report'!$A527,"+",""))), VALUE(SUBSTITUTE('Named Boundary Report'!$A527,"+","")), IF(TRIM('Named Boundary Report'!$A527)="", "End of Project", $A527))</f>
        <v>End of Project</v>
      </c>
      <c r="B528" s="473" t="str">
        <f>IF(ISNUMBER('Named Boundary Report'!$A527), "",TRIM(SUBSTITUTE('Named Boundary Report'!$A527, CHAR(160), " ")))</f>
        <v/>
      </c>
      <c r="C528" s="475">
        <f>'Named Boundary Report'!$F527</f>
        <v>0</v>
      </c>
    </row>
    <row r="529" spans="1:3" x14ac:dyDescent="0.25">
      <c r="A529" s="532" t="str">
        <f>IF(ISNUMBER(VALUE(SUBSTITUTE('Named Boundary Report'!$A528,"+",""))), VALUE(SUBSTITUTE('Named Boundary Report'!$A528,"+","")), IF(TRIM('Named Boundary Report'!$A528)="", "End of Project", $A528))</f>
        <v>End of Project</v>
      </c>
      <c r="B529" s="473" t="str">
        <f>IF(ISNUMBER('Named Boundary Report'!$A528), "",TRIM(SUBSTITUTE('Named Boundary Report'!$A528, CHAR(160), " ")))</f>
        <v/>
      </c>
      <c r="C529" s="475">
        <f>'Named Boundary Report'!$F528</f>
        <v>0</v>
      </c>
    </row>
    <row r="530" spans="1:3" x14ac:dyDescent="0.25">
      <c r="A530" s="532" t="str">
        <f>IF(ISNUMBER(VALUE(SUBSTITUTE('Named Boundary Report'!$A529,"+",""))), VALUE(SUBSTITUTE('Named Boundary Report'!$A529,"+","")), IF(TRIM('Named Boundary Report'!$A529)="", "End of Project", $A529))</f>
        <v>End of Project</v>
      </c>
      <c r="B530" s="473" t="str">
        <f>IF(ISNUMBER('Named Boundary Report'!$A529), "",TRIM(SUBSTITUTE('Named Boundary Report'!$A529, CHAR(160), " ")))</f>
        <v/>
      </c>
      <c r="C530" s="475">
        <f>'Named Boundary Report'!$F529</f>
        <v>0</v>
      </c>
    </row>
    <row r="531" spans="1:3" x14ac:dyDescent="0.25">
      <c r="A531" s="532" t="str">
        <f>IF(ISNUMBER(VALUE(SUBSTITUTE('Named Boundary Report'!$A530,"+",""))), VALUE(SUBSTITUTE('Named Boundary Report'!$A530,"+","")), IF(TRIM('Named Boundary Report'!$A530)="", "End of Project", $A530))</f>
        <v>End of Project</v>
      </c>
      <c r="B531" s="473" t="str">
        <f>IF(ISNUMBER('Named Boundary Report'!$A530), "",TRIM(SUBSTITUTE('Named Boundary Report'!$A530, CHAR(160), " ")))</f>
        <v/>
      </c>
      <c r="C531" s="475">
        <f>'Named Boundary Report'!$F530</f>
        <v>0</v>
      </c>
    </row>
    <row r="532" spans="1:3" x14ac:dyDescent="0.25">
      <c r="A532" s="532" t="str">
        <f>IF(ISNUMBER(VALUE(SUBSTITUTE('Named Boundary Report'!$A531,"+",""))), VALUE(SUBSTITUTE('Named Boundary Report'!$A531,"+","")), IF(TRIM('Named Boundary Report'!$A531)="", "End of Project", $A531))</f>
        <v>End of Project</v>
      </c>
      <c r="B532" s="473" t="str">
        <f>IF(ISNUMBER('Named Boundary Report'!$A531), "",TRIM(SUBSTITUTE('Named Boundary Report'!$A531, CHAR(160), " ")))</f>
        <v/>
      </c>
      <c r="C532" s="475">
        <f>'Named Boundary Report'!$F531</f>
        <v>0</v>
      </c>
    </row>
    <row r="533" spans="1:3" x14ac:dyDescent="0.25">
      <c r="A533" s="532" t="str">
        <f>IF(ISNUMBER(VALUE(SUBSTITUTE('Named Boundary Report'!$A532,"+",""))), VALUE(SUBSTITUTE('Named Boundary Report'!$A532,"+","")), IF(TRIM('Named Boundary Report'!$A532)="", "End of Project", $A532))</f>
        <v>End of Project</v>
      </c>
      <c r="B533" s="473" t="str">
        <f>IF(ISNUMBER('Named Boundary Report'!$A532), "",TRIM(SUBSTITUTE('Named Boundary Report'!$A532, CHAR(160), " ")))</f>
        <v/>
      </c>
      <c r="C533" s="475">
        <f>'Named Boundary Report'!$F532</f>
        <v>0</v>
      </c>
    </row>
    <row r="534" spans="1:3" x14ac:dyDescent="0.25">
      <c r="A534" s="532" t="str">
        <f>IF(ISNUMBER(VALUE(SUBSTITUTE('Named Boundary Report'!$A533,"+",""))), VALUE(SUBSTITUTE('Named Boundary Report'!$A533,"+","")), IF(TRIM('Named Boundary Report'!$A533)="", "End of Project", $A533))</f>
        <v>End of Project</v>
      </c>
      <c r="B534" s="473" t="str">
        <f>IF(ISNUMBER('Named Boundary Report'!$A533), "",TRIM(SUBSTITUTE('Named Boundary Report'!$A533, CHAR(160), " ")))</f>
        <v/>
      </c>
      <c r="C534" s="475">
        <f>'Named Boundary Report'!$F533</f>
        <v>0</v>
      </c>
    </row>
    <row r="535" spans="1:3" x14ac:dyDescent="0.25">
      <c r="A535" s="532" t="str">
        <f>IF(ISNUMBER(VALUE(SUBSTITUTE('Named Boundary Report'!$A534,"+",""))), VALUE(SUBSTITUTE('Named Boundary Report'!$A534,"+","")), IF(TRIM('Named Boundary Report'!$A534)="", "End of Project", $A534))</f>
        <v>End of Project</v>
      </c>
      <c r="B535" s="473" t="str">
        <f>IF(ISNUMBER('Named Boundary Report'!$A534), "",TRIM(SUBSTITUTE('Named Boundary Report'!$A534, CHAR(160), " ")))</f>
        <v/>
      </c>
      <c r="C535" s="475">
        <f>'Named Boundary Report'!$F534</f>
        <v>0</v>
      </c>
    </row>
    <row r="536" spans="1:3" x14ac:dyDescent="0.25">
      <c r="A536" s="532" t="str">
        <f>IF(ISNUMBER(VALUE(SUBSTITUTE('Named Boundary Report'!$A535,"+",""))), VALUE(SUBSTITUTE('Named Boundary Report'!$A535,"+","")), IF(TRIM('Named Boundary Report'!$A535)="", "End of Project", $A535))</f>
        <v>End of Project</v>
      </c>
      <c r="B536" s="473" t="str">
        <f>IF(ISNUMBER('Named Boundary Report'!$A535), "",TRIM(SUBSTITUTE('Named Boundary Report'!$A535, CHAR(160), " ")))</f>
        <v/>
      </c>
      <c r="C536" s="475">
        <f>'Named Boundary Report'!$F535</f>
        <v>0</v>
      </c>
    </row>
    <row r="537" spans="1:3" x14ac:dyDescent="0.25">
      <c r="A537" s="532" t="str">
        <f>IF(ISNUMBER(VALUE(SUBSTITUTE('Named Boundary Report'!$A536,"+",""))), VALUE(SUBSTITUTE('Named Boundary Report'!$A536,"+","")), IF(TRIM('Named Boundary Report'!$A536)="", "End of Project", $A536))</f>
        <v>End of Project</v>
      </c>
      <c r="B537" s="473" t="str">
        <f>IF(ISNUMBER('Named Boundary Report'!$A536), "",TRIM(SUBSTITUTE('Named Boundary Report'!$A536, CHAR(160), " ")))</f>
        <v/>
      </c>
      <c r="C537" s="475">
        <f>'Named Boundary Report'!$F536</f>
        <v>0</v>
      </c>
    </row>
    <row r="538" spans="1:3" x14ac:dyDescent="0.25">
      <c r="A538" s="532" t="str">
        <f>IF(ISNUMBER(VALUE(SUBSTITUTE('Named Boundary Report'!$A537,"+",""))), VALUE(SUBSTITUTE('Named Boundary Report'!$A537,"+","")), IF(TRIM('Named Boundary Report'!$A537)="", "End of Project", $A537))</f>
        <v>End of Project</v>
      </c>
      <c r="B538" s="473" t="str">
        <f>IF(ISNUMBER('Named Boundary Report'!$A537), "",TRIM(SUBSTITUTE('Named Boundary Report'!$A537, CHAR(160), " ")))</f>
        <v/>
      </c>
      <c r="C538" s="475">
        <f>'Named Boundary Report'!$F537</f>
        <v>0</v>
      </c>
    </row>
    <row r="539" spans="1:3" x14ac:dyDescent="0.25">
      <c r="A539" s="532" t="str">
        <f>IF(ISNUMBER(VALUE(SUBSTITUTE('Named Boundary Report'!$A538,"+",""))), VALUE(SUBSTITUTE('Named Boundary Report'!$A538,"+","")), IF(TRIM('Named Boundary Report'!$A538)="", "End of Project", $A538))</f>
        <v>End of Project</v>
      </c>
      <c r="B539" s="473" t="str">
        <f>IF(ISNUMBER('Named Boundary Report'!$A538), "",TRIM(SUBSTITUTE('Named Boundary Report'!$A538, CHAR(160), " ")))</f>
        <v/>
      </c>
      <c r="C539" s="475">
        <f>'Named Boundary Report'!$F538</f>
        <v>0</v>
      </c>
    </row>
    <row r="540" spans="1:3" x14ac:dyDescent="0.25">
      <c r="A540" s="532" t="str">
        <f>IF(ISNUMBER(VALUE(SUBSTITUTE('Named Boundary Report'!$A539,"+",""))), VALUE(SUBSTITUTE('Named Boundary Report'!$A539,"+","")), IF(TRIM('Named Boundary Report'!$A539)="", "End of Project", $A539))</f>
        <v>End of Project</v>
      </c>
      <c r="B540" s="473" t="str">
        <f>IF(ISNUMBER('Named Boundary Report'!$A539), "",TRIM(SUBSTITUTE('Named Boundary Report'!$A539, CHAR(160), " ")))</f>
        <v/>
      </c>
      <c r="C540" s="475">
        <f>'Named Boundary Report'!$F539</f>
        <v>0</v>
      </c>
    </row>
    <row r="541" spans="1:3" x14ac:dyDescent="0.25">
      <c r="A541" s="532" t="str">
        <f>IF(ISNUMBER(VALUE(SUBSTITUTE('Named Boundary Report'!$A540,"+",""))), VALUE(SUBSTITUTE('Named Boundary Report'!$A540,"+","")), IF(TRIM('Named Boundary Report'!$A540)="", "End of Project", $A540))</f>
        <v>End of Project</v>
      </c>
      <c r="B541" s="473" t="str">
        <f>IF(ISNUMBER('Named Boundary Report'!$A540), "",TRIM(SUBSTITUTE('Named Boundary Report'!$A540, CHAR(160), " ")))</f>
        <v/>
      </c>
      <c r="C541" s="475">
        <f>'Named Boundary Report'!$F540</f>
        <v>0</v>
      </c>
    </row>
    <row r="542" spans="1:3" x14ac:dyDescent="0.25">
      <c r="A542" s="532" t="str">
        <f>IF(ISNUMBER(VALUE(SUBSTITUTE('Named Boundary Report'!$A541,"+",""))), VALUE(SUBSTITUTE('Named Boundary Report'!$A541,"+","")), IF(TRIM('Named Boundary Report'!$A541)="", "End of Project", $A541))</f>
        <v>End of Project</v>
      </c>
      <c r="B542" s="473" t="str">
        <f>IF(ISNUMBER('Named Boundary Report'!$A541), "",TRIM(SUBSTITUTE('Named Boundary Report'!$A541, CHAR(160), " ")))</f>
        <v/>
      </c>
      <c r="C542" s="475">
        <f>'Named Boundary Report'!$F541</f>
        <v>0</v>
      </c>
    </row>
    <row r="543" spans="1:3" x14ac:dyDescent="0.25">
      <c r="A543" s="532" t="str">
        <f>IF(ISNUMBER(VALUE(SUBSTITUTE('Named Boundary Report'!$A542,"+",""))), VALUE(SUBSTITUTE('Named Boundary Report'!$A542,"+","")), IF(TRIM('Named Boundary Report'!$A542)="", "End of Project", $A542))</f>
        <v>End of Project</v>
      </c>
      <c r="B543" s="473" t="str">
        <f>IF(ISNUMBER('Named Boundary Report'!$A542), "",TRIM(SUBSTITUTE('Named Boundary Report'!$A542, CHAR(160), " ")))</f>
        <v/>
      </c>
      <c r="C543" s="475">
        <f>'Named Boundary Report'!$F542</f>
        <v>0</v>
      </c>
    </row>
    <row r="544" spans="1:3" x14ac:dyDescent="0.25">
      <c r="A544" s="532" t="str">
        <f>IF(ISNUMBER(VALUE(SUBSTITUTE('Named Boundary Report'!$A543,"+",""))), VALUE(SUBSTITUTE('Named Boundary Report'!$A543,"+","")), IF(TRIM('Named Boundary Report'!$A543)="", "End of Project", $A543))</f>
        <v>End of Project</v>
      </c>
      <c r="B544" s="473" t="str">
        <f>IF(ISNUMBER('Named Boundary Report'!$A543), "",TRIM(SUBSTITUTE('Named Boundary Report'!$A543, CHAR(160), " ")))</f>
        <v/>
      </c>
      <c r="C544" s="475">
        <f>'Named Boundary Report'!$F543</f>
        <v>0</v>
      </c>
    </row>
    <row r="545" spans="1:3" x14ac:dyDescent="0.25">
      <c r="A545" s="532" t="str">
        <f>IF(ISNUMBER(VALUE(SUBSTITUTE('Named Boundary Report'!$A544,"+",""))), VALUE(SUBSTITUTE('Named Boundary Report'!$A544,"+","")), IF(TRIM('Named Boundary Report'!$A544)="", "End of Project", $A544))</f>
        <v>End of Project</v>
      </c>
      <c r="B545" s="473" t="str">
        <f>IF(ISNUMBER('Named Boundary Report'!$A544), "",TRIM(SUBSTITUTE('Named Boundary Report'!$A544, CHAR(160), " ")))</f>
        <v/>
      </c>
      <c r="C545" s="475">
        <f>'Named Boundary Report'!$F544</f>
        <v>0</v>
      </c>
    </row>
    <row r="546" spans="1:3" x14ac:dyDescent="0.25">
      <c r="A546" s="532" t="str">
        <f>IF(ISNUMBER(VALUE(SUBSTITUTE('Named Boundary Report'!$A545,"+",""))), VALUE(SUBSTITUTE('Named Boundary Report'!$A545,"+","")), IF(TRIM('Named Boundary Report'!$A545)="", "End of Project", $A545))</f>
        <v>End of Project</v>
      </c>
      <c r="B546" s="473" t="str">
        <f>IF(ISNUMBER('Named Boundary Report'!$A545), "",TRIM(SUBSTITUTE('Named Boundary Report'!$A545, CHAR(160), " ")))</f>
        <v/>
      </c>
      <c r="C546" s="475">
        <f>'Named Boundary Report'!$F545</f>
        <v>0</v>
      </c>
    </row>
    <row r="547" spans="1:3" x14ac:dyDescent="0.25">
      <c r="A547" s="532" t="str">
        <f>IF(ISNUMBER(VALUE(SUBSTITUTE('Named Boundary Report'!$A546,"+",""))), VALUE(SUBSTITUTE('Named Boundary Report'!$A546,"+","")), IF(TRIM('Named Boundary Report'!$A546)="", "End of Project", $A546))</f>
        <v>End of Project</v>
      </c>
      <c r="B547" s="473" t="str">
        <f>IF(ISNUMBER('Named Boundary Report'!$A546), "",TRIM(SUBSTITUTE('Named Boundary Report'!$A546, CHAR(160), " ")))</f>
        <v/>
      </c>
      <c r="C547" s="475">
        <f>'Named Boundary Report'!$F546</f>
        <v>0</v>
      </c>
    </row>
    <row r="548" spans="1:3" x14ac:dyDescent="0.25">
      <c r="A548" s="532" t="str">
        <f>IF(ISNUMBER(VALUE(SUBSTITUTE('Named Boundary Report'!$A547,"+",""))), VALUE(SUBSTITUTE('Named Boundary Report'!$A547,"+","")), IF(TRIM('Named Boundary Report'!$A547)="", "End of Project", $A547))</f>
        <v>End of Project</v>
      </c>
      <c r="B548" s="473" t="str">
        <f>IF(ISNUMBER('Named Boundary Report'!$A547), "",TRIM(SUBSTITUTE('Named Boundary Report'!$A547, CHAR(160), " ")))</f>
        <v/>
      </c>
      <c r="C548" s="475">
        <f>'Named Boundary Report'!$F547</f>
        <v>0</v>
      </c>
    </row>
    <row r="549" spans="1:3" x14ac:dyDescent="0.25">
      <c r="A549" s="532" t="str">
        <f>IF(ISNUMBER(VALUE(SUBSTITUTE('Named Boundary Report'!$A548,"+",""))), VALUE(SUBSTITUTE('Named Boundary Report'!$A548,"+","")), IF(TRIM('Named Boundary Report'!$A548)="", "End of Project", $A548))</f>
        <v>End of Project</v>
      </c>
      <c r="B549" s="473" t="str">
        <f>IF(ISNUMBER('Named Boundary Report'!$A548), "",TRIM(SUBSTITUTE('Named Boundary Report'!$A548, CHAR(160), " ")))</f>
        <v/>
      </c>
      <c r="C549" s="475">
        <f>'Named Boundary Report'!$F548</f>
        <v>0</v>
      </c>
    </row>
    <row r="550" spans="1:3" x14ac:dyDescent="0.25">
      <c r="A550" s="532" t="str">
        <f>IF(ISNUMBER(VALUE(SUBSTITUTE('Named Boundary Report'!$A549,"+",""))), VALUE(SUBSTITUTE('Named Boundary Report'!$A549,"+","")), IF(TRIM('Named Boundary Report'!$A549)="", "End of Project", $A549))</f>
        <v>End of Project</v>
      </c>
      <c r="B550" s="473" t="str">
        <f>IF(ISNUMBER('Named Boundary Report'!$A549), "",TRIM(SUBSTITUTE('Named Boundary Report'!$A549, CHAR(160), " ")))</f>
        <v/>
      </c>
      <c r="C550" s="475">
        <f>'Named Boundary Report'!$F549</f>
        <v>0</v>
      </c>
    </row>
    <row r="551" spans="1:3" x14ac:dyDescent="0.25">
      <c r="A551" s="532" t="str">
        <f>IF(ISNUMBER(VALUE(SUBSTITUTE('Named Boundary Report'!$A550,"+",""))), VALUE(SUBSTITUTE('Named Boundary Report'!$A550,"+","")), IF(TRIM('Named Boundary Report'!$A550)="", "End of Project", $A550))</f>
        <v>End of Project</v>
      </c>
      <c r="B551" s="473" t="str">
        <f>IF(ISNUMBER('Named Boundary Report'!$A550), "",TRIM(SUBSTITUTE('Named Boundary Report'!$A550, CHAR(160), " ")))</f>
        <v/>
      </c>
      <c r="C551" s="475">
        <f>'Named Boundary Report'!$F550</f>
        <v>0</v>
      </c>
    </row>
    <row r="552" spans="1:3" x14ac:dyDescent="0.25">
      <c r="A552" s="532" t="str">
        <f>IF(ISNUMBER(VALUE(SUBSTITUTE('Named Boundary Report'!$A551,"+",""))), VALUE(SUBSTITUTE('Named Boundary Report'!$A551,"+","")), IF(TRIM('Named Boundary Report'!$A551)="", "End of Project", $A551))</f>
        <v>End of Project</v>
      </c>
      <c r="B552" s="473" t="str">
        <f>IF(ISNUMBER('Named Boundary Report'!$A551), "",TRIM(SUBSTITUTE('Named Boundary Report'!$A551, CHAR(160), " ")))</f>
        <v/>
      </c>
      <c r="C552" s="475">
        <f>'Named Boundary Report'!$F551</f>
        <v>0</v>
      </c>
    </row>
    <row r="553" spans="1:3" x14ac:dyDescent="0.25">
      <c r="A553" s="532" t="str">
        <f>IF(ISNUMBER(VALUE(SUBSTITUTE('Named Boundary Report'!$A552,"+",""))), VALUE(SUBSTITUTE('Named Boundary Report'!$A552,"+","")), IF(TRIM('Named Boundary Report'!$A552)="", "End of Project", $A552))</f>
        <v>End of Project</v>
      </c>
      <c r="B553" s="473" t="str">
        <f>IF(ISNUMBER('Named Boundary Report'!$A552), "",TRIM(SUBSTITUTE('Named Boundary Report'!$A552, CHAR(160), " ")))</f>
        <v/>
      </c>
      <c r="C553" s="475">
        <f>'Named Boundary Report'!$F552</f>
        <v>0</v>
      </c>
    </row>
    <row r="554" spans="1:3" x14ac:dyDescent="0.25">
      <c r="A554" s="532" t="str">
        <f>IF(ISNUMBER(VALUE(SUBSTITUTE('Named Boundary Report'!$A553,"+",""))), VALUE(SUBSTITUTE('Named Boundary Report'!$A553,"+","")), IF(TRIM('Named Boundary Report'!$A553)="", "End of Project", $A553))</f>
        <v>End of Project</v>
      </c>
      <c r="B554" s="473" t="str">
        <f>IF(ISNUMBER('Named Boundary Report'!$A553), "",TRIM(SUBSTITUTE('Named Boundary Report'!$A553, CHAR(160), " ")))</f>
        <v/>
      </c>
      <c r="C554" s="475">
        <f>'Named Boundary Report'!$F553</f>
        <v>0</v>
      </c>
    </row>
    <row r="555" spans="1:3" x14ac:dyDescent="0.25">
      <c r="A555" s="532" t="str">
        <f>IF(ISNUMBER(VALUE(SUBSTITUTE('Named Boundary Report'!$A554,"+",""))), VALUE(SUBSTITUTE('Named Boundary Report'!$A554,"+","")), IF(TRIM('Named Boundary Report'!$A554)="", "End of Project", $A554))</f>
        <v>End of Project</v>
      </c>
      <c r="B555" s="473" t="str">
        <f>IF(ISNUMBER('Named Boundary Report'!$A554), "",TRIM(SUBSTITUTE('Named Boundary Report'!$A554, CHAR(160), " ")))</f>
        <v/>
      </c>
      <c r="C555" s="475">
        <f>'Named Boundary Report'!$F554</f>
        <v>0</v>
      </c>
    </row>
    <row r="556" spans="1:3" x14ac:dyDescent="0.25">
      <c r="A556" s="532" t="str">
        <f>IF(ISNUMBER(VALUE(SUBSTITUTE('Named Boundary Report'!$A555,"+",""))), VALUE(SUBSTITUTE('Named Boundary Report'!$A555,"+","")), IF(TRIM('Named Boundary Report'!$A555)="", "End of Project", $A555))</f>
        <v>End of Project</v>
      </c>
      <c r="B556" s="473" t="str">
        <f>IF(ISNUMBER('Named Boundary Report'!$A555), "",TRIM(SUBSTITUTE('Named Boundary Report'!$A555, CHAR(160), " ")))</f>
        <v/>
      </c>
      <c r="C556" s="475">
        <f>'Named Boundary Report'!$F555</f>
        <v>0</v>
      </c>
    </row>
    <row r="557" spans="1:3" x14ac:dyDescent="0.25">
      <c r="A557" s="532" t="str">
        <f>IF(ISNUMBER(VALUE(SUBSTITUTE('Named Boundary Report'!$A556,"+",""))), VALUE(SUBSTITUTE('Named Boundary Report'!$A556,"+","")), IF(TRIM('Named Boundary Report'!$A556)="", "End of Project", $A556))</f>
        <v>End of Project</v>
      </c>
      <c r="B557" s="473" t="str">
        <f>IF(ISNUMBER('Named Boundary Report'!$A556), "",TRIM(SUBSTITUTE('Named Boundary Report'!$A556, CHAR(160), " ")))</f>
        <v/>
      </c>
      <c r="C557" s="475">
        <f>'Named Boundary Report'!$F556</f>
        <v>0</v>
      </c>
    </row>
    <row r="558" spans="1:3" x14ac:dyDescent="0.25">
      <c r="A558" s="532" t="str">
        <f>IF(ISNUMBER(VALUE(SUBSTITUTE('Named Boundary Report'!$A557,"+",""))), VALUE(SUBSTITUTE('Named Boundary Report'!$A557,"+","")), IF(TRIM('Named Boundary Report'!$A557)="", "End of Project", $A557))</f>
        <v>End of Project</v>
      </c>
      <c r="B558" s="473" t="str">
        <f>IF(ISNUMBER('Named Boundary Report'!$A557), "",TRIM(SUBSTITUTE('Named Boundary Report'!$A557, CHAR(160), " ")))</f>
        <v/>
      </c>
      <c r="C558" s="475">
        <f>'Named Boundary Report'!$F557</f>
        <v>0</v>
      </c>
    </row>
    <row r="559" spans="1:3" x14ac:dyDescent="0.25">
      <c r="A559" s="532" t="str">
        <f>IF(ISNUMBER(VALUE(SUBSTITUTE('Named Boundary Report'!$A558,"+",""))), VALUE(SUBSTITUTE('Named Boundary Report'!$A558,"+","")), IF(TRIM('Named Boundary Report'!$A558)="", "End of Project", $A558))</f>
        <v>End of Project</v>
      </c>
      <c r="B559" s="473" t="str">
        <f>IF(ISNUMBER('Named Boundary Report'!$A558), "",TRIM(SUBSTITUTE('Named Boundary Report'!$A558, CHAR(160), " ")))</f>
        <v/>
      </c>
      <c r="C559" s="475">
        <f>'Named Boundary Report'!$F558</f>
        <v>0</v>
      </c>
    </row>
    <row r="560" spans="1:3" x14ac:dyDescent="0.25">
      <c r="A560" s="532" t="str">
        <f>IF(ISNUMBER(VALUE(SUBSTITUTE('Named Boundary Report'!$A559,"+",""))), VALUE(SUBSTITUTE('Named Boundary Report'!$A559,"+","")), IF(TRIM('Named Boundary Report'!$A559)="", "End of Project", $A559))</f>
        <v>End of Project</v>
      </c>
      <c r="B560" s="473" t="str">
        <f>IF(ISNUMBER('Named Boundary Report'!$A559), "",TRIM(SUBSTITUTE('Named Boundary Report'!$A559, CHAR(160), " ")))</f>
        <v/>
      </c>
      <c r="C560" s="475">
        <f>'Named Boundary Report'!$F559</f>
        <v>0</v>
      </c>
    </row>
    <row r="561" spans="1:3" x14ac:dyDescent="0.25">
      <c r="A561" s="532" t="str">
        <f>IF(ISNUMBER(VALUE(SUBSTITUTE('Named Boundary Report'!$A560,"+",""))), VALUE(SUBSTITUTE('Named Boundary Report'!$A560,"+","")), IF(TRIM('Named Boundary Report'!$A560)="", "End of Project", $A560))</f>
        <v>End of Project</v>
      </c>
      <c r="B561" s="473" t="str">
        <f>IF(ISNUMBER('Named Boundary Report'!$A560), "",TRIM(SUBSTITUTE('Named Boundary Report'!$A560, CHAR(160), " ")))</f>
        <v/>
      </c>
      <c r="C561" s="475">
        <f>'Named Boundary Report'!$F560</f>
        <v>0</v>
      </c>
    </row>
    <row r="562" spans="1:3" x14ac:dyDescent="0.25">
      <c r="A562" s="532" t="str">
        <f>IF(ISNUMBER(VALUE(SUBSTITUTE('Named Boundary Report'!$A561,"+",""))), VALUE(SUBSTITUTE('Named Boundary Report'!$A561,"+","")), IF(TRIM('Named Boundary Report'!$A561)="", "End of Project", $A561))</f>
        <v>End of Project</v>
      </c>
      <c r="B562" s="473" t="str">
        <f>IF(ISNUMBER('Named Boundary Report'!$A561), "",TRIM(SUBSTITUTE('Named Boundary Report'!$A561, CHAR(160), " ")))</f>
        <v/>
      </c>
      <c r="C562" s="475">
        <f>'Named Boundary Report'!$F561</f>
        <v>0</v>
      </c>
    </row>
    <row r="563" spans="1:3" x14ac:dyDescent="0.25">
      <c r="A563" s="532" t="str">
        <f>IF(ISNUMBER(VALUE(SUBSTITUTE('Named Boundary Report'!$A562,"+",""))), VALUE(SUBSTITUTE('Named Boundary Report'!$A562,"+","")), IF(TRIM('Named Boundary Report'!$A562)="", "End of Project", $A562))</f>
        <v>End of Project</v>
      </c>
      <c r="B563" s="473" t="str">
        <f>IF(ISNUMBER('Named Boundary Report'!$A562), "",TRIM(SUBSTITUTE('Named Boundary Report'!$A562, CHAR(160), " ")))</f>
        <v/>
      </c>
      <c r="C563" s="475">
        <f>'Named Boundary Report'!$F562</f>
        <v>0</v>
      </c>
    </row>
    <row r="564" spans="1:3" x14ac:dyDescent="0.25">
      <c r="A564" s="532" t="str">
        <f>IF(ISNUMBER(VALUE(SUBSTITUTE('Named Boundary Report'!$A563,"+",""))), VALUE(SUBSTITUTE('Named Boundary Report'!$A563,"+","")), IF(TRIM('Named Boundary Report'!$A563)="", "End of Project", $A563))</f>
        <v>End of Project</v>
      </c>
      <c r="B564" s="473" t="str">
        <f>IF(ISNUMBER('Named Boundary Report'!$A563), "",TRIM(SUBSTITUTE('Named Boundary Report'!$A563, CHAR(160), " ")))</f>
        <v/>
      </c>
      <c r="C564" s="475">
        <f>'Named Boundary Report'!$F563</f>
        <v>0</v>
      </c>
    </row>
    <row r="565" spans="1:3" x14ac:dyDescent="0.25">
      <c r="A565" s="532" t="str">
        <f>IF(ISNUMBER(VALUE(SUBSTITUTE('Named Boundary Report'!$A564,"+",""))), VALUE(SUBSTITUTE('Named Boundary Report'!$A564,"+","")), IF(TRIM('Named Boundary Report'!$A564)="", "End of Project", $A564))</f>
        <v>End of Project</v>
      </c>
      <c r="B565" s="473" t="str">
        <f>IF(ISNUMBER('Named Boundary Report'!$A564), "",TRIM(SUBSTITUTE('Named Boundary Report'!$A564, CHAR(160), " ")))</f>
        <v/>
      </c>
      <c r="C565" s="475">
        <f>'Named Boundary Report'!$F564</f>
        <v>0</v>
      </c>
    </row>
    <row r="566" spans="1:3" x14ac:dyDescent="0.25">
      <c r="A566" s="532" t="str">
        <f>IF(ISNUMBER(VALUE(SUBSTITUTE('Named Boundary Report'!$A565,"+",""))), VALUE(SUBSTITUTE('Named Boundary Report'!$A565,"+","")), IF(TRIM('Named Boundary Report'!$A565)="", "End of Project", $A565))</f>
        <v>End of Project</v>
      </c>
      <c r="B566" s="473" t="str">
        <f>IF(ISNUMBER('Named Boundary Report'!$A565), "",TRIM(SUBSTITUTE('Named Boundary Report'!$A565, CHAR(160), " ")))</f>
        <v/>
      </c>
      <c r="C566" s="475">
        <f>'Named Boundary Report'!$F565</f>
        <v>0</v>
      </c>
    </row>
    <row r="567" spans="1:3" x14ac:dyDescent="0.25">
      <c r="A567" s="532" t="str">
        <f>IF(ISNUMBER(VALUE(SUBSTITUTE('Named Boundary Report'!$A566,"+",""))), VALUE(SUBSTITUTE('Named Boundary Report'!$A566,"+","")), IF(TRIM('Named Boundary Report'!$A566)="", "End of Project", $A566))</f>
        <v>End of Project</v>
      </c>
      <c r="B567" s="473" t="str">
        <f>IF(ISNUMBER('Named Boundary Report'!$A566), "",TRIM(SUBSTITUTE('Named Boundary Report'!$A566, CHAR(160), " ")))</f>
        <v/>
      </c>
      <c r="C567" s="475">
        <f>'Named Boundary Report'!$F566</f>
        <v>0</v>
      </c>
    </row>
    <row r="568" spans="1:3" x14ac:dyDescent="0.25">
      <c r="A568" s="532" t="str">
        <f>IF(ISNUMBER(VALUE(SUBSTITUTE('Named Boundary Report'!$A567,"+",""))), VALUE(SUBSTITUTE('Named Boundary Report'!$A567,"+","")), IF(TRIM('Named Boundary Report'!$A567)="", "End of Project", $A567))</f>
        <v>End of Project</v>
      </c>
      <c r="B568" s="473" t="str">
        <f>IF(ISNUMBER('Named Boundary Report'!$A567), "",TRIM(SUBSTITUTE('Named Boundary Report'!$A567, CHAR(160), " ")))</f>
        <v/>
      </c>
      <c r="C568" s="475">
        <f>'Named Boundary Report'!$F567</f>
        <v>0</v>
      </c>
    </row>
    <row r="569" spans="1:3" x14ac:dyDescent="0.25">
      <c r="A569" s="532" t="str">
        <f>IF(ISNUMBER(VALUE(SUBSTITUTE('Named Boundary Report'!$A568,"+",""))), VALUE(SUBSTITUTE('Named Boundary Report'!$A568,"+","")), IF(TRIM('Named Boundary Report'!$A568)="", "End of Project", $A568))</f>
        <v>End of Project</v>
      </c>
      <c r="B569" s="473" t="str">
        <f>IF(ISNUMBER('Named Boundary Report'!$A568), "",TRIM(SUBSTITUTE('Named Boundary Report'!$A568, CHAR(160), " ")))</f>
        <v/>
      </c>
      <c r="C569" s="475">
        <f>'Named Boundary Report'!$F568</f>
        <v>0</v>
      </c>
    </row>
    <row r="570" spans="1:3" x14ac:dyDescent="0.25">
      <c r="A570" s="532" t="str">
        <f>IF(ISNUMBER(VALUE(SUBSTITUTE('Named Boundary Report'!$A569,"+",""))), VALUE(SUBSTITUTE('Named Boundary Report'!$A569,"+","")), IF(TRIM('Named Boundary Report'!$A569)="", "End of Project", $A569))</f>
        <v>End of Project</v>
      </c>
      <c r="B570" s="473" t="str">
        <f>IF(ISNUMBER('Named Boundary Report'!$A569), "",TRIM(SUBSTITUTE('Named Boundary Report'!$A569, CHAR(160), " ")))</f>
        <v/>
      </c>
      <c r="C570" s="475">
        <f>'Named Boundary Report'!$F569</f>
        <v>0</v>
      </c>
    </row>
    <row r="571" spans="1:3" x14ac:dyDescent="0.25">
      <c r="A571" s="532" t="str">
        <f>IF(ISNUMBER(VALUE(SUBSTITUTE('Named Boundary Report'!$A570,"+",""))), VALUE(SUBSTITUTE('Named Boundary Report'!$A570,"+","")), IF(TRIM('Named Boundary Report'!$A570)="", "End of Project", $A570))</f>
        <v>End of Project</v>
      </c>
      <c r="B571" s="473" t="str">
        <f>IF(ISNUMBER('Named Boundary Report'!$A570), "",TRIM(SUBSTITUTE('Named Boundary Report'!$A570, CHAR(160), " ")))</f>
        <v/>
      </c>
      <c r="C571" s="475">
        <f>'Named Boundary Report'!$F570</f>
        <v>0</v>
      </c>
    </row>
    <row r="572" spans="1:3" x14ac:dyDescent="0.25">
      <c r="A572" s="532" t="str">
        <f>IF(ISNUMBER(VALUE(SUBSTITUTE('Named Boundary Report'!$A571,"+",""))), VALUE(SUBSTITUTE('Named Boundary Report'!$A571,"+","")), IF(TRIM('Named Boundary Report'!$A571)="", "End of Project", $A571))</f>
        <v>End of Project</v>
      </c>
      <c r="B572" s="473" t="str">
        <f>IF(ISNUMBER('Named Boundary Report'!$A571), "",TRIM(SUBSTITUTE('Named Boundary Report'!$A571, CHAR(160), " ")))</f>
        <v/>
      </c>
      <c r="C572" s="475">
        <f>'Named Boundary Report'!$F571</f>
        <v>0</v>
      </c>
    </row>
    <row r="573" spans="1:3" x14ac:dyDescent="0.25">
      <c r="A573" s="532" t="str">
        <f>IF(ISNUMBER(VALUE(SUBSTITUTE('Named Boundary Report'!$A572,"+",""))), VALUE(SUBSTITUTE('Named Boundary Report'!$A572,"+","")), IF(TRIM('Named Boundary Report'!$A572)="", "End of Project", $A572))</f>
        <v>End of Project</v>
      </c>
      <c r="B573" s="473" t="str">
        <f>IF(ISNUMBER('Named Boundary Report'!$A572), "",TRIM(SUBSTITUTE('Named Boundary Report'!$A572, CHAR(160), " ")))</f>
        <v/>
      </c>
      <c r="C573" s="475">
        <f>'Named Boundary Report'!$F572</f>
        <v>0</v>
      </c>
    </row>
    <row r="574" spans="1:3" x14ac:dyDescent="0.25">
      <c r="A574" s="532" t="str">
        <f>IF(ISNUMBER(VALUE(SUBSTITUTE('Named Boundary Report'!$A573,"+",""))), VALUE(SUBSTITUTE('Named Boundary Report'!$A573,"+","")), IF(TRIM('Named Boundary Report'!$A573)="", "End of Project", $A573))</f>
        <v>End of Project</v>
      </c>
      <c r="B574" s="473" t="str">
        <f>IF(ISNUMBER('Named Boundary Report'!$A573), "",TRIM(SUBSTITUTE('Named Boundary Report'!$A573, CHAR(160), " ")))</f>
        <v/>
      </c>
      <c r="C574" s="475">
        <f>'Named Boundary Report'!$F573</f>
        <v>0</v>
      </c>
    </row>
    <row r="575" spans="1:3" x14ac:dyDescent="0.25">
      <c r="A575" s="532" t="str">
        <f>IF(ISNUMBER(VALUE(SUBSTITUTE('Named Boundary Report'!$A574,"+",""))), VALUE(SUBSTITUTE('Named Boundary Report'!$A574,"+","")), IF(TRIM('Named Boundary Report'!$A574)="", "End of Project", $A574))</f>
        <v>End of Project</v>
      </c>
      <c r="B575" s="473" t="str">
        <f>IF(ISNUMBER('Named Boundary Report'!$A574), "",TRIM(SUBSTITUTE('Named Boundary Report'!$A574, CHAR(160), " ")))</f>
        <v/>
      </c>
      <c r="C575" s="475">
        <f>'Named Boundary Report'!$F574</f>
        <v>0</v>
      </c>
    </row>
    <row r="576" spans="1:3" x14ac:dyDescent="0.25">
      <c r="A576" s="532" t="str">
        <f>IF(ISNUMBER(VALUE(SUBSTITUTE('Named Boundary Report'!$A575,"+",""))), VALUE(SUBSTITUTE('Named Boundary Report'!$A575,"+","")), IF(TRIM('Named Boundary Report'!$A575)="", "End of Project", $A575))</f>
        <v>End of Project</v>
      </c>
      <c r="B576" s="473" t="str">
        <f>IF(ISNUMBER('Named Boundary Report'!$A575), "",TRIM(SUBSTITUTE('Named Boundary Report'!$A575, CHAR(160), " ")))</f>
        <v/>
      </c>
      <c r="C576" s="475">
        <f>'Named Boundary Report'!$F575</f>
        <v>0</v>
      </c>
    </row>
    <row r="577" spans="1:3" x14ac:dyDescent="0.25">
      <c r="A577" s="532" t="str">
        <f>IF(ISNUMBER(VALUE(SUBSTITUTE('Named Boundary Report'!$A576,"+",""))), VALUE(SUBSTITUTE('Named Boundary Report'!$A576,"+","")), IF(TRIM('Named Boundary Report'!$A576)="", "End of Project", $A576))</f>
        <v>End of Project</v>
      </c>
      <c r="B577" s="473" t="str">
        <f>IF(ISNUMBER('Named Boundary Report'!$A576), "",TRIM(SUBSTITUTE('Named Boundary Report'!$A576, CHAR(160), " ")))</f>
        <v/>
      </c>
      <c r="C577" s="475">
        <f>'Named Boundary Report'!$F576</f>
        <v>0</v>
      </c>
    </row>
    <row r="578" spans="1:3" x14ac:dyDescent="0.25">
      <c r="A578" s="532" t="str">
        <f>IF(ISNUMBER(VALUE(SUBSTITUTE('Named Boundary Report'!$A577,"+",""))), VALUE(SUBSTITUTE('Named Boundary Report'!$A577,"+","")), IF(TRIM('Named Boundary Report'!$A577)="", "End of Project", $A577))</f>
        <v>End of Project</v>
      </c>
      <c r="B578" s="473" t="str">
        <f>IF(ISNUMBER('Named Boundary Report'!$A577), "",TRIM(SUBSTITUTE('Named Boundary Report'!$A577, CHAR(160), " ")))</f>
        <v/>
      </c>
      <c r="C578" s="475">
        <f>'Named Boundary Report'!$F577</f>
        <v>0</v>
      </c>
    </row>
    <row r="579" spans="1:3" x14ac:dyDescent="0.25">
      <c r="A579" s="532" t="str">
        <f>IF(ISNUMBER(VALUE(SUBSTITUTE('Named Boundary Report'!$A578,"+",""))), VALUE(SUBSTITUTE('Named Boundary Report'!$A578,"+","")), IF(TRIM('Named Boundary Report'!$A578)="", "End of Project", $A578))</f>
        <v>End of Project</v>
      </c>
      <c r="B579" s="473" t="str">
        <f>IF(ISNUMBER('Named Boundary Report'!$A578), "",TRIM(SUBSTITUTE('Named Boundary Report'!$A578, CHAR(160), " ")))</f>
        <v/>
      </c>
      <c r="C579" s="475">
        <f>'Named Boundary Report'!$F578</f>
        <v>0</v>
      </c>
    </row>
    <row r="580" spans="1:3" x14ac:dyDescent="0.25">
      <c r="A580" s="532" t="str">
        <f>IF(ISNUMBER(VALUE(SUBSTITUTE('Named Boundary Report'!$A579,"+",""))), VALUE(SUBSTITUTE('Named Boundary Report'!$A579,"+","")), IF(TRIM('Named Boundary Report'!$A579)="", "End of Project", $A579))</f>
        <v>End of Project</v>
      </c>
      <c r="B580" s="473" t="str">
        <f>IF(ISNUMBER('Named Boundary Report'!$A579), "",TRIM(SUBSTITUTE('Named Boundary Report'!$A579, CHAR(160), " ")))</f>
        <v/>
      </c>
      <c r="C580" s="475">
        <f>'Named Boundary Report'!$F579</f>
        <v>0</v>
      </c>
    </row>
    <row r="581" spans="1:3" x14ac:dyDescent="0.25">
      <c r="A581" s="532" t="str">
        <f>IF(ISNUMBER(VALUE(SUBSTITUTE('Named Boundary Report'!$A580,"+",""))), VALUE(SUBSTITUTE('Named Boundary Report'!$A580,"+","")), IF(TRIM('Named Boundary Report'!$A580)="", "End of Project", $A580))</f>
        <v>End of Project</v>
      </c>
      <c r="B581" s="473" t="str">
        <f>IF(ISNUMBER('Named Boundary Report'!$A580), "",TRIM(SUBSTITUTE('Named Boundary Report'!$A580, CHAR(160), " ")))</f>
        <v/>
      </c>
      <c r="C581" s="475">
        <f>'Named Boundary Report'!$F580</f>
        <v>0</v>
      </c>
    </row>
    <row r="582" spans="1:3" x14ac:dyDescent="0.25">
      <c r="A582" s="532" t="str">
        <f>IF(ISNUMBER(VALUE(SUBSTITUTE('Named Boundary Report'!$A581,"+",""))), VALUE(SUBSTITUTE('Named Boundary Report'!$A581,"+","")), IF(TRIM('Named Boundary Report'!$A581)="", "End of Project", $A581))</f>
        <v>End of Project</v>
      </c>
      <c r="B582" s="473" t="str">
        <f>IF(ISNUMBER('Named Boundary Report'!$A581), "",TRIM(SUBSTITUTE('Named Boundary Report'!$A581, CHAR(160), " ")))</f>
        <v/>
      </c>
      <c r="C582" s="475">
        <f>'Named Boundary Report'!$F581</f>
        <v>0</v>
      </c>
    </row>
    <row r="583" spans="1:3" x14ac:dyDescent="0.25">
      <c r="A583" s="532" t="str">
        <f>IF(ISNUMBER(VALUE(SUBSTITUTE('Named Boundary Report'!$A582,"+",""))), VALUE(SUBSTITUTE('Named Boundary Report'!$A582,"+","")), IF(TRIM('Named Boundary Report'!$A582)="", "End of Project", $A582))</f>
        <v>End of Project</v>
      </c>
      <c r="B583" s="473" t="str">
        <f>IF(ISNUMBER('Named Boundary Report'!$A582), "",TRIM(SUBSTITUTE('Named Boundary Report'!$A582, CHAR(160), " ")))</f>
        <v/>
      </c>
      <c r="C583" s="475">
        <f>'Named Boundary Report'!$F582</f>
        <v>0</v>
      </c>
    </row>
    <row r="584" spans="1:3" x14ac:dyDescent="0.25">
      <c r="A584" s="532" t="str">
        <f>IF(ISNUMBER(VALUE(SUBSTITUTE('Named Boundary Report'!$A583,"+",""))), VALUE(SUBSTITUTE('Named Boundary Report'!$A583,"+","")), IF(TRIM('Named Boundary Report'!$A583)="", "End of Project", $A583))</f>
        <v>End of Project</v>
      </c>
      <c r="B584" s="473" t="str">
        <f>IF(ISNUMBER('Named Boundary Report'!$A583), "",TRIM(SUBSTITUTE('Named Boundary Report'!$A583, CHAR(160), " ")))</f>
        <v/>
      </c>
      <c r="C584" s="475">
        <f>'Named Boundary Report'!$F583</f>
        <v>0</v>
      </c>
    </row>
    <row r="585" spans="1:3" x14ac:dyDescent="0.25">
      <c r="A585" s="532" t="str">
        <f>IF(ISNUMBER(VALUE(SUBSTITUTE('Named Boundary Report'!$A584,"+",""))), VALUE(SUBSTITUTE('Named Boundary Report'!$A584,"+","")), IF(TRIM('Named Boundary Report'!$A584)="", "End of Project", $A584))</f>
        <v>End of Project</v>
      </c>
      <c r="B585" s="473" t="str">
        <f>IF(ISNUMBER('Named Boundary Report'!$A584), "",TRIM(SUBSTITUTE('Named Boundary Report'!$A584, CHAR(160), " ")))</f>
        <v/>
      </c>
      <c r="C585" s="475">
        <f>'Named Boundary Report'!$F584</f>
        <v>0</v>
      </c>
    </row>
    <row r="586" spans="1:3" x14ac:dyDescent="0.25">
      <c r="A586" s="532" t="str">
        <f>IF(ISNUMBER(VALUE(SUBSTITUTE('Named Boundary Report'!$A585,"+",""))), VALUE(SUBSTITUTE('Named Boundary Report'!$A585,"+","")), IF(TRIM('Named Boundary Report'!$A585)="", "End of Project", $A585))</f>
        <v>End of Project</v>
      </c>
      <c r="B586" s="473" t="str">
        <f>IF(ISNUMBER('Named Boundary Report'!$A585), "",TRIM(SUBSTITUTE('Named Boundary Report'!$A585, CHAR(160), " ")))</f>
        <v/>
      </c>
      <c r="C586" s="475">
        <f>'Named Boundary Report'!$F585</f>
        <v>0</v>
      </c>
    </row>
    <row r="587" spans="1:3" x14ac:dyDescent="0.25">
      <c r="A587" s="532" t="str">
        <f>IF(ISNUMBER(VALUE(SUBSTITUTE('Named Boundary Report'!$A586,"+",""))), VALUE(SUBSTITUTE('Named Boundary Report'!$A586,"+","")), IF(TRIM('Named Boundary Report'!$A586)="", "End of Project", $A586))</f>
        <v>End of Project</v>
      </c>
      <c r="B587" s="473" t="str">
        <f>IF(ISNUMBER('Named Boundary Report'!$A586), "",TRIM(SUBSTITUTE('Named Boundary Report'!$A586, CHAR(160), " ")))</f>
        <v/>
      </c>
      <c r="C587" s="475">
        <f>'Named Boundary Report'!$F586</f>
        <v>0</v>
      </c>
    </row>
    <row r="588" spans="1:3" x14ac:dyDescent="0.25">
      <c r="A588" s="532" t="str">
        <f>IF(ISNUMBER(VALUE(SUBSTITUTE('Named Boundary Report'!$A587,"+",""))), VALUE(SUBSTITUTE('Named Boundary Report'!$A587,"+","")), IF(TRIM('Named Boundary Report'!$A587)="", "End of Project", $A587))</f>
        <v>End of Project</v>
      </c>
      <c r="B588" s="473" t="str">
        <f>IF(ISNUMBER('Named Boundary Report'!$A587), "",TRIM(SUBSTITUTE('Named Boundary Report'!$A587, CHAR(160), " ")))</f>
        <v/>
      </c>
      <c r="C588" s="475">
        <f>'Named Boundary Report'!$F587</f>
        <v>0</v>
      </c>
    </row>
    <row r="589" spans="1:3" x14ac:dyDescent="0.25">
      <c r="A589" s="532" t="str">
        <f>IF(ISNUMBER(VALUE(SUBSTITUTE('Named Boundary Report'!$A588,"+",""))), VALUE(SUBSTITUTE('Named Boundary Report'!$A588,"+","")), IF(TRIM('Named Boundary Report'!$A588)="", "End of Project", $A588))</f>
        <v>End of Project</v>
      </c>
      <c r="B589" s="473" t="str">
        <f>IF(ISNUMBER('Named Boundary Report'!$A588), "",TRIM(SUBSTITUTE('Named Boundary Report'!$A588, CHAR(160), " ")))</f>
        <v/>
      </c>
      <c r="C589" s="475">
        <f>'Named Boundary Report'!$F588</f>
        <v>0</v>
      </c>
    </row>
    <row r="590" spans="1:3" x14ac:dyDescent="0.25">
      <c r="A590" s="532" t="str">
        <f>IF(ISNUMBER(VALUE(SUBSTITUTE('Named Boundary Report'!$A589,"+",""))), VALUE(SUBSTITUTE('Named Boundary Report'!$A589,"+","")), IF(TRIM('Named Boundary Report'!$A589)="", "End of Project", $A589))</f>
        <v>End of Project</v>
      </c>
      <c r="B590" s="473" t="str">
        <f>IF(ISNUMBER('Named Boundary Report'!$A589), "",TRIM(SUBSTITUTE('Named Boundary Report'!$A589, CHAR(160), " ")))</f>
        <v/>
      </c>
      <c r="C590" s="475">
        <f>'Named Boundary Report'!$F589</f>
        <v>0</v>
      </c>
    </row>
    <row r="591" spans="1:3" x14ac:dyDescent="0.25">
      <c r="A591" s="532" t="str">
        <f>IF(ISNUMBER(VALUE(SUBSTITUTE('Named Boundary Report'!$A590,"+",""))), VALUE(SUBSTITUTE('Named Boundary Report'!$A590,"+","")), IF(TRIM('Named Boundary Report'!$A590)="", "End of Project", $A590))</f>
        <v>End of Project</v>
      </c>
      <c r="B591" s="473" t="str">
        <f>IF(ISNUMBER('Named Boundary Report'!$A590), "",TRIM(SUBSTITUTE('Named Boundary Report'!$A590, CHAR(160), " ")))</f>
        <v/>
      </c>
      <c r="C591" s="475">
        <f>'Named Boundary Report'!$F590</f>
        <v>0</v>
      </c>
    </row>
    <row r="592" spans="1:3" x14ac:dyDescent="0.25">
      <c r="A592" s="532" t="str">
        <f>IF(ISNUMBER(VALUE(SUBSTITUTE('Named Boundary Report'!$A591,"+",""))), VALUE(SUBSTITUTE('Named Boundary Report'!$A591,"+","")), IF(TRIM('Named Boundary Report'!$A591)="", "End of Project", $A591))</f>
        <v>End of Project</v>
      </c>
      <c r="B592" s="473" t="str">
        <f>IF(ISNUMBER('Named Boundary Report'!$A591), "",TRIM(SUBSTITUTE('Named Boundary Report'!$A591, CHAR(160), " ")))</f>
        <v/>
      </c>
      <c r="C592" s="475">
        <f>'Named Boundary Report'!$F591</f>
        <v>0</v>
      </c>
    </row>
    <row r="593" spans="1:3" x14ac:dyDescent="0.25">
      <c r="A593" s="532" t="str">
        <f>IF(ISNUMBER(VALUE(SUBSTITUTE('Named Boundary Report'!$A592,"+",""))), VALUE(SUBSTITUTE('Named Boundary Report'!$A592,"+","")), IF(TRIM('Named Boundary Report'!$A592)="", "End of Project", $A592))</f>
        <v>End of Project</v>
      </c>
      <c r="B593" s="473" t="str">
        <f>IF(ISNUMBER('Named Boundary Report'!$A592), "",TRIM(SUBSTITUTE('Named Boundary Report'!$A592, CHAR(160), " ")))</f>
        <v/>
      </c>
      <c r="C593" s="475">
        <f>'Named Boundary Report'!$F592</f>
        <v>0</v>
      </c>
    </row>
    <row r="594" spans="1:3" x14ac:dyDescent="0.25">
      <c r="A594" s="532" t="str">
        <f>IF(ISNUMBER(VALUE(SUBSTITUTE('Named Boundary Report'!$A593,"+",""))), VALUE(SUBSTITUTE('Named Boundary Report'!$A593,"+","")), IF(TRIM('Named Boundary Report'!$A593)="", "End of Project", $A593))</f>
        <v>End of Project</v>
      </c>
      <c r="B594" s="473" t="str">
        <f>IF(ISNUMBER('Named Boundary Report'!$A593), "",TRIM(SUBSTITUTE('Named Boundary Report'!$A593, CHAR(160), " ")))</f>
        <v/>
      </c>
      <c r="C594" s="475">
        <f>'Named Boundary Report'!$F593</f>
        <v>0</v>
      </c>
    </row>
    <row r="595" spans="1:3" x14ac:dyDescent="0.25">
      <c r="A595" s="532" t="str">
        <f>IF(ISNUMBER(VALUE(SUBSTITUTE('Named Boundary Report'!$A594,"+",""))), VALUE(SUBSTITUTE('Named Boundary Report'!$A594,"+","")), IF(TRIM('Named Boundary Report'!$A594)="", "End of Project", $A594))</f>
        <v>End of Project</v>
      </c>
      <c r="B595" s="473" t="str">
        <f>IF(ISNUMBER('Named Boundary Report'!$A594), "",TRIM(SUBSTITUTE('Named Boundary Report'!$A594, CHAR(160), " ")))</f>
        <v/>
      </c>
      <c r="C595" s="475">
        <f>'Named Boundary Report'!$F594</f>
        <v>0</v>
      </c>
    </row>
    <row r="596" spans="1:3" x14ac:dyDescent="0.25">
      <c r="A596" s="532" t="str">
        <f>IF(ISNUMBER(VALUE(SUBSTITUTE('Named Boundary Report'!$A595,"+",""))), VALUE(SUBSTITUTE('Named Boundary Report'!$A595,"+","")), IF(TRIM('Named Boundary Report'!$A595)="", "End of Project", $A595))</f>
        <v>End of Project</v>
      </c>
      <c r="B596" s="473" t="str">
        <f>IF(ISNUMBER('Named Boundary Report'!$A595), "",TRIM(SUBSTITUTE('Named Boundary Report'!$A595, CHAR(160), " ")))</f>
        <v/>
      </c>
      <c r="C596" s="475">
        <f>'Named Boundary Report'!$F595</f>
        <v>0</v>
      </c>
    </row>
    <row r="597" spans="1:3" x14ac:dyDescent="0.25">
      <c r="A597" s="532" t="str">
        <f>IF(ISNUMBER(VALUE(SUBSTITUTE('Named Boundary Report'!$A596,"+",""))), VALUE(SUBSTITUTE('Named Boundary Report'!$A596,"+","")), IF(TRIM('Named Boundary Report'!$A596)="", "End of Project", $A596))</f>
        <v>End of Project</v>
      </c>
      <c r="B597" s="473" t="str">
        <f>IF(ISNUMBER('Named Boundary Report'!$A596), "",TRIM(SUBSTITUTE('Named Boundary Report'!$A596, CHAR(160), " ")))</f>
        <v/>
      </c>
      <c r="C597" s="475">
        <f>'Named Boundary Report'!$F596</f>
        <v>0</v>
      </c>
    </row>
    <row r="598" spans="1:3" x14ac:dyDescent="0.25">
      <c r="A598" s="532" t="str">
        <f>IF(ISNUMBER(VALUE(SUBSTITUTE('Named Boundary Report'!$A597,"+",""))), VALUE(SUBSTITUTE('Named Boundary Report'!$A597,"+","")), IF(TRIM('Named Boundary Report'!$A597)="", "End of Project", $A597))</f>
        <v>End of Project</v>
      </c>
      <c r="B598" s="473" t="str">
        <f>IF(ISNUMBER('Named Boundary Report'!$A597), "",TRIM(SUBSTITUTE('Named Boundary Report'!$A597, CHAR(160), " ")))</f>
        <v/>
      </c>
      <c r="C598" s="475">
        <f>'Named Boundary Report'!$F597</f>
        <v>0</v>
      </c>
    </row>
    <row r="599" spans="1:3" x14ac:dyDescent="0.25">
      <c r="A599" s="532" t="str">
        <f>IF(ISNUMBER(VALUE(SUBSTITUTE('Named Boundary Report'!$A598,"+",""))), VALUE(SUBSTITUTE('Named Boundary Report'!$A598,"+","")), IF(TRIM('Named Boundary Report'!$A598)="", "End of Project", $A598))</f>
        <v>End of Project</v>
      </c>
      <c r="B599" s="473" t="str">
        <f>IF(ISNUMBER('Named Boundary Report'!$A598), "",TRIM(SUBSTITUTE('Named Boundary Report'!$A598, CHAR(160), " ")))</f>
        <v/>
      </c>
      <c r="C599" s="475">
        <f>'Named Boundary Report'!$F598</f>
        <v>0</v>
      </c>
    </row>
    <row r="600" spans="1:3" x14ac:dyDescent="0.25">
      <c r="A600" s="532" t="str">
        <f>IF(ISNUMBER(VALUE(SUBSTITUTE('Named Boundary Report'!$A599,"+",""))), VALUE(SUBSTITUTE('Named Boundary Report'!$A599,"+","")), IF(TRIM('Named Boundary Report'!$A599)="", "End of Project", $A599))</f>
        <v>End of Project</v>
      </c>
      <c r="B600" s="473" t="str">
        <f>IF(ISNUMBER('Named Boundary Report'!$A599), "",TRIM(SUBSTITUTE('Named Boundary Report'!$A599, CHAR(160), " ")))</f>
        <v/>
      </c>
      <c r="C600" s="475">
        <f>'Named Boundary Report'!$F599</f>
        <v>0</v>
      </c>
    </row>
    <row r="601" spans="1:3" x14ac:dyDescent="0.25">
      <c r="A601" s="532" t="str">
        <f>IF(ISNUMBER(VALUE(SUBSTITUTE('Named Boundary Report'!$A600,"+",""))), VALUE(SUBSTITUTE('Named Boundary Report'!$A600,"+","")), IF(TRIM('Named Boundary Report'!$A600)="", "End of Project", $A600))</f>
        <v>End of Project</v>
      </c>
      <c r="B601" s="473" t="str">
        <f>IF(ISNUMBER('Named Boundary Report'!$A600), "",TRIM(SUBSTITUTE('Named Boundary Report'!$A600, CHAR(160), " ")))</f>
        <v/>
      </c>
      <c r="C601" s="475">
        <f>'Named Boundary Report'!$F600</f>
        <v>0</v>
      </c>
    </row>
    <row r="602" spans="1:3" x14ac:dyDescent="0.25">
      <c r="A602" s="532" t="str">
        <f>IF(ISNUMBER(VALUE(SUBSTITUTE('Named Boundary Report'!$A601,"+",""))), VALUE(SUBSTITUTE('Named Boundary Report'!$A601,"+","")), IF(TRIM('Named Boundary Report'!$A601)="", "End of Project", $A601))</f>
        <v>End of Project</v>
      </c>
      <c r="B602" s="473" t="str">
        <f>IF(ISNUMBER('Named Boundary Report'!$A601), "",TRIM(SUBSTITUTE('Named Boundary Report'!$A601, CHAR(160), " ")))</f>
        <v/>
      </c>
      <c r="C602" s="475">
        <f>'Named Boundary Report'!$F601</f>
        <v>0</v>
      </c>
    </row>
    <row r="603" spans="1:3" x14ac:dyDescent="0.25">
      <c r="A603" s="532" t="str">
        <f>IF(ISNUMBER(VALUE(SUBSTITUTE('Named Boundary Report'!$A602,"+",""))), VALUE(SUBSTITUTE('Named Boundary Report'!$A602,"+","")), IF(TRIM('Named Boundary Report'!$A602)="", "End of Project", $A602))</f>
        <v>End of Project</v>
      </c>
      <c r="B603" s="473" t="str">
        <f>IF(ISNUMBER('Named Boundary Report'!$A602), "",TRIM(SUBSTITUTE('Named Boundary Report'!$A602, CHAR(160), " ")))</f>
        <v/>
      </c>
      <c r="C603" s="475">
        <f>'Named Boundary Report'!$F602</f>
        <v>0</v>
      </c>
    </row>
    <row r="604" spans="1:3" x14ac:dyDescent="0.25">
      <c r="A604" s="532" t="str">
        <f>IF(ISNUMBER(VALUE(SUBSTITUTE('Named Boundary Report'!$A603,"+",""))), VALUE(SUBSTITUTE('Named Boundary Report'!$A603,"+","")), IF(TRIM('Named Boundary Report'!$A603)="", "End of Project", $A603))</f>
        <v>End of Project</v>
      </c>
      <c r="B604" s="473" t="str">
        <f>IF(ISNUMBER('Named Boundary Report'!$A603), "",TRIM(SUBSTITUTE('Named Boundary Report'!$A603, CHAR(160), " ")))</f>
        <v/>
      </c>
      <c r="C604" s="475">
        <f>'Named Boundary Report'!$F603</f>
        <v>0</v>
      </c>
    </row>
    <row r="605" spans="1:3" x14ac:dyDescent="0.25">
      <c r="A605" s="532" t="str">
        <f>IF(ISNUMBER(VALUE(SUBSTITUTE('Named Boundary Report'!$A604,"+",""))), VALUE(SUBSTITUTE('Named Boundary Report'!$A604,"+","")), IF(TRIM('Named Boundary Report'!$A604)="", "End of Project", $A604))</f>
        <v>End of Project</v>
      </c>
      <c r="B605" s="473" t="str">
        <f>IF(ISNUMBER('Named Boundary Report'!$A604), "",TRIM(SUBSTITUTE('Named Boundary Report'!$A604, CHAR(160), " ")))</f>
        <v/>
      </c>
      <c r="C605" s="475">
        <f>'Named Boundary Report'!$F604</f>
        <v>0</v>
      </c>
    </row>
    <row r="606" spans="1:3" x14ac:dyDescent="0.25">
      <c r="A606" s="532" t="str">
        <f>IF(ISNUMBER(VALUE(SUBSTITUTE('Named Boundary Report'!$A605,"+",""))), VALUE(SUBSTITUTE('Named Boundary Report'!$A605,"+","")), IF(TRIM('Named Boundary Report'!$A605)="", "End of Project", $A605))</f>
        <v>End of Project</v>
      </c>
      <c r="B606" s="473" t="str">
        <f>IF(ISNUMBER('Named Boundary Report'!$A605), "",TRIM(SUBSTITUTE('Named Boundary Report'!$A605, CHAR(160), " ")))</f>
        <v/>
      </c>
      <c r="C606" s="475">
        <f>'Named Boundary Report'!$F605</f>
        <v>0</v>
      </c>
    </row>
    <row r="607" spans="1:3" x14ac:dyDescent="0.25">
      <c r="A607" s="532" t="str">
        <f>IF(ISNUMBER(VALUE(SUBSTITUTE('Named Boundary Report'!$A606,"+",""))), VALUE(SUBSTITUTE('Named Boundary Report'!$A606,"+","")), IF(TRIM('Named Boundary Report'!$A606)="", "End of Project", $A606))</f>
        <v>End of Project</v>
      </c>
      <c r="B607" s="473" t="str">
        <f>IF(ISNUMBER('Named Boundary Report'!$A606), "",TRIM(SUBSTITUTE('Named Boundary Report'!$A606, CHAR(160), " ")))</f>
        <v/>
      </c>
      <c r="C607" s="475">
        <f>'Named Boundary Report'!$F606</f>
        <v>0</v>
      </c>
    </row>
    <row r="608" spans="1:3" x14ac:dyDescent="0.25">
      <c r="A608" s="532" t="str">
        <f>IF(ISNUMBER(VALUE(SUBSTITUTE('Named Boundary Report'!$A607,"+",""))), VALUE(SUBSTITUTE('Named Boundary Report'!$A607,"+","")), IF(TRIM('Named Boundary Report'!$A607)="", "End of Project", $A607))</f>
        <v>End of Project</v>
      </c>
      <c r="B608" s="473" t="str">
        <f>IF(ISNUMBER('Named Boundary Report'!$A607), "",TRIM(SUBSTITUTE('Named Boundary Report'!$A607, CHAR(160), " ")))</f>
        <v/>
      </c>
      <c r="C608" s="475">
        <f>'Named Boundary Report'!$F607</f>
        <v>0</v>
      </c>
    </row>
    <row r="609" spans="1:3" x14ac:dyDescent="0.25">
      <c r="A609" s="532" t="str">
        <f>IF(ISNUMBER(VALUE(SUBSTITUTE('Named Boundary Report'!$A608,"+",""))), VALUE(SUBSTITUTE('Named Boundary Report'!$A608,"+","")), IF(TRIM('Named Boundary Report'!$A608)="", "End of Project", $A608))</f>
        <v>End of Project</v>
      </c>
      <c r="B609" s="473" t="str">
        <f>IF(ISNUMBER('Named Boundary Report'!$A608), "",TRIM(SUBSTITUTE('Named Boundary Report'!$A608, CHAR(160), " ")))</f>
        <v/>
      </c>
      <c r="C609" s="475">
        <f>'Named Boundary Report'!$F608</f>
        <v>0</v>
      </c>
    </row>
    <row r="610" spans="1:3" x14ac:dyDescent="0.25">
      <c r="A610" s="532" t="str">
        <f>IF(ISNUMBER(VALUE(SUBSTITUTE('Named Boundary Report'!$A609,"+",""))), VALUE(SUBSTITUTE('Named Boundary Report'!$A609,"+","")), IF(TRIM('Named Boundary Report'!$A609)="", "End of Project", $A609))</f>
        <v>End of Project</v>
      </c>
      <c r="B610" s="473" t="str">
        <f>IF(ISNUMBER('Named Boundary Report'!$A609), "",TRIM(SUBSTITUTE('Named Boundary Report'!$A609, CHAR(160), " ")))</f>
        <v/>
      </c>
      <c r="C610" s="475">
        <f>'Named Boundary Report'!$F609</f>
        <v>0</v>
      </c>
    </row>
    <row r="611" spans="1:3" x14ac:dyDescent="0.25">
      <c r="A611" s="532" t="str">
        <f>IF(ISNUMBER(VALUE(SUBSTITUTE('Named Boundary Report'!$A610,"+",""))), VALUE(SUBSTITUTE('Named Boundary Report'!$A610,"+","")), IF(TRIM('Named Boundary Report'!$A610)="", "End of Project", $A610))</f>
        <v>End of Project</v>
      </c>
      <c r="B611" s="473" t="str">
        <f>IF(ISNUMBER('Named Boundary Report'!$A610), "",TRIM(SUBSTITUTE('Named Boundary Report'!$A610, CHAR(160), " ")))</f>
        <v/>
      </c>
      <c r="C611" s="475">
        <f>'Named Boundary Report'!$F610</f>
        <v>0</v>
      </c>
    </row>
    <row r="612" spans="1:3" x14ac:dyDescent="0.25">
      <c r="A612" s="532" t="str">
        <f>IF(ISNUMBER(VALUE(SUBSTITUTE('Named Boundary Report'!$A611,"+",""))), VALUE(SUBSTITUTE('Named Boundary Report'!$A611,"+","")), IF(TRIM('Named Boundary Report'!$A611)="", "End of Project", $A611))</f>
        <v>End of Project</v>
      </c>
      <c r="B612" s="473" t="str">
        <f>IF(ISNUMBER('Named Boundary Report'!$A611), "",TRIM(SUBSTITUTE('Named Boundary Report'!$A611, CHAR(160), " ")))</f>
        <v/>
      </c>
      <c r="C612" s="475">
        <f>'Named Boundary Report'!$F611</f>
        <v>0</v>
      </c>
    </row>
    <row r="613" spans="1:3" x14ac:dyDescent="0.25">
      <c r="A613" s="532" t="str">
        <f>IF(ISNUMBER(VALUE(SUBSTITUTE('Named Boundary Report'!$A612,"+",""))), VALUE(SUBSTITUTE('Named Boundary Report'!$A612,"+","")), IF(TRIM('Named Boundary Report'!$A612)="", "End of Project", $A612))</f>
        <v>End of Project</v>
      </c>
      <c r="B613" s="473" t="str">
        <f>IF(ISNUMBER('Named Boundary Report'!$A612), "",TRIM(SUBSTITUTE('Named Boundary Report'!$A612, CHAR(160), " ")))</f>
        <v/>
      </c>
      <c r="C613" s="475">
        <f>'Named Boundary Report'!$F612</f>
        <v>0</v>
      </c>
    </row>
    <row r="614" spans="1:3" x14ac:dyDescent="0.25">
      <c r="A614" s="532" t="str">
        <f>IF(ISNUMBER(VALUE(SUBSTITUTE('Named Boundary Report'!$A613,"+",""))), VALUE(SUBSTITUTE('Named Boundary Report'!$A613,"+","")), IF(TRIM('Named Boundary Report'!$A613)="", "End of Project", $A613))</f>
        <v>End of Project</v>
      </c>
      <c r="B614" s="473" t="str">
        <f>IF(ISNUMBER('Named Boundary Report'!$A613), "",TRIM(SUBSTITUTE('Named Boundary Report'!$A613, CHAR(160), " ")))</f>
        <v/>
      </c>
      <c r="C614" s="475">
        <f>'Named Boundary Report'!$F613</f>
        <v>0</v>
      </c>
    </row>
    <row r="615" spans="1:3" x14ac:dyDescent="0.25">
      <c r="A615" s="532" t="str">
        <f>IF(ISNUMBER(VALUE(SUBSTITUTE('Named Boundary Report'!$A614,"+",""))), VALUE(SUBSTITUTE('Named Boundary Report'!$A614,"+","")), IF(TRIM('Named Boundary Report'!$A614)="", "End of Project", $A614))</f>
        <v>End of Project</v>
      </c>
      <c r="B615" s="473" t="str">
        <f>IF(ISNUMBER('Named Boundary Report'!$A614), "",TRIM(SUBSTITUTE('Named Boundary Report'!$A614, CHAR(160), " ")))</f>
        <v/>
      </c>
      <c r="C615" s="475">
        <f>'Named Boundary Report'!$F614</f>
        <v>0</v>
      </c>
    </row>
    <row r="616" spans="1:3" x14ac:dyDescent="0.25">
      <c r="A616" s="532" t="str">
        <f>IF(ISNUMBER(VALUE(SUBSTITUTE('Named Boundary Report'!$A615,"+",""))), VALUE(SUBSTITUTE('Named Boundary Report'!$A615,"+","")), IF(TRIM('Named Boundary Report'!$A615)="", "End of Project", $A615))</f>
        <v>End of Project</v>
      </c>
      <c r="B616" s="473" t="str">
        <f>IF(ISNUMBER('Named Boundary Report'!$A615), "",TRIM(SUBSTITUTE('Named Boundary Report'!$A615, CHAR(160), " ")))</f>
        <v/>
      </c>
      <c r="C616" s="475">
        <f>'Named Boundary Report'!$F615</f>
        <v>0</v>
      </c>
    </row>
    <row r="617" spans="1:3" x14ac:dyDescent="0.25">
      <c r="A617" s="532" t="str">
        <f>IF(ISNUMBER(VALUE(SUBSTITUTE('Named Boundary Report'!$A616,"+",""))), VALUE(SUBSTITUTE('Named Boundary Report'!$A616,"+","")), IF(TRIM('Named Boundary Report'!$A616)="", "End of Project", $A616))</f>
        <v>End of Project</v>
      </c>
      <c r="B617" s="473" t="str">
        <f>IF(ISNUMBER('Named Boundary Report'!$A616), "",TRIM(SUBSTITUTE('Named Boundary Report'!$A616, CHAR(160), " ")))</f>
        <v/>
      </c>
      <c r="C617" s="475">
        <f>'Named Boundary Report'!$F616</f>
        <v>0</v>
      </c>
    </row>
    <row r="618" spans="1:3" x14ac:dyDescent="0.25">
      <c r="A618" s="532" t="str">
        <f>IF(ISNUMBER(VALUE(SUBSTITUTE('Named Boundary Report'!$A617,"+",""))), VALUE(SUBSTITUTE('Named Boundary Report'!$A617,"+","")), IF(TRIM('Named Boundary Report'!$A617)="", "End of Project", $A617))</f>
        <v>End of Project</v>
      </c>
      <c r="B618" s="473" t="str">
        <f>IF(ISNUMBER('Named Boundary Report'!$A617), "",TRIM(SUBSTITUTE('Named Boundary Report'!$A617, CHAR(160), " ")))</f>
        <v/>
      </c>
      <c r="C618" s="475">
        <f>'Named Boundary Report'!$F617</f>
        <v>0</v>
      </c>
    </row>
    <row r="619" spans="1:3" x14ac:dyDescent="0.25">
      <c r="A619" s="532" t="str">
        <f>IF(ISNUMBER(VALUE(SUBSTITUTE('Named Boundary Report'!$A618,"+",""))), VALUE(SUBSTITUTE('Named Boundary Report'!$A618,"+","")), IF(TRIM('Named Boundary Report'!$A618)="", "End of Project", $A618))</f>
        <v>End of Project</v>
      </c>
      <c r="B619" s="473" t="str">
        <f>IF(ISNUMBER('Named Boundary Report'!$A618), "",TRIM(SUBSTITUTE('Named Boundary Report'!$A618, CHAR(160), " ")))</f>
        <v/>
      </c>
      <c r="C619" s="475">
        <f>'Named Boundary Report'!$F618</f>
        <v>0</v>
      </c>
    </row>
    <row r="620" spans="1:3" x14ac:dyDescent="0.25">
      <c r="A620" s="532" t="str">
        <f>IF(ISNUMBER(VALUE(SUBSTITUTE('Named Boundary Report'!$A619,"+",""))), VALUE(SUBSTITUTE('Named Boundary Report'!$A619,"+","")), IF(TRIM('Named Boundary Report'!$A619)="", "End of Project", $A619))</f>
        <v>End of Project</v>
      </c>
      <c r="B620" s="473" t="str">
        <f>IF(ISNUMBER('Named Boundary Report'!$A619), "",TRIM(SUBSTITUTE('Named Boundary Report'!$A619, CHAR(160), " ")))</f>
        <v/>
      </c>
      <c r="C620" s="475">
        <f>'Named Boundary Report'!$F619</f>
        <v>0</v>
      </c>
    </row>
    <row r="621" spans="1:3" x14ac:dyDescent="0.25">
      <c r="A621" s="532" t="str">
        <f>IF(ISNUMBER(VALUE(SUBSTITUTE('Named Boundary Report'!$A620,"+",""))), VALUE(SUBSTITUTE('Named Boundary Report'!$A620,"+","")), IF(TRIM('Named Boundary Report'!$A620)="", "End of Project", $A620))</f>
        <v>End of Project</v>
      </c>
      <c r="B621" s="473" t="str">
        <f>IF(ISNUMBER('Named Boundary Report'!$A620), "",TRIM(SUBSTITUTE('Named Boundary Report'!$A620, CHAR(160), " ")))</f>
        <v/>
      </c>
      <c r="C621" s="475">
        <f>'Named Boundary Report'!$F620</f>
        <v>0</v>
      </c>
    </row>
    <row r="622" spans="1:3" x14ac:dyDescent="0.25">
      <c r="A622" s="532" t="str">
        <f>IF(ISNUMBER(VALUE(SUBSTITUTE('Named Boundary Report'!$A621,"+",""))), VALUE(SUBSTITUTE('Named Boundary Report'!$A621,"+","")), IF(TRIM('Named Boundary Report'!$A621)="", "End of Project", $A621))</f>
        <v>End of Project</v>
      </c>
      <c r="B622" s="473" t="str">
        <f>IF(ISNUMBER('Named Boundary Report'!$A621), "",TRIM(SUBSTITUTE('Named Boundary Report'!$A621, CHAR(160), " ")))</f>
        <v/>
      </c>
      <c r="C622" s="475">
        <f>'Named Boundary Report'!$F621</f>
        <v>0</v>
      </c>
    </row>
    <row r="623" spans="1:3" x14ac:dyDescent="0.25">
      <c r="A623" s="532" t="str">
        <f>IF(ISNUMBER(VALUE(SUBSTITUTE('Named Boundary Report'!$A622,"+",""))), VALUE(SUBSTITUTE('Named Boundary Report'!$A622,"+","")), IF(TRIM('Named Boundary Report'!$A622)="", "End of Project", $A622))</f>
        <v>End of Project</v>
      </c>
      <c r="B623" s="473" t="str">
        <f>IF(ISNUMBER('Named Boundary Report'!$A622), "",TRIM(SUBSTITUTE('Named Boundary Report'!$A622, CHAR(160), " ")))</f>
        <v/>
      </c>
      <c r="C623" s="475">
        <f>'Named Boundary Report'!$F622</f>
        <v>0</v>
      </c>
    </row>
    <row r="624" spans="1:3" x14ac:dyDescent="0.25">
      <c r="A624" s="532" t="str">
        <f>IF(ISNUMBER(VALUE(SUBSTITUTE('Named Boundary Report'!$A623,"+",""))), VALUE(SUBSTITUTE('Named Boundary Report'!$A623,"+","")), IF(TRIM('Named Boundary Report'!$A623)="", "End of Project", $A623))</f>
        <v>End of Project</v>
      </c>
      <c r="B624" s="473" t="str">
        <f>IF(ISNUMBER('Named Boundary Report'!$A623), "",TRIM(SUBSTITUTE('Named Boundary Report'!$A623, CHAR(160), " ")))</f>
        <v/>
      </c>
      <c r="C624" s="475">
        <f>'Named Boundary Report'!$F623</f>
        <v>0</v>
      </c>
    </row>
    <row r="625" spans="1:3" x14ac:dyDescent="0.25">
      <c r="A625" s="532" t="str">
        <f>IF(ISNUMBER(VALUE(SUBSTITUTE('Named Boundary Report'!$A624,"+",""))), VALUE(SUBSTITUTE('Named Boundary Report'!$A624,"+","")), IF(TRIM('Named Boundary Report'!$A624)="", "End of Project", $A624))</f>
        <v>End of Project</v>
      </c>
      <c r="B625" s="473" t="str">
        <f>IF(ISNUMBER('Named Boundary Report'!$A624), "",TRIM(SUBSTITUTE('Named Boundary Report'!$A624, CHAR(160), " ")))</f>
        <v/>
      </c>
      <c r="C625" s="475">
        <f>'Named Boundary Report'!$F624</f>
        <v>0</v>
      </c>
    </row>
    <row r="626" spans="1:3" x14ac:dyDescent="0.25">
      <c r="A626" s="532" t="str">
        <f>IF(ISNUMBER(VALUE(SUBSTITUTE('Named Boundary Report'!$A625,"+",""))), VALUE(SUBSTITUTE('Named Boundary Report'!$A625,"+","")), IF(TRIM('Named Boundary Report'!$A625)="", "End of Project", $A625))</f>
        <v>End of Project</v>
      </c>
      <c r="B626" s="473" t="str">
        <f>IF(ISNUMBER('Named Boundary Report'!$A625), "",TRIM(SUBSTITUTE('Named Boundary Report'!$A625, CHAR(160), " ")))</f>
        <v/>
      </c>
      <c r="C626" s="475">
        <f>'Named Boundary Report'!$F625</f>
        <v>0</v>
      </c>
    </row>
    <row r="627" spans="1:3" x14ac:dyDescent="0.25">
      <c r="A627" s="532" t="str">
        <f>IF(ISNUMBER(VALUE(SUBSTITUTE('Named Boundary Report'!$A626,"+",""))), VALUE(SUBSTITUTE('Named Boundary Report'!$A626,"+","")), IF(TRIM('Named Boundary Report'!$A626)="", "End of Project", $A626))</f>
        <v>End of Project</v>
      </c>
      <c r="B627" s="473" t="str">
        <f>IF(ISNUMBER('Named Boundary Report'!$A626), "",TRIM(SUBSTITUTE('Named Boundary Report'!$A626, CHAR(160), " ")))</f>
        <v/>
      </c>
      <c r="C627" s="475">
        <f>'Named Boundary Report'!$F626</f>
        <v>0</v>
      </c>
    </row>
    <row r="628" spans="1:3" x14ac:dyDescent="0.25">
      <c r="A628" s="532" t="str">
        <f>IF(ISNUMBER(VALUE(SUBSTITUTE('Named Boundary Report'!$A627,"+",""))), VALUE(SUBSTITUTE('Named Boundary Report'!$A627,"+","")), IF(TRIM('Named Boundary Report'!$A627)="", "End of Project", $A627))</f>
        <v>End of Project</v>
      </c>
      <c r="B628" s="473" t="str">
        <f>IF(ISNUMBER('Named Boundary Report'!$A627), "",TRIM(SUBSTITUTE('Named Boundary Report'!$A627, CHAR(160), " ")))</f>
        <v/>
      </c>
      <c r="C628" s="475">
        <f>'Named Boundary Report'!$F627</f>
        <v>0</v>
      </c>
    </row>
    <row r="629" spans="1:3" x14ac:dyDescent="0.25">
      <c r="A629" s="532" t="str">
        <f>IF(ISNUMBER(VALUE(SUBSTITUTE('Named Boundary Report'!$A628,"+",""))), VALUE(SUBSTITUTE('Named Boundary Report'!$A628,"+","")), IF(TRIM('Named Boundary Report'!$A628)="", "End of Project", $A628))</f>
        <v>End of Project</v>
      </c>
      <c r="B629" s="473" t="str">
        <f>IF(ISNUMBER('Named Boundary Report'!$A628), "",TRIM(SUBSTITUTE('Named Boundary Report'!$A628, CHAR(160), " ")))</f>
        <v/>
      </c>
      <c r="C629" s="475">
        <f>'Named Boundary Report'!$F628</f>
        <v>0</v>
      </c>
    </row>
    <row r="630" spans="1:3" x14ac:dyDescent="0.25">
      <c r="A630" s="532" t="str">
        <f>IF(ISNUMBER(VALUE(SUBSTITUTE('Named Boundary Report'!$A629,"+",""))), VALUE(SUBSTITUTE('Named Boundary Report'!$A629,"+","")), IF(TRIM('Named Boundary Report'!$A629)="", "End of Project", $A629))</f>
        <v>End of Project</v>
      </c>
      <c r="B630" s="473" t="str">
        <f>IF(ISNUMBER('Named Boundary Report'!$A629), "",TRIM(SUBSTITUTE('Named Boundary Report'!$A629, CHAR(160), " ")))</f>
        <v/>
      </c>
      <c r="C630" s="475">
        <f>'Named Boundary Report'!$F629</f>
        <v>0</v>
      </c>
    </row>
    <row r="631" spans="1:3" x14ac:dyDescent="0.25">
      <c r="A631" s="532" t="str">
        <f>IF(ISNUMBER(VALUE(SUBSTITUTE('Named Boundary Report'!$A630,"+",""))), VALUE(SUBSTITUTE('Named Boundary Report'!$A630,"+","")), IF(TRIM('Named Boundary Report'!$A630)="", "End of Project", $A630))</f>
        <v>End of Project</v>
      </c>
      <c r="B631" s="473" t="str">
        <f>IF(ISNUMBER('Named Boundary Report'!$A630), "",TRIM(SUBSTITUTE('Named Boundary Report'!$A630, CHAR(160), " ")))</f>
        <v/>
      </c>
      <c r="C631" s="475">
        <f>'Named Boundary Report'!$F630</f>
        <v>0</v>
      </c>
    </row>
    <row r="632" spans="1:3" x14ac:dyDescent="0.25">
      <c r="A632" s="532" t="str">
        <f>IF(ISNUMBER(VALUE(SUBSTITUTE('Named Boundary Report'!$A631,"+",""))), VALUE(SUBSTITUTE('Named Boundary Report'!$A631,"+","")), IF(TRIM('Named Boundary Report'!$A631)="", "End of Project", $A631))</f>
        <v>End of Project</v>
      </c>
      <c r="B632" s="473" t="str">
        <f>IF(ISNUMBER('Named Boundary Report'!$A631), "",TRIM(SUBSTITUTE('Named Boundary Report'!$A631, CHAR(160), " ")))</f>
        <v/>
      </c>
      <c r="C632" s="475">
        <f>'Named Boundary Report'!$F631</f>
        <v>0</v>
      </c>
    </row>
    <row r="633" spans="1:3" x14ac:dyDescent="0.25">
      <c r="A633" s="532" t="str">
        <f>IF(ISNUMBER(VALUE(SUBSTITUTE('Named Boundary Report'!$A632,"+",""))), VALUE(SUBSTITUTE('Named Boundary Report'!$A632,"+","")), IF(TRIM('Named Boundary Report'!$A632)="", "End of Project", $A632))</f>
        <v>End of Project</v>
      </c>
      <c r="B633" s="473" t="str">
        <f>IF(ISNUMBER('Named Boundary Report'!$A632), "",TRIM(SUBSTITUTE('Named Boundary Report'!$A632, CHAR(160), " ")))</f>
        <v/>
      </c>
      <c r="C633" s="475">
        <f>'Named Boundary Report'!$F632</f>
        <v>0</v>
      </c>
    </row>
    <row r="634" spans="1:3" x14ac:dyDescent="0.25">
      <c r="A634" s="532" t="str">
        <f>IF(ISNUMBER(VALUE(SUBSTITUTE('Named Boundary Report'!$A633,"+",""))), VALUE(SUBSTITUTE('Named Boundary Report'!$A633,"+","")), IF(TRIM('Named Boundary Report'!$A633)="", "End of Project", $A633))</f>
        <v>End of Project</v>
      </c>
      <c r="B634" s="473" t="str">
        <f>IF(ISNUMBER('Named Boundary Report'!$A633), "",TRIM(SUBSTITUTE('Named Boundary Report'!$A633, CHAR(160), " ")))</f>
        <v/>
      </c>
      <c r="C634" s="475">
        <f>'Named Boundary Report'!$F633</f>
        <v>0</v>
      </c>
    </row>
    <row r="635" spans="1:3" x14ac:dyDescent="0.25">
      <c r="A635" s="532" t="str">
        <f>IF(ISNUMBER(VALUE(SUBSTITUTE('Named Boundary Report'!$A634,"+",""))), VALUE(SUBSTITUTE('Named Boundary Report'!$A634,"+","")), IF(TRIM('Named Boundary Report'!$A634)="", "End of Project", $A634))</f>
        <v>End of Project</v>
      </c>
      <c r="B635" s="473" t="str">
        <f>IF(ISNUMBER('Named Boundary Report'!$A634), "",TRIM(SUBSTITUTE('Named Boundary Report'!$A634, CHAR(160), " ")))</f>
        <v/>
      </c>
      <c r="C635" s="475">
        <f>'Named Boundary Report'!$F634</f>
        <v>0</v>
      </c>
    </row>
    <row r="636" spans="1:3" x14ac:dyDescent="0.25">
      <c r="A636" s="532" t="str">
        <f>IF(ISNUMBER(VALUE(SUBSTITUTE('Named Boundary Report'!$A635,"+",""))), VALUE(SUBSTITUTE('Named Boundary Report'!$A635,"+","")), IF(TRIM('Named Boundary Report'!$A635)="", "End of Project", $A635))</f>
        <v>End of Project</v>
      </c>
      <c r="B636" s="473" t="str">
        <f>IF(ISNUMBER('Named Boundary Report'!$A635), "",TRIM(SUBSTITUTE('Named Boundary Report'!$A635, CHAR(160), " ")))</f>
        <v/>
      </c>
      <c r="C636" s="475">
        <f>'Named Boundary Report'!$F635</f>
        <v>0</v>
      </c>
    </row>
    <row r="637" spans="1:3" x14ac:dyDescent="0.25">
      <c r="A637" s="532" t="str">
        <f>IF(ISNUMBER(VALUE(SUBSTITUTE('Named Boundary Report'!$A636,"+",""))), VALUE(SUBSTITUTE('Named Boundary Report'!$A636,"+","")), IF(TRIM('Named Boundary Report'!$A636)="", "End of Project", $A636))</f>
        <v>End of Project</v>
      </c>
      <c r="B637" s="473" t="str">
        <f>IF(ISNUMBER('Named Boundary Report'!$A636), "",TRIM(SUBSTITUTE('Named Boundary Report'!$A636, CHAR(160), " ")))</f>
        <v/>
      </c>
      <c r="C637" s="475">
        <f>'Named Boundary Report'!$F636</f>
        <v>0</v>
      </c>
    </row>
    <row r="638" spans="1:3" x14ac:dyDescent="0.25">
      <c r="A638" s="532" t="str">
        <f>IF(ISNUMBER(VALUE(SUBSTITUTE('Named Boundary Report'!$A637,"+",""))), VALUE(SUBSTITUTE('Named Boundary Report'!$A637,"+","")), IF(TRIM('Named Boundary Report'!$A637)="", "End of Project", $A637))</f>
        <v>End of Project</v>
      </c>
      <c r="B638" s="473" t="str">
        <f>IF(ISNUMBER('Named Boundary Report'!$A637), "",TRIM(SUBSTITUTE('Named Boundary Report'!$A637, CHAR(160), " ")))</f>
        <v/>
      </c>
      <c r="C638" s="475">
        <f>'Named Boundary Report'!$F637</f>
        <v>0</v>
      </c>
    </row>
    <row r="639" spans="1:3" x14ac:dyDescent="0.25">
      <c r="A639" s="532" t="str">
        <f>IF(ISNUMBER(VALUE(SUBSTITUTE('Named Boundary Report'!$A638,"+",""))), VALUE(SUBSTITUTE('Named Boundary Report'!$A638,"+","")), IF(TRIM('Named Boundary Report'!$A638)="", "End of Project", $A638))</f>
        <v>End of Project</v>
      </c>
      <c r="B639" s="473" t="str">
        <f>IF(ISNUMBER('Named Boundary Report'!$A638), "",TRIM(SUBSTITUTE('Named Boundary Report'!$A638, CHAR(160), " ")))</f>
        <v/>
      </c>
      <c r="C639" s="475">
        <f>'Named Boundary Report'!$F638</f>
        <v>0</v>
      </c>
    </row>
    <row r="640" spans="1:3" x14ac:dyDescent="0.25">
      <c r="A640" s="532" t="str">
        <f>IF(ISNUMBER(VALUE(SUBSTITUTE('Named Boundary Report'!$A639,"+",""))), VALUE(SUBSTITUTE('Named Boundary Report'!$A639,"+","")), IF(TRIM('Named Boundary Report'!$A639)="", "End of Project", $A639))</f>
        <v>End of Project</v>
      </c>
      <c r="B640" s="473" t="str">
        <f>IF(ISNUMBER('Named Boundary Report'!$A639), "",TRIM(SUBSTITUTE('Named Boundary Report'!$A639, CHAR(160), " ")))</f>
        <v/>
      </c>
      <c r="C640" s="475">
        <f>'Named Boundary Report'!$F639</f>
        <v>0</v>
      </c>
    </row>
    <row r="641" spans="1:3" x14ac:dyDescent="0.25">
      <c r="A641" s="532" t="str">
        <f>IF(ISNUMBER(VALUE(SUBSTITUTE('Named Boundary Report'!$A640,"+",""))), VALUE(SUBSTITUTE('Named Boundary Report'!$A640,"+","")), IF(TRIM('Named Boundary Report'!$A640)="", "End of Project", $A640))</f>
        <v>End of Project</v>
      </c>
      <c r="B641" s="473" t="str">
        <f>IF(ISNUMBER('Named Boundary Report'!$A640), "",TRIM(SUBSTITUTE('Named Boundary Report'!$A640, CHAR(160), " ")))</f>
        <v/>
      </c>
      <c r="C641" s="475">
        <f>'Named Boundary Report'!$F640</f>
        <v>0</v>
      </c>
    </row>
    <row r="642" spans="1:3" x14ac:dyDescent="0.25">
      <c r="A642" s="532" t="str">
        <f>IF(ISNUMBER(VALUE(SUBSTITUTE('Named Boundary Report'!$A641,"+",""))), VALUE(SUBSTITUTE('Named Boundary Report'!$A641,"+","")), IF(TRIM('Named Boundary Report'!$A641)="", "End of Project", $A641))</f>
        <v>End of Project</v>
      </c>
      <c r="B642" s="473" t="str">
        <f>IF(ISNUMBER('Named Boundary Report'!$A641), "",TRIM(SUBSTITUTE('Named Boundary Report'!$A641, CHAR(160), " ")))</f>
        <v/>
      </c>
      <c r="C642" s="475">
        <f>'Named Boundary Report'!$F641</f>
        <v>0</v>
      </c>
    </row>
    <row r="643" spans="1:3" x14ac:dyDescent="0.25">
      <c r="A643" s="532" t="str">
        <f>IF(ISNUMBER(VALUE(SUBSTITUTE('Named Boundary Report'!$A642,"+",""))), VALUE(SUBSTITUTE('Named Boundary Report'!$A642,"+","")), IF(TRIM('Named Boundary Report'!$A642)="", "End of Project", $A642))</f>
        <v>End of Project</v>
      </c>
      <c r="B643" s="473" t="str">
        <f>IF(ISNUMBER('Named Boundary Report'!$A642), "",TRIM(SUBSTITUTE('Named Boundary Report'!$A642, CHAR(160), " ")))</f>
        <v/>
      </c>
      <c r="C643" s="475">
        <f>'Named Boundary Report'!$F642</f>
        <v>0</v>
      </c>
    </row>
    <row r="644" spans="1:3" x14ac:dyDescent="0.25">
      <c r="A644" s="532" t="str">
        <f>IF(ISNUMBER(VALUE(SUBSTITUTE('Named Boundary Report'!$A643,"+",""))), VALUE(SUBSTITUTE('Named Boundary Report'!$A643,"+","")), IF(TRIM('Named Boundary Report'!$A643)="", "End of Project", $A643))</f>
        <v>End of Project</v>
      </c>
      <c r="B644" s="473" t="str">
        <f>IF(ISNUMBER('Named Boundary Report'!$A643), "",TRIM(SUBSTITUTE('Named Boundary Report'!$A643, CHAR(160), " ")))</f>
        <v/>
      </c>
      <c r="C644" s="475">
        <f>'Named Boundary Report'!$F643</f>
        <v>0</v>
      </c>
    </row>
    <row r="645" spans="1:3" x14ac:dyDescent="0.25">
      <c r="A645" s="532" t="str">
        <f>IF(ISNUMBER(VALUE(SUBSTITUTE('Named Boundary Report'!$A644,"+",""))), VALUE(SUBSTITUTE('Named Boundary Report'!$A644,"+","")), IF(TRIM('Named Boundary Report'!$A644)="", "End of Project", $A644))</f>
        <v>End of Project</v>
      </c>
      <c r="B645" s="473" t="str">
        <f>IF(ISNUMBER('Named Boundary Report'!$A644), "",TRIM(SUBSTITUTE('Named Boundary Report'!$A644, CHAR(160), " ")))</f>
        <v/>
      </c>
      <c r="C645" s="475">
        <f>'Named Boundary Report'!$F644</f>
        <v>0</v>
      </c>
    </row>
    <row r="646" spans="1:3" x14ac:dyDescent="0.25">
      <c r="A646" s="532" t="str">
        <f>IF(ISNUMBER(VALUE(SUBSTITUTE('Named Boundary Report'!$A645,"+",""))), VALUE(SUBSTITUTE('Named Boundary Report'!$A645,"+","")), IF(TRIM('Named Boundary Report'!$A645)="", "End of Project", $A645))</f>
        <v>End of Project</v>
      </c>
      <c r="B646" s="473" t="str">
        <f>IF(ISNUMBER('Named Boundary Report'!$A645), "",TRIM(SUBSTITUTE('Named Boundary Report'!$A645, CHAR(160), " ")))</f>
        <v/>
      </c>
      <c r="C646" s="475">
        <f>'Named Boundary Report'!$F645</f>
        <v>0</v>
      </c>
    </row>
    <row r="647" spans="1:3" x14ac:dyDescent="0.25">
      <c r="A647" s="532" t="str">
        <f>IF(ISNUMBER(VALUE(SUBSTITUTE('Named Boundary Report'!$A646,"+",""))), VALUE(SUBSTITUTE('Named Boundary Report'!$A646,"+","")), IF(TRIM('Named Boundary Report'!$A646)="", "End of Project", $A646))</f>
        <v>End of Project</v>
      </c>
      <c r="B647" s="473" t="str">
        <f>IF(ISNUMBER('Named Boundary Report'!$A646), "",TRIM(SUBSTITUTE('Named Boundary Report'!$A646, CHAR(160), " ")))</f>
        <v/>
      </c>
      <c r="C647" s="475">
        <f>'Named Boundary Report'!$F646</f>
        <v>0</v>
      </c>
    </row>
    <row r="648" spans="1:3" x14ac:dyDescent="0.25">
      <c r="A648" s="532" t="str">
        <f>IF(ISNUMBER(VALUE(SUBSTITUTE('Named Boundary Report'!$A647,"+",""))), VALUE(SUBSTITUTE('Named Boundary Report'!$A647,"+","")), IF(TRIM('Named Boundary Report'!$A647)="", "End of Project", $A647))</f>
        <v>End of Project</v>
      </c>
      <c r="B648" s="473" t="str">
        <f>IF(ISNUMBER('Named Boundary Report'!$A647), "",TRIM(SUBSTITUTE('Named Boundary Report'!$A647, CHAR(160), " ")))</f>
        <v/>
      </c>
      <c r="C648" s="475">
        <f>'Named Boundary Report'!$F647</f>
        <v>0</v>
      </c>
    </row>
    <row r="649" spans="1:3" x14ac:dyDescent="0.25">
      <c r="A649" s="532" t="str">
        <f>IF(ISNUMBER(VALUE(SUBSTITUTE('Named Boundary Report'!$A648,"+",""))), VALUE(SUBSTITUTE('Named Boundary Report'!$A648,"+","")), IF(TRIM('Named Boundary Report'!$A648)="", "End of Project", $A648))</f>
        <v>End of Project</v>
      </c>
      <c r="B649" s="473" t="str">
        <f>IF(ISNUMBER('Named Boundary Report'!$A648), "",TRIM(SUBSTITUTE('Named Boundary Report'!$A648, CHAR(160), " ")))</f>
        <v/>
      </c>
      <c r="C649" s="475">
        <f>'Named Boundary Report'!$F648</f>
        <v>0</v>
      </c>
    </row>
    <row r="650" spans="1:3" x14ac:dyDescent="0.25">
      <c r="A650" s="532" t="str">
        <f>IF(ISNUMBER(VALUE(SUBSTITUTE('Named Boundary Report'!$A649,"+",""))), VALUE(SUBSTITUTE('Named Boundary Report'!$A649,"+","")), IF(TRIM('Named Boundary Report'!$A649)="", "End of Project", $A649))</f>
        <v>End of Project</v>
      </c>
      <c r="B650" s="473" t="str">
        <f>IF(ISNUMBER('Named Boundary Report'!$A649), "",TRIM(SUBSTITUTE('Named Boundary Report'!$A649, CHAR(160), " ")))</f>
        <v/>
      </c>
      <c r="C650" s="475">
        <f>'Named Boundary Report'!$F649</f>
        <v>0</v>
      </c>
    </row>
    <row r="651" spans="1:3" x14ac:dyDescent="0.25">
      <c r="A651" s="532" t="str">
        <f>IF(ISNUMBER(VALUE(SUBSTITUTE('Named Boundary Report'!$A650,"+",""))), VALUE(SUBSTITUTE('Named Boundary Report'!$A650,"+","")), IF(TRIM('Named Boundary Report'!$A650)="", "End of Project", $A650))</f>
        <v>End of Project</v>
      </c>
      <c r="B651" s="473" t="str">
        <f>IF(ISNUMBER('Named Boundary Report'!$A650), "",TRIM(SUBSTITUTE('Named Boundary Report'!$A650, CHAR(160), " ")))</f>
        <v/>
      </c>
      <c r="C651" s="475">
        <f>'Named Boundary Report'!$F650</f>
        <v>0</v>
      </c>
    </row>
    <row r="652" spans="1:3" x14ac:dyDescent="0.25">
      <c r="A652" s="532" t="str">
        <f>IF(ISNUMBER(VALUE(SUBSTITUTE('Named Boundary Report'!$A651,"+",""))), VALUE(SUBSTITUTE('Named Boundary Report'!$A651,"+","")), IF(TRIM('Named Boundary Report'!$A651)="", "End of Project", $A651))</f>
        <v>End of Project</v>
      </c>
      <c r="B652" s="473" t="str">
        <f>IF(ISNUMBER('Named Boundary Report'!$A651), "",TRIM(SUBSTITUTE('Named Boundary Report'!$A651, CHAR(160), " ")))</f>
        <v/>
      </c>
      <c r="C652" s="475">
        <f>'Named Boundary Report'!$F651</f>
        <v>0</v>
      </c>
    </row>
    <row r="653" spans="1:3" x14ac:dyDescent="0.25">
      <c r="A653" s="532" t="str">
        <f>IF(ISNUMBER(VALUE(SUBSTITUTE('Named Boundary Report'!$A652,"+",""))), VALUE(SUBSTITUTE('Named Boundary Report'!$A652,"+","")), IF(TRIM('Named Boundary Report'!$A652)="", "End of Project", $A652))</f>
        <v>End of Project</v>
      </c>
      <c r="B653" s="473" t="str">
        <f>IF(ISNUMBER('Named Boundary Report'!$A652), "",TRIM(SUBSTITUTE('Named Boundary Report'!$A652, CHAR(160), " ")))</f>
        <v/>
      </c>
      <c r="C653" s="475">
        <f>'Named Boundary Report'!$F652</f>
        <v>0</v>
      </c>
    </row>
    <row r="654" spans="1:3" x14ac:dyDescent="0.25">
      <c r="A654" s="532" t="str">
        <f>IF(ISNUMBER(VALUE(SUBSTITUTE('Named Boundary Report'!$A653,"+",""))), VALUE(SUBSTITUTE('Named Boundary Report'!$A653,"+","")), IF(TRIM('Named Boundary Report'!$A653)="", "End of Project", $A653))</f>
        <v>End of Project</v>
      </c>
      <c r="B654" s="473" t="str">
        <f>IF(ISNUMBER('Named Boundary Report'!$A653), "",TRIM(SUBSTITUTE('Named Boundary Report'!$A653, CHAR(160), " ")))</f>
        <v/>
      </c>
      <c r="C654" s="475">
        <f>'Named Boundary Report'!$F653</f>
        <v>0</v>
      </c>
    </row>
    <row r="655" spans="1:3" x14ac:dyDescent="0.25">
      <c r="A655" s="532" t="str">
        <f>IF(ISNUMBER(VALUE(SUBSTITUTE('Named Boundary Report'!$A654,"+",""))), VALUE(SUBSTITUTE('Named Boundary Report'!$A654,"+","")), IF(TRIM('Named Boundary Report'!$A654)="", "End of Project", $A654))</f>
        <v>End of Project</v>
      </c>
      <c r="B655" s="473" t="str">
        <f>IF(ISNUMBER('Named Boundary Report'!$A654), "",TRIM(SUBSTITUTE('Named Boundary Report'!$A654, CHAR(160), " ")))</f>
        <v/>
      </c>
      <c r="C655" s="475">
        <f>'Named Boundary Report'!$F654</f>
        <v>0</v>
      </c>
    </row>
    <row r="656" spans="1:3" x14ac:dyDescent="0.25">
      <c r="A656" s="532" t="str">
        <f>IF(ISNUMBER(VALUE(SUBSTITUTE('Named Boundary Report'!$A655,"+",""))), VALUE(SUBSTITUTE('Named Boundary Report'!$A655,"+","")), IF(TRIM('Named Boundary Report'!$A655)="", "End of Project", $A655))</f>
        <v>End of Project</v>
      </c>
      <c r="B656" s="473" t="str">
        <f>IF(ISNUMBER('Named Boundary Report'!$A655), "",TRIM(SUBSTITUTE('Named Boundary Report'!$A655, CHAR(160), " ")))</f>
        <v/>
      </c>
      <c r="C656" s="475">
        <f>'Named Boundary Report'!$F655</f>
        <v>0</v>
      </c>
    </row>
    <row r="657" spans="1:3" x14ac:dyDescent="0.25">
      <c r="A657" s="532" t="str">
        <f>IF(ISNUMBER(VALUE(SUBSTITUTE('Named Boundary Report'!$A656,"+",""))), VALUE(SUBSTITUTE('Named Boundary Report'!$A656,"+","")), IF(TRIM('Named Boundary Report'!$A656)="", "End of Project", $A656))</f>
        <v>End of Project</v>
      </c>
      <c r="B657" s="473" t="str">
        <f>IF(ISNUMBER('Named Boundary Report'!$A656), "",TRIM(SUBSTITUTE('Named Boundary Report'!$A656, CHAR(160), " ")))</f>
        <v/>
      </c>
      <c r="C657" s="475">
        <f>'Named Boundary Report'!$F656</f>
        <v>0</v>
      </c>
    </row>
    <row r="658" spans="1:3" x14ac:dyDescent="0.25">
      <c r="A658" s="532" t="str">
        <f>IF(ISNUMBER(VALUE(SUBSTITUTE('Named Boundary Report'!$A657,"+",""))), VALUE(SUBSTITUTE('Named Boundary Report'!$A657,"+","")), IF(TRIM('Named Boundary Report'!$A657)="", "End of Project", $A657))</f>
        <v>End of Project</v>
      </c>
      <c r="B658" s="473" t="str">
        <f>IF(ISNUMBER('Named Boundary Report'!$A657), "",TRIM(SUBSTITUTE('Named Boundary Report'!$A657, CHAR(160), " ")))</f>
        <v/>
      </c>
      <c r="C658" s="475">
        <f>'Named Boundary Report'!$F657</f>
        <v>0</v>
      </c>
    </row>
    <row r="659" spans="1:3" x14ac:dyDescent="0.25">
      <c r="A659" s="532" t="str">
        <f>IF(ISNUMBER(VALUE(SUBSTITUTE('Named Boundary Report'!$A658,"+",""))), VALUE(SUBSTITUTE('Named Boundary Report'!$A658,"+","")), IF(TRIM('Named Boundary Report'!$A658)="", "End of Project", $A658))</f>
        <v>End of Project</v>
      </c>
      <c r="B659" s="473" t="str">
        <f>IF(ISNUMBER('Named Boundary Report'!$A658), "",TRIM(SUBSTITUTE('Named Boundary Report'!$A658, CHAR(160), " ")))</f>
        <v/>
      </c>
      <c r="C659" s="475">
        <f>'Named Boundary Report'!$F658</f>
        <v>0</v>
      </c>
    </row>
    <row r="660" spans="1:3" x14ac:dyDescent="0.25">
      <c r="A660" s="532" t="str">
        <f>IF(ISNUMBER(VALUE(SUBSTITUTE('Named Boundary Report'!$A659,"+",""))), VALUE(SUBSTITUTE('Named Boundary Report'!$A659,"+","")), IF(TRIM('Named Boundary Report'!$A659)="", "End of Project", $A659))</f>
        <v>End of Project</v>
      </c>
      <c r="B660" s="473" t="str">
        <f>IF(ISNUMBER('Named Boundary Report'!$A659), "",TRIM(SUBSTITUTE('Named Boundary Report'!$A659, CHAR(160), " ")))</f>
        <v/>
      </c>
      <c r="C660" s="475">
        <f>'Named Boundary Report'!$F659</f>
        <v>0</v>
      </c>
    </row>
    <row r="661" spans="1:3" x14ac:dyDescent="0.25">
      <c r="A661" s="532" t="str">
        <f>IF(ISNUMBER(VALUE(SUBSTITUTE('Named Boundary Report'!$A660,"+",""))), VALUE(SUBSTITUTE('Named Boundary Report'!$A660,"+","")), IF(TRIM('Named Boundary Report'!$A660)="", "End of Project", $A660))</f>
        <v>End of Project</v>
      </c>
      <c r="B661" s="473" t="str">
        <f>IF(ISNUMBER('Named Boundary Report'!$A660), "",TRIM(SUBSTITUTE('Named Boundary Report'!$A660, CHAR(160), " ")))</f>
        <v/>
      </c>
      <c r="C661" s="475">
        <f>'Named Boundary Report'!$F660</f>
        <v>0</v>
      </c>
    </row>
    <row r="662" spans="1:3" x14ac:dyDescent="0.25">
      <c r="A662" s="532" t="str">
        <f>IF(ISNUMBER(VALUE(SUBSTITUTE('Named Boundary Report'!$A661,"+",""))), VALUE(SUBSTITUTE('Named Boundary Report'!$A661,"+","")), IF(TRIM('Named Boundary Report'!$A661)="", "End of Project", $A661))</f>
        <v>End of Project</v>
      </c>
      <c r="B662" s="473" t="str">
        <f>IF(ISNUMBER('Named Boundary Report'!$A661), "",TRIM(SUBSTITUTE('Named Boundary Report'!$A661, CHAR(160), " ")))</f>
        <v/>
      </c>
      <c r="C662" s="475">
        <f>'Named Boundary Report'!$F661</f>
        <v>0</v>
      </c>
    </row>
    <row r="663" spans="1:3" x14ac:dyDescent="0.25">
      <c r="A663" s="532" t="str">
        <f>IF(ISNUMBER(VALUE(SUBSTITUTE('Named Boundary Report'!$A662,"+",""))), VALUE(SUBSTITUTE('Named Boundary Report'!$A662,"+","")), IF(TRIM('Named Boundary Report'!$A662)="", "End of Project", $A662))</f>
        <v>End of Project</v>
      </c>
      <c r="B663" s="473" t="str">
        <f>IF(ISNUMBER('Named Boundary Report'!$A662), "",TRIM(SUBSTITUTE('Named Boundary Report'!$A662, CHAR(160), " ")))</f>
        <v/>
      </c>
      <c r="C663" s="475">
        <f>'Named Boundary Report'!$F662</f>
        <v>0</v>
      </c>
    </row>
    <row r="664" spans="1:3" x14ac:dyDescent="0.25">
      <c r="A664" s="532" t="str">
        <f>IF(ISNUMBER(VALUE(SUBSTITUTE('Named Boundary Report'!$A663,"+",""))), VALUE(SUBSTITUTE('Named Boundary Report'!$A663,"+","")), IF(TRIM('Named Boundary Report'!$A663)="", "End of Project", $A663))</f>
        <v>End of Project</v>
      </c>
      <c r="B664" s="473" t="str">
        <f>IF(ISNUMBER('Named Boundary Report'!$A663), "",TRIM(SUBSTITUTE('Named Boundary Report'!$A663, CHAR(160), " ")))</f>
        <v/>
      </c>
      <c r="C664" s="475">
        <f>'Named Boundary Report'!$F663</f>
        <v>0</v>
      </c>
    </row>
    <row r="665" spans="1:3" x14ac:dyDescent="0.25">
      <c r="A665" s="532" t="str">
        <f>IF(ISNUMBER(VALUE(SUBSTITUTE('Named Boundary Report'!$A664,"+",""))), VALUE(SUBSTITUTE('Named Boundary Report'!$A664,"+","")), IF(TRIM('Named Boundary Report'!$A664)="", "End of Project", $A664))</f>
        <v>End of Project</v>
      </c>
      <c r="B665" s="473" t="str">
        <f>IF(ISNUMBER('Named Boundary Report'!$A664), "",TRIM(SUBSTITUTE('Named Boundary Report'!$A664, CHAR(160), " ")))</f>
        <v/>
      </c>
      <c r="C665" s="475">
        <f>'Named Boundary Report'!$F664</f>
        <v>0</v>
      </c>
    </row>
    <row r="666" spans="1:3" x14ac:dyDescent="0.25">
      <c r="A666" s="532" t="str">
        <f>IF(ISNUMBER(VALUE(SUBSTITUTE('Named Boundary Report'!$A665,"+",""))), VALUE(SUBSTITUTE('Named Boundary Report'!$A665,"+","")), IF(TRIM('Named Boundary Report'!$A665)="", "End of Project", $A665))</f>
        <v>End of Project</v>
      </c>
      <c r="B666" s="473" t="str">
        <f>IF(ISNUMBER('Named Boundary Report'!$A665), "",TRIM(SUBSTITUTE('Named Boundary Report'!$A665, CHAR(160), " ")))</f>
        <v/>
      </c>
      <c r="C666" s="475">
        <f>'Named Boundary Report'!$F665</f>
        <v>0</v>
      </c>
    </row>
    <row r="667" spans="1:3" x14ac:dyDescent="0.25">
      <c r="A667" s="532" t="str">
        <f>IF(ISNUMBER(VALUE(SUBSTITUTE('Named Boundary Report'!$A666,"+",""))), VALUE(SUBSTITUTE('Named Boundary Report'!$A666,"+","")), IF(TRIM('Named Boundary Report'!$A666)="", "End of Project", $A666))</f>
        <v>End of Project</v>
      </c>
      <c r="B667" s="473" t="str">
        <f>IF(ISNUMBER('Named Boundary Report'!$A666), "",TRIM(SUBSTITUTE('Named Boundary Report'!$A666, CHAR(160), " ")))</f>
        <v/>
      </c>
      <c r="C667" s="475">
        <f>'Named Boundary Report'!$F666</f>
        <v>0</v>
      </c>
    </row>
    <row r="668" spans="1:3" x14ac:dyDescent="0.25">
      <c r="A668" s="532" t="str">
        <f>IF(ISNUMBER(VALUE(SUBSTITUTE('Named Boundary Report'!$A667,"+",""))), VALUE(SUBSTITUTE('Named Boundary Report'!$A667,"+","")), IF(TRIM('Named Boundary Report'!$A667)="", "End of Project", $A667))</f>
        <v>End of Project</v>
      </c>
      <c r="B668" s="473" t="str">
        <f>IF(ISNUMBER('Named Boundary Report'!$A667), "",TRIM(SUBSTITUTE('Named Boundary Report'!$A667, CHAR(160), " ")))</f>
        <v/>
      </c>
      <c r="C668" s="475">
        <f>'Named Boundary Report'!$F667</f>
        <v>0</v>
      </c>
    </row>
    <row r="669" spans="1:3" x14ac:dyDescent="0.25">
      <c r="A669" s="532" t="str">
        <f>IF(ISNUMBER(VALUE(SUBSTITUTE('Named Boundary Report'!$A668,"+",""))), VALUE(SUBSTITUTE('Named Boundary Report'!$A668,"+","")), IF(TRIM('Named Boundary Report'!$A668)="", "End of Project", $A668))</f>
        <v>End of Project</v>
      </c>
      <c r="B669" s="473" t="str">
        <f>IF(ISNUMBER('Named Boundary Report'!$A668), "",TRIM(SUBSTITUTE('Named Boundary Report'!$A668, CHAR(160), " ")))</f>
        <v/>
      </c>
      <c r="C669" s="475">
        <f>'Named Boundary Report'!$F668</f>
        <v>0</v>
      </c>
    </row>
    <row r="670" spans="1:3" x14ac:dyDescent="0.25">
      <c r="A670" s="532" t="str">
        <f>IF(ISNUMBER(VALUE(SUBSTITUTE('Named Boundary Report'!$A669,"+",""))), VALUE(SUBSTITUTE('Named Boundary Report'!$A669,"+","")), IF(TRIM('Named Boundary Report'!$A669)="", "End of Project", $A669))</f>
        <v>End of Project</v>
      </c>
      <c r="B670" s="473" t="str">
        <f>IF(ISNUMBER('Named Boundary Report'!$A669), "",TRIM(SUBSTITUTE('Named Boundary Report'!$A669, CHAR(160), " ")))</f>
        <v/>
      </c>
      <c r="C670" s="475">
        <f>'Named Boundary Report'!$F669</f>
        <v>0</v>
      </c>
    </row>
    <row r="671" spans="1:3" x14ac:dyDescent="0.25">
      <c r="A671" s="532" t="str">
        <f>IF(ISNUMBER(VALUE(SUBSTITUTE('Named Boundary Report'!$A670,"+",""))), VALUE(SUBSTITUTE('Named Boundary Report'!$A670,"+","")), IF(TRIM('Named Boundary Report'!$A670)="", "End of Project", $A670))</f>
        <v>End of Project</v>
      </c>
      <c r="B671" s="473" t="str">
        <f>IF(ISNUMBER('Named Boundary Report'!$A670), "",TRIM(SUBSTITUTE('Named Boundary Report'!$A670, CHAR(160), " ")))</f>
        <v/>
      </c>
      <c r="C671" s="475">
        <f>'Named Boundary Report'!$F670</f>
        <v>0</v>
      </c>
    </row>
    <row r="672" spans="1:3" x14ac:dyDescent="0.25">
      <c r="A672" s="532" t="str">
        <f>IF(ISNUMBER(VALUE(SUBSTITUTE('Named Boundary Report'!$A671,"+",""))), VALUE(SUBSTITUTE('Named Boundary Report'!$A671,"+","")), IF(TRIM('Named Boundary Report'!$A671)="", "End of Project", $A671))</f>
        <v>End of Project</v>
      </c>
      <c r="B672" s="473" t="str">
        <f>IF(ISNUMBER('Named Boundary Report'!$A671), "",TRIM(SUBSTITUTE('Named Boundary Report'!$A671, CHAR(160), " ")))</f>
        <v/>
      </c>
      <c r="C672" s="475">
        <f>'Named Boundary Report'!$F671</f>
        <v>0</v>
      </c>
    </row>
    <row r="673" spans="1:3" x14ac:dyDescent="0.25">
      <c r="A673" s="532" t="str">
        <f>IF(ISNUMBER(VALUE(SUBSTITUTE('Named Boundary Report'!$A672,"+",""))), VALUE(SUBSTITUTE('Named Boundary Report'!$A672,"+","")), IF(TRIM('Named Boundary Report'!$A672)="", "End of Project", $A672))</f>
        <v>End of Project</v>
      </c>
      <c r="B673" s="473" t="str">
        <f>IF(ISNUMBER('Named Boundary Report'!$A672), "",TRIM(SUBSTITUTE('Named Boundary Report'!$A672, CHAR(160), " ")))</f>
        <v/>
      </c>
      <c r="C673" s="475">
        <f>'Named Boundary Report'!$F672</f>
        <v>0</v>
      </c>
    </row>
    <row r="674" spans="1:3" x14ac:dyDescent="0.25">
      <c r="A674" s="532" t="str">
        <f>IF(ISNUMBER(VALUE(SUBSTITUTE('Named Boundary Report'!$A673,"+",""))), VALUE(SUBSTITUTE('Named Boundary Report'!$A673,"+","")), IF(TRIM('Named Boundary Report'!$A673)="", "End of Project", $A673))</f>
        <v>End of Project</v>
      </c>
      <c r="B674" s="473" t="str">
        <f>IF(ISNUMBER('Named Boundary Report'!$A673), "",TRIM(SUBSTITUTE('Named Boundary Report'!$A673, CHAR(160), " ")))</f>
        <v/>
      </c>
      <c r="C674" s="475">
        <f>'Named Boundary Report'!$F673</f>
        <v>0</v>
      </c>
    </row>
    <row r="675" spans="1:3" x14ac:dyDescent="0.25">
      <c r="A675" s="532" t="str">
        <f>IF(ISNUMBER(VALUE(SUBSTITUTE('Named Boundary Report'!$A674,"+",""))), VALUE(SUBSTITUTE('Named Boundary Report'!$A674,"+","")), IF(TRIM('Named Boundary Report'!$A674)="", "End of Project", $A674))</f>
        <v>End of Project</v>
      </c>
      <c r="B675" s="473" t="str">
        <f>IF(ISNUMBER('Named Boundary Report'!$A674), "",TRIM(SUBSTITUTE('Named Boundary Report'!$A674, CHAR(160), " ")))</f>
        <v/>
      </c>
      <c r="C675" s="475">
        <f>'Named Boundary Report'!$F674</f>
        <v>0</v>
      </c>
    </row>
    <row r="676" spans="1:3" x14ac:dyDescent="0.25">
      <c r="A676" s="532" t="str">
        <f>IF(ISNUMBER(VALUE(SUBSTITUTE('Named Boundary Report'!$A675,"+",""))), VALUE(SUBSTITUTE('Named Boundary Report'!$A675,"+","")), IF(TRIM('Named Boundary Report'!$A675)="", "End of Project", $A675))</f>
        <v>End of Project</v>
      </c>
      <c r="B676" s="473" t="str">
        <f>IF(ISNUMBER('Named Boundary Report'!$A675), "",TRIM(SUBSTITUTE('Named Boundary Report'!$A675, CHAR(160), " ")))</f>
        <v/>
      </c>
      <c r="C676" s="475">
        <f>'Named Boundary Report'!$F675</f>
        <v>0</v>
      </c>
    </row>
    <row r="677" spans="1:3" x14ac:dyDescent="0.25">
      <c r="A677" s="532" t="str">
        <f>IF(ISNUMBER(VALUE(SUBSTITUTE('Named Boundary Report'!$A676,"+",""))), VALUE(SUBSTITUTE('Named Boundary Report'!$A676,"+","")), IF(TRIM('Named Boundary Report'!$A676)="", "End of Project", $A676))</f>
        <v>End of Project</v>
      </c>
      <c r="B677" s="473" t="str">
        <f>IF(ISNUMBER('Named Boundary Report'!$A676), "",TRIM(SUBSTITUTE('Named Boundary Report'!$A676, CHAR(160), " ")))</f>
        <v/>
      </c>
      <c r="C677" s="475">
        <f>'Named Boundary Report'!$F676</f>
        <v>0</v>
      </c>
    </row>
    <row r="678" spans="1:3" x14ac:dyDescent="0.25">
      <c r="A678" s="532" t="str">
        <f>IF(ISNUMBER(VALUE(SUBSTITUTE('Named Boundary Report'!$A677,"+",""))), VALUE(SUBSTITUTE('Named Boundary Report'!$A677,"+","")), IF(TRIM('Named Boundary Report'!$A677)="", "End of Project", $A677))</f>
        <v>End of Project</v>
      </c>
      <c r="B678" s="473" t="str">
        <f>IF(ISNUMBER('Named Boundary Report'!$A677), "",TRIM(SUBSTITUTE('Named Boundary Report'!$A677, CHAR(160), " ")))</f>
        <v/>
      </c>
      <c r="C678" s="475">
        <f>'Named Boundary Report'!$F677</f>
        <v>0</v>
      </c>
    </row>
    <row r="679" spans="1:3" x14ac:dyDescent="0.25">
      <c r="A679" s="532" t="str">
        <f>IF(ISNUMBER(VALUE(SUBSTITUTE('Named Boundary Report'!$A678,"+",""))), VALUE(SUBSTITUTE('Named Boundary Report'!$A678,"+","")), IF(TRIM('Named Boundary Report'!$A678)="", "End of Project", $A678))</f>
        <v>End of Project</v>
      </c>
      <c r="B679" s="473" t="str">
        <f>IF(ISNUMBER('Named Boundary Report'!$A678), "",TRIM(SUBSTITUTE('Named Boundary Report'!$A678, CHAR(160), " ")))</f>
        <v/>
      </c>
      <c r="C679" s="475">
        <f>'Named Boundary Report'!$F678</f>
        <v>0</v>
      </c>
    </row>
    <row r="680" spans="1:3" x14ac:dyDescent="0.25">
      <c r="A680" s="532" t="str">
        <f>IF(ISNUMBER(VALUE(SUBSTITUTE('Named Boundary Report'!$A679,"+",""))), VALUE(SUBSTITUTE('Named Boundary Report'!$A679,"+","")), IF(TRIM('Named Boundary Report'!$A679)="", "End of Project", $A679))</f>
        <v>End of Project</v>
      </c>
      <c r="B680" s="473" t="str">
        <f>IF(ISNUMBER('Named Boundary Report'!$A679), "",TRIM(SUBSTITUTE('Named Boundary Report'!$A679, CHAR(160), " ")))</f>
        <v/>
      </c>
      <c r="C680" s="475">
        <f>'Named Boundary Report'!$F679</f>
        <v>0</v>
      </c>
    </row>
    <row r="681" spans="1:3" x14ac:dyDescent="0.25">
      <c r="A681" s="532" t="str">
        <f>IF(ISNUMBER(VALUE(SUBSTITUTE('Named Boundary Report'!$A680,"+",""))), VALUE(SUBSTITUTE('Named Boundary Report'!$A680,"+","")), IF(TRIM('Named Boundary Report'!$A680)="", "End of Project", $A680))</f>
        <v>End of Project</v>
      </c>
      <c r="B681" s="473" t="str">
        <f>IF(ISNUMBER('Named Boundary Report'!$A680), "",TRIM(SUBSTITUTE('Named Boundary Report'!$A680, CHAR(160), " ")))</f>
        <v/>
      </c>
      <c r="C681" s="475">
        <f>'Named Boundary Report'!$F680</f>
        <v>0</v>
      </c>
    </row>
    <row r="682" spans="1:3" x14ac:dyDescent="0.25">
      <c r="A682" s="532" t="str">
        <f>IF(ISNUMBER(VALUE(SUBSTITUTE('Named Boundary Report'!$A681,"+",""))), VALUE(SUBSTITUTE('Named Boundary Report'!$A681,"+","")), IF(TRIM('Named Boundary Report'!$A681)="", "End of Project", $A681))</f>
        <v>End of Project</v>
      </c>
      <c r="B682" s="473" t="str">
        <f>IF(ISNUMBER('Named Boundary Report'!$A681), "",TRIM(SUBSTITUTE('Named Boundary Report'!$A681, CHAR(160), " ")))</f>
        <v/>
      </c>
      <c r="C682" s="475">
        <f>'Named Boundary Report'!$F681</f>
        <v>0</v>
      </c>
    </row>
    <row r="683" spans="1:3" x14ac:dyDescent="0.25">
      <c r="A683" s="532" t="str">
        <f>IF(ISNUMBER(VALUE(SUBSTITUTE('Named Boundary Report'!$A682,"+",""))), VALUE(SUBSTITUTE('Named Boundary Report'!$A682,"+","")), IF(TRIM('Named Boundary Report'!$A682)="", "End of Project", $A682))</f>
        <v>End of Project</v>
      </c>
      <c r="B683" s="473" t="str">
        <f>IF(ISNUMBER('Named Boundary Report'!$A682), "",TRIM(SUBSTITUTE('Named Boundary Report'!$A682, CHAR(160), " ")))</f>
        <v/>
      </c>
      <c r="C683" s="475">
        <f>'Named Boundary Report'!$F682</f>
        <v>0</v>
      </c>
    </row>
    <row r="684" spans="1:3" x14ac:dyDescent="0.25">
      <c r="A684" s="532" t="str">
        <f>IF(ISNUMBER(VALUE(SUBSTITUTE('Named Boundary Report'!$A683,"+",""))), VALUE(SUBSTITUTE('Named Boundary Report'!$A683,"+","")), IF(TRIM('Named Boundary Report'!$A683)="", "End of Project", $A683))</f>
        <v>End of Project</v>
      </c>
      <c r="B684" s="473" t="str">
        <f>IF(ISNUMBER('Named Boundary Report'!$A683), "",TRIM(SUBSTITUTE('Named Boundary Report'!$A683, CHAR(160), " ")))</f>
        <v/>
      </c>
      <c r="C684" s="475">
        <f>'Named Boundary Report'!$F683</f>
        <v>0</v>
      </c>
    </row>
    <row r="685" spans="1:3" x14ac:dyDescent="0.25">
      <c r="A685" s="532" t="str">
        <f>IF(ISNUMBER(VALUE(SUBSTITUTE('Named Boundary Report'!$A684,"+",""))), VALUE(SUBSTITUTE('Named Boundary Report'!$A684,"+","")), IF(TRIM('Named Boundary Report'!$A684)="", "End of Project", $A684))</f>
        <v>End of Project</v>
      </c>
      <c r="B685" s="473" t="str">
        <f>IF(ISNUMBER('Named Boundary Report'!$A684), "",TRIM(SUBSTITUTE('Named Boundary Report'!$A684, CHAR(160), " ")))</f>
        <v/>
      </c>
      <c r="C685" s="475">
        <f>'Named Boundary Report'!$F684</f>
        <v>0</v>
      </c>
    </row>
    <row r="686" spans="1:3" x14ac:dyDescent="0.25">
      <c r="A686" s="532" t="str">
        <f>IF(ISNUMBER(VALUE(SUBSTITUTE('Named Boundary Report'!$A685,"+",""))), VALUE(SUBSTITUTE('Named Boundary Report'!$A685,"+","")), IF(TRIM('Named Boundary Report'!$A685)="", "End of Project", $A685))</f>
        <v>End of Project</v>
      </c>
      <c r="B686" s="473" t="str">
        <f>IF(ISNUMBER('Named Boundary Report'!$A685), "",TRIM(SUBSTITUTE('Named Boundary Report'!$A685, CHAR(160), " ")))</f>
        <v/>
      </c>
      <c r="C686" s="475">
        <f>'Named Boundary Report'!$F685</f>
        <v>0</v>
      </c>
    </row>
    <row r="687" spans="1:3" x14ac:dyDescent="0.25">
      <c r="A687" s="532" t="str">
        <f>IF(ISNUMBER(VALUE(SUBSTITUTE('Named Boundary Report'!$A686,"+",""))), VALUE(SUBSTITUTE('Named Boundary Report'!$A686,"+","")), IF(TRIM('Named Boundary Report'!$A686)="", "End of Project", $A686))</f>
        <v>End of Project</v>
      </c>
      <c r="B687" s="473" t="str">
        <f>IF(ISNUMBER('Named Boundary Report'!$A686), "",TRIM(SUBSTITUTE('Named Boundary Report'!$A686, CHAR(160), " ")))</f>
        <v/>
      </c>
      <c r="C687" s="475">
        <f>'Named Boundary Report'!$F686</f>
        <v>0</v>
      </c>
    </row>
    <row r="688" spans="1:3" x14ac:dyDescent="0.25">
      <c r="A688" s="532" t="str">
        <f>IF(ISNUMBER(VALUE(SUBSTITUTE('Named Boundary Report'!$A687,"+",""))), VALUE(SUBSTITUTE('Named Boundary Report'!$A687,"+","")), IF(TRIM('Named Boundary Report'!$A687)="", "End of Project", $A687))</f>
        <v>End of Project</v>
      </c>
      <c r="B688" s="473" t="str">
        <f>IF(ISNUMBER('Named Boundary Report'!$A687), "",TRIM(SUBSTITUTE('Named Boundary Report'!$A687, CHAR(160), " ")))</f>
        <v/>
      </c>
      <c r="C688" s="475">
        <f>'Named Boundary Report'!$F687</f>
        <v>0</v>
      </c>
    </row>
    <row r="689" spans="1:3" x14ac:dyDescent="0.25">
      <c r="A689" s="532" t="str">
        <f>IF(ISNUMBER(VALUE(SUBSTITUTE('Named Boundary Report'!$A688,"+",""))), VALUE(SUBSTITUTE('Named Boundary Report'!$A688,"+","")), IF(TRIM('Named Boundary Report'!$A688)="", "End of Project", $A688))</f>
        <v>End of Project</v>
      </c>
      <c r="B689" s="473" t="str">
        <f>IF(ISNUMBER('Named Boundary Report'!$A688), "",TRIM(SUBSTITUTE('Named Boundary Report'!$A688, CHAR(160), " ")))</f>
        <v/>
      </c>
      <c r="C689" s="475">
        <f>'Named Boundary Report'!$F688</f>
        <v>0</v>
      </c>
    </row>
    <row r="690" spans="1:3" x14ac:dyDescent="0.25">
      <c r="A690" s="532" t="str">
        <f>IF(ISNUMBER(VALUE(SUBSTITUTE('Named Boundary Report'!$A689,"+",""))), VALUE(SUBSTITUTE('Named Boundary Report'!$A689,"+","")), IF(TRIM('Named Boundary Report'!$A689)="", "End of Project", $A689))</f>
        <v>End of Project</v>
      </c>
      <c r="B690" s="473" t="str">
        <f>IF(ISNUMBER('Named Boundary Report'!$A689), "",TRIM(SUBSTITUTE('Named Boundary Report'!$A689, CHAR(160), " ")))</f>
        <v/>
      </c>
      <c r="C690" s="475">
        <f>'Named Boundary Report'!$F689</f>
        <v>0</v>
      </c>
    </row>
    <row r="691" spans="1:3" x14ac:dyDescent="0.25">
      <c r="A691" s="532" t="str">
        <f>IF(ISNUMBER(VALUE(SUBSTITUTE('Named Boundary Report'!$A690,"+",""))), VALUE(SUBSTITUTE('Named Boundary Report'!$A690,"+","")), IF(TRIM('Named Boundary Report'!$A690)="", "End of Project", $A690))</f>
        <v>End of Project</v>
      </c>
      <c r="B691" s="473" t="str">
        <f>IF(ISNUMBER('Named Boundary Report'!$A690), "",TRIM(SUBSTITUTE('Named Boundary Report'!$A690, CHAR(160), " ")))</f>
        <v/>
      </c>
      <c r="C691" s="475">
        <f>'Named Boundary Report'!$F690</f>
        <v>0</v>
      </c>
    </row>
    <row r="692" spans="1:3" x14ac:dyDescent="0.25">
      <c r="A692" s="532" t="str">
        <f>IF(ISNUMBER(VALUE(SUBSTITUTE('Named Boundary Report'!$A691,"+",""))), VALUE(SUBSTITUTE('Named Boundary Report'!$A691,"+","")), IF(TRIM('Named Boundary Report'!$A691)="", "End of Project", $A691))</f>
        <v>End of Project</v>
      </c>
      <c r="B692" s="473" t="str">
        <f>IF(ISNUMBER('Named Boundary Report'!$A691), "",TRIM(SUBSTITUTE('Named Boundary Report'!$A691, CHAR(160), " ")))</f>
        <v/>
      </c>
      <c r="C692" s="475">
        <f>'Named Boundary Report'!$F691</f>
        <v>0</v>
      </c>
    </row>
    <row r="693" spans="1:3" x14ac:dyDescent="0.25">
      <c r="A693" s="532" t="str">
        <f>IF(ISNUMBER(VALUE(SUBSTITUTE('Named Boundary Report'!$A692,"+",""))), VALUE(SUBSTITUTE('Named Boundary Report'!$A692,"+","")), IF(TRIM('Named Boundary Report'!$A692)="", "End of Project", $A692))</f>
        <v>End of Project</v>
      </c>
      <c r="B693" s="473" t="str">
        <f>IF(ISNUMBER('Named Boundary Report'!$A692), "",TRIM(SUBSTITUTE('Named Boundary Report'!$A692, CHAR(160), " ")))</f>
        <v/>
      </c>
      <c r="C693" s="475">
        <f>'Named Boundary Report'!$F692</f>
        <v>0</v>
      </c>
    </row>
    <row r="694" spans="1:3" x14ac:dyDescent="0.25">
      <c r="A694" s="532" t="str">
        <f>IF(ISNUMBER(VALUE(SUBSTITUTE('Named Boundary Report'!$A693,"+",""))), VALUE(SUBSTITUTE('Named Boundary Report'!$A693,"+","")), IF(TRIM('Named Boundary Report'!$A693)="", "End of Project", $A693))</f>
        <v>End of Project</v>
      </c>
      <c r="B694" s="473" t="str">
        <f>IF(ISNUMBER('Named Boundary Report'!$A693), "",TRIM(SUBSTITUTE('Named Boundary Report'!$A693, CHAR(160), " ")))</f>
        <v/>
      </c>
      <c r="C694" s="475">
        <f>'Named Boundary Report'!$F693</f>
        <v>0</v>
      </c>
    </row>
    <row r="695" spans="1:3" x14ac:dyDescent="0.25">
      <c r="A695" s="532" t="str">
        <f>IF(ISNUMBER(VALUE(SUBSTITUTE('Named Boundary Report'!$A694,"+",""))), VALUE(SUBSTITUTE('Named Boundary Report'!$A694,"+","")), IF(TRIM('Named Boundary Report'!$A694)="", "End of Project", $A694))</f>
        <v>End of Project</v>
      </c>
      <c r="B695" s="473" t="str">
        <f>IF(ISNUMBER('Named Boundary Report'!$A694), "",TRIM(SUBSTITUTE('Named Boundary Report'!$A694, CHAR(160), " ")))</f>
        <v/>
      </c>
      <c r="C695" s="475">
        <f>'Named Boundary Report'!$F694</f>
        <v>0</v>
      </c>
    </row>
    <row r="696" spans="1:3" x14ac:dyDescent="0.25">
      <c r="A696" s="532" t="str">
        <f>IF(ISNUMBER(VALUE(SUBSTITUTE('Named Boundary Report'!$A695,"+",""))), VALUE(SUBSTITUTE('Named Boundary Report'!$A695,"+","")), IF(TRIM('Named Boundary Report'!$A695)="", "End of Project", $A695))</f>
        <v>End of Project</v>
      </c>
      <c r="B696" s="473" t="str">
        <f>IF(ISNUMBER('Named Boundary Report'!$A695), "",TRIM(SUBSTITUTE('Named Boundary Report'!$A695, CHAR(160), " ")))</f>
        <v/>
      </c>
      <c r="C696" s="475">
        <f>'Named Boundary Report'!$F695</f>
        <v>0</v>
      </c>
    </row>
    <row r="697" spans="1:3" x14ac:dyDescent="0.25">
      <c r="A697" s="532" t="str">
        <f>IF(ISNUMBER(VALUE(SUBSTITUTE('Named Boundary Report'!$A696,"+",""))), VALUE(SUBSTITUTE('Named Boundary Report'!$A696,"+","")), IF(TRIM('Named Boundary Report'!$A696)="", "End of Project", $A696))</f>
        <v>End of Project</v>
      </c>
      <c r="B697" s="473" t="str">
        <f>IF(ISNUMBER('Named Boundary Report'!$A696), "",TRIM(SUBSTITUTE('Named Boundary Report'!$A696, CHAR(160), " ")))</f>
        <v/>
      </c>
      <c r="C697" s="475">
        <f>'Named Boundary Report'!$F696</f>
        <v>0</v>
      </c>
    </row>
    <row r="698" spans="1:3" x14ac:dyDescent="0.25">
      <c r="A698" s="532" t="str">
        <f>IF(ISNUMBER(VALUE(SUBSTITUTE('Named Boundary Report'!$A697,"+",""))), VALUE(SUBSTITUTE('Named Boundary Report'!$A697,"+","")), IF(TRIM('Named Boundary Report'!$A697)="", "End of Project", $A697))</f>
        <v>End of Project</v>
      </c>
      <c r="B698" s="473" t="str">
        <f>IF(ISNUMBER('Named Boundary Report'!$A697), "",TRIM(SUBSTITUTE('Named Boundary Report'!$A697, CHAR(160), " ")))</f>
        <v/>
      </c>
      <c r="C698" s="475">
        <f>'Named Boundary Report'!$F697</f>
        <v>0</v>
      </c>
    </row>
    <row r="699" spans="1:3" x14ac:dyDescent="0.25">
      <c r="A699" s="532" t="str">
        <f>IF(ISNUMBER(VALUE(SUBSTITUTE('Named Boundary Report'!$A698,"+",""))), VALUE(SUBSTITUTE('Named Boundary Report'!$A698,"+","")), IF(TRIM('Named Boundary Report'!$A698)="", "End of Project", $A698))</f>
        <v>End of Project</v>
      </c>
      <c r="B699" s="473" t="str">
        <f>IF(ISNUMBER('Named Boundary Report'!$A698), "",TRIM(SUBSTITUTE('Named Boundary Report'!$A698, CHAR(160), " ")))</f>
        <v/>
      </c>
      <c r="C699" s="475">
        <f>'Named Boundary Report'!$F698</f>
        <v>0</v>
      </c>
    </row>
    <row r="700" spans="1:3" x14ac:dyDescent="0.25">
      <c r="A700" s="532" t="str">
        <f>IF(ISNUMBER(VALUE(SUBSTITUTE('Named Boundary Report'!$A699,"+",""))), VALUE(SUBSTITUTE('Named Boundary Report'!$A699,"+","")), IF(TRIM('Named Boundary Report'!$A699)="", "End of Project", $A699))</f>
        <v>End of Project</v>
      </c>
      <c r="B700" s="473" t="str">
        <f>IF(ISNUMBER('Named Boundary Report'!$A699), "",TRIM(SUBSTITUTE('Named Boundary Report'!$A699, CHAR(160), " ")))</f>
        <v/>
      </c>
      <c r="C700" s="475">
        <f>'Named Boundary Report'!$F699</f>
        <v>0</v>
      </c>
    </row>
    <row r="701" spans="1:3" x14ac:dyDescent="0.25">
      <c r="A701" s="532" t="str">
        <f>IF(ISNUMBER(VALUE(SUBSTITUTE('Named Boundary Report'!$A700,"+",""))), VALUE(SUBSTITUTE('Named Boundary Report'!$A700,"+","")), IF(TRIM('Named Boundary Report'!$A700)="", "End of Project", $A700))</f>
        <v>End of Project</v>
      </c>
      <c r="B701" s="473" t="str">
        <f>IF(ISNUMBER('Named Boundary Report'!$A700), "",TRIM(SUBSTITUTE('Named Boundary Report'!$A700, CHAR(160), " ")))</f>
        <v/>
      </c>
      <c r="C701" s="475">
        <f>'Named Boundary Report'!$F700</f>
        <v>0</v>
      </c>
    </row>
    <row r="702" spans="1:3" x14ac:dyDescent="0.25">
      <c r="A702" s="532" t="str">
        <f>IF(ISNUMBER(VALUE(SUBSTITUTE('Named Boundary Report'!$A701,"+",""))), VALUE(SUBSTITUTE('Named Boundary Report'!$A701,"+","")), IF(TRIM('Named Boundary Report'!$A701)="", "End of Project", $A701))</f>
        <v>End of Project</v>
      </c>
      <c r="B702" s="473" t="str">
        <f>IF(ISNUMBER('Named Boundary Report'!$A701), "",TRIM(SUBSTITUTE('Named Boundary Report'!$A701, CHAR(160), " ")))</f>
        <v/>
      </c>
      <c r="C702" s="475">
        <f>'Named Boundary Report'!$F701</f>
        <v>0</v>
      </c>
    </row>
    <row r="703" spans="1:3" x14ac:dyDescent="0.25">
      <c r="A703" s="532" t="str">
        <f>IF(ISNUMBER(VALUE(SUBSTITUTE('Named Boundary Report'!$A702,"+",""))), VALUE(SUBSTITUTE('Named Boundary Report'!$A702,"+","")), IF(TRIM('Named Boundary Report'!$A702)="", "End of Project", $A702))</f>
        <v>End of Project</v>
      </c>
      <c r="B703" s="473" t="str">
        <f>IF(ISNUMBER('Named Boundary Report'!$A702), "",TRIM(SUBSTITUTE('Named Boundary Report'!$A702, CHAR(160), " ")))</f>
        <v/>
      </c>
      <c r="C703" s="475">
        <f>'Named Boundary Report'!$F702</f>
        <v>0</v>
      </c>
    </row>
    <row r="704" spans="1:3" x14ac:dyDescent="0.25">
      <c r="A704" s="532" t="str">
        <f>IF(ISNUMBER(VALUE(SUBSTITUTE('Named Boundary Report'!$A703,"+",""))), VALUE(SUBSTITUTE('Named Boundary Report'!$A703,"+","")), IF(TRIM('Named Boundary Report'!$A703)="", "End of Project", $A703))</f>
        <v>End of Project</v>
      </c>
      <c r="B704" s="473" t="str">
        <f>IF(ISNUMBER('Named Boundary Report'!$A703), "",TRIM(SUBSTITUTE('Named Boundary Report'!$A703, CHAR(160), " ")))</f>
        <v/>
      </c>
      <c r="C704" s="475">
        <f>'Named Boundary Report'!$F703</f>
        <v>0</v>
      </c>
    </row>
    <row r="705" spans="1:3" x14ac:dyDescent="0.25">
      <c r="A705" s="532" t="str">
        <f>IF(ISNUMBER(VALUE(SUBSTITUTE('Named Boundary Report'!$A704,"+",""))), VALUE(SUBSTITUTE('Named Boundary Report'!$A704,"+","")), IF(TRIM('Named Boundary Report'!$A704)="", "End of Project", $A704))</f>
        <v>End of Project</v>
      </c>
      <c r="B705" s="473" t="str">
        <f>IF(ISNUMBER('Named Boundary Report'!$A704), "",TRIM(SUBSTITUTE('Named Boundary Report'!$A704, CHAR(160), " ")))</f>
        <v/>
      </c>
      <c r="C705" s="475">
        <f>'Named Boundary Report'!$F704</f>
        <v>0</v>
      </c>
    </row>
    <row r="706" spans="1:3" x14ac:dyDescent="0.25">
      <c r="A706" s="532" t="str">
        <f>IF(ISNUMBER(VALUE(SUBSTITUTE('Named Boundary Report'!$A705,"+",""))), VALUE(SUBSTITUTE('Named Boundary Report'!$A705,"+","")), IF(TRIM('Named Boundary Report'!$A705)="", "End of Project", $A705))</f>
        <v>End of Project</v>
      </c>
      <c r="B706" s="473" t="str">
        <f>IF(ISNUMBER('Named Boundary Report'!$A705), "",TRIM(SUBSTITUTE('Named Boundary Report'!$A705, CHAR(160), " ")))</f>
        <v/>
      </c>
      <c r="C706" s="475">
        <f>'Named Boundary Report'!$F705</f>
        <v>0</v>
      </c>
    </row>
    <row r="707" spans="1:3" x14ac:dyDescent="0.25">
      <c r="A707" s="532" t="str">
        <f>IF(ISNUMBER(VALUE(SUBSTITUTE('Named Boundary Report'!$A706,"+",""))), VALUE(SUBSTITUTE('Named Boundary Report'!$A706,"+","")), IF(TRIM('Named Boundary Report'!$A706)="", "End of Project", $A706))</f>
        <v>End of Project</v>
      </c>
      <c r="B707" s="473" t="str">
        <f>IF(ISNUMBER('Named Boundary Report'!$A706), "",TRIM(SUBSTITUTE('Named Boundary Report'!$A706, CHAR(160), " ")))</f>
        <v/>
      </c>
      <c r="C707" s="475">
        <f>'Named Boundary Report'!$F706</f>
        <v>0</v>
      </c>
    </row>
    <row r="708" spans="1:3" x14ac:dyDescent="0.25">
      <c r="A708" s="532" t="str">
        <f>IF(ISNUMBER(VALUE(SUBSTITUTE('Named Boundary Report'!$A707,"+",""))), VALUE(SUBSTITUTE('Named Boundary Report'!$A707,"+","")), IF(TRIM('Named Boundary Report'!$A707)="", "End of Project", $A707))</f>
        <v>End of Project</v>
      </c>
      <c r="B708" s="473" t="str">
        <f>IF(ISNUMBER('Named Boundary Report'!$A707), "",TRIM(SUBSTITUTE('Named Boundary Report'!$A707, CHAR(160), " ")))</f>
        <v/>
      </c>
      <c r="C708" s="475">
        <f>'Named Boundary Report'!$F707</f>
        <v>0</v>
      </c>
    </row>
    <row r="709" spans="1:3" x14ac:dyDescent="0.25">
      <c r="A709" s="532" t="str">
        <f>IF(ISNUMBER(VALUE(SUBSTITUTE('Named Boundary Report'!$A708,"+",""))), VALUE(SUBSTITUTE('Named Boundary Report'!$A708,"+","")), IF(TRIM('Named Boundary Report'!$A708)="", "End of Project", $A708))</f>
        <v>End of Project</v>
      </c>
      <c r="B709" s="473" t="str">
        <f>IF(ISNUMBER('Named Boundary Report'!$A708), "",TRIM(SUBSTITUTE('Named Boundary Report'!$A708, CHAR(160), " ")))</f>
        <v/>
      </c>
      <c r="C709" s="475">
        <f>'Named Boundary Report'!$F708</f>
        <v>0</v>
      </c>
    </row>
    <row r="710" spans="1:3" x14ac:dyDescent="0.25">
      <c r="A710" s="532" t="str">
        <f>IF(ISNUMBER(VALUE(SUBSTITUTE('Named Boundary Report'!$A709,"+",""))), VALUE(SUBSTITUTE('Named Boundary Report'!$A709,"+","")), IF(TRIM('Named Boundary Report'!$A709)="", "End of Project", $A709))</f>
        <v>End of Project</v>
      </c>
      <c r="B710" s="473" t="str">
        <f>IF(ISNUMBER('Named Boundary Report'!$A709), "",TRIM(SUBSTITUTE('Named Boundary Report'!$A709, CHAR(160), " ")))</f>
        <v/>
      </c>
      <c r="C710" s="475">
        <f>'Named Boundary Report'!$F709</f>
        <v>0</v>
      </c>
    </row>
    <row r="711" spans="1:3" x14ac:dyDescent="0.25">
      <c r="A711" s="532" t="str">
        <f>IF(ISNUMBER(VALUE(SUBSTITUTE('Named Boundary Report'!$A710,"+",""))), VALUE(SUBSTITUTE('Named Boundary Report'!$A710,"+","")), IF(TRIM('Named Boundary Report'!$A710)="", "End of Project", $A710))</f>
        <v>End of Project</v>
      </c>
      <c r="B711" s="473" t="str">
        <f>IF(ISNUMBER('Named Boundary Report'!$A710), "",TRIM(SUBSTITUTE('Named Boundary Report'!$A710, CHAR(160), " ")))</f>
        <v/>
      </c>
      <c r="C711" s="475">
        <f>'Named Boundary Report'!$F710</f>
        <v>0</v>
      </c>
    </row>
    <row r="712" spans="1:3" x14ac:dyDescent="0.25">
      <c r="A712" s="532" t="str">
        <f>IF(ISNUMBER(VALUE(SUBSTITUTE('Named Boundary Report'!$A711,"+",""))), VALUE(SUBSTITUTE('Named Boundary Report'!$A711,"+","")), IF(TRIM('Named Boundary Report'!$A711)="", "End of Project", $A711))</f>
        <v>End of Project</v>
      </c>
      <c r="B712" s="473" t="str">
        <f>IF(ISNUMBER('Named Boundary Report'!$A711), "",TRIM(SUBSTITUTE('Named Boundary Report'!$A711, CHAR(160), " ")))</f>
        <v/>
      </c>
      <c r="C712" s="475">
        <f>'Named Boundary Report'!$F711</f>
        <v>0</v>
      </c>
    </row>
    <row r="713" spans="1:3" x14ac:dyDescent="0.25">
      <c r="A713" s="532" t="str">
        <f>IF(ISNUMBER(VALUE(SUBSTITUTE('Named Boundary Report'!$A712,"+",""))), VALUE(SUBSTITUTE('Named Boundary Report'!$A712,"+","")), IF(TRIM('Named Boundary Report'!$A712)="", "End of Project", $A712))</f>
        <v>End of Project</v>
      </c>
      <c r="B713" s="473" t="str">
        <f>IF(ISNUMBER('Named Boundary Report'!$A712), "",TRIM(SUBSTITUTE('Named Boundary Report'!$A712, CHAR(160), " ")))</f>
        <v/>
      </c>
      <c r="C713" s="475">
        <f>'Named Boundary Report'!$F712</f>
        <v>0</v>
      </c>
    </row>
    <row r="714" spans="1:3" x14ac:dyDescent="0.25">
      <c r="A714" s="532" t="str">
        <f>IF(ISNUMBER(VALUE(SUBSTITUTE('Named Boundary Report'!$A713,"+",""))), VALUE(SUBSTITUTE('Named Boundary Report'!$A713,"+","")), IF(TRIM('Named Boundary Report'!$A713)="", "End of Project", $A713))</f>
        <v>End of Project</v>
      </c>
      <c r="B714" s="473" t="str">
        <f>IF(ISNUMBER('Named Boundary Report'!$A713), "",TRIM(SUBSTITUTE('Named Boundary Report'!$A713, CHAR(160), " ")))</f>
        <v/>
      </c>
      <c r="C714" s="475">
        <f>'Named Boundary Report'!$F713</f>
        <v>0</v>
      </c>
    </row>
    <row r="715" spans="1:3" x14ac:dyDescent="0.25">
      <c r="A715" s="532" t="str">
        <f>IF(ISNUMBER(VALUE(SUBSTITUTE('Named Boundary Report'!$A714,"+",""))), VALUE(SUBSTITUTE('Named Boundary Report'!$A714,"+","")), IF(TRIM('Named Boundary Report'!$A714)="", "End of Project", $A714))</f>
        <v>End of Project</v>
      </c>
      <c r="B715" s="473" t="str">
        <f>IF(ISNUMBER('Named Boundary Report'!$A714), "",TRIM(SUBSTITUTE('Named Boundary Report'!$A714, CHAR(160), " ")))</f>
        <v/>
      </c>
      <c r="C715" s="475">
        <f>'Named Boundary Report'!$F714</f>
        <v>0</v>
      </c>
    </row>
    <row r="716" spans="1:3" x14ac:dyDescent="0.25">
      <c r="A716" s="532" t="str">
        <f>IF(ISNUMBER(VALUE(SUBSTITUTE('Named Boundary Report'!$A715,"+",""))), VALUE(SUBSTITUTE('Named Boundary Report'!$A715,"+","")), IF(TRIM('Named Boundary Report'!$A715)="", "End of Project", $A715))</f>
        <v>End of Project</v>
      </c>
      <c r="B716" s="473" t="str">
        <f>IF(ISNUMBER('Named Boundary Report'!$A715), "",TRIM(SUBSTITUTE('Named Boundary Report'!$A715, CHAR(160), " ")))</f>
        <v/>
      </c>
      <c r="C716" s="475">
        <f>'Named Boundary Report'!$F715</f>
        <v>0</v>
      </c>
    </row>
    <row r="717" spans="1:3" x14ac:dyDescent="0.25">
      <c r="A717" s="532" t="str">
        <f>IF(ISNUMBER(VALUE(SUBSTITUTE('Named Boundary Report'!$A716,"+",""))), VALUE(SUBSTITUTE('Named Boundary Report'!$A716,"+","")), IF(TRIM('Named Boundary Report'!$A716)="", "End of Project", $A716))</f>
        <v>End of Project</v>
      </c>
      <c r="B717" s="473" t="str">
        <f>IF(ISNUMBER('Named Boundary Report'!$A716), "",TRIM(SUBSTITUTE('Named Boundary Report'!$A716, CHAR(160), " ")))</f>
        <v/>
      </c>
      <c r="C717" s="475">
        <f>'Named Boundary Report'!$F716</f>
        <v>0</v>
      </c>
    </row>
    <row r="718" spans="1:3" x14ac:dyDescent="0.25">
      <c r="A718" s="532" t="str">
        <f>IF(ISNUMBER(VALUE(SUBSTITUTE('Named Boundary Report'!$A717,"+",""))), VALUE(SUBSTITUTE('Named Boundary Report'!$A717,"+","")), IF(TRIM('Named Boundary Report'!$A717)="", "End of Project", $A717))</f>
        <v>End of Project</v>
      </c>
      <c r="B718" s="473" t="str">
        <f>IF(ISNUMBER('Named Boundary Report'!$A717), "",TRIM(SUBSTITUTE('Named Boundary Report'!$A717, CHAR(160), " ")))</f>
        <v/>
      </c>
      <c r="C718" s="475">
        <f>'Named Boundary Report'!$F717</f>
        <v>0</v>
      </c>
    </row>
    <row r="719" spans="1:3" x14ac:dyDescent="0.25">
      <c r="A719" s="532" t="str">
        <f>IF(ISNUMBER(VALUE(SUBSTITUTE('Named Boundary Report'!$A718,"+",""))), VALUE(SUBSTITUTE('Named Boundary Report'!$A718,"+","")), IF(TRIM('Named Boundary Report'!$A718)="", "End of Project", $A718))</f>
        <v>End of Project</v>
      </c>
      <c r="B719" s="473" t="str">
        <f>IF(ISNUMBER('Named Boundary Report'!$A718), "",TRIM(SUBSTITUTE('Named Boundary Report'!$A718, CHAR(160), " ")))</f>
        <v/>
      </c>
      <c r="C719" s="475">
        <f>'Named Boundary Report'!$F718</f>
        <v>0</v>
      </c>
    </row>
    <row r="720" spans="1:3" x14ac:dyDescent="0.25">
      <c r="A720" s="532" t="str">
        <f>IF(ISNUMBER(VALUE(SUBSTITUTE('Named Boundary Report'!$A719,"+",""))), VALUE(SUBSTITUTE('Named Boundary Report'!$A719,"+","")), IF(TRIM('Named Boundary Report'!$A719)="", "End of Project", $A719))</f>
        <v>End of Project</v>
      </c>
      <c r="B720" s="473" t="str">
        <f>IF(ISNUMBER('Named Boundary Report'!$A719), "",TRIM(SUBSTITUTE('Named Boundary Report'!$A719, CHAR(160), " ")))</f>
        <v/>
      </c>
      <c r="C720" s="475">
        <f>'Named Boundary Report'!$F719</f>
        <v>0</v>
      </c>
    </row>
    <row r="721" spans="1:3" x14ac:dyDescent="0.25">
      <c r="A721" s="532" t="str">
        <f>IF(ISNUMBER(VALUE(SUBSTITUTE('Named Boundary Report'!$A720,"+",""))), VALUE(SUBSTITUTE('Named Boundary Report'!$A720,"+","")), IF(TRIM('Named Boundary Report'!$A720)="", "End of Project", $A720))</f>
        <v>End of Project</v>
      </c>
      <c r="B721" s="473" t="str">
        <f>IF(ISNUMBER('Named Boundary Report'!$A720), "",TRIM(SUBSTITUTE('Named Boundary Report'!$A720, CHAR(160), " ")))</f>
        <v/>
      </c>
      <c r="C721" s="475">
        <f>'Named Boundary Report'!$F720</f>
        <v>0</v>
      </c>
    </row>
    <row r="722" spans="1:3" x14ac:dyDescent="0.25">
      <c r="A722" s="532" t="str">
        <f>IF(ISNUMBER(VALUE(SUBSTITUTE('Named Boundary Report'!$A721,"+",""))), VALUE(SUBSTITUTE('Named Boundary Report'!$A721,"+","")), IF(TRIM('Named Boundary Report'!$A721)="", "End of Project", $A721))</f>
        <v>End of Project</v>
      </c>
      <c r="B722" s="473" t="str">
        <f>IF(ISNUMBER('Named Boundary Report'!$A721), "",TRIM(SUBSTITUTE('Named Boundary Report'!$A721, CHAR(160), " ")))</f>
        <v/>
      </c>
      <c r="C722" s="475">
        <f>'Named Boundary Report'!$F721</f>
        <v>0</v>
      </c>
    </row>
    <row r="723" spans="1:3" x14ac:dyDescent="0.25">
      <c r="A723" s="532" t="str">
        <f>IF(ISNUMBER(VALUE(SUBSTITUTE('Named Boundary Report'!$A722,"+",""))), VALUE(SUBSTITUTE('Named Boundary Report'!$A722,"+","")), IF(TRIM('Named Boundary Report'!$A722)="", "End of Project", $A722))</f>
        <v>End of Project</v>
      </c>
      <c r="B723" s="473" t="str">
        <f>IF(ISNUMBER('Named Boundary Report'!$A722), "",TRIM(SUBSTITUTE('Named Boundary Report'!$A722, CHAR(160), " ")))</f>
        <v/>
      </c>
      <c r="C723" s="475">
        <f>'Named Boundary Report'!$F722</f>
        <v>0</v>
      </c>
    </row>
    <row r="724" spans="1:3" x14ac:dyDescent="0.25">
      <c r="A724" s="532" t="str">
        <f>IF(ISNUMBER(VALUE(SUBSTITUTE('Named Boundary Report'!$A723,"+",""))), VALUE(SUBSTITUTE('Named Boundary Report'!$A723,"+","")), IF(TRIM('Named Boundary Report'!$A723)="", "End of Project", $A723))</f>
        <v>End of Project</v>
      </c>
      <c r="B724" s="473" t="str">
        <f>IF(ISNUMBER('Named Boundary Report'!$A723), "",TRIM(SUBSTITUTE('Named Boundary Report'!$A723, CHAR(160), " ")))</f>
        <v/>
      </c>
      <c r="C724" s="475">
        <f>'Named Boundary Report'!$F723</f>
        <v>0</v>
      </c>
    </row>
    <row r="725" spans="1:3" x14ac:dyDescent="0.25">
      <c r="A725" s="532" t="str">
        <f>IF(ISNUMBER(VALUE(SUBSTITUTE('Named Boundary Report'!$A724,"+",""))), VALUE(SUBSTITUTE('Named Boundary Report'!$A724,"+","")), IF(TRIM('Named Boundary Report'!$A724)="", "End of Project", $A724))</f>
        <v>End of Project</v>
      </c>
      <c r="B725" s="473" t="str">
        <f>IF(ISNUMBER('Named Boundary Report'!$A724), "",TRIM(SUBSTITUTE('Named Boundary Report'!$A724, CHAR(160), " ")))</f>
        <v/>
      </c>
      <c r="C725" s="475">
        <f>'Named Boundary Report'!$F724</f>
        <v>0</v>
      </c>
    </row>
    <row r="726" spans="1:3" x14ac:dyDescent="0.25">
      <c r="A726" s="532" t="str">
        <f>IF(ISNUMBER(VALUE(SUBSTITUTE('Named Boundary Report'!$A725,"+",""))), VALUE(SUBSTITUTE('Named Boundary Report'!$A725,"+","")), IF(TRIM('Named Boundary Report'!$A725)="", "End of Project", $A725))</f>
        <v>End of Project</v>
      </c>
      <c r="B726" s="473" t="str">
        <f>IF(ISNUMBER('Named Boundary Report'!$A725), "",TRIM(SUBSTITUTE('Named Boundary Report'!$A725, CHAR(160), " ")))</f>
        <v/>
      </c>
      <c r="C726" s="475">
        <f>'Named Boundary Report'!$F725</f>
        <v>0</v>
      </c>
    </row>
    <row r="727" spans="1:3" x14ac:dyDescent="0.25">
      <c r="A727" s="532" t="str">
        <f>IF(ISNUMBER(VALUE(SUBSTITUTE('Named Boundary Report'!$A726,"+",""))), VALUE(SUBSTITUTE('Named Boundary Report'!$A726,"+","")), IF(TRIM('Named Boundary Report'!$A726)="", "End of Project", $A726))</f>
        <v>End of Project</v>
      </c>
      <c r="B727" s="473" t="str">
        <f>IF(ISNUMBER('Named Boundary Report'!$A726), "",TRIM(SUBSTITUTE('Named Boundary Report'!$A726, CHAR(160), " ")))</f>
        <v/>
      </c>
      <c r="C727" s="475">
        <f>'Named Boundary Report'!$F726</f>
        <v>0</v>
      </c>
    </row>
    <row r="728" spans="1:3" x14ac:dyDescent="0.25">
      <c r="A728" s="532" t="str">
        <f>IF(ISNUMBER(VALUE(SUBSTITUTE('Named Boundary Report'!$A727,"+",""))), VALUE(SUBSTITUTE('Named Boundary Report'!$A727,"+","")), IF(TRIM('Named Boundary Report'!$A727)="", "End of Project", $A727))</f>
        <v>End of Project</v>
      </c>
      <c r="B728" s="473" t="str">
        <f>IF(ISNUMBER('Named Boundary Report'!$A727), "",TRIM(SUBSTITUTE('Named Boundary Report'!$A727, CHAR(160), " ")))</f>
        <v/>
      </c>
      <c r="C728" s="475">
        <f>'Named Boundary Report'!$F727</f>
        <v>0</v>
      </c>
    </row>
    <row r="729" spans="1:3" x14ac:dyDescent="0.25">
      <c r="A729" s="532" t="str">
        <f>IF(ISNUMBER(VALUE(SUBSTITUTE('Named Boundary Report'!$A728,"+",""))), VALUE(SUBSTITUTE('Named Boundary Report'!$A728,"+","")), IF(TRIM('Named Boundary Report'!$A728)="", "End of Project", $A728))</f>
        <v>End of Project</v>
      </c>
      <c r="B729" s="473" t="str">
        <f>IF(ISNUMBER('Named Boundary Report'!$A728), "",TRIM(SUBSTITUTE('Named Boundary Report'!$A728, CHAR(160), " ")))</f>
        <v/>
      </c>
      <c r="C729" s="475">
        <f>'Named Boundary Report'!$F728</f>
        <v>0</v>
      </c>
    </row>
    <row r="730" spans="1:3" x14ac:dyDescent="0.25">
      <c r="A730" s="532" t="str">
        <f>IF(ISNUMBER(VALUE(SUBSTITUTE('Named Boundary Report'!$A729,"+",""))), VALUE(SUBSTITUTE('Named Boundary Report'!$A729,"+","")), IF(TRIM('Named Boundary Report'!$A729)="", "End of Project", $A729))</f>
        <v>End of Project</v>
      </c>
      <c r="B730" s="473" t="str">
        <f>IF(ISNUMBER('Named Boundary Report'!$A729), "",TRIM(SUBSTITUTE('Named Boundary Report'!$A729, CHAR(160), " ")))</f>
        <v/>
      </c>
      <c r="C730" s="475">
        <f>'Named Boundary Report'!$F729</f>
        <v>0</v>
      </c>
    </row>
    <row r="731" spans="1:3" x14ac:dyDescent="0.25">
      <c r="A731" s="532" t="str">
        <f>IF(ISNUMBER(VALUE(SUBSTITUTE('Named Boundary Report'!$A730,"+",""))), VALUE(SUBSTITUTE('Named Boundary Report'!$A730,"+","")), IF(TRIM('Named Boundary Report'!$A730)="", "End of Project", $A730))</f>
        <v>End of Project</v>
      </c>
      <c r="B731" s="473" t="str">
        <f>IF(ISNUMBER('Named Boundary Report'!$A730), "",TRIM(SUBSTITUTE('Named Boundary Report'!$A730, CHAR(160), " ")))</f>
        <v/>
      </c>
      <c r="C731" s="475">
        <f>'Named Boundary Report'!$F730</f>
        <v>0</v>
      </c>
    </row>
    <row r="732" spans="1:3" x14ac:dyDescent="0.25">
      <c r="A732" s="532" t="str">
        <f>IF(ISNUMBER(VALUE(SUBSTITUTE('Named Boundary Report'!$A731,"+",""))), VALUE(SUBSTITUTE('Named Boundary Report'!$A731,"+","")), IF(TRIM('Named Boundary Report'!$A731)="", "End of Project", $A731))</f>
        <v>End of Project</v>
      </c>
      <c r="B732" s="473" t="str">
        <f>IF(ISNUMBER('Named Boundary Report'!$A731), "",TRIM(SUBSTITUTE('Named Boundary Report'!$A731, CHAR(160), " ")))</f>
        <v/>
      </c>
      <c r="C732" s="475">
        <f>'Named Boundary Report'!$F731</f>
        <v>0</v>
      </c>
    </row>
    <row r="733" spans="1:3" x14ac:dyDescent="0.25">
      <c r="A733" s="532" t="str">
        <f>IF(ISNUMBER(VALUE(SUBSTITUTE('Named Boundary Report'!$A732,"+",""))), VALUE(SUBSTITUTE('Named Boundary Report'!$A732,"+","")), IF(TRIM('Named Boundary Report'!$A732)="", "End of Project", $A732))</f>
        <v>End of Project</v>
      </c>
      <c r="B733" s="473" t="str">
        <f>IF(ISNUMBER('Named Boundary Report'!$A732), "",TRIM(SUBSTITUTE('Named Boundary Report'!$A732, CHAR(160), " ")))</f>
        <v/>
      </c>
      <c r="C733" s="475">
        <f>'Named Boundary Report'!$F732</f>
        <v>0</v>
      </c>
    </row>
    <row r="734" spans="1:3" x14ac:dyDescent="0.25">
      <c r="A734" s="532" t="str">
        <f>IF(ISNUMBER(VALUE(SUBSTITUTE('Named Boundary Report'!$A733,"+",""))), VALUE(SUBSTITUTE('Named Boundary Report'!$A733,"+","")), IF(TRIM('Named Boundary Report'!$A733)="", "End of Project", $A733))</f>
        <v>End of Project</v>
      </c>
      <c r="B734" s="473" t="str">
        <f>IF(ISNUMBER('Named Boundary Report'!$A733), "",TRIM(SUBSTITUTE('Named Boundary Report'!$A733, CHAR(160), " ")))</f>
        <v/>
      </c>
      <c r="C734" s="475">
        <f>'Named Boundary Report'!$F733</f>
        <v>0</v>
      </c>
    </row>
    <row r="735" spans="1:3" x14ac:dyDescent="0.25">
      <c r="A735" s="532" t="str">
        <f>IF(ISNUMBER(VALUE(SUBSTITUTE('Named Boundary Report'!$A734,"+",""))), VALUE(SUBSTITUTE('Named Boundary Report'!$A734,"+","")), IF(TRIM('Named Boundary Report'!$A734)="", "End of Project", $A734))</f>
        <v>End of Project</v>
      </c>
      <c r="B735" s="473" t="str">
        <f>IF(ISNUMBER('Named Boundary Report'!$A734), "",TRIM(SUBSTITUTE('Named Boundary Report'!$A734, CHAR(160), " ")))</f>
        <v/>
      </c>
      <c r="C735" s="475">
        <f>'Named Boundary Report'!$F734</f>
        <v>0</v>
      </c>
    </row>
    <row r="736" spans="1:3" x14ac:dyDescent="0.25">
      <c r="A736" s="532" t="str">
        <f>IF(ISNUMBER(VALUE(SUBSTITUTE('Named Boundary Report'!$A735,"+",""))), VALUE(SUBSTITUTE('Named Boundary Report'!$A735,"+","")), IF(TRIM('Named Boundary Report'!$A735)="", "End of Project", $A735))</f>
        <v>End of Project</v>
      </c>
      <c r="B736" s="473" t="str">
        <f>IF(ISNUMBER('Named Boundary Report'!$A735), "",TRIM(SUBSTITUTE('Named Boundary Report'!$A735, CHAR(160), " ")))</f>
        <v/>
      </c>
      <c r="C736" s="475">
        <f>'Named Boundary Report'!$F735</f>
        <v>0</v>
      </c>
    </row>
    <row r="737" spans="1:3" x14ac:dyDescent="0.25">
      <c r="A737" s="532" t="str">
        <f>IF(ISNUMBER(VALUE(SUBSTITUTE('Named Boundary Report'!$A736,"+",""))), VALUE(SUBSTITUTE('Named Boundary Report'!$A736,"+","")), IF(TRIM('Named Boundary Report'!$A736)="", "End of Project", $A736))</f>
        <v>End of Project</v>
      </c>
      <c r="B737" s="473" t="str">
        <f>IF(ISNUMBER('Named Boundary Report'!$A736), "",TRIM(SUBSTITUTE('Named Boundary Report'!$A736, CHAR(160), " ")))</f>
        <v/>
      </c>
      <c r="C737" s="475">
        <f>'Named Boundary Report'!$F736</f>
        <v>0</v>
      </c>
    </row>
    <row r="738" spans="1:3" x14ac:dyDescent="0.25">
      <c r="A738" s="532" t="str">
        <f>IF(ISNUMBER(VALUE(SUBSTITUTE('Named Boundary Report'!$A737,"+",""))), VALUE(SUBSTITUTE('Named Boundary Report'!$A737,"+","")), IF(TRIM('Named Boundary Report'!$A737)="", "End of Project", $A737))</f>
        <v>End of Project</v>
      </c>
      <c r="B738" s="473" t="str">
        <f>IF(ISNUMBER('Named Boundary Report'!$A737), "",TRIM(SUBSTITUTE('Named Boundary Report'!$A737, CHAR(160), " ")))</f>
        <v/>
      </c>
      <c r="C738" s="475">
        <f>'Named Boundary Report'!$F737</f>
        <v>0</v>
      </c>
    </row>
    <row r="739" spans="1:3" x14ac:dyDescent="0.25">
      <c r="A739" s="532" t="str">
        <f>IF(ISNUMBER(VALUE(SUBSTITUTE('Named Boundary Report'!$A738,"+",""))), VALUE(SUBSTITUTE('Named Boundary Report'!$A738,"+","")), IF(TRIM('Named Boundary Report'!$A738)="", "End of Project", $A738))</f>
        <v>End of Project</v>
      </c>
      <c r="B739" s="473" t="str">
        <f>IF(ISNUMBER('Named Boundary Report'!$A738), "",TRIM(SUBSTITUTE('Named Boundary Report'!$A738, CHAR(160), " ")))</f>
        <v/>
      </c>
      <c r="C739" s="475">
        <f>'Named Boundary Report'!$F738</f>
        <v>0</v>
      </c>
    </row>
    <row r="740" spans="1:3" x14ac:dyDescent="0.25">
      <c r="A740" s="532" t="str">
        <f>IF(ISNUMBER(VALUE(SUBSTITUTE('Named Boundary Report'!$A739,"+",""))), VALUE(SUBSTITUTE('Named Boundary Report'!$A739,"+","")), IF(TRIM('Named Boundary Report'!$A739)="", "End of Project", $A739))</f>
        <v>End of Project</v>
      </c>
      <c r="B740" s="473" t="str">
        <f>IF(ISNUMBER('Named Boundary Report'!$A739), "",TRIM(SUBSTITUTE('Named Boundary Report'!$A739, CHAR(160), " ")))</f>
        <v/>
      </c>
      <c r="C740" s="475">
        <f>'Named Boundary Report'!$F739</f>
        <v>0</v>
      </c>
    </row>
    <row r="741" spans="1:3" x14ac:dyDescent="0.25">
      <c r="A741" s="532" t="str">
        <f>IF(ISNUMBER(VALUE(SUBSTITUTE('Named Boundary Report'!$A740,"+",""))), VALUE(SUBSTITUTE('Named Boundary Report'!$A740,"+","")), IF(TRIM('Named Boundary Report'!$A740)="", "End of Project", $A740))</f>
        <v>End of Project</v>
      </c>
      <c r="B741" s="473" t="str">
        <f>IF(ISNUMBER('Named Boundary Report'!$A740), "",TRIM(SUBSTITUTE('Named Boundary Report'!$A740, CHAR(160), " ")))</f>
        <v/>
      </c>
      <c r="C741" s="475">
        <f>'Named Boundary Report'!$F740</f>
        <v>0</v>
      </c>
    </row>
    <row r="742" spans="1:3" x14ac:dyDescent="0.25">
      <c r="A742" s="532" t="str">
        <f>IF(ISNUMBER(VALUE(SUBSTITUTE('Named Boundary Report'!$A741,"+",""))), VALUE(SUBSTITUTE('Named Boundary Report'!$A741,"+","")), IF(TRIM('Named Boundary Report'!$A741)="", "End of Project", $A741))</f>
        <v>End of Project</v>
      </c>
      <c r="B742" s="473" t="str">
        <f>IF(ISNUMBER('Named Boundary Report'!$A741), "",TRIM(SUBSTITUTE('Named Boundary Report'!$A741, CHAR(160), " ")))</f>
        <v/>
      </c>
      <c r="C742" s="475">
        <f>'Named Boundary Report'!$F741</f>
        <v>0</v>
      </c>
    </row>
    <row r="743" spans="1:3" x14ac:dyDescent="0.25">
      <c r="A743" s="532" t="str">
        <f>IF(ISNUMBER(VALUE(SUBSTITUTE('Named Boundary Report'!$A742,"+",""))), VALUE(SUBSTITUTE('Named Boundary Report'!$A742,"+","")), IF(TRIM('Named Boundary Report'!$A742)="", "End of Project", $A742))</f>
        <v>End of Project</v>
      </c>
      <c r="B743" s="473" t="str">
        <f>IF(ISNUMBER('Named Boundary Report'!$A742), "",TRIM(SUBSTITUTE('Named Boundary Report'!$A742, CHAR(160), " ")))</f>
        <v/>
      </c>
      <c r="C743" s="475">
        <f>'Named Boundary Report'!$F742</f>
        <v>0</v>
      </c>
    </row>
    <row r="744" spans="1:3" x14ac:dyDescent="0.25">
      <c r="A744" s="532" t="str">
        <f>IF(ISNUMBER(VALUE(SUBSTITUTE('Named Boundary Report'!$A743,"+",""))), VALUE(SUBSTITUTE('Named Boundary Report'!$A743,"+","")), IF(TRIM('Named Boundary Report'!$A743)="", "End of Project", $A743))</f>
        <v>End of Project</v>
      </c>
      <c r="B744" s="473" t="str">
        <f>IF(ISNUMBER('Named Boundary Report'!$A743), "",TRIM(SUBSTITUTE('Named Boundary Report'!$A743, CHAR(160), " ")))</f>
        <v/>
      </c>
      <c r="C744" s="475">
        <f>'Named Boundary Report'!$F743</f>
        <v>0</v>
      </c>
    </row>
    <row r="745" spans="1:3" x14ac:dyDescent="0.25">
      <c r="A745" s="532" t="str">
        <f>IF(ISNUMBER(VALUE(SUBSTITUTE('Named Boundary Report'!$A744,"+",""))), VALUE(SUBSTITUTE('Named Boundary Report'!$A744,"+","")), IF(TRIM('Named Boundary Report'!$A744)="", "End of Project", $A744))</f>
        <v>End of Project</v>
      </c>
      <c r="B745" s="473" t="str">
        <f>IF(ISNUMBER('Named Boundary Report'!$A744), "",TRIM(SUBSTITUTE('Named Boundary Report'!$A744, CHAR(160), " ")))</f>
        <v/>
      </c>
      <c r="C745" s="475">
        <f>'Named Boundary Report'!$F744</f>
        <v>0</v>
      </c>
    </row>
    <row r="746" spans="1:3" x14ac:dyDescent="0.25">
      <c r="A746" s="532" t="str">
        <f>IF(ISNUMBER(VALUE(SUBSTITUTE('Named Boundary Report'!$A745,"+",""))), VALUE(SUBSTITUTE('Named Boundary Report'!$A745,"+","")), IF(TRIM('Named Boundary Report'!$A745)="", "End of Project", $A745))</f>
        <v>End of Project</v>
      </c>
      <c r="B746" s="473" t="str">
        <f>IF(ISNUMBER('Named Boundary Report'!$A745), "",TRIM(SUBSTITUTE('Named Boundary Report'!$A745, CHAR(160), " ")))</f>
        <v/>
      </c>
      <c r="C746" s="475">
        <f>'Named Boundary Report'!$F745</f>
        <v>0</v>
      </c>
    </row>
    <row r="747" spans="1:3" x14ac:dyDescent="0.25">
      <c r="A747" s="532" t="str">
        <f>IF(ISNUMBER(VALUE(SUBSTITUTE('Named Boundary Report'!$A746,"+",""))), VALUE(SUBSTITUTE('Named Boundary Report'!$A746,"+","")), IF(TRIM('Named Boundary Report'!$A746)="", "End of Project", $A746))</f>
        <v>End of Project</v>
      </c>
      <c r="B747" s="473" t="str">
        <f>IF(ISNUMBER('Named Boundary Report'!$A746), "",TRIM(SUBSTITUTE('Named Boundary Report'!$A746, CHAR(160), " ")))</f>
        <v/>
      </c>
      <c r="C747" s="475">
        <f>'Named Boundary Report'!$F746</f>
        <v>0</v>
      </c>
    </row>
    <row r="748" spans="1:3" x14ac:dyDescent="0.25">
      <c r="A748" s="532" t="str">
        <f>IF(ISNUMBER(VALUE(SUBSTITUTE('Named Boundary Report'!$A747,"+",""))), VALUE(SUBSTITUTE('Named Boundary Report'!$A747,"+","")), IF(TRIM('Named Boundary Report'!$A747)="", "End of Project", $A747))</f>
        <v>End of Project</v>
      </c>
      <c r="B748" s="473" t="str">
        <f>IF(ISNUMBER('Named Boundary Report'!$A747), "",TRIM(SUBSTITUTE('Named Boundary Report'!$A747, CHAR(160), " ")))</f>
        <v/>
      </c>
      <c r="C748" s="475">
        <f>'Named Boundary Report'!$F747</f>
        <v>0</v>
      </c>
    </row>
    <row r="749" spans="1:3" x14ac:dyDescent="0.25">
      <c r="A749" s="532" t="str">
        <f>IF(ISNUMBER(VALUE(SUBSTITUTE('Named Boundary Report'!$A748,"+",""))), VALUE(SUBSTITUTE('Named Boundary Report'!$A748,"+","")), IF(TRIM('Named Boundary Report'!$A748)="", "End of Project", $A748))</f>
        <v>End of Project</v>
      </c>
      <c r="B749" s="473" t="str">
        <f>IF(ISNUMBER('Named Boundary Report'!$A748), "",TRIM(SUBSTITUTE('Named Boundary Report'!$A748, CHAR(160), " ")))</f>
        <v/>
      </c>
      <c r="C749" s="475">
        <f>'Named Boundary Report'!$F748</f>
        <v>0</v>
      </c>
    </row>
    <row r="750" spans="1:3" x14ac:dyDescent="0.25">
      <c r="A750" s="532" t="str">
        <f>IF(ISNUMBER(VALUE(SUBSTITUTE('Named Boundary Report'!$A749,"+",""))), VALUE(SUBSTITUTE('Named Boundary Report'!$A749,"+","")), IF(TRIM('Named Boundary Report'!$A749)="", "End of Project", $A749))</f>
        <v>End of Project</v>
      </c>
      <c r="B750" s="473" t="str">
        <f>IF(ISNUMBER('Named Boundary Report'!$A749), "",TRIM(SUBSTITUTE('Named Boundary Report'!$A749, CHAR(160), " ")))</f>
        <v/>
      </c>
      <c r="C750" s="475">
        <f>'Named Boundary Report'!$F749</f>
        <v>0</v>
      </c>
    </row>
    <row r="751" spans="1:3" x14ac:dyDescent="0.25">
      <c r="A751" s="532" t="str">
        <f>IF(ISNUMBER(VALUE(SUBSTITUTE('Named Boundary Report'!$A750,"+",""))), VALUE(SUBSTITUTE('Named Boundary Report'!$A750,"+","")), IF(TRIM('Named Boundary Report'!$A750)="", "End of Project", $A750))</f>
        <v>End of Project</v>
      </c>
      <c r="B751" s="473" t="str">
        <f>IF(ISNUMBER('Named Boundary Report'!$A750), "",TRIM(SUBSTITUTE('Named Boundary Report'!$A750, CHAR(160), " ")))</f>
        <v/>
      </c>
      <c r="C751" s="475">
        <f>'Named Boundary Report'!$F750</f>
        <v>0</v>
      </c>
    </row>
    <row r="752" spans="1:3" x14ac:dyDescent="0.25">
      <c r="A752" s="532" t="str">
        <f>IF(ISNUMBER(VALUE(SUBSTITUTE('Named Boundary Report'!$A751,"+",""))), VALUE(SUBSTITUTE('Named Boundary Report'!$A751,"+","")), IF(TRIM('Named Boundary Report'!$A751)="", "End of Project", $A751))</f>
        <v>End of Project</v>
      </c>
      <c r="B752" s="473" t="str">
        <f>IF(ISNUMBER('Named Boundary Report'!$A751), "",TRIM(SUBSTITUTE('Named Boundary Report'!$A751, CHAR(160), " ")))</f>
        <v/>
      </c>
      <c r="C752" s="475">
        <f>'Named Boundary Report'!$F751</f>
        <v>0</v>
      </c>
    </row>
    <row r="753" spans="1:3" x14ac:dyDescent="0.25">
      <c r="A753" s="532" t="str">
        <f>IF(ISNUMBER(VALUE(SUBSTITUTE('Named Boundary Report'!$A752,"+",""))), VALUE(SUBSTITUTE('Named Boundary Report'!$A752,"+","")), IF(TRIM('Named Boundary Report'!$A752)="", "End of Project", $A752))</f>
        <v>End of Project</v>
      </c>
      <c r="B753" s="473" t="str">
        <f>IF(ISNUMBER('Named Boundary Report'!$A752), "",TRIM(SUBSTITUTE('Named Boundary Report'!$A752, CHAR(160), " ")))</f>
        <v/>
      </c>
      <c r="C753" s="475">
        <f>'Named Boundary Report'!$F752</f>
        <v>0</v>
      </c>
    </row>
    <row r="754" spans="1:3" x14ac:dyDescent="0.25">
      <c r="A754" s="532" t="str">
        <f>IF(ISNUMBER(VALUE(SUBSTITUTE('Named Boundary Report'!$A753,"+",""))), VALUE(SUBSTITUTE('Named Boundary Report'!$A753,"+","")), IF(TRIM('Named Boundary Report'!$A753)="", "End of Project", $A753))</f>
        <v>End of Project</v>
      </c>
      <c r="B754" s="473" t="str">
        <f>IF(ISNUMBER('Named Boundary Report'!$A753), "",TRIM(SUBSTITUTE('Named Boundary Report'!$A753, CHAR(160), " ")))</f>
        <v/>
      </c>
      <c r="C754" s="475">
        <f>'Named Boundary Report'!$F753</f>
        <v>0</v>
      </c>
    </row>
    <row r="755" spans="1:3" x14ac:dyDescent="0.25">
      <c r="A755" s="532" t="str">
        <f>IF(ISNUMBER(VALUE(SUBSTITUTE('Named Boundary Report'!$A754,"+",""))), VALUE(SUBSTITUTE('Named Boundary Report'!$A754,"+","")), IF(TRIM('Named Boundary Report'!$A754)="", "End of Project", $A754))</f>
        <v>End of Project</v>
      </c>
      <c r="B755" s="473" t="str">
        <f>IF(ISNUMBER('Named Boundary Report'!$A754), "",TRIM(SUBSTITUTE('Named Boundary Report'!$A754, CHAR(160), " ")))</f>
        <v/>
      </c>
      <c r="C755" s="475">
        <f>'Named Boundary Report'!$F754</f>
        <v>0</v>
      </c>
    </row>
    <row r="756" spans="1:3" x14ac:dyDescent="0.25">
      <c r="A756" s="532" t="str">
        <f>IF(ISNUMBER(VALUE(SUBSTITUTE('Named Boundary Report'!$A755,"+",""))), VALUE(SUBSTITUTE('Named Boundary Report'!$A755,"+","")), IF(TRIM('Named Boundary Report'!$A755)="", "End of Project", $A755))</f>
        <v>End of Project</v>
      </c>
      <c r="B756" s="473" t="str">
        <f>IF(ISNUMBER('Named Boundary Report'!$A755), "",TRIM(SUBSTITUTE('Named Boundary Report'!$A755, CHAR(160), " ")))</f>
        <v/>
      </c>
      <c r="C756" s="475">
        <f>'Named Boundary Report'!$F755</f>
        <v>0</v>
      </c>
    </row>
    <row r="757" spans="1:3" x14ac:dyDescent="0.25">
      <c r="A757" s="532" t="str">
        <f>IF(ISNUMBER(VALUE(SUBSTITUTE('Named Boundary Report'!$A756,"+",""))), VALUE(SUBSTITUTE('Named Boundary Report'!$A756,"+","")), IF(TRIM('Named Boundary Report'!$A756)="", "End of Project", $A756))</f>
        <v>End of Project</v>
      </c>
      <c r="B757" s="473" t="str">
        <f>IF(ISNUMBER('Named Boundary Report'!$A756), "",TRIM(SUBSTITUTE('Named Boundary Report'!$A756, CHAR(160), " ")))</f>
        <v/>
      </c>
      <c r="C757" s="475">
        <f>'Named Boundary Report'!$F756</f>
        <v>0</v>
      </c>
    </row>
    <row r="758" spans="1:3" x14ac:dyDescent="0.25">
      <c r="A758" s="532" t="str">
        <f>IF(ISNUMBER(VALUE(SUBSTITUTE('Named Boundary Report'!$A757,"+",""))), VALUE(SUBSTITUTE('Named Boundary Report'!$A757,"+","")), IF(TRIM('Named Boundary Report'!$A757)="", "End of Project", $A757))</f>
        <v>End of Project</v>
      </c>
      <c r="B758" s="473" t="str">
        <f>IF(ISNUMBER('Named Boundary Report'!$A757), "",TRIM(SUBSTITUTE('Named Boundary Report'!$A757, CHAR(160), " ")))</f>
        <v/>
      </c>
      <c r="C758" s="475">
        <f>'Named Boundary Report'!$F757</f>
        <v>0</v>
      </c>
    </row>
    <row r="759" spans="1:3" x14ac:dyDescent="0.25">
      <c r="A759" s="532" t="str">
        <f>IF(ISNUMBER(VALUE(SUBSTITUTE('Named Boundary Report'!$A758,"+",""))), VALUE(SUBSTITUTE('Named Boundary Report'!$A758,"+","")), IF(TRIM('Named Boundary Report'!$A758)="", "End of Project", $A758))</f>
        <v>End of Project</v>
      </c>
      <c r="B759" s="473" t="str">
        <f>IF(ISNUMBER('Named Boundary Report'!$A758), "",TRIM(SUBSTITUTE('Named Boundary Report'!$A758, CHAR(160), " ")))</f>
        <v/>
      </c>
      <c r="C759" s="475">
        <f>'Named Boundary Report'!$F758</f>
        <v>0</v>
      </c>
    </row>
    <row r="760" spans="1:3" x14ac:dyDescent="0.25">
      <c r="A760" s="532" t="str">
        <f>IF(ISNUMBER(VALUE(SUBSTITUTE('Named Boundary Report'!$A759,"+",""))), VALUE(SUBSTITUTE('Named Boundary Report'!$A759,"+","")), IF(TRIM('Named Boundary Report'!$A759)="", "End of Project", $A759))</f>
        <v>End of Project</v>
      </c>
      <c r="B760" s="473" t="str">
        <f>IF(ISNUMBER('Named Boundary Report'!$A759), "",TRIM(SUBSTITUTE('Named Boundary Report'!$A759, CHAR(160), " ")))</f>
        <v/>
      </c>
      <c r="C760" s="475">
        <f>'Named Boundary Report'!$F759</f>
        <v>0</v>
      </c>
    </row>
    <row r="761" spans="1:3" x14ac:dyDescent="0.25">
      <c r="A761" s="532" t="str">
        <f>IF(ISNUMBER(VALUE(SUBSTITUTE('Named Boundary Report'!$A760,"+",""))), VALUE(SUBSTITUTE('Named Boundary Report'!$A760,"+","")), IF(TRIM('Named Boundary Report'!$A760)="", "End of Project", $A760))</f>
        <v>End of Project</v>
      </c>
      <c r="B761" s="473" t="str">
        <f>IF(ISNUMBER('Named Boundary Report'!$A760), "",TRIM(SUBSTITUTE('Named Boundary Report'!$A760, CHAR(160), " ")))</f>
        <v/>
      </c>
      <c r="C761" s="475">
        <f>'Named Boundary Report'!$F760</f>
        <v>0</v>
      </c>
    </row>
    <row r="762" spans="1:3" x14ac:dyDescent="0.25">
      <c r="A762" s="532" t="str">
        <f>IF(ISNUMBER(VALUE(SUBSTITUTE('Named Boundary Report'!$A761,"+",""))), VALUE(SUBSTITUTE('Named Boundary Report'!$A761,"+","")), IF(TRIM('Named Boundary Report'!$A761)="", "End of Project", $A761))</f>
        <v>End of Project</v>
      </c>
      <c r="B762" s="473" t="str">
        <f>IF(ISNUMBER('Named Boundary Report'!$A761), "",TRIM(SUBSTITUTE('Named Boundary Report'!$A761, CHAR(160), " ")))</f>
        <v/>
      </c>
      <c r="C762" s="475">
        <f>'Named Boundary Report'!$F761</f>
        <v>0</v>
      </c>
    </row>
    <row r="763" spans="1:3" x14ac:dyDescent="0.25">
      <c r="A763" s="532" t="str">
        <f>IF(ISNUMBER(VALUE(SUBSTITUTE('Named Boundary Report'!$A762,"+",""))), VALUE(SUBSTITUTE('Named Boundary Report'!$A762,"+","")), IF(TRIM('Named Boundary Report'!$A762)="", "End of Project", $A762))</f>
        <v>End of Project</v>
      </c>
      <c r="B763" s="473" t="str">
        <f>IF(ISNUMBER('Named Boundary Report'!$A762), "",TRIM(SUBSTITUTE('Named Boundary Report'!$A762, CHAR(160), " ")))</f>
        <v/>
      </c>
      <c r="C763" s="475">
        <f>'Named Boundary Report'!$F762</f>
        <v>0</v>
      </c>
    </row>
    <row r="764" spans="1:3" x14ac:dyDescent="0.25">
      <c r="A764" s="532" t="str">
        <f>IF(ISNUMBER(VALUE(SUBSTITUTE('Named Boundary Report'!$A763,"+",""))), VALUE(SUBSTITUTE('Named Boundary Report'!$A763,"+","")), IF(TRIM('Named Boundary Report'!$A763)="", "End of Project", $A763))</f>
        <v>End of Project</v>
      </c>
      <c r="B764" s="473" t="str">
        <f>IF(ISNUMBER('Named Boundary Report'!$A763), "",TRIM(SUBSTITUTE('Named Boundary Report'!$A763, CHAR(160), " ")))</f>
        <v/>
      </c>
      <c r="C764" s="475">
        <f>'Named Boundary Report'!$F763</f>
        <v>0</v>
      </c>
    </row>
    <row r="765" spans="1:3" x14ac:dyDescent="0.25">
      <c r="A765" s="532" t="str">
        <f>IF(ISNUMBER(VALUE(SUBSTITUTE('Named Boundary Report'!$A764,"+",""))), VALUE(SUBSTITUTE('Named Boundary Report'!$A764,"+","")), IF(TRIM('Named Boundary Report'!$A764)="", "End of Project", $A764))</f>
        <v>End of Project</v>
      </c>
      <c r="B765" s="473" t="str">
        <f>IF(ISNUMBER('Named Boundary Report'!$A764), "",TRIM(SUBSTITUTE('Named Boundary Report'!$A764, CHAR(160), " ")))</f>
        <v/>
      </c>
      <c r="C765" s="475">
        <f>'Named Boundary Report'!$F764</f>
        <v>0</v>
      </c>
    </row>
    <row r="766" spans="1:3" x14ac:dyDescent="0.25">
      <c r="A766" s="532" t="str">
        <f>IF(ISNUMBER(VALUE(SUBSTITUTE('Named Boundary Report'!$A765,"+",""))), VALUE(SUBSTITUTE('Named Boundary Report'!$A765,"+","")), IF(TRIM('Named Boundary Report'!$A765)="", "End of Project", $A765))</f>
        <v>End of Project</v>
      </c>
      <c r="B766" s="473" t="str">
        <f>IF(ISNUMBER('Named Boundary Report'!$A765), "",TRIM(SUBSTITUTE('Named Boundary Report'!$A765, CHAR(160), " ")))</f>
        <v/>
      </c>
      <c r="C766" s="475">
        <f>'Named Boundary Report'!$F765</f>
        <v>0</v>
      </c>
    </row>
    <row r="767" spans="1:3" x14ac:dyDescent="0.25">
      <c r="A767" s="532" t="str">
        <f>IF(ISNUMBER(VALUE(SUBSTITUTE('Named Boundary Report'!$A766,"+",""))), VALUE(SUBSTITUTE('Named Boundary Report'!$A766,"+","")), IF(TRIM('Named Boundary Report'!$A766)="", "End of Project", $A766))</f>
        <v>End of Project</v>
      </c>
      <c r="B767" s="473" t="str">
        <f>IF(ISNUMBER('Named Boundary Report'!$A766), "",TRIM(SUBSTITUTE('Named Boundary Report'!$A766, CHAR(160), " ")))</f>
        <v/>
      </c>
      <c r="C767" s="475">
        <f>'Named Boundary Report'!$F766</f>
        <v>0</v>
      </c>
    </row>
    <row r="768" spans="1:3" x14ac:dyDescent="0.25">
      <c r="A768" s="532" t="str">
        <f>IF(ISNUMBER(VALUE(SUBSTITUTE('Named Boundary Report'!$A767,"+",""))), VALUE(SUBSTITUTE('Named Boundary Report'!$A767,"+","")), IF(TRIM('Named Boundary Report'!$A767)="", "End of Project", $A767))</f>
        <v>End of Project</v>
      </c>
      <c r="B768" s="473" t="str">
        <f>IF(ISNUMBER('Named Boundary Report'!$A767), "",TRIM(SUBSTITUTE('Named Boundary Report'!$A767, CHAR(160), " ")))</f>
        <v/>
      </c>
      <c r="C768" s="475">
        <f>'Named Boundary Report'!$F767</f>
        <v>0</v>
      </c>
    </row>
    <row r="769" spans="1:3" x14ac:dyDescent="0.25">
      <c r="A769" s="532" t="str">
        <f>IF(ISNUMBER(VALUE(SUBSTITUTE('Named Boundary Report'!$A768,"+",""))), VALUE(SUBSTITUTE('Named Boundary Report'!$A768,"+","")), IF(TRIM('Named Boundary Report'!$A768)="", "End of Project", $A768))</f>
        <v>End of Project</v>
      </c>
      <c r="B769" s="473" t="str">
        <f>IF(ISNUMBER('Named Boundary Report'!$A768), "",TRIM(SUBSTITUTE('Named Boundary Report'!$A768, CHAR(160), " ")))</f>
        <v/>
      </c>
      <c r="C769" s="475">
        <f>'Named Boundary Report'!$F768</f>
        <v>0</v>
      </c>
    </row>
    <row r="770" spans="1:3" x14ac:dyDescent="0.25">
      <c r="A770" s="532" t="str">
        <f>IF(ISNUMBER(VALUE(SUBSTITUTE('Named Boundary Report'!$A769,"+",""))), VALUE(SUBSTITUTE('Named Boundary Report'!$A769,"+","")), IF(TRIM('Named Boundary Report'!$A769)="", "End of Project", $A769))</f>
        <v>End of Project</v>
      </c>
      <c r="B770" s="473" t="str">
        <f>IF(ISNUMBER('Named Boundary Report'!$A769), "",TRIM(SUBSTITUTE('Named Boundary Report'!$A769, CHAR(160), " ")))</f>
        <v/>
      </c>
      <c r="C770" s="475">
        <f>'Named Boundary Report'!$F769</f>
        <v>0</v>
      </c>
    </row>
    <row r="771" spans="1:3" x14ac:dyDescent="0.25">
      <c r="A771" s="532" t="str">
        <f>IF(ISNUMBER(VALUE(SUBSTITUTE('Named Boundary Report'!$A770,"+",""))), VALUE(SUBSTITUTE('Named Boundary Report'!$A770,"+","")), IF(TRIM('Named Boundary Report'!$A770)="", "End of Project", $A770))</f>
        <v>End of Project</v>
      </c>
      <c r="B771" s="473" t="str">
        <f>IF(ISNUMBER('Named Boundary Report'!$A770), "",TRIM(SUBSTITUTE('Named Boundary Report'!$A770, CHAR(160), " ")))</f>
        <v/>
      </c>
      <c r="C771" s="475">
        <f>'Named Boundary Report'!$F770</f>
        <v>0</v>
      </c>
    </row>
    <row r="772" spans="1:3" x14ac:dyDescent="0.25">
      <c r="A772" s="532" t="str">
        <f>IF(ISNUMBER(VALUE(SUBSTITUTE('Named Boundary Report'!$A771,"+",""))), VALUE(SUBSTITUTE('Named Boundary Report'!$A771,"+","")), IF(TRIM('Named Boundary Report'!$A771)="", "End of Project", $A771))</f>
        <v>End of Project</v>
      </c>
      <c r="B772" s="473" t="str">
        <f>IF(ISNUMBER('Named Boundary Report'!$A771), "",TRIM(SUBSTITUTE('Named Boundary Report'!$A771, CHAR(160), " ")))</f>
        <v/>
      </c>
      <c r="C772" s="475">
        <f>'Named Boundary Report'!$F771</f>
        <v>0</v>
      </c>
    </row>
    <row r="773" spans="1:3" x14ac:dyDescent="0.25">
      <c r="A773" s="532" t="str">
        <f>IF(ISNUMBER(VALUE(SUBSTITUTE('Named Boundary Report'!$A772,"+",""))), VALUE(SUBSTITUTE('Named Boundary Report'!$A772,"+","")), IF(TRIM('Named Boundary Report'!$A772)="", "End of Project", $A772))</f>
        <v>End of Project</v>
      </c>
      <c r="B773" s="473" t="str">
        <f>IF(ISNUMBER('Named Boundary Report'!$A772), "",TRIM(SUBSTITUTE('Named Boundary Report'!$A772, CHAR(160), " ")))</f>
        <v/>
      </c>
      <c r="C773" s="475">
        <f>'Named Boundary Report'!$F772</f>
        <v>0</v>
      </c>
    </row>
    <row r="774" spans="1:3" x14ac:dyDescent="0.25">
      <c r="A774" s="532" t="str">
        <f>IF(ISNUMBER(VALUE(SUBSTITUTE('Named Boundary Report'!$A773,"+",""))), VALUE(SUBSTITUTE('Named Boundary Report'!$A773,"+","")), IF(TRIM('Named Boundary Report'!$A773)="", "End of Project", $A773))</f>
        <v>End of Project</v>
      </c>
      <c r="B774" s="473" t="str">
        <f>IF(ISNUMBER('Named Boundary Report'!$A773), "",TRIM(SUBSTITUTE('Named Boundary Report'!$A773, CHAR(160), " ")))</f>
        <v/>
      </c>
      <c r="C774" s="475">
        <f>'Named Boundary Report'!$F773</f>
        <v>0</v>
      </c>
    </row>
    <row r="775" spans="1:3" x14ac:dyDescent="0.25">
      <c r="A775" s="532" t="str">
        <f>IF(ISNUMBER(VALUE(SUBSTITUTE('Named Boundary Report'!$A774,"+",""))), VALUE(SUBSTITUTE('Named Boundary Report'!$A774,"+","")), IF(TRIM('Named Boundary Report'!$A774)="", "End of Project", $A774))</f>
        <v>End of Project</v>
      </c>
      <c r="B775" s="473" t="str">
        <f>IF(ISNUMBER('Named Boundary Report'!$A774), "",TRIM(SUBSTITUTE('Named Boundary Report'!$A774, CHAR(160), " ")))</f>
        <v/>
      </c>
      <c r="C775" s="475">
        <f>'Named Boundary Report'!$F774</f>
        <v>0</v>
      </c>
    </row>
    <row r="776" spans="1:3" x14ac:dyDescent="0.25">
      <c r="A776" s="532" t="str">
        <f>IF(ISNUMBER(VALUE(SUBSTITUTE('Named Boundary Report'!$A775,"+",""))), VALUE(SUBSTITUTE('Named Boundary Report'!$A775,"+","")), IF(TRIM('Named Boundary Report'!$A775)="", "End of Project", $A775))</f>
        <v>End of Project</v>
      </c>
      <c r="B776" s="473" t="str">
        <f>IF(ISNUMBER('Named Boundary Report'!$A775), "",TRIM(SUBSTITUTE('Named Boundary Report'!$A775, CHAR(160), " ")))</f>
        <v/>
      </c>
      <c r="C776" s="475">
        <f>'Named Boundary Report'!$F775</f>
        <v>0</v>
      </c>
    </row>
    <row r="777" spans="1:3" x14ac:dyDescent="0.25">
      <c r="A777" s="532" t="str">
        <f>IF(ISNUMBER(VALUE(SUBSTITUTE('Named Boundary Report'!$A776,"+",""))), VALUE(SUBSTITUTE('Named Boundary Report'!$A776,"+","")), IF(TRIM('Named Boundary Report'!$A776)="", "End of Project", $A776))</f>
        <v>End of Project</v>
      </c>
      <c r="B777" s="473" t="str">
        <f>IF(ISNUMBER('Named Boundary Report'!$A776), "",TRIM(SUBSTITUTE('Named Boundary Report'!$A776, CHAR(160), " ")))</f>
        <v/>
      </c>
      <c r="C777" s="475">
        <f>'Named Boundary Report'!$F776</f>
        <v>0</v>
      </c>
    </row>
    <row r="778" spans="1:3" x14ac:dyDescent="0.25">
      <c r="A778" s="532" t="str">
        <f>IF(ISNUMBER(VALUE(SUBSTITUTE('Named Boundary Report'!$A777,"+",""))), VALUE(SUBSTITUTE('Named Boundary Report'!$A777,"+","")), IF(TRIM('Named Boundary Report'!$A777)="", "End of Project", $A777))</f>
        <v>End of Project</v>
      </c>
      <c r="B778" s="473" t="str">
        <f>IF(ISNUMBER('Named Boundary Report'!$A777), "",TRIM(SUBSTITUTE('Named Boundary Report'!$A777, CHAR(160), " ")))</f>
        <v/>
      </c>
      <c r="C778" s="475">
        <f>'Named Boundary Report'!$F777</f>
        <v>0</v>
      </c>
    </row>
    <row r="779" spans="1:3" x14ac:dyDescent="0.25">
      <c r="A779" s="532" t="str">
        <f>IF(ISNUMBER(VALUE(SUBSTITUTE('Named Boundary Report'!$A778,"+",""))), VALUE(SUBSTITUTE('Named Boundary Report'!$A778,"+","")), IF(TRIM('Named Boundary Report'!$A778)="", "End of Project", $A778))</f>
        <v>End of Project</v>
      </c>
      <c r="B779" s="473" t="str">
        <f>IF(ISNUMBER('Named Boundary Report'!$A778), "",TRIM(SUBSTITUTE('Named Boundary Report'!$A778, CHAR(160), " ")))</f>
        <v/>
      </c>
      <c r="C779" s="475">
        <f>'Named Boundary Report'!$F778</f>
        <v>0</v>
      </c>
    </row>
    <row r="780" spans="1:3" x14ac:dyDescent="0.25">
      <c r="A780" s="532" t="str">
        <f>IF(ISNUMBER(VALUE(SUBSTITUTE('Named Boundary Report'!$A779,"+",""))), VALUE(SUBSTITUTE('Named Boundary Report'!$A779,"+","")), IF(TRIM('Named Boundary Report'!$A779)="", "End of Project", $A779))</f>
        <v>End of Project</v>
      </c>
      <c r="B780" s="473" t="str">
        <f>IF(ISNUMBER('Named Boundary Report'!$A779), "",TRIM(SUBSTITUTE('Named Boundary Report'!$A779, CHAR(160), " ")))</f>
        <v/>
      </c>
      <c r="C780" s="475">
        <f>'Named Boundary Report'!$F779</f>
        <v>0</v>
      </c>
    </row>
    <row r="781" spans="1:3" x14ac:dyDescent="0.25">
      <c r="A781" s="532" t="str">
        <f>IF(ISNUMBER(VALUE(SUBSTITUTE('Named Boundary Report'!$A780,"+",""))), VALUE(SUBSTITUTE('Named Boundary Report'!$A780,"+","")), IF(TRIM('Named Boundary Report'!$A780)="", "End of Project", $A780))</f>
        <v>End of Project</v>
      </c>
      <c r="B781" s="473" t="str">
        <f>IF(ISNUMBER('Named Boundary Report'!$A780), "",TRIM(SUBSTITUTE('Named Boundary Report'!$A780, CHAR(160), " ")))</f>
        <v/>
      </c>
      <c r="C781" s="475">
        <f>'Named Boundary Report'!$F780</f>
        <v>0</v>
      </c>
    </row>
    <row r="782" spans="1:3" x14ac:dyDescent="0.25">
      <c r="A782" s="532" t="str">
        <f>IF(ISNUMBER(VALUE(SUBSTITUTE('Named Boundary Report'!$A781,"+",""))), VALUE(SUBSTITUTE('Named Boundary Report'!$A781,"+","")), IF(TRIM('Named Boundary Report'!$A781)="", "End of Project", $A781))</f>
        <v>End of Project</v>
      </c>
      <c r="B782" s="473" t="str">
        <f>IF(ISNUMBER('Named Boundary Report'!$A781), "",TRIM(SUBSTITUTE('Named Boundary Report'!$A781, CHAR(160), " ")))</f>
        <v/>
      </c>
      <c r="C782" s="475">
        <f>'Named Boundary Report'!$F781</f>
        <v>0</v>
      </c>
    </row>
    <row r="783" spans="1:3" x14ac:dyDescent="0.25">
      <c r="A783" s="532" t="str">
        <f>IF(ISNUMBER(VALUE(SUBSTITUTE('Named Boundary Report'!$A782,"+",""))), VALUE(SUBSTITUTE('Named Boundary Report'!$A782,"+","")), IF(TRIM('Named Boundary Report'!$A782)="", "End of Project", $A782))</f>
        <v>End of Project</v>
      </c>
      <c r="B783" s="473" t="str">
        <f>IF(ISNUMBER('Named Boundary Report'!$A782), "",TRIM(SUBSTITUTE('Named Boundary Report'!$A782, CHAR(160), " ")))</f>
        <v/>
      </c>
      <c r="C783" s="475">
        <f>'Named Boundary Report'!$F782</f>
        <v>0</v>
      </c>
    </row>
    <row r="784" spans="1:3" x14ac:dyDescent="0.25">
      <c r="A784" s="532" t="str">
        <f>IF(ISNUMBER(VALUE(SUBSTITUTE('Named Boundary Report'!$A783,"+",""))), VALUE(SUBSTITUTE('Named Boundary Report'!$A783,"+","")), IF(TRIM('Named Boundary Report'!$A783)="", "End of Project", $A783))</f>
        <v>End of Project</v>
      </c>
      <c r="B784" s="473" t="str">
        <f>IF(ISNUMBER('Named Boundary Report'!$A783), "",TRIM(SUBSTITUTE('Named Boundary Report'!$A783, CHAR(160), " ")))</f>
        <v/>
      </c>
      <c r="C784" s="475">
        <f>'Named Boundary Report'!$F783</f>
        <v>0</v>
      </c>
    </row>
    <row r="785" spans="1:3" x14ac:dyDescent="0.25">
      <c r="A785" s="532" t="str">
        <f>IF(ISNUMBER(VALUE(SUBSTITUTE('Named Boundary Report'!$A784,"+",""))), VALUE(SUBSTITUTE('Named Boundary Report'!$A784,"+","")), IF(TRIM('Named Boundary Report'!$A784)="", "End of Project", $A784))</f>
        <v>End of Project</v>
      </c>
      <c r="B785" s="473" t="str">
        <f>IF(ISNUMBER('Named Boundary Report'!$A784), "",TRIM(SUBSTITUTE('Named Boundary Report'!$A784, CHAR(160), " ")))</f>
        <v/>
      </c>
      <c r="C785" s="475">
        <f>'Named Boundary Report'!$F784</f>
        <v>0</v>
      </c>
    </row>
    <row r="786" spans="1:3" x14ac:dyDescent="0.25">
      <c r="A786" s="532" t="str">
        <f>IF(ISNUMBER(VALUE(SUBSTITUTE('Named Boundary Report'!$A785,"+",""))), VALUE(SUBSTITUTE('Named Boundary Report'!$A785,"+","")), IF(TRIM('Named Boundary Report'!$A785)="", "End of Project", $A785))</f>
        <v>End of Project</v>
      </c>
      <c r="B786" s="473" t="str">
        <f>IF(ISNUMBER('Named Boundary Report'!$A785), "",TRIM(SUBSTITUTE('Named Boundary Report'!$A785, CHAR(160), " ")))</f>
        <v/>
      </c>
      <c r="C786" s="475">
        <f>'Named Boundary Report'!$F785</f>
        <v>0</v>
      </c>
    </row>
    <row r="787" spans="1:3" x14ac:dyDescent="0.25">
      <c r="A787" s="532" t="str">
        <f>IF(ISNUMBER(VALUE(SUBSTITUTE('Named Boundary Report'!$A786,"+",""))), VALUE(SUBSTITUTE('Named Boundary Report'!$A786,"+","")), IF(TRIM('Named Boundary Report'!$A786)="", "End of Project", $A786))</f>
        <v>End of Project</v>
      </c>
      <c r="B787" s="473" t="str">
        <f>IF(ISNUMBER('Named Boundary Report'!$A786), "",TRIM(SUBSTITUTE('Named Boundary Report'!$A786, CHAR(160), " ")))</f>
        <v/>
      </c>
      <c r="C787" s="475">
        <f>'Named Boundary Report'!$F786</f>
        <v>0</v>
      </c>
    </row>
    <row r="788" spans="1:3" x14ac:dyDescent="0.25">
      <c r="A788" s="532" t="str">
        <f>IF(ISNUMBER(VALUE(SUBSTITUTE('Named Boundary Report'!$A787,"+",""))), VALUE(SUBSTITUTE('Named Boundary Report'!$A787,"+","")), IF(TRIM('Named Boundary Report'!$A787)="", "End of Project", $A787))</f>
        <v>End of Project</v>
      </c>
      <c r="B788" s="473" t="str">
        <f>IF(ISNUMBER('Named Boundary Report'!$A787), "",TRIM(SUBSTITUTE('Named Boundary Report'!$A787, CHAR(160), " ")))</f>
        <v/>
      </c>
      <c r="C788" s="475">
        <f>'Named Boundary Report'!$F787</f>
        <v>0</v>
      </c>
    </row>
    <row r="789" spans="1:3" x14ac:dyDescent="0.25">
      <c r="A789" s="532" t="str">
        <f>IF(ISNUMBER(VALUE(SUBSTITUTE('Named Boundary Report'!$A788,"+",""))), VALUE(SUBSTITUTE('Named Boundary Report'!$A788,"+","")), IF(TRIM('Named Boundary Report'!$A788)="", "End of Project", $A788))</f>
        <v>End of Project</v>
      </c>
      <c r="B789" s="473" t="str">
        <f>IF(ISNUMBER('Named Boundary Report'!$A788), "",TRIM(SUBSTITUTE('Named Boundary Report'!$A788, CHAR(160), " ")))</f>
        <v/>
      </c>
      <c r="C789" s="475">
        <f>'Named Boundary Report'!$F788</f>
        <v>0</v>
      </c>
    </row>
    <row r="790" spans="1:3" x14ac:dyDescent="0.25">
      <c r="A790" s="532" t="str">
        <f>IF(ISNUMBER(VALUE(SUBSTITUTE('Named Boundary Report'!$A789,"+",""))), VALUE(SUBSTITUTE('Named Boundary Report'!$A789,"+","")), IF(TRIM('Named Boundary Report'!$A789)="", "End of Project", $A789))</f>
        <v>End of Project</v>
      </c>
      <c r="B790" s="473" t="str">
        <f>IF(ISNUMBER('Named Boundary Report'!$A789), "",TRIM(SUBSTITUTE('Named Boundary Report'!$A789, CHAR(160), " ")))</f>
        <v/>
      </c>
      <c r="C790" s="475">
        <f>'Named Boundary Report'!$F789</f>
        <v>0</v>
      </c>
    </row>
    <row r="791" spans="1:3" x14ac:dyDescent="0.25">
      <c r="A791" s="532" t="str">
        <f>IF(ISNUMBER(VALUE(SUBSTITUTE('Named Boundary Report'!$A790,"+",""))), VALUE(SUBSTITUTE('Named Boundary Report'!$A790,"+","")), IF(TRIM('Named Boundary Report'!$A790)="", "End of Project", $A790))</f>
        <v>End of Project</v>
      </c>
      <c r="B791" s="473" t="str">
        <f>IF(ISNUMBER('Named Boundary Report'!$A790), "",TRIM(SUBSTITUTE('Named Boundary Report'!$A790, CHAR(160), " ")))</f>
        <v/>
      </c>
      <c r="C791" s="475">
        <f>'Named Boundary Report'!$F790</f>
        <v>0</v>
      </c>
    </row>
    <row r="792" spans="1:3" x14ac:dyDescent="0.25">
      <c r="A792" s="532" t="str">
        <f>IF(ISNUMBER(VALUE(SUBSTITUTE('Named Boundary Report'!$A791,"+",""))), VALUE(SUBSTITUTE('Named Boundary Report'!$A791,"+","")), IF(TRIM('Named Boundary Report'!$A791)="", "End of Project", $A791))</f>
        <v>End of Project</v>
      </c>
      <c r="B792" s="473" t="str">
        <f>IF(ISNUMBER('Named Boundary Report'!$A791), "",TRIM(SUBSTITUTE('Named Boundary Report'!$A791, CHAR(160), " ")))</f>
        <v/>
      </c>
      <c r="C792" s="475">
        <f>'Named Boundary Report'!$F791</f>
        <v>0</v>
      </c>
    </row>
    <row r="793" spans="1:3" x14ac:dyDescent="0.25">
      <c r="A793" s="532" t="str">
        <f>IF(ISNUMBER(VALUE(SUBSTITUTE('Named Boundary Report'!$A792,"+",""))), VALUE(SUBSTITUTE('Named Boundary Report'!$A792,"+","")), IF(TRIM('Named Boundary Report'!$A792)="", "End of Project", $A792))</f>
        <v>End of Project</v>
      </c>
      <c r="B793" s="473" t="str">
        <f>IF(ISNUMBER('Named Boundary Report'!$A792), "",TRIM(SUBSTITUTE('Named Boundary Report'!$A792, CHAR(160), " ")))</f>
        <v/>
      </c>
      <c r="C793" s="475">
        <f>'Named Boundary Report'!$F792</f>
        <v>0</v>
      </c>
    </row>
    <row r="794" spans="1:3" x14ac:dyDescent="0.25">
      <c r="A794" s="532" t="str">
        <f>IF(ISNUMBER(VALUE(SUBSTITUTE('Named Boundary Report'!$A793,"+",""))), VALUE(SUBSTITUTE('Named Boundary Report'!$A793,"+","")), IF(TRIM('Named Boundary Report'!$A793)="", "End of Project", $A793))</f>
        <v>End of Project</v>
      </c>
      <c r="B794" s="473" t="str">
        <f>IF(ISNUMBER('Named Boundary Report'!$A793), "",TRIM(SUBSTITUTE('Named Boundary Report'!$A793, CHAR(160), " ")))</f>
        <v/>
      </c>
      <c r="C794" s="475">
        <f>'Named Boundary Report'!$F793</f>
        <v>0</v>
      </c>
    </row>
    <row r="795" spans="1:3" x14ac:dyDescent="0.25">
      <c r="A795" s="532" t="str">
        <f>IF(ISNUMBER(VALUE(SUBSTITUTE('Named Boundary Report'!$A794,"+",""))), VALUE(SUBSTITUTE('Named Boundary Report'!$A794,"+","")), IF(TRIM('Named Boundary Report'!$A794)="", "End of Project", $A794))</f>
        <v>End of Project</v>
      </c>
      <c r="B795" s="473" t="str">
        <f>IF(ISNUMBER('Named Boundary Report'!$A794), "",TRIM(SUBSTITUTE('Named Boundary Report'!$A794, CHAR(160), " ")))</f>
        <v/>
      </c>
      <c r="C795" s="475">
        <f>'Named Boundary Report'!$F794</f>
        <v>0</v>
      </c>
    </row>
    <row r="796" spans="1:3" x14ac:dyDescent="0.25">
      <c r="A796" s="532" t="str">
        <f>IF(ISNUMBER(VALUE(SUBSTITUTE('Named Boundary Report'!$A795,"+",""))), VALUE(SUBSTITUTE('Named Boundary Report'!$A795,"+","")), IF(TRIM('Named Boundary Report'!$A795)="", "End of Project", $A795))</f>
        <v>End of Project</v>
      </c>
      <c r="B796" s="473" t="str">
        <f>IF(ISNUMBER('Named Boundary Report'!$A795), "",TRIM(SUBSTITUTE('Named Boundary Report'!$A795, CHAR(160), " ")))</f>
        <v/>
      </c>
      <c r="C796" s="475">
        <f>'Named Boundary Report'!$F795</f>
        <v>0</v>
      </c>
    </row>
    <row r="797" spans="1:3" x14ac:dyDescent="0.25">
      <c r="A797" s="532" t="str">
        <f>IF(ISNUMBER(VALUE(SUBSTITUTE('Named Boundary Report'!$A796,"+",""))), VALUE(SUBSTITUTE('Named Boundary Report'!$A796,"+","")), IF(TRIM('Named Boundary Report'!$A796)="", "End of Project", $A796))</f>
        <v>End of Project</v>
      </c>
      <c r="B797" s="473" t="str">
        <f>IF(ISNUMBER('Named Boundary Report'!$A796), "",TRIM(SUBSTITUTE('Named Boundary Report'!$A796, CHAR(160), " ")))</f>
        <v/>
      </c>
      <c r="C797" s="475">
        <f>'Named Boundary Report'!$F796</f>
        <v>0</v>
      </c>
    </row>
    <row r="798" spans="1:3" x14ac:dyDescent="0.25">
      <c r="A798" s="532" t="str">
        <f>IF(ISNUMBER(VALUE(SUBSTITUTE('Named Boundary Report'!$A797,"+",""))), VALUE(SUBSTITUTE('Named Boundary Report'!$A797,"+","")), IF(TRIM('Named Boundary Report'!$A797)="", "End of Project", $A797))</f>
        <v>End of Project</v>
      </c>
      <c r="B798" s="473" t="str">
        <f>IF(ISNUMBER('Named Boundary Report'!$A797), "",TRIM(SUBSTITUTE('Named Boundary Report'!$A797, CHAR(160), " ")))</f>
        <v/>
      </c>
      <c r="C798" s="475">
        <f>'Named Boundary Report'!$F797</f>
        <v>0</v>
      </c>
    </row>
    <row r="799" spans="1:3" x14ac:dyDescent="0.25">
      <c r="A799" s="532" t="str">
        <f>IF(ISNUMBER(VALUE(SUBSTITUTE('Named Boundary Report'!$A798,"+",""))), VALUE(SUBSTITUTE('Named Boundary Report'!$A798,"+","")), IF(TRIM('Named Boundary Report'!$A798)="", "End of Project", $A798))</f>
        <v>End of Project</v>
      </c>
      <c r="B799" s="473" t="str">
        <f>IF(ISNUMBER('Named Boundary Report'!$A798), "",TRIM(SUBSTITUTE('Named Boundary Report'!$A798, CHAR(160), " ")))</f>
        <v/>
      </c>
      <c r="C799" s="475">
        <f>'Named Boundary Report'!$F798</f>
        <v>0</v>
      </c>
    </row>
    <row r="800" spans="1:3" x14ac:dyDescent="0.25">
      <c r="A800" s="532" t="str">
        <f>IF(ISNUMBER(VALUE(SUBSTITUTE('Named Boundary Report'!$A799,"+",""))), VALUE(SUBSTITUTE('Named Boundary Report'!$A799,"+","")), IF(TRIM('Named Boundary Report'!$A799)="", "End of Project", $A799))</f>
        <v>End of Project</v>
      </c>
      <c r="B800" s="473" t="str">
        <f>IF(ISNUMBER('Named Boundary Report'!$A799), "",TRIM(SUBSTITUTE('Named Boundary Report'!$A799, CHAR(160), " ")))</f>
        <v/>
      </c>
      <c r="C800" s="475">
        <f>'Named Boundary Report'!$F799</f>
        <v>0</v>
      </c>
    </row>
    <row r="801" spans="1:3" x14ac:dyDescent="0.25">
      <c r="A801" s="532" t="str">
        <f>IF(ISNUMBER(VALUE(SUBSTITUTE('Named Boundary Report'!$A800,"+",""))), VALUE(SUBSTITUTE('Named Boundary Report'!$A800,"+","")), IF(TRIM('Named Boundary Report'!$A800)="", "End of Project", $A800))</f>
        <v>End of Project</v>
      </c>
      <c r="B801" s="473" t="str">
        <f>IF(ISNUMBER('Named Boundary Report'!$A800), "",TRIM(SUBSTITUTE('Named Boundary Report'!$A800, CHAR(160), " ")))</f>
        <v/>
      </c>
      <c r="C801" s="475">
        <f>'Named Boundary Report'!$F800</f>
        <v>0</v>
      </c>
    </row>
    <row r="802" spans="1:3" x14ac:dyDescent="0.25">
      <c r="A802" s="532" t="str">
        <f>IF(ISNUMBER(VALUE(SUBSTITUTE('Named Boundary Report'!$A801,"+",""))), VALUE(SUBSTITUTE('Named Boundary Report'!$A801,"+","")), IF(TRIM('Named Boundary Report'!$A801)="", "End of Project", $A801))</f>
        <v>End of Project</v>
      </c>
      <c r="B802" s="473" t="str">
        <f>IF(ISNUMBER('Named Boundary Report'!$A801), "",TRIM(SUBSTITUTE('Named Boundary Report'!$A801, CHAR(160), " ")))</f>
        <v/>
      </c>
      <c r="C802" s="475">
        <f>'Named Boundary Report'!$F801</f>
        <v>0</v>
      </c>
    </row>
    <row r="803" spans="1:3" x14ac:dyDescent="0.25">
      <c r="A803" s="532" t="str">
        <f>IF(ISNUMBER(VALUE(SUBSTITUTE('Named Boundary Report'!$A802,"+",""))), VALUE(SUBSTITUTE('Named Boundary Report'!$A802,"+","")), IF(TRIM('Named Boundary Report'!$A802)="", "End of Project", $A802))</f>
        <v>End of Project</v>
      </c>
      <c r="B803" s="473" t="str">
        <f>IF(ISNUMBER('Named Boundary Report'!$A802), "",TRIM(SUBSTITUTE('Named Boundary Report'!$A802, CHAR(160), " ")))</f>
        <v/>
      </c>
      <c r="C803" s="475">
        <f>'Named Boundary Report'!$F802</f>
        <v>0</v>
      </c>
    </row>
    <row r="804" spans="1:3" x14ac:dyDescent="0.25">
      <c r="A804" s="532" t="str">
        <f>IF(ISNUMBER(VALUE(SUBSTITUTE('Named Boundary Report'!$A803,"+",""))), VALUE(SUBSTITUTE('Named Boundary Report'!$A803,"+","")), IF(TRIM('Named Boundary Report'!$A803)="", "End of Project", $A803))</f>
        <v>End of Project</v>
      </c>
      <c r="B804" s="473" t="str">
        <f>IF(ISNUMBER('Named Boundary Report'!$A803), "",TRIM(SUBSTITUTE('Named Boundary Report'!$A803, CHAR(160), " ")))</f>
        <v/>
      </c>
      <c r="C804" s="475">
        <f>'Named Boundary Report'!$F803</f>
        <v>0</v>
      </c>
    </row>
    <row r="805" spans="1:3" x14ac:dyDescent="0.25">
      <c r="A805" s="532" t="str">
        <f>IF(ISNUMBER(VALUE(SUBSTITUTE('Named Boundary Report'!$A804,"+",""))), VALUE(SUBSTITUTE('Named Boundary Report'!$A804,"+","")), IF(TRIM('Named Boundary Report'!$A804)="", "End of Project", $A804))</f>
        <v>End of Project</v>
      </c>
      <c r="B805" s="473" t="str">
        <f>IF(ISNUMBER('Named Boundary Report'!$A804), "",TRIM(SUBSTITUTE('Named Boundary Report'!$A804, CHAR(160), " ")))</f>
        <v/>
      </c>
      <c r="C805" s="475">
        <f>'Named Boundary Report'!$F804</f>
        <v>0</v>
      </c>
    </row>
    <row r="806" spans="1:3" x14ac:dyDescent="0.25">
      <c r="A806" s="532" t="str">
        <f>IF(ISNUMBER(VALUE(SUBSTITUTE('Named Boundary Report'!$A805,"+",""))), VALUE(SUBSTITUTE('Named Boundary Report'!$A805,"+","")), IF(TRIM('Named Boundary Report'!$A805)="", "End of Project", $A805))</f>
        <v>End of Project</v>
      </c>
      <c r="B806" s="473" t="str">
        <f>IF(ISNUMBER('Named Boundary Report'!$A805), "",TRIM(SUBSTITUTE('Named Boundary Report'!$A805, CHAR(160), " ")))</f>
        <v/>
      </c>
      <c r="C806" s="475">
        <f>'Named Boundary Report'!$F805</f>
        <v>0</v>
      </c>
    </row>
    <row r="807" spans="1:3" x14ac:dyDescent="0.25">
      <c r="A807" s="532" t="str">
        <f>IF(ISNUMBER(VALUE(SUBSTITUTE('Named Boundary Report'!$A806,"+",""))), VALUE(SUBSTITUTE('Named Boundary Report'!$A806,"+","")), IF(TRIM('Named Boundary Report'!$A806)="", "End of Project", $A806))</f>
        <v>End of Project</v>
      </c>
      <c r="B807" s="473" t="str">
        <f>IF(ISNUMBER('Named Boundary Report'!$A806), "",TRIM(SUBSTITUTE('Named Boundary Report'!$A806, CHAR(160), " ")))</f>
        <v/>
      </c>
      <c r="C807" s="475">
        <f>'Named Boundary Report'!$F806</f>
        <v>0</v>
      </c>
    </row>
    <row r="808" spans="1:3" x14ac:dyDescent="0.25">
      <c r="A808" s="532" t="str">
        <f>IF(ISNUMBER(VALUE(SUBSTITUTE('Named Boundary Report'!$A807,"+",""))), VALUE(SUBSTITUTE('Named Boundary Report'!$A807,"+","")), IF(TRIM('Named Boundary Report'!$A807)="", "End of Project", $A807))</f>
        <v>End of Project</v>
      </c>
      <c r="B808" s="473" t="str">
        <f>IF(ISNUMBER('Named Boundary Report'!$A807), "",TRIM(SUBSTITUTE('Named Boundary Report'!$A807, CHAR(160), " ")))</f>
        <v/>
      </c>
      <c r="C808" s="475">
        <f>'Named Boundary Report'!$F807</f>
        <v>0</v>
      </c>
    </row>
    <row r="809" spans="1:3" x14ac:dyDescent="0.25">
      <c r="A809" s="532" t="str">
        <f>IF(ISNUMBER(VALUE(SUBSTITUTE('Named Boundary Report'!$A808,"+",""))), VALUE(SUBSTITUTE('Named Boundary Report'!$A808,"+","")), IF(TRIM('Named Boundary Report'!$A808)="", "End of Project", $A808))</f>
        <v>End of Project</v>
      </c>
      <c r="B809" s="473" t="str">
        <f>IF(ISNUMBER('Named Boundary Report'!$A808), "",TRIM(SUBSTITUTE('Named Boundary Report'!$A808, CHAR(160), " ")))</f>
        <v/>
      </c>
      <c r="C809" s="475">
        <f>'Named Boundary Report'!$F808</f>
        <v>0</v>
      </c>
    </row>
    <row r="810" spans="1:3" x14ac:dyDescent="0.25">
      <c r="A810" s="532" t="str">
        <f>IF(ISNUMBER(VALUE(SUBSTITUTE('Named Boundary Report'!$A809,"+",""))), VALUE(SUBSTITUTE('Named Boundary Report'!$A809,"+","")), IF(TRIM('Named Boundary Report'!$A809)="", "End of Project", $A809))</f>
        <v>End of Project</v>
      </c>
      <c r="B810" s="473" t="str">
        <f>IF(ISNUMBER('Named Boundary Report'!$A809), "",TRIM(SUBSTITUTE('Named Boundary Report'!$A809, CHAR(160), " ")))</f>
        <v/>
      </c>
      <c r="C810" s="475">
        <f>'Named Boundary Report'!$F809</f>
        <v>0</v>
      </c>
    </row>
    <row r="811" spans="1:3" x14ac:dyDescent="0.25">
      <c r="A811" s="532" t="str">
        <f>IF(ISNUMBER(VALUE(SUBSTITUTE('Named Boundary Report'!$A810,"+",""))), VALUE(SUBSTITUTE('Named Boundary Report'!$A810,"+","")), IF(TRIM('Named Boundary Report'!$A810)="", "End of Project", $A810))</f>
        <v>End of Project</v>
      </c>
      <c r="B811" s="473" t="str">
        <f>IF(ISNUMBER('Named Boundary Report'!$A810), "",TRIM(SUBSTITUTE('Named Boundary Report'!$A810, CHAR(160), " ")))</f>
        <v/>
      </c>
      <c r="C811" s="475">
        <f>'Named Boundary Report'!$F810</f>
        <v>0</v>
      </c>
    </row>
    <row r="812" spans="1:3" x14ac:dyDescent="0.25">
      <c r="A812" s="532" t="str">
        <f>IF(ISNUMBER(VALUE(SUBSTITUTE('Named Boundary Report'!$A811,"+",""))), VALUE(SUBSTITUTE('Named Boundary Report'!$A811,"+","")), IF(TRIM('Named Boundary Report'!$A811)="", "End of Project", $A811))</f>
        <v>End of Project</v>
      </c>
      <c r="B812" s="473" t="str">
        <f>IF(ISNUMBER('Named Boundary Report'!$A811), "",TRIM(SUBSTITUTE('Named Boundary Report'!$A811, CHAR(160), " ")))</f>
        <v/>
      </c>
      <c r="C812" s="475">
        <f>'Named Boundary Report'!$F811</f>
        <v>0</v>
      </c>
    </row>
    <row r="813" spans="1:3" x14ac:dyDescent="0.25">
      <c r="A813" s="532" t="str">
        <f>IF(ISNUMBER(VALUE(SUBSTITUTE('Named Boundary Report'!$A812,"+",""))), VALUE(SUBSTITUTE('Named Boundary Report'!$A812,"+","")), IF(TRIM('Named Boundary Report'!$A812)="", "End of Project", $A812))</f>
        <v>End of Project</v>
      </c>
      <c r="B813" s="473" t="str">
        <f>IF(ISNUMBER('Named Boundary Report'!$A812), "",TRIM(SUBSTITUTE('Named Boundary Report'!$A812, CHAR(160), " ")))</f>
        <v/>
      </c>
      <c r="C813" s="475">
        <f>'Named Boundary Report'!$F812</f>
        <v>0</v>
      </c>
    </row>
    <row r="814" spans="1:3" x14ac:dyDescent="0.25">
      <c r="A814" s="532" t="str">
        <f>IF(ISNUMBER(VALUE(SUBSTITUTE('Named Boundary Report'!$A813,"+",""))), VALUE(SUBSTITUTE('Named Boundary Report'!$A813,"+","")), IF(TRIM('Named Boundary Report'!$A813)="", "End of Project", $A813))</f>
        <v>End of Project</v>
      </c>
      <c r="B814" s="473" t="str">
        <f>IF(ISNUMBER('Named Boundary Report'!$A813), "",TRIM(SUBSTITUTE('Named Boundary Report'!$A813, CHAR(160), " ")))</f>
        <v/>
      </c>
      <c r="C814" s="475">
        <f>'Named Boundary Report'!$F813</f>
        <v>0</v>
      </c>
    </row>
    <row r="815" spans="1:3" x14ac:dyDescent="0.25">
      <c r="A815" s="532" t="str">
        <f>IF(ISNUMBER(VALUE(SUBSTITUTE('Named Boundary Report'!$A814,"+",""))), VALUE(SUBSTITUTE('Named Boundary Report'!$A814,"+","")), IF(TRIM('Named Boundary Report'!$A814)="", "End of Project", $A814))</f>
        <v>End of Project</v>
      </c>
      <c r="B815" s="473" t="str">
        <f>IF(ISNUMBER('Named Boundary Report'!$A814), "",TRIM(SUBSTITUTE('Named Boundary Report'!$A814, CHAR(160), " ")))</f>
        <v/>
      </c>
      <c r="C815" s="475">
        <f>'Named Boundary Report'!$F814</f>
        <v>0</v>
      </c>
    </row>
    <row r="816" spans="1:3" x14ac:dyDescent="0.25">
      <c r="A816" s="532" t="str">
        <f>IF(ISNUMBER(VALUE(SUBSTITUTE('Named Boundary Report'!$A815,"+",""))), VALUE(SUBSTITUTE('Named Boundary Report'!$A815,"+","")), IF(TRIM('Named Boundary Report'!$A815)="", "End of Project", $A815))</f>
        <v>End of Project</v>
      </c>
      <c r="B816" s="473" t="str">
        <f>IF(ISNUMBER('Named Boundary Report'!$A815), "",TRIM(SUBSTITUTE('Named Boundary Report'!$A815, CHAR(160), " ")))</f>
        <v/>
      </c>
      <c r="C816" s="475">
        <f>'Named Boundary Report'!$F815</f>
        <v>0</v>
      </c>
    </row>
    <row r="817" spans="1:3" x14ac:dyDescent="0.25">
      <c r="A817" s="532" t="str">
        <f>IF(ISNUMBER(VALUE(SUBSTITUTE('Named Boundary Report'!$A816,"+",""))), VALUE(SUBSTITUTE('Named Boundary Report'!$A816,"+","")), IF(TRIM('Named Boundary Report'!$A816)="", "End of Project", $A816))</f>
        <v>End of Project</v>
      </c>
      <c r="B817" s="473" t="str">
        <f>IF(ISNUMBER('Named Boundary Report'!$A816), "",TRIM(SUBSTITUTE('Named Boundary Report'!$A816, CHAR(160), " ")))</f>
        <v/>
      </c>
      <c r="C817" s="475">
        <f>'Named Boundary Report'!$F816</f>
        <v>0</v>
      </c>
    </row>
    <row r="818" spans="1:3" x14ac:dyDescent="0.25">
      <c r="A818" s="532" t="str">
        <f>IF(ISNUMBER(VALUE(SUBSTITUTE('Named Boundary Report'!$A817,"+",""))), VALUE(SUBSTITUTE('Named Boundary Report'!$A817,"+","")), IF(TRIM('Named Boundary Report'!$A817)="", "End of Project", $A817))</f>
        <v>End of Project</v>
      </c>
      <c r="B818" s="473" t="str">
        <f>IF(ISNUMBER('Named Boundary Report'!$A817), "",TRIM(SUBSTITUTE('Named Boundary Report'!$A817, CHAR(160), " ")))</f>
        <v/>
      </c>
      <c r="C818" s="475">
        <f>'Named Boundary Report'!$F817</f>
        <v>0</v>
      </c>
    </row>
    <row r="819" spans="1:3" x14ac:dyDescent="0.25">
      <c r="A819" s="532" t="str">
        <f>IF(ISNUMBER(VALUE(SUBSTITUTE('Named Boundary Report'!$A818,"+",""))), VALUE(SUBSTITUTE('Named Boundary Report'!$A818,"+","")), IF(TRIM('Named Boundary Report'!$A818)="", "End of Project", $A818))</f>
        <v>End of Project</v>
      </c>
      <c r="B819" s="473" t="str">
        <f>IF(ISNUMBER('Named Boundary Report'!$A818), "",TRIM(SUBSTITUTE('Named Boundary Report'!$A818, CHAR(160), " ")))</f>
        <v/>
      </c>
      <c r="C819" s="475">
        <f>'Named Boundary Report'!$F818</f>
        <v>0</v>
      </c>
    </row>
    <row r="820" spans="1:3" x14ac:dyDescent="0.25">
      <c r="A820" s="532" t="str">
        <f>IF(ISNUMBER(VALUE(SUBSTITUTE('Named Boundary Report'!$A819,"+",""))), VALUE(SUBSTITUTE('Named Boundary Report'!$A819,"+","")), IF(TRIM('Named Boundary Report'!$A819)="", "End of Project", $A819))</f>
        <v>End of Project</v>
      </c>
      <c r="B820" s="473" t="str">
        <f>IF(ISNUMBER('Named Boundary Report'!$A819), "",TRIM(SUBSTITUTE('Named Boundary Report'!$A819, CHAR(160), " ")))</f>
        <v/>
      </c>
      <c r="C820" s="475">
        <f>'Named Boundary Report'!$F819</f>
        <v>0</v>
      </c>
    </row>
    <row r="821" spans="1:3" x14ac:dyDescent="0.25">
      <c r="A821" s="532" t="str">
        <f>IF(ISNUMBER(VALUE(SUBSTITUTE('Named Boundary Report'!$A820,"+",""))), VALUE(SUBSTITUTE('Named Boundary Report'!$A820,"+","")), IF(TRIM('Named Boundary Report'!$A820)="", "End of Project", $A820))</f>
        <v>End of Project</v>
      </c>
      <c r="B821" s="473" t="str">
        <f>IF(ISNUMBER('Named Boundary Report'!$A820), "",TRIM(SUBSTITUTE('Named Boundary Report'!$A820, CHAR(160), " ")))</f>
        <v/>
      </c>
      <c r="C821" s="475">
        <f>'Named Boundary Report'!$F820</f>
        <v>0</v>
      </c>
    </row>
    <row r="822" spans="1:3" x14ac:dyDescent="0.25">
      <c r="A822" s="532" t="str">
        <f>IF(ISNUMBER(VALUE(SUBSTITUTE('Named Boundary Report'!$A821,"+",""))), VALUE(SUBSTITUTE('Named Boundary Report'!$A821,"+","")), IF(TRIM('Named Boundary Report'!$A821)="", "End of Project", $A821))</f>
        <v>End of Project</v>
      </c>
      <c r="B822" s="473" t="str">
        <f>IF(ISNUMBER('Named Boundary Report'!$A821), "",TRIM(SUBSTITUTE('Named Boundary Report'!$A821, CHAR(160), " ")))</f>
        <v/>
      </c>
      <c r="C822" s="475">
        <f>'Named Boundary Report'!$F821</f>
        <v>0</v>
      </c>
    </row>
    <row r="823" spans="1:3" x14ac:dyDescent="0.25">
      <c r="A823" s="532" t="str">
        <f>IF(ISNUMBER(VALUE(SUBSTITUTE('Named Boundary Report'!$A822,"+",""))), VALUE(SUBSTITUTE('Named Boundary Report'!$A822,"+","")), IF(TRIM('Named Boundary Report'!$A822)="", "End of Project", $A822))</f>
        <v>End of Project</v>
      </c>
      <c r="B823" s="473" t="str">
        <f>IF(ISNUMBER('Named Boundary Report'!$A822), "",TRIM(SUBSTITUTE('Named Boundary Report'!$A822, CHAR(160), " ")))</f>
        <v/>
      </c>
      <c r="C823" s="475">
        <f>'Named Boundary Report'!$F822</f>
        <v>0</v>
      </c>
    </row>
    <row r="824" spans="1:3" x14ac:dyDescent="0.25">
      <c r="A824" s="532" t="str">
        <f>IF(ISNUMBER(VALUE(SUBSTITUTE('Named Boundary Report'!$A823,"+",""))), VALUE(SUBSTITUTE('Named Boundary Report'!$A823,"+","")), IF(TRIM('Named Boundary Report'!$A823)="", "End of Project", $A823))</f>
        <v>End of Project</v>
      </c>
      <c r="B824" s="473" t="str">
        <f>IF(ISNUMBER('Named Boundary Report'!$A823), "",TRIM(SUBSTITUTE('Named Boundary Report'!$A823, CHAR(160), " ")))</f>
        <v/>
      </c>
      <c r="C824" s="475">
        <f>'Named Boundary Report'!$F823</f>
        <v>0</v>
      </c>
    </row>
    <row r="825" spans="1:3" x14ac:dyDescent="0.25">
      <c r="A825" s="532" t="str">
        <f>IF(ISNUMBER(VALUE(SUBSTITUTE('Named Boundary Report'!$A824,"+",""))), VALUE(SUBSTITUTE('Named Boundary Report'!$A824,"+","")), IF(TRIM('Named Boundary Report'!$A824)="", "End of Project", $A824))</f>
        <v>End of Project</v>
      </c>
      <c r="B825" s="473" t="str">
        <f>IF(ISNUMBER('Named Boundary Report'!$A824), "",TRIM(SUBSTITUTE('Named Boundary Report'!$A824, CHAR(160), " ")))</f>
        <v/>
      </c>
      <c r="C825" s="475">
        <f>'Named Boundary Report'!$F824</f>
        <v>0</v>
      </c>
    </row>
    <row r="826" spans="1:3" x14ac:dyDescent="0.25">
      <c r="A826" s="532" t="str">
        <f>IF(ISNUMBER(VALUE(SUBSTITUTE('Named Boundary Report'!$A825,"+",""))), VALUE(SUBSTITUTE('Named Boundary Report'!$A825,"+","")), IF(TRIM('Named Boundary Report'!$A825)="", "End of Project", $A825))</f>
        <v>End of Project</v>
      </c>
      <c r="B826" s="473" t="str">
        <f>IF(ISNUMBER('Named Boundary Report'!$A825), "",TRIM(SUBSTITUTE('Named Boundary Report'!$A825, CHAR(160), " ")))</f>
        <v/>
      </c>
      <c r="C826" s="475">
        <f>'Named Boundary Report'!$F825</f>
        <v>0</v>
      </c>
    </row>
    <row r="827" spans="1:3" x14ac:dyDescent="0.25">
      <c r="A827" s="532" t="str">
        <f>IF(ISNUMBER(VALUE(SUBSTITUTE('Named Boundary Report'!$A826,"+",""))), VALUE(SUBSTITUTE('Named Boundary Report'!$A826,"+","")), IF(TRIM('Named Boundary Report'!$A826)="", "End of Project", $A826))</f>
        <v>End of Project</v>
      </c>
      <c r="B827" s="473" t="str">
        <f>IF(ISNUMBER('Named Boundary Report'!$A826), "",TRIM(SUBSTITUTE('Named Boundary Report'!$A826, CHAR(160), " ")))</f>
        <v/>
      </c>
      <c r="C827" s="475">
        <f>'Named Boundary Report'!$F826</f>
        <v>0</v>
      </c>
    </row>
    <row r="828" spans="1:3" x14ac:dyDescent="0.25">
      <c r="A828" s="532" t="str">
        <f>IF(ISNUMBER(VALUE(SUBSTITUTE('Named Boundary Report'!$A827,"+",""))), VALUE(SUBSTITUTE('Named Boundary Report'!$A827,"+","")), IF(TRIM('Named Boundary Report'!$A827)="", "End of Project", $A827))</f>
        <v>End of Project</v>
      </c>
      <c r="B828" s="473" t="str">
        <f>IF(ISNUMBER('Named Boundary Report'!$A827), "",TRIM(SUBSTITUTE('Named Boundary Report'!$A827, CHAR(160), " ")))</f>
        <v/>
      </c>
      <c r="C828" s="475">
        <f>'Named Boundary Report'!$F827</f>
        <v>0</v>
      </c>
    </row>
    <row r="829" spans="1:3" x14ac:dyDescent="0.25">
      <c r="A829" s="532" t="str">
        <f>IF(ISNUMBER(VALUE(SUBSTITUTE('Named Boundary Report'!$A828,"+",""))), VALUE(SUBSTITUTE('Named Boundary Report'!$A828,"+","")), IF(TRIM('Named Boundary Report'!$A828)="", "End of Project", $A828))</f>
        <v>End of Project</v>
      </c>
      <c r="B829" s="473" t="str">
        <f>IF(ISNUMBER('Named Boundary Report'!$A828), "",TRIM(SUBSTITUTE('Named Boundary Report'!$A828, CHAR(160), " ")))</f>
        <v/>
      </c>
      <c r="C829" s="475">
        <f>'Named Boundary Report'!$F828</f>
        <v>0</v>
      </c>
    </row>
    <row r="830" spans="1:3" x14ac:dyDescent="0.25">
      <c r="A830" s="532" t="str">
        <f>IF(ISNUMBER(VALUE(SUBSTITUTE('Named Boundary Report'!$A829,"+",""))), VALUE(SUBSTITUTE('Named Boundary Report'!$A829,"+","")), IF(TRIM('Named Boundary Report'!$A829)="", "End of Project", $A829))</f>
        <v>End of Project</v>
      </c>
      <c r="B830" s="473" t="str">
        <f>IF(ISNUMBER('Named Boundary Report'!$A829), "",TRIM(SUBSTITUTE('Named Boundary Report'!$A829, CHAR(160), " ")))</f>
        <v/>
      </c>
      <c r="C830" s="475">
        <f>'Named Boundary Report'!$F829</f>
        <v>0</v>
      </c>
    </row>
    <row r="831" spans="1:3" x14ac:dyDescent="0.25">
      <c r="A831" s="532" t="str">
        <f>IF(ISNUMBER(VALUE(SUBSTITUTE('Named Boundary Report'!$A830,"+",""))), VALUE(SUBSTITUTE('Named Boundary Report'!$A830,"+","")), IF(TRIM('Named Boundary Report'!$A830)="", "End of Project", $A830))</f>
        <v>End of Project</v>
      </c>
      <c r="B831" s="473" t="str">
        <f>IF(ISNUMBER('Named Boundary Report'!$A830), "",TRIM(SUBSTITUTE('Named Boundary Report'!$A830, CHAR(160), " ")))</f>
        <v/>
      </c>
      <c r="C831" s="475">
        <f>'Named Boundary Report'!$F830</f>
        <v>0</v>
      </c>
    </row>
    <row r="832" spans="1:3" x14ac:dyDescent="0.25">
      <c r="A832" s="532" t="str">
        <f>IF(ISNUMBER(VALUE(SUBSTITUTE('Named Boundary Report'!$A831,"+",""))), VALUE(SUBSTITUTE('Named Boundary Report'!$A831,"+","")), IF(TRIM('Named Boundary Report'!$A831)="", "End of Project", $A831))</f>
        <v>End of Project</v>
      </c>
      <c r="B832" s="473" t="str">
        <f>IF(ISNUMBER('Named Boundary Report'!$A831), "",TRIM(SUBSTITUTE('Named Boundary Report'!$A831, CHAR(160), " ")))</f>
        <v/>
      </c>
      <c r="C832" s="475">
        <f>'Named Boundary Report'!$F831</f>
        <v>0</v>
      </c>
    </row>
    <row r="833" spans="1:3" x14ac:dyDescent="0.25">
      <c r="A833" s="532" t="str">
        <f>IF(ISNUMBER(VALUE(SUBSTITUTE('Named Boundary Report'!$A832,"+",""))), VALUE(SUBSTITUTE('Named Boundary Report'!$A832,"+","")), IF(TRIM('Named Boundary Report'!$A832)="", "End of Project", $A832))</f>
        <v>End of Project</v>
      </c>
      <c r="B833" s="473" t="str">
        <f>IF(ISNUMBER('Named Boundary Report'!$A832), "",TRIM(SUBSTITUTE('Named Boundary Report'!$A832, CHAR(160), " ")))</f>
        <v/>
      </c>
      <c r="C833" s="475">
        <f>'Named Boundary Report'!$F832</f>
        <v>0</v>
      </c>
    </row>
    <row r="834" spans="1:3" x14ac:dyDescent="0.25">
      <c r="A834" s="532" t="str">
        <f>IF(ISNUMBER(VALUE(SUBSTITUTE('Named Boundary Report'!$A833,"+",""))), VALUE(SUBSTITUTE('Named Boundary Report'!$A833,"+","")), IF(TRIM('Named Boundary Report'!$A833)="", "End of Project", $A833))</f>
        <v>End of Project</v>
      </c>
      <c r="B834" s="473" t="str">
        <f>IF(ISNUMBER('Named Boundary Report'!$A833), "",TRIM(SUBSTITUTE('Named Boundary Report'!$A833, CHAR(160), " ")))</f>
        <v/>
      </c>
      <c r="C834" s="475">
        <f>'Named Boundary Report'!$F833</f>
        <v>0</v>
      </c>
    </row>
    <row r="835" spans="1:3" x14ac:dyDescent="0.25">
      <c r="A835" s="532" t="str">
        <f>IF(ISNUMBER(VALUE(SUBSTITUTE('Named Boundary Report'!$A834,"+",""))), VALUE(SUBSTITUTE('Named Boundary Report'!$A834,"+","")), IF(TRIM('Named Boundary Report'!$A834)="", "End of Project", $A834))</f>
        <v>End of Project</v>
      </c>
      <c r="B835" s="473" t="str">
        <f>IF(ISNUMBER('Named Boundary Report'!$A834), "",TRIM(SUBSTITUTE('Named Boundary Report'!$A834, CHAR(160), " ")))</f>
        <v/>
      </c>
      <c r="C835" s="475">
        <f>'Named Boundary Report'!$F834</f>
        <v>0</v>
      </c>
    </row>
    <row r="836" spans="1:3" x14ac:dyDescent="0.25">
      <c r="A836" s="532" t="str">
        <f>IF(ISNUMBER(VALUE(SUBSTITUTE('Named Boundary Report'!$A835,"+",""))), VALUE(SUBSTITUTE('Named Boundary Report'!$A835,"+","")), IF(TRIM('Named Boundary Report'!$A835)="", "End of Project", $A835))</f>
        <v>End of Project</v>
      </c>
      <c r="B836" s="473" t="str">
        <f>IF(ISNUMBER('Named Boundary Report'!$A835), "",TRIM(SUBSTITUTE('Named Boundary Report'!$A835, CHAR(160), " ")))</f>
        <v/>
      </c>
      <c r="C836" s="475">
        <f>'Named Boundary Report'!$F835</f>
        <v>0</v>
      </c>
    </row>
    <row r="837" spans="1:3" x14ac:dyDescent="0.25">
      <c r="A837" s="532" t="str">
        <f>IF(ISNUMBER(VALUE(SUBSTITUTE('Named Boundary Report'!$A836,"+",""))), VALUE(SUBSTITUTE('Named Boundary Report'!$A836,"+","")), IF(TRIM('Named Boundary Report'!$A836)="", "End of Project", $A836))</f>
        <v>End of Project</v>
      </c>
      <c r="B837" s="473" t="str">
        <f>IF(ISNUMBER('Named Boundary Report'!$A836), "",TRIM(SUBSTITUTE('Named Boundary Report'!$A836, CHAR(160), " ")))</f>
        <v/>
      </c>
      <c r="C837" s="475">
        <f>'Named Boundary Report'!$F836</f>
        <v>0</v>
      </c>
    </row>
    <row r="838" spans="1:3" x14ac:dyDescent="0.25">
      <c r="A838" s="532" t="str">
        <f>IF(ISNUMBER(VALUE(SUBSTITUTE('Named Boundary Report'!$A837,"+",""))), VALUE(SUBSTITUTE('Named Boundary Report'!$A837,"+","")), IF(TRIM('Named Boundary Report'!$A837)="", "End of Project", $A837))</f>
        <v>End of Project</v>
      </c>
      <c r="B838" s="473" t="str">
        <f>IF(ISNUMBER('Named Boundary Report'!$A837), "",TRIM(SUBSTITUTE('Named Boundary Report'!$A837, CHAR(160), " ")))</f>
        <v/>
      </c>
      <c r="C838" s="475">
        <f>'Named Boundary Report'!$F837</f>
        <v>0</v>
      </c>
    </row>
    <row r="839" spans="1:3" x14ac:dyDescent="0.25">
      <c r="A839" s="532" t="str">
        <f>IF(ISNUMBER(VALUE(SUBSTITUTE('Named Boundary Report'!$A838,"+",""))), VALUE(SUBSTITUTE('Named Boundary Report'!$A838,"+","")), IF(TRIM('Named Boundary Report'!$A838)="", "End of Project", $A838))</f>
        <v>End of Project</v>
      </c>
      <c r="B839" s="473" t="str">
        <f>IF(ISNUMBER('Named Boundary Report'!$A838), "",TRIM(SUBSTITUTE('Named Boundary Report'!$A838, CHAR(160), " ")))</f>
        <v/>
      </c>
      <c r="C839" s="475">
        <f>'Named Boundary Report'!$F838</f>
        <v>0</v>
      </c>
    </row>
    <row r="840" spans="1:3" x14ac:dyDescent="0.25">
      <c r="A840" s="532" t="str">
        <f>IF(ISNUMBER(VALUE(SUBSTITUTE('Named Boundary Report'!$A839,"+",""))), VALUE(SUBSTITUTE('Named Boundary Report'!$A839,"+","")), IF(TRIM('Named Boundary Report'!$A839)="", "End of Project", $A839))</f>
        <v>End of Project</v>
      </c>
      <c r="B840" s="473" t="str">
        <f>IF(ISNUMBER('Named Boundary Report'!$A839), "",TRIM(SUBSTITUTE('Named Boundary Report'!$A839, CHAR(160), " ")))</f>
        <v/>
      </c>
      <c r="C840" s="475">
        <f>'Named Boundary Report'!$F839</f>
        <v>0</v>
      </c>
    </row>
    <row r="841" spans="1:3" x14ac:dyDescent="0.25">
      <c r="A841" s="532" t="str">
        <f>IF(ISNUMBER(VALUE(SUBSTITUTE('Named Boundary Report'!$A840,"+",""))), VALUE(SUBSTITUTE('Named Boundary Report'!$A840,"+","")), IF(TRIM('Named Boundary Report'!$A840)="", "End of Project", $A840))</f>
        <v>End of Project</v>
      </c>
      <c r="B841" s="473" t="str">
        <f>IF(ISNUMBER('Named Boundary Report'!$A840), "",TRIM(SUBSTITUTE('Named Boundary Report'!$A840, CHAR(160), " ")))</f>
        <v/>
      </c>
      <c r="C841" s="475">
        <f>'Named Boundary Report'!$F840</f>
        <v>0</v>
      </c>
    </row>
    <row r="842" spans="1:3" x14ac:dyDescent="0.25">
      <c r="A842" s="532" t="str">
        <f>IF(ISNUMBER(VALUE(SUBSTITUTE('Named Boundary Report'!$A841,"+",""))), VALUE(SUBSTITUTE('Named Boundary Report'!$A841,"+","")), IF(TRIM('Named Boundary Report'!$A841)="", "End of Project", $A841))</f>
        <v>End of Project</v>
      </c>
      <c r="B842" s="473" t="str">
        <f>IF(ISNUMBER('Named Boundary Report'!$A841), "",TRIM(SUBSTITUTE('Named Boundary Report'!$A841, CHAR(160), " ")))</f>
        <v/>
      </c>
      <c r="C842" s="475">
        <f>'Named Boundary Report'!$F841</f>
        <v>0</v>
      </c>
    </row>
    <row r="843" spans="1:3" x14ac:dyDescent="0.25">
      <c r="A843" s="532" t="str">
        <f>IF(ISNUMBER(VALUE(SUBSTITUTE('Named Boundary Report'!$A842,"+",""))), VALUE(SUBSTITUTE('Named Boundary Report'!$A842,"+","")), IF(TRIM('Named Boundary Report'!$A842)="", "End of Project", $A842))</f>
        <v>End of Project</v>
      </c>
      <c r="B843" s="473" t="str">
        <f>IF(ISNUMBER('Named Boundary Report'!$A842), "",TRIM(SUBSTITUTE('Named Boundary Report'!$A842, CHAR(160), " ")))</f>
        <v/>
      </c>
      <c r="C843" s="475">
        <f>'Named Boundary Report'!$F842</f>
        <v>0</v>
      </c>
    </row>
    <row r="844" spans="1:3" x14ac:dyDescent="0.25">
      <c r="A844" s="532" t="str">
        <f>IF(ISNUMBER(VALUE(SUBSTITUTE('Named Boundary Report'!$A843,"+",""))), VALUE(SUBSTITUTE('Named Boundary Report'!$A843,"+","")), IF(TRIM('Named Boundary Report'!$A843)="", "End of Project", $A843))</f>
        <v>End of Project</v>
      </c>
      <c r="B844" s="473" t="str">
        <f>IF(ISNUMBER('Named Boundary Report'!$A843), "",TRIM(SUBSTITUTE('Named Boundary Report'!$A843, CHAR(160), " ")))</f>
        <v/>
      </c>
      <c r="C844" s="475">
        <f>'Named Boundary Report'!$F843</f>
        <v>0</v>
      </c>
    </row>
    <row r="845" spans="1:3" x14ac:dyDescent="0.25">
      <c r="A845" s="532" t="str">
        <f>IF(ISNUMBER(VALUE(SUBSTITUTE('Named Boundary Report'!$A844,"+",""))), VALUE(SUBSTITUTE('Named Boundary Report'!$A844,"+","")), IF(TRIM('Named Boundary Report'!$A844)="", "End of Project", $A844))</f>
        <v>End of Project</v>
      </c>
      <c r="B845" s="473" t="str">
        <f>IF(ISNUMBER('Named Boundary Report'!$A844), "",TRIM(SUBSTITUTE('Named Boundary Report'!$A844, CHAR(160), " ")))</f>
        <v/>
      </c>
      <c r="C845" s="475">
        <f>'Named Boundary Report'!$F844</f>
        <v>0</v>
      </c>
    </row>
    <row r="846" spans="1:3" x14ac:dyDescent="0.25">
      <c r="A846" s="532" t="str">
        <f>IF(ISNUMBER(VALUE(SUBSTITUTE('Named Boundary Report'!$A845,"+",""))), VALUE(SUBSTITUTE('Named Boundary Report'!$A845,"+","")), IF(TRIM('Named Boundary Report'!$A845)="", "End of Project", $A845))</f>
        <v>End of Project</v>
      </c>
      <c r="B846" s="473" t="str">
        <f>IF(ISNUMBER('Named Boundary Report'!$A845), "",TRIM(SUBSTITUTE('Named Boundary Report'!$A845, CHAR(160), " ")))</f>
        <v/>
      </c>
      <c r="C846" s="475">
        <f>'Named Boundary Report'!$F845</f>
        <v>0</v>
      </c>
    </row>
    <row r="847" spans="1:3" x14ac:dyDescent="0.25">
      <c r="A847" s="532" t="str">
        <f>IF(ISNUMBER(VALUE(SUBSTITUTE('Named Boundary Report'!$A846,"+",""))), VALUE(SUBSTITUTE('Named Boundary Report'!$A846,"+","")), IF(TRIM('Named Boundary Report'!$A846)="", "End of Project", $A846))</f>
        <v>End of Project</v>
      </c>
      <c r="B847" s="473" t="str">
        <f>IF(ISNUMBER('Named Boundary Report'!$A846), "",TRIM(SUBSTITUTE('Named Boundary Report'!$A846, CHAR(160), " ")))</f>
        <v/>
      </c>
      <c r="C847" s="475">
        <f>'Named Boundary Report'!$F846</f>
        <v>0</v>
      </c>
    </row>
    <row r="848" spans="1:3" x14ac:dyDescent="0.25">
      <c r="A848" s="532" t="str">
        <f>IF(ISNUMBER(VALUE(SUBSTITUTE('Named Boundary Report'!$A847,"+",""))), VALUE(SUBSTITUTE('Named Boundary Report'!$A847,"+","")), IF(TRIM('Named Boundary Report'!$A847)="", "End of Project", $A847))</f>
        <v>End of Project</v>
      </c>
      <c r="B848" s="473" t="str">
        <f>IF(ISNUMBER('Named Boundary Report'!$A847), "",TRIM(SUBSTITUTE('Named Boundary Report'!$A847, CHAR(160), " ")))</f>
        <v/>
      </c>
      <c r="C848" s="475">
        <f>'Named Boundary Report'!$F847</f>
        <v>0</v>
      </c>
    </row>
    <row r="849" spans="1:3" x14ac:dyDescent="0.25">
      <c r="A849" s="532" t="str">
        <f>IF(ISNUMBER(VALUE(SUBSTITUTE('Named Boundary Report'!$A848,"+",""))), VALUE(SUBSTITUTE('Named Boundary Report'!$A848,"+","")), IF(TRIM('Named Boundary Report'!$A848)="", "End of Project", $A848))</f>
        <v>End of Project</v>
      </c>
      <c r="B849" s="473" t="str">
        <f>IF(ISNUMBER('Named Boundary Report'!$A848), "",TRIM(SUBSTITUTE('Named Boundary Report'!$A848, CHAR(160), " ")))</f>
        <v/>
      </c>
      <c r="C849" s="475">
        <f>'Named Boundary Report'!$F848</f>
        <v>0</v>
      </c>
    </row>
    <row r="850" spans="1:3" x14ac:dyDescent="0.25">
      <c r="A850" s="532" t="str">
        <f>IF(ISNUMBER(VALUE(SUBSTITUTE('Named Boundary Report'!$A849,"+",""))), VALUE(SUBSTITUTE('Named Boundary Report'!$A849,"+","")), IF(TRIM('Named Boundary Report'!$A849)="", "End of Project", $A849))</f>
        <v>End of Project</v>
      </c>
      <c r="B850" s="473" t="str">
        <f>IF(ISNUMBER('Named Boundary Report'!$A849), "",TRIM(SUBSTITUTE('Named Boundary Report'!$A849, CHAR(160), " ")))</f>
        <v/>
      </c>
      <c r="C850" s="475">
        <f>'Named Boundary Report'!$F849</f>
        <v>0</v>
      </c>
    </row>
    <row r="851" spans="1:3" x14ac:dyDescent="0.25">
      <c r="A851" s="532" t="str">
        <f>IF(ISNUMBER(VALUE(SUBSTITUTE('Named Boundary Report'!$A850,"+",""))), VALUE(SUBSTITUTE('Named Boundary Report'!$A850,"+","")), IF(TRIM('Named Boundary Report'!$A850)="", "End of Project", $A850))</f>
        <v>End of Project</v>
      </c>
      <c r="B851" s="473" t="str">
        <f>IF(ISNUMBER('Named Boundary Report'!$A850), "",TRIM(SUBSTITUTE('Named Boundary Report'!$A850, CHAR(160), " ")))</f>
        <v/>
      </c>
      <c r="C851" s="475">
        <f>'Named Boundary Report'!$F850</f>
        <v>0</v>
      </c>
    </row>
    <row r="852" spans="1:3" x14ac:dyDescent="0.25">
      <c r="A852" s="532" t="str">
        <f>IF(ISNUMBER(VALUE(SUBSTITUTE('Named Boundary Report'!$A851,"+",""))), VALUE(SUBSTITUTE('Named Boundary Report'!$A851,"+","")), IF(TRIM('Named Boundary Report'!$A851)="", "End of Project", $A851))</f>
        <v>End of Project</v>
      </c>
      <c r="B852" s="473" t="str">
        <f>IF(ISNUMBER('Named Boundary Report'!$A851), "",TRIM(SUBSTITUTE('Named Boundary Report'!$A851, CHAR(160), " ")))</f>
        <v/>
      </c>
      <c r="C852" s="475">
        <f>'Named Boundary Report'!$F851</f>
        <v>0</v>
      </c>
    </row>
    <row r="853" spans="1:3" x14ac:dyDescent="0.25">
      <c r="A853" s="532" t="str">
        <f>IF(ISNUMBER(VALUE(SUBSTITUTE('Named Boundary Report'!$A852,"+",""))), VALUE(SUBSTITUTE('Named Boundary Report'!$A852,"+","")), IF(TRIM('Named Boundary Report'!$A852)="", "End of Project", $A852))</f>
        <v>End of Project</v>
      </c>
      <c r="B853" s="473" t="str">
        <f>IF(ISNUMBER('Named Boundary Report'!$A852), "",TRIM(SUBSTITUTE('Named Boundary Report'!$A852, CHAR(160), " ")))</f>
        <v/>
      </c>
      <c r="C853" s="475">
        <f>'Named Boundary Report'!$F852</f>
        <v>0</v>
      </c>
    </row>
    <row r="854" spans="1:3" x14ac:dyDescent="0.25">
      <c r="A854" s="532" t="str">
        <f>IF(ISNUMBER(VALUE(SUBSTITUTE('Named Boundary Report'!$A853,"+",""))), VALUE(SUBSTITUTE('Named Boundary Report'!$A853,"+","")), IF(TRIM('Named Boundary Report'!$A853)="", "End of Project", $A853))</f>
        <v>End of Project</v>
      </c>
      <c r="B854" s="473" t="str">
        <f>IF(ISNUMBER('Named Boundary Report'!$A853), "",TRIM(SUBSTITUTE('Named Boundary Report'!$A853, CHAR(160), " ")))</f>
        <v/>
      </c>
      <c r="C854" s="475">
        <f>'Named Boundary Report'!$F853</f>
        <v>0</v>
      </c>
    </row>
    <row r="855" spans="1:3" x14ac:dyDescent="0.25">
      <c r="A855" s="532" t="str">
        <f>IF(ISNUMBER(VALUE(SUBSTITUTE('Named Boundary Report'!$A854,"+",""))), VALUE(SUBSTITUTE('Named Boundary Report'!$A854,"+","")), IF(TRIM('Named Boundary Report'!$A854)="", "End of Project", $A854))</f>
        <v>End of Project</v>
      </c>
      <c r="B855" s="473" t="str">
        <f>IF(ISNUMBER('Named Boundary Report'!$A854), "",TRIM(SUBSTITUTE('Named Boundary Report'!$A854, CHAR(160), " ")))</f>
        <v/>
      </c>
      <c r="C855" s="475">
        <f>'Named Boundary Report'!$F854</f>
        <v>0</v>
      </c>
    </row>
    <row r="856" spans="1:3" x14ac:dyDescent="0.25">
      <c r="A856" s="532" t="str">
        <f>IF(ISNUMBER(VALUE(SUBSTITUTE('Named Boundary Report'!$A855,"+",""))), VALUE(SUBSTITUTE('Named Boundary Report'!$A855,"+","")), IF(TRIM('Named Boundary Report'!$A855)="", "End of Project", $A855))</f>
        <v>End of Project</v>
      </c>
      <c r="B856" s="473" t="str">
        <f>IF(ISNUMBER('Named Boundary Report'!$A855), "",TRIM(SUBSTITUTE('Named Boundary Report'!$A855, CHAR(160), " ")))</f>
        <v/>
      </c>
      <c r="C856" s="475">
        <f>'Named Boundary Report'!$F855</f>
        <v>0</v>
      </c>
    </row>
    <row r="857" spans="1:3" x14ac:dyDescent="0.25">
      <c r="A857" s="532" t="str">
        <f>IF(ISNUMBER(VALUE(SUBSTITUTE('Named Boundary Report'!$A856,"+",""))), VALUE(SUBSTITUTE('Named Boundary Report'!$A856,"+","")), IF(TRIM('Named Boundary Report'!$A856)="", "End of Project", $A856))</f>
        <v>End of Project</v>
      </c>
      <c r="B857" s="473" t="str">
        <f>IF(ISNUMBER('Named Boundary Report'!$A856), "",TRIM(SUBSTITUTE('Named Boundary Report'!$A856, CHAR(160), " ")))</f>
        <v/>
      </c>
      <c r="C857" s="475">
        <f>'Named Boundary Report'!$F856</f>
        <v>0</v>
      </c>
    </row>
    <row r="858" spans="1:3" x14ac:dyDescent="0.25">
      <c r="A858" s="532" t="str">
        <f>IF(ISNUMBER(VALUE(SUBSTITUTE('Named Boundary Report'!$A857,"+",""))), VALUE(SUBSTITUTE('Named Boundary Report'!$A857,"+","")), IF(TRIM('Named Boundary Report'!$A857)="", "End of Project", $A857))</f>
        <v>End of Project</v>
      </c>
      <c r="B858" s="473" t="str">
        <f>IF(ISNUMBER('Named Boundary Report'!$A857), "",TRIM(SUBSTITUTE('Named Boundary Report'!$A857, CHAR(160), " ")))</f>
        <v/>
      </c>
      <c r="C858" s="475">
        <f>'Named Boundary Report'!$F857</f>
        <v>0</v>
      </c>
    </row>
    <row r="859" spans="1:3" x14ac:dyDescent="0.25">
      <c r="A859" s="532" t="str">
        <f>IF(ISNUMBER(VALUE(SUBSTITUTE('Named Boundary Report'!$A858,"+",""))), VALUE(SUBSTITUTE('Named Boundary Report'!$A858,"+","")), IF(TRIM('Named Boundary Report'!$A858)="", "End of Project", $A858))</f>
        <v>End of Project</v>
      </c>
      <c r="B859" s="473" t="str">
        <f>IF(ISNUMBER('Named Boundary Report'!$A858), "",TRIM(SUBSTITUTE('Named Boundary Report'!$A858, CHAR(160), " ")))</f>
        <v/>
      </c>
      <c r="C859" s="475">
        <f>'Named Boundary Report'!$F858</f>
        <v>0</v>
      </c>
    </row>
    <row r="860" spans="1:3" x14ac:dyDescent="0.25">
      <c r="A860" s="532" t="str">
        <f>IF(ISNUMBER(VALUE(SUBSTITUTE('Named Boundary Report'!$A859,"+",""))), VALUE(SUBSTITUTE('Named Boundary Report'!$A859,"+","")), IF(TRIM('Named Boundary Report'!$A859)="", "End of Project", $A859))</f>
        <v>End of Project</v>
      </c>
      <c r="B860" s="473" t="str">
        <f>IF(ISNUMBER('Named Boundary Report'!$A859), "",TRIM(SUBSTITUTE('Named Boundary Report'!$A859, CHAR(160), " ")))</f>
        <v/>
      </c>
      <c r="C860" s="475">
        <f>'Named Boundary Report'!$F859</f>
        <v>0</v>
      </c>
    </row>
    <row r="861" spans="1:3" x14ac:dyDescent="0.25">
      <c r="A861" s="532" t="str">
        <f>IF(ISNUMBER(VALUE(SUBSTITUTE('Named Boundary Report'!$A860,"+",""))), VALUE(SUBSTITUTE('Named Boundary Report'!$A860,"+","")), IF(TRIM('Named Boundary Report'!$A860)="", "End of Project", $A860))</f>
        <v>End of Project</v>
      </c>
      <c r="B861" s="473" t="str">
        <f>IF(ISNUMBER('Named Boundary Report'!$A860), "",TRIM(SUBSTITUTE('Named Boundary Report'!$A860, CHAR(160), " ")))</f>
        <v/>
      </c>
      <c r="C861" s="475">
        <f>'Named Boundary Report'!$F860</f>
        <v>0</v>
      </c>
    </row>
    <row r="862" spans="1:3" x14ac:dyDescent="0.25">
      <c r="A862" s="532" t="str">
        <f>IF(ISNUMBER(VALUE(SUBSTITUTE('Named Boundary Report'!$A861,"+",""))), VALUE(SUBSTITUTE('Named Boundary Report'!$A861,"+","")), IF(TRIM('Named Boundary Report'!$A861)="", "End of Project", $A861))</f>
        <v>End of Project</v>
      </c>
      <c r="B862" s="473" t="str">
        <f>IF(ISNUMBER('Named Boundary Report'!$A861), "",TRIM(SUBSTITUTE('Named Boundary Report'!$A861, CHAR(160), " ")))</f>
        <v/>
      </c>
      <c r="C862" s="475">
        <f>'Named Boundary Report'!$F861</f>
        <v>0</v>
      </c>
    </row>
    <row r="863" spans="1:3" x14ac:dyDescent="0.25">
      <c r="A863" s="532" t="str">
        <f>IF(ISNUMBER(VALUE(SUBSTITUTE('Named Boundary Report'!$A862,"+",""))), VALUE(SUBSTITUTE('Named Boundary Report'!$A862,"+","")), IF(TRIM('Named Boundary Report'!$A862)="", "End of Project", $A862))</f>
        <v>End of Project</v>
      </c>
      <c r="B863" s="473" t="str">
        <f>IF(ISNUMBER('Named Boundary Report'!$A862), "",TRIM(SUBSTITUTE('Named Boundary Report'!$A862, CHAR(160), " ")))</f>
        <v/>
      </c>
      <c r="C863" s="475">
        <f>'Named Boundary Report'!$F862</f>
        <v>0</v>
      </c>
    </row>
    <row r="864" spans="1:3" x14ac:dyDescent="0.25">
      <c r="A864" s="532" t="str">
        <f>IF(ISNUMBER(VALUE(SUBSTITUTE('Named Boundary Report'!$A863,"+",""))), VALUE(SUBSTITUTE('Named Boundary Report'!$A863,"+","")), IF(TRIM('Named Boundary Report'!$A863)="", "End of Project", $A863))</f>
        <v>End of Project</v>
      </c>
      <c r="B864" s="473" t="str">
        <f>IF(ISNUMBER('Named Boundary Report'!$A863), "",TRIM(SUBSTITUTE('Named Boundary Report'!$A863, CHAR(160), " ")))</f>
        <v/>
      </c>
      <c r="C864" s="475">
        <f>'Named Boundary Report'!$F863</f>
        <v>0</v>
      </c>
    </row>
    <row r="865" spans="1:3" x14ac:dyDescent="0.25">
      <c r="A865" s="532" t="str">
        <f>IF(ISNUMBER(VALUE(SUBSTITUTE('Named Boundary Report'!$A864,"+",""))), VALUE(SUBSTITUTE('Named Boundary Report'!$A864,"+","")), IF(TRIM('Named Boundary Report'!$A864)="", "End of Project", $A864))</f>
        <v>End of Project</v>
      </c>
      <c r="B865" s="473" t="str">
        <f>IF(ISNUMBER('Named Boundary Report'!$A864), "",TRIM(SUBSTITUTE('Named Boundary Report'!$A864, CHAR(160), " ")))</f>
        <v/>
      </c>
      <c r="C865" s="475">
        <f>'Named Boundary Report'!$F864</f>
        <v>0</v>
      </c>
    </row>
    <row r="866" spans="1:3" x14ac:dyDescent="0.25">
      <c r="A866" s="532" t="str">
        <f>IF(ISNUMBER(VALUE(SUBSTITUTE('Named Boundary Report'!$A865,"+",""))), VALUE(SUBSTITUTE('Named Boundary Report'!$A865,"+","")), IF(TRIM('Named Boundary Report'!$A865)="", "End of Project", $A865))</f>
        <v>End of Project</v>
      </c>
      <c r="B866" s="473" t="str">
        <f>IF(ISNUMBER('Named Boundary Report'!$A865), "",TRIM(SUBSTITUTE('Named Boundary Report'!$A865, CHAR(160), " ")))</f>
        <v/>
      </c>
      <c r="C866" s="475">
        <f>'Named Boundary Report'!$F865</f>
        <v>0</v>
      </c>
    </row>
    <row r="867" spans="1:3" x14ac:dyDescent="0.25">
      <c r="A867" s="532" t="str">
        <f>IF(ISNUMBER(VALUE(SUBSTITUTE('Named Boundary Report'!$A866,"+",""))), VALUE(SUBSTITUTE('Named Boundary Report'!$A866,"+","")), IF(TRIM('Named Boundary Report'!$A866)="", "End of Project", $A866))</f>
        <v>End of Project</v>
      </c>
      <c r="B867" s="473" t="str">
        <f>IF(ISNUMBER('Named Boundary Report'!$A866), "",TRIM(SUBSTITUTE('Named Boundary Report'!$A866, CHAR(160), " ")))</f>
        <v/>
      </c>
      <c r="C867" s="475">
        <f>'Named Boundary Report'!$F866</f>
        <v>0</v>
      </c>
    </row>
    <row r="868" spans="1:3" x14ac:dyDescent="0.25">
      <c r="A868" s="532" t="str">
        <f>IF(ISNUMBER(VALUE(SUBSTITUTE('Named Boundary Report'!$A867,"+",""))), VALUE(SUBSTITUTE('Named Boundary Report'!$A867,"+","")), IF(TRIM('Named Boundary Report'!$A867)="", "End of Project", $A867))</f>
        <v>End of Project</v>
      </c>
      <c r="B868" s="473" t="str">
        <f>IF(ISNUMBER('Named Boundary Report'!$A867), "",TRIM(SUBSTITUTE('Named Boundary Report'!$A867, CHAR(160), " ")))</f>
        <v/>
      </c>
      <c r="C868" s="475">
        <f>'Named Boundary Report'!$F867</f>
        <v>0</v>
      </c>
    </row>
    <row r="869" spans="1:3" x14ac:dyDescent="0.25">
      <c r="A869" s="532" t="str">
        <f>IF(ISNUMBER(VALUE(SUBSTITUTE('Named Boundary Report'!$A868,"+",""))), VALUE(SUBSTITUTE('Named Boundary Report'!$A868,"+","")), IF(TRIM('Named Boundary Report'!$A868)="", "End of Project", $A868))</f>
        <v>End of Project</v>
      </c>
      <c r="B869" s="473" t="str">
        <f>IF(ISNUMBER('Named Boundary Report'!$A868), "",TRIM(SUBSTITUTE('Named Boundary Report'!$A868, CHAR(160), " ")))</f>
        <v/>
      </c>
      <c r="C869" s="475">
        <f>'Named Boundary Report'!$F868</f>
        <v>0</v>
      </c>
    </row>
    <row r="870" spans="1:3" x14ac:dyDescent="0.25">
      <c r="A870" s="532" t="str">
        <f>IF(ISNUMBER(VALUE(SUBSTITUTE('Named Boundary Report'!$A869,"+",""))), VALUE(SUBSTITUTE('Named Boundary Report'!$A869,"+","")), IF(TRIM('Named Boundary Report'!$A869)="", "End of Project", $A869))</f>
        <v>End of Project</v>
      </c>
      <c r="B870" s="473" t="str">
        <f>IF(ISNUMBER('Named Boundary Report'!$A869), "",TRIM(SUBSTITUTE('Named Boundary Report'!$A869, CHAR(160), " ")))</f>
        <v/>
      </c>
      <c r="C870" s="475">
        <f>'Named Boundary Report'!$F869</f>
        <v>0</v>
      </c>
    </row>
    <row r="871" spans="1:3" x14ac:dyDescent="0.25">
      <c r="A871" s="532" t="str">
        <f>IF(ISNUMBER(VALUE(SUBSTITUTE('Named Boundary Report'!$A870,"+",""))), VALUE(SUBSTITUTE('Named Boundary Report'!$A870,"+","")), IF(TRIM('Named Boundary Report'!$A870)="", "End of Project", $A870))</f>
        <v>End of Project</v>
      </c>
      <c r="B871" s="473" t="str">
        <f>IF(ISNUMBER('Named Boundary Report'!$A870), "",TRIM(SUBSTITUTE('Named Boundary Report'!$A870, CHAR(160), " ")))</f>
        <v/>
      </c>
      <c r="C871" s="475">
        <f>'Named Boundary Report'!$F870</f>
        <v>0</v>
      </c>
    </row>
    <row r="872" spans="1:3" x14ac:dyDescent="0.25">
      <c r="A872" s="532" t="str">
        <f>IF(ISNUMBER(VALUE(SUBSTITUTE('Named Boundary Report'!$A871,"+",""))), VALUE(SUBSTITUTE('Named Boundary Report'!$A871,"+","")), IF(TRIM('Named Boundary Report'!$A871)="", "End of Project", $A871))</f>
        <v>End of Project</v>
      </c>
      <c r="B872" s="473" t="str">
        <f>IF(ISNUMBER('Named Boundary Report'!$A871), "",TRIM(SUBSTITUTE('Named Boundary Report'!$A871, CHAR(160), " ")))</f>
        <v/>
      </c>
      <c r="C872" s="475">
        <f>'Named Boundary Report'!$F871</f>
        <v>0</v>
      </c>
    </row>
    <row r="873" spans="1:3" x14ac:dyDescent="0.25">
      <c r="A873" s="532" t="str">
        <f>IF(ISNUMBER(VALUE(SUBSTITUTE('Named Boundary Report'!$A872,"+",""))), VALUE(SUBSTITUTE('Named Boundary Report'!$A872,"+","")), IF(TRIM('Named Boundary Report'!$A872)="", "End of Project", $A872))</f>
        <v>End of Project</v>
      </c>
      <c r="B873" s="473" t="str">
        <f>IF(ISNUMBER('Named Boundary Report'!$A872), "",TRIM(SUBSTITUTE('Named Boundary Report'!$A872, CHAR(160), " ")))</f>
        <v/>
      </c>
      <c r="C873" s="475">
        <f>'Named Boundary Report'!$F872</f>
        <v>0</v>
      </c>
    </row>
    <row r="874" spans="1:3" x14ac:dyDescent="0.25">
      <c r="A874" s="532" t="str">
        <f>IF(ISNUMBER(VALUE(SUBSTITUTE('Named Boundary Report'!$A873,"+",""))), VALUE(SUBSTITUTE('Named Boundary Report'!$A873,"+","")), IF(TRIM('Named Boundary Report'!$A873)="", "End of Project", $A873))</f>
        <v>End of Project</v>
      </c>
      <c r="B874" s="473" t="str">
        <f>IF(ISNUMBER('Named Boundary Report'!$A873), "",TRIM(SUBSTITUTE('Named Boundary Report'!$A873, CHAR(160), " ")))</f>
        <v/>
      </c>
      <c r="C874" s="475">
        <f>'Named Boundary Report'!$F873</f>
        <v>0</v>
      </c>
    </row>
    <row r="875" spans="1:3" x14ac:dyDescent="0.25">
      <c r="A875" s="532" t="str">
        <f>IF(ISNUMBER(VALUE(SUBSTITUTE('Named Boundary Report'!$A874,"+",""))), VALUE(SUBSTITUTE('Named Boundary Report'!$A874,"+","")), IF(TRIM('Named Boundary Report'!$A874)="", "End of Project", $A874))</f>
        <v>End of Project</v>
      </c>
      <c r="B875" s="473" t="str">
        <f>IF(ISNUMBER('Named Boundary Report'!$A874), "",TRIM(SUBSTITUTE('Named Boundary Report'!$A874, CHAR(160), " ")))</f>
        <v/>
      </c>
      <c r="C875" s="475">
        <f>'Named Boundary Report'!$F874</f>
        <v>0</v>
      </c>
    </row>
    <row r="876" spans="1:3" x14ac:dyDescent="0.25">
      <c r="A876" s="532" t="str">
        <f>IF(ISNUMBER(VALUE(SUBSTITUTE('Named Boundary Report'!$A875,"+",""))), VALUE(SUBSTITUTE('Named Boundary Report'!$A875,"+","")), IF(TRIM('Named Boundary Report'!$A875)="", "End of Project", $A875))</f>
        <v>End of Project</v>
      </c>
      <c r="B876" s="473" t="str">
        <f>IF(ISNUMBER('Named Boundary Report'!$A875), "",TRIM(SUBSTITUTE('Named Boundary Report'!$A875, CHAR(160), " ")))</f>
        <v/>
      </c>
      <c r="C876" s="475">
        <f>'Named Boundary Report'!$F875</f>
        <v>0</v>
      </c>
    </row>
    <row r="877" spans="1:3" x14ac:dyDescent="0.25">
      <c r="A877" s="532" t="str">
        <f>IF(ISNUMBER(VALUE(SUBSTITUTE('Named Boundary Report'!$A876,"+",""))), VALUE(SUBSTITUTE('Named Boundary Report'!$A876,"+","")), IF(TRIM('Named Boundary Report'!$A876)="", "End of Project", $A876))</f>
        <v>End of Project</v>
      </c>
      <c r="B877" s="473" t="str">
        <f>IF(ISNUMBER('Named Boundary Report'!$A876), "",TRIM(SUBSTITUTE('Named Boundary Report'!$A876, CHAR(160), " ")))</f>
        <v/>
      </c>
      <c r="C877" s="475">
        <f>'Named Boundary Report'!$F876</f>
        <v>0</v>
      </c>
    </row>
    <row r="878" spans="1:3" x14ac:dyDescent="0.25">
      <c r="A878" s="532" t="str">
        <f>IF(ISNUMBER(VALUE(SUBSTITUTE('Named Boundary Report'!$A877,"+",""))), VALUE(SUBSTITUTE('Named Boundary Report'!$A877,"+","")), IF(TRIM('Named Boundary Report'!$A877)="", "End of Project", $A877))</f>
        <v>End of Project</v>
      </c>
      <c r="B878" s="473" t="str">
        <f>IF(ISNUMBER('Named Boundary Report'!$A877), "",TRIM(SUBSTITUTE('Named Boundary Report'!$A877, CHAR(160), " ")))</f>
        <v/>
      </c>
      <c r="C878" s="475">
        <f>'Named Boundary Report'!$F877</f>
        <v>0</v>
      </c>
    </row>
    <row r="879" spans="1:3" x14ac:dyDescent="0.25">
      <c r="A879" s="532" t="str">
        <f>IF(ISNUMBER(VALUE(SUBSTITUTE('Named Boundary Report'!$A878,"+",""))), VALUE(SUBSTITUTE('Named Boundary Report'!$A878,"+","")), IF(TRIM('Named Boundary Report'!$A878)="", "End of Project", $A878))</f>
        <v>End of Project</v>
      </c>
      <c r="B879" s="473" t="str">
        <f>IF(ISNUMBER('Named Boundary Report'!$A878), "",TRIM(SUBSTITUTE('Named Boundary Report'!$A878, CHAR(160), " ")))</f>
        <v/>
      </c>
      <c r="C879" s="475">
        <f>'Named Boundary Report'!$F878</f>
        <v>0</v>
      </c>
    </row>
    <row r="880" spans="1:3" x14ac:dyDescent="0.25">
      <c r="A880" s="532" t="str">
        <f>IF(ISNUMBER(VALUE(SUBSTITUTE('Named Boundary Report'!$A879,"+",""))), VALUE(SUBSTITUTE('Named Boundary Report'!$A879,"+","")), IF(TRIM('Named Boundary Report'!$A879)="", "End of Project", $A879))</f>
        <v>End of Project</v>
      </c>
      <c r="B880" s="473" t="str">
        <f>IF(ISNUMBER('Named Boundary Report'!$A879), "",TRIM(SUBSTITUTE('Named Boundary Report'!$A879, CHAR(160), " ")))</f>
        <v/>
      </c>
      <c r="C880" s="475">
        <f>'Named Boundary Report'!$F879</f>
        <v>0</v>
      </c>
    </row>
    <row r="881" spans="1:3" x14ac:dyDescent="0.25">
      <c r="A881" s="532" t="str">
        <f>IF(ISNUMBER(VALUE(SUBSTITUTE('Named Boundary Report'!$A880,"+",""))), VALUE(SUBSTITUTE('Named Boundary Report'!$A880,"+","")), IF(TRIM('Named Boundary Report'!$A880)="", "End of Project", $A880))</f>
        <v>End of Project</v>
      </c>
      <c r="B881" s="473" t="str">
        <f>IF(ISNUMBER('Named Boundary Report'!$A880), "",TRIM(SUBSTITUTE('Named Boundary Report'!$A880, CHAR(160), " ")))</f>
        <v/>
      </c>
      <c r="C881" s="475">
        <f>'Named Boundary Report'!$F880</f>
        <v>0</v>
      </c>
    </row>
    <row r="882" spans="1:3" x14ac:dyDescent="0.25">
      <c r="A882" s="532" t="str">
        <f>IF(ISNUMBER(VALUE(SUBSTITUTE('Named Boundary Report'!$A881,"+",""))), VALUE(SUBSTITUTE('Named Boundary Report'!$A881,"+","")), IF(TRIM('Named Boundary Report'!$A881)="", "End of Project", $A881))</f>
        <v>End of Project</v>
      </c>
      <c r="B882" s="473" t="str">
        <f>IF(ISNUMBER('Named Boundary Report'!$A881), "",TRIM(SUBSTITUTE('Named Boundary Report'!$A881, CHAR(160), " ")))</f>
        <v/>
      </c>
      <c r="C882" s="475">
        <f>'Named Boundary Report'!$F881</f>
        <v>0</v>
      </c>
    </row>
    <row r="883" spans="1:3" x14ac:dyDescent="0.25">
      <c r="A883" s="532" t="str">
        <f>IF(ISNUMBER(VALUE(SUBSTITUTE('Named Boundary Report'!$A882,"+",""))), VALUE(SUBSTITUTE('Named Boundary Report'!$A882,"+","")), IF(TRIM('Named Boundary Report'!$A882)="", "End of Project", $A882))</f>
        <v>End of Project</v>
      </c>
      <c r="B883" s="473" t="str">
        <f>IF(ISNUMBER('Named Boundary Report'!$A882), "",TRIM(SUBSTITUTE('Named Boundary Report'!$A882, CHAR(160), " ")))</f>
        <v/>
      </c>
      <c r="C883" s="475">
        <f>'Named Boundary Report'!$F882</f>
        <v>0</v>
      </c>
    </row>
    <row r="884" spans="1:3" x14ac:dyDescent="0.25">
      <c r="A884" s="532" t="str">
        <f>IF(ISNUMBER(VALUE(SUBSTITUTE('Named Boundary Report'!$A883,"+",""))), VALUE(SUBSTITUTE('Named Boundary Report'!$A883,"+","")), IF(TRIM('Named Boundary Report'!$A883)="", "End of Project", $A883))</f>
        <v>End of Project</v>
      </c>
      <c r="B884" s="473" t="str">
        <f>IF(ISNUMBER('Named Boundary Report'!$A883), "",TRIM(SUBSTITUTE('Named Boundary Report'!$A883, CHAR(160), " ")))</f>
        <v/>
      </c>
      <c r="C884" s="475">
        <f>'Named Boundary Report'!$F883</f>
        <v>0</v>
      </c>
    </row>
    <row r="885" spans="1:3" x14ac:dyDescent="0.25">
      <c r="A885" s="532" t="str">
        <f>IF(ISNUMBER(VALUE(SUBSTITUTE('Named Boundary Report'!$A884,"+",""))), VALUE(SUBSTITUTE('Named Boundary Report'!$A884,"+","")), IF(TRIM('Named Boundary Report'!$A884)="", "End of Project", $A884))</f>
        <v>End of Project</v>
      </c>
      <c r="B885" s="473" t="str">
        <f>IF(ISNUMBER('Named Boundary Report'!$A884), "",TRIM(SUBSTITUTE('Named Boundary Report'!$A884, CHAR(160), " ")))</f>
        <v/>
      </c>
      <c r="C885" s="475">
        <f>'Named Boundary Report'!$F884</f>
        <v>0</v>
      </c>
    </row>
    <row r="886" spans="1:3" x14ac:dyDescent="0.25">
      <c r="A886" s="532" t="str">
        <f>IF(ISNUMBER(VALUE(SUBSTITUTE('Named Boundary Report'!$A885,"+",""))), VALUE(SUBSTITUTE('Named Boundary Report'!$A885,"+","")), IF(TRIM('Named Boundary Report'!$A885)="", "End of Project", $A885))</f>
        <v>End of Project</v>
      </c>
      <c r="B886" s="473" t="str">
        <f>IF(ISNUMBER('Named Boundary Report'!$A885), "",TRIM(SUBSTITUTE('Named Boundary Report'!$A885, CHAR(160), " ")))</f>
        <v/>
      </c>
      <c r="C886" s="475">
        <f>'Named Boundary Report'!$F885</f>
        <v>0</v>
      </c>
    </row>
    <row r="887" spans="1:3" x14ac:dyDescent="0.25">
      <c r="A887" s="532" t="str">
        <f>IF(ISNUMBER(VALUE(SUBSTITUTE('Named Boundary Report'!$A886,"+",""))), VALUE(SUBSTITUTE('Named Boundary Report'!$A886,"+","")), IF(TRIM('Named Boundary Report'!$A886)="", "End of Project", $A886))</f>
        <v>End of Project</v>
      </c>
      <c r="B887" s="473" t="str">
        <f>IF(ISNUMBER('Named Boundary Report'!$A886), "",TRIM(SUBSTITUTE('Named Boundary Report'!$A886, CHAR(160), " ")))</f>
        <v/>
      </c>
      <c r="C887" s="475">
        <f>'Named Boundary Report'!$F886</f>
        <v>0</v>
      </c>
    </row>
    <row r="888" spans="1:3" x14ac:dyDescent="0.25">
      <c r="A888" s="532" t="str">
        <f>IF(ISNUMBER(VALUE(SUBSTITUTE('Named Boundary Report'!$A887,"+",""))), VALUE(SUBSTITUTE('Named Boundary Report'!$A887,"+","")), IF(TRIM('Named Boundary Report'!$A887)="", "End of Project", $A887))</f>
        <v>End of Project</v>
      </c>
      <c r="B888" s="473" t="str">
        <f>IF(ISNUMBER('Named Boundary Report'!$A887), "",TRIM(SUBSTITUTE('Named Boundary Report'!$A887, CHAR(160), " ")))</f>
        <v/>
      </c>
      <c r="C888" s="475">
        <f>'Named Boundary Report'!$F887</f>
        <v>0</v>
      </c>
    </row>
    <row r="889" spans="1:3" x14ac:dyDescent="0.25">
      <c r="A889" s="532" t="str">
        <f>IF(ISNUMBER(VALUE(SUBSTITUTE('Named Boundary Report'!$A888,"+",""))), VALUE(SUBSTITUTE('Named Boundary Report'!$A888,"+","")), IF(TRIM('Named Boundary Report'!$A888)="", "End of Project", $A888))</f>
        <v>End of Project</v>
      </c>
      <c r="B889" s="473" t="str">
        <f>IF(ISNUMBER('Named Boundary Report'!$A888), "",TRIM(SUBSTITUTE('Named Boundary Report'!$A888, CHAR(160), " ")))</f>
        <v/>
      </c>
      <c r="C889" s="475">
        <f>'Named Boundary Report'!$F888</f>
        <v>0</v>
      </c>
    </row>
    <row r="890" spans="1:3" x14ac:dyDescent="0.25">
      <c r="A890" s="532" t="str">
        <f>IF(ISNUMBER(VALUE(SUBSTITUTE('Named Boundary Report'!$A889,"+",""))), VALUE(SUBSTITUTE('Named Boundary Report'!$A889,"+","")), IF(TRIM('Named Boundary Report'!$A889)="", "End of Project", $A889))</f>
        <v>End of Project</v>
      </c>
      <c r="B890" s="473" t="str">
        <f>IF(ISNUMBER('Named Boundary Report'!$A889), "",TRIM(SUBSTITUTE('Named Boundary Report'!$A889, CHAR(160), " ")))</f>
        <v/>
      </c>
      <c r="C890" s="475">
        <f>'Named Boundary Report'!$F889</f>
        <v>0</v>
      </c>
    </row>
    <row r="891" spans="1:3" x14ac:dyDescent="0.25">
      <c r="A891" s="532" t="str">
        <f>IF(ISNUMBER(VALUE(SUBSTITUTE('Named Boundary Report'!$A890,"+",""))), VALUE(SUBSTITUTE('Named Boundary Report'!$A890,"+","")), IF(TRIM('Named Boundary Report'!$A890)="", "End of Project", $A890))</f>
        <v>End of Project</v>
      </c>
      <c r="B891" s="473" t="str">
        <f>IF(ISNUMBER('Named Boundary Report'!$A890), "",TRIM(SUBSTITUTE('Named Boundary Report'!$A890, CHAR(160), " ")))</f>
        <v/>
      </c>
      <c r="C891" s="475">
        <f>'Named Boundary Report'!$F890</f>
        <v>0</v>
      </c>
    </row>
    <row r="892" spans="1:3" x14ac:dyDescent="0.25">
      <c r="A892" s="532" t="str">
        <f>IF(ISNUMBER(VALUE(SUBSTITUTE('Named Boundary Report'!$A891,"+",""))), VALUE(SUBSTITUTE('Named Boundary Report'!$A891,"+","")), IF(TRIM('Named Boundary Report'!$A891)="", "End of Project", $A891))</f>
        <v>End of Project</v>
      </c>
      <c r="B892" s="473" t="str">
        <f>IF(ISNUMBER('Named Boundary Report'!$A891), "",TRIM(SUBSTITUTE('Named Boundary Report'!$A891, CHAR(160), " ")))</f>
        <v/>
      </c>
      <c r="C892" s="475">
        <f>'Named Boundary Report'!$F891</f>
        <v>0</v>
      </c>
    </row>
    <row r="893" spans="1:3" x14ac:dyDescent="0.25">
      <c r="A893" s="532" t="str">
        <f>IF(ISNUMBER(VALUE(SUBSTITUTE('Named Boundary Report'!$A892,"+",""))), VALUE(SUBSTITUTE('Named Boundary Report'!$A892,"+","")), IF(TRIM('Named Boundary Report'!$A892)="", "End of Project", $A892))</f>
        <v>End of Project</v>
      </c>
      <c r="B893" s="473" t="str">
        <f>IF(ISNUMBER('Named Boundary Report'!$A892), "",TRIM(SUBSTITUTE('Named Boundary Report'!$A892, CHAR(160), " ")))</f>
        <v/>
      </c>
      <c r="C893" s="475">
        <f>'Named Boundary Report'!$F892</f>
        <v>0</v>
      </c>
    </row>
    <row r="894" spans="1:3" x14ac:dyDescent="0.25">
      <c r="A894" s="532" t="str">
        <f>IF(ISNUMBER(VALUE(SUBSTITUTE('Named Boundary Report'!$A893,"+",""))), VALUE(SUBSTITUTE('Named Boundary Report'!$A893,"+","")), IF(TRIM('Named Boundary Report'!$A893)="", "End of Project", $A893))</f>
        <v>End of Project</v>
      </c>
      <c r="B894" s="473" t="str">
        <f>IF(ISNUMBER('Named Boundary Report'!$A893), "",TRIM(SUBSTITUTE('Named Boundary Report'!$A893, CHAR(160), " ")))</f>
        <v/>
      </c>
      <c r="C894" s="475">
        <f>'Named Boundary Report'!$F893</f>
        <v>0</v>
      </c>
    </row>
    <row r="895" spans="1:3" x14ac:dyDescent="0.25">
      <c r="A895" s="532" t="str">
        <f>IF(ISNUMBER(VALUE(SUBSTITUTE('Named Boundary Report'!$A894,"+",""))), VALUE(SUBSTITUTE('Named Boundary Report'!$A894,"+","")), IF(TRIM('Named Boundary Report'!$A894)="", "End of Project", $A894))</f>
        <v>End of Project</v>
      </c>
      <c r="B895" s="473" t="str">
        <f>IF(ISNUMBER('Named Boundary Report'!$A894), "",TRIM(SUBSTITUTE('Named Boundary Report'!$A894, CHAR(160), " ")))</f>
        <v/>
      </c>
      <c r="C895" s="475">
        <f>'Named Boundary Report'!$F894</f>
        <v>0</v>
      </c>
    </row>
    <row r="896" spans="1:3" x14ac:dyDescent="0.25">
      <c r="A896" s="532" t="str">
        <f>IF(ISNUMBER(VALUE(SUBSTITUTE('Named Boundary Report'!$A895,"+",""))), VALUE(SUBSTITUTE('Named Boundary Report'!$A895,"+","")), IF(TRIM('Named Boundary Report'!$A895)="", "End of Project", $A895))</f>
        <v>End of Project</v>
      </c>
      <c r="B896" s="473" t="str">
        <f>IF(ISNUMBER('Named Boundary Report'!$A895), "",TRIM(SUBSTITUTE('Named Boundary Report'!$A895, CHAR(160), " ")))</f>
        <v/>
      </c>
      <c r="C896" s="475">
        <f>'Named Boundary Report'!$F895</f>
        <v>0</v>
      </c>
    </row>
    <row r="897" spans="1:3" x14ac:dyDescent="0.25">
      <c r="A897" s="532" t="str">
        <f>IF(ISNUMBER(VALUE(SUBSTITUTE('Named Boundary Report'!$A896,"+",""))), VALUE(SUBSTITUTE('Named Boundary Report'!$A896,"+","")), IF(TRIM('Named Boundary Report'!$A896)="", "End of Project", $A896))</f>
        <v>End of Project</v>
      </c>
      <c r="B897" s="473" t="str">
        <f>IF(ISNUMBER('Named Boundary Report'!$A896), "",TRIM(SUBSTITUTE('Named Boundary Report'!$A896, CHAR(160), " ")))</f>
        <v/>
      </c>
      <c r="C897" s="475">
        <f>'Named Boundary Report'!$F896</f>
        <v>0</v>
      </c>
    </row>
    <row r="898" spans="1:3" x14ac:dyDescent="0.25">
      <c r="A898" s="532" t="str">
        <f>IF(ISNUMBER(VALUE(SUBSTITUTE('Named Boundary Report'!$A897,"+",""))), VALUE(SUBSTITUTE('Named Boundary Report'!$A897,"+","")), IF(TRIM('Named Boundary Report'!$A897)="", "End of Project", $A897))</f>
        <v>End of Project</v>
      </c>
      <c r="B898" s="473" t="str">
        <f>IF(ISNUMBER('Named Boundary Report'!$A897), "",TRIM(SUBSTITUTE('Named Boundary Report'!$A897, CHAR(160), " ")))</f>
        <v/>
      </c>
      <c r="C898" s="475">
        <f>'Named Boundary Report'!$F897</f>
        <v>0</v>
      </c>
    </row>
    <row r="899" spans="1:3" x14ac:dyDescent="0.25">
      <c r="A899" s="532" t="str">
        <f>IF(ISNUMBER(VALUE(SUBSTITUTE('Named Boundary Report'!$A898,"+",""))), VALUE(SUBSTITUTE('Named Boundary Report'!$A898,"+","")), IF(TRIM('Named Boundary Report'!$A898)="", "End of Project", $A898))</f>
        <v>End of Project</v>
      </c>
      <c r="B899" s="473" t="str">
        <f>IF(ISNUMBER('Named Boundary Report'!$A898), "",TRIM(SUBSTITUTE('Named Boundary Report'!$A898, CHAR(160), " ")))</f>
        <v/>
      </c>
      <c r="C899" s="475">
        <f>'Named Boundary Report'!$F898</f>
        <v>0</v>
      </c>
    </row>
    <row r="900" spans="1:3" x14ac:dyDescent="0.25">
      <c r="A900" s="532" t="str">
        <f>IF(ISNUMBER(VALUE(SUBSTITUTE('Named Boundary Report'!$A899,"+",""))), VALUE(SUBSTITUTE('Named Boundary Report'!$A899,"+","")), IF(TRIM('Named Boundary Report'!$A899)="", "End of Project", $A899))</f>
        <v>End of Project</v>
      </c>
      <c r="B900" s="473" t="str">
        <f>IF(ISNUMBER('Named Boundary Report'!$A899), "",TRIM(SUBSTITUTE('Named Boundary Report'!$A899, CHAR(160), " ")))</f>
        <v/>
      </c>
      <c r="C900" s="475">
        <f>'Named Boundary Report'!$F899</f>
        <v>0</v>
      </c>
    </row>
    <row r="901" spans="1:3" x14ac:dyDescent="0.25">
      <c r="A901" s="532" t="str">
        <f>IF(ISNUMBER(VALUE(SUBSTITUTE('Named Boundary Report'!$A900,"+",""))), VALUE(SUBSTITUTE('Named Boundary Report'!$A900,"+","")), IF(TRIM('Named Boundary Report'!$A900)="", "End of Project", $A900))</f>
        <v>End of Project</v>
      </c>
      <c r="B901" s="473" t="str">
        <f>IF(ISNUMBER('Named Boundary Report'!$A900), "",TRIM(SUBSTITUTE('Named Boundary Report'!$A900, CHAR(160), " ")))</f>
        <v/>
      </c>
      <c r="C901" s="475">
        <f>'Named Boundary Report'!$F900</f>
        <v>0</v>
      </c>
    </row>
    <row r="902" spans="1:3" x14ac:dyDescent="0.25">
      <c r="A902" s="532" t="str">
        <f>IF(ISNUMBER(VALUE(SUBSTITUTE('Named Boundary Report'!$A901,"+",""))), VALUE(SUBSTITUTE('Named Boundary Report'!$A901,"+","")), IF(TRIM('Named Boundary Report'!$A901)="", "End of Project", $A901))</f>
        <v>End of Project</v>
      </c>
      <c r="B902" s="473" t="str">
        <f>IF(ISNUMBER('Named Boundary Report'!$A901), "",TRIM(SUBSTITUTE('Named Boundary Report'!$A901, CHAR(160), " ")))</f>
        <v/>
      </c>
      <c r="C902" s="475">
        <f>'Named Boundary Report'!$F901</f>
        <v>0</v>
      </c>
    </row>
    <row r="903" spans="1:3" x14ac:dyDescent="0.25">
      <c r="A903" s="532" t="str">
        <f>IF(ISNUMBER(VALUE(SUBSTITUTE('Named Boundary Report'!$A902,"+",""))), VALUE(SUBSTITUTE('Named Boundary Report'!$A902,"+","")), IF(TRIM('Named Boundary Report'!$A902)="", "End of Project", $A902))</f>
        <v>End of Project</v>
      </c>
      <c r="B903" s="473" t="str">
        <f>IF(ISNUMBER('Named Boundary Report'!$A902), "",TRIM(SUBSTITUTE('Named Boundary Report'!$A902, CHAR(160), " ")))</f>
        <v/>
      </c>
      <c r="C903" s="475">
        <f>'Named Boundary Report'!$F902</f>
        <v>0</v>
      </c>
    </row>
    <row r="904" spans="1:3" x14ac:dyDescent="0.25">
      <c r="A904" s="532" t="str">
        <f>IF(ISNUMBER(VALUE(SUBSTITUTE('Named Boundary Report'!$A903,"+",""))), VALUE(SUBSTITUTE('Named Boundary Report'!$A903,"+","")), IF(TRIM('Named Boundary Report'!$A903)="", "End of Project", $A903))</f>
        <v>End of Project</v>
      </c>
      <c r="B904" s="473" t="str">
        <f>IF(ISNUMBER('Named Boundary Report'!$A903), "",TRIM(SUBSTITUTE('Named Boundary Report'!$A903, CHAR(160), " ")))</f>
        <v/>
      </c>
      <c r="C904" s="475">
        <f>'Named Boundary Report'!$F903</f>
        <v>0</v>
      </c>
    </row>
    <row r="905" spans="1:3" x14ac:dyDescent="0.25">
      <c r="A905" s="532" t="str">
        <f>IF(ISNUMBER(VALUE(SUBSTITUTE('Named Boundary Report'!$A904,"+",""))), VALUE(SUBSTITUTE('Named Boundary Report'!$A904,"+","")), IF(TRIM('Named Boundary Report'!$A904)="", "End of Project", $A904))</f>
        <v>End of Project</v>
      </c>
      <c r="B905" s="473" t="str">
        <f>IF(ISNUMBER('Named Boundary Report'!$A904), "",TRIM(SUBSTITUTE('Named Boundary Report'!$A904, CHAR(160), " ")))</f>
        <v/>
      </c>
      <c r="C905" s="475">
        <f>'Named Boundary Report'!$F904</f>
        <v>0</v>
      </c>
    </row>
    <row r="906" spans="1:3" x14ac:dyDescent="0.25">
      <c r="A906" s="532" t="str">
        <f>IF(ISNUMBER(VALUE(SUBSTITUTE('Named Boundary Report'!$A905,"+",""))), VALUE(SUBSTITUTE('Named Boundary Report'!$A905,"+","")), IF(TRIM('Named Boundary Report'!$A905)="", "End of Project", $A905))</f>
        <v>End of Project</v>
      </c>
      <c r="B906" s="473" t="str">
        <f>IF(ISNUMBER('Named Boundary Report'!$A905), "",TRIM(SUBSTITUTE('Named Boundary Report'!$A905, CHAR(160), " ")))</f>
        <v/>
      </c>
      <c r="C906" s="475">
        <f>'Named Boundary Report'!$F905</f>
        <v>0</v>
      </c>
    </row>
    <row r="907" spans="1:3" x14ac:dyDescent="0.25">
      <c r="A907" s="532" t="str">
        <f>IF(ISNUMBER(VALUE(SUBSTITUTE('Named Boundary Report'!$A906,"+",""))), VALUE(SUBSTITUTE('Named Boundary Report'!$A906,"+","")), IF(TRIM('Named Boundary Report'!$A906)="", "End of Project", $A906))</f>
        <v>End of Project</v>
      </c>
      <c r="B907" s="473" t="str">
        <f>IF(ISNUMBER('Named Boundary Report'!$A906), "",TRIM(SUBSTITUTE('Named Boundary Report'!$A906, CHAR(160), " ")))</f>
        <v/>
      </c>
      <c r="C907" s="475">
        <f>'Named Boundary Report'!$F906</f>
        <v>0</v>
      </c>
    </row>
    <row r="908" spans="1:3" x14ac:dyDescent="0.25">
      <c r="A908" s="532" t="str">
        <f>IF(ISNUMBER(VALUE(SUBSTITUTE('Named Boundary Report'!$A907,"+",""))), VALUE(SUBSTITUTE('Named Boundary Report'!$A907,"+","")), IF(TRIM('Named Boundary Report'!$A907)="", "End of Project", $A907))</f>
        <v>End of Project</v>
      </c>
      <c r="B908" s="473" t="str">
        <f>IF(ISNUMBER('Named Boundary Report'!$A907), "",TRIM(SUBSTITUTE('Named Boundary Report'!$A907, CHAR(160), " ")))</f>
        <v/>
      </c>
      <c r="C908" s="475">
        <f>'Named Boundary Report'!$F907</f>
        <v>0</v>
      </c>
    </row>
    <row r="909" spans="1:3" x14ac:dyDescent="0.25">
      <c r="A909" s="532" t="str">
        <f>IF(ISNUMBER(VALUE(SUBSTITUTE('Named Boundary Report'!$A908,"+",""))), VALUE(SUBSTITUTE('Named Boundary Report'!$A908,"+","")), IF(TRIM('Named Boundary Report'!$A908)="", "End of Project", $A908))</f>
        <v>End of Project</v>
      </c>
      <c r="B909" s="473" t="str">
        <f>IF(ISNUMBER('Named Boundary Report'!$A908), "",TRIM(SUBSTITUTE('Named Boundary Report'!$A908, CHAR(160), " ")))</f>
        <v/>
      </c>
      <c r="C909" s="475">
        <f>'Named Boundary Report'!$F908</f>
        <v>0</v>
      </c>
    </row>
    <row r="910" spans="1:3" x14ac:dyDescent="0.25">
      <c r="A910" s="532" t="str">
        <f>IF(ISNUMBER(VALUE(SUBSTITUTE('Named Boundary Report'!$A909,"+",""))), VALUE(SUBSTITUTE('Named Boundary Report'!$A909,"+","")), IF(TRIM('Named Boundary Report'!$A909)="", "End of Project", $A909))</f>
        <v>End of Project</v>
      </c>
      <c r="B910" s="473" t="str">
        <f>IF(ISNUMBER('Named Boundary Report'!$A909), "",TRIM(SUBSTITUTE('Named Boundary Report'!$A909, CHAR(160), " ")))</f>
        <v/>
      </c>
      <c r="C910" s="475">
        <f>'Named Boundary Report'!$F909</f>
        <v>0</v>
      </c>
    </row>
    <row r="911" spans="1:3" x14ac:dyDescent="0.25">
      <c r="A911" s="532" t="str">
        <f>IF(ISNUMBER(VALUE(SUBSTITUTE('Named Boundary Report'!$A910,"+",""))), VALUE(SUBSTITUTE('Named Boundary Report'!$A910,"+","")), IF(TRIM('Named Boundary Report'!$A910)="", "End of Project", $A910))</f>
        <v>End of Project</v>
      </c>
      <c r="B911" s="473" t="str">
        <f>IF(ISNUMBER('Named Boundary Report'!$A910), "",TRIM(SUBSTITUTE('Named Boundary Report'!$A910, CHAR(160), " ")))</f>
        <v/>
      </c>
      <c r="C911" s="475">
        <f>'Named Boundary Report'!$F910</f>
        <v>0</v>
      </c>
    </row>
    <row r="912" spans="1:3" x14ac:dyDescent="0.25">
      <c r="A912" s="532" t="str">
        <f>IF(ISNUMBER(VALUE(SUBSTITUTE('Named Boundary Report'!$A911,"+",""))), VALUE(SUBSTITUTE('Named Boundary Report'!$A911,"+","")), IF(TRIM('Named Boundary Report'!$A911)="", "End of Project", $A911))</f>
        <v>End of Project</v>
      </c>
      <c r="B912" s="473" t="str">
        <f>IF(ISNUMBER('Named Boundary Report'!$A911), "",TRIM(SUBSTITUTE('Named Boundary Report'!$A911, CHAR(160), " ")))</f>
        <v/>
      </c>
      <c r="C912" s="475">
        <f>'Named Boundary Report'!$F911</f>
        <v>0</v>
      </c>
    </row>
    <row r="913" spans="1:3" x14ac:dyDescent="0.25">
      <c r="A913" s="532" t="str">
        <f>IF(ISNUMBER(VALUE(SUBSTITUTE('Named Boundary Report'!$A912,"+",""))), VALUE(SUBSTITUTE('Named Boundary Report'!$A912,"+","")), IF(TRIM('Named Boundary Report'!$A912)="", "End of Project", $A912))</f>
        <v>End of Project</v>
      </c>
      <c r="B913" s="473" t="str">
        <f>IF(ISNUMBER('Named Boundary Report'!$A912), "",TRIM(SUBSTITUTE('Named Boundary Report'!$A912, CHAR(160), " ")))</f>
        <v/>
      </c>
      <c r="C913" s="475">
        <f>'Named Boundary Report'!$F912</f>
        <v>0</v>
      </c>
    </row>
    <row r="914" spans="1:3" x14ac:dyDescent="0.25">
      <c r="A914" s="532" t="str">
        <f>IF(ISNUMBER(VALUE(SUBSTITUTE('Named Boundary Report'!$A913,"+",""))), VALUE(SUBSTITUTE('Named Boundary Report'!$A913,"+","")), IF(TRIM('Named Boundary Report'!$A913)="", "End of Project", $A913))</f>
        <v>End of Project</v>
      </c>
      <c r="B914" s="473" t="str">
        <f>IF(ISNUMBER('Named Boundary Report'!$A913), "",TRIM(SUBSTITUTE('Named Boundary Report'!$A913, CHAR(160), " ")))</f>
        <v/>
      </c>
      <c r="C914" s="475">
        <f>'Named Boundary Report'!$F913</f>
        <v>0</v>
      </c>
    </row>
    <row r="915" spans="1:3" x14ac:dyDescent="0.25">
      <c r="A915" s="532" t="str">
        <f>IF(ISNUMBER(VALUE(SUBSTITUTE('Named Boundary Report'!$A914,"+",""))), VALUE(SUBSTITUTE('Named Boundary Report'!$A914,"+","")), IF(TRIM('Named Boundary Report'!$A914)="", "End of Project", $A914))</f>
        <v>End of Project</v>
      </c>
      <c r="B915" s="473" t="str">
        <f>IF(ISNUMBER('Named Boundary Report'!$A914), "",TRIM(SUBSTITUTE('Named Boundary Report'!$A914, CHAR(160), " ")))</f>
        <v/>
      </c>
      <c r="C915" s="475">
        <f>'Named Boundary Report'!$F914</f>
        <v>0</v>
      </c>
    </row>
    <row r="916" spans="1:3" x14ac:dyDescent="0.25">
      <c r="A916" s="532" t="str">
        <f>IF(ISNUMBER(VALUE(SUBSTITUTE('Named Boundary Report'!$A915,"+",""))), VALUE(SUBSTITUTE('Named Boundary Report'!$A915,"+","")), IF(TRIM('Named Boundary Report'!$A915)="", "End of Project", $A915))</f>
        <v>End of Project</v>
      </c>
      <c r="B916" s="473" t="str">
        <f>IF(ISNUMBER('Named Boundary Report'!$A915), "",TRIM(SUBSTITUTE('Named Boundary Report'!$A915, CHAR(160), " ")))</f>
        <v/>
      </c>
      <c r="C916" s="475">
        <f>'Named Boundary Report'!$F915</f>
        <v>0</v>
      </c>
    </row>
    <row r="917" spans="1:3" x14ac:dyDescent="0.25">
      <c r="A917" s="532" t="str">
        <f>IF(ISNUMBER(VALUE(SUBSTITUTE('Named Boundary Report'!$A916,"+",""))), VALUE(SUBSTITUTE('Named Boundary Report'!$A916,"+","")), IF(TRIM('Named Boundary Report'!$A916)="", "End of Project", $A916))</f>
        <v>End of Project</v>
      </c>
      <c r="B917" s="473" t="str">
        <f>IF(ISNUMBER('Named Boundary Report'!$A916), "",TRIM(SUBSTITUTE('Named Boundary Report'!$A916, CHAR(160), " ")))</f>
        <v/>
      </c>
      <c r="C917" s="475">
        <f>'Named Boundary Report'!$F916</f>
        <v>0</v>
      </c>
    </row>
    <row r="918" spans="1:3" x14ac:dyDescent="0.25">
      <c r="A918" s="532" t="str">
        <f>IF(ISNUMBER(VALUE(SUBSTITUTE('Named Boundary Report'!$A917,"+",""))), VALUE(SUBSTITUTE('Named Boundary Report'!$A917,"+","")), IF(TRIM('Named Boundary Report'!$A917)="", "End of Project", $A917))</f>
        <v>End of Project</v>
      </c>
      <c r="B918" s="473" t="str">
        <f>IF(ISNUMBER('Named Boundary Report'!$A917), "",TRIM(SUBSTITUTE('Named Boundary Report'!$A917, CHAR(160), " ")))</f>
        <v/>
      </c>
      <c r="C918" s="475">
        <f>'Named Boundary Report'!$F917</f>
        <v>0</v>
      </c>
    </row>
    <row r="919" spans="1:3" x14ac:dyDescent="0.25">
      <c r="A919" s="532" t="str">
        <f>IF(ISNUMBER(VALUE(SUBSTITUTE('Named Boundary Report'!$A918,"+",""))), VALUE(SUBSTITUTE('Named Boundary Report'!$A918,"+","")), IF(TRIM('Named Boundary Report'!$A918)="", "End of Project", $A918))</f>
        <v>End of Project</v>
      </c>
      <c r="B919" s="473" t="str">
        <f>IF(ISNUMBER('Named Boundary Report'!$A918), "",TRIM(SUBSTITUTE('Named Boundary Report'!$A918, CHAR(160), " ")))</f>
        <v/>
      </c>
      <c r="C919" s="475">
        <f>'Named Boundary Report'!$F918</f>
        <v>0</v>
      </c>
    </row>
    <row r="920" spans="1:3" x14ac:dyDescent="0.25">
      <c r="A920" s="532" t="str">
        <f>IF(ISNUMBER(VALUE(SUBSTITUTE('Named Boundary Report'!$A919,"+",""))), VALUE(SUBSTITUTE('Named Boundary Report'!$A919,"+","")), IF(TRIM('Named Boundary Report'!$A919)="", "End of Project", $A919))</f>
        <v>End of Project</v>
      </c>
      <c r="B920" s="473" t="str">
        <f>IF(ISNUMBER('Named Boundary Report'!$A919), "",TRIM(SUBSTITUTE('Named Boundary Report'!$A919, CHAR(160), " ")))</f>
        <v/>
      </c>
      <c r="C920" s="475">
        <f>'Named Boundary Report'!$F919</f>
        <v>0</v>
      </c>
    </row>
    <row r="921" spans="1:3" x14ac:dyDescent="0.25">
      <c r="A921" s="532" t="str">
        <f>IF(ISNUMBER(VALUE(SUBSTITUTE('Named Boundary Report'!$A920,"+",""))), VALUE(SUBSTITUTE('Named Boundary Report'!$A920,"+","")), IF(TRIM('Named Boundary Report'!$A920)="", "End of Project", $A920))</f>
        <v>End of Project</v>
      </c>
      <c r="B921" s="473" t="str">
        <f>IF(ISNUMBER('Named Boundary Report'!$A920), "",TRIM(SUBSTITUTE('Named Boundary Report'!$A920, CHAR(160), " ")))</f>
        <v/>
      </c>
      <c r="C921" s="475">
        <f>'Named Boundary Report'!$F920</f>
        <v>0</v>
      </c>
    </row>
    <row r="922" spans="1:3" x14ac:dyDescent="0.25">
      <c r="A922" s="532" t="str">
        <f>IF(ISNUMBER(VALUE(SUBSTITUTE('Named Boundary Report'!$A921,"+",""))), VALUE(SUBSTITUTE('Named Boundary Report'!$A921,"+","")), IF(TRIM('Named Boundary Report'!$A921)="", "End of Project", $A921))</f>
        <v>End of Project</v>
      </c>
      <c r="B922" s="473" t="str">
        <f>IF(ISNUMBER('Named Boundary Report'!$A921), "",TRIM(SUBSTITUTE('Named Boundary Report'!$A921, CHAR(160), " ")))</f>
        <v/>
      </c>
      <c r="C922" s="475">
        <f>'Named Boundary Report'!$F921</f>
        <v>0</v>
      </c>
    </row>
    <row r="923" spans="1:3" x14ac:dyDescent="0.25">
      <c r="A923" s="532" t="str">
        <f>IF(ISNUMBER(VALUE(SUBSTITUTE('Named Boundary Report'!$A922,"+",""))), VALUE(SUBSTITUTE('Named Boundary Report'!$A922,"+","")), IF(TRIM('Named Boundary Report'!$A922)="", "End of Project", $A922))</f>
        <v>End of Project</v>
      </c>
      <c r="B923" s="473" t="str">
        <f>IF(ISNUMBER('Named Boundary Report'!$A922), "",TRIM(SUBSTITUTE('Named Boundary Report'!$A922, CHAR(160), " ")))</f>
        <v/>
      </c>
      <c r="C923" s="475">
        <f>'Named Boundary Report'!$F922</f>
        <v>0</v>
      </c>
    </row>
    <row r="924" spans="1:3" x14ac:dyDescent="0.25">
      <c r="A924" s="532" t="str">
        <f>IF(ISNUMBER(VALUE(SUBSTITUTE('Named Boundary Report'!$A923,"+",""))), VALUE(SUBSTITUTE('Named Boundary Report'!$A923,"+","")), IF(TRIM('Named Boundary Report'!$A923)="", "End of Project", $A923))</f>
        <v>End of Project</v>
      </c>
      <c r="B924" s="473" t="str">
        <f>IF(ISNUMBER('Named Boundary Report'!$A923), "",TRIM(SUBSTITUTE('Named Boundary Report'!$A923, CHAR(160), " ")))</f>
        <v/>
      </c>
      <c r="C924" s="475">
        <f>'Named Boundary Report'!$F923</f>
        <v>0</v>
      </c>
    </row>
    <row r="925" spans="1:3" x14ac:dyDescent="0.25">
      <c r="A925" s="532" t="str">
        <f>IF(ISNUMBER(VALUE(SUBSTITUTE('Named Boundary Report'!$A924,"+",""))), VALUE(SUBSTITUTE('Named Boundary Report'!$A924,"+","")), IF(TRIM('Named Boundary Report'!$A924)="", "End of Project", $A924))</f>
        <v>End of Project</v>
      </c>
      <c r="B925" s="473" t="str">
        <f>IF(ISNUMBER('Named Boundary Report'!$A924), "",TRIM(SUBSTITUTE('Named Boundary Report'!$A924, CHAR(160), " ")))</f>
        <v/>
      </c>
      <c r="C925" s="475">
        <f>'Named Boundary Report'!$F924</f>
        <v>0</v>
      </c>
    </row>
    <row r="926" spans="1:3" x14ac:dyDescent="0.25">
      <c r="A926" s="532" t="str">
        <f>IF(ISNUMBER(VALUE(SUBSTITUTE('Named Boundary Report'!$A925,"+",""))), VALUE(SUBSTITUTE('Named Boundary Report'!$A925,"+","")), IF(TRIM('Named Boundary Report'!$A925)="", "End of Project", $A925))</f>
        <v>End of Project</v>
      </c>
      <c r="B926" s="473" t="str">
        <f>IF(ISNUMBER('Named Boundary Report'!$A925), "",TRIM(SUBSTITUTE('Named Boundary Report'!$A925, CHAR(160), " ")))</f>
        <v/>
      </c>
      <c r="C926" s="475">
        <f>'Named Boundary Report'!$F925</f>
        <v>0</v>
      </c>
    </row>
    <row r="927" spans="1:3" x14ac:dyDescent="0.25">
      <c r="A927" s="532" t="str">
        <f>IF(ISNUMBER(VALUE(SUBSTITUTE('Named Boundary Report'!$A926,"+",""))), VALUE(SUBSTITUTE('Named Boundary Report'!$A926,"+","")), IF(TRIM('Named Boundary Report'!$A926)="", "End of Project", $A926))</f>
        <v>End of Project</v>
      </c>
      <c r="B927" s="473" t="str">
        <f>IF(ISNUMBER('Named Boundary Report'!$A926), "",TRIM(SUBSTITUTE('Named Boundary Report'!$A926, CHAR(160), " ")))</f>
        <v/>
      </c>
      <c r="C927" s="475">
        <f>'Named Boundary Report'!$F926</f>
        <v>0</v>
      </c>
    </row>
    <row r="928" spans="1:3" x14ac:dyDescent="0.25">
      <c r="A928" s="532" t="str">
        <f>IF(ISNUMBER(VALUE(SUBSTITUTE('Named Boundary Report'!$A927,"+",""))), VALUE(SUBSTITUTE('Named Boundary Report'!$A927,"+","")), IF(TRIM('Named Boundary Report'!$A927)="", "End of Project", $A927))</f>
        <v>End of Project</v>
      </c>
      <c r="B928" s="473" t="str">
        <f>IF(ISNUMBER('Named Boundary Report'!$A927), "",TRIM(SUBSTITUTE('Named Boundary Report'!$A927, CHAR(160), " ")))</f>
        <v/>
      </c>
      <c r="C928" s="475">
        <f>'Named Boundary Report'!$F927</f>
        <v>0</v>
      </c>
    </row>
    <row r="929" spans="1:3" x14ac:dyDescent="0.25">
      <c r="A929" s="532" t="str">
        <f>IF(ISNUMBER(VALUE(SUBSTITUTE('Named Boundary Report'!$A928,"+",""))), VALUE(SUBSTITUTE('Named Boundary Report'!$A928,"+","")), IF(TRIM('Named Boundary Report'!$A928)="", "End of Project", $A928))</f>
        <v>End of Project</v>
      </c>
      <c r="B929" s="473" t="str">
        <f>IF(ISNUMBER('Named Boundary Report'!$A928), "",TRIM(SUBSTITUTE('Named Boundary Report'!$A928, CHAR(160), " ")))</f>
        <v/>
      </c>
      <c r="C929" s="475">
        <f>'Named Boundary Report'!$F928</f>
        <v>0</v>
      </c>
    </row>
    <row r="930" spans="1:3" x14ac:dyDescent="0.25">
      <c r="A930" s="532" t="str">
        <f>IF(ISNUMBER(VALUE(SUBSTITUTE('Named Boundary Report'!$A929,"+",""))), VALUE(SUBSTITUTE('Named Boundary Report'!$A929,"+","")), IF(TRIM('Named Boundary Report'!$A929)="", "End of Project", $A929))</f>
        <v>End of Project</v>
      </c>
      <c r="B930" s="473" t="str">
        <f>IF(ISNUMBER('Named Boundary Report'!$A929), "",TRIM(SUBSTITUTE('Named Boundary Report'!$A929, CHAR(160), " ")))</f>
        <v/>
      </c>
      <c r="C930" s="475">
        <f>'Named Boundary Report'!$F929</f>
        <v>0</v>
      </c>
    </row>
    <row r="931" spans="1:3" x14ac:dyDescent="0.25">
      <c r="A931" s="532" t="str">
        <f>IF(ISNUMBER(VALUE(SUBSTITUTE('Named Boundary Report'!$A930,"+",""))), VALUE(SUBSTITUTE('Named Boundary Report'!$A930,"+","")), IF(TRIM('Named Boundary Report'!$A930)="", "End of Project", $A930))</f>
        <v>End of Project</v>
      </c>
      <c r="B931" s="473" t="str">
        <f>IF(ISNUMBER('Named Boundary Report'!$A930), "",TRIM(SUBSTITUTE('Named Boundary Report'!$A930, CHAR(160), " ")))</f>
        <v/>
      </c>
      <c r="C931" s="475">
        <f>'Named Boundary Report'!$F930</f>
        <v>0</v>
      </c>
    </row>
    <row r="932" spans="1:3" x14ac:dyDescent="0.25">
      <c r="A932" s="532" t="str">
        <f>IF(ISNUMBER(VALUE(SUBSTITUTE('Named Boundary Report'!$A931,"+",""))), VALUE(SUBSTITUTE('Named Boundary Report'!$A931,"+","")), IF(TRIM('Named Boundary Report'!$A931)="", "End of Project", $A931))</f>
        <v>End of Project</v>
      </c>
      <c r="B932" s="473" t="str">
        <f>IF(ISNUMBER('Named Boundary Report'!$A931), "",TRIM(SUBSTITUTE('Named Boundary Report'!$A931, CHAR(160), " ")))</f>
        <v/>
      </c>
      <c r="C932" s="475">
        <f>'Named Boundary Report'!$F931</f>
        <v>0</v>
      </c>
    </row>
    <row r="933" spans="1:3" x14ac:dyDescent="0.25">
      <c r="A933" s="532" t="str">
        <f>IF(ISNUMBER(VALUE(SUBSTITUTE('Named Boundary Report'!$A932,"+",""))), VALUE(SUBSTITUTE('Named Boundary Report'!$A932,"+","")), IF(TRIM('Named Boundary Report'!$A932)="", "End of Project", $A932))</f>
        <v>End of Project</v>
      </c>
      <c r="B933" s="473" t="str">
        <f>IF(ISNUMBER('Named Boundary Report'!$A932), "",TRIM(SUBSTITUTE('Named Boundary Report'!$A932, CHAR(160), " ")))</f>
        <v/>
      </c>
      <c r="C933" s="475">
        <f>'Named Boundary Report'!$F932</f>
        <v>0</v>
      </c>
    </row>
    <row r="934" spans="1:3" x14ac:dyDescent="0.25">
      <c r="A934" s="532" t="str">
        <f>IF(ISNUMBER(VALUE(SUBSTITUTE('Named Boundary Report'!$A933,"+",""))), VALUE(SUBSTITUTE('Named Boundary Report'!$A933,"+","")), IF(TRIM('Named Boundary Report'!$A933)="", "End of Project", $A933))</f>
        <v>End of Project</v>
      </c>
      <c r="B934" s="473" t="str">
        <f>IF(ISNUMBER('Named Boundary Report'!$A933), "",TRIM(SUBSTITUTE('Named Boundary Report'!$A933, CHAR(160), " ")))</f>
        <v/>
      </c>
      <c r="C934" s="475">
        <f>'Named Boundary Report'!$F933</f>
        <v>0</v>
      </c>
    </row>
    <row r="935" spans="1:3" x14ac:dyDescent="0.25">
      <c r="A935" s="532" t="str">
        <f>IF(ISNUMBER(VALUE(SUBSTITUTE('Named Boundary Report'!$A934,"+",""))), VALUE(SUBSTITUTE('Named Boundary Report'!$A934,"+","")), IF(TRIM('Named Boundary Report'!$A934)="", "End of Project", $A934))</f>
        <v>End of Project</v>
      </c>
      <c r="B935" s="473" t="str">
        <f>IF(ISNUMBER('Named Boundary Report'!$A934), "",TRIM(SUBSTITUTE('Named Boundary Report'!$A934, CHAR(160), " ")))</f>
        <v/>
      </c>
      <c r="C935" s="475">
        <f>'Named Boundary Report'!$F934</f>
        <v>0</v>
      </c>
    </row>
    <row r="936" spans="1:3" x14ac:dyDescent="0.25">
      <c r="A936" s="532" t="str">
        <f>IF(ISNUMBER(VALUE(SUBSTITUTE('Named Boundary Report'!$A935,"+",""))), VALUE(SUBSTITUTE('Named Boundary Report'!$A935,"+","")), IF(TRIM('Named Boundary Report'!$A935)="", "End of Project", $A935))</f>
        <v>End of Project</v>
      </c>
      <c r="B936" s="473" t="str">
        <f>IF(ISNUMBER('Named Boundary Report'!$A935), "",TRIM(SUBSTITUTE('Named Boundary Report'!$A935, CHAR(160), " ")))</f>
        <v/>
      </c>
      <c r="C936" s="475">
        <f>'Named Boundary Report'!$F935</f>
        <v>0</v>
      </c>
    </row>
    <row r="937" spans="1:3" x14ac:dyDescent="0.25">
      <c r="A937" s="532" t="str">
        <f>IF(ISNUMBER(VALUE(SUBSTITUTE('Named Boundary Report'!$A936,"+",""))), VALUE(SUBSTITUTE('Named Boundary Report'!$A936,"+","")), IF(TRIM('Named Boundary Report'!$A936)="", "End of Project", $A936))</f>
        <v>End of Project</v>
      </c>
      <c r="B937" s="473" t="str">
        <f>IF(ISNUMBER('Named Boundary Report'!$A936), "",TRIM(SUBSTITUTE('Named Boundary Report'!$A936, CHAR(160), " ")))</f>
        <v/>
      </c>
      <c r="C937" s="475">
        <f>'Named Boundary Report'!$F936</f>
        <v>0</v>
      </c>
    </row>
    <row r="938" spans="1:3" x14ac:dyDescent="0.25">
      <c r="A938" s="532" t="str">
        <f>IF(ISNUMBER(VALUE(SUBSTITUTE('Named Boundary Report'!$A937,"+",""))), VALUE(SUBSTITUTE('Named Boundary Report'!$A937,"+","")), IF(TRIM('Named Boundary Report'!$A937)="", "End of Project", $A937))</f>
        <v>End of Project</v>
      </c>
      <c r="B938" s="473" t="str">
        <f>IF(ISNUMBER('Named Boundary Report'!$A937), "",TRIM(SUBSTITUTE('Named Boundary Report'!$A937, CHAR(160), " ")))</f>
        <v/>
      </c>
      <c r="C938" s="475">
        <f>'Named Boundary Report'!$F937</f>
        <v>0</v>
      </c>
    </row>
    <row r="939" spans="1:3" x14ac:dyDescent="0.25">
      <c r="A939" s="532" t="str">
        <f>IF(ISNUMBER(VALUE(SUBSTITUTE('Named Boundary Report'!$A938,"+",""))), VALUE(SUBSTITUTE('Named Boundary Report'!$A938,"+","")), IF(TRIM('Named Boundary Report'!$A938)="", "End of Project", $A938))</f>
        <v>End of Project</v>
      </c>
      <c r="B939" s="473" t="str">
        <f>IF(ISNUMBER('Named Boundary Report'!$A938), "",TRIM(SUBSTITUTE('Named Boundary Report'!$A938, CHAR(160), " ")))</f>
        <v/>
      </c>
      <c r="C939" s="475">
        <f>'Named Boundary Report'!$F938</f>
        <v>0</v>
      </c>
    </row>
    <row r="940" spans="1:3" x14ac:dyDescent="0.25">
      <c r="A940" s="532" t="str">
        <f>IF(ISNUMBER(VALUE(SUBSTITUTE('Named Boundary Report'!$A939,"+",""))), VALUE(SUBSTITUTE('Named Boundary Report'!$A939,"+","")), IF(TRIM('Named Boundary Report'!$A939)="", "End of Project", $A939))</f>
        <v>End of Project</v>
      </c>
      <c r="B940" s="473" t="str">
        <f>IF(ISNUMBER('Named Boundary Report'!$A939), "",TRIM(SUBSTITUTE('Named Boundary Report'!$A939, CHAR(160), " ")))</f>
        <v/>
      </c>
      <c r="C940" s="475">
        <f>'Named Boundary Report'!$F939</f>
        <v>0</v>
      </c>
    </row>
    <row r="941" spans="1:3" x14ac:dyDescent="0.25">
      <c r="A941" s="532" t="str">
        <f>IF(ISNUMBER(VALUE(SUBSTITUTE('Named Boundary Report'!$A940,"+",""))), VALUE(SUBSTITUTE('Named Boundary Report'!$A940,"+","")), IF(TRIM('Named Boundary Report'!$A940)="", "End of Project", $A940))</f>
        <v>End of Project</v>
      </c>
      <c r="B941" s="473" t="str">
        <f>IF(ISNUMBER('Named Boundary Report'!$A940), "",TRIM(SUBSTITUTE('Named Boundary Report'!$A940, CHAR(160), " ")))</f>
        <v/>
      </c>
      <c r="C941" s="475">
        <f>'Named Boundary Report'!$F940</f>
        <v>0</v>
      </c>
    </row>
    <row r="942" spans="1:3" x14ac:dyDescent="0.25">
      <c r="A942" s="532" t="str">
        <f>IF(ISNUMBER(VALUE(SUBSTITUTE('Named Boundary Report'!$A941,"+",""))), VALUE(SUBSTITUTE('Named Boundary Report'!$A941,"+","")), IF(TRIM('Named Boundary Report'!$A941)="", "End of Project", $A941))</f>
        <v>End of Project</v>
      </c>
      <c r="B942" s="473" t="str">
        <f>IF(ISNUMBER('Named Boundary Report'!$A941), "",TRIM(SUBSTITUTE('Named Boundary Report'!$A941, CHAR(160), " ")))</f>
        <v/>
      </c>
      <c r="C942" s="475">
        <f>'Named Boundary Report'!$F941</f>
        <v>0</v>
      </c>
    </row>
    <row r="943" spans="1:3" x14ac:dyDescent="0.25">
      <c r="A943" s="532" t="str">
        <f>IF(ISNUMBER(VALUE(SUBSTITUTE('Named Boundary Report'!$A942,"+",""))), VALUE(SUBSTITUTE('Named Boundary Report'!$A942,"+","")), IF(TRIM('Named Boundary Report'!$A942)="", "End of Project", $A942))</f>
        <v>End of Project</v>
      </c>
      <c r="B943" s="473" t="str">
        <f>IF(ISNUMBER('Named Boundary Report'!$A942), "",TRIM(SUBSTITUTE('Named Boundary Report'!$A942, CHAR(160), " ")))</f>
        <v/>
      </c>
      <c r="C943" s="475">
        <f>'Named Boundary Report'!$F942</f>
        <v>0</v>
      </c>
    </row>
    <row r="944" spans="1:3" x14ac:dyDescent="0.25">
      <c r="A944" s="532" t="str">
        <f>IF(ISNUMBER(VALUE(SUBSTITUTE('Named Boundary Report'!$A943,"+",""))), VALUE(SUBSTITUTE('Named Boundary Report'!$A943,"+","")), IF(TRIM('Named Boundary Report'!$A943)="", "End of Project", $A943))</f>
        <v>End of Project</v>
      </c>
      <c r="B944" s="473" t="str">
        <f>IF(ISNUMBER('Named Boundary Report'!$A943), "",TRIM(SUBSTITUTE('Named Boundary Report'!$A943, CHAR(160), " ")))</f>
        <v/>
      </c>
      <c r="C944" s="475">
        <f>'Named Boundary Report'!$F943</f>
        <v>0</v>
      </c>
    </row>
    <row r="945" spans="1:3" x14ac:dyDescent="0.25">
      <c r="A945" s="532" t="str">
        <f>IF(ISNUMBER(VALUE(SUBSTITUTE('Named Boundary Report'!$A944,"+",""))), VALUE(SUBSTITUTE('Named Boundary Report'!$A944,"+","")), IF(TRIM('Named Boundary Report'!$A944)="", "End of Project", $A944))</f>
        <v>End of Project</v>
      </c>
      <c r="B945" s="473" t="str">
        <f>IF(ISNUMBER('Named Boundary Report'!$A944), "",TRIM(SUBSTITUTE('Named Boundary Report'!$A944, CHAR(160), " ")))</f>
        <v/>
      </c>
      <c r="C945" s="475">
        <f>'Named Boundary Report'!$F944</f>
        <v>0</v>
      </c>
    </row>
    <row r="946" spans="1:3" x14ac:dyDescent="0.25">
      <c r="A946" s="532" t="str">
        <f>IF(ISNUMBER(VALUE(SUBSTITUTE('Named Boundary Report'!$A945,"+",""))), VALUE(SUBSTITUTE('Named Boundary Report'!$A945,"+","")), IF(TRIM('Named Boundary Report'!$A945)="", "End of Project", $A945))</f>
        <v>End of Project</v>
      </c>
      <c r="B946" s="473" t="str">
        <f>IF(ISNUMBER('Named Boundary Report'!$A945), "",TRIM(SUBSTITUTE('Named Boundary Report'!$A945, CHAR(160), " ")))</f>
        <v/>
      </c>
      <c r="C946" s="475">
        <f>'Named Boundary Report'!$F945</f>
        <v>0</v>
      </c>
    </row>
    <row r="947" spans="1:3" x14ac:dyDescent="0.25">
      <c r="A947" s="532" t="str">
        <f>IF(ISNUMBER(VALUE(SUBSTITUTE('Named Boundary Report'!$A946,"+",""))), VALUE(SUBSTITUTE('Named Boundary Report'!$A946,"+","")), IF(TRIM('Named Boundary Report'!$A946)="", "End of Project", $A946))</f>
        <v>End of Project</v>
      </c>
      <c r="B947" s="473" t="str">
        <f>IF(ISNUMBER('Named Boundary Report'!$A946), "",TRIM(SUBSTITUTE('Named Boundary Report'!$A946, CHAR(160), " ")))</f>
        <v/>
      </c>
      <c r="C947" s="475">
        <f>'Named Boundary Report'!$F946</f>
        <v>0</v>
      </c>
    </row>
    <row r="948" spans="1:3" x14ac:dyDescent="0.25">
      <c r="A948" s="532" t="str">
        <f>IF(ISNUMBER(VALUE(SUBSTITUTE('Named Boundary Report'!$A947,"+",""))), VALUE(SUBSTITUTE('Named Boundary Report'!$A947,"+","")), IF(TRIM('Named Boundary Report'!$A947)="", "End of Project", $A947))</f>
        <v>End of Project</v>
      </c>
      <c r="B948" s="473" t="str">
        <f>IF(ISNUMBER('Named Boundary Report'!$A947), "",TRIM(SUBSTITUTE('Named Boundary Report'!$A947, CHAR(160), " ")))</f>
        <v/>
      </c>
      <c r="C948" s="475">
        <f>'Named Boundary Report'!$F947</f>
        <v>0</v>
      </c>
    </row>
    <row r="949" spans="1:3" x14ac:dyDescent="0.25">
      <c r="A949" s="532" t="str">
        <f>IF(ISNUMBER(VALUE(SUBSTITUTE('Named Boundary Report'!$A948,"+",""))), VALUE(SUBSTITUTE('Named Boundary Report'!$A948,"+","")), IF(TRIM('Named Boundary Report'!$A948)="", "End of Project", $A948))</f>
        <v>End of Project</v>
      </c>
      <c r="B949" s="473" t="str">
        <f>IF(ISNUMBER('Named Boundary Report'!$A948), "",TRIM(SUBSTITUTE('Named Boundary Report'!$A948, CHAR(160), " ")))</f>
        <v/>
      </c>
      <c r="C949" s="475">
        <f>'Named Boundary Report'!$F948</f>
        <v>0</v>
      </c>
    </row>
    <row r="950" spans="1:3" x14ac:dyDescent="0.25">
      <c r="A950" s="532" t="str">
        <f>IF(ISNUMBER(VALUE(SUBSTITUTE('Named Boundary Report'!$A949,"+",""))), VALUE(SUBSTITUTE('Named Boundary Report'!$A949,"+","")), IF(TRIM('Named Boundary Report'!$A949)="", "End of Project", $A949))</f>
        <v>End of Project</v>
      </c>
      <c r="B950" s="473" t="str">
        <f>IF(ISNUMBER('Named Boundary Report'!$A949), "",TRIM(SUBSTITUTE('Named Boundary Report'!$A949, CHAR(160), " ")))</f>
        <v/>
      </c>
      <c r="C950" s="475">
        <f>'Named Boundary Report'!$F949</f>
        <v>0</v>
      </c>
    </row>
    <row r="951" spans="1:3" x14ac:dyDescent="0.25">
      <c r="A951" s="532" t="str">
        <f>IF(ISNUMBER(VALUE(SUBSTITUTE('Named Boundary Report'!$A950,"+",""))), VALUE(SUBSTITUTE('Named Boundary Report'!$A950,"+","")), IF(TRIM('Named Boundary Report'!$A950)="", "End of Project", $A950))</f>
        <v>End of Project</v>
      </c>
      <c r="B951" s="473" t="str">
        <f>IF(ISNUMBER('Named Boundary Report'!$A950), "",TRIM(SUBSTITUTE('Named Boundary Report'!$A950, CHAR(160), " ")))</f>
        <v/>
      </c>
      <c r="C951" s="475">
        <f>'Named Boundary Report'!$F950</f>
        <v>0</v>
      </c>
    </row>
    <row r="952" spans="1:3" x14ac:dyDescent="0.25">
      <c r="A952" s="532" t="str">
        <f>IF(ISNUMBER(VALUE(SUBSTITUTE('Named Boundary Report'!$A951,"+",""))), VALUE(SUBSTITUTE('Named Boundary Report'!$A951,"+","")), IF(TRIM('Named Boundary Report'!$A951)="", "End of Project", $A951))</f>
        <v>End of Project</v>
      </c>
      <c r="B952" s="473" t="str">
        <f>IF(ISNUMBER('Named Boundary Report'!$A951), "",TRIM(SUBSTITUTE('Named Boundary Report'!$A951, CHAR(160), " ")))</f>
        <v/>
      </c>
      <c r="C952" s="475">
        <f>'Named Boundary Report'!$F951</f>
        <v>0</v>
      </c>
    </row>
    <row r="953" spans="1:3" x14ac:dyDescent="0.25">
      <c r="A953" s="532" t="str">
        <f>IF(ISNUMBER(VALUE(SUBSTITUTE('Named Boundary Report'!$A952,"+",""))), VALUE(SUBSTITUTE('Named Boundary Report'!$A952,"+","")), IF(TRIM('Named Boundary Report'!$A952)="", "End of Project", $A952))</f>
        <v>End of Project</v>
      </c>
      <c r="B953" s="473" t="str">
        <f>IF(ISNUMBER('Named Boundary Report'!$A952), "",TRIM(SUBSTITUTE('Named Boundary Report'!$A952, CHAR(160), " ")))</f>
        <v/>
      </c>
      <c r="C953" s="475">
        <f>'Named Boundary Report'!$F952</f>
        <v>0</v>
      </c>
    </row>
    <row r="954" spans="1:3" x14ac:dyDescent="0.25">
      <c r="A954" s="532" t="str">
        <f>IF(ISNUMBER(VALUE(SUBSTITUTE('Named Boundary Report'!$A953,"+",""))), VALUE(SUBSTITUTE('Named Boundary Report'!$A953,"+","")), IF(TRIM('Named Boundary Report'!$A953)="", "End of Project", $A953))</f>
        <v>End of Project</v>
      </c>
      <c r="B954" s="473" t="str">
        <f>IF(ISNUMBER('Named Boundary Report'!$A953), "",TRIM(SUBSTITUTE('Named Boundary Report'!$A953, CHAR(160), " ")))</f>
        <v/>
      </c>
      <c r="C954" s="475">
        <f>'Named Boundary Report'!$F953</f>
        <v>0</v>
      </c>
    </row>
    <row r="955" spans="1:3" x14ac:dyDescent="0.25">
      <c r="A955" s="532" t="str">
        <f>IF(ISNUMBER(VALUE(SUBSTITUTE('Named Boundary Report'!$A954,"+",""))), VALUE(SUBSTITUTE('Named Boundary Report'!$A954,"+","")), IF(TRIM('Named Boundary Report'!$A954)="", "End of Project", $A954))</f>
        <v>End of Project</v>
      </c>
      <c r="B955" s="473" t="str">
        <f>IF(ISNUMBER('Named Boundary Report'!$A954), "",TRIM(SUBSTITUTE('Named Boundary Report'!$A954, CHAR(160), " ")))</f>
        <v/>
      </c>
      <c r="C955" s="475">
        <f>'Named Boundary Report'!$F954</f>
        <v>0</v>
      </c>
    </row>
    <row r="956" spans="1:3" x14ac:dyDescent="0.25">
      <c r="A956" s="532" t="str">
        <f>IF(ISNUMBER(VALUE(SUBSTITUTE('Named Boundary Report'!$A955,"+",""))), VALUE(SUBSTITUTE('Named Boundary Report'!$A955,"+","")), IF(TRIM('Named Boundary Report'!$A955)="", "End of Project", $A955))</f>
        <v>End of Project</v>
      </c>
      <c r="B956" s="473" t="str">
        <f>IF(ISNUMBER('Named Boundary Report'!$A955), "",TRIM(SUBSTITUTE('Named Boundary Report'!$A955, CHAR(160), " ")))</f>
        <v/>
      </c>
      <c r="C956" s="475">
        <f>'Named Boundary Report'!$F955</f>
        <v>0</v>
      </c>
    </row>
    <row r="957" spans="1:3" x14ac:dyDescent="0.25">
      <c r="A957" s="532" t="str">
        <f>IF(ISNUMBER(VALUE(SUBSTITUTE('Named Boundary Report'!$A956,"+",""))), VALUE(SUBSTITUTE('Named Boundary Report'!$A956,"+","")), IF(TRIM('Named Boundary Report'!$A956)="", "End of Project", $A956))</f>
        <v>End of Project</v>
      </c>
      <c r="B957" s="473" t="str">
        <f>IF(ISNUMBER('Named Boundary Report'!$A956), "",TRIM(SUBSTITUTE('Named Boundary Report'!$A956, CHAR(160), " ")))</f>
        <v/>
      </c>
      <c r="C957" s="475">
        <f>'Named Boundary Report'!$F956</f>
        <v>0</v>
      </c>
    </row>
    <row r="958" spans="1:3" x14ac:dyDescent="0.25">
      <c r="A958" s="532" t="str">
        <f>IF(ISNUMBER(VALUE(SUBSTITUTE('Named Boundary Report'!$A957,"+",""))), VALUE(SUBSTITUTE('Named Boundary Report'!$A957,"+","")), IF(TRIM('Named Boundary Report'!$A957)="", "End of Project", $A957))</f>
        <v>End of Project</v>
      </c>
      <c r="B958" s="473" t="str">
        <f>IF(ISNUMBER('Named Boundary Report'!$A957), "",TRIM(SUBSTITUTE('Named Boundary Report'!$A957, CHAR(160), " ")))</f>
        <v/>
      </c>
      <c r="C958" s="475">
        <f>'Named Boundary Report'!$F957</f>
        <v>0</v>
      </c>
    </row>
    <row r="959" spans="1:3" x14ac:dyDescent="0.25">
      <c r="A959" s="532" t="str">
        <f>IF(ISNUMBER(VALUE(SUBSTITUTE('Named Boundary Report'!$A958,"+",""))), VALUE(SUBSTITUTE('Named Boundary Report'!$A958,"+","")), IF(TRIM('Named Boundary Report'!$A958)="", "End of Project", $A958))</f>
        <v>End of Project</v>
      </c>
      <c r="B959" s="473" t="str">
        <f>IF(ISNUMBER('Named Boundary Report'!$A958), "",TRIM(SUBSTITUTE('Named Boundary Report'!$A958, CHAR(160), " ")))</f>
        <v/>
      </c>
      <c r="C959" s="475">
        <f>'Named Boundary Report'!$F958</f>
        <v>0</v>
      </c>
    </row>
    <row r="960" spans="1:3" x14ac:dyDescent="0.25">
      <c r="A960" s="532" t="str">
        <f>IF(ISNUMBER(VALUE(SUBSTITUTE('Named Boundary Report'!$A959,"+",""))), VALUE(SUBSTITUTE('Named Boundary Report'!$A959,"+","")), IF(TRIM('Named Boundary Report'!$A959)="", "End of Project", $A959))</f>
        <v>End of Project</v>
      </c>
      <c r="B960" s="473" t="str">
        <f>IF(ISNUMBER('Named Boundary Report'!$A959), "",TRIM(SUBSTITUTE('Named Boundary Report'!$A959, CHAR(160), " ")))</f>
        <v/>
      </c>
      <c r="C960" s="475">
        <f>'Named Boundary Report'!$F959</f>
        <v>0</v>
      </c>
    </row>
    <row r="961" spans="1:3" x14ac:dyDescent="0.25">
      <c r="A961" s="532" t="str">
        <f>IF(ISNUMBER(VALUE(SUBSTITUTE('Named Boundary Report'!$A960,"+",""))), VALUE(SUBSTITUTE('Named Boundary Report'!$A960,"+","")), IF(TRIM('Named Boundary Report'!$A960)="", "End of Project", $A960))</f>
        <v>End of Project</v>
      </c>
      <c r="B961" s="473" t="str">
        <f>IF(ISNUMBER('Named Boundary Report'!$A960), "",TRIM(SUBSTITUTE('Named Boundary Report'!$A960, CHAR(160), " ")))</f>
        <v/>
      </c>
      <c r="C961" s="475">
        <f>'Named Boundary Report'!$F960</f>
        <v>0</v>
      </c>
    </row>
    <row r="962" spans="1:3" x14ac:dyDescent="0.25">
      <c r="A962" s="532" t="str">
        <f>IF(ISNUMBER(VALUE(SUBSTITUTE('Named Boundary Report'!$A961,"+",""))), VALUE(SUBSTITUTE('Named Boundary Report'!$A961,"+","")), IF(TRIM('Named Boundary Report'!$A961)="", "End of Project", $A961))</f>
        <v>End of Project</v>
      </c>
      <c r="B962" s="473" t="str">
        <f>IF(ISNUMBER('Named Boundary Report'!$A961), "",TRIM(SUBSTITUTE('Named Boundary Report'!$A961, CHAR(160), " ")))</f>
        <v/>
      </c>
      <c r="C962" s="475">
        <f>'Named Boundary Report'!$F961</f>
        <v>0</v>
      </c>
    </row>
    <row r="963" spans="1:3" x14ac:dyDescent="0.25">
      <c r="A963" s="532" t="str">
        <f>IF(ISNUMBER(VALUE(SUBSTITUTE('Named Boundary Report'!$A962,"+",""))), VALUE(SUBSTITUTE('Named Boundary Report'!$A962,"+","")), IF(TRIM('Named Boundary Report'!$A962)="", "End of Project", $A962))</f>
        <v>End of Project</v>
      </c>
      <c r="B963" s="473" t="str">
        <f>IF(ISNUMBER('Named Boundary Report'!$A962), "",TRIM(SUBSTITUTE('Named Boundary Report'!$A962, CHAR(160), " ")))</f>
        <v/>
      </c>
      <c r="C963" s="475">
        <f>'Named Boundary Report'!$F962</f>
        <v>0</v>
      </c>
    </row>
    <row r="964" spans="1:3" x14ac:dyDescent="0.25">
      <c r="A964" s="532" t="str">
        <f>IF(ISNUMBER(VALUE(SUBSTITUTE('Named Boundary Report'!$A963,"+",""))), VALUE(SUBSTITUTE('Named Boundary Report'!$A963,"+","")), IF(TRIM('Named Boundary Report'!$A963)="", "End of Project", $A963))</f>
        <v>End of Project</v>
      </c>
      <c r="B964" s="473" t="str">
        <f>IF(ISNUMBER('Named Boundary Report'!$A963), "",TRIM(SUBSTITUTE('Named Boundary Report'!$A963, CHAR(160), " ")))</f>
        <v/>
      </c>
      <c r="C964" s="475">
        <f>'Named Boundary Report'!$F963</f>
        <v>0</v>
      </c>
    </row>
    <row r="965" spans="1:3" x14ac:dyDescent="0.25">
      <c r="A965" s="532" t="str">
        <f>IF(ISNUMBER(VALUE(SUBSTITUTE('Named Boundary Report'!$A964,"+",""))), VALUE(SUBSTITUTE('Named Boundary Report'!$A964,"+","")), IF(TRIM('Named Boundary Report'!$A964)="", "End of Project", $A964))</f>
        <v>End of Project</v>
      </c>
      <c r="B965" s="473" t="str">
        <f>IF(ISNUMBER('Named Boundary Report'!$A964), "",TRIM(SUBSTITUTE('Named Boundary Report'!$A964, CHAR(160), " ")))</f>
        <v/>
      </c>
      <c r="C965" s="475">
        <f>'Named Boundary Report'!$F964</f>
        <v>0</v>
      </c>
    </row>
    <row r="966" spans="1:3" x14ac:dyDescent="0.25">
      <c r="A966" s="532" t="str">
        <f>IF(ISNUMBER(VALUE(SUBSTITUTE('Named Boundary Report'!$A965,"+",""))), VALUE(SUBSTITUTE('Named Boundary Report'!$A965,"+","")), IF(TRIM('Named Boundary Report'!$A965)="", "End of Project", $A965))</f>
        <v>End of Project</v>
      </c>
      <c r="B966" s="473" t="str">
        <f>IF(ISNUMBER('Named Boundary Report'!$A965), "",TRIM(SUBSTITUTE('Named Boundary Report'!$A965, CHAR(160), " ")))</f>
        <v/>
      </c>
      <c r="C966" s="475">
        <f>'Named Boundary Report'!$F965</f>
        <v>0</v>
      </c>
    </row>
    <row r="967" spans="1:3" x14ac:dyDescent="0.25">
      <c r="A967" s="532" t="str">
        <f>IF(ISNUMBER(VALUE(SUBSTITUTE('Named Boundary Report'!$A966,"+",""))), VALUE(SUBSTITUTE('Named Boundary Report'!$A966,"+","")), IF(TRIM('Named Boundary Report'!$A966)="", "End of Project", $A966))</f>
        <v>End of Project</v>
      </c>
      <c r="B967" s="473" t="str">
        <f>IF(ISNUMBER('Named Boundary Report'!$A966), "",TRIM(SUBSTITUTE('Named Boundary Report'!$A966, CHAR(160), " ")))</f>
        <v/>
      </c>
      <c r="C967" s="475">
        <f>'Named Boundary Report'!$F966</f>
        <v>0</v>
      </c>
    </row>
    <row r="968" spans="1:3" x14ac:dyDescent="0.25">
      <c r="A968" s="532" t="str">
        <f>IF(ISNUMBER(VALUE(SUBSTITUTE('Named Boundary Report'!$A967,"+",""))), VALUE(SUBSTITUTE('Named Boundary Report'!$A967,"+","")), IF(TRIM('Named Boundary Report'!$A967)="", "End of Project", $A967))</f>
        <v>End of Project</v>
      </c>
      <c r="B968" s="473" t="str">
        <f>IF(ISNUMBER('Named Boundary Report'!$A967), "",TRIM(SUBSTITUTE('Named Boundary Report'!$A967, CHAR(160), " ")))</f>
        <v/>
      </c>
      <c r="C968" s="475">
        <f>'Named Boundary Report'!$F967</f>
        <v>0</v>
      </c>
    </row>
    <row r="969" spans="1:3" x14ac:dyDescent="0.25">
      <c r="A969" s="532" t="str">
        <f>IF(ISNUMBER(VALUE(SUBSTITUTE('Named Boundary Report'!$A968,"+",""))), VALUE(SUBSTITUTE('Named Boundary Report'!$A968,"+","")), IF(TRIM('Named Boundary Report'!$A968)="", "End of Project", $A968))</f>
        <v>End of Project</v>
      </c>
      <c r="B969" s="473" t="str">
        <f>IF(ISNUMBER('Named Boundary Report'!$A968), "",TRIM(SUBSTITUTE('Named Boundary Report'!$A968, CHAR(160), " ")))</f>
        <v/>
      </c>
      <c r="C969" s="475">
        <f>'Named Boundary Report'!$F968</f>
        <v>0</v>
      </c>
    </row>
    <row r="970" spans="1:3" x14ac:dyDescent="0.25">
      <c r="A970" s="532" t="str">
        <f>IF(ISNUMBER(VALUE(SUBSTITUTE('Named Boundary Report'!$A969,"+",""))), VALUE(SUBSTITUTE('Named Boundary Report'!$A969,"+","")), IF(TRIM('Named Boundary Report'!$A969)="", "End of Project", $A969))</f>
        <v>End of Project</v>
      </c>
      <c r="B970" s="473" t="str">
        <f>IF(ISNUMBER('Named Boundary Report'!$A969), "",TRIM(SUBSTITUTE('Named Boundary Report'!$A969, CHAR(160), " ")))</f>
        <v/>
      </c>
      <c r="C970" s="475">
        <f>'Named Boundary Report'!$F969</f>
        <v>0</v>
      </c>
    </row>
    <row r="971" spans="1:3" x14ac:dyDescent="0.25">
      <c r="A971" s="532" t="str">
        <f>IF(ISNUMBER(VALUE(SUBSTITUTE('Named Boundary Report'!$A970,"+",""))), VALUE(SUBSTITUTE('Named Boundary Report'!$A970,"+","")), IF(TRIM('Named Boundary Report'!$A970)="", "End of Project", $A970))</f>
        <v>End of Project</v>
      </c>
      <c r="B971" s="473" t="str">
        <f>IF(ISNUMBER('Named Boundary Report'!$A970), "",TRIM(SUBSTITUTE('Named Boundary Report'!$A970, CHAR(160), " ")))</f>
        <v/>
      </c>
      <c r="C971" s="475">
        <f>'Named Boundary Report'!$F970</f>
        <v>0</v>
      </c>
    </row>
    <row r="972" spans="1:3" x14ac:dyDescent="0.25">
      <c r="A972" s="532" t="str">
        <f>IF(ISNUMBER(VALUE(SUBSTITUTE('Named Boundary Report'!$A971,"+",""))), VALUE(SUBSTITUTE('Named Boundary Report'!$A971,"+","")), IF(TRIM('Named Boundary Report'!$A971)="", "End of Project", $A971))</f>
        <v>End of Project</v>
      </c>
      <c r="B972" s="473" t="str">
        <f>IF(ISNUMBER('Named Boundary Report'!$A971), "",TRIM(SUBSTITUTE('Named Boundary Report'!$A971, CHAR(160), " ")))</f>
        <v/>
      </c>
      <c r="C972" s="475">
        <f>'Named Boundary Report'!$F971</f>
        <v>0</v>
      </c>
    </row>
    <row r="973" spans="1:3" x14ac:dyDescent="0.25">
      <c r="A973" s="532" t="str">
        <f>IF(ISNUMBER(VALUE(SUBSTITUTE('Named Boundary Report'!$A972,"+",""))), VALUE(SUBSTITUTE('Named Boundary Report'!$A972,"+","")), IF(TRIM('Named Boundary Report'!$A972)="", "End of Project", $A972))</f>
        <v>End of Project</v>
      </c>
      <c r="B973" s="473" t="str">
        <f>IF(ISNUMBER('Named Boundary Report'!$A972), "",TRIM(SUBSTITUTE('Named Boundary Report'!$A972, CHAR(160), " ")))</f>
        <v/>
      </c>
      <c r="C973" s="475">
        <f>'Named Boundary Report'!$F972</f>
        <v>0</v>
      </c>
    </row>
    <row r="974" spans="1:3" x14ac:dyDescent="0.25">
      <c r="A974" s="532" t="str">
        <f>IF(ISNUMBER(VALUE(SUBSTITUTE('Named Boundary Report'!$A973,"+",""))), VALUE(SUBSTITUTE('Named Boundary Report'!$A973,"+","")), IF(TRIM('Named Boundary Report'!$A973)="", "End of Project", $A973))</f>
        <v>End of Project</v>
      </c>
      <c r="B974" s="473" t="str">
        <f>IF(ISNUMBER('Named Boundary Report'!$A973), "",TRIM(SUBSTITUTE('Named Boundary Report'!$A973, CHAR(160), " ")))</f>
        <v/>
      </c>
      <c r="C974" s="475">
        <f>'Named Boundary Report'!$F973</f>
        <v>0</v>
      </c>
    </row>
    <row r="975" spans="1:3" x14ac:dyDescent="0.25">
      <c r="A975" s="532" t="str">
        <f>IF(ISNUMBER(VALUE(SUBSTITUTE('Named Boundary Report'!$A974,"+",""))), VALUE(SUBSTITUTE('Named Boundary Report'!$A974,"+","")), IF(TRIM('Named Boundary Report'!$A974)="", "End of Project", $A974))</f>
        <v>End of Project</v>
      </c>
      <c r="B975" s="473" t="str">
        <f>IF(ISNUMBER('Named Boundary Report'!$A974), "",TRIM(SUBSTITUTE('Named Boundary Report'!$A974, CHAR(160), " ")))</f>
        <v/>
      </c>
      <c r="C975" s="475">
        <f>'Named Boundary Report'!$F974</f>
        <v>0</v>
      </c>
    </row>
    <row r="976" spans="1:3" x14ac:dyDescent="0.25">
      <c r="A976" s="532" t="str">
        <f>IF(ISNUMBER(VALUE(SUBSTITUTE('Named Boundary Report'!$A975,"+",""))), VALUE(SUBSTITUTE('Named Boundary Report'!$A975,"+","")), IF(TRIM('Named Boundary Report'!$A975)="", "End of Project", $A975))</f>
        <v>End of Project</v>
      </c>
      <c r="B976" s="473" t="str">
        <f>IF(ISNUMBER('Named Boundary Report'!$A975), "",TRIM(SUBSTITUTE('Named Boundary Report'!$A975, CHAR(160), " ")))</f>
        <v/>
      </c>
      <c r="C976" s="475">
        <f>'Named Boundary Report'!$F975</f>
        <v>0</v>
      </c>
    </row>
    <row r="977" spans="1:3" x14ac:dyDescent="0.25">
      <c r="A977" s="532" t="str">
        <f>IF(ISNUMBER(VALUE(SUBSTITUTE('Named Boundary Report'!$A976,"+",""))), VALUE(SUBSTITUTE('Named Boundary Report'!$A976,"+","")), IF(TRIM('Named Boundary Report'!$A976)="", "End of Project", $A976))</f>
        <v>End of Project</v>
      </c>
      <c r="B977" s="473" t="str">
        <f>IF(ISNUMBER('Named Boundary Report'!$A976), "",TRIM(SUBSTITUTE('Named Boundary Report'!$A976, CHAR(160), " ")))</f>
        <v/>
      </c>
      <c r="C977" s="475">
        <f>'Named Boundary Report'!$F976</f>
        <v>0</v>
      </c>
    </row>
    <row r="978" spans="1:3" x14ac:dyDescent="0.25">
      <c r="A978" s="532" t="str">
        <f>IF(ISNUMBER(VALUE(SUBSTITUTE('Named Boundary Report'!$A977,"+",""))), VALUE(SUBSTITUTE('Named Boundary Report'!$A977,"+","")), IF(TRIM('Named Boundary Report'!$A977)="", "End of Project", $A977))</f>
        <v>End of Project</v>
      </c>
      <c r="B978" s="473" t="str">
        <f>IF(ISNUMBER('Named Boundary Report'!$A977), "",TRIM(SUBSTITUTE('Named Boundary Report'!$A977, CHAR(160), " ")))</f>
        <v/>
      </c>
      <c r="C978" s="475">
        <f>'Named Boundary Report'!$F977</f>
        <v>0</v>
      </c>
    </row>
    <row r="979" spans="1:3" x14ac:dyDescent="0.25">
      <c r="A979" s="532" t="str">
        <f>IF(ISNUMBER(VALUE(SUBSTITUTE('Named Boundary Report'!$A978,"+",""))), VALUE(SUBSTITUTE('Named Boundary Report'!$A978,"+","")), IF(TRIM('Named Boundary Report'!$A978)="", "End of Project", $A978))</f>
        <v>End of Project</v>
      </c>
      <c r="B979" s="473" t="str">
        <f>IF(ISNUMBER('Named Boundary Report'!$A978), "",TRIM(SUBSTITUTE('Named Boundary Report'!$A978, CHAR(160), " ")))</f>
        <v/>
      </c>
      <c r="C979" s="475">
        <f>'Named Boundary Report'!$F978</f>
        <v>0</v>
      </c>
    </row>
    <row r="980" spans="1:3" x14ac:dyDescent="0.25">
      <c r="A980" s="532" t="str">
        <f>IF(ISNUMBER(VALUE(SUBSTITUTE('Named Boundary Report'!$A979,"+",""))), VALUE(SUBSTITUTE('Named Boundary Report'!$A979,"+","")), IF(TRIM('Named Boundary Report'!$A979)="", "End of Project", $A979))</f>
        <v>End of Project</v>
      </c>
      <c r="B980" s="473" t="str">
        <f>IF(ISNUMBER('Named Boundary Report'!$A979), "",TRIM(SUBSTITUTE('Named Boundary Report'!$A979, CHAR(160), " ")))</f>
        <v/>
      </c>
      <c r="C980" s="475">
        <f>'Named Boundary Report'!$F979</f>
        <v>0</v>
      </c>
    </row>
    <row r="981" spans="1:3" x14ac:dyDescent="0.25">
      <c r="A981" s="532" t="str">
        <f>IF(ISNUMBER(VALUE(SUBSTITUTE('Named Boundary Report'!$A980,"+",""))), VALUE(SUBSTITUTE('Named Boundary Report'!$A980,"+","")), IF(TRIM('Named Boundary Report'!$A980)="", "End of Project", $A980))</f>
        <v>End of Project</v>
      </c>
      <c r="B981" s="473" t="str">
        <f>IF(ISNUMBER('Named Boundary Report'!$A980), "",TRIM(SUBSTITUTE('Named Boundary Report'!$A980, CHAR(160), " ")))</f>
        <v/>
      </c>
      <c r="C981" s="475">
        <f>'Named Boundary Report'!$F980</f>
        <v>0</v>
      </c>
    </row>
    <row r="982" spans="1:3" x14ac:dyDescent="0.25">
      <c r="A982" s="532" t="str">
        <f>IF(ISNUMBER(VALUE(SUBSTITUTE('Named Boundary Report'!$A981,"+",""))), VALUE(SUBSTITUTE('Named Boundary Report'!$A981,"+","")), IF(TRIM('Named Boundary Report'!$A981)="", "End of Project", $A981))</f>
        <v>End of Project</v>
      </c>
      <c r="B982" s="473" t="str">
        <f>IF(ISNUMBER('Named Boundary Report'!$A981), "",TRIM(SUBSTITUTE('Named Boundary Report'!$A981, CHAR(160), " ")))</f>
        <v/>
      </c>
      <c r="C982" s="475">
        <f>'Named Boundary Report'!$F981</f>
        <v>0</v>
      </c>
    </row>
    <row r="983" spans="1:3" x14ac:dyDescent="0.25">
      <c r="A983" s="532" t="str">
        <f>IF(ISNUMBER(VALUE(SUBSTITUTE('Named Boundary Report'!$A982,"+",""))), VALUE(SUBSTITUTE('Named Boundary Report'!$A982,"+","")), IF(TRIM('Named Boundary Report'!$A982)="", "End of Project", $A982))</f>
        <v>End of Project</v>
      </c>
      <c r="B983" s="473" t="str">
        <f>IF(ISNUMBER('Named Boundary Report'!$A982), "",TRIM(SUBSTITUTE('Named Boundary Report'!$A982, CHAR(160), " ")))</f>
        <v/>
      </c>
      <c r="C983" s="475">
        <f>'Named Boundary Report'!$F982</f>
        <v>0</v>
      </c>
    </row>
    <row r="984" spans="1:3" x14ac:dyDescent="0.25">
      <c r="A984" s="532" t="str">
        <f>IF(ISNUMBER(VALUE(SUBSTITUTE('Named Boundary Report'!$A983,"+",""))), VALUE(SUBSTITUTE('Named Boundary Report'!$A983,"+","")), IF(TRIM('Named Boundary Report'!$A983)="", "End of Project", $A983))</f>
        <v>End of Project</v>
      </c>
      <c r="B984" s="473" t="str">
        <f>IF(ISNUMBER('Named Boundary Report'!$A983), "",TRIM(SUBSTITUTE('Named Boundary Report'!$A983, CHAR(160), " ")))</f>
        <v/>
      </c>
      <c r="C984" s="475">
        <f>'Named Boundary Report'!$F983</f>
        <v>0</v>
      </c>
    </row>
    <row r="985" spans="1:3" x14ac:dyDescent="0.25">
      <c r="A985" s="532" t="str">
        <f>IF(ISNUMBER(VALUE(SUBSTITUTE('Named Boundary Report'!$A984,"+",""))), VALUE(SUBSTITUTE('Named Boundary Report'!$A984,"+","")), IF(TRIM('Named Boundary Report'!$A984)="", "End of Project", $A984))</f>
        <v>End of Project</v>
      </c>
      <c r="B985" s="473" t="str">
        <f>IF(ISNUMBER('Named Boundary Report'!$A984), "",TRIM(SUBSTITUTE('Named Boundary Report'!$A984, CHAR(160), " ")))</f>
        <v/>
      </c>
      <c r="C985" s="475">
        <f>'Named Boundary Report'!$F984</f>
        <v>0</v>
      </c>
    </row>
    <row r="986" spans="1:3" x14ac:dyDescent="0.25">
      <c r="A986" s="532" t="str">
        <f>IF(ISNUMBER(VALUE(SUBSTITUTE('Named Boundary Report'!$A985,"+",""))), VALUE(SUBSTITUTE('Named Boundary Report'!$A985,"+","")), IF(TRIM('Named Boundary Report'!$A985)="", "End of Project", $A985))</f>
        <v>End of Project</v>
      </c>
      <c r="B986" s="473" t="str">
        <f>IF(ISNUMBER('Named Boundary Report'!$A985), "",TRIM(SUBSTITUTE('Named Boundary Report'!$A985, CHAR(160), " ")))</f>
        <v/>
      </c>
      <c r="C986" s="475">
        <f>'Named Boundary Report'!$F985</f>
        <v>0</v>
      </c>
    </row>
    <row r="987" spans="1:3" x14ac:dyDescent="0.25">
      <c r="A987" s="532" t="str">
        <f>IF(ISNUMBER(VALUE(SUBSTITUTE('Named Boundary Report'!$A986,"+",""))), VALUE(SUBSTITUTE('Named Boundary Report'!$A986,"+","")), IF(TRIM('Named Boundary Report'!$A986)="", "End of Project", $A986))</f>
        <v>End of Project</v>
      </c>
      <c r="B987" s="473" t="str">
        <f>IF(ISNUMBER('Named Boundary Report'!$A986), "",TRIM(SUBSTITUTE('Named Boundary Report'!$A986, CHAR(160), " ")))</f>
        <v/>
      </c>
      <c r="C987" s="475">
        <f>'Named Boundary Report'!$F986</f>
        <v>0</v>
      </c>
    </row>
    <row r="988" spans="1:3" x14ac:dyDescent="0.25">
      <c r="A988" s="532" t="str">
        <f>IF(ISNUMBER(VALUE(SUBSTITUTE('Named Boundary Report'!$A987,"+",""))), VALUE(SUBSTITUTE('Named Boundary Report'!$A987,"+","")), IF(TRIM('Named Boundary Report'!$A987)="", "End of Project", $A987))</f>
        <v>End of Project</v>
      </c>
      <c r="B988" s="473" t="str">
        <f>IF(ISNUMBER('Named Boundary Report'!$A987), "",TRIM(SUBSTITUTE('Named Boundary Report'!$A987, CHAR(160), " ")))</f>
        <v/>
      </c>
      <c r="C988" s="475">
        <f>'Named Boundary Report'!$F987</f>
        <v>0</v>
      </c>
    </row>
    <row r="989" spans="1:3" x14ac:dyDescent="0.25">
      <c r="A989" s="532" t="str">
        <f>IF(ISNUMBER(VALUE(SUBSTITUTE('Named Boundary Report'!$A988,"+",""))), VALUE(SUBSTITUTE('Named Boundary Report'!$A988,"+","")), IF(TRIM('Named Boundary Report'!$A988)="", "End of Project", $A988))</f>
        <v>End of Project</v>
      </c>
      <c r="B989" s="473" t="str">
        <f>IF(ISNUMBER('Named Boundary Report'!$A988), "",TRIM(SUBSTITUTE('Named Boundary Report'!$A988, CHAR(160), " ")))</f>
        <v/>
      </c>
      <c r="C989" s="475">
        <f>'Named Boundary Report'!$F988</f>
        <v>0</v>
      </c>
    </row>
    <row r="990" spans="1:3" x14ac:dyDescent="0.25">
      <c r="A990" s="532" t="str">
        <f>IF(ISNUMBER(VALUE(SUBSTITUTE('Named Boundary Report'!$A989,"+",""))), VALUE(SUBSTITUTE('Named Boundary Report'!$A989,"+","")), IF(TRIM('Named Boundary Report'!$A989)="", "End of Project", $A989))</f>
        <v>End of Project</v>
      </c>
      <c r="B990" s="473" t="str">
        <f>IF(ISNUMBER('Named Boundary Report'!$A989), "",TRIM(SUBSTITUTE('Named Boundary Report'!$A989, CHAR(160), " ")))</f>
        <v/>
      </c>
      <c r="C990" s="475">
        <f>'Named Boundary Report'!$F989</f>
        <v>0</v>
      </c>
    </row>
    <row r="991" spans="1:3" x14ac:dyDescent="0.25">
      <c r="A991" s="532" t="str">
        <f>IF(ISNUMBER(VALUE(SUBSTITUTE('Named Boundary Report'!$A990,"+",""))), VALUE(SUBSTITUTE('Named Boundary Report'!$A990,"+","")), IF(TRIM('Named Boundary Report'!$A990)="", "End of Project", $A990))</f>
        <v>End of Project</v>
      </c>
      <c r="B991" s="473" t="str">
        <f>IF(ISNUMBER('Named Boundary Report'!$A990), "",TRIM(SUBSTITUTE('Named Boundary Report'!$A990, CHAR(160), " ")))</f>
        <v/>
      </c>
      <c r="C991" s="475">
        <f>'Named Boundary Report'!$F990</f>
        <v>0</v>
      </c>
    </row>
    <row r="992" spans="1:3" x14ac:dyDescent="0.25">
      <c r="A992" s="532" t="str">
        <f>IF(ISNUMBER(VALUE(SUBSTITUTE('Named Boundary Report'!$A991,"+",""))), VALUE(SUBSTITUTE('Named Boundary Report'!$A991,"+","")), IF(TRIM('Named Boundary Report'!$A991)="", "End of Project", $A991))</f>
        <v>End of Project</v>
      </c>
      <c r="B992" s="473" t="str">
        <f>IF(ISNUMBER('Named Boundary Report'!$A991), "",TRIM(SUBSTITUTE('Named Boundary Report'!$A991, CHAR(160), " ")))</f>
        <v/>
      </c>
      <c r="C992" s="475">
        <f>'Named Boundary Report'!$F991</f>
        <v>0</v>
      </c>
    </row>
    <row r="993" spans="1:3" x14ac:dyDescent="0.25">
      <c r="A993" s="532" t="str">
        <f>IF(ISNUMBER(VALUE(SUBSTITUTE('Named Boundary Report'!$A992,"+",""))), VALUE(SUBSTITUTE('Named Boundary Report'!$A992,"+","")), IF(TRIM('Named Boundary Report'!$A992)="", "End of Project", $A992))</f>
        <v>End of Project</v>
      </c>
      <c r="B993" s="473" t="str">
        <f>IF(ISNUMBER('Named Boundary Report'!$A992), "",TRIM(SUBSTITUTE('Named Boundary Report'!$A992, CHAR(160), " ")))</f>
        <v/>
      </c>
      <c r="C993" s="475">
        <f>'Named Boundary Report'!$F992</f>
        <v>0</v>
      </c>
    </row>
    <row r="994" spans="1:3" x14ac:dyDescent="0.25">
      <c r="A994" s="532" t="str">
        <f>IF(ISNUMBER(VALUE(SUBSTITUTE('Named Boundary Report'!$A993,"+",""))), VALUE(SUBSTITUTE('Named Boundary Report'!$A993,"+","")), IF(TRIM('Named Boundary Report'!$A993)="", "End of Project", $A993))</f>
        <v>End of Project</v>
      </c>
      <c r="B994" s="473" t="str">
        <f>IF(ISNUMBER('Named Boundary Report'!$A993), "",TRIM(SUBSTITUTE('Named Boundary Report'!$A993, CHAR(160), " ")))</f>
        <v/>
      </c>
      <c r="C994" s="475">
        <f>'Named Boundary Report'!$F993</f>
        <v>0</v>
      </c>
    </row>
    <row r="995" spans="1:3" x14ac:dyDescent="0.25">
      <c r="A995" s="532" t="str">
        <f>IF(ISNUMBER(VALUE(SUBSTITUTE('Named Boundary Report'!$A994,"+",""))), VALUE(SUBSTITUTE('Named Boundary Report'!$A994,"+","")), IF(TRIM('Named Boundary Report'!$A994)="", "End of Project", $A994))</f>
        <v>End of Project</v>
      </c>
      <c r="B995" s="473" t="str">
        <f>IF(ISNUMBER('Named Boundary Report'!$A994), "",TRIM(SUBSTITUTE('Named Boundary Report'!$A994, CHAR(160), " ")))</f>
        <v/>
      </c>
      <c r="C995" s="475">
        <f>'Named Boundary Report'!$F994</f>
        <v>0</v>
      </c>
    </row>
    <row r="996" spans="1:3" x14ac:dyDescent="0.25">
      <c r="A996" s="532" t="str">
        <f>IF(ISNUMBER(VALUE(SUBSTITUTE('Named Boundary Report'!$A995,"+",""))), VALUE(SUBSTITUTE('Named Boundary Report'!$A995,"+","")), IF(TRIM('Named Boundary Report'!$A995)="", "End of Project", $A995))</f>
        <v>End of Project</v>
      </c>
      <c r="B996" s="473" t="str">
        <f>IF(ISNUMBER('Named Boundary Report'!$A995), "",TRIM(SUBSTITUTE('Named Boundary Report'!$A995, CHAR(160), " ")))</f>
        <v/>
      </c>
      <c r="C996" s="475">
        <f>'Named Boundary Report'!$F995</f>
        <v>0</v>
      </c>
    </row>
    <row r="997" spans="1:3" x14ac:dyDescent="0.25">
      <c r="A997" s="532" t="str">
        <f>IF(ISNUMBER(VALUE(SUBSTITUTE('Named Boundary Report'!$A996,"+",""))), VALUE(SUBSTITUTE('Named Boundary Report'!$A996,"+","")), IF(TRIM('Named Boundary Report'!$A996)="", "End of Project", $A996))</f>
        <v>End of Project</v>
      </c>
      <c r="B997" s="473" t="str">
        <f>IF(ISNUMBER('Named Boundary Report'!$A996), "",TRIM(SUBSTITUTE('Named Boundary Report'!$A996, CHAR(160), " ")))</f>
        <v/>
      </c>
      <c r="C997" s="475">
        <f>'Named Boundary Report'!$F996</f>
        <v>0</v>
      </c>
    </row>
    <row r="998" spans="1:3" x14ac:dyDescent="0.25">
      <c r="A998" s="532" t="str">
        <f>IF(ISNUMBER(VALUE(SUBSTITUTE('Named Boundary Report'!$A997,"+",""))), VALUE(SUBSTITUTE('Named Boundary Report'!$A997,"+","")), IF(TRIM('Named Boundary Report'!$A997)="", "End of Project", $A997))</f>
        <v>End of Project</v>
      </c>
      <c r="B998" s="473" t="str">
        <f>IF(ISNUMBER('Named Boundary Report'!$A997), "",TRIM(SUBSTITUTE('Named Boundary Report'!$A997, CHAR(160), " ")))</f>
        <v/>
      </c>
      <c r="C998" s="475">
        <f>'Named Boundary Report'!$F997</f>
        <v>0</v>
      </c>
    </row>
    <row r="999" spans="1:3" x14ac:dyDescent="0.25">
      <c r="A999" s="532" t="str">
        <f>IF(ISNUMBER(VALUE(SUBSTITUTE('Named Boundary Report'!$A998,"+",""))), VALUE(SUBSTITUTE('Named Boundary Report'!$A998,"+","")), IF(TRIM('Named Boundary Report'!$A998)="", "End of Project", $A998))</f>
        <v>End of Project</v>
      </c>
      <c r="B999" s="473" t="str">
        <f>IF(ISNUMBER('Named Boundary Report'!$A998), "",TRIM(SUBSTITUTE('Named Boundary Report'!$A998, CHAR(160), " ")))</f>
        <v/>
      </c>
      <c r="C999" s="475">
        <f>'Named Boundary Report'!$F998</f>
        <v>0</v>
      </c>
    </row>
    <row r="1000" spans="1:3" x14ac:dyDescent="0.25">
      <c r="A1000" s="532" t="str">
        <f>IF(ISNUMBER(VALUE(SUBSTITUTE('Named Boundary Report'!$A999,"+",""))), VALUE(SUBSTITUTE('Named Boundary Report'!$A999,"+","")), IF(TRIM('Named Boundary Report'!$A999)="", "End of Project", $A999))</f>
        <v>End of Project</v>
      </c>
      <c r="B1000" s="473" t="str">
        <f>IF(ISNUMBER('Named Boundary Report'!$A999), "",TRIM(SUBSTITUTE('Named Boundary Report'!$A999, CHAR(160), " ")))</f>
        <v/>
      </c>
      <c r="C1000" s="475">
        <f>'Named Boundary Report'!$F999</f>
        <v>0</v>
      </c>
    </row>
    <row r="1001" spans="1:3" x14ac:dyDescent="0.25">
      <c r="A1001" s="532" t="str">
        <f>IF(ISNUMBER(VALUE(SUBSTITUTE('Named Boundary Report'!$A1000,"+",""))), VALUE(SUBSTITUTE('Named Boundary Report'!$A1000,"+","")), IF(TRIM('Named Boundary Report'!$A1000)="", "End of Project", $A1000))</f>
        <v>End of Project</v>
      </c>
      <c r="B1001" s="473" t="str">
        <f>IF(ISNUMBER('Named Boundary Report'!$A1000), "",TRIM(SUBSTITUTE('Named Boundary Report'!$A1000, CHAR(160), " ")))</f>
        <v/>
      </c>
      <c r="C1001" s="475">
        <f>'Named Boundary Report'!$F1000</f>
        <v>0</v>
      </c>
    </row>
    <row r="1002" spans="1:3" x14ac:dyDescent="0.25">
      <c r="A1002" s="532" t="str">
        <f>IF(ISNUMBER(VALUE(SUBSTITUTE('Named Boundary Report'!$A1001,"+",""))), VALUE(SUBSTITUTE('Named Boundary Report'!$A1001,"+","")), IF(TRIM('Named Boundary Report'!$A1001)="", "End of Project", $A1001))</f>
        <v>End of Project</v>
      </c>
      <c r="B1002" s="473" t="str">
        <f>IF(ISNUMBER('Named Boundary Report'!$A1001), "",TRIM(SUBSTITUTE('Named Boundary Report'!$A1001, CHAR(160), " ")))</f>
        <v/>
      </c>
      <c r="C1002" s="475">
        <f>'Named Boundary Report'!$F1001</f>
        <v>0</v>
      </c>
    </row>
    <row r="1003" spans="1:3" x14ac:dyDescent="0.25">
      <c r="A1003" s="532" t="str">
        <f>IF(ISNUMBER(VALUE(SUBSTITUTE('Named Boundary Report'!$A1002,"+",""))), VALUE(SUBSTITUTE('Named Boundary Report'!$A1002,"+","")), IF(TRIM('Named Boundary Report'!$A1002)="", "End of Project", $A1002))</f>
        <v>End of Project</v>
      </c>
      <c r="B1003" s="473" t="str">
        <f>IF(ISNUMBER('Named Boundary Report'!$A1002), "",TRIM(SUBSTITUTE('Named Boundary Report'!$A1002, CHAR(160), " ")))</f>
        <v/>
      </c>
      <c r="C1003" s="475">
        <f>'Named Boundary Report'!$F1002</f>
        <v>0</v>
      </c>
    </row>
    <row r="1004" spans="1:3" x14ac:dyDescent="0.25">
      <c r="A1004" s="532" t="str">
        <f>IF(ISNUMBER(VALUE(SUBSTITUTE('Named Boundary Report'!$A1003,"+",""))), VALUE(SUBSTITUTE('Named Boundary Report'!$A1003,"+","")), IF(TRIM('Named Boundary Report'!$A1003)="", "End of Project", $A1003))</f>
        <v>End of Project</v>
      </c>
      <c r="B1004" s="473" t="str">
        <f>IF(ISNUMBER('Named Boundary Report'!$A1003), "",TRIM(SUBSTITUTE('Named Boundary Report'!$A1003, CHAR(160), " ")))</f>
        <v/>
      </c>
      <c r="C1004" s="475">
        <f>'Named Boundary Report'!$F1003</f>
        <v>0</v>
      </c>
    </row>
    <row r="1005" spans="1:3" x14ac:dyDescent="0.25">
      <c r="A1005" s="532" t="str">
        <f>IF(ISNUMBER(VALUE(SUBSTITUTE('Named Boundary Report'!$A1004,"+",""))), VALUE(SUBSTITUTE('Named Boundary Report'!$A1004,"+","")), IF(TRIM('Named Boundary Report'!$A1004)="", "End of Project", $A1004))</f>
        <v>End of Project</v>
      </c>
      <c r="B1005" s="473" t="str">
        <f>IF(ISNUMBER('Named Boundary Report'!$A1004), "",TRIM(SUBSTITUTE('Named Boundary Report'!$A1004, CHAR(160), " ")))</f>
        <v/>
      </c>
      <c r="C1005" s="475">
        <f>'Named Boundary Report'!$F1004</f>
        <v>0</v>
      </c>
    </row>
    <row r="1006" spans="1:3" x14ac:dyDescent="0.25">
      <c r="A1006" s="532" t="str">
        <f>IF(ISNUMBER(VALUE(SUBSTITUTE('Named Boundary Report'!$A1005,"+",""))), VALUE(SUBSTITUTE('Named Boundary Report'!$A1005,"+","")), IF(TRIM('Named Boundary Report'!$A1005)="", "End of Project", $A1005))</f>
        <v>End of Project</v>
      </c>
      <c r="B1006" s="473" t="str">
        <f>IF(ISNUMBER('Named Boundary Report'!$A1005), "",TRIM(SUBSTITUTE('Named Boundary Report'!$A1005, CHAR(160), " ")))</f>
        <v/>
      </c>
      <c r="C1006" s="475">
        <f>'Named Boundary Report'!$F1005</f>
        <v>0</v>
      </c>
    </row>
    <row r="1007" spans="1:3" x14ac:dyDescent="0.25">
      <c r="A1007" s="532" t="str">
        <f>IF(ISNUMBER(VALUE(SUBSTITUTE('Named Boundary Report'!$A1006,"+",""))), VALUE(SUBSTITUTE('Named Boundary Report'!$A1006,"+","")), IF(TRIM('Named Boundary Report'!$A1006)="", "End of Project", $A1006))</f>
        <v>End of Project</v>
      </c>
      <c r="B1007" s="473" t="str">
        <f>IF(ISNUMBER('Named Boundary Report'!$A1006), "",TRIM(SUBSTITUTE('Named Boundary Report'!$A1006, CHAR(160), " ")))</f>
        <v/>
      </c>
      <c r="C1007" s="475">
        <f>'Named Boundary Report'!$F1006</f>
        <v>0</v>
      </c>
    </row>
    <row r="1008" spans="1:3" x14ac:dyDescent="0.25">
      <c r="A1008" s="532" t="str">
        <f>IF(ISNUMBER(VALUE(SUBSTITUTE('Named Boundary Report'!$A1007,"+",""))), VALUE(SUBSTITUTE('Named Boundary Report'!$A1007,"+","")), IF(TRIM('Named Boundary Report'!$A1007)="", "End of Project", $A1007))</f>
        <v>End of Project</v>
      </c>
      <c r="B1008" s="473" t="str">
        <f>IF(ISNUMBER('Named Boundary Report'!$A1007), "",TRIM(SUBSTITUTE('Named Boundary Report'!$A1007, CHAR(160), " ")))</f>
        <v/>
      </c>
      <c r="C1008" s="475">
        <f>'Named Boundary Report'!$F1007</f>
        <v>0</v>
      </c>
    </row>
    <row r="1009" spans="1:3" x14ac:dyDescent="0.25">
      <c r="A1009" s="532" t="str">
        <f>IF(ISNUMBER(VALUE(SUBSTITUTE('Named Boundary Report'!$A1008,"+",""))), VALUE(SUBSTITUTE('Named Boundary Report'!$A1008,"+","")), IF(TRIM('Named Boundary Report'!$A1008)="", "End of Project", $A1008))</f>
        <v>End of Project</v>
      </c>
      <c r="B1009" s="473" t="str">
        <f>IF(ISNUMBER('Named Boundary Report'!$A1008), "",TRIM(SUBSTITUTE('Named Boundary Report'!$A1008, CHAR(160), " ")))</f>
        <v/>
      </c>
      <c r="C1009" s="475">
        <f>'Named Boundary Report'!$F1008</f>
        <v>0</v>
      </c>
    </row>
    <row r="1010" spans="1:3" x14ac:dyDescent="0.25">
      <c r="A1010" s="532" t="str">
        <f>IF(ISNUMBER(VALUE(SUBSTITUTE('Named Boundary Report'!$A1009,"+",""))), VALUE(SUBSTITUTE('Named Boundary Report'!$A1009,"+","")), IF(TRIM('Named Boundary Report'!$A1009)="", "End of Project", $A1009))</f>
        <v>End of Project</v>
      </c>
      <c r="B1010" s="473" t="str">
        <f>IF(ISNUMBER('Named Boundary Report'!$A1009), "",TRIM(SUBSTITUTE('Named Boundary Report'!$A1009, CHAR(160), " ")))</f>
        <v/>
      </c>
      <c r="C1010" s="475">
        <f>'Named Boundary Report'!$F1009</f>
        <v>0</v>
      </c>
    </row>
    <row r="1011" spans="1:3" x14ac:dyDescent="0.25">
      <c r="A1011" s="532" t="str">
        <f>IF(ISNUMBER(VALUE(SUBSTITUTE('Named Boundary Report'!$A1010,"+",""))), VALUE(SUBSTITUTE('Named Boundary Report'!$A1010,"+","")), IF(TRIM('Named Boundary Report'!$A1010)="", "End of Project", $A1010))</f>
        <v>End of Project</v>
      </c>
      <c r="B1011" s="473" t="str">
        <f>IF(ISNUMBER('Named Boundary Report'!$A1010), "",TRIM(SUBSTITUTE('Named Boundary Report'!$A1010, CHAR(160), " ")))</f>
        <v/>
      </c>
      <c r="C1011" s="475">
        <f>'Named Boundary Report'!$F1010</f>
        <v>0</v>
      </c>
    </row>
    <row r="1012" spans="1:3" x14ac:dyDescent="0.25">
      <c r="A1012" s="532" t="str">
        <f>IF(ISNUMBER(VALUE(SUBSTITUTE('Named Boundary Report'!$A1011,"+",""))), VALUE(SUBSTITUTE('Named Boundary Report'!$A1011,"+","")), IF(TRIM('Named Boundary Report'!$A1011)="", "End of Project", $A1011))</f>
        <v>End of Project</v>
      </c>
      <c r="B1012" s="473" t="str">
        <f>IF(ISNUMBER('Named Boundary Report'!$A1011), "",TRIM(SUBSTITUTE('Named Boundary Report'!$A1011, CHAR(160), " ")))</f>
        <v/>
      </c>
      <c r="C1012" s="475">
        <f>'Named Boundary Report'!$F1011</f>
        <v>0</v>
      </c>
    </row>
    <row r="1013" spans="1:3" x14ac:dyDescent="0.25">
      <c r="A1013" s="532" t="str">
        <f>IF(ISNUMBER(VALUE(SUBSTITUTE('Named Boundary Report'!$A1012,"+",""))), VALUE(SUBSTITUTE('Named Boundary Report'!$A1012,"+","")), IF(TRIM('Named Boundary Report'!$A1012)="", "End of Project", $A1012))</f>
        <v>End of Project</v>
      </c>
      <c r="B1013" s="473" t="str">
        <f>IF(ISNUMBER('Named Boundary Report'!$A1012), "",TRIM(SUBSTITUTE('Named Boundary Report'!$A1012, CHAR(160), " ")))</f>
        <v/>
      </c>
      <c r="C1013" s="475">
        <f>'Named Boundary Report'!$F1012</f>
        <v>0</v>
      </c>
    </row>
    <row r="1014" spans="1:3" x14ac:dyDescent="0.25">
      <c r="A1014" s="532" t="str">
        <f>IF(ISNUMBER(VALUE(SUBSTITUTE('Named Boundary Report'!$A1013,"+",""))), VALUE(SUBSTITUTE('Named Boundary Report'!$A1013,"+","")), IF(TRIM('Named Boundary Report'!$A1013)="", "End of Project", $A1013))</f>
        <v>End of Project</v>
      </c>
      <c r="B1014" s="473" t="str">
        <f>IF(ISNUMBER('Named Boundary Report'!$A1013), "",TRIM(SUBSTITUTE('Named Boundary Report'!$A1013, CHAR(160), " ")))</f>
        <v/>
      </c>
      <c r="C1014" s="475">
        <f>'Named Boundary Report'!$F1013</f>
        <v>0</v>
      </c>
    </row>
    <row r="1015" spans="1:3" x14ac:dyDescent="0.25">
      <c r="A1015" s="532" t="str">
        <f>IF(ISNUMBER(VALUE(SUBSTITUTE('Named Boundary Report'!$A1014,"+",""))), VALUE(SUBSTITUTE('Named Boundary Report'!$A1014,"+","")), IF(TRIM('Named Boundary Report'!$A1014)="", "End of Project", $A1014))</f>
        <v>End of Project</v>
      </c>
      <c r="B1015" s="473" t="str">
        <f>IF(ISNUMBER('Named Boundary Report'!$A1014), "",TRIM(SUBSTITUTE('Named Boundary Report'!$A1014, CHAR(160), " ")))</f>
        <v/>
      </c>
      <c r="C1015" s="475">
        <f>'Named Boundary Report'!$F1014</f>
        <v>0</v>
      </c>
    </row>
    <row r="1016" spans="1:3" x14ac:dyDescent="0.25">
      <c r="A1016" s="532" t="str">
        <f>IF(ISNUMBER(VALUE(SUBSTITUTE('Named Boundary Report'!$A1015,"+",""))), VALUE(SUBSTITUTE('Named Boundary Report'!$A1015,"+","")), IF(TRIM('Named Boundary Report'!$A1015)="", "End of Project", $A1015))</f>
        <v>End of Project</v>
      </c>
      <c r="B1016" s="473" t="str">
        <f>IF(ISNUMBER('Named Boundary Report'!$A1015), "",TRIM(SUBSTITUTE('Named Boundary Report'!$A1015, CHAR(160), " ")))</f>
        <v/>
      </c>
      <c r="C1016" s="475">
        <f>'Named Boundary Report'!$F1015</f>
        <v>0</v>
      </c>
    </row>
    <row r="1017" spans="1:3" x14ac:dyDescent="0.25">
      <c r="A1017" s="532" t="str">
        <f>IF(ISNUMBER(VALUE(SUBSTITUTE('Named Boundary Report'!$A1016,"+",""))), VALUE(SUBSTITUTE('Named Boundary Report'!$A1016,"+","")), IF(TRIM('Named Boundary Report'!$A1016)="", "End of Project", $A1016))</f>
        <v>End of Project</v>
      </c>
      <c r="B1017" s="473" t="str">
        <f>IF(ISNUMBER('Named Boundary Report'!$A1016), "",TRIM(SUBSTITUTE('Named Boundary Report'!$A1016, CHAR(160), " ")))</f>
        <v/>
      </c>
      <c r="C1017" s="475">
        <f>'Named Boundary Report'!$F1016</f>
        <v>0</v>
      </c>
    </row>
    <row r="1018" spans="1:3" x14ac:dyDescent="0.25">
      <c r="A1018" s="532" t="str">
        <f>IF(ISNUMBER(VALUE(SUBSTITUTE('Named Boundary Report'!$A1017,"+",""))), VALUE(SUBSTITUTE('Named Boundary Report'!$A1017,"+","")), IF(TRIM('Named Boundary Report'!$A1017)="", "End of Project", $A1017))</f>
        <v>End of Project</v>
      </c>
      <c r="B1018" s="473" t="str">
        <f>IF(ISNUMBER('Named Boundary Report'!$A1017), "",TRIM(SUBSTITUTE('Named Boundary Report'!$A1017, CHAR(160), " ")))</f>
        <v/>
      </c>
      <c r="C1018" s="475">
        <f>'Named Boundary Report'!$F1017</f>
        <v>0</v>
      </c>
    </row>
    <row r="1019" spans="1:3" x14ac:dyDescent="0.25">
      <c r="A1019" s="532" t="str">
        <f>IF(ISNUMBER(VALUE(SUBSTITUTE('Named Boundary Report'!$A1018,"+",""))), VALUE(SUBSTITUTE('Named Boundary Report'!$A1018,"+","")), IF(TRIM('Named Boundary Report'!$A1018)="", "End of Project", $A1018))</f>
        <v>End of Project</v>
      </c>
      <c r="B1019" s="473" t="str">
        <f>IF(ISNUMBER('Named Boundary Report'!$A1018), "",TRIM(SUBSTITUTE('Named Boundary Report'!$A1018, CHAR(160), " ")))</f>
        <v/>
      </c>
      <c r="C1019" s="475">
        <f>'Named Boundary Report'!$F1018</f>
        <v>0</v>
      </c>
    </row>
    <row r="1020" spans="1:3" x14ac:dyDescent="0.25">
      <c r="A1020" s="532" t="str">
        <f>IF(ISNUMBER(VALUE(SUBSTITUTE('Named Boundary Report'!$A1019,"+",""))), VALUE(SUBSTITUTE('Named Boundary Report'!$A1019,"+","")), IF(TRIM('Named Boundary Report'!$A1019)="", "End of Project", $A1019))</f>
        <v>End of Project</v>
      </c>
      <c r="B1020" s="473" t="str">
        <f>IF(ISNUMBER('Named Boundary Report'!$A1019), "",TRIM(SUBSTITUTE('Named Boundary Report'!$A1019, CHAR(160), " ")))</f>
        <v/>
      </c>
      <c r="C1020" s="475">
        <f>'Named Boundary Report'!$F1019</f>
        <v>0</v>
      </c>
    </row>
    <row r="1021" spans="1:3" x14ac:dyDescent="0.25">
      <c r="A1021" s="532" t="str">
        <f>IF(ISNUMBER(VALUE(SUBSTITUTE('Named Boundary Report'!$A1020,"+",""))), VALUE(SUBSTITUTE('Named Boundary Report'!$A1020,"+","")), IF(TRIM('Named Boundary Report'!$A1020)="", "End of Project", $A1020))</f>
        <v>End of Project</v>
      </c>
      <c r="B1021" s="473" t="str">
        <f>IF(ISNUMBER('Named Boundary Report'!$A1020), "",TRIM(SUBSTITUTE('Named Boundary Report'!$A1020, CHAR(160), " ")))</f>
        <v/>
      </c>
      <c r="C1021" s="475">
        <f>'Named Boundary Report'!$F1020</f>
        <v>0</v>
      </c>
    </row>
    <row r="1022" spans="1:3" x14ac:dyDescent="0.25">
      <c r="A1022" s="532" t="str">
        <f>IF(ISNUMBER(VALUE(SUBSTITUTE('Named Boundary Report'!$A1021,"+",""))), VALUE(SUBSTITUTE('Named Boundary Report'!$A1021,"+","")), IF(TRIM('Named Boundary Report'!$A1021)="", "End of Project", $A1021))</f>
        <v>End of Project</v>
      </c>
      <c r="B1022" s="473" t="str">
        <f>IF(ISNUMBER('Named Boundary Report'!$A1021), "",TRIM(SUBSTITUTE('Named Boundary Report'!$A1021, CHAR(160), " ")))</f>
        <v/>
      </c>
      <c r="C1022" s="475">
        <f>'Named Boundary Report'!$F1021</f>
        <v>0</v>
      </c>
    </row>
    <row r="1023" spans="1:3" x14ac:dyDescent="0.25">
      <c r="A1023" s="532" t="str">
        <f>IF(ISNUMBER(VALUE(SUBSTITUTE('Named Boundary Report'!$A1022,"+",""))), VALUE(SUBSTITUTE('Named Boundary Report'!$A1022,"+","")), IF(TRIM('Named Boundary Report'!$A1022)="", "End of Project", $A1022))</f>
        <v>End of Project</v>
      </c>
      <c r="B1023" s="473" t="str">
        <f>IF(ISNUMBER('Named Boundary Report'!$A1022), "",TRIM(SUBSTITUTE('Named Boundary Report'!$A1022, CHAR(160), " ")))</f>
        <v/>
      </c>
      <c r="C1023" s="475">
        <f>'Named Boundary Report'!$F1022</f>
        <v>0</v>
      </c>
    </row>
    <row r="1024" spans="1:3" x14ac:dyDescent="0.25">
      <c r="A1024" s="532" t="str">
        <f>IF(ISNUMBER(VALUE(SUBSTITUTE('Named Boundary Report'!$A1023,"+",""))), VALUE(SUBSTITUTE('Named Boundary Report'!$A1023,"+","")), IF(TRIM('Named Boundary Report'!$A1023)="", "End of Project", $A1023))</f>
        <v>End of Project</v>
      </c>
      <c r="B1024" s="473" t="str">
        <f>IF(ISNUMBER('Named Boundary Report'!$A1023), "",TRIM(SUBSTITUTE('Named Boundary Report'!$A1023, CHAR(160), " ")))</f>
        <v/>
      </c>
      <c r="C1024" s="475">
        <f>'Named Boundary Report'!$F1023</f>
        <v>0</v>
      </c>
    </row>
    <row r="1025" spans="1:3" x14ac:dyDescent="0.25">
      <c r="A1025" s="532" t="str">
        <f>IF(ISNUMBER(VALUE(SUBSTITUTE('Named Boundary Report'!$A1024,"+",""))), VALUE(SUBSTITUTE('Named Boundary Report'!$A1024,"+","")), IF(TRIM('Named Boundary Report'!$A1024)="", "End of Project", $A1024))</f>
        <v>End of Project</v>
      </c>
      <c r="B1025" s="473" t="str">
        <f>IF(ISNUMBER('Named Boundary Report'!$A1024), "",TRIM(SUBSTITUTE('Named Boundary Report'!$A1024, CHAR(160), " ")))</f>
        <v/>
      </c>
      <c r="C1025" s="475">
        <f>'Named Boundary Report'!$F1024</f>
        <v>0</v>
      </c>
    </row>
    <row r="1026" spans="1:3" x14ac:dyDescent="0.25">
      <c r="A1026" s="532" t="str">
        <f>IF(ISNUMBER(VALUE(SUBSTITUTE('Named Boundary Report'!$A1025,"+",""))), VALUE(SUBSTITUTE('Named Boundary Report'!$A1025,"+","")), IF(TRIM('Named Boundary Report'!$A1025)="", "End of Project", $A1025))</f>
        <v>End of Project</v>
      </c>
      <c r="B1026" s="473" t="str">
        <f>IF(ISNUMBER('Named Boundary Report'!$A1025), "",TRIM(SUBSTITUTE('Named Boundary Report'!$A1025, CHAR(160), " ")))</f>
        <v/>
      </c>
      <c r="C1026" s="475">
        <f>'Named Boundary Report'!$F1025</f>
        <v>0</v>
      </c>
    </row>
    <row r="1027" spans="1:3" x14ac:dyDescent="0.25">
      <c r="A1027" s="532" t="str">
        <f>IF(ISNUMBER(VALUE(SUBSTITUTE('Named Boundary Report'!$A1026,"+",""))), VALUE(SUBSTITUTE('Named Boundary Report'!$A1026,"+","")), IF(TRIM('Named Boundary Report'!$A1026)="", "End of Project", $A1026))</f>
        <v>End of Project</v>
      </c>
      <c r="B1027" s="473" t="str">
        <f>IF(ISNUMBER('Named Boundary Report'!$A1026), "",TRIM(SUBSTITUTE('Named Boundary Report'!$A1026, CHAR(160), " ")))</f>
        <v/>
      </c>
      <c r="C1027" s="475">
        <f>'Named Boundary Report'!$F1026</f>
        <v>0</v>
      </c>
    </row>
    <row r="1028" spans="1:3" x14ac:dyDescent="0.25">
      <c r="A1028" s="532" t="str">
        <f>IF(ISNUMBER(VALUE(SUBSTITUTE('Named Boundary Report'!$A1027,"+",""))), VALUE(SUBSTITUTE('Named Boundary Report'!$A1027,"+","")), IF(TRIM('Named Boundary Report'!$A1027)="", "End of Project", $A1027))</f>
        <v>End of Project</v>
      </c>
      <c r="B1028" s="473" t="str">
        <f>IF(ISNUMBER('Named Boundary Report'!$A1027), "",TRIM(SUBSTITUTE('Named Boundary Report'!$A1027, CHAR(160), " ")))</f>
        <v/>
      </c>
      <c r="C1028" s="475">
        <f>'Named Boundary Report'!$F1027</f>
        <v>0</v>
      </c>
    </row>
    <row r="1029" spans="1:3" x14ac:dyDescent="0.25">
      <c r="A1029" s="532" t="str">
        <f>IF(ISNUMBER(VALUE(SUBSTITUTE('Named Boundary Report'!$A1028,"+",""))), VALUE(SUBSTITUTE('Named Boundary Report'!$A1028,"+","")), IF(TRIM('Named Boundary Report'!$A1028)="", "End of Project", $A1028))</f>
        <v>End of Project</v>
      </c>
      <c r="B1029" s="473" t="str">
        <f>IF(ISNUMBER('Named Boundary Report'!$A1028), "",TRIM(SUBSTITUTE('Named Boundary Report'!$A1028, CHAR(160), " ")))</f>
        <v/>
      </c>
      <c r="C1029" s="475">
        <f>'Named Boundary Report'!$F1028</f>
        <v>0</v>
      </c>
    </row>
    <row r="1030" spans="1:3" x14ac:dyDescent="0.25">
      <c r="A1030" s="532" t="str">
        <f>IF(ISNUMBER(VALUE(SUBSTITUTE('Named Boundary Report'!$A1029,"+",""))), VALUE(SUBSTITUTE('Named Boundary Report'!$A1029,"+","")), IF(TRIM('Named Boundary Report'!$A1029)="", "End of Project", $A1029))</f>
        <v>End of Project</v>
      </c>
      <c r="B1030" s="473" t="str">
        <f>IF(ISNUMBER('Named Boundary Report'!$A1029), "",TRIM(SUBSTITUTE('Named Boundary Report'!$A1029, CHAR(160), " ")))</f>
        <v/>
      </c>
      <c r="C1030" s="475">
        <f>'Named Boundary Report'!$F1029</f>
        <v>0</v>
      </c>
    </row>
    <row r="1031" spans="1:3" x14ac:dyDescent="0.25">
      <c r="A1031" s="532" t="str">
        <f>IF(ISNUMBER(VALUE(SUBSTITUTE('Named Boundary Report'!$A1030,"+",""))), VALUE(SUBSTITUTE('Named Boundary Report'!$A1030,"+","")), IF(TRIM('Named Boundary Report'!$A1030)="", "End of Project", $A1030))</f>
        <v>End of Project</v>
      </c>
      <c r="B1031" s="473" t="str">
        <f>IF(ISNUMBER('Named Boundary Report'!$A1030), "",TRIM(SUBSTITUTE('Named Boundary Report'!$A1030, CHAR(160), " ")))</f>
        <v/>
      </c>
      <c r="C1031" s="475">
        <f>'Named Boundary Report'!$F1030</f>
        <v>0</v>
      </c>
    </row>
    <row r="1032" spans="1:3" x14ac:dyDescent="0.25">
      <c r="A1032" s="532" t="str">
        <f>IF(ISNUMBER(VALUE(SUBSTITUTE('Named Boundary Report'!$A1031,"+",""))), VALUE(SUBSTITUTE('Named Boundary Report'!$A1031,"+","")), IF(TRIM('Named Boundary Report'!$A1031)="", "End of Project", $A1031))</f>
        <v>End of Project</v>
      </c>
      <c r="B1032" s="473" t="str">
        <f>IF(ISNUMBER('Named Boundary Report'!$A1031), "",TRIM(SUBSTITUTE('Named Boundary Report'!$A1031, CHAR(160), " ")))</f>
        <v/>
      </c>
      <c r="C1032" s="475">
        <f>'Named Boundary Report'!$F1031</f>
        <v>0</v>
      </c>
    </row>
    <row r="1033" spans="1:3" x14ac:dyDescent="0.25">
      <c r="A1033" s="532" t="str">
        <f>IF(ISNUMBER(VALUE(SUBSTITUTE('Named Boundary Report'!$A1032,"+",""))), VALUE(SUBSTITUTE('Named Boundary Report'!$A1032,"+","")), IF(TRIM('Named Boundary Report'!$A1032)="", "End of Project", $A1032))</f>
        <v>End of Project</v>
      </c>
      <c r="B1033" s="473" t="str">
        <f>IF(ISNUMBER('Named Boundary Report'!$A1032), "",TRIM(SUBSTITUTE('Named Boundary Report'!$A1032, CHAR(160), " ")))</f>
        <v/>
      </c>
      <c r="C1033" s="475">
        <f>'Named Boundary Report'!$F1032</f>
        <v>0</v>
      </c>
    </row>
    <row r="1034" spans="1:3" x14ac:dyDescent="0.25">
      <c r="A1034" s="532" t="str">
        <f>IF(ISNUMBER(VALUE(SUBSTITUTE('Named Boundary Report'!$A1033,"+",""))), VALUE(SUBSTITUTE('Named Boundary Report'!$A1033,"+","")), IF(TRIM('Named Boundary Report'!$A1033)="", "End of Project", $A1033))</f>
        <v>End of Project</v>
      </c>
      <c r="B1034" s="473" t="str">
        <f>IF(ISNUMBER('Named Boundary Report'!$A1033), "",TRIM(SUBSTITUTE('Named Boundary Report'!$A1033, CHAR(160), " ")))</f>
        <v/>
      </c>
      <c r="C1034" s="475">
        <f>'Named Boundary Report'!$F1033</f>
        <v>0</v>
      </c>
    </row>
    <row r="1035" spans="1:3" x14ac:dyDescent="0.25">
      <c r="A1035" s="532" t="str">
        <f>IF(ISNUMBER(VALUE(SUBSTITUTE('Named Boundary Report'!$A1034,"+",""))), VALUE(SUBSTITUTE('Named Boundary Report'!$A1034,"+","")), IF(TRIM('Named Boundary Report'!$A1034)="", "End of Project", $A1034))</f>
        <v>End of Project</v>
      </c>
      <c r="B1035" s="473" t="str">
        <f>IF(ISNUMBER('Named Boundary Report'!$A1034), "",TRIM(SUBSTITUTE('Named Boundary Report'!$A1034, CHAR(160), " ")))</f>
        <v/>
      </c>
      <c r="C1035" s="475">
        <f>'Named Boundary Report'!$F1034</f>
        <v>0</v>
      </c>
    </row>
    <row r="1036" spans="1:3" x14ac:dyDescent="0.25">
      <c r="A1036" s="532" t="str">
        <f>IF(ISNUMBER(VALUE(SUBSTITUTE('Named Boundary Report'!$A1035,"+",""))), VALUE(SUBSTITUTE('Named Boundary Report'!$A1035,"+","")), IF(TRIM('Named Boundary Report'!$A1035)="", "End of Project", $A1035))</f>
        <v>End of Project</v>
      </c>
      <c r="B1036" s="473" t="str">
        <f>IF(ISNUMBER('Named Boundary Report'!$A1035), "",TRIM(SUBSTITUTE('Named Boundary Report'!$A1035, CHAR(160), " ")))</f>
        <v/>
      </c>
      <c r="C1036" s="475">
        <f>'Named Boundary Report'!$F1035</f>
        <v>0</v>
      </c>
    </row>
    <row r="1037" spans="1:3" x14ac:dyDescent="0.25">
      <c r="A1037" s="532" t="str">
        <f>IF(ISNUMBER(VALUE(SUBSTITUTE('Named Boundary Report'!$A1036,"+",""))), VALUE(SUBSTITUTE('Named Boundary Report'!$A1036,"+","")), IF(TRIM('Named Boundary Report'!$A1036)="", "End of Project", $A1036))</f>
        <v>End of Project</v>
      </c>
      <c r="B1037" s="473" t="str">
        <f>IF(ISNUMBER('Named Boundary Report'!$A1036), "",TRIM(SUBSTITUTE('Named Boundary Report'!$A1036, CHAR(160), " ")))</f>
        <v/>
      </c>
      <c r="C1037" s="475">
        <f>'Named Boundary Report'!$F1036</f>
        <v>0</v>
      </c>
    </row>
    <row r="1038" spans="1:3" x14ac:dyDescent="0.25">
      <c r="A1038" s="532" t="str">
        <f>IF(ISNUMBER(VALUE(SUBSTITUTE('Named Boundary Report'!$A1037,"+",""))), VALUE(SUBSTITUTE('Named Boundary Report'!$A1037,"+","")), IF(TRIM('Named Boundary Report'!$A1037)="", "End of Project", $A1037))</f>
        <v>End of Project</v>
      </c>
      <c r="B1038" s="473" t="str">
        <f>IF(ISNUMBER('Named Boundary Report'!$A1037), "",TRIM(SUBSTITUTE('Named Boundary Report'!$A1037, CHAR(160), " ")))</f>
        <v/>
      </c>
      <c r="C1038" s="475">
        <f>'Named Boundary Report'!$F1037</f>
        <v>0</v>
      </c>
    </row>
    <row r="1039" spans="1:3" x14ac:dyDescent="0.25">
      <c r="A1039" s="532" t="str">
        <f>IF(ISNUMBER(VALUE(SUBSTITUTE('Named Boundary Report'!$A1038,"+",""))), VALUE(SUBSTITUTE('Named Boundary Report'!$A1038,"+","")), IF(TRIM('Named Boundary Report'!$A1038)="", "End of Project", $A1038))</f>
        <v>End of Project</v>
      </c>
      <c r="B1039" s="473" t="str">
        <f>IF(ISNUMBER('Named Boundary Report'!$A1038), "",TRIM(SUBSTITUTE('Named Boundary Report'!$A1038, CHAR(160), " ")))</f>
        <v/>
      </c>
      <c r="C1039" s="475">
        <f>'Named Boundary Report'!$F1038</f>
        <v>0</v>
      </c>
    </row>
    <row r="1040" spans="1:3" x14ac:dyDescent="0.25">
      <c r="A1040" s="532" t="str">
        <f>IF(ISNUMBER(VALUE(SUBSTITUTE('Named Boundary Report'!$A1039,"+",""))), VALUE(SUBSTITUTE('Named Boundary Report'!$A1039,"+","")), IF(TRIM('Named Boundary Report'!$A1039)="", "End of Project", $A1039))</f>
        <v>End of Project</v>
      </c>
      <c r="B1040" s="473" t="str">
        <f>IF(ISNUMBER('Named Boundary Report'!$A1039), "",TRIM(SUBSTITUTE('Named Boundary Report'!$A1039, CHAR(160), " ")))</f>
        <v/>
      </c>
      <c r="C1040" s="475">
        <f>'Named Boundary Report'!$F1039</f>
        <v>0</v>
      </c>
    </row>
    <row r="1041" spans="1:3" x14ac:dyDescent="0.25">
      <c r="A1041" s="532" t="str">
        <f>IF(ISNUMBER(VALUE(SUBSTITUTE('Named Boundary Report'!$A1040,"+",""))), VALUE(SUBSTITUTE('Named Boundary Report'!$A1040,"+","")), IF(TRIM('Named Boundary Report'!$A1040)="", "End of Project", $A1040))</f>
        <v>End of Project</v>
      </c>
      <c r="B1041" s="473" t="str">
        <f>IF(ISNUMBER('Named Boundary Report'!$A1040), "",TRIM(SUBSTITUTE('Named Boundary Report'!$A1040, CHAR(160), " ")))</f>
        <v/>
      </c>
      <c r="C1041" s="475">
        <f>'Named Boundary Report'!$F1040</f>
        <v>0</v>
      </c>
    </row>
    <row r="1042" spans="1:3" x14ac:dyDescent="0.25">
      <c r="A1042" s="532" t="str">
        <f>IF(ISNUMBER(VALUE(SUBSTITUTE('Named Boundary Report'!$A1041,"+",""))), VALUE(SUBSTITUTE('Named Boundary Report'!$A1041,"+","")), IF(TRIM('Named Boundary Report'!$A1041)="", "End of Project", $A1041))</f>
        <v>End of Project</v>
      </c>
      <c r="B1042" s="473" t="str">
        <f>IF(ISNUMBER('Named Boundary Report'!$A1041), "",TRIM(SUBSTITUTE('Named Boundary Report'!$A1041, CHAR(160), " ")))</f>
        <v/>
      </c>
      <c r="C1042" s="475">
        <f>'Named Boundary Report'!$F1041</f>
        <v>0</v>
      </c>
    </row>
    <row r="1043" spans="1:3" x14ac:dyDescent="0.25">
      <c r="A1043" s="532" t="str">
        <f>IF(ISNUMBER(VALUE(SUBSTITUTE('Named Boundary Report'!$A1042,"+",""))), VALUE(SUBSTITUTE('Named Boundary Report'!$A1042,"+","")), IF(TRIM('Named Boundary Report'!$A1042)="", "End of Project", $A1042))</f>
        <v>End of Project</v>
      </c>
      <c r="B1043" s="473" t="str">
        <f>IF(ISNUMBER('Named Boundary Report'!$A1042), "",TRIM(SUBSTITUTE('Named Boundary Report'!$A1042, CHAR(160), " ")))</f>
        <v/>
      </c>
      <c r="C1043" s="475">
        <f>'Named Boundary Report'!$F1042</f>
        <v>0</v>
      </c>
    </row>
    <row r="1044" spans="1:3" x14ac:dyDescent="0.25">
      <c r="A1044" s="532" t="str">
        <f>IF(ISNUMBER(VALUE(SUBSTITUTE('Named Boundary Report'!$A1043,"+",""))), VALUE(SUBSTITUTE('Named Boundary Report'!$A1043,"+","")), IF(TRIM('Named Boundary Report'!$A1043)="", "End of Project", $A1043))</f>
        <v>End of Project</v>
      </c>
      <c r="B1044" s="473" t="str">
        <f>IF(ISNUMBER('Named Boundary Report'!$A1043), "",TRIM(SUBSTITUTE('Named Boundary Report'!$A1043, CHAR(160), " ")))</f>
        <v/>
      </c>
      <c r="C1044" s="475">
        <f>'Named Boundary Report'!$F1043</f>
        <v>0</v>
      </c>
    </row>
    <row r="1045" spans="1:3" x14ac:dyDescent="0.25">
      <c r="A1045" s="532" t="str">
        <f>IF(ISNUMBER(VALUE(SUBSTITUTE('Named Boundary Report'!$A1044,"+",""))), VALUE(SUBSTITUTE('Named Boundary Report'!$A1044,"+","")), IF(TRIM('Named Boundary Report'!$A1044)="", "End of Project", $A1044))</f>
        <v>End of Project</v>
      </c>
      <c r="B1045" s="473" t="str">
        <f>IF(ISNUMBER('Named Boundary Report'!$A1044), "",TRIM(SUBSTITUTE('Named Boundary Report'!$A1044, CHAR(160), " ")))</f>
        <v/>
      </c>
      <c r="C1045" s="475">
        <f>'Named Boundary Report'!$F1044</f>
        <v>0</v>
      </c>
    </row>
    <row r="1046" spans="1:3" x14ac:dyDescent="0.25">
      <c r="A1046" s="532" t="str">
        <f>IF(ISNUMBER(VALUE(SUBSTITUTE('Named Boundary Report'!$A1045,"+",""))), VALUE(SUBSTITUTE('Named Boundary Report'!$A1045,"+","")), IF(TRIM('Named Boundary Report'!$A1045)="", "End of Project", $A1045))</f>
        <v>End of Project</v>
      </c>
      <c r="B1046" s="473" t="str">
        <f>IF(ISNUMBER('Named Boundary Report'!$A1045), "",TRIM(SUBSTITUTE('Named Boundary Report'!$A1045, CHAR(160), " ")))</f>
        <v/>
      </c>
      <c r="C1046" s="475">
        <f>'Named Boundary Report'!$F1045</f>
        <v>0</v>
      </c>
    </row>
    <row r="1047" spans="1:3" x14ac:dyDescent="0.25">
      <c r="A1047" s="532" t="str">
        <f>IF(ISNUMBER(VALUE(SUBSTITUTE('Named Boundary Report'!$A1046,"+",""))), VALUE(SUBSTITUTE('Named Boundary Report'!$A1046,"+","")), IF(TRIM('Named Boundary Report'!$A1046)="", "End of Project", $A1046))</f>
        <v>End of Project</v>
      </c>
      <c r="B1047" s="473" t="str">
        <f>IF(ISNUMBER('Named Boundary Report'!$A1046), "",TRIM(SUBSTITUTE('Named Boundary Report'!$A1046, CHAR(160), " ")))</f>
        <v/>
      </c>
      <c r="C1047" s="475">
        <f>'Named Boundary Report'!$F1046</f>
        <v>0</v>
      </c>
    </row>
    <row r="1048" spans="1:3" x14ac:dyDescent="0.25">
      <c r="A1048" s="532" t="str">
        <f>IF(ISNUMBER(VALUE(SUBSTITUTE('Named Boundary Report'!$A1047,"+",""))), VALUE(SUBSTITUTE('Named Boundary Report'!$A1047,"+","")), IF(TRIM('Named Boundary Report'!$A1047)="", "End of Project", $A1047))</f>
        <v>End of Project</v>
      </c>
      <c r="B1048" s="473" t="str">
        <f>IF(ISNUMBER('Named Boundary Report'!$A1047), "",TRIM(SUBSTITUTE('Named Boundary Report'!$A1047, CHAR(160), " ")))</f>
        <v/>
      </c>
      <c r="C1048" s="475">
        <f>'Named Boundary Report'!$F1047</f>
        <v>0</v>
      </c>
    </row>
    <row r="1049" spans="1:3" x14ac:dyDescent="0.25">
      <c r="A1049" s="532" t="str">
        <f>IF(ISNUMBER(VALUE(SUBSTITUTE('Named Boundary Report'!$A1048,"+",""))), VALUE(SUBSTITUTE('Named Boundary Report'!$A1048,"+","")), IF(TRIM('Named Boundary Report'!$A1048)="", "End of Project", $A1048))</f>
        <v>End of Project</v>
      </c>
      <c r="B1049" s="473" t="str">
        <f>IF(ISNUMBER('Named Boundary Report'!$A1048), "",TRIM(SUBSTITUTE('Named Boundary Report'!$A1048, CHAR(160), " ")))</f>
        <v/>
      </c>
      <c r="C1049" s="475">
        <f>'Named Boundary Report'!$F1048</f>
        <v>0</v>
      </c>
    </row>
    <row r="1050" spans="1:3" x14ac:dyDescent="0.25">
      <c r="A1050" s="532" t="str">
        <f>IF(ISNUMBER(VALUE(SUBSTITUTE('Named Boundary Report'!$A1049,"+",""))), VALUE(SUBSTITUTE('Named Boundary Report'!$A1049,"+","")), IF(TRIM('Named Boundary Report'!$A1049)="", "End of Project", $A1049))</f>
        <v>End of Project</v>
      </c>
      <c r="B1050" s="473" t="str">
        <f>IF(ISNUMBER('Named Boundary Report'!$A1049), "",TRIM(SUBSTITUTE('Named Boundary Report'!$A1049, CHAR(160), " ")))</f>
        <v/>
      </c>
      <c r="C1050" s="475">
        <f>'Named Boundary Report'!$F1049</f>
        <v>0</v>
      </c>
    </row>
    <row r="1051" spans="1:3" x14ac:dyDescent="0.25">
      <c r="A1051" s="532" t="str">
        <f>IF(ISNUMBER(VALUE(SUBSTITUTE('Named Boundary Report'!$A1050,"+",""))), VALUE(SUBSTITUTE('Named Boundary Report'!$A1050,"+","")), IF(TRIM('Named Boundary Report'!$A1050)="", "End of Project", $A1050))</f>
        <v>End of Project</v>
      </c>
      <c r="B1051" s="473" t="str">
        <f>IF(ISNUMBER('Named Boundary Report'!$A1050), "",TRIM(SUBSTITUTE('Named Boundary Report'!$A1050, CHAR(160), " ")))</f>
        <v/>
      </c>
      <c r="C1051" s="475">
        <f>'Named Boundary Report'!$F1050</f>
        <v>0</v>
      </c>
    </row>
    <row r="1052" spans="1:3" x14ac:dyDescent="0.25">
      <c r="A1052" s="532" t="str">
        <f>IF(ISNUMBER(VALUE(SUBSTITUTE('Named Boundary Report'!$A1051,"+",""))), VALUE(SUBSTITUTE('Named Boundary Report'!$A1051,"+","")), IF(TRIM('Named Boundary Report'!$A1051)="", "End of Project", $A1051))</f>
        <v>End of Project</v>
      </c>
      <c r="B1052" s="473" t="str">
        <f>IF(ISNUMBER('Named Boundary Report'!$A1051), "",TRIM(SUBSTITUTE('Named Boundary Report'!$A1051, CHAR(160), " ")))</f>
        <v/>
      </c>
      <c r="C1052" s="475">
        <f>'Named Boundary Report'!$F1051</f>
        <v>0</v>
      </c>
    </row>
    <row r="1053" spans="1:3" x14ac:dyDescent="0.25">
      <c r="A1053" s="532" t="str">
        <f>IF(ISNUMBER(VALUE(SUBSTITUTE('Named Boundary Report'!$A1052,"+",""))), VALUE(SUBSTITUTE('Named Boundary Report'!$A1052,"+","")), IF(TRIM('Named Boundary Report'!$A1052)="", "End of Project", $A1052))</f>
        <v>End of Project</v>
      </c>
      <c r="B1053" s="473" t="str">
        <f>IF(ISNUMBER('Named Boundary Report'!$A1052), "",TRIM(SUBSTITUTE('Named Boundary Report'!$A1052, CHAR(160), " ")))</f>
        <v/>
      </c>
      <c r="C1053" s="475">
        <f>'Named Boundary Report'!$F1052</f>
        <v>0</v>
      </c>
    </row>
    <row r="1054" spans="1:3" x14ac:dyDescent="0.25">
      <c r="A1054" s="532" t="str">
        <f>IF(ISNUMBER(VALUE(SUBSTITUTE('Named Boundary Report'!$A1053,"+",""))), VALUE(SUBSTITUTE('Named Boundary Report'!$A1053,"+","")), IF(TRIM('Named Boundary Report'!$A1053)="", "End of Project", $A1053))</f>
        <v>End of Project</v>
      </c>
      <c r="B1054" s="473" t="str">
        <f>IF(ISNUMBER('Named Boundary Report'!$A1053), "",TRIM(SUBSTITUTE('Named Boundary Report'!$A1053, CHAR(160), " ")))</f>
        <v/>
      </c>
      <c r="C1054" s="475">
        <f>'Named Boundary Report'!$F1053</f>
        <v>0</v>
      </c>
    </row>
    <row r="1055" spans="1:3" x14ac:dyDescent="0.25">
      <c r="A1055" s="532" t="str">
        <f>IF(ISNUMBER(VALUE(SUBSTITUTE('Named Boundary Report'!$A1054,"+",""))), VALUE(SUBSTITUTE('Named Boundary Report'!$A1054,"+","")), IF(TRIM('Named Boundary Report'!$A1054)="", "End of Project", $A1054))</f>
        <v>End of Project</v>
      </c>
      <c r="B1055" s="473" t="str">
        <f>IF(ISNUMBER('Named Boundary Report'!$A1054), "",TRIM(SUBSTITUTE('Named Boundary Report'!$A1054, CHAR(160), " ")))</f>
        <v/>
      </c>
      <c r="C1055" s="475">
        <f>'Named Boundary Report'!$F1054</f>
        <v>0</v>
      </c>
    </row>
    <row r="1056" spans="1:3" x14ac:dyDescent="0.25">
      <c r="A1056" s="532" t="str">
        <f>IF(ISNUMBER(VALUE(SUBSTITUTE('Named Boundary Report'!$A1055,"+",""))), VALUE(SUBSTITUTE('Named Boundary Report'!$A1055,"+","")), IF(TRIM('Named Boundary Report'!$A1055)="", "End of Project", $A1055))</f>
        <v>End of Project</v>
      </c>
      <c r="B1056" s="473" t="str">
        <f>IF(ISNUMBER('Named Boundary Report'!$A1055), "",TRIM(SUBSTITUTE('Named Boundary Report'!$A1055, CHAR(160), " ")))</f>
        <v/>
      </c>
      <c r="C1056" s="475">
        <f>'Named Boundary Report'!$F1055</f>
        <v>0</v>
      </c>
    </row>
    <row r="1057" spans="1:3" x14ac:dyDescent="0.25">
      <c r="A1057" s="532" t="str">
        <f>IF(ISNUMBER(VALUE(SUBSTITUTE('Named Boundary Report'!$A1056,"+",""))), VALUE(SUBSTITUTE('Named Boundary Report'!$A1056,"+","")), IF(TRIM('Named Boundary Report'!$A1056)="", "End of Project", $A1056))</f>
        <v>End of Project</v>
      </c>
      <c r="B1057" s="473" t="str">
        <f>IF(ISNUMBER('Named Boundary Report'!$A1056), "",TRIM(SUBSTITUTE('Named Boundary Report'!$A1056, CHAR(160), " ")))</f>
        <v/>
      </c>
      <c r="C1057" s="475">
        <f>'Named Boundary Report'!$F1056</f>
        <v>0</v>
      </c>
    </row>
    <row r="1058" spans="1:3" x14ac:dyDescent="0.25">
      <c r="A1058" s="532" t="str">
        <f>IF(ISNUMBER(VALUE(SUBSTITUTE('Named Boundary Report'!$A1057,"+",""))), VALUE(SUBSTITUTE('Named Boundary Report'!$A1057,"+","")), IF(TRIM('Named Boundary Report'!$A1057)="", "End of Project", $A1057))</f>
        <v>End of Project</v>
      </c>
      <c r="B1058" s="473" t="str">
        <f>IF(ISNUMBER('Named Boundary Report'!$A1057), "",TRIM(SUBSTITUTE('Named Boundary Report'!$A1057, CHAR(160), " ")))</f>
        <v/>
      </c>
      <c r="C1058" s="475">
        <f>'Named Boundary Report'!$F1057</f>
        <v>0</v>
      </c>
    </row>
    <row r="1059" spans="1:3" x14ac:dyDescent="0.25">
      <c r="A1059" s="532" t="str">
        <f>IF(ISNUMBER(VALUE(SUBSTITUTE('Named Boundary Report'!$A1058,"+",""))), VALUE(SUBSTITUTE('Named Boundary Report'!$A1058,"+","")), IF(TRIM('Named Boundary Report'!$A1058)="", "End of Project", $A1058))</f>
        <v>End of Project</v>
      </c>
      <c r="B1059" s="473" t="str">
        <f>IF(ISNUMBER('Named Boundary Report'!$A1058), "",TRIM(SUBSTITUTE('Named Boundary Report'!$A1058, CHAR(160), " ")))</f>
        <v/>
      </c>
      <c r="C1059" s="475">
        <f>'Named Boundary Report'!$F1058</f>
        <v>0</v>
      </c>
    </row>
    <row r="1060" spans="1:3" x14ac:dyDescent="0.25">
      <c r="A1060" s="532" t="str">
        <f>IF(ISNUMBER(VALUE(SUBSTITUTE('Named Boundary Report'!$A1059,"+",""))), VALUE(SUBSTITUTE('Named Boundary Report'!$A1059,"+","")), IF(TRIM('Named Boundary Report'!$A1059)="", "End of Project", $A1059))</f>
        <v>End of Project</v>
      </c>
      <c r="B1060" s="473" t="str">
        <f>IF(ISNUMBER('Named Boundary Report'!$A1059), "",TRIM(SUBSTITUTE('Named Boundary Report'!$A1059, CHAR(160), " ")))</f>
        <v/>
      </c>
      <c r="C1060" s="475">
        <f>'Named Boundary Report'!$F1059</f>
        <v>0</v>
      </c>
    </row>
    <row r="1061" spans="1:3" x14ac:dyDescent="0.25">
      <c r="A1061" s="532" t="str">
        <f>IF(ISNUMBER(VALUE(SUBSTITUTE('Named Boundary Report'!$A1060,"+",""))), VALUE(SUBSTITUTE('Named Boundary Report'!$A1060,"+","")), IF(TRIM('Named Boundary Report'!$A1060)="", "End of Project", $A1060))</f>
        <v>End of Project</v>
      </c>
      <c r="B1061" s="473" t="str">
        <f>IF(ISNUMBER('Named Boundary Report'!$A1060), "",TRIM(SUBSTITUTE('Named Boundary Report'!$A1060, CHAR(160), " ")))</f>
        <v/>
      </c>
      <c r="C1061" s="475">
        <f>'Named Boundary Report'!$F1060</f>
        <v>0</v>
      </c>
    </row>
    <row r="1062" spans="1:3" x14ac:dyDescent="0.25">
      <c r="A1062" s="532" t="str">
        <f>IF(ISNUMBER(VALUE(SUBSTITUTE('Named Boundary Report'!$A1061,"+",""))), VALUE(SUBSTITUTE('Named Boundary Report'!$A1061,"+","")), IF(TRIM('Named Boundary Report'!$A1061)="", "End of Project", $A1061))</f>
        <v>End of Project</v>
      </c>
      <c r="B1062" s="473" t="str">
        <f>IF(ISNUMBER('Named Boundary Report'!$A1061), "",TRIM(SUBSTITUTE('Named Boundary Report'!$A1061, CHAR(160), " ")))</f>
        <v/>
      </c>
      <c r="C1062" s="475">
        <f>'Named Boundary Report'!$F1061</f>
        <v>0</v>
      </c>
    </row>
    <row r="1063" spans="1:3" x14ac:dyDescent="0.25">
      <c r="A1063" s="532" t="str">
        <f>IF(ISNUMBER(VALUE(SUBSTITUTE('Named Boundary Report'!$A1062,"+",""))), VALUE(SUBSTITUTE('Named Boundary Report'!$A1062,"+","")), IF(TRIM('Named Boundary Report'!$A1062)="", "End of Project", $A1062))</f>
        <v>End of Project</v>
      </c>
      <c r="B1063" s="473" t="str">
        <f>IF(ISNUMBER('Named Boundary Report'!$A1062), "",TRIM(SUBSTITUTE('Named Boundary Report'!$A1062, CHAR(160), " ")))</f>
        <v/>
      </c>
      <c r="C1063" s="475">
        <f>'Named Boundary Report'!$F1062</f>
        <v>0</v>
      </c>
    </row>
    <row r="1064" spans="1:3" x14ac:dyDescent="0.25">
      <c r="A1064" s="532" t="str">
        <f>IF(ISNUMBER(VALUE(SUBSTITUTE('Named Boundary Report'!$A1063,"+",""))), VALUE(SUBSTITUTE('Named Boundary Report'!$A1063,"+","")), IF(TRIM('Named Boundary Report'!$A1063)="", "End of Project", $A1063))</f>
        <v>End of Project</v>
      </c>
      <c r="B1064" s="473" t="str">
        <f>IF(ISNUMBER('Named Boundary Report'!$A1063), "",TRIM(SUBSTITUTE('Named Boundary Report'!$A1063, CHAR(160), " ")))</f>
        <v/>
      </c>
      <c r="C1064" s="475">
        <f>'Named Boundary Report'!$F1063</f>
        <v>0</v>
      </c>
    </row>
    <row r="1065" spans="1:3" x14ac:dyDescent="0.25">
      <c r="A1065" s="532" t="str">
        <f>IF(ISNUMBER(VALUE(SUBSTITUTE('Named Boundary Report'!$A1064,"+",""))), VALUE(SUBSTITUTE('Named Boundary Report'!$A1064,"+","")), IF(TRIM('Named Boundary Report'!$A1064)="", "End of Project", $A1064))</f>
        <v>End of Project</v>
      </c>
      <c r="B1065" s="473" t="str">
        <f>IF(ISNUMBER('Named Boundary Report'!$A1064), "",TRIM(SUBSTITUTE('Named Boundary Report'!$A1064, CHAR(160), " ")))</f>
        <v/>
      </c>
      <c r="C1065" s="475">
        <f>'Named Boundary Report'!$F1064</f>
        <v>0</v>
      </c>
    </row>
    <row r="1066" spans="1:3" x14ac:dyDescent="0.25">
      <c r="A1066" s="532" t="str">
        <f>IF(ISNUMBER(VALUE(SUBSTITUTE('Named Boundary Report'!$A1065,"+",""))), VALUE(SUBSTITUTE('Named Boundary Report'!$A1065,"+","")), IF(TRIM('Named Boundary Report'!$A1065)="", "End of Project", $A1065))</f>
        <v>End of Project</v>
      </c>
      <c r="B1066" s="473" t="str">
        <f>IF(ISNUMBER('Named Boundary Report'!$A1065), "",TRIM(SUBSTITUTE('Named Boundary Report'!$A1065, CHAR(160), " ")))</f>
        <v/>
      </c>
      <c r="C1066" s="475">
        <f>'Named Boundary Report'!$F1065</f>
        <v>0</v>
      </c>
    </row>
    <row r="1067" spans="1:3" x14ac:dyDescent="0.25">
      <c r="A1067" s="532" t="str">
        <f>IF(ISNUMBER(VALUE(SUBSTITUTE('Named Boundary Report'!$A1066,"+",""))), VALUE(SUBSTITUTE('Named Boundary Report'!$A1066,"+","")), IF(TRIM('Named Boundary Report'!$A1066)="", "End of Project", $A1066))</f>
        <v>End of Project</v>
      </c>
      <c r="B1067" s="473" t="str">
        <f>IF(ISNUMBER('Named Boundary Report'!$A1066), "",TRIM(SUBSTITUTE('Named Boundary Report'!$A1066, CHAR(160), " ")))</f>
        <v/>
      </c>
      <c r="C1067" s="475">
        <f>'Named Boundary Report'!$F1066</f>
        <v>0</v>
      </c>
    </row>
    <row r="1068" spans="1:3" x14ac:dyDescent="0.25">
      <c r="A1068" s="532" t="str">
        <f>IF(ISNUMBER(VALUE(SUBSTITUTE('Named Boundary Report'!$A1067,"+",""))), VALUE(SUBSTITUTE('Named Boundary Report'!$A1067,"+","")), IF(TRIM('Named Boundary Report'!$A1067)="", "End of Project", $A1067))</f>
        <v>End of Project</v>
      </c>
      <c r="B1068" s="473" t="str">
        <f>IF(ISNUMBER('Named Boundary Report'!$A1067), "",TRIM(SUBSTITUTE('Named Boundary Report'!$A1067, CHAR(160), " ")))</f>
        <v/>
      </c>
      <c r="C1068" s="475">
        <f>'Named Boundary Report'!$F1067</f>
        <v>0</v>
      </c>
    </row>
    <row r="1069" spans="1:3" x14ac:dyDescent="0.25">
      <c r="A1069" s="532" t="str">
        <f>IF(ISNUMBER(VALUE(SUBSTITUTE('Named Boundary Report'!$A1068,"+",""))), VALUE(SUBSTITUTE('Named Boundary Report'!$A1068,"+","")), IF(TRIM('Named Boundary Report'!$A1068)="", "End of Project", $A1068))</f>
        <v>End of Project</v>
      </c>
      <c r="B1069" s="473" t="str">
        <f>IF(ISNUMBER('Named Boundary Report'!$A1068), "",TRIM(SUBSTITUTE('Named Boundary Report'!$A1068, CHAR(160), " ")))</f>
        <v/>
      </c>
      <c r="C1069" s="475">
        <f>'Named Boundary Report'!$F1068</f>
        <v>0</v>
      </c>
    </row>
    <row r="1070" spans="1:3" x14ac:dyDescent="0.25">
      <c r="A1070" s="532" t="str">
        <f>IF(ISNUMBER(VALUE(SUBSTITUTE('Named Boundary Report'!$A1069,"+",""))), VALUE(SUBSTITUTE('Named Boundary Report'!$A1069,"+","")), IF(TRIM('Named Boundary Report'!$A1069)="", "End of Project", $A1069))</f>
        <v>End of Project</v>
      </c>
      <c r="B1070" s="473" t="str">
        <f>IF(ISNUMBER('Named Boundary Report'!$A1069), "",TRIM(SUBSTITUTE('Named Boundary Report'!$A1069, CHAR(160), " ")))</f>
        <v/>
      </c>
      <c r="C1070" s="475">
        <f>'Named Boundary Report'!$F1069</f>
        <v>0</v>
      </c>
    </row>
    <row r="1071" spans="1:3" x14ac:dyDescent="0.25">
      <c r="A1071" s="532" t="str">
        <f>IF(ISNUMBER(VALUE(SUBSTITUTE('Named Boundary Report'!$A1070,"+",""))), VALUE(SUBSTITUTE('Named Boundary Report'!$A1070,"+","")), IF(TRIM('Named Boundary Report'!$A1070)="", "End of Project", $A1070))</f>
        <v>End of Project</v>
      </c>
      <c r="B1071" s="473" t="str">
        <f>IF(ISNUMBER('Named Boundary Report'!$A1070), "",TRIM(SUBSTITUTE('Named Boundary Report'!$A1070, CHAR(160), " ")))</f>
        <v/>
      </c>
      <c r="C1071" s="475">
        <f>'Named Boundary Report'!$F1070</f>
        <v>0</v>
      </c>
    </row>
    <row r="1072" spans="1:3" x14ac:dyDescent="0.25">
      <c r="A1072" s="532" t="str">
        <f>IF(ISNUMBER(VALUE(SUBSTITUTE('Named Boundary Report'!$A1071,"+",""))), VALUE(SUBSTITUTE('Named Boundary Report'!$A1071,"+","")), IF(TRIM('Named Boundary Report'!$A1071)="", "End of Project", $A1071))</f>
        <v>End of Project</v>
      </c>
      <c r="B1072" s="473" t="str">
        <f>IF(ISNUMBER('Named Boundary Report'!$A1071), "",TRIM(SUBSTITUTE('Named Boundary Report'!$A1071, CHAR(160), " ")))</f>
        <v/>
      </c>
      <c r="C1072" s="475">
        <f>'Named Boundary Report'!$F1071</f>
        <v>0</v>
      </c>
    </row>
    <row r="1073" spans="1:3" x14ac:dyDescent="0.25">
      <c r="A1073" s="532" t="str">
        <f>IF(ISNUMBER(VALUE(SUBSTITUTE('Named Boundary Report'!$A1072,"+",""))), VALUE(SUBSTITUTE('Named Boundary Report'!$A1072,"+","")), IF(TRIM('Named Boundary Report'!$A1072)="", "End of Project", $A1072))</f>
        <v>End of Project</v>
      </c>
      <c r="B1073" s="473" t="str">
        <f>IF(ISNUMBER('Named Boundary Report'!$A1072), "",TRIM(SUBSTITUTE('Named Boundary Report'!$A1072, CHAR(160), " ")))</f>
        <v/>
      </c>
      <c r="C1073" s="475">
        <f>'Named Boundary Report'!$F1072</f>
        <v>0</v>
      </c>
    </row>
    <row r="1074" spans="1:3" x14ac:dyDescent="0.25">
      <c r="A1074" s="532" t="str">
        <f>IF(ISNUMBER(VALUE(SUBSTITUTE('Named Boundary Report'!$A1073,"+",""))), VALUE(SUBSTITUTE('Named Boundary Report'!$A1073,"+","")), IF(TRIM('Named Boundary Report'!$A1073)="", "End of Project", $A1073))</f>
        <v>End of Project</v>
      </c>
      <c r="B1074" s="473" t="str">
        <f>IF(ISNUMBER('Named Boundary Report'!$A1073), "",TRIM(SUBSTITUTE('Named Boundary Report'!$A1073, CHAR(160), " ")))</f>
        <v/>
      </c>
      <c r="C1074" s="475">
        <f>'Named Boundary Report'!$F1073</f>
        <v>0</v>
      </c>
    </row>
    <row r="1075" spans="1:3" x14ac:dyDescent="0.25">
      <c r="A1075" s="532" t="str">
        <f>IF(ISNUMBER(VALUE(SUBSTITUTE('Named Boundary Report'!$A1074,"+",""))), VALUE(SUBSTITUTE('Named Boundary Report'!$A1074,"+","")), IF(TRIM('Named Boundary Report'!$A1074)="", "End of Project", $A1074))</f>
        <v>End of Project</v>
      </c>
      <c r="B1075" s="473" t="str">
        <f>IF(ISNUMBER('Named Boundary Report'!$A1074), "",TRIM(SUBSTITUTE('Named Boundary Report'!$A1074, CHAR(160), " ")))</f>
        <v/>
      </c>
      <c r="C1075" s="475">
        <f>'Named Boundary Report'!$F1074</f>
        <v>0</v>
      </c>
    </row>
    <row r="1076" spans="1:3" x14ac:dyDescent="0.25">
      <c r="A1076" s="532" t="str">
        <f>IF(ISNUMBER(VALUE(SUBSTITUTE('Named Boundary Report'!$A1075,"+",""))), VALUE(SUBSTITUTE('Named Boundary Report'!$A1075,"+","")), IF(TRIM('Named Boundary Report'!$A1075)="", "End of Project", $A1075))</f>
        <v>End of Project</v>
      </c>
      <c r="B1076" s="473" t="str">
        <f>IF(ISNUMBER('Named Boundary Report'!$A1075), "",TRIM(SUBSTITUTE('Named Boundary Report'!$A1075, CHAR(160), " ")))</f>
        <v/>
      </c>
      <c r="C1076" s="475">
        <f>'Named Boundary Report'!$F1075</f>
        <v>0</v>
      </c>
    </row>
    <row r="1077" spans="1:3" x14ac:dyDescent="0.25">
      <c r="A1077" s="532" t="str">
        <f>IF(ISNUMBER(VALUE(SUBSTITUTE('Named Boundary Report'!$A1076,"+",""))), VALUE(SUBSTITUTE('Named Boundary Report'!$A1076,"+","")), IF(TRIM('Named Boundary Report'!$A1076)="", "End of Project", $A1076))</f>
        <v>End of Project</v>
      </c>
      <c r="B1077" s="473" t="str">
        <f>IF(ISNUMBER('Named Boundary Report'!$A1076), "",TRIM(SUBSTITUTE('Named Boundary Report'!$A1076, CHAR(160), " ")))</f>
        <v/>
      </c>
      <c r="C1077" s="475">
        <f>'Named Boundary Report'!$F1076</f>
        <v>0</v>
      </c>
    </row>
    <row r="1078" spans="1:3" x14ac:dyDescent="0.25">
      <c r="A1078" s="532" t="str">
        <f>IF(ISNUMBER(VALUE(SUBSTITUTE('Named Boundary Report'!$A1077,"+",""))), VALUE(SUBSTITUTE('Named Boundary Report'!$A1077,"+","")), IF(TRIM('Named Boundary Report'!$A1077)="", "End of Project", $A1077))</f>
        <v>End of Project</v>
      </c>
      <c r="B1078" s="473" t="str">
        <f>IF(ISNUMBER('Named Boundary Report'!$A1077), "",TRIM(SUBSTITUTE('Named Boundary Report'!$A1077, CHAR(160), " ")))</f>
        <v/>
      </c>
      <c r="C1078" s="475">
        <f>'Named Boundary Report'!$F1077</f>
        <v>0</v>
      </c>
    </row>
    <row r="1079" spans="1:3" x14ac:dyDescent="0.25">
      <c r="A1079" s="532" t="str">
        <f>IF(ISNUMBER(VALUE(SUBSTITUTE('Named Boundary Report'!$A1078,"+",""))), VALUE(SUBSTITUTE('Named Boundary Report'!$A1078,"+","")), IF(TRIM('Named Boundary Report'!$A1078)="", "End of Project", $A1078))</f>
        <v>End of Project</v>
      </c>
      <c r="B1079" s="473" t="str">
        <f>IF(ISNUMBER('Named Boundary Report'!$A1078), "",TRIM(SUBSTITUTE('Named Boundary Report'!$A1078, CHAR(160), " ")))</f>
        <v/>
      </c>
      <c r="C1079" s="475">
        <f>'Named Boundary Report'!$F1078</f>
        <v>0</v>
      </c>
    </row>
    <row r="1080" spans="1:3" x14ac:dyDescent="0.25">
      <c r="A1080" s="532" t="str">
        <f>IF(ISNUMBER(VALUE(SUBSTITUTE('Named Boundary Report'!$A1079,"+",""))), VALUE(SUBSTITUTE('Named Boundary Report'!$A1079,"+","")), IF(TRIM('Named Boundary Report'!$A1079)="", "End of Project", $A1079))</f>
        <v>End of Project</v>
      </c>
      <c r="B1080" s="473" t="str">
        <f>IF(ISNUMBER('Named Boundary Report'!$A1079), "",TRIM(SUBSTITUTE('Named Boundary Report'!$A1079, CHAR(160), " ")))</f>
        <v/>
      </c>
      <c r="C1080" s="475">
        <f>'Named Boundary Report'!$F1079</f>
        <v>0</v>
      </c>
    </row>
    <row r="1081" spans="1:3" x14ac:dyDescent="0.25">
      <c r="A1081" s="532" t="str">
        <f>IF(ISNUMBER(VALUE(SUBSTITUTE('Named Boundary Report'!$A1080,"+",""))), VALUE(SUBSTITUTE('Named Boundary Report'!$A1080,"+","")), IF(TRIM('Named Boundary Report'!$A1080)="", "End of Project", $A1080))</f>
        <v>End of Project</v>
      </c>
      <c r="B1081" s="473" t="str">
        <f>IF(ISNUMBER('Named Boundary Report'!$A1080), "",TRIM(SUBSTITUTE('Named Boundary Report'!$A1080, CHAR(160), " ")))</f>
        <v/>
      </c>
      <c r="C1081" s="475">
        <f>'Named Boundary Report'!$F1080</f>
        <v>0</v>
      </c>
    </row>
    <row r="1082" spans="1:3" x14ac:dyDescent="0.25">
      <c r="A1082" s="532" t="str">
        <f>IF(ISNUMBER(VALUE(SUBSTITUTE('Named Boundary Report'!$A1081,"+",""))), VALUE(SUBSTITUTE('Named Boundary Report'!$A1081,"+","")), IF(TRIM('Named Boundary Report'!$A1081)="", "End of Project", $A1081))</f>
        <v>End of Project</v>
      </c>
      <c r="B1082" s="473" t="str">
        <f>IF(ISNUMBER('Named Boundary Report'!$A1081), "",TRIM(SUBSTITUTE('Named Boundary Report'!$A1081, CHAR(160), " ")))</f>
        <v/>
      </c>
      <c r="C1082" s="475">
        <f>'Named Boundary Report'!$F1081</f>
        <v>0</v>
      </c>
    </row>
    <row r="1083" spans="1:3" x14ac:dyDescent="0.25">
      <c r="A1083" s="532" t="str">
        <f>IF(ISNUMBER(VALUE(SUBSTITUTE('Named Boundary Report'!$A1082,"+",""))), VALUE(SUBSTITUTE('Named Boundary Report'!$A1082,"+","")), IF(TRIM('Named Boundary Report'!$A1082)="", "End of Project", $A1082))</f>
        <v>End of Project</v>
      </c>
      <c r="B1083" s="473" t="str">
        <f>IF(ISNUMBER('Named Boundary Report'!$A1082), "",TRIM(SUBSTITUTE('Named Boundary Report'!$A1082, CHAR(160), " ")))</f>
        <v/>
      </c>
      <c r="C1083" s="475">
        <f>'Named Boundary Report'!$F1082</f>
        <v>0</v>
      </c>
    </row>
    <row r="1084" spans="1:3" x14ac:dyDescent="0.25">
      <c r="A1084" s="532" t="str">
        <f>IF(ISNUMBER(VALUE(SUBSTITUTE('Named Boundary Report'!$A1083,"+",""))), VALUE(SUBSTITUTE('Named Boundary Report'!$A1083,"+","")), IF(TRIM('Named Boundary Report'!$A1083)="", "End of Project", $A1083))</f>
        <v>End of Project</v>
      </c>
      <c r="B1084" s="473" t="str">
        <f>IF(ISNUMBER('Named Boundary Report'!$A1083), "",TRIM(SUBSTITUTE('Named Boundary Report'!$A1083, CHAR(160), " ")))</f>
        <v/>
      </c>
      <c r="C1084" s="475">
        <f>'Named Boundary Report'!$F1083</f>
        <v>0</v>
      </c>
    </row>
    <row r="1085" spans="1:3" x14ac:dyDescent="0.25">
      <c r="A1085" s="532" t="str">
        <f>IF(ISNUMBER(VALUE(SUBSTITUTE('Named Boundary Report'!$A1084,"+",""))), VALUE(SUBSTITUTE('Named Boundary Report'!$A1084,"+","")), IF(TRIM('Named Boundary Report'!$A1084)="", "End of Project", $A1084))</f>
        <v>End of Project</v>
      </c>
      <c r="B1085" s="473" t="str">
        <f>IF(ISNUMBER('Named Boundary Report'!$A1084), "",TRIM(SUBSTITUTE('Named Boundary Report'!$A1084, CHAR(160), " ")))</f>
        <v/>
      </c>
      <c r="C1085" s="475">
        <f>'Named Boundary Report'!$F1084</f>
        <v>0</v>
      </c>
    </row>
    <row r="1086" spans="1:3" x14ac:dyDescent="0.25">
      <c r="A1086" s="532" t="str">
        <f>IF(ISNUMBER(VALUE(SUBSTITUTE('Named Boundary Report'!$A1085,"+",""))), VALUE(SUBSTITUTE('Named Boundary Report'!$A1085,"+","")), IF(TRIM('Named Boundary Report'!$A1085)="", "End of Project", $A1085))</f>
        <v>End of Project</v>
      </c>
      <c r="B1086" s="473" t="str">
        <f>IF(ISNUMBER('Named Boundary Report'!$A1085), "",TRIM(SUBSTITUTE('Named Boundary Report'!$A1085, CHAR(160), " ")))</f>
        <v/>
      </c>
      <c r="C1086" s="475">
        <f>'Named Boundary Report'!$F1085</f>
        <v>0</v>
      </c>
    </row>
    <row r="1087" spans="1:3" x14ac:dyDescent="0.25">
      <c r="A1087" s="532" t="str">
        <f>IF(ISNUMBER(VALUE(SUBSTITUTE('Named Boundary Report'!$A1086,"+",""))), VALUE(SUBSTITUTE('Named Boundary Report'!$A1086,"+","")), IF(TRIM('Named Boundary Report'!$A1086)="", "End of Project", $A1086))</f>
        <v>End of Project</v>
      </c>
      <c r="B1087" s="473" t="str">
        <f>IF(ISNUMBER('Named Boundary Report'!$A1086), "",TRIM(SUBSTITUTE('Named Boundary Report'!$A1086, CHAR(160), " ")))</f>
        <v/>
      </c>
      <c r="C1087" s="475">
        <f>'Named Boundary Report'!$F1086</f>
        <v>0</v>
      </c>
    </row>
    <row r="1088" spans="1:3" x14ac:dyDescent="0.25">
      <c r="A1088" s="532" t="str">
        <f>IF(ISNUMBER(VALUE(SUBSTITUTE('Named Boundary Report'!$A1087,"+",""))), VALUE(SUBSTITUTE('Named Boundary Report'!$A1087,"+","")), IF(TRIM('Named Boundary Report'!$A1087)="", "End of Project", $A1087))</f>
        <v>End of Project</v>
      </c>
      <c r="B1088" s="473" t="str">
        <f>IF(ISNUMBER('Named Boundary Report'!$A1087), "",TRIM(SUBSTITUTE('Named Boundary Report'!$A1087, CHAR(160), " ")))</f>
        <v/>
      </c>
      <c r="C1088" s="475">
        <f>'Named Boundary Report'!$F1087</f>
        <v>0</v>
      </c>
    </row>
    <row r="1089" spans="1:3" x14ac:dyDescent="0.25">
      <c r="A1089" s="532" t="str">
        <f>IF(ISNUMBER(VALUE(SUBSTITUTE('Named Boundary Report'!$A1088,"+",""))), VALUE(SUBSTITUTE('Named Boundary Report'!$A1088,"+","")), IF(TRIM('Named Boundary Report'!$A1088)="", "End of Project", $A1088))</f>
        <v>End of Project</v>
      </c>
      <c r="B1089" s="473" t="str">
        <f>IF(ISNUMBER('Named Boundary Report'!$A1088), "",TRIM(SUBSTITUTE('Named Boundary Report'!$A1088, CHAR(160), " ")))</f>
        <v/>
      </c>
      <c r="C1089" s="475">
        <f>'Named Boundary Report'!$F1088</f>
        <v>0</v>
      </c>
    </row>
    <row r="1090" spans="1:3" x14ac:dyDescent="0.25">
      <c r="A1090" s="532" t="str">
        <f>IF(ISNUMBER(VALUE(SUBSTITUTE('Named Boundary Report'!$A1089,"+",""))), VALUE(SUBSTITUTE('Named Boundary Report'!$A1089,"+","")), IF(TRIM('Named Boundary Report'!$A1089)="", "End of Project", $A1089))</f>
        <v>End of Project</v>
      </c>
      <c r="B1090" s="473" t="str">
        <f>IF(ISNUMBER('Named Boundary Report'!$A1089), "",TRIM(SUBSTITUTE('Named Boundary Report'!$A1089, CHAR(160), " ")))</f>
        <v/>
      </c>
      <c r="C1090" s="475">
        <f>'Named Boundary Report'!$F1089</f>
        <v>0</v>
      </c>
    </row>
    <row r="1091" spans="1:3" x14ac:dyDescent="0.25">
      <c r="A1091" s="532" t="str">
        <f>IF(ISNUMBER(VALUE(SUBSTITUTE('Named Boundary Report'!$A1090,"+",""))), VALUE(SUBSTITUTE('Named Boundary Report'!$A1090,"+","")), IF(TRIM('Named Boundary Report'!$A1090)="", "End of Project", $A1090))</f>
        <v>End of Project</v>
      </c>
      <c r="B1091" s="473" t="str">
        <f>IF(ISNUMBER('Named Boundary Report'!$A1090), "",TRIM(SUBSTITUTE('Named Boundary Report'!$A1090, CHAR(160), " ")))</f>
        <v/>
      </c>
      <c r="C1091" s="475">
        <f>'Named Boundary Report'!$F1090</f>
        <v>0</v>
      </c>
    </row>
    <row r="1092" spans="1:3" x14ac:dyDescent="0.25">
      <c r="A1092" s="532" t="str">
        <f>IF(ISNUMBER(VALUE(SUBSTITUTE('Named Boundary Report'!$A1091,"+",""))), VALUE(SUBSTITUTE('Named Boundary Report'!$A1091,"+","")), IF(TRIM('Named Boundary Report'!$A1091)="", "End of Project", $A1091))</f>
        <v>End of Project</v>
      </c>
      <c r="B1092" s="473" t="str">
        <f>IF(ISNUMBER('Named Boundary Report'!$A1091), "",TRIM(SUBSTITUTE('Named Boundary Report'!$A1091, CHAR(160), " ")))</f>
        <v/>
      </c>
      <c r="C1092" s="475">
        <f>'Named Boundary Report'!$F1091</f>
        <v>0</v>
      </c>
    </row>
    <row r="1093" spans="1:3" x14ac:dyDescent="0.25">
      <c r="A1093" s="532" t="str">
        <f>IF(ISNUMBER(VALUE(SUBSTITUTE('Named Boundary Report'!$A1092,"+",""))), VALUE(SUBSTITUTE('Named Boundary Report'!$A1092,"+","")), IF(TRIM('Named Boundary Report'!$A1092)="", "End of Project", $A1092))</f>
        <v>End of Project</v>
      </c>
      <c r="B1093" s="473" t="str">
        <f>IF(ISNUMBER('Named Boundary Report'!$A1092), "",TRIM(SUBSTITUTE('Named Boundary Report'!$A1092, CHAR(160), " ")))</f>
        <v/>
      </c>
      <c r="C1093" s="475">
        <f>'Named Boundary Report'!$F1092</f>
        <v>0</v>
      </c>
    </row>
    <row r="1094" spans="1:3" x14ac:dyDescent="0.25">
      <c r="A1094" s="532" t="str">
        <f>IF(ISNUMBER(VALUE(SUBSTITUTE('Named Boundary Report'!$A1093,"+",""))), VALUE(SUBSTITUTE('Named Boundary Report'!$A1093,"+","")), IF(TRIM('Named Boundary Report'!$A1093)="", "End of Project", $A1093))</f>
        <v>End of Project</v>
      </c>
      <c r="B1094" s="473" t="str">
        <f>IF(ISNUMBER('Named Boundary Report'!$A1093), "",TRIM(SUBSTITUTE('Named Boundary Report'!$A1093, CHAR(160), " ")))</f>
        <v/>
      </c>
      <c r="C1094" s="475">
        <f>'Named Boundary Report'!$F1093</f>
        <v>0</v>
      </c>
    </row>
    <row r="1095" spans="1:3" x14ac:dyDescent="0.25">
      <c r="A1095" s="532" t="str">
        <f>IF(ISNUMBER(VALUE(SUBSTITUTE('Named Boundary Report'!$A1094,"+",""))), VALUE(SUBSTITUTE('Named Boundary Report'!$A1094,"+","")), IF(TRIM('Named Boundary Report'!$A1094)="", "End of Project", $A1094))</f>
        <v>End of Project</v>
      </c>
      <c r="B1095" s="473" t="str">
        <f>IF(ISNUMBER('Named Boundary Report'!$A1094), "",TRIM(SUBSTITUTE('Named Boundary Report'!$A1094, CHAR(160), " ")))</f>
        <v/>
      </c>
      <c r="C1095" s="475">
        <f>'Named Boundary Report'!$F1094</f>
        <v>0</v>
      </c>
    </row>
    <row r="1096" spans="1:3" x14ac:dyDescent="0.25">
      <c r="A1096" s="532" t="str">
        <f>IF(ISNUMBER(VALUE(SUBSTITUTE('Named Boundary Report'!$A1095,"+",""))), VALUE(SUBSTITUTE('Named Boundary Report'!$A1095,"+","")), IF(TRIM('Named Boundary Report'!$A1095)="", "End of Project", $A1095))</f>
        <v>End of Project</v>
      </c>
      <c r="B1096" s="473" t="str">
        <f>IF(ISNUMBER('Named Boundary Report'!$A1095), "",TRIM(SUBSTITUTE('Named Boundary Report'!$A1095, CHAR(160), " ")))</f>
        <v/>
      </c>
      <c r="C1096" s="475">
        <f>'Named Boundary Report'!$F1095</f>
        <v>0</v>
      </c>
    </row>
    <row r="1097" spans="1:3" x14ac:dyDescent="0.25">
      <c r="A1097" s="532" t="str">
        <f>IF(ISNUMBER(VALUE(SUBSTITUTE('Named Boundary Report'!$A1096,"+",""))), VALUE(SUBSTITUTE('Named Boundary Report'!$A1096,"+","")), IF(TRIM('Named Boundary Report'!$A1096)="", "End of Project", $A1096))</f>
        <v>End of Project</v>
      </c>
      <c r="B1097" s="473" t="str">
        <f>IF(ISNUMBER('Named Boundary Report'!$A1096), "",TRIM(SUBSTITUTE('Named Boundary Report'!$A1096, CHAR(160), " ")))</f>
        <v/>
      </c>
      <c r="C1097" s="475">
        <f>'Named Boundary Report'!$F1096</f>
        <v>0</v>
      </c>
    </row>
    <row r="1098" spans="1:3" x14ac:dyDescent="0.25">
      <c r="A1098" s="532" t="str">
        <f>IF(ISNUMBER(VALUE(SUBSTITUTE('Named Boundary Report'!$A1097,"+",""))), VALUE(SUBSTITUTE('Named Boundary Report'!$A1097,"+","")), IF(TRIM('Named Boundary Report'!$A1097)="", "End of Project", $A1097))</f>
        <v>End of Project</v>
      </c>
      <c r="B1098" s="473" t="str">
        <f>IF(ISNUMBER('Named Boundary Report'!$A1097), "",TRIM(SUBSTITUTE('Named Boundary Report'!$A1097, CHAR(160), " ")))</f>
        <v/>
      </c>
      <c r="C1098" s="475">
        <f>'Named Boundary Report'!$F1097</f>
        <v>0</v>
      </c>
    </row>
    <row r="1099" spans="1:3" x14ac:dyDescent="0.25">
      <c r="A1099" s="532" t="str">
        <f>IF(ISNUMBER(VALUE(SUBSTITUTE('Named Boundary Report'!$A1098,"+",""))), VALUE(SUBSTITUTE('Named Boundary Report'!$A1098,"+","")), IF(TRIM('Named Boundary Report'!$A1098)="", "End of Project", $A1098))</f>
        <v>End of Project</v>
      </c>
      <c r="B1099" s="473" t="str">
        <f>IF(ISNUMBER('Named Boundary Report'!$A1098), "",TRIM(SUBSTITUTE('Named Boundary Report'!$A1098, CHAR(160), " ")))</f>
        <v/>
      </c>
      <c r="C1099" s="475">
        <f>'Named Boundary Report'!$F1098</f>
        <v>0</v>
      </c>
    </row>
    <row r="1100" spans="1:3" x14ac:dyDescent="0.25">
      <c r="A1100" s="532" t="str">
        <f>IF(ISNUMBER(VALUE(SUBSTITUTE('Named Boundary Report'!$A1099,"+",""))), VALUE(SUBSTITUTE('Named Boundary Report'!$A1099,"+","")), IF(TRIM('Named Boundary Report'!$A1099)="", "End of Project", $A1099))</f>
        <v>End of Project</v>
      </c>
      <c r="B1100" s="473" t="str">
        <f>IF(ISNUMBER('Named Boundary Report'!$A1099), "",TRIM(SUBSTITUTE('Named Boundary Report'!$A1099, CHAR(160), " ")))</f>
        <v/>
      </c>
      <c r="C1100" s="475">
        <f>'Named Boundary Report'!$F1099</f>
        <v>0</v>
      </c>
    </row>
    <row r="1101" spans="1:3" x14ac:dyDescent="0.25">
      <c r="A1101" s="532" t="str">
        <f>IF(ISNUMBER(VALUE(SUBSTITUTE('Named Boundary Report'!$A1100,"+",""))), VALUE(SUBSTITUTE('Named Boundary Report'!$A1100,"+","")), IF(TRIM('Named Boundary Report'!$A1100)="", "End of Project", $A1100))</f>
        <v>End of Project</v>
      </c>
      <c r="B1101" s="473" t="str">
        <f>IF(ISNUMBER('Named Boundary Report'!$A1100), "",TRIM(SUBSTITUTE('Named Boundary Report'!$A1100, CHAR(160), " ")))</f>
        <v/>
      </c>
      <c r="C1101" s="475">
        <f>'Named Boundary Report'!$F1100</f>
        <v>0</v>
      </c>
    </row>
    <row r="1102" spans="1:3" x14ac:dyDescent="0.25">
      <c r="A1102" s="532" t="str">
        <f>IF(ISNUMBER(VALUE(SUBSTITUTE('Named Boundary Report'!$A1101,"+",""))), VALUE(SUBSTITUTE('Named Boundary Report'!$A1101,"+","")), IF(TRIM('Named Boundary Report'!$A1101)="", "End of Project", $A1101))</f>
        <v>End of Project</v>
      </c>
      <c r="B1102" s="473" t="str">
        <f>IF(ISNUMBER('Named Boundary Report'!$A1101), "",TRIM(SUBSTITUTE('Named Boundary Report'!$A1101, CHAR(160), " ")))</f>
        <v/>
      </c>
      <c r="C1102" s="475">
        <f>'Named Boundary Report'!$F1101</f>
        <v>0</v>
      </c>
    </row>
    <row r="1103" spans="1:3" x14ac:dyDescent="0.25">
      <c r="A1103" s="532" t="str">
        <f>IF(ISNUMBER(VALUE(SUBSTITUTE('Named Boundary Report'!$A1102,"+",""))), VALUE(SUBSTITUTE('Named Boundary Report'!$A1102,"+","")), IF(TRIM('Named Boundary Report'!$A1102)="", "End of Project", $A1102))</f>
        <v>End of Project</v>
      </c>
      <c r="B1103" s="473" t="str">
        <f>IF(ISNUMBER('Named Boundary Report'!$A1102), "",TRIM(SUBSTITUTE('Named Boundary Report'!$A1102, CHAR(160), " ")))</f>
        <v/>
      </c>
      <c r="C1103" s="475">
        <f>'Named Boundary Report'!$F1102</f>
        <v>0</v>
      </c>
    </row>
    <row r="1104" spans="1:3" x14ac:dyDescent="0.25">
      <c r="A1104" s="532" t="str">
        <f>IF(ISNUMBER(VALUE(SUBSTITUTE('Named Boundary Report'!$A1103,"+",""))), VALUE(SUBSTITUTE('Named Boundary Report'!$A1103,"+","")), IF(TRIM('Named Boundary Report'!$A1103)="", "End of Project", $A1103))</f>
        <v>End of Project</v>
      </c>
      <c r="B1104" s="473" t="str">
        <f>IF(ISNUMBER('Named Boundary Report'!$A1103), "",TRIM(SUBSTITUTE('Named Boundary Report'!$A1103, CHAR(160), " ")))</f>
        <v/>
      </c>
      <c r="C1104" s="475">
        <f>'Named Boundary Report'!$F1103</f>
        <v>0</v>
      </c>
    </row>
    <row r="1105" spans="1:3" x14ac:dyDescent="0.25">
      <c r="A1105" s="532" t="str">
        <f>IF(ISNUMBER(VALUE(SUBSTITUTE('Named Boundary Report'!$A1104,"+",""))), VALUE(SUBSTITUTE('Named Boundary Report'!$A1104,"+","")), IF(TRIM('Named Boundary Report'!$A1104)="", "End of Project", $A1104))</f>
        <v>End of Project</v>
      </c>
      <c r="B1105" s="473" t="str">
        <f>IF(ISNUMBER('Named Boundary Report'!$A1104), "",TRIM(SUBSTITUTE('Named Boundary Report'!$A1104, CHAR(160), " ")))</f>
        <v/>
      </c>
      <c r="C1105" s="475">
        <f>'Named Boundary Report'!$F1104</f>
        <v>0</v>
      </c>
    </row>
    <row r="1106" spans="1:3" x14ac:dyDescent="0.25">
      <c r="A1106" s="532" t="str">
        <f>IF(ISNUMBER(VALUE(SUBSTITUTE('Named Boundary Report'!$A1105,"+",""))), VALUE(SUBSTITUTE('Named Boundary Report'!$A1105,"+","")), IF(TRIM('Named Boundary Report'!$A1105)="", "End of Project", $A1105))</f>
        <v>End of Project</v>
      </c>
      <c r="B1106" s="473" t="str">
        <f>IF(ISNUMBER('Named Boundary Report'!$A1105), "",TRIM(SUBSTITUTE('Named Boundary Report'!$A1105, CHAR(160), " ")))</f>
        <v/>
      </c>
      <c r="C1106" s="475">
        <f>'Named Boundary Report'!$F1105</f>
        <v>0</v>
      </c>
    </row>
    <row r="1107" spans="1:3" x14ac:dyDescent="0.25">
      <c r="A1107" s="532" t="str">
        <f>IF(ISNUMBER(VALUE(SUBSTITUTE('Named Boundary Report'!$A1106,"+",""))), VALUE(SUBSTITUTE('Named Boundary Report'!$A1106,"+","")), IF(TRIM('Named Boundary Report'!$A1106)="", "End of Project", $A1106))</f>
        <v>End of Project</v>
      </c>
      <c r="B1107" s="473" t="str">
        <f>IF(ISNUMBER('Named Boundary Report'!$A1106), "",TRIM(SUBSTITUTE('Named Boundary Report'!$A1106, CHAR(160), " ")))</f>
        <v/>
      </c>
      <c r="C1107" s="475">
        <f>'Named Boundary Report'!$F1106</f>
        <v>0</v>
      </c>
    </row>
    <row r="1108" spans="1:3" x14ac:dyDescent="0.25">
      <c r="A1108" s="532" t="str">
        <f>IF(ISNUMBER(VALUE(SUBSTITUTE('Named Boundary Report'!$A1107,"+",""))), VALUE(SUBSTITUTE('Named Boundary Report'!$A1107,"+","")), IF(TRIM('Named Boundary Report'!$A1107)="", "End of Project", $A1107))</f>
        <v>End of Project</v>
      </c>
      <c r="B1108" s="473" t="str">
        <f>IF(ISNUMBER('Named Boundary Report'!$A1107), "",TRIM(SUBSTITUTE('Named Boundary Report'!$A1107, CHAR(160), " ")))</f>
        <v/>
      </c>
      <c r="C1108" s="475">
        <f>'Named Boundary Report'!$F1107</f>
        <v>0</v>
      </c>
    </row>
    <row r="1109" spans="1:3" x14ac:dyDescent="0.25">
      <c r="A1109" s="532" t="str">
        <f>IF(ISNUMBER(VALUE(SUBSTITUTE('Named Boundary Report'!$A1108,"+",""))), VALUE(SUBSTITUTE('Named Boundary Report'!$A1108,"+","")), IF(TRIM('Named Boundary Report'!$A1108)="", "End of Project", $A1108))</f>
        <v>End of Project</v>
      </c>
      <c r="B1109" s="473" t="str">
        <f>IF(ISNUMBER('Named Boundary Report'!$A1108), "",TRIM(SUBSTITUTE('Named Boundary Report'!$A1108, CHAR(160), " ")))</f>
        <v/>
      </c>
      <c r="C1109" s="475">
        <f>'Named Boundary Report'!$F1108</f>
        <v>0</v>
      </c>
    </row>
    <row r="1110" spans="1:3" x14ac:dyDescent="0.25">
      <c r="A1110" s="532" t="str">
        <f>IF(ISNUMBER(VALUE(SUBSTITUTE('Named Boundary Report'!$A1109,"+",""))), VALUE(SUBSTITUTE('Named Boundary Report'!$A1109,"+","")), IF(TRIM('Named Boundary Report'!$A1109)="", "End of Project", $A1109))</f>
        <v>End of Project</v>
      </c>
      <c r="B1110" s="473" t="str">
        <f>IF(ISNUMBER('Named Boundary Report'!$A1109), "",TRIM(SUBSTITUTE('Named Boundary Report'!$A1109, CHAR(160), " ")))</f>
        <v/>
      </c>
      <c r="C1110" s="475">
        <f>'Named Boundary Report'!$F1109</f>
        <v>0</v>
      </c>
    </row>
    <row r="1111" spans="1:3" x14ac:dyDescent="0.25">
      <c r="A1111" s="532" t="str">
        <f>IF(ISNUMBER(VALUE(SUBSTITUTE('Named Boundary Report'!$A1110,"+",""))), VALUE(SUBSTITUTE('Named Boundary Report'!$A1110,"+","")), IF(TRIM('Named Boundary Report'!$A1110)="", "End of Project", $A1110))</f>
        <v>End of Project</v>
      </c>
      <c r="B1111" s="473" t="str">
        <f>IF(ISNUMBER('Named Boundary Report'!$A1110), "",TRIM(SUBSTITUTE('Named Boundary Report'!$A1110, CHAR(160), " ")))</f>
        <v/>
      </c>
      <c r="C1111" s="475">
        <f>'Named Boundary Report'!$F1110</f>
        <v>0</v>
      </c>
    </row>
    <row r="1112" spans="1:3" x14ac:dyDescent="0.25">
      <c r="A1112" s="532" t="str">
        <f>IF(ISNUMBER(VALUE(SUBSTITUTE('Named Boundary Report'!$A1111,"+",""))), VALUE(SUBSTITUTE('Named Boundary Report'!$A1111,"+","")), IF(TRIM('Named Boundary Report'!$A1111)="", "End of Project", $A1111))</f>
        <v>End of Project</v>
      </c>
      <c r="B1112" s="473" t="str">
        <f>IF(ISNUMBER('Named Boundary Report'!$A1111), "",TRIM(SUBSTITUTE('Named Boundary Report'!$A1111, CHAR(160), " ")))</f>
        <v/>
      </c>
      <c r="C1112" s="475">
        <f>'Named Boundary Report'!$F1111</f>
        <v>0</v>
      </c>
    </row>
    <row r="1113" spans="1:3" x14ac:dyDescent="0.25">
      <c r="A1113" s="532" t="str">
        <f>IF(ISNUMBER(VALUE(SUBSTITUTE('Named Boundary Report'!$A1112,"+",""))), VALUE(SUBSTITUTE('Named Boundary Report'!$A1112,"+","")), IF(TRIM('Named Boundary Report'!$A1112)="", "End of Project", $A1112))</f>
        <v>End of Project</v>
      </c>
      <c r="B1113" s="473" t="str">
        <f>IF(ISNUMBER('Named Boundary Report'!$A1112), "",TRIM(SUBSTITUTE('Named Boundary Report'!$A1112, CHAR(160), " ")))</f>
        <v/>
      </c>
      <c r="C1113" s="475">
        <f>'Named Boundary Report'!$F1112</f>
        <v>0</v>
      </c>
    </row>
    <row r="1114" spans="1:3" x14ac:dyDescent="0.25">
      <c r="A1114" s="532" t="str">
        <f>IF(ISNUMBER(VALUE(SUBSTITUTE('Named Boundary Report'!$A1113,"+",""))), VALUE(SUBSTITUTE('Named Boundary Report'!$A1113,"+","")), IF(TRIM('Named Boundary Report'!$A1113)="", "End of Project", $A1113))</f>
        <v>End of Project</v>
      </c>
      <c r="B1114" s="473" t="str">
        <f>IF(ISNUMBER('Named Boundary Report'!$A1113), "",TRIM(SUBSTITUTE('Named Boundary Report'!$A1113, CHAR(160), " ")))</f>
        <v/>
      </c>
      <c r="C1114" s="475">
        <f>'Named Boundary Report'!$F1113</f>
        <v>0</v>
      </c>
    </row>
    <row r="1115" spans="1:3" x14ac:dyDescent="0.25">
      <c r="A1115" s="532" t="str">
        <f>IF(ISNUMBER(VALUE(SUBSTITUTE('Named Boundary Report'!$A1114,"+",""))), VALUE(SUBSTITUTE('Named Boundary Report'!$A1114,"+","")), IF(TRIM('Named Boundary Report'!$A1114)="", "End of Project", $A1114))</f>
        <v>End of Project</v>
      </c>
      <c r="B1115" s="473" t="str">
        <f>IF(ISNUMBER('Named Boundary Report'!$A1114), "",TRIM(SUBSTITUTE('Named Boundary Report'!$A1114, CHAR(160), " ")))</f>
        <v/>
      </c>
      <c r="C1115" s="475">
        <f>'Named Boundary Report'!$F1114</f>
        <v>0</v>
      </c>
    </row>
    <row r="1116" spans="1:3" x14ac:dyDescent="0.25">
      <c r="A1116" s="532" t="str">
        <f>IF(ISNUMBER(VALUE(SUBSTITUTE('Named Boundary Report'!$A1115,"+",""))), VALUE(SUBSTITUTE('Named Boundary Report'!$A1115,"+","")), IF(TRIM('Named Boundary Report'!$A1115)="", "End of Project", $A1115))</f>
        <v>End of Project</v>
      </c>
      <c r="B1116" s="473" t="str">
        <f>IF(ISNUMBER('Named Boundary Report'!$A1115), "",TRIM(SUBSTITUTE('Named Boundary Report'!$A1115, CHAR(160), " ")))</f>
        <v/>
      </c>
      <c r="C1116" s="475">
        <f>'Named Boundary Report'!$F1115</f>
        <v>0</v>
      </c>
    </row>
    <row r="1117" spans="1:3" x14ac:dyDescent="0.25">
      <c r="A1117" s="532" t="str">
        <f>IF(ISNUMBER(VALUE(SUBSTITUTE('Named Boundary Report'!$A1116,"+",""))), VALUE(SUBSTITUTE('Named Boundary Report'!$A1116,"+","")), IF(TRIM('Named Boundary Report'!$A1116)="", "End of Project", $A1116))</f>
        <v>End of Project</v>
      </c>
      <c r="B1117" s="473" t="str">
        <f>IF(ISNUMBER('Named Boundary Report'!$A1116), "",TRIM(SUBSTITUTE('Named Boundary Report'!$A1116, CHAR(160), " ")))</f>
        <v/>
      </c>
      <c r="C1117" s="475">
        <f>'Named Boundary Report'!$F1116</f>
        <v>0</v>
      </c>
    </row>
    <row r="1118" spans="1:3" x14ac:dyDescent="0.25">
      <c r="A1118" s="532" t="str">
        <f>IF(ISNUMBER(VALUE(SUBSTITUTE('Named Boundary Report'!$A1117,"+",""))), VALUE(SUBSTITUTE('Named Boundary Report'!$A1117,"+","")), IF(TRIM('Named Boundary Report'!$A1117)="", "End of Project", $A1117))</f>
        <v>End of Project</v>
      </c>
      <c r="B1118" s="473" t="str">
        <f>IF(ISNUMBER('Named Boundary Report'!$A1117), "",TRIM(SUBSTITUTE('Named Boundary Report'!$A1117, CHAR(160), " ")))</f>
        <v/>
      </c>
      <c r="C1118" s="475">
        <f>'Named Boundary Report'!$F1117</f>
        <v>0</v>
      </c>
    </row>
    <row r="1119" spans="1:3" x14ac:dyDescent="0.25">
      <c r="A1119" s="532" t="str">
        <f>IF(ISNUMBER(VALUE(SUBSTITUTE('Named Boundary Report'!$A1118,"+",""))), VALUE(SUBSTITUTE('Named Boundary Report'!$A1118,"+","")), IF(TRIM('Named Boundary Report'!$A1118)="", "End of Project", $A1118))</f>
        <v>End of Project</v>
      </c>
      <c r="B1119" s="473" t="str">
        <f>IF(ISNUMBER('Named Boundary Report'!$A1118), "",TRIM(SUBSTITUTE('Named Boundary Report'!$A1118, CHAR(160), " ")))</f>
        <v/>
      </c>
      <c r="C1119" s="475">
        <f>'Named Boundary Report'!$F1118</f>
        <v>0</v>
      </c>
    </row>
    <row r="1120" spans="1:3" x14ac:dyDescent="0.25">
      <c r="A1120" s="532" t="str">
        <f>IF(ISNUMBER(VALUE(SUBSTITUTE('Named Boundary Report'!$A1119,"+",""))), VALUE(SUBSTITUTE('Named Boundary Report'!$A1119,"+","")), IF(TRIM('Named Boundary Report'!$A1119)="", "End of Project", $A1119))</f>
        <v>End of Project</v>
      </c>
      <c r="B1120" s="473" t="str">
        <f>IF(ISNUMBER('Named Boundary Report'!$A1119), "",TRIM(SUBSTITUTE('Named Boundary Report'!$A1119, CHAR(160), " ")))</f>
        <v/>
      </c>
      <c r="C1120" s="475">
        <f>'Named Boundary Report'!$F1119</f>
        <v>0</v>
      </c>
    </row>
    <row r="1121" spans="1:3" x14ac:dyDescent="0.25">
      <c r="A1121" s="532" t="str">
        <f>IF(ISNUMBER(VALUE(SUBSTITUTE('Named Boundary Report'!$A1120,"+",""))), VALUE(SUBSTITUTE('Named Boundary Report'!$A1120,"+","")), IF(TRIM('Named Boundary Report'!$A1120)="", "End of Project", $A1120))</f>
        <v>End of Project</v>
      </c>
      <c r="B1121" s="473" t="str">
        <f>IF(ISNUMBER('Named Boundary Report'!$A1120), "",TRIM(SUBSTITUTE('Named Boundary Report'!$A1120, CHAR(160), " ")))</f>
        <v/>
      </c>
      <c r="C1121" s="475">
        <f>'Named Boundary Report'!$F1120</f>
        <v>0</v>
      </c>
    </row>
    <row r="1122" spans="1:3" x14ac:dyDescent="0.25">
      <c r="A1122" s="532" t="str">
        <f>IF(ISNUMBER(VALUE(SUBSTITUTE('Named Boundary Report'!$A1121,"+",""))), VALUE(SUBSTITUTE('Named Boundary Report'!$A1121,"+","")), IF(TRIM('Named Boundary Report'!$A1121)="", "End of Project", $A1121))</f>
        <v>End of Project</v>
      </c>
      <c r="B1122" s="473" t="str">
        <f>IF(ISNUMBER('Named Boundary Report'!$A1121), "",TRIM(SUBSTITUTE('Named Boundary Report'!$A1121, CHAR(160), " ")))</f>
        <v/>
      </c>
      <c r="C1122" s="475">
        <f>'Named Boundary Report'!$F1121</f>
        <v>0</v>
      </c>
    </row>
    <row r="1123" spans="1:3" x14ac:dyDescent="0.25">
      <c r="A1123" s="532" t="str">
        <f>IF(ISNUMBER(VALUE(SUBSTITUTE('Named Boundary Report'!$A1122,"+",""))), VALUE(SUBSTITUTE('Named Boundary Report'!$A1122,"+","")), IF(TRIM('Named Boundary Report'!$A1122)="", "End of Project", $A1122))</f>
        <v>End of Project</v>
      </c>
      <c r="B1123" s="473" t="str">
        <f>IF(ISNUMBER('Named Boundary Report'!$A1122), "",TRIM(SUBSTITUTE('Named Boundary Report'!$A1122, CHAR(160), " ")))</f>
        <v/>
      </c>
      <c r="C1123" s="475">
        <f>'Named Boundary Report'!$F1122</f>
        <v>0</v>
      </c>
    </row>
    <row r="1124" spans="1:3" x14ac:dyDescent="0.25">
      <c r="A1124" s="532" t="str">
        <f>IF(ISNUMBER(VALUE(SUBSTITUTE('Named Boundary Report'!$A1123,"+",""))), VALUE(SUBSTITUTE('Named Boundary Report'!$A1123,"+","")), IF(TRIM('Named Boundary Report'!$A1123)="", "End of Project", $A1123))</f>
        <v>End of Project</v>
      </c>
      <c r="B1124" s="473" t="str">
        <f>IF(ISNUMBER('Named Boundary Report'!$A1123), "",TRIM(SUBSTITUTE('Named Boundary Report'!$A1123, CHAR(160), " ")))</f>
        <v/>
      </c>
      <c r="C1124" s="475">
        <f>'Named Boundary Report'!$F1123</f>
        <v>0</v>
      </c>
    </row>
    <row r="1125" spans="1:3" x14ac:dyDescent="0.25">
      <c r="A1125" s="532" t="str">
        <f>IF(ISNUMBER(VALUE(SUBSTITUTE('Named Boundary Report'!$A1124,"+",""))), VALUE(SUBSTITUTE('Named Boundary Report'!$A1124,"+","")), IF(TRIM('Named Boundary Report'!$A1124)="", "End of Project", $A1124))</f>
        <v>End of Project</v>
      </c>
      <c r="B1125" s="473" t="str">
        <f>IF(ISNUMBER('Named Boundary Report'!$A1124), "",TRIM(SUBSTITUTE('Named Boundary Report'!$A1124, CHAR(160), " ")))</f>
        <v/>
      </c>
      <c r="C1125" s="475">
        <f>'Named Boundary Report'!$F1124</f>
        <v>0</v>
      </c>
    </row>
    <row r="1126" spans="1:3" x14ac:dyDescent="0.25">
      <c r="A1126" s="532" t="str">
        <f>IF(ISNUMBER(VALUE(SUBSTITUTE('Named Boundary Report'!$A1125,"+",""))), VALUE(SUBSTITUTE('Named Boundary Report'!$A1125,"+","")), IF(TRIM('Named Boundary Report'!$A1125)="", "End of Project", $A1125))</f>
        <v>End of Project</v>
      </c>
      <c r="B1126" s="473" t="str">
        <f>IF(ISNUMBER('Named Boundary Report'!$A1125), "",TRIM(SUBSTITUTE('Named Boundary Report'!$A1125, CHAR(160), " ")))</f>
        <v/>
      </c>
      <c r="C1126" s="475">
        <f>'Named Boundary Report'!$F1125</f>
        <v>0</v>
      </c>
    </row>
    <row r="1127" spans="1:3" x14ac:dyDescent="0.25">
      <c r="A1127" s="532" t="str">
        <f>IF(ISNUMBER(VALUE(SUBSTITUTE('Named Boundary Report'!$A1126,"+",""))), VALUE(SUBSTITUTE('Named Boundary Report'!$A1126,"+","")), IF(TRIM('Named Boundary Report'!$A1126)="", "End of Project", $A1126))</f>
        <v>End of Project</v>
      </c>
      <c r="B1127" s="473" t="str">
        <f>IF(ISNUMBER('Named Boundary Report'!$A1126), "",TRIM(SUBSTITUTE('Named Boundary Report'!$A1126, CHAR(160), " ")))</f>
        <v/>
      </c>
      <c r="C1127" s="475">
        <f>'Named Boundary Report'!$F1126</f>
        <v>0</v>
      </c>
    </row>
    <row r="1128" spans="1:3" x14ac:dyDescent="0.25">
      <c r="A1128" s="532" t="str">
        <f>IF(ISNUMBER(VALUE(SUBSTITUTE('Named Boundary Report'!$A1127,"+",""))), VALUE(SUBSTITUTE('Named Boundary Report'!$A1127,"+","")), IF(TRIM('Named Boundary Report'!$A1127)="", "End of Project", $A1127))</f>
        <v>End of Project</v>
      </c>
      <c r="B1128" s="473" t="str">
        <f>IF(ISNUMBER('Named Boundary Report'!$A1127), "",TRIM(SUBSTITUTE('Named Boundary Report'!$A1127, CHAR(160), " ")))</f>
        <v/>
      </c>
      <c r="C1128" s="475">
        <f>'Named Boundary Report'!$F1127</f>
        <v>0</v>
      </c>
    </row>
    <row r="1129" spans="1:3" x14ac:dyDescent="0.25">
      <c r="A1129" s="532" t="str">
        <f>IF(ISNUMBER(VALUE(SUBSTITUTE('Named Boundary Report'!$A1128,"+",""))), VALUE(SUBSTITUTE('Named Boundary Report'!$A1128,"+","")), IF(TRIM('Named Boundary Report'!$A1128)="", "End of Project", $A1128))</f>
        <v>End of Project</v>
      </c>
      <c r="B1129" s="473" t="str">
        <f>IF(ISNUMBER('Named Boundary Report'!$A1128), "",TRIM(SUBSTITUTE('Named Boundary Report'!$A1128, CHAR(160), " ")))</f>
        <v/>
      </c>
      <c r="C1129" s="475">
        <f>'Named Boundary Report'!$F1128</f>
        <v>0</v>
      </c>
    </row>
    <row r="1130" spans="1:3" x14ac:dyDescent="0.25">
      <c r="A1130" s="532" t="str">
        <f>IF(ISNUMBER(VALUE(SUBSTITUTE('Named Boundary Report'!$A1129,"+",""))), VALUE(SUBSTITUTE('Named Boundary Report'!$A1129,"+","")), IF(TRIM('Named Boundary Report'!$A1129)="", "End of Project", $A1129))</f>
        <v>End of Project</v>
      </c>
      <c r="B1130" s="473" t="str">
        <f>IF(ISNUMBER('Named Boundary Report'!$A1129), "",TRIM(SUBSTITUTE('Named Boundary Report'!$A1129, CHAR(160), " ")))</f>
        <v/>
      </c>
      <c r="C1130" s="475">
        <f>'Named Boundary Report'!$F1129</f>
        <v>0</v>
      </c>
    </row>
    <row r="1131" spans="1:3" x14ac:dyDescent="0.25">
      <c r="A1131" s="532" t="str">
        <f>IF(ISNUMBER(VALUE(SUBSTITUTE('Named Boundary Report'!$A1130,"+",""))), VALUE(SUBSTITUTE('Named Boundary Report'!$A1130,"+","")), IF(TRIM('Named Boundary Report'!$A1130)="", "End of Project", $A1130))</f>
        <v>End of Project</v>
      </c>
      <c r="B1131" s="473" t="str">
        <f>IF(ISNUMBER('Named Boundary Report'!$A1130), "",TRIM(SUBSTITUTE('Named Boundary Report'!$A1130, CHAR(160), " ")))</f>
        <v/>
      </c>
      <c r="C1131" s="475">
        <f>'Named Boundary Report'!$F1130</f>
        <v>0</v>
      </c>
    </row>
    <row r="1132" spans="1:3" x14ac:dyDescent="0.25">
      <c r="A1132" s="532" t="str">
        <f>IF(ISNUMBER(VALUE(SUBSTITUTE('Named Boundary Report'!$A1131,"+",""))), VALUE(SUBSTITUTE('Named Boundary Report'!$A1131,"+","")), IF(TRIM('Named Boundary Report'!$A1131)="", "End of Project", $A1131))</f>
        <v>End of Project</v>
      </c>
      <c r="B1132" s="473" t="str">
        <f>IF(ISNUMBER('Named Boundary Report'!$A1131), "",TRIM(SUBSTITUTE('Named Boundary Report'!$A1131, CHAR(160), " ")))</f>
        <v/>
      </c>
      <c r="C1132" s="475">
        <f>'Named Boundary Report'!$F1131</f>
        <v>0</v>
      </c>
    </row>
    <row r="1133" spans="1:3" x14ac:dyDescent="0.25">
      <c r="A1133" s="532" t="str">
        <f>IF(ISNUMBER(VALUE(SUBSTITUTE('Named Boundary Report'!$A1132,"+",""))), VALUE(SUBSTITUTE('Named Boundary Report'!$A1132,"+","")), IF(TRIM('Named Boundary Report'!$A1132)="", "End of Project", $A1132))</f>
        <v>End of Project</v>
      </c>
      <c r="B1133" s="473" t="str">
        <f>IF(ISNUMBER('Named Boundary Report'!$A1132), "",TRIM(SUBSTITUTE('Named Boundary Report'!$A1132, CHAR(160), " ")))</f>
        <v/>
      </c>
      <c r="C1133" s="475">
        <f>'Named Boundary Report'!$F1132</f>
        <v>0</v>
      </c>
    </row>
    <row r="1134" spans="1:3" x14ac:dyDescent="0.25">
      <c r="A1134" s="532" t="str">
        <f>IF(ISNUMBER(VALUE(SUBSTITUTE('Named Boundary Report'!$A1133,"+",""))), VALUE(SUBSTITUTE('Named Boundary Report'!$A1133,"+","")), IF(TRIM('Named Boundary Report'!$A1133)="", "End of Project", $A1133))</f>
        <v>End of Project</v>
      </c>
      <c r="B1134" s="473" t="str">
        <f>IF(ISNUMBER('Named Boundary Report'!$A1133), "",TRIM(SUBSTITUTE('Named Boundary Report'!$A1133, CHAR(160), " ")))</f>
        <v/>
      </c>
      <c r="C1134" s="475">
        <f>'Named Boundary Report'!$F1133</f>
        <v>0</v>
      </c>
    </row>
    <row r="1135" spans="1:3" x14ac:dyDescent="0.25">
      <c r="A1135" s="532" t="str">
        <f>IF(ISNUMBER(VALUE(SUBSTITUTE('Named Boundary Report'!$A1134,"+",""))), VALUE(SUBSTITUTE('Named Boundary Report'!$A1134,"+","")), IF(TRIM('Named Boundary Report'!$A1134)="", "End of Project", $A1134))</f>
        <v>End of Project</v>
      </c>
      <c r="B1135" s="473" t="str">
        <f>IF(ISNUMBER('Named Boundary Report'!$A1134), "",TRIM(SUBSTITUTE('Named Boundary Report'!$A1134, CHAR(160), " ")))</f>
        <v/>
      </c>
      <c r="C1135" s="475">
        <f>'Named Boundary Report'!$F1134</f>
        <v>0</v>
      </c>
    </row>
    <row r="1136" spans="1:3" x14ac:dyDescent="0.25">
      <c r="A1136" s="532" t="str">
        <f>IF(ISNUMBER(VALUE(SUBSTITUTE('Named Boundary Report'!$A1135,"+",""))), VALUE(SUBSTITUTE('Named Boundary Report'!$A1135,"+","")), IF(TRIM('Named Boundary Report'!$A1135)="", "End of Project", $A1135))</f>
        <v>End of Project</v>
      </c>
      <c r="B1136" s="473" t="str">
        <f>IF(ISNUMBER('Named Boundary Report'!$A1135), "",TRIM(SUBSTITUTE('Named Boundary Report'!$A1135, CHAR(160), " ")))</f>
        <v/>
      </c>
      <c r="C1136" s="475">
        <f>'Named Boundary Report'!$F1135</f>
        <v>0</v>
      </c>
    </row>
    <row r="1137" spans="1:3" x14ac:dyDescent="0.25">
      <c r="A1137" s="532" t="str">
        <f>IF(ISNUMBER(VALUE(SUBSTITUTE('Named Boundary Report'!$A1136,"+",""))), VALUE(SUBSTITUTE('Named Boundary Report'!$A1136,"+","")), IF(TRIM('Named Boundary Report'!$A1136)="", "End of Project", $A1136))</f>
        <v>End of Project</v>
      </c>
      <c r="B1137" s="473" t="str">
        <f>IF(ISNUMBER('Named Boundary Report'!$A1136), "",TRIM(SUBSTITUTE('Named Boundary Report'!$A1136, CHAR(160), " ")))</f>
        <v/>
      </c>
      <c r="C1137" s="475">
        <f>'Named Boundary Report'!$F1136</f>
        <v>0</v>
      </c>
    </row>
    <row r="1138" spans="1:3" x14ac:dyDescent="0.25">
      <c r="A1138" s="532" t="str">
        <f>IF(ISNUMBER(VALUE(SUBSTITUTE('Named Boundary Report'!$A1137,"+",""))), VALUE(SUBSTITUTE('Named Boundary Report'!$A1137,"+","")), IF(TRIM('Named Boundary Report'!$A1137)="", "End of Project", $A1137))</f>
        <v>End of Project</v>
      </c>
      <c r="B1138" s="473" t="str">
        <f>IF(ISNUMBER('Named Boundary Report'!$A1137), "",TRIM(SUBSTITUTE('Named Boundary Report'!$A1137, CHAR(160), " ")))</f>
        <v/>
      </c>
      <c r="C1138" s="475">
        <f>'Named Boundary Report'!$F1137</f>
        <v>0</v>
      </c>
    </row>
    <row r="1139" spans="1:3" x14ac:dyDescent="0.25">
      <c r="A1139" s="532" t="str">
        <f>IF(ISNUMBER(VALUE(SUBSTITUTE('Named Boundary Report'!$A1138,"+",""))), VALUE(SUBSTITUTE('Named Boundary Report'!$A1138,"+","")), IF(TRIM('Named Boundary Report'!$A1138)="", "End of Project", $A1138))</f>
        <v>End of Project</v>
      </c>
      <c r="B1139" s="473" t="str">
        <f>IF(ISNUMBER('Named Boundary Report'!$A1138), "",TRIM(SUBSTITUTE('Named Boundary Report'!$A1138, CHAR(160), " ")))</f>
        <v/>
      </c>
      <c r="C1139" s="475">
        <f>'Named Boundary Report'!$F1138</f>
        <v>0</v>
      </c>
    </row>
    <row r="1140" spans="1:3" x14ac:dyDescent="0.25">
      <c r="A1140" s="532" t="str">
        <f>IF(ISNUMBER(VALUE(SUBSTITUTE('Named Boundary Report'!$A1139,"+",""))), VALUE(SUBSTITUTE('Named Boundary Report'!$A1139,"+","")), IF(TRIM('Named Boundary Report'!$A1139)="", "End of Project", $A1139))</f>
        <v>End of Project</v>
      </c>
      <c r="B1140" s="473" t="str">
        <f>IF(ISNUMBER('Named Boundary Report'!$A1139), "",TRIM(SUBSTITUTE('Named Boundary Report'!$A1139, CHAR(160), " ")))</f>
        <v/>
      </c>
      <c r="C1140" s="475">
        <f>'Named Boundary Report'!$F1139</f>
        <v>0</v>
      </c>
    </row>
    <row r="1141" spans="1:3" x14ac:dyDescent="0.25">
      <c r="A1141" s="532" t="str">
        <f>IF(ISNUMBER(VALUE(SUBSTITUTE('Named Boundary Report'!$A1140,"+",""))), VALUE(SUBSTITUTE('Named Boundary Report'!$A1140,"+","")), IF(TRIM('Named Boundary Report'!$A1140)="", "End of Project", $A1140))</f>
        <v>End of Project</v>
      </c>
      <c r="B1141" s="473" t="str">
        <f>IF(ISNUMBER('Named Boundary Report'!$A1140), "",TRIM(SUBSTITUTE('Named Boundary Report'!$A1140, CHAR(160), " ")))</f>
        <v/>
      </c>
      <c r="C1141" s="475">
        <f>'Named Boundary Report'!$F1140</f>
        <v>0</v>
      </c>
    </row>
    <row r="1142" spans="1:3" x14ac:dyDescent="0.25">
      <c r="A1142" s="532" t="str">
        <f>IF(ISNUMBER(VALUE(SUBSTITUTE('Named Boundary Report'!$A1141,"+",""))), VALUE(SUBSTITUTE('Named Boundary Report'!$A1141,"+","")), IF(TRIM('Named Boundary Report'!$A1141)="", "End of Project", $A1141))</f>
        <v>End of Project</v>
      </c>
      <c r="B1142" s="473" t="str">
        <f>IF(ISNUMBER('Named Boundary Report'!$A1141), "",TRIM(SUBSTITUTE('Named Boundary Report'!$A1141, CHAR(160), " ")))</f>
        <v/>
      </c>
      <c r="C1142" s="475">
        <f>'Named Boundary Report'!$F1141</f>
        <v>0</v>
      </c>
    </row>
    <row r="1143" spans="1:3" x14ac:dyDescent="0.25">
      <c r="A1143" s="532" t="str">
        <f>IF(ISNUMBER(VALUE(SUBSTITUTE('Named Boundary Report'!$A1142,"+",""))), VALUE(SUBSTITUTE('Named Boundary Report'!$A1142,"+","")), IF(TRIM('Named Boundary Report'!$A1142)="", "End of Project", $A1142))</f>
        <v>End of Project</v>
      </c>
      <c r="B1143" s="473" t="str">
        <f>IF(ISNUMBER('Named Boundary Report'!$A1142), "",TRIM(SUBSTITUTE('Named Boundary Report'!$A1142, CHAR(160), " ")))</f>
        <v/>
      </c>
      <c r="C1143" s="475">
        <f>'Named Boundary Report'!$F1142</f>
        <v>0</v>
      </c>
    </row>
    <row r="1144" spans="1:3" x14ac:dyDescent="0.25">
      <c r="A1144" s="532" t="str">
        <f>IF(ISNUMBER(VALUE(SUBSTITUTE('Named Boundary Report'!$A1143,"+",""))), VALUE(SUBSTITUTE('Named Boundary Report'!$A1143,"+","")), IF(TRIM('Named Boundary Report'!$A1143)="", "End of Project", $A1143))</f>
        <v>End of Project</v>
      </c>
      <c r="B1144" s="473" t="str">
        <f>IF(ISNUMBER('Named Boundary Report'!$A1143), "",TRIM(SUBSTITUTE('Named Boundary Report'!$A1143, CHAR(160), " ")))</f>
        <v/>
      </c>
      <c r="C1144" s="475">
        <f>'Named Boundary Report'!$F1143</f>
        <v>0</v>
      </c>
    </row>
    <row r="1145" spans="1:3" x14ac:dyDescent="0.25">
      <c r="A1145" s="532" t="str">
        <f>IF(ISNUMBER(VALUE(SUBSTITUTE('Named Boundary Report'!$A1144,"+",""))), VALUE(SUBSTITUTE('Named Boundary Report'!$A1144,"+","")), IF(TRIM('Named Boundary Report'!$A1144)="", "End of Project", $A1144))</f>
        <v>End of Project</v>
      </c>
      <c r="B1145" s="473" t="str">
        <f>IF(ISNUMBER('Named Boundary Report'!$A1144), "",TRIM(SUBSTITUTE('Named Boundary Report'!$A1144, CHAR(160), " ")))</f>
        <v/>
      </c>
      <c r="C1145" s="475">
        <f>'Named Boundary Report'!$F1144</f>
        <v>0</v>
      </c>
    </row>
    <row r="1146" spans="1:3" x14ac:dyDescent="0.25">
      <c r="A1146" s="532" t="str">
        <f>IF(ISNUMBER(VALUE(SUBSTITUTE('Named Boundary Report'!$A1145,"+",""))), VALUE(SUBSTITUTE('Named Boundary Report'!$A1145,"+","")), IF(TRIM('Named Boundary Report'!$A1145)="", "End of Project", $A1145))</f>
        <v>End of Project</v>
      </c>
      <c r="B1146" s="473" t="str">
        <f>IF(ISNUMBER('Named Boundary Report'!$A1145), "",TRIM(SUBSTITUTE('Named Boundary Report'!$A1145, CHAR(160), " ")))</f>
        <v/>
      </c>
      <c r="C1146" s="475">
        <f>'Named Boundary Report'!$F1145</f>
        <v>0</v>
      </c>
    </row>
    <row r="1147" spans="1:3" x14ac:dyDescent="0.25">
      <c r="A1147" s="532" t="str">
        <f>IF(ISNUMBER(VALUE(SUBSTITUTE('Named Boundary Report'!$A1146,"+",""))), VALUE(SUBSTITUTE('Named Boundary Report'!$A1146,"+","")), IF(TRIM('Named Boundary Report'!$A1146)="", "End of Project", $A1146))</f>
        <v>End of Project</v>
      </c>
      <c r="B1147" s="473" t="str">
        <f>IF(ISNUMBER('Named Boundary Report'!$A1146), "",TRIM(SUBSTITUTE('Named Boundary Report'!$A1146, CHAR(160), " ")))</f>
        <v/>
      </c>
      <c r="C1147" s="475">
        <f>'Named Boundary Report'!$F1146</f>
        <v>0</v>
      </c>
    </row>
    <row r="1148" spans="1:3" x14ac:dyDescent="0.25">
      <c r="A1148" s="532" t="str">
        <f>IF(ISNUMBER(VALUE(SUBSTITUTE('Named Boundary Report'!$A1147,"+",""))), VALUE(SUBSTITUTE('Named Boundary Report'!$A1147,"+","")), IF(TRIM('Named Boundary Report'!$A1147)="", "End of Project", $A1147))</f>
        <v>End of Project</v>
      </c>
      <c r="B1148" s="473" t="str">
        <f>IF(ISNUMBER('Named Boundary Report'!$A1147), "",TRIM(SUBSTITUTE('Named Boundary Report'!$A1147, CHAR(160), " ")))</f>
        <v/>
      </c>
      <c r="C1148" s="475">
        <f>'Named Boundary Report'!$F1147</f>
        <v>0</v>
      </c>
    </row>
    <row r="1149" spans="1:3" x14ac:dyDescent="0.25">
      <c r="A1149" s="532" t="str">
        <f>IF(ISNUMBER(VALUE(SUBSTITUTE('Named Boundary Report'!$A1148,"+",""))), VALUE(SUBSTITUTE('Named Boundary Report'!$A1148,"+","")), IF(TRIM('Named Boundary Report'!$A1148)="", "End of Project", $A1148))</f>
        <v>End of Project</v>
      </c>
      <c r="B1149" s="473" t="str">
        <f>IF(ISNUMBER('Named Boundary Report'!$A1148), "",TRIM(SUBSTITUTE('Named Boundary Report'!$A1148, CHAR(160), " ")))</f>
        <v/>
      </c>
      <c r="C1149" s="475">
        <f>'Named Boundary Report'!$F1148</f>
        <v>0</v>
      </c>
    </row>
    <row r="1150" spans="1:3" x14ac:dyDescent="0.25">
      <c r="A1150" s="532" t="str">
        <f>IF(ISNUMBER(VALUE(SUBSTITUTE('Named Boundary Report'!$A1149,"+",""))), VALUE(SUBSTITUTE('Named Boundary Report'!$A1149,"+","")), IF(TRIM('Named Boundary Report'!$A1149)="", "End of Project", $A1149))</f>
        <v>End of Project</v>
      </c>
      <c r="B1150" s="473" t="str">
        <f>IF(ISNUMBER('Named Boundary Report'!$A1149), "",TRIM(SUBSTITUTE('Named Boundary Report'!$A1149, CHAR(160), " ")))</f>
        <v/>
      </c>
      <c r="C1150" s="475">
        <f>'Named Boundary Report'!$F1149</f>
        <v>0</v>
      </c>
    </row>
    <row r="1151" spans="1:3" x14ac:dyDescent="0.25">
      <c r="A1151" s="532" t="str">
        <f>IF(ISNUMBER(VALUE(SUBSTITUTE('Named Boundary Report'!$A1150,"+",""))), VALUE(SUBSTITUTE('Named Boundary Report'!$A1150,"+","")), IF(TRIM('Named Boundary Report'!$A1150)="", "End of Project", $A1150))</f>
        <v>End of Project</v>
      </c>
      <c r="B1151" s="473" t="str">
        <f>IF(ISNUMBER('Named Boundary Report'!$A1150), "",TRIM(SUBSTITUTE('Named Boundary Report'!$A1150, CHAR(160), " ")))</f>
        <v/>
      </c>
      <c r="C1151" s="475">
        <f>'Named Boundary Report'!$F1150</f>
        <v>0</v>
      </c>
    </row>
    <row r="1152" spans="1:3" x14ac:dyDescent="0.25">
      <c r="A1152" s="532" t="str">
        <f>IF(ISNUMBER(VALUE(SUBSTITUTE('Named Boundary Report'!$A1151,"+",""))), VALUE(SUBSTITUTE('Named Boundary Report'!$A1151,"+","")), IF(TRIM('Named Boundary Report'!$A1151)="", "End of Project", $A1151))</f>
        <v>End of Project</v>
      </c>
      <c r="B1152" s="473" t="str">
        <f>IF(ISNUMBER('Named Boundary Report'!$A1151), "",TRIM(SUBSTITUTE('Named Boundary Report'!$A1151, CHAR(160), " ")))</f>
        <v/>
      </c>
      <c r="C1152" s="475">
        <f>'Named Boundary Report'!$F1151</f>
        <v>0</v>
      </c>
    </row>
    <row r="1153" spans="1:3" x14ac:dyDescent="0.25">
      <c r="A1153" s="532" t="str">
        <f>IF(ISNUMBER(VALUE(SUBSTITUTE('Named Boundary Report'!$A1152,"+",""))), VALUE(SUBSTITUTE('Named Boundary Report'!$A1152,"+","")), IF(TRIM('Named Boundary Report'!$A1152)="", "End of Project", $A1152))</f>
        <v>End of Project</v>
      </c>
      <c r="B1153" s="473" t="str">
        <f>IF(ISNUMBER('Named Boundary Report'!$A1152), "",TRIM(SUBSTITUTE('Named Boundary Report'!$A1152, CHAR(160), " ")))</f>
        <v/>
      </c>
      <c r="C1153" s="475">
        <f>'Named Boundary Report'!$F1152</f>
        <v>0</v>
      </c>
    </row>
    <row r="1154" spans="1:3" x14ac:dyDescent="0.25">
      <c r="A1154" s="532" t="str">
        <f>IF(ISNUMBER(VALUE(SUBSTITUTE('Named Boundary Report'!$A1153,"+",""))), VALUE(SUBSTITUTE('Named Boundary Report'!$A1153,"+","")), IF(TRIM('Named Boundary Report'!$A1153)="", "End of Project", $A1153))</f>
        <v>End of Project</v>
      </c>
      <c r="B1154" s="473" t="str">
        <f>IF(ISNUMBER('Named Boundary Report'!$A1153), "",TRIM(SUBSTITUTE('Named Boundary Report'!$A1153, CHAR(160), " ")))</f>
        <v/>
      </c>
      <c r="C1154" s="475">
        <f>'Named Boundary Report'!$F1153</f>
        <v>0</v>
      </c>
    </row>
    <row r="1155" spans="1:3" x14ac:dyDescent="0.25">
      <c r="A1155" s="532" t="str">
        <f>IF(ISNUMBER(VALUE(SUBSTITUTE('Named Boundary Report'!$A1154,"+",""))), VALUE(SUBSTITUTE('Named Boundary Report'!$A1154,"+","")), IF(TRIM('Named Boundary Report'!$A1154)="", "End of Project", $A1154))</f>
        <v>End of Project</v>
      </c>
      <c r="B1155" s="473" t="str">
        <f>IF(ISNUMBER('Named Boundary Report'!$A1154), "",TRIM(SUBSTITUTE('Named Boundary Report'!$A1154, CHAR(160), " ")))</f>
        <v/>
      </c>
      <c r="C1155" s="475">
        <f>'Named Boundary Report'!$F1154</f>
        <v>0</v>
      </c>
    </row>
    <row r="1156" spans="1:3" x14ac:dyDescent="0.25">
      <c r="A1156" s="532" t="str">
        <f>IF(ISNUMBER(VALUE(SUBSTITUTE('Named Boundary Report'!$A1155,"+",""))), VALUE(SUBSTITUTE('Named Boundary Report'!$A1155,"+","")), IF(TRIM('Named Boundary Report'!$A1155)="", "End of Project", $A1155))</f>
        <v>End of Project</v>
      </c>
      <c r="B1156" s="473" t="str">
        <f>IF(ISNUMBER('Named Boundary Report'!$A1155), "",TRIM(SUBSTITUTE('Named Boundary Report'!$A1155, CHAR(160), " ")))</f>
        <v/>
      </c>
      <c r="C1156" s="475">
        <f>'Named Boundary Report'!$F1155</f>
        <v>0</v>
      </c>
    </row>
    <row r="1157" spans="1:3" x14ac:dyDescent="0.25">
      <c r="A1157" s="532" t="str">
        <f>IF(ISNUMBER(VALUE(SUBSTITUTE('Named Boundary Report'!$A1156,"+",""))), VALUE(SUBSTITUTE('Named Boundary Report'!$A1156,"+","")), IF(TRIM('Named Boundary Report'!$A1156)="", "End of Project", $A1156))</f>
        <v>End of Project</v>
      </c>
      <c r="B1157" s="473" t="str">
        <f>IF(ISNUMBER('Named Boundary Report'!$A1156), "",TRIM(SUBSTITUTE('Named Boundary Report'!$A1156, CHAR(160), " ")))</f>
        <v/>
      </c>
      <c r="C1157" s="475">
        <f>'Named Boundary Report'!$F1156</f>
        <v>0</v>
      </c>
    </row>
    <row r="1158" spans="1:3" x14ac:dyDescent="0.25">
      <c r="A1158" s="532" t="str">
        <f>IF(ISNUMBER(VALUE(SUBSTITUTE('Named Boundary Report'!$A1157,"+",""))), VALUE(SUBSTITUTE('Named Boundary Report'!$A1157,"+","")), IF(TRIM('Named Boundary Report'!$A1157)="", "End of Project", $A1157))</f>
        <v>End of Project</v>
      </c>
      <c r="B1158" s="473" t="str">
        <f>IF(ISNUMBER('Named Boundary Report'!$A1157), "",TRIM(SUBSTITUTE('Named Boundary Report'!$A1157, CHAR(160), " ")))</f>
        <v/>
      </c>
      <c r="C1158" s="475">
        <f>'Named Boundary Report'!$F1157</f>
        <v>0</v>
      </c>
    </row>
    <row r="1159" spans="1:3" x14ac:dyDescent="0.25">
      <c r="A1159" s="532" t="str">
        <f>IF(ISNUMBER(VALUE(SUBSTITUTE('Named Boundary Report'!$A1158,"+",""))), VALUE(SUBSTITUTE('Named Boundary Report'!$A1158,"+","")), IF(TRIM('Named Boundary Report'!$A1158)="", "End of Project", $A1158))</f>
        <v>End of Project</v>
      </c>
      <c r="B1159" s="473" t="str">
        <f>IF(ISNUMBER('Named Boundary Report'!$A1158), "",TRIM(SUBSTITUTE('Named Boundary Report'!$A1158, CHAR(160), " ")))</f>
        <v/>
      </c>
      <c r="C1159" s="475">
        <f>'Named Boundary Report'!$F1158</f>
        <v>0</v>
      </c>
    </row>
    <row r="1160" spans="1:3" x14ac:dyDescent="0.25">
      <c r="A1160" s="532" t="str">
        <f>IF(ISNUMBER(VALUE(SUBSTITUTE('Named Boundary Report'!$A1159,"+",""))), VALUE(SUBSTITUTE('Named Boundary Report'!$A1159,"+","")), IF(TRIM('Named Boundary Report'!$A1159)="", "End of Project", $A1159))</f>
        <v>End of Project</v>
      </c>
      <c r="B1160" s="473" t="str">
        <f>IF(ISNUMBER('Named Boundary Report'!$A1159), "",TRIM(SUBSTITUTE('Named Boundary Report'!$A1159, CHAR(160), " ")))</f>
        <v/>
      </c>
      <c r="C1160" s="475">
        <f>'Named Boundary Report'!$F1159</f>
        <v>0</v>
      </c>
    </row>
    <row r="1161" spans="1:3" x14ac:dyDescent="0.25">
      <c r="A1161" s="532" t="str">
        <f>IF(ISNUMBER(VALUE(SUBSTITUTE('Named Boundary Report'!$A1160,"+",""))), VALUE(SUBSTITUTE('Named Boundary Report'!$A1160,"+","")), IF(TRIM('Named Boundary Report'!$A1160)="", "End of Project", $A1160))</f>
        <v>End of Project</v>
      </c>
      <c r="B1161" s="473" t="str">
        <f>IF(ISNUMBER('Named Boundary Report'!$A1160), "",TRIM(SUBSTITUTE('Named Boundary Report'!$A1160, CHAR(160), " ")))</f>
        <v/>
      </c>
      <c r="C1161" s="475">
        <f>'Named Boundary Report'!$F1160</f>
        <v>0</v>
      </c>
    </row>
    <row r="1162" spans="1:3" x14ac:dyDescent="0.25">
      <c r="A1162" s="532" t="str">
        <f>IF(ISNUMBER(VALUE(SUBSTITUTE('Named Boundary Report'!$A1161,"+",""))), VALUE(SUBSTITUTE('Named Boundary Report'!$A1161,"+","")), IF(TRIM('Named Boundary Report'!$A1161)="", "End of Project", $A1161))</f>
        <v>End of Project</v>
      </c>
      <c r="B1162" s="473" t="str">
        <f>IF(ISNUMBER('Named Boundary Report'!$A1161), "",TRIM(SUBSTITUTE('Named Boundary Report'!$A1161, CHAR(160), " ")))</f>
        <v/>
      </c>
      <c r="C1162" s="475">
        <f>'Named Boundary Report'!$F1161</f>
        <v>0</v>
      </c>
    </row>
    <row r="1163" spans="1:3" x14ac:dyDescent="0.25">
      <c r="A1163" s="532" t="str">
        <f>IF(ISNUMBER(VALUE(SUBSTITUTE('Named Boundary Report'!$A1162,"+",""))), VALUE(SUBSTITUTE('Named Boundary Report'!$A1162,"+","")), IF(TRIM('Named Boundary Report'!$A1162)="", "End of Project", $A1162))</f>
        <v>End of Project</v>
      </c>
      <c r="B1163" s="473" t="str">
        <f>IF(ISNUMBER('Named Boundary Report'!$A1162), "",TRIM(SUBSTITUTE('Named Boundary Report'!$A1162, CHAR(160), " ")))</f>
        <v/>
      </c>
      <c r="C1163" s="475">
        <f>'Named Boundary Report'!$F1162</f>
        <v>0</v>
      </c>
    </row>
    <row r="1164" spans="1:3" x14ac:dyDescent="0.25">
      <c r="A1164" s="532" t="str">
        <f>IF(ISNUMBER(VALUE(SUBSTITUTE('Named Boundary Report'!$A1163,"+",""))), VALUE(SUBSTITUTE('Named Boundary Report'!$A1163,"+","")), IF(TRIM('Named Boundary Report'!$A1163)="", "End of Project", $A1163))</f>
        <v>End of Project</v>
      </c>
      <c r="B1164" s="473" t="str">
        <f>IF(ISNUMBER('Named Boundary Report'!$A1163), "",TRIM(SUBSTITUTE('Named Boundary Report'!$A1163, CHAR(160), " ")))</f>
        <v/>
      </c>
      <c r="C1164" s="475">
        <f>'Named Boundary Report'!$F1163</f>
        <v>0</v>
      </c>
    </row>
    <row r="1165" spans="1:3" x14ac:dyDescent="0.25">
      <c r="A1165" s="532" t="str">
        <f>IF(ISNUMBER(VALUE(SUBSTITUTE('Named Boundary Report'!$A1164,"+",""))), VALUE(SUBSTITUTE('Named Boundary Report'!$A1164,"+","")), IF(TRIM('Named Boundary Report'!$A1164)="", "End of Project", $A1164))</f>
        <v>End of Project</v>
      </c>
      <c r="B1165" s="473" t="str">
        <f>IF(ISNUMBER('Named Boundary Report'!$A1164), "",TRIM(SUBSTITUTE('Named Boundary Report'!$A1164, CHAR(160), " ")))</f>
        <v/>
      </c>
      <c r="C1165" s="475">
        <f>'Named Boundary Report'!$F1164</f>
        <v>0</v>
      </c>
    </row>
    <row r="1166" spans="1:3" x14ac:dyDescent="0.25">
      <c r="A1166" s="532" t="str">
        <f>IF(ISNUMBER(VALUE(SUBSTITUTE('Named Boundary Report'!$A1165,"+",""))), VALUE(SUBSTITUTE('Named Boundary Report'!$A1165,"+","")), IF(TRIM('Named Boundary Report'!$A1165)="", "End of Project", $A1165))</f>
        <v>End of Project</v>
      </c>
      <c r="B1166" s="473" t="str">
        <f>IF(ISNUMBER('Named Boundary Report'!$A1165), "",TRIM(SUBSTITUTE('Named Boundary Report'!$A1165, CHAR(160), " ")))</f>
        <v/>
      </c>
      <c r="C1166" s="475">
        <f>'Named Boundary Report'!$F1165</f>
        <v>0</v>
      </c>
    </row>
    <row r="1167" spans="1:3" x14ac:dyDescent="0.25">
      <c r="A1167" s="532" t="str">
        <f>IF(ISNUMBER(VALUE(SUBSTITUTE('Named Boundary Report'!$A1166,"+",""))), VALUE(SUBSTITUTE('Named Boundary Report'!$A1166,"+","")), IF(TRIM('Named Boundary Report'!$A1166)="", "End of Project", $A1166))</f>
        <v>End of Project</v>
      </c>
      <c r="B1167" s="473" t="str">
        <f>IF(ISNUMBER('Named Boundary Report'!$A1166), "",TRIM(SUBSTITUTE('Named Boundary Report'!$A1166, CHAR(160), " ")))</f>
        <v/>
      </c>
      <c r="C1167" s="475">
        <f>'Named Boundary Report'!$F1166</f>
        <v>0</v>
      </c>
    </row>
    <row r="1168" spans="1:3" x14ac:dyDescent="0.25">
      <c r="A1168" s="532" t="str">
        <f>IF(ISNUMBER(VALUE(SUBSTITUTE('Named Boundary Report'!$A1167,"+",""))), VALUE(SUBSTITUTE('Named Boundary Report'!$A1167,"+","")), IF(TRIM('Named Boundary Report'!$A1167)="", "End of Project", $A1167))</f>
        <v>End of Project</v>
      </c>
      <c r="B1168" s="473" t="str">
        <f>IF(ISNUMBER('Named Boundary Report'!$A1167), "",TRIM(SUBSTITUTE('Named Boundary Report'!$A1167, CHAR(160), " ")))</f>
        <v/>
      </c>
      <c r="C1168" s="475">
        <f>'Named Boundary Report'!$F1167</f>
        <v>0</v>
      </c>
    </row>
    <row r="1169" spans="1:3" x14ac:dyDescent="0.25">
      <c r="A1169" s="532" t="str">
        <f>IF(ISNUMBER(VALUE(SUBSTITUTE('Named Boundary Report'!$A1168,"+",""))), VALUE(SUBSTITUTE('Named Boundary Report'!$A1168,"+","")), IF(TRIM('Named Boundary Report'!$A1168)="", "End of Project", $A1168))</f>
        <v>End of Project</v>
      </c>
      <c r="B1169" s="473" t="str">
        <f>IF(ISNUMBER('Named Boundary Report'!$A1168), "",TRIM(SUBSTITUTE('Named Boundary Report'!$A1168, CHAR(160), " ")))</f>
        <v/>
      </c>
      <c r="C1169" s="475">
        <f>'Named Boundary Report'!$F1168</f>
        <v>0</v>
      </c>
    </row>
    <row r="1170" spans="1:3" x14ac:dyDescent="0.25">
      <c r="A1170" s="532" t="str">
        <f>IF(ISNUMBER(VALUE(SUBSTITUTE('Named Boundary Report'!$A1169,"+",""))), VALUE(SUBSTITUTE('Named Boundary Report'!$A1169,"+","")), IF(TRIM('Named Boundary Report'!$A1169)="", "End of Project", $A1169))</f>
        <v>End of Project</v>
      </c>
      <c r="B1170" s="473" t="str">
        <f>IF(ISNUMBER('Named Boundary Report'!$A1169), "",TRIM(SUBSTITUTE('Named Boundary Report'!$A1169, CHAR(160), " ")))</f>
        <v/>
      </c>
      <c r="C1170" s="475">
        <f>'Named Boundary Report'!$F1169</f>
        <v>0</v>
      </c>
    </row>
    <row r="1171" spans="1:3" x14ac:dyDescent="0.25">
      <c r="A1171" s="532" t="str">
        <f>IF(ISNUMBER(VALUE(SUBSTITUTE('Named Boundary Report'!$A1170,"+",""))), VALUE(SUBSTITUTE('Named Boundary Report'!$A1170,"+","")), IF(TRIM('Named Boundary Report'!$A1170)="", "End of Project", $A1170))</f>
        <v>End of Project</v>
      </c>
      <c r="B1171" s="473" t="str">
        <f>IF(ISNUMBER('Named Boundary Report'!$A1170), "",TRIM(SUBSTITUTE('Named Boundary Report'!$A1170, CHAR(160), " ")))</f>
        <v/>
      </c>
      <c r="C1171" s="475">
        <f>'Named Boundary Report'!$F1170</f>
        <v>0</v>
      </c>
    </row>
    <row r="1172" spans="1:3" x14ac:dyDescent="0.25">
      <c r="A1172" s="532" t="str">
        <f>IF(ISNUMBER(VALUE(SUBSTITUTE('Named Boundary Report'!$A1171,"+",""))), VALUE(SUBSTITUTE('Named Boundary Report'!$A1171,"+","")), IF(TRIM('Named Boundary Report'!$A1171)="", "End of Project", $A1171))</f>
        <v>End of Project</v>
      </c>
      <c r="B1172" s="473" t="str">
        <f>IF(ISNUMBER('Named Boundary Report'!$A1171), "",TRIM(SUBSTITUTE('Named Boundary Report'!$A1171, CHAR(160), " ")))</f>
        <v/>
      </c>
      <c r="C1172" s="475">
        <f>'Named Boundary Report'!$F1171</f>
        <v>0</v>
      </c>
    </row>
    <row r="1173" spans="1:3" x14ac:dyDescent="0.25">
      <c r="A1173" s="532" t="str">
        <f>IF(ISNUMBER(VALUE(SUBSTITUTE('Named Boundary Report'!$A1172,"+",""))), VALUE(SUBSTITUTE('Named Boundary Report'!$A1172,"+","")), IF(TRIM('Named Boundary Report'!$A1172)="", "End of Project", $A1172))</f>
        <v>End of Project</v>
      </c>
      <c r="B1173" s="473" t="str">
        <f>IF(ISNUMBER('Named Boundary Report'!$A1172), "",TRIM(SUBSTITUTE('Named Boundary Report'!$A1172, CHAR(160), " ")))</f>
        <v/>
      </c>
      <c r="C1173" s="475">
        <f>'Named Boundary Report'!$F1172</f>
        <v>0</v>
      </c>
    </row>
    <row r="1174" spans="1:3" x14ac:dyDescent="0.25">
      <c r="A1174" s="532" t="str">
        <f>IF(ISNUMBER(VALUE(SUBSTITUTE('Named Boundary Report'!$A1173,"+",""))), VALUE(SUBSTITUTE('Named Boundary Report'!$A1173,"+","")), IF(TRIM('Named Boundary Report'!$A1173)="", "End of Project", $A1173))</f>
        <v>End of Project</v>
      </c>
      <c r="B1174" s="473" t="str">
        <f>IF(ISNUMBER('Named Boundary Report'!$A1173), "",TRIM(SUBSTITUTE('Named Boundary Report'!$A1173, CHAR(160), " ")))</f>
        <v/>
      </c>
      <c r="C1174" s="475">
        <f>'Named Boundary Report'!$F1173</f>
        <v>0</v>
      </c>
    </row>
    <row r="1175" spans="1:3" x14ac:dyDescent="0.25">
      <c r="A1175" s="532" t="str">
        <f>IF(ISNUMBER(VALUE(SUBSTITUTE('Named Boundary Report'!$A1174,"+",""))), VALUE(SUBSTITUTE('Named Boundary Report'!$A1174,"+","")), IF(TRIM('Named Boundary Report'!$A1174)="", "End of Project", $A1174))</f>
        <v>End of Project</v>
      </c>
      <c r="B1175" s="473" t="str">
        <f>IF(ISNUMBER('Named Boundary Report'!$A1174), "",TRIM(SUBSTITUTE('Named Boundary Report'!$A1174, CHAR(160), " ")))</f>
        <v/>
      </c>
      <c r="C1175" s="475">
        <f>'Named Boundary Report'!$F1174</f>
        <v>0</v>
      </c>
    </row>
    <row r="1176" spans="1:3" x14ac:dyDescent="0.25">
      <c r="A1176" s="532" t="str">
        <f>IF(ISNUMBER(VALUE(SUBSTITUTE('Named Boundary Report'!$A1175,"+",""))), VALUE(SUBSTITUTE('Named Boundary Report'!$A1175,"+","")), IF(TRIM('Named Boundary Report'!$A1175)="", "End of Project", $A1175))</f>
        <v>End of Project</v>
      </c>
      <c r="B1176" s="473" t="str">
        <f>IF(ISNUMBER('Named Boundary Report'!$A1175), "",TRIM(SUBSTITUTE('Named Boundary Report'!$A1175, CHAR(160), " ")))</f>
        <v/>
      </c>
      <c r="C1176" s="475">
        <f>'Named Boundary Report'!$F1175</f>
        <v>0</v>
      </c>
    </row>
    <row r="1177" spans="1:3" x14ac:dyDescent="0.25">
      <c r="A1177" s="532" t="str">
        <f>IF(ISNUMBER(VALUE(SUBSTITUTE('Named Boundary Report'!$A1176,"+",""))), VALUE(SUBSTITUTE('Named Boundary Report'!$A1176,"+","")), IF(TRIM('Named Boundary Report'!$A1176)="", "End of Project", $A1176))</f>
        <v>End of Project</v>
      </c>
      <c r="B1177" s="473" t="str">
        <f>IF(ISNUMBER('Named Boundary Report'!$A1176), "",TRIM(SUBSTITUTE('Named Boundary Report'!$A1176, CHAR(160), " ")))</f>
        <v/>
      </c>
      <c r="C1177" s="475">
        <f>'Named Boundary Report'!$F1176</f>
        <v>0</v>
      </c>
    </row>
    <row r="1178" spans="1:3" x14ac:dyDescent="0.25">
      <c r="A1178" s="532" t="str">
        <f>IF(ISNUMBER(VALUE(SUBSTITUTE('Named Boundary Report'!$A1177,"+",""))), VALUE(SUBSTITUTE('Named Boundary Report'!$A1177,"+","")), IF(TRIM('Named Boundary Report'!$A1177)="", "End of Project", $A1177))</f>
        <v>End of Project</v>
      </c>
      <c r="B1178" s="473" t="str">
        <f>IF(ISNUMBER('Named Boundary Report'!$A1177), "",TRIM(SUBSTITUTE('Named Boundary Report'!$A1177, CHAR(160), " ")))</f>
        <v/>
      </c>
      <c r="C1178" s="475">
        <f>'Named Boundary Report'!$F1177</f>
        <v>0</v>
      </c>
    </row>
    <row r="1179" spans="1:3" x14ac:dyDescent="0.25">
      <c r="A1179" s="532" t="str">
        <f>IF(ISNUMBER(VALUE(SUBSTITUTE('Named Boundary Report'!$A1178,"+",""))), VALUE(SUBSTITUTE('Named Boundary Report'!$A1178,"+","")), IF(TRIM('Named Boundary Report'!$A1178)="", "End of Project", $A1178))</f>
        <v>End of Project</v>
      </c>
      <c r="B1179" s="473" t="str">
        <f>IF(ISNUMBER('Named Boundary Report'!$A1178), "",TRIM(SUBSTITUTE('Named Boundary Report'!$A1178, CHAR(160), " ")))</f>
        <v/>
      </c>
      <c r="C1179" s="475">
        <f>'Named Boundary Report'!$F1178</f>
        <v>0</v>
      </c>
    </row>
    <row r="1180" spans="1:3" x14ac:dyDescent="0.25">
      <c r="A1180" s="532" t="str">
        <f>IF(ISNUMBER(VALUE(SUBSTITUTE('Named Boundary Report'!$A1179,"+",""))), VALUE(SUBSTITUTE('Named Boundary Report'!$A1179,"+","")), IF(TRIM('Named Boundary Report'!$A1179)="", "End of Project", $A1179))</f>
        <v>End of Project</v>
      </c>
      <c r="B1180" s="473" t="str">
        <f>IF(ISNUMBER('Named Boundary Report'!$A1179), "",TRIM(SUBSTITUTE('Named Boundary Report'!$A1179, CHAR(160), " ")))</f>
        <v/>
      </c>
      <c r="C1180" s="475">
        <f>'Named Boundary Report'!$F1179</f>
        <v>0</v>
      </c>
    </row>
    <row r="1181" spans="1:3" x14ac:dyDescent="0.25">
      <c r="A1181" s="532" t="str">
        <f>IF(ISNUMBER(VALUE(SUBSTITUTE('Named Boundary Report'!$A1180,"+",""))), VALUE(SUBSTITUTE('Named Boundary Report'!$A1180,"+","")), IF(TRIM('Named Boundary Report'!$A1180)="", "End of Project", $A1180))</f>
        <v>End of Project</v>
      </c>
      <c r="B1181" s="473" t="str">
        <f>IF(ISNUMBER('Named Boundary Report'!$A1180), "",TRIM(SUBSTITUTE('Named Boundary Report'!$A1180, CHAR(160), " ")))</f>
        <v/>
      </c>
      <c r="C1181" s="475">
        <f>'Named Boundary Report'!$F1180</f>
        <v>0</v>
      </c>
    </row>
    <row r="1182" spans="1:3" x14ac:dyDescent="0.25">
      <c r="A1182" s="532" t="str">
        <f>IF(ISNUMBER(VALUE(SUBSTITUTE('Named Boundary Report'!$A1181,"+",""))), VALUE(SUBSTITUTE('Named Boundary Report'!$A1181,"+","")), IF(TRIM('Named Boundary Report'!$A1181)="", "End of Project", $A1181))</f>
        <v>End of Project</v>
      </c>
      <c r="B1182" s="473" t="str">
        <f>IF(ISNUMBER('Named Boundary Report'!$A1181), "",TRIM(SUBSTITUTE('Named Boundary Report'!$A1181, CHAR(160), " ")))</f>
        <v/>
      </c>
      <c r="C1182" s="475">
        <f>'Named Boundary Report'!$F1181</f>
        <v>0</v>
      </c>
    </row>
    <row r="1183" spans="1:3" x14ac:dyDescent="0.25">
      <c r="A1183" s="532" t="str">
        <f>IF(ISNUMBER(VALUE(SUBSTITUTE('Named Boundary Report'!$A1182,"+",""))), VALUE(SUBSTITUTE('Named Boundary Report'!$A1182,"+","")), IF(TRIM('Named Boundary Report'!$A1182)="", "End of Project", $A1182))</f>
        <v>End of Project</v>
      </c>
      <c r="B1183" s="473" t="str">
        <f>IF(ISNUMBER('Named Boundary Report'!$A1182), "",TRIM(SUBSTITUTE('Named Boundary Report'!$A1182, CHAR(160), " ")))</f>
        <v/>
      </c>
      <c r="C1183" s="475">
        <f>'Named Boundary Report'!$F1182</f>
        <v>0</v>
      </c>
    </row>
    <row r="1184" spans="1:3" x14ac:dyDescent="0.25">
      <c r="A1184" s="532" t="str">
        <f>IF(ISNUMBER(VALUE(SUBSTITUTE('Named Boundary Report'!$A1183,"+",""))), VALUE(SUBSTITUTE('Named Boundary Report'!$A1183,"+","")), IF(TRIM('Named Boundary Report'!$A1183)="", "End of Project", $A1183))</f>
        <v>End of Project</v>
      </c>
      <c r="B1184" s="473" t="str">
        <f>IF(ISNUMBER('Named Boundary Report'!$A1183), "",TRIM(SUBSTITUTE('Named Boundary Report'!$A1183, CHAR(160), " ")))</f>
        <v/>
      </c>
      <c r="C1184" s="475">
        <f>'Named Boundary Report'!$F1183</f>
        <v>0</v>
      </c>
    </row>
    <row r="1185" spans="1:3" x14ac:dyDescent="0.25">
      <c r="A1185" s="532" t="str">
        <f>IF(ISNUMBER(VALUE(SUBSTITUTE('Named Boundary Report'!$A1184,"+",""))), VALUE(SUBSTITUTE('Named Boundary Report'!$A1184,"+","")), IF(TRIM('Named Boundary Report'!$A1184)="", "End of Project", $A1184))</f>
        <v>End of Project</v>
      </c>
      <c r="B1185" s="473" t="str">
        <f>IF(ISNUMBER('Named Boundary Report'!$A1184), "",TRIM(SUBSTITUTE('Named Boundary Report'!$A1184, CHAR(160), " ")))</f>
        <v/>
      </c>
      <c r="C1185" s="475">
        <f>'Named Boundary Report'!$F1184</f>
        <v>0</v>
      </c>
    </row>
    <row r="1186" spans="1:3" x14ac:dyDescent="0.25">
      <c r="A1186" s="532" t="str">
        <f>IF(ISNUMBER(VALUE(SUBSTITUTE('Named Boundary Report'!$A1185,"+",""))), VALUE(SUBSTITUTE('Named Boundary Report'!$A1185,"+","")), IF(TRIM('Named Boundary Report'!$A1185)="", "End of Project", $A1185))</f>
        <v>End of Project</v>
      </c>
      <c r="B1186" s="473" t="str">
        <f>IF(ISNUMBER('Named Boundary Report'!$A1185), "",TRIM(SUBSTITUTE('Named Boundary Report'!$A1185, CHAR(160), " ")))</f>
        <v/>
      </c>
      <c r="C1186" s="475">
        <f>'Named Boundary Report'!$F1185</f>
        <v>0</v>
      </c>
    </row>
    <row r="1187" spans="1:3" x14ac:dyDescent="0.25">
      <c r="A1187" s="532" t="str">
        <f>IF(ISNUMBER(VALUE(SUBSTITUTE('Named Boundary Report'!$A1186,"+",""))), VALUE(SUBSTITUTE('Named Boundary Report'!$A1186,"+","")), IF(TRIM('Named Boundary Report'!$A1186)="", "End of Project", $A1186))</f>
        <v>End of Project</v>
      </c>
      <c r="B1187" s="473" t="str">
        <f>IF(ISNUMBER('Named Boundary Report'!$A1186), "",TRIM(SUBSTITUTE('Named Boundary Report'!$A1186, CHAR(160), " ")))</f>
        <v/>
      </c>
      <c r="C1187" s="475">
        <f>'Named Boundary Report'!$F1186</f>
        <v>0</v>
      </c>
    </row>
    <row r="1188" spans="1:3" x14ac:dyDescent="0.25">
      <c r="A1188" s="532" t="str">
        <f>IF(ISNUMBER(VALUE(SUBSTITUTE('Named Boundary Report'!$A1187,"+",""))), VALUE(SUBSTITUTE('Named Boundary Report'!$A1187,"+","")), IF(TRIM('Named Boundary Report'!$A1187)="", "End of Project", $A1187))</f>
        <v>End of Project</v>
      </c>
      <c r="B1188" s="473" t="str">
        <f>IF(ISNUMBER('Named Boundary Report'!$A1187), "",TRIM(SUBSTITUTE('Named Boundary Report'!$A1187, CHAR(160), " ")))</f>
        <v/>
      </c>
      <c r="C1188" s="475">
        <f>'Named Boundary Report'!$F1187</f>
        <v>0</v>
      </c>
    </row>
    <row r="1189" spans="1:3" x14ac:dyDescent="0.25">
      <c r="A1189" s="532" t="str">
        <f>IF(ISNUMBER(VALUE(SUBSTITUTE('Named Boundary Report'!$A1188,"+",""))), VALUE(SUBSTITUTE('Named Boundary Report'!$A1188,"+","")), IF(TRIM('Named Boundary Report'!$A1188)="", "End of Project", $A1188))</f>
        <v>End of Project</v>
      </c>
      <c r="B1189" s="473" t="str">
        <f>IF(ISNUMBER('Named Boundary Report'!$A1188), "",TRIM(SUBSTITUTE('Named Boundary Report'!$A1188, CHAR(160), " ")))</f>
        <v/>
      </c>
      <c r="C1189" s="475">
        <f>'Named Boundary Report'!$F1188</f>
        <v>0</v>
      </c>
    </row>
    <row r="1190" spans="1:3" x14ac:dyDescent="0.25">
      <c r="A1190" s="532" t="str">
        <f>IF(ISNUMBER(VALUE(SUBSTITUTE('Named Boundary Report'!$A1189,"+",""))), VALUE(SUBSTITUTE('Named Boundary Report'!$A1189,"+","")), IF(TRIM('Named Boundary Report'!$A1189)="", "End of Project", $A1189))</f>
        <v>End of Project</v>
      </c>
      <c r="B1190" s="473" t="str">
        <f>IF(ISNUMBER('Named Boundary Report'!$A1189), "",TRIM(SUBSTITUTE('Named Boundary Report'!$A1189, CHAR(160), " ")))</f>
        <v/>
      </c>
      <c r="C1190" s="475">
        <f>'Named Boundary Report'!$F1189</f>
        <v>0</v>
      </c>
    </row>
    <row r="1191" spans="1:3" x14ac:dyDescent="0.25">
      <c r="A1191" s="532" t="str">
        <f>IF(ISNUMBER(VALUE(SUBSTITUTE('Named Boundary Report'!$A1190,"+",""))), VALUE(SUBSTITUTE('Named Boundary Report'!$A1190,"+","")), IF(TRIM('Named Boundary Report'!$A1190)="", "End of Project", $A1190))</f>
        <v>End of Project</v>
      </c>
      <c r="B1191" s="473" t="str">
        <f>IF(ISNUMBER('Named Boundary Report'!$A1190), "",TRIM(SUBSTITUTE('Named Boundary Report'!$A1190, CHAR(160), " ")))</f>
        <v/>
      </c>
      <c r="C1191" s="475">
        <f>'Named Boundary Report'!$F1190</f>
        <v>0</v>
      </c>
    </row>
    <row r="1192" spans="1:3" x14ac:dyDescent="0.25">
      <c r="A1192" s="532" t="str">
        <f>IF(ISNUMBER(VALUE(SUBSTITUTE('Named Boundary Report'!$A1191,"+",""))), VALUE(SUBSTITUTE('Named Boundary Report'!$A1191,"+","")), IF(TRIM('Named Boundary Report'!$A1191)="", "End of Project", $A1191))</f>
        <v>End of Project</v>
      </c>
      <c r="B1192" s="473" t="str">
        <f>IF(ISNUMBER('Named Boundary Report'!$A1191), "",TRIM(SUBSTITUTE('Named Boundary Report'!$A1191, CHAR(160), " ")))</f>
        <v/>
      </c>
      <c r="C1192" s="475">
        <f>'Named Boundary Report'!$F1191</f>
        <v>0</v>
      </c>
    </row>
    <row r="1193" spans="1:3" x14ac:dyDescent="0.25">
      <c r="A1193" s="532" t="str">
        <f>IF(ISNUMBER(VALUE(SUBSTITUTE('Named Boundary Report'!$A1192,"+",""))), VALUE(SUBSTITUTE('Named Boundary Report'!$A1192,"+","")), IF(TRIM('Named Boundary Report'!$A1192)="", "End of Project", $A1192))</f>
        <v>End of Project</v>
      </c>
      <c r="B1193" s="473" t="str">
        <f>IF(ISNUMBER('Named Boundary Report'!$A1192), "",TRIM(SUBSTITUTE('Named Boundary Report'!$A1192, CHAR(160), " ")))</f>
        <v/>
      </c>
      <c r="C1193" s="475">
        <f>'Named Boundary Report'!$F1192</f>
        <v>0</v>
      </c>
    </row>
    <row r="1194" spans="1:3" x14ac:dyDescent="0.25">
      <c r="A1194" s="532" t="str">
        <f>IF(ISNUMBER(VALUE(SUBSTITUTE('Named Boundary Report'!$A1193,"+",""))), VALUE(SUBSTITUTE('Named Boundary Report'!$A1193,"+","")), IF(TRIM('Named Boundary Report'!$A1193)="", "End of Project", $A1193))</f>
        <v>End of Project</v>
      </c>
      <c r="B1194" s="473" t="str">
        <f>IF(ISNUMBER('Named Boundary Report'!$A1193), "",TRIM(SUBSTITUTE('Named Boundary Report'!$A1193, CHAR(160), " ")))</f>
        <v/>
      </c>
      <c r="C1194" s="475">
        <f>'Named Boundary Report'!$F1193</f>
        <v>0</v>
      </c>
    </row>
    <row r="1195" spans="1:3" x14ac:dyDescent="0.25">
      <c r="A1195" s="532" t="str">
        <f>IF(ISNUMBER(VALUE(SUBSTITUTE('Named Boundary Report'!$A1194,"+",""))), VALUE(SUBSTITUTE('Named Boundary Report'!$A1194,"+","")), IF(TRIM('Named Boundary Report'!$A1194)="", "End of Project", $A1194))</f>
        <v>End of Project</v>
      </c>
      <c r="B1195" s="473" t="str">
        <f>IF(ISNUMBER('Named Boundary Report'!$A1194), "",TRIM(SUBSTITUTE('Named Boundary Report'!$A1194, CHAR(160), " ")))</f>
        <v/>
      </c>
      <c r="C1195" s="475">
        <f>'Named Boundary Report'!$F1194</f>
        <v>0</v>
      </c>
    </row>
    <row r="1196" spans="1:3" x14ac:dyDescent="0.25">
      <c r="A1196" s="532" t="str">
        <f>IF(ISNUMBER(VALUE(SUBSTITUTE('Named Boundary Report'!$A1195,"+",""))), VALUE(SUBSTITUTE('Named Boundary Report'!$A1195,"+","")), IF(TRIM('Named Boundary Report'!$A1195)="", "End of Project", $A1195))</f>
        <v>End of Project</v>
      </c>
      <c r="B1196" s="473" t="str">
        <f>IF(ISNUMBER('Named Boundary Report'!$A1195), "",TRIM(SUBSTITUTE('Named Boundary Report'!$A1195, CHAR(160), " ")))</f>
        <v/>
      </c>
      <c r="C1196" s="475">
        <f>'Named Boundary Report'!$F1195</f>
        <v>0</v>
      </c>
    </row>
    <row r="1197" spans="1:3" x14ac:dyDescent="0.25">
      <c r="A1197" s="532" t="str">
        <f>IF(ISNUMBER(VALUE(SUBSTITUTE('Named Boundary Report'!$A1196,"+",""))), VALUE(SUBSTITUTE('Named Boundary Report'!$A1196,"+","")), IF(TRIM('Named Boundary Report'!$A1196)="", "End of Project", $A1196))</f>
        <v>End of Project</v>
      </c>
      <c r="B1197" s="473" t="str">
        <f>IF(ISNUMBER('Named Boundary Report'!$A1196), "",TRIM(SUBSTITUTE('Named Boundary Report'!$A1196, CHAR(160), " ")))</f>
        <v/>
      </c>
      <c r="C1197" s="475">
        <f>'Named Boundary Report'!$F1196</f>
        <v>0</v>
      </c>
    </row>
    <row r="1198" spans="1:3" x14ac:dyDescent="0.25">
      <c r="A1198" s="532" t="str">
        <f>IF(ISNUMBER(VALUE(SUBSTITUTE('Named Boundary Report'!$A1197,"+",""))), VALUE(SUBSTITUTE('Named Boundary Report'!$A1197,"+","")), IF(TRIM('Named Boundary Report'!$A1197)="", "End of Project", $A1197))</f>
        <v>End of Project</v>
      </c>
      <c r="B1198" s="473" t="str">
        <f>IF(ISNUMBER('Named Boundary Report'!$A1197), "",TRIM(SUBSTITUTE('Named Boundary Report'!$A1197, CHAR(160), " ")))</f>
        <v/>
      </c>
      <c r="C1198" s="475">
        <f>'Named Boundary Report'!$F1197</f>
        <v>0</v>
      </c>
    </row>
    <row r="1199" spans="1:3" x14ac:dyDescent="0.25">
      <c r="A1199" s="532" t="str">
        <f>IF(ISNUMBER(VALUE(SUBSTITUTE('Named Boundary Report'!$A1198,"+",""))), VALUE(SUBSTITUTE('Named Boundary Report'!$A1198,"+","")), IF(TRIM('Named Boundary Report'!$A1198)="", "End of Project", $A1198))</f>
        <v>End of Project</v>
      </c>
      <c r="B1199" s="473" t="str">
        <f>IF(ISNUMBER('Named Boundary Report'!$A1198), "",TRIM(SUBSTITUTE('Named Boundary Report'!$A1198, CHAR(160), " ")))</f>
        <v/>
      </c>
      <c r="C1199" s="475">
        <f>'Named Boundary Report'!$F1198</f>
        <v>0</v>
      </c>
    </row>
    <row r="1200" spans="1:3" x14ac:dyDescent="0.25">
      <c r="A1200" s="532" t="str">
        <f>IF(ISNUMBER(VALUE(SUBSTITUTE('Named Boundary Report'!$A1199,"+",""))), VALUE(SUBSTITUTE('Named Boundary Report'!$A1199,"+","")), IF(TRIM('Named Boundary Report'!$A1199)="", "End of Project", $A1199))</f>
        <v>End of Project</v>
      </c>
      <c r="B1200" s="473" t="str">
        <f>IF(ISNUMBER('Named Boundary Report'!$A1199), "",TRIM(SUBSTITUTE('Named Boundary Report'!$A1199, CHAR(160), " ")))</f>
        <v/>
      </c>
      <c r="C1200" s="475">
        <f>'Named Boundary Report'!$F1199</f>
        <v>0</v>
      </c>
    </row>
    <row r="1201" spans="1:3" x14ac:dyDescent="0.25">
      <c r="A1201" s="532" t="str">
        <f>IF(ISNUMBER(VALUE(SUBSTITUTE('Named Boundary Report'!$A1200,"+",""))), VALUE(SUBSTITUTE('Named Boundary Report'!$A1200,"+","")), IF(TRIM('Named Boundary Report'!$A1200)="", "End of Project", $A1200))</f>
        <v>End of Project</v>
      </c>
      <c r="B1201" s="473" t="str">
        <f>IF(ISNUMBER('Named Boundary Report'!$A1200), "",TRIM(SUBSTITUTE('Named Boundary Report'!$A1200, CHAR(160), " ")))</f>
        <v/>
      </c>
      <c r="C1201" s="475">
        <f>'Named Boundary Report'!$F1200</f>
        <v>0</v>
      </c>
    </row>
    <row r="1202" spans="1:3" x14ac:dyDescent="0.25">
      <c r="A1202" s="532" t="str">
        <f>IF(ISNUMBER(VALUE(SUBSTITUTE('Named Boundary Report'!$A1201,"+",""))), VALUE(SUBSTITUTE('Named Boundary Report'!$A1201,"+","")), IF(TRIM('Named Boundary Report'!$A1201)="", "End of Project", $A1201))</f>
        <v>End of Project</v>
      </c>
      <c r="B1202" s="473" t="str">
        <f>IF(ISNUMBER('Named Boundary Report'!$A1201), "",TRIM(SUBSTITUTE('Named Boundary Report'!$A1201, CHAR(160), " ")))</f>
        <v/>
      </c>
      <c r="C1202" s="475">
        <f>'Named Boundary Report'!$F1201</f>
        <v>0</v>
      </c>
    </row>
    <row r="1203" spans="1:3" x14ac:dyDescent="0.25">
      <c r="A1203" s="532" t="str">
        <f>IF(ISNUMBER(VALUE(SUBSTITUTE('Named Boundary Report'!$A1202,"+",""))), VALUE(SUBSTITUTE('Named Boundary Report'!$A1202,"+","")), IF(TRIM('Named Boundary Report'!$A1202)="", "End of Project", $A1202))</f>
        <v>End of Project</v>
      </c>
      <c r="B1203" s="473" t="str">
        <f>IF(ISNUMBER('Named Boundary Report'!$A1202), "",TRIM(SUBSTITUTE('Named Boundary Report'!$A1202, CHAR(160), " ")))</f>
        <v/>
      </c>
      <c r="C1203" s="475">
        <f>'Named Boundary Report'!$F1202</f>
        <v>0</v>
      </c>
    </row>
    <row r="1204" spans="1:3" x14ac:dyDescent="0.25">
      <c r="A1204" s="532" t="str">
        <f>IF(ISNUMBER(VALUE(SUBSTITUTE('Named Boundary Report'!$A1203,"+",""))), VALUE(SUBSTITUTE('Named Boundary Report'!$A1203,"+","")), IF(TRIM('Named Boundary Report'!$A1203)="", "End of Project", $A1203))</f>
        <v>End of Project</v>
      </c>
      <c r="B1204" s="473" t="str">
        <f>IF(ISNUMBER('Named Boundary Report'!$A1203), "",TRIM(SUBSTITUTE('Named Boundary Report'!$A1203, CHAR(160), " ")))</f>
        <v/>
      </c>
      <c r="C1204" s="475">
        <f>'Named Boundary Report'!$F1203</f>
        <v>0</v>
      </c>
    </row>
    <row r="1205" spans="1:3" x14ac:dyDescent="0.25">
      <c r="A1205" s="532" t="str">
        <f>IF(ISNUMBER(VALUE(SUBSTITUTE('Named Boundary Report'!$A1204,"+",""))), VALUE(SUBSTITUTE('Named Boundary Report'!$A1204,"+","")), IF(TRIM('Named Boundary Report'!$A1204)="", "End of Project", $A1204))</f>
        <v>End of Project</v>
      </c>
      <c r="B1205" s="473" t="str">
        <f>IF(ISNUMBER('Named Boundary Report'!$A1204), "",TRIM(SUBSTITUTE('Named Boundary Report'!$A1204, CHAR(160), " ")))</f>
        <v/>
      </c>
      <c r="C1205" s="475">
        <f>'Named Boundary Report'!$F1204</f>
        <v>0</v>
      </c>
    </row>
    <row r="1206" spans="1:3" x14ac:dyDescent="0.25">
      <c r="A1206" s="532" t="str">
        <f>IF(ISNUMBER(VALUE(SUBSTITUTE('Named Boundary Report'!$A1205,"+",""))), VALUE(SUBSTITUTE('Named Boundary Report'!$A1205,"+","")), IF(TRIM('Named Boundary Report'!$A1205)="", "End of Project", $A1205))</f>
        <v>End of Project</v>
      </c>
      <c r="B1206" s="473" t="str">
        <f>IF(ISNUMBER('Named Boundary Report'!$A1205), "",TRIM(SUBSTITUTE('Named Boundary Report'!$A1205, CHAR(160), " ")))</f>
        <v/>
      </c>
      <c r="C1206" s="475">
        <f>'Named Boundary Report'!$F1205</f>
        <v>0</v>
      </c>
    </row>
    <row r="1207" spans="1:3" x14ac:dyDescent="0.25">
      <c r="A1207" s="532" t="str">
        <f>IF(ISNUMBER(VALUE(SUBSTITUTE('Named Boundary Report'!$A1206,"+",""))), VALUE(SUBSTITUTE('Named Boundary Report'!$A1206,"+","")), IF(TRIM('Named Boundary Report'!$A1206)="", "End of Project", $A1206))</f>
        <v>End of Project</v>
      </c>
      <c r="B1207" s="473" t="str">
        <f>IF(ISNUMBER('Named Boundary Report'!$A1206), "",TRIM(SUBSTITUTE('Named Boundary Report'!$A1206, CHAR(160), " ")))</f>
        <v/>
      </c>
      <c r="C1207" s="475">
        <f>'Named Boundary Report'!$F1206</f>
        <v>0</v>
      </c>
    </row>
    <row r="1208" spans="1:3" x14ac:dyDescent="0.25">
      <c r="A1208" s="532" t="str">
        <f>IF(ISNUMBER(VALUE(SUBSTITUTE('Named Boundary Report'!$A1207,"+",""))), VALUE(SUBSTITUTE('Named Boundary Report'!$A1207,"+","")), IF(TRIM('Named Boundary Report'!$A1207)="", "End of Project", $A1207))</f>
        <v>End of Project</v>
      </c>
      <c r="B1208" s="473" t="str">
        <f>IF(ISNUMBER('Named Boundary Report'!$A1207), "",TRIM(SUBSTITUTE('Named Boundary Report'!$A1207, CHAR(160), " ")))</f>
        <v/>
      </c>
      <c r="C1208" s="475">
        <f>'Named Boundary Report'!$F1207</f>
        <v>0</v>
      </c>
    </row>
    <row r="1209" spans="1:3" x14ac:dyDescent="0.25">
      <c r="A1209" s="532" t="str">
        <f>IF(ISNUMBER(VALUE(SUBSTITUTE('Named Boundary Report'!$A1208,"+",""))), VALUE(SUBSTITUTE('Named Boundary Report'!$A1208,"+","")), IF(TRIM('Named Boundary Report'!$A1208)="", "End of Project", $A1208))</f>
        <v>End of Project</v>
      </c>
      <c r="B1209" s="473" t="str">
        <f>IF(ISNUMBER('Named Boundary Report'!$A1208), "",TRIM(SUBSTITUTE('Named Boundary Report'!$A1208, CHAR(160), " ")))</f>
        <v/>
      </c>
      <c r="C1209" s="475">
        <f>'Named Boundary Report'!$F1208</f>
        <v>0</v>
      </c>
    </row>
    <row r="1210" spans="1:3" x14ac:dyDescent="0.25">
      <c r="A1210" s="532" t="str">
        <f>IF(ISNUMBER(VALUE(SUBSTITUTE('Named Boundary Report'!$A1209,"+",""))), VALUE(SUBSTITUTE('Named Boundary Report'!$A1209,"+","")), IF(TRIM('Named Boundary Report'!$A1209)="", "End of Project", $A1209))</f>
        <v>End of Project</v>
      </c>
      <c r="B1210" s="473" t="str">
        <f>IF(ISNUMBER('Named Boundary Report'!$A1209), "",TRIM(SUBSTITUTE('Named Boundary Report'!$A1209, CHAR(160), " ")))</f>
        <v/>
      </c>
      <c r="C1210" s="475">
        <f>'Named Boundary Report'!$F1209</f>
        <v>0</v>
      </c>
    </row>
    <row r="1211" spans="1:3" x14ac:dyDescent="0.25">
      <c r="A1211" s="532" t="str">
        <f>IF(ISNUMBER(VALUE(SUBSTITUTE('Named Boundary Report'!$A1210,"+",""))), VALUE(SUBSTITUTE('Named Boundary Report'!$A1210,"+","")), IF(TRIM('Named Boundary Report'!$A1210)="", "End of Project", $A1210))</f>
        <v>End of Project</v>
      </c>
      <c r="B1211" s="473" t="str">
        <f>IF(ISNUMBER('Named Boundary Report'!$A1210), "",TRIM(SUBSTITUTE('Named Boundary Report'!$A1210, CHAR(160), " ")))</f>
        <v/>
      </c>
      <c r="C1211" s="475">
        <f>'Named Boundary Report'!$F1210</f>
        <v>0</v>
      </c>
    </row>
    <row r="1212" spans="1:3" x14ac:dyDescent="0.25">
      <c r="A1212" s="532" t="str">
        <f>IF(ISNUMBER(VALUE(SUBSTITUTE('Named Boundary Report'!$A1211,"+",""))), VALUE(SUBSTITUTE('Named Boundary Report'!$A1211,"+","")), IF(TRIM('Named Boundary Report'!$A1211)="", "End of Project", $A1211))</f>
        <v>End of Project</v>
      </c>
      <c r="B1212" s="473" t="str">
        <f>IF(ISNUMBER('Named Boundary Report'!$A1211), "",TRIM(SUBSTITUTE('Named Boundary Report'!$A1211, CHAR(160), " ")))</f>
        <v/>
      </c>
      <c r="C1212" s="475">
        <f>'Named Boundary Report'!$F1211</f>
        <v>0</v>
      </c>
    </row>
    <row r="1213" spans="1:3" x14ac:dyDescent="0.25">
      <c r="A1213" s="532" t="str">
        <f>IF(ISNUMBER(VALUE(SUBSTITUTE('Named Boundary Report'!$A1212,"+",""))), VALUE(SUBSTITUTE('Named Boundary Report'!$A1212,"+","")), IF(TRIM('Named Boundary Report'!$A1212)="", "End of Project", $A1212))</f>
        <v>End of Project</v>
      </c>
      <c r="B1213" s="473" t="str">
        <f>IF(ISNUMBER('Named Boundary Report'!$A1212), "",TRIM(SUBSTITUTE('Named Boundary Report'!$A1212, CHAR(160), " ")))</f>
        <v/>
      </c>
      <c r="C1213" s="475">
        <f>'Named Boundary Report'!$F1212</f>
        <v>0</v>
      </c>
    </row>
    <row r="1214" spans="1:3" x14ac:dyDescent="0.25">
      <c r="A1214" s="532" t="str">
        <f>IF(ISNUMBER(VALUE(SUBSTITUTE('Named Boundary Report'!$A1213,"+",""))), VALUE(SUBSTITUTE('Named Boundary Report'!$A1213,"+","")), IF(TRIM('Named Boundary Report'!$A1213)="", "End of Project", $A1213))</f>
        <v>End of Project</v>
      </c>
      <c r="B1214" s="473" t="str">
        <f>IF(ISNUMBER('Named Boundary Report'!$A1213), "",TRIM(SUBSTITUTE('Named Boundary Report'!$A1213, CHAR(160), " ")))</f>
        <v/>
      </c>
      <c r="C1214" s="475">
        <f>'Named Boundary Report'!$F1213</f>
        <v>0</v>
      </c>
    </row>
    <row r="1215" spans="1:3" x14ac:dyDescent="0.25">
      <c r="A1215" s="532" t="str">
        <f>IF(ISNUMBER(VALUE(SUBSTITUTE('Named Boundary Report'!$A1214,"+",""))), VALUE(SUBSTITUTE('Named Boundary Report'!$A1214,"+","")), IF(TRIM('Named Boundary Report'!$A1214)="", "End of Project", $A1214))</f>
        <v>End of Project</v>
      </c>
      <c r="B1215" s="473" t="str">
        <f>IF(ISNUMBER('Named Boundary Report'!$A1214), "",TRIM(SUBSTITUTE('Named Boundary Report'!$A1214, CHAR(160), " ")))</f>
        <v/>
      </c>
      <c r="C1215" s="475">
        <f>'Named Boundary Report'!$F1214</f>
        <v>0</v>
      </c>
    </row>
    <row r="1216" spans="1:3" x14ac:dyDescent="0.25">
      <c r="A1216" s="532" t="str">
        <f>IF(ISNUMBER(VALUE(SUBSTITUTE('Named Boundary Report'!$A1215,"+",""))), VALUE(SUBSTITUTE('Named Boundary Report'!$A1215,"+","")), IF(TRIM('Named Boundary Report'!$A1215)="", "End of Project", $A1215))</f>
        <v>End of Project</v>
      </c>
      <c r="B1216" s="473" t="str">
        <f>IF(ISNUMBER('Named Boundary Report'!$A1215), "",TRIM(SUBSTITUTE('Named Boundary Report'!$A1215, CHAR(160), " ")))</f>
        <v/>
      </c>
      <c r="C1216" s="475">
        <f>'Named Boundary Report'!$F1215</f>
        <v>0</v>
      </c>
    </row>
    <row r="1217" spans="1:3" x14ac:dyDescent="0.25">
      <c r="A1217" s="532" t="str">
        <f>IF(ISNUMBER(VALUE(SUBSTITUTE('Named Boundary Report'!$A1216,"+",""))), VALUE(SUBSTITUTE('Named Boundary Report'!$A1216,"+","")), IF(TRIM('Named Boundary Report'!$A1216)="", "End of Project", $A1216))</f>
        <v>End of Project</v>
      </c>
      <c r="B1217" s="473" t="str">
        <f>IF(ISNUMBER('Named Boundary Report'!$A1216), "",TRIM(SUBSTITUTE('Named Boundary Report'!$A1216, CHAR(160), " ")))</f>
        <v/>
      </c>
      <c r="C1217" s="475">
        <f>'Named Boundary Report'!$F1216</f>
        <v>0</v>
      </c>
    </row>
    <row r="1218" spans="1:3" x14ac:dyDescent="0.25">
      <c r="A1218" s="532" t="str">
        <f>IF(ISNUMBER(VALUE(SUBSTITUTE('Named Boundary Report'!$A1217,"+",""))), VALUE(SUBSTITUTE('Named Boundary Report'!$A1217,"+","")), IF(TRIM('Named Boundary Report'!$A1217)="", "End of Project", $A1217))</f>
        <v>End of Project</v>
      </c>
      <c r="B1218" s="473" t="str">
        <f>IF(ISNUMBER('Named Boundary Report'!$A1217), "",TRIM(SUBSTITUTE('Named Boundary Report'!$A1217, CHAR(160), " ")))</f>
        <v/>
      </c>
      <c r="C1218" s="475">
        <f>'Named Boundary Report'!$F1217</f>
        <v>0</v>
      </c>
    </row>
    <row r="1219" spans="1:3" x14ac:dyDescent="0.25">
      <c r="A1219" s="532" t="str">
        <f>IF(ISNUMBER(VALUE(SUBSTITUTE('Named Boundary Report'!$A1218,"+",""))), VALUE(SUBSTITUTE('Named Boundary Report'!$A1218,"+","")), IF(TRIM('Named Boundary Report'!$A1218)="", "End of Project", $A1218))</f>
        <v>End of Project</v>
      </c>
      <c r="B1219" s="473" t="str">
        <f>IF(ISNUMBER('Named Boundary Report'!$A1218), "",TRIM(SUBSTITUTE('Named Boundary Report'!$A1218, CHAR(160), " ")))</f>
        <v/>
      </c>
      <c r="C1219" s="475">
        <f>'Named Boundary Report'!$F1218</f>
        <v>0</v>
      </c>
    </row>
    <row r="1220" spans="1:3" x14ac:dyDescent="0.25">
      <c r="A1220" s="532" t="str">
        <f>IF(ISNUMBER(VALUE(SUBSTITUTE('Named Boundary Report'!$A1219,"+",""))), VALUE(SUBSTITUTE('Named Boundary Report'!$A1219,"+","")), IF(TRIM('Named Boundary Report'!$A1219)="", "End of Project", $A1219))</f>
        <v>End of Project</v>
      </c>
      <c r="B1220" s="473" t="str">
        <f>IF(ISNUMBER('Named Boundary Report'!$A1219), "",TRIM(SUBSTITUTE('Named Boundary Report'!$A1219, CHAR(160), " ")))</f>
        <v/>
      </c>
      <c r="C1220" s="475">
        <f>'Named Boundary Report'!$F1219</f>
        <v>0</v>
      </c>
    </row>
    <row r="1221" spans="1:3" x14ac:dyDescent="0.25">
      <c r="A1221" s="532" t="str">
        <f>IF(ISNUMBER(VALUE(SUBSTITUTE('Named Boundary Report'!$A1220,"+",""))), VALUE(SUBSTITUTE('Named Boundary Report'!$A1220,"+","")), IF(TRIM('Named Boundary Report'!$A1220)="", "End of Project", $A1220))</f>
        <v>End of Project</v>
      </c>
      <c r="B1221" s="473" t="str">
        <f>IF(ISNUMBER('Named Boundary Report'!$A1220), "",TRIM(SUBSTITUTE('Named Boundary Report'!$A1220, CHAR(160), " ")))</f>
        <v/>
      </c>
      <c r="C1221" s="475">
        <f>'Named Boundary Report'!$F1220</f>
        <v>0</v>
      </c>
    </row>
    <row r="1222" spans="1:3" x14ac:dyDescent="0.25">
      <c r="A1222" s="532" t="str">
        <f>IF(ISNUMBER(VALUE(SUBSTITUTE('Named Boundary Report'!$A1221,"+",""))), VALUE(SUBSTITUTE('Named Boundary Report'!$A1221,"+","")), IF(TRIM('Named Boundary Report'!$A1221)="", "End of Project", $A1221))</f>
        <v>End of Project</v>
      </c>
      <c r="B1222" s="473" t="str">
        <f>IF(ISNUMBER('Named Boundary Report'!$A1221), "",TRIM(SUBSTITUTE('Named Boundary Report'!$A1221, CHAR(160), " ")))</f>
        <v/>
      </c>
      <c r="C1222" s="475">
        <f>'Named Boundary Report'!$F1221</f>
        <v>0</v>
      </c>
    </row>
    <row r="1223" spans="1:3" x14ac:dyDescent="0.25">
      <c r="A1223" s="532" t="str">
        <f>IF(ISNUMBER(VALUE(SUBSTITUTE('Named Boundary Report'!$A1222,"+",""))), VALUE(SUBSTITUTE('Named Boundary Report'!$A1222,"+","")), IF(TRIM('Named Boundary Report'!$A1222)="", "End of Project", $A1222))</f>
        <v>End of Project</v>
      </c>
      <c r="B1223" s="473" t="str">
        <f>IF(ISNUMBER('Named Boundary Report'!$A1222), "",TRIM(SUBSTITUTE('Named Boundary Report'!$A1222, CHAR(160), " ")))</f>
        <v/>
      </c>
      <c r="C1223" s="475">
        <f>'Named Boundary Report'!$F1222</f>
        <v>0</v>
      </c>
    </row>
    <row r="1224" spans="1:3" x14ac:dyDescent="0.25">
      <c r="A1224" s="532" t="str">
        <f>IF(ISNUMBER(VALUE(SUBSTITUTE('Named Boundary Report'!$A1223,"+",""))), VALUE(SUBSTITUTE('Named Boundary Report'!$A1223,"+","")), IF(TRIM('Named Boundary Report'!$A1223)="", "End of Project", $A1223))</f>
        <v>End of Project</v>
      </c>
      <c r="B1224" s="473" t="str">
        <f>IF(ISNUMBER('Named Boundary Report'!$A1223), "",TRIM(SUBSTITUTE('Named Boundary Report'!$A1223, CHAR(160), " ")))</f>
        <v/>
      </c>
      <c r="C1224" s="475">
        <f>'Named Boundary Report'!$F1223</f>
        <v>0</v>
      </c>
    </row>
    <row r="1225" spans="1:3" x14ac:dyDescent="0.25">
      <c r="A1225" s="532" t="str">
        <f>IF(ISNUMBER(VALUE(SUBSTITUTE('Named Boundary Report'!$A1224,"+",""))), VALUE(SUBSTITUTE('Named Boundary Report'!$A1224,"+","")), IF(TRIM('Named Boundary Report'!$A1224)="", "End of Project", $A1224))</f>
        <v>End of Project</v>
      </c>
      <c r="B1225" s="473" t="str">
        <f>IF(ISNUMBER('Named Boundary Report'!$A1224), "",TRIM(SUBSTITUTE('Named Boundary Report'!$A1224, CHAR(160), " ")))</f>
        <v/>
      </c>
      <c r="C1225" s="475">
        <f>'Named Boundary Report'!$F1224</f>
        <v>0</v>
      </c>
    </row>
    <row r="1226" spans="1:3" x14ac:dyDescent="0.25">
      <c r="A1226" s="532" t="str">
        <f>IF(ISNUMBER(VALUE(SUBSTITUTE('Named Boundary Report'!$A1225,"+",""))), VALUE(SUBSTITUTE('Named Boundary Report'!$A1225,"+","")), IF(TRIM('Named Boundary Report'!$A1225)="", "End of Project", $A1225))</f>
        <v>End of Project</v>
      </c>
      <c r="B1226" s="473" t="str">
        <f>IF(ISNUMBER('Named Boundary Report'!$A1225), "",TRIM(SUBSTITUTE('Named Boundary Report'!$A1225, CHAR(160), " ")))</f>
        <v/>
      </c>
      <c r="C1226" s="475">
        <f>'Named Boundary Report'!$F1225</f>
        <v>0</v>
      </c>
    </row>
    <row r="1227" spans="1:3" x14ac:dyDescent="0.25">
      <c r="A1227" s="532" t="str">
        <f>IF(ISNUMBER(VALUE(SUBSTITUTE('Named Boundary Report'!$A1226,"+",""))), VALUE(SUBSTITUTE('Named Boundary Report'!$A1226,"+","")), IF(TRIM('Named Boundary Report'!$A1226)="", "End of Project", $A1226))</f>
        <v>End of Project</v>
      </c>
      <c r="B1227" s="473" t="str">
        <f>IF(ISNUMBER('Named Boundary Report'!$A1226), "",TRIM(SUBSTITUTE('Named Boundary Report'!$A1226, CHAR(160), " ")))</f>
        <v/>
      </c>
      <c r="C1227" s="475">
        <f>'Named Boundary Report'!$F1226</f>
        <v>0</v>
      </c>
    </row>
    <row r="1228" spans="1:3" x14ac:dyDescent="0.25">
      <c r="A1228" s="532" t="str">
        <f>IF(ISNUMBER(VALUE(SUBSTITUTE('Named Boundary Report'!$A1227,"+",""))), VALUE(SUBSTITUTE('Named Boundary Report'!$A1227,"+","")), IF(TRIM('Named Boundary Report'!$A1227)="", "End of Project", $A1227))</f>
        <v>End of Project</v>
      </c>
      <c r="B1228" s="473" t="str">
        <f>IF(ISNUMBER('Named Boundary Report'!$A1227), "",TRIM(SUBSTITUTE('Named Boundary Report'!$A1227, CHAR(160), " ")))</f>
        <v/>
      </c>
      <c r="C1228" s="475">
        <f>'Named Boundary Report'!$F1227</f>
        <v>0</v>
      </c>
    </row>
    <row r="1229" spans="1:3" x14ac:dyDescent="0.25">
      <c r="A1229" s="532" t="str">
        <f>IF(ISNUMBER(VALUE(SUBSTITUTE('Named Boundary Report'!$A1228,"+",""))), VALUE(SUBSTITUTE('Named Boundary Report'!$A1228,"+","")), IF(TRIM('Named Boundary Report'!$A1228)="", "End of Project", $A1228))</f>
        <v>End of Project</v>
      </c>
      <c r="B1229" s="473" t="str">
        <f>IF(ISNUMBER('Named Boundary Report'!$A1228), "",TRIM(SUBSTITUTE('Named Boundary Report'!$A1228, CHAR(160), " ")))</f>
        <v/>
      </c>
      <c r="C1229" s="475">
        <f>'Named Boundary Report'!$F1228</f>
        <v>0</v>
      </c>
    </row>
    <row r="1230" spans="1:3" x14ac:dyDescent="0.25">
      <c r="A1230" s="532" t="str">
        <f>IF(ISNUMBER(VALUE(SUBSTITUTE('Named Boundary Report'!$A1229,"+",""))), VALUE(SUBSTITUTE('Named Boundary Report'!$A1229,"+","")), IF(TRIM('Named Boundary Report'!$A1229)="", "End of Project", $A1229))</f>
        <v>End of Project</v>
      </c>
      <c r="B1230" s="473" t="str">
        <f>IF(ISNUMBER('Named Boundary Report'!$A1229), "",TRIM(SUBSTITUTE('Named Boundary Report'!$A1229, CHAR(160), " ")))</f>
        <v/>
      </c>
      <c r="C1230" s="475">
        <f>'Named Boundary Report'!$F1229</f>
        <v>0</v>
      </c>
    </row>
    <row r="1231" spans="1:3" x14ac:dyDescent="0.25">
      <c r="A1231" s="532" t="str">
        <f>IF(ISNUMBER(VALUE(SUBSTITUTE('Named Boundary Report'!$A1230,"+",""))), VALUE(SUBSTITUTE('Named Boundary Report'!$A1230,"+","")), IF(TRIM('Named Boundary Report'!$A1230)="", "End of Project", $A1230))</f>
        <v>End of Project</v>
      </c>
      <c r="B1231" s="473" t="str">
        <f>IF(ISNUMBER('Named Boundary Report'!$A1230), "",TRIM(SUBSTITUTE('Named Boundary Report'!$A1230, CHAR(160), " ")))</f>
        <v/>
      </c>
      <c r="C1231" s="475">
        <f>'Named Boundary Report'!$F1230</f>
        <v>0</v>
      </c>
    </row>
    <row r="1232" spans="1:3" x14ac:dyDescent="0.25">
      <c r="A1232" s="532" t="str">
        <f>IF(ISNUMBER(VALUE(SUBSTITUTE('Named Boundary Report'!$A1231,"+",""))), VALUE(SUBSTITUTE('Named Boundary Report'!$A1231,"+","")), IF(TRIM('Named Boundary Report'!$A1231)="", "End of Project", $A1231))</f>
        <v>End of Project</v>
      </c>
      <c r="B1232" s="473" t="str">
        <f>IF(ISNUMBER('Named Boundary Report'!$A1231), "",TRIM(SUBSTITUTE('Named Boundary Report'!$A1231, CHAR(160), " ")))</f>
        <v/>
      </c>
      <c r="C1232" s="475">
        <f>'Named Boundary Report'!$F1231</f>
        <v>0</v>
      </c>
    </row>
    <row r="1233" spans="1:3" x14ac:dyDescent="0.25">
      <c r="A1233" s="532" t="str">
        <f>IF(ISNUMBER(VALUE(SUBSTITUTE('Named Boundary Report'!$A1232,"+",""))), VALUE(SUBSTITUTE('Named Boundary Report'!$A1232,"+","")), IF(TRIM('Named Boundary Report'!$A1232)="", "End of Project", $A1232))</f>
        <v>End of Project</v>
      </c>
      <c r="B1233" s="473" t="str">
        <f>IF(ISNUMBER('Named Boundary Report'!$A1232), "",TRIM(SUBSTITUTE('Named Boundary Report'!$A1232, CHAR(160), " ")))</f>
        <v/>
      </c>
      <c r="C1233" s="475">
        <f>'Named Boundary Report'!$F1232</f>
        <v>0</v>
      </c>
    </row>
    <row r="1234" spans="1:3" x14ac:dyDescent="0.25">
      <c r="A1234" s="532" t="str">
        <f>IF(ISNUMBER(VALUE(SUBSTITUTE('Named Boundary Report'!$A1233,"+",""))), VALUE(SUBSTITUTE('Named Boundary Report'!$A1233,"+","")), IF(TRIM('Named Boundary Report'!$A1233)="", "End of Project", $A1233))</f>
        <v>End of Project</v>
      </c>
      <c r="B1234" s="473" t="str">
        <f>IF(ISNUMBER('Named Boundary Report'!$A1233), "",TRIM(SUBSTITUTE('Named Boundary Report'!$A1233, CHAR(160), " ")))</f>
        <v/>
      </c>
      <c r="C1234" s="475">
        <f>'Named Boundary Report'!$F1233</f>
        <v>0</v>
      </c>
    </row>
    <row r="1235" spans="1:3" x14ac:dyDescent="0.25">
      <c r="A1235" s="532" t="str">
        <f>IF(ISNUMBER(VALUE(SUBSTITUTE('Named Boundary Report'!$A1234,"+",""))), VALUE(SUBSTITUTE('Named Boundary Report'!$A1234,"+","")), IF(TRIM('Named Boundary Report'!$A1234)="", "End of Project", $A1234))</f>
        <v>End of Project</v>
      </c>
      <c r="B1235" s="473" t="str">
        <f>IF(ISNUMBER('Named Boundary Report'!$A1234), "",TRIM(SUBSTITUTE('Named Boundary Report'!$A1234, CHAR(160), " ")))</f>
        <v/>
      </c>
      <c r="C1235" s="475">
        <f>'Named Boundary Report'!$F1234</f>
        <v>0</v>
      </c>
    </row>
    <row r="1236" spans="1:3" x14ac:dyDescent="0.25">
      <c r="A1236" s="532" t="str">
        <f>IF(ISNUMBER(VALUE(SUBSTITUTE('Named Boundary Report'!$A1235,"+",""))), VALUE(SUBSTITUTE('Named Boundary Report'!$A1235,"+","")), IF(TRIM('Named Boundary Report'!$A1235)="", "End of Project", $A1235))</f>
        <v>End of Project</v>
      </c>
      <c r="B1236" s="473" t="str">
        <f>IF(ISNUMBER('Named Boundary Report'!$A1235), "",TRIM(SUBSTITUTE('Named Boundary Report'!$A1235, CHAR(160), " ")))</f>
        <v/>
      </c>
      <c r="C1236" s="475">
        <f>'Named Boundary Report'!$F1235</f>
        <v>0</v>
      </c>
    </row>
    <row r="1237" spans="1:3" x14ac:dyDescent="0.25">
      <c r="A1237" s="532" t="str">
        <f>IF(ISNUMBER(VALUE(SUBSTITUTE('Named Boundary Report'!$A1236,"+",""))), VALUE(SUBSTITUTE('Named Boundary Report'!$A1236,"+","")), IF(TRIM('Named Boundary Report'!$A1236)="", "End of Project", $A1236))</f>
        <v>End of Project</v>
      </c>
      <c r="B1237" s="473" t="str">
        <f>IF(ISNUMBER('Named Boundary Report'!$A1236), "",TRIM(SUBSTITUTE('Named Boundary Report'!$A1236, CHAR(160), " ")))</f>
        <v/>
      </c>
      <c r="C1237" s="475">
        <f>'Named Boundary Report'!$F1236</f>
        <v>0</v>
      </c>
    </row>
    <row r="1238" spans="1:3" x14ac:dyDescent="0.25">
      <c r="A1238" s="532" t="str">
        <f>IF(ISNUMBER(VALUE(SUBSTITUTE('Named Boundary Report'!$A1237,"+",""))), VALUE(SUBSTITUTE('Named Boundary Report'!$A1237,"+","")), IF(TRIM('Named Boundary Report'!$A1237)="", "End of Project", $A1237))</f>
        <v>End of Project</v>
      </c>
      <c r="B1238" s="473" t="str">
        <f>IF(ISNUMBER('Named Boundary Report'!$A1237), "",TRIM(SUBSTITUTE('Named Boundary Report'!$A1237, CHAR(160), " ")))</f>
        <v/>
      </c>
      <c r="C1238" s="475">
        <f>'Named Boundary Report'!$F1237</f>
        <v>0</v>
      </c>
    </row>
    <row r="1239" spans="1:3" x14ac:dyDescent="0.25">
      <c r="A1239" s="532" t="str">
        <f>IF(ISNUMBER(VALUE(SUBSTITUTE('Named Boundary Report'!$A1238,"+",""))), VALUE(SUBSTITUTE('Named Boundary Report'!$A1238,"+","")), IF(TRIM('Named Boundary Report'!$A1238)="", "End of Project", $A1238))</f>
        <v>End of Project</v>
      </c>
      <c r="B1239" s="473" t="str">
        <f>IF(ISNUMBER('Named Boundary Report'!$A1238), "",TRIM(SUBSTITUTE('Named Boundary Report'!$A1238, CHAR(160), " ")))</f>
        <v/>
      </c>
      <c r="C1239" s="475">
        <f>'Named Boundary Report'!$F1238</f>
        <v>0</v>
      </c>
    </row>
    <row r="1240" spans="1:3" x14ac:dyDescent="0.25">
      <c r="A1240" s="532" t="str">
        <f>IF(ISNUMBER(VALUE(SUBSTITUTE('Named Boundary Report'!$A1239,"+",""))), VALUE(SUBSTITUTE('Named Boundary Report'!$A1239,"+","")), IF(TRIM('Named Boundary Report'!$A1239)="", "End of Project", $A1239))</f>
        <v>End of Project</v>
      </c>
      <c r="B1240" s="473" t="str">
        <f>IF(ISNUMBER('Named Boundary Report'!$A1239), "",TRIM(SUBSTITUTE('Named Boundary Report'!$A1239, CHAR(160), " ")))</f>
        <v/>
      </c>
      <c r="C1240" s="475">
        <f>'Named Boundary Report'!$F1239</f>
        <v>0</v>
      </c>
    </row>
    <row r="1241" spans="1:3" x14ac:dyDescent="0.25">
      <c r="A1241" s="532" t="str">
        <f>IF(ISNUMBER(VALUE(SUBSTITUTE('Named Boundary Report'!$A1240,"+",""))), VALUE(SUBSTITUTE('Named Boundary Report'!$A1240,"+","")), IF(TRIM('Named Boundary Report'!$A1240)="", "End of Project", $A1240))</f>
        <v>End of Project</v>
      </c>
      <c r="B1241" s="473" t="str">
        <f>IF(ISNUMBER('Named Boundary Report'!$A1240), "",TRIM(SUBSTITUTE('Named Boundary Report'!$A1240, CHAR(160), " ")))</f>
        <v/>
      </c>
      <c r="C1241" s="475">
        <f>'Named Boundary Report'!$F1240</f>
        <v>0</v>
      </c>
    </row>
    <row r="1242" spans="1:3" x14ac:dyDescent="0.25">
      <c r="A1242" s="532" t="str">
        <f>IF(ISNUMBER(VALUE(SUBSTITUTE('Named Boundary Report'!$A1241,"+",""))), VALUE(SUBSTITUTE('Named Boundary Report'!$A1241,"+","")), IF(TRIM('Named Boundary Report'!$A1241)="", "End of Project", $A1241))</f>
        <v>End of Project</v>
      </c>
      <c r="B1242" s="473" t="str">
        <f>IF(ISNUMBER('Named Boundary Report'!$A1241), "",TRIM(SUBSTITUTE('Named Boundary Report'!$A1241, CHAR(160), " ")))</f>
        <v/>
      </c>
      <c r="C1242" s="475">
        <f>'Named Boundary Report'!$F1241</f>
        <v>0</v>
      </c>
    </row>
    <row r="1243" spans="1:3" x14ac:dyDescent="0.25">
      <c r="A1243" s="532" t="str">
        <f>IF(ISNUMBER(VALUE(SUBSTITUTE('Named Boundary Report'!$A1242,"+",""))), VALUE(SUBSTITUTE('Named Boundary Report'!$A1242,"+","")), IF(TRIM('Named Boundary Report'!$A1242)="", "End of Project", $A1242))</f>
        <v>End of Project</v>
      </c>
      <c r="B1243" s="473" t="str">
        <f>IF(ISNUMBER('Named Boundary Report'!$A1242), "",TRIM(SUBSTITUTE('Named Boundary Report'!$A1242, CHAR(160), " ")))</f>
        <v/>
      </c>
      <c r="C1243" s="475">
        <f>'Named Boundary Report'!$F1242</f>
        <v>0</v>
      </c>
    </row>
    <row r="1244" spans="1:3" x14ac:dyDescent="0.25">
      <c r="A1244" s="532" t="str">
        <f>IF(ISNUMBER(VALUE(SUBSTITUTE('Named Boundary Report'!$A1243,"+",""))), VALUE(SUBSTITUTE('Named Boundary Report'!$A1243,"+","")), IF(TRIM('Named Boundary Report'!$A1243)="", "End of Project", $A1243))</f>
        <v>End of Project</v>
      </c>
      <c r="B1244" s="473" t="str">
        <f>IF(ISNUMBER('Named Boundary Report'!$A1243), "",TRIM(SUBSTITUTE('Named Boundary Report'!$A1243, CHAR(160), " ")))</f>
        <v/>
      </c>
      <c r="C1244" s="475">
        <f>'Named Boundary Report'!$F1243</f>
        <v>0</v>
      </c>
    </row>
    <row r="1245" spans="1:3" x14ac:dyDescent="0.25">
      <c r="A1245" s="532" t="str">
        <f>IF(ISNUMBER(VALUE(SUBSTITUTE('Named Boundary Report'!$A1244,"+",""))), VALUE(SUBSTITUTE('Named Boundary Report'!$A1244,"+","")), IF(TRIM('Named Boundary Report'!$A1244)="", "End of Project", $A1244))</f>
        <v>End of Project</v>
      </c>
      <c r="B1245" s="473" t="str">
        <f>IF(ISNUMBER('Named Boundary Report'!$A1244), "",TRIM(SUBSTITUTE('Named Boundary Report'!$A1244, CHAR(160), " ")))</f>
        <v/>
      </c>
      <c r="C1245" s="475">
        <f>'Named Boundary Report'!$F1244</f>
        <v>0</v>
      </c>
    </row>
    <row r="1246" spans="1:3" x14ac:dyDescent="0.25">
      <c r="A1246" s="532" t="str">
        <f>IF(ISNUMBER(VALUE(SUBSTITUTE('Named Boundary Report'!$A1245,"+",""))), VALUE(SUBSTITUTE('Named Boundary Report'!$A1245,"+","")), IF(TRIM('Named Boundary Report'!$A1245)="", "End of Project", $A1245))</f>
        <v>End of Project</v>
      </c>
      <c r="B1246" s="473" t="str">
        <f>IF(ISNUMBER('Named Boundary Report'!$A1245), "",TRIM(SUBSTITUTE('Named Boundary Report'!$A1245, CHAR(160), " ")))</f>
        <v/>
      </c>
      <c r="C1246" s="475">
        <f>'Named Boundary Report'!$F1245</f>
        <v>0</v>
      </c>
    </row>
    <row r="1247" spans="1:3" x14ac:dyDescent="0.25">
      <c r="A1247" s="532" t="str">
        <f>IF(ISNUMBER(VALUE(SUBSTITUTE('Named Boundary Report'!$A1246,"+",""))), VALUE(SUBSTITUTE('Named Boundary Report'!$A1246,"+","")), IF(TRIM('Named Boundary Report'!$A1246)="", "End of Project", $A1246))</f>
        <v>End of Project</v>
      </c>
      <c r="B1247" s="473" t="str">
        <f>IF(ISNUMBER('Named Boundary Report'!$A1246), "",TRIM(SUBSTITUTE('Named Boundary Report'!$A1246, CHAR(160), " ")))</f>
        <v/>
      </c>
      <c r="C1247" s="475">
        <f>'Named Boundary Report'!$F1246</f>
        <v>0</v>
      </c>
    </row>
    <row r="1248" spans="1:3" x14ac:dyDescent="0.25">
      <c r="A1248" s="532" t="str">
        <f>IF(ISNUMBER(VALUE(SUBSTITUTE('Named Boundary Report'!$A1247,"+",""))), VALUE(SUBSTITUTE('Named Boundary Report'!$A1247,"+","")), IF(TRIM('Named Boundary Report'!$A1247)="", "End of Project", $A1247))</f>
        <v>End of Project</v>
      </c>
      <c r="B1248" s="473" t="str">
        <f>IF(ISNUMBER('Named Boundary Report'!$A1247), "",TRIM(SUBSTITUTE('Named Boundary Report'!$A1247, CHAR(160), " ")))</f>
        <v/>
      </c>
      <c r="C1248" s="475">
        <f>'Named Boundary Report'!$F1247</f>
        <v>0</v>
      </c>
    </row>
    <row r="1249" spans="1:3" x14ac:dyDescent="0.25">
      <c r="A1249" s="532" t="str">
        <f>IF(ISNUMBER(VALUE(SUBSTITUTE('Named Boundary Report'!$A1248,"+",""))), VALUE(SUBSTITUTE('Named Boundary Report'!$A1248,"+","")), IF(TRIM('Named Boundary Report'!$A1248)="", "End of Project", $A1248))</f>
        <v>End of Project</v>
      </c>
      <c r="B1249" s="473" t="str">
        <f>IF(ISNUMBER('Named Boundary Report'!$A1248), "",TRIM(SUBSTITUTE('Named Boundary Report'!$A1248, CHAR(160), " ")))</f>
        <v/>
      </c>
      <c r="C1249" s="475">
        <f>'Named Boundary Report'!$F1248</f>
        <v>0</v>
      </c>
    </row>
    <row r="1250" spans="1:3" x14ac:dyDescent="0.25">
      <c r="A1250" s="532" t="str">
        <f>IF(ISNUMBER(VALUE(SUBSTITUTE('Named Boundary Report'!$A1249,"+",""))), VALUE(SUBSTITUTE('Named Boundary Report'!$A1249,"+","")), IF(TRIM('Named Boundary Report'!$A1249)="", "End of Project", $A1249))</f>
        <v>End of Project</v>
      </c>
      <c r="B1250" s="473" t="str">
        <f>IF(ISNUMBER('Named Boundary Report'!$A1249), "",TRIM(SUBSTITUTE('Named Boundary Report'!$A1249, CHAR(160), " ")))</f>
        <v/>
      </c>
      <c r="C1250" s="475">
        <f>'Named Boundary Report'!$F1249</f>
        <v>0</v>
      </c>
    </row>
    <row r="1251" spans="1:3" x14ac:dyDescent="0.25">
      <c r="A1251" s="532" t="str">
        <f>IF(ISNUMBER(VALUE(SUBSTITUTE('Named Boundary Report'!$A1250,"+",""))), VALUE(SUBSTITUTE('Named Boundary Report'!$A1250,"+","")), IF(TRIM('Named Boundary Report'!$A1250)="", "End of Project", $A1250))</f>
        <v>End of Project</v>
      </c>
      <c r="B1251" s="473" t="str">
        <f>IF(ISNUMBER('Named Boundary Report'!$A1250), "",TRIM(SUBSTITUTE('Named Boundary Report'!$A1250, CHAR(160), " ")))</f>
        <v/>
      </c>
      <c r="C1251" s="475">
        <f>'Named Boundary Report'!$F1250</f>
        <v>0</v>
      </c>
    </row>
    <row r="1252" spans="1:3" x14ac:dyDescent="0.25">
      <c r="A1252" s="532" t="str">
        <f>IF(ISNUMBER(VALUE(SUBSTITUTE('Named Boundary Report'!$A1251,"+",""))), VALUE(SUBSTITUTE('Named Boundary Report'!$A1251,"+","")), IF(TRIM('Named Boundary Report'!$A1251)="", "End of Project", $A1251))</f>
        <v>End of Project</v>
      </c>
      <c r="B1252" s="473" t="str">
        <f>IF(ISNUMBER('Named Boundary Report'!$A1251), "",TRIM(SUBSTITUTE('Named Boundary Report'!$A1251, CHAR(160), " ")))</f>
        <v/>
      </c>
      <c r="C1252" s="475">
        <f>'Named Boundary Report'!$F1251</f>
        <v>0</v>
      </c>
    </row>
    <row r="1253" spans="1:3" x14ac:dyDescent="0.25">
      <c r="A1253" s="532" t="str">
        <f>IF(ISNUMBER(VALUE(SUBSTITUTE('Named Boundary Report'!$A1252,"+",""))), VALUE(SUBSTITUTE('Named Boundary Report'!$A1252,"+","")), IF(TRIM('Named Boundary Report'!$A1252)="", "End of Project", $A1252))</f>
        <v>End of Project</v>
      </c>
      <c r="B1253" s="473" t="str">
        <f>IF(ISNUMBER('Named Boundary Report'!$A1252), "",TRIM(SUBSTITUTE('Named Boundary Report'!$A1252, CHAR(160), " ")))</f>
        <v/>
      </c>
      <c r="C1253" s="475">
        <f>'Named Boundary Report'!$F1252</f>
        <v>0</v>
      </c>
    </row>
    <row r="1254" spans="1:3" x14ac:dyDescent="0.25">
      <c r="A1254" s="532" t="str">
        <f>IF(ISNUMBER(VALUE(SUBSTITUTE('Named Boundary Report'!$A1253,"+",""))), VALUE(SUBSTITUTE('Named Boundary Report'!$A1253,"+","")), IF(TRIM('Named Boundary Report'!$A1253)="", "End of Project", $A1253))</f>
        <v>End of Project</v>
      </c>
      <c r="B1254" s="473" t="str">
        <f>IF(ISNUMBER('Named Boundary Report'!$A1253), "",TRIM(SUBSTITUTE('Named Boundary Report'!$A1253, CHAR(160), " ")))</f>
        <v/>
      </c>
      <c r="C1254" s="475">
        <f>'Named Boundary Report'!$F1253</f>
        <v>0</v>
      </c>
    </row>
    <row r="1255" spans="1:3" x14ac:dyDescent="0.25">
      <c r="A1255" s="532" t="str">
        <f>IF(ISNUMBER(VALUE(SUBSTITUTE('Named Boundary Report'!$A1254,"+",""))), VALUE(SUBSTITUTE('Named Boundary Report'!$A1254,"+","")), IF(TRIM('Named Boundary Report'!$A1254)="", "End of Project", $A1254))</f>
        <v>End of Project</v>
      </c>
      <c r="B1255" s="473" t="str">
        <f>IF(ISNUMBER('Named Boundary Report'!$A1254), "",TRIM(SUBSTITUTE('Named Boundary Report'!$A1254, CHAR(160), " ")))</f>
        <v/>
      </c>
      <c r="C1255" s="475">
        <f>'Named Boundary Report'!$F1254</f>
        <v>0</v>
      </c>
    </row>
    <row r="1256" spans="1:3" x14ac:dyDescent="0.25">
      <c r="A1256" s="532" t="str">
        <f>IF(ISNUMBER(VALUE(SUBSTITUTE('Named Boundary Report'!$A1255,"+",""))), VALUE(SUBSTITUTE('Named Boundary Report'!$A1255,"+","")), IF(TRIM('Named Boundary Report'!$A1255)="", "End of Project", $A1255))</f>
        <v>End of Project</v>
      </c>
      <c r="B1256" s="473" t="str">
        <f>IF(ISNUMBER('Named Boundary Report'!$A1255), "",TRIM(SUBSTITUTE('Named Boundary Report'!$A1255, CHAR(160), " ")))</f>
        <v/>
      </c>
      <c r="C1256" s="475">
        <f>'Named Boundary Report'!$F1255</f>
        <v>0</v>
      </c>
    </row>
    <row r="1257" spans="1:3" x14ac:dyDescent="0.25">
      <c r="A1257" s="532" t="str">
        <f>IF(ISNUMBER(VALUE(SUBSTITUTE('Named Boundary Report'!$A1256,"+",""))), VALUE(SUBSTITUTE('Named Boundary Report'!$A1256,"+","")), IF(TRIM('Named Boundary Report'!$A1256)="", "End of Project", $A1256))</f>
        <v>End of Project</v>
      </c>
      <c r="B1257" s="473" t="str">
        <f>IF(ISNUMBER('Named Boundary Report'!$A1256), "",TRIM(SUBSTITUTE('Named Boundary Report'!$A1256, CHAR(160), " ")))</f>
        <v/>
      </c>
      <c r="C1257" s="475">
        <f>'Named Boundary Report'!$F1256</f>
        <v>0</v>
      </c>
    </row>
    <row r="1258" spans="1:3" x14ac:dyDescent="0.25">
      <c r="A1258" s="532" t="str">
        <f>IF(ISNUMBER(VALUE(SUBSTITUTE('Named Boundary Report'!$A1257,"+",""))), VALUE(SUBSTITUTE('Named Boundary Report'!$A1257,"+","")), IF(TRIM('Named Boundary Report'!$A1257)="", "End of Project", $A1257))</f>
        <v>End of Project</v>
      </c>
      <c r="B1258" s="473" t="str">
        <f>IF(ISNUMBER('Named Boundary Report'!$A1257), "",TRIM(SUBSTITUTE('Named Boundary Report'!$A1257, CHAR(160), " ")))</f>
        <v/>
      </c>
      <c r="C1258" s="475">
        <f>'Named Boundary Report'!$F1257</f>
        <v>0</v>
      </c>
    </row>
    <row r="1259" spans="1:3" x14ac:dyDescent="0.25">
      <c r="A1259" s="532" t="str">
        <f>IF(ISNUMBER(VALUE(SUBSTITUTE('Named Boundary Report'!$A1258,"+",""))), VALUE(SUBSTITUTE('Named Boundary Report'!$A1258,"+","")), IF(TRIM('Named Boundary Report'!$A1258)="", "End of Project", $A1258))</f>
        <v>End of Project</v>
      </c>
      <c r="B1259" s="473" t="str">
        <f>IF(ISNUMBER('Named Boundary Report'!$A1258), "",TRIM(SUBSTITUTE('Named Boundary Report'!$A1258, CHAR(160), " ")))</f>
        <v/>
      </c>
      <c r="C1259" s="475">
        <f>'Named Boundary Report'!$F1258</f>
        <v>0</v>
      </c>
    </row>
    <row r="1260" spans="1:3" x14ac:dyDescent="0.25">
      <c r="A1260" s="532" t="str">
        <f>IF(ISNUMBER(VALUE(SUBSTITUTE('Named Boundary Report'!$A1259,"+",""))), VALUE(SUBSTITUTE('Named Boundary Report'!$A1259,"+","")), IF(TRIM('Named Boundary Report'!$A1259)="", "End of Project", $A1259))</f>
        <v>End of Project</v>
      </c>
      <c r="B1260" s="473" t="str">
        <f>IF(ISNUMBER('Named Boundary Report'!$A1259), "",TRIM(SUBSTITUTE('Named Boundary Report'!$A1259, CHAR(160), " ")))</f>
        <v/>
      </c>
      <c r="C1260" s="475">
        <f>'Named Boundary Report'!$F1259</f>
        <v>0</v>
      </c>
    </row>
    <row r="1261" spans="1:3" x14ac:dyDescent="0.25">
      <c r="A1261" s="532" t="str">
        <f>IF(ISNUMBER(VALUE(SUBSTITUTE('Named Boundary Report'!$A1260,"+",""))), VALUE(SUBSTITUTE('Named Boundary Report'!$A1260,"+","")), IF(TRIM('Named Boundary Report'!$A1260)="", "End of Project", $A1260))</f>
        <v>End of Project</v>
      </c>
      <c r="B1261" s="473" t="str">
        <f>IF(ISNUMBER('Named Boundary Report'!$A1260), "",TRIM(SUBSTITUTE('Named Boundary Report'!$A1260, CHAR(160), " ")))</f>
        <v/>
      </c>
      <c r="C1261" s="475">
        <f>'Named Boundary Report'!$F1260</f>
        <v>0</v>
      </c>
    </row>
    <row r="1262" spans="1:3" x14ac:dyDescent="0.25">
      <c r="A1262" s="532" t="str">
        <f>IF(ISNUMBER(VALUE(SUBSTITUTE('Named Boundary Report'!$A1261,"+",""))), VALUE(SUBSTITUTE('Named Boundary Report'!$A1261,"+","")), IF(TRIM('Named Boundary Report'!$A1261)="", "End of Project", $A1261))</f>
        <v>End of Project</v>
      </c>
      <c r="B1262" s="473" t="str">
        <f>IF(ISNUMBER('Named Boundary Report'!$A1261), "",TRIM(SUBSTITUTE('Named Boundary Report'!$A1261, CHAR(160), " ")))</f>
        <v/>
      </c>
      <c r="C1262" s="475">
        <f>'Named Boundary Report'!$F1261</f>
        <v>0</v>
      </c>
    </row>
    <row r="1263" spans="1:3" x14ac:dyDescent="0.25">
      <c r="A1263" s="532" t="str">
        <f>IF(ISNUMBER(VALUE(SUBSTITUTE('Named Boundary Report'!$A1262,"+",""))), VALUE(SUBSTITUTE('Named Boundary Report'!$A1262,"+","")), IF(TRIM('Named Boundary Report'!$A1262)="", "End of Project", $A1262))</f>
        <v>End of Project</v>
      </c>
      <c r="B1263" s="473" t="str">
        <f>IF(ISNUMBER('Named Boundary Report'!$A1262), "",TRIM(SUBSTITUTE('Named Boundary Report'!$A1262, CHAR(160), " ")))</f>
        <v/>
      </c>
      <c r="C1263" s="475">
        <f>'Named Boundary Report'!$F1262</f>
        <v>0</v>
      </c>
    </row>
    <row r="1264" spans="1:3" x14ac:dyDescent="0.25">
      <c r="A1264" s="532" t="str">
        <f>IF(ISNUMBER(VALUE(SUBSTITUTE('Named Boundary Report'!$A1263,"+",""))), VALUE(SUBSTITUTE('Named Boundary Report'!$A1263,"+","")), IF(TRIM('Named Boundary Report'!$A1263)="", "End of Project", $A1263))</f>
        <v>End of Project</v>
      </c>
      <c r="B1264" s="473" t="str">
        <f>IF(ISNUMBER('Named Boundary Report'!$A1263), "",TRIM(SUBSTITUTE('Named Boundary Report'!$A1263, CHAR(160), " ")))</f>
        <v/>
      </c>
      <c r="C1264" s="475">
        <f>'Named Boundary Report'!$F1263</f>
        <v>0</v>
      </c>
    </row>
    <row r="1265" spans="1:3" x14ac:dyDescent="0.25">
      <c r="A1265" s="532" t="str">
        <f>IF(ISNUMBER(VALUE(SUBSTITUTE('Named Boundary Report'!$A1264,"+",""))), VALUE(SUBSTITUTE('Named Boundary Report'!$A1264,"+","")), IF(TRIM('Named Boundary Report'!$A1264)="", "End of Project", $A1264))</f>
        <v>End of Project</v>
      </c>
      <c r="B1265" s="473" t="str">
        <f>IF(ISNUMBER('Named Boundary Report'!$A1264), "",TRIM(SUBSTITUTE('Named Boundary Report'!$A1264, CHAR(160), " ")))</f>
        <v/>
      </c>
      <c r="C1265" s="475">
        <f>'Named Boundary Report'!$F1264</f>
        <v>0</v>
      </c>
    </row>
    <row r="1266" spans="1:3" x14ac:dyDescent="0.25">
      <c r="A1266" s="532" t="str">
        <f>IF(ISNUMBER(VALUE(SUBSTITUTE('Named Boundary Report'!$A1265,"+",""))), VALUE(SUBSTITUTE('Named Boundary Report'!$A1265,"+","")), IF(TRIM('Named Boundary Report'!$A1265)="", "End of Project", $A1265))</f>
        <v>End of Project</v>
      </c>
      <c r="B1266" s="473" t="str">
        <f>IF(ISNUMBER('Named Boundary Report'!$A1265), "",TRIM(SUBSTITUTE('Named Boundary Report'!$A1265, CHAR(160), " ")))</f>
        <v/>
      </c>
      <c r="C1266" s="475">
        <f>'Named Boundary Report'!$F1265</f>
        <v>0</v>
      </c>
    </row>
    <row r="1267" spans="1:3" x14ac:dyDescent="0.25">
      <c r="A1267" s="532" t="str">
        <f>IF(ISNUMBER(VALUE(SUBSTITUTE('Named Boundary Report'!$A1266,"+",""))), VALUE(SUBSTITUTE('Named Boundary Report'!$A1266,"+","")), IF(TRIM('Named Boundary Report'!$A1266)="", "End of Project", $A1266))</f>
        <v>End of Project</v>
      </c>
      <c r="B1267" s="473" t="str">
        <f>IF(ISNUMBER('Named Boundary Report'!$A1266), "",TRIM(SUBSTITUTE('Named Boundary Report'!$A1266, CHAR(160), " ")))</f>
        <v/>
      </c>
      <c r="C1267" s="475">
        <f>'Named Boundary Report'!$F1266</f>
        <v>0</v>
      </c>
    </row>
    <row r="1268" spans="1:3" x14ac:dyDescent="0.25">
      <c r="A1268" s="532" t="str">
        <f>IF(ISNUMBER(VALUE(SUBSTITUTE('Named Boundary Report'!$A1267,"+",""))), VALUE(SUBSTITUTE('Named Boundary Report'!$A1267,"+","")), IF(TRIM('Named Boundary Report'!$A1267)="", "End of Project", $A1267))</f>
        <v>End of Project</v>
      </c>
      <c r="B1268" s="473" t="str">
        <f>IF(ISNUMBER('Named Boundary Report'!$A1267), "",TRIM(SUBSTITUTE('Named Boundary Report'!$A1267, CHAR(160), " ")))</f>
        <v/>
      </c>
      <c r="C1268" s="475">
        <f>'Named Boundary Report'!$F1267</f>
        <v>0</v>
      </c>
    </row>
    <row r="1269" spans="1:3" x14ac:dyDescent="0.25">
      <c r="A1269" s="532" t="str">
        <f>IF(ISNUMBER(VALUE(SUBSTITUTE('Named Boundary Report'!$A1268,"+",""))), VALUE(SUBSTITUTE('Named Boundary Report'!$A1268,"+","")), IF(TRIM('Named Boundary Report'!$A1268)="", "End of Project", $A1268))</f>
        <v>End of Project</v>
      </c>
      <c r="B1269" s="473" t="str">
        <f>IF(ISNUMBER('Named Boundary Report'!$A1268), "",TRIM(SUBSTITUTE('Named Boundary Report'!$A1268, CHAR(160), " ")))</f>
        <v/>
      </c>
      <c r="C1269" s="475">
        <f>'Named Boundary Report'!$F1268</f>
        <v>0</v>
      </c>
    </row>
    <row r="1270" spans="1:3" x14ac:dyDescent="0.25">
      <c r="A1270" s="532" t="str">
        <f>IF(ISNUMBER(VALUE(SUBSTITUTE('Named Boundary Report'!$A1269,"+",""))), VALUE(SUBSTITUTE('Named Boundary Report'!$A1269,"+","")), IF(TRIM('Named Boundary Report'!$A1269)="", "End of Project", $A1269))</f>
        <v>End of Project</v>
      </c>
      <c r="B1270" s="473" t="str">
        <f>IF(ISNUMBER('Named Boundary Report'!$A1269), "",TRIM(SUBSTITUTE('Named Boundary Report'!$A1269, CHAR(160), " ")))</f>
        <v/>
      </c>
      <c r="C1270" s="475">
        <f>'Named Boundary Report'!$F1269</f>
        <v>0</v>
      </c>
    </row>
    <row r="1271" spans="1:3" x14ac:dyDescent="0.25">
      <c r="A1271" s="532" t="str">
        <f>IF(ISNUMBER(VALUE(SUBSTITUTE('Named Boundary Report'!$A1270,"+",""))), VALUE(SUBSTITUTE('Named Boundary Report'!$A1270,"+","")), IF(TRIM('Named Boundary Report'!$A1270)="", "End of Project", $A1270))</f>
        <v>End of Project</v>
      </c>
      <c r="B1271" s="473" t="str">
        <f>IF(ISNUMBER('Named Boundary Report'!$A1270), "",TRIM(SUBSTITUTE('Named Boundary Report'!$A1270, CHAR(160), " ")))</f>
        <v/>
      </c>
      <c r="C1271" s="475">
        <f>'Named Boundary Report'!$F1270</f>
        <v>0</v>
      </c>
    </row>
    <row r="1272" spans="1:3" x14ac:dyDescent="0.25">
      <c r="A1272" s="532" t="str">
        <f>IF(ISNUMBER(VALUE(SUBSTITUTE('Named Boundary Report'!$A1271,"+",""))), VALUE(SUBSTITUTE('Named Boundary Report'!$A1271,"+","")), IF(TRIM('Named Boundary Report'!$A1271)="", "End of Project", $A1271))</f>
        <v>End of Project</v>
      </c>
      <c r="B1272" s="473" t="str">
        <f>IF(ISNUMBER('Named Boundary Report'!$A1271), "",TRIM(SUBSTITUTE('Named Boundary Report'!$A1271, CHAR(160), " ")))</f>
        <v/>
      </c>
      <c r="C1272" s="475">
        <f>'Named Boundary Report'!$F1271</f>
        <v>0</v>
      </c>
    </row>
    <row r="1273" spans="1:3" x14ac:dyDescent="0.25">
      <c r="A1273" s="532" t="str">
        <f>IF(ISNUMBER(VALUE(SUBSTITUTE('Named Boundary Report'!$A1272,"+",""))), VALUE(SUBSTITUTE('Named Boundary Report'!$A1272,"+","")), IF(TRIM('Named Boundary Report'!$A1272)="", "End of Project", $A1272))</f>
        <v>End of Project</v>
      </c>
      <c r="B1273" s="473" t="str">
        <f>IF(ISNUMBER('Named Boundary Report'!$A1272), "",TRIM(SUBSTITUTE('Named Boundary Report'!$A1272, CHAR(160), " ")))</f>
        <v/>
      </c>
      <c r="C1273" s="475">
        <f>'Named Boundary Report'!$F1272</f>
        <v>0</v>
      </c>
    </row>
    <row r="1274" spans="1:3" x14ac:dyDescent="0.25">
      <c r="A1274" s="532" t="str">
        <f>IF(ISNUMBER(VALUE(SUBSTITUTE('Named Boundary Report'!$A1273,"+",""))), VALUE(SUBSTITUTE('Named Boundary Report'!$A1273,"+","")), IF(TRIM('Named Boundary Report'!$A1273)="", "End of Project", $A1273))</f>
        <v>End of Project</v>
      </c>
      <c r="B1274" s="473" t="str">
        <f>IF(ISNUMBER('Named Boundary Report'!$A1273), "",TRIM(SUBSTITUTE('Named Boundary Report'!$A1273, CHAR(160), " ")))</f>
        <v/>
      </c>
      <c r="C1274" s="475">
        <f>'Named Boundary Report'!$F1273</f>
        <v>0</v>
      </c>
    </row>
    <row r="1275" spans="1:3" x14ac:dyDescent="0.25">
      <c r="A1275" s="532" t="str">
        <f>IF(ISNUMBER(VALUE(SUBSTITUTE('Named Boundary Report'!$A1274,"+",""))), VALUE(SUBSTITUTE('Named Boundary Report'!$A1274,"+","")), IF(TRIM('Named Boundary Report'!$A1274)="", "End of Project", $A1274))</f>
        <v>End of Project</v>
      </c>
      <c r="B1275" s="473" t="str">
        <f>IF(ISNUMBER('Named Boundary Report'!$A1274), "",TRIM(SUBSTITUTE('Named Boundary Report'!$A1274, CHAR(160), " ")))</f>
        <v/>
      </c>
      <c r="C1275" s="475">
        <f>'Named Boundary Report'!$F1274</f>
        <v>0</v>
      </c>
    </row>
    <row r="1276" spans="1:3" x14ac:dyDescent="0.25">
      <c r="A1276" s="532" t="str">
        <f>IF(ISNUMBER(VALUE(SUBSTITUTE('Named Boundary Report'!$A1275,"+",""))), VALUE(SUBSTITUTE('Named Boundary Report'!$A1275,"+","")), IF(TRIM('Named Boundary Report'!$A1275)="", "End of Project", $A1275))</f>
        <v>End of Project</v>
      </c>
      <c r="B1276" s="473" t="str">
        <f>IF(ISNUMBER('Named Boundary Report'!$A1275), "",TRIM(SUBSTITUTE('Named Boundary Report'!$A1275, CHAR(160), " ")))</f>
        <v/>
      </c>
      <c r="C1276" s="475">
        <f>'Named Boundary Report'!$F1275</f>
        <v>0</v>
      </c>
    </row>
    <row r="1277" spans="1:3" x14ac:dyDescent="0.25">
      <c r="A1277" s="532" t="str">
        <f>IF(ISNUMBER(VALUE(SUBSTITUTE('Named Boundary Report'!$A1276,"+",""))), VALUE(SUBSTITUTE('Named Boundary Report'!$A1276,"+","")), IF(TRIM('Named Boundary Report'!$A1276)="", "End of Project", $A1276))</f>
        <v>End of Project</v>
      </c>
      <c r="B1277" s="473" t="str">
        <f>IF(ISNUMBER('Named Boundary Report'!$A1276), "",TRIM(SUBSTITUTE('Named Boundary Report'!$A1276, CHAR(160), " ")))</f>
        <v/>
      </c>
      <c r="C1277" s="475">
        <f>'Named Boundary Report'!$F1276</f>
        <v>0</v>
      </c>
    </row>
    <row r="1278" spans="1:3" x14ac:dyDescent="0.25">
      <c r="A1278" s="532" t="str">
        <f>IF(ISNUMBER(VALUE(SUBSTITUTE('Named Boundary Report'!$A1277,"+",""))), VALUE(SUBSTITUTE('Named Boundary Report'!$A1277,"+","")), IF(TRIM('Named Boundary Report'!$A1277)="", "End of Project", $A1277))</f>
        <v>End of Project</v>
      </c>
      <c r="B1278" s="473" t="str">
        <f>IF(ISNUMBER('Named Boundary Report'!$A1277), "",TRIM(SUBSTITUTE('Named Boundary Report'!$A1277, CHAR(160), " ")))</f>
        <v/>
      </c>
      <c r="C1278" s="475">
        <f>'Named Boundary Report'!$F1277</f>
        <v>0</v>
      </c>
    </row>
    <row r="1279" spans="1:3" x14ac:dyDescent="0.25">
      <c r="A1279" s="532" t="str">
        <f>IF(ISNUMBER(VALUE(SUBSTITUTE('Named Boundary Report'!$A1278,"+",""))), VALUE(SUBSTITUTE('Named Boundary Report'!$A1278,"+","")), IF(TRIM('Named Boundary Report'!$A1278)="", "End of Project", $A1278))</f>
        <v>End of Project</v>
      </c>
      <c r="B1279" s="473" t="str">
        <f>IF(ISNUMBER('Named Boundary Report'!$A1278), "",TRIM(SUBSTITUTE('Named Boundary Report'!$A1278, CHAR(160), " ")))</f>
        <v/>
      </c>
      <c r="C1279" s="475">
        <f>'Named Boundary Report'!$F1278</f>
        <v>0</v>
      </c>
    </row>
    <row r="1280" spans="1:3" x14ac:dyDescent="0.25">
      <c r="A1280" s="532" t="str">
        <f>IF(ISNUMBER(VALUE(SUBSTITUTE('Named Boundary Report'!$A1279,"+",""))), VALUE(SUBSTITUTE('Named Boundary Report'!$A1279,"+","")), IF(TRIM('Named Boundary Report'!$A1279)="", "End of Project", $A1279))</f>
        <v>End of Project</v>
      </c>
      <c r="B1280" s="473" t="str">
        <f>IF(ISNUMBER('Named Boundary Report'!$A1279), "",TRIM(SUBSTITUTE('Named Boundary Report'!$A1279, CHAR(160), " ")))</f>
        <v/>
      </c>
      <c r="C1280" s="475">
        <f>'Named Boundary Report'!$F1279</f>
        <v>0</v>
      </c>
    </row>
    <row r="1281" spans="1:3" x14ac:dyDescent="0.25">
      <c r="A1281" s="532" t="str">
        <f>IF(ISNUMBER(VALUE(SUBSTITUTE('Named Boundary Report'!$A1280,"+",""))), VALUE(SUBSTITUTE('Named Boundary Report'!$A1280,"+","")), IF(TRIM('Named Boundary Report'!$A1280)="", "End of Project", $A1280))</f>
        <v>End of Project</v>
      </c>
      <c r="B1281" s="473" t="str">
        <f>IF(ISNUMBER('Named Boundary Report'!$A1280), "",TRIM(SUBSTITUTE('Named Boundary Report'!$A1280, CHAR(160), " ")))</f>
        <v/>
      </c>
      <c r="C1281" s="475">
        <f>'Named Boundary Report'!$F1280</f>
        <v>0</v>
      </c>
    </row>
    <row r="1282" spans="1:3" x14ac:dyDescent="0.25">
      <c r="A1282" s="532" t="str">
        <f>IF(ISNUMBER(VALUE(SUBSTITUTE('Named Boundary Report'!$A1281,"+",""))), VALUE(SUBSTITUTE('Named Boundary Report'!$A1281,"+","")), IF(TRIM('Named Boundary Report'!$A1281)="", "End of Project", $A1281))</f>
        <v>End of Project</v>
      </c>
      <c r="B1282" s="473" t="str">
        <f>IF(ISNUMBER('Named Boundary Report'!$A1281), "",TRIM(SUBSTITUTE('Named Boundary Report'!$A1281, CHAR(160), " ")))</f>
        <v/>
      </c>
      <c r="C1282" s="475">
        <f>'Named Boundary Report'!$F1281</f>
        <v>0</v>
      </c>
    </row>
    <row r="1283" spans="1:3" x14ac:dyDescent="0.25">
      <c r="A1283" s="532" t="str">
        <f>IF(ISNUMBER(VALUE(SUBSTITUTE('Named Boundary Report'!$A1282,"+",""))), VALUE(SUBSTITUTE('Named Boundary Report'!$A1282,"+","")), IF(TRIM('Named Boundary Report'!$A1282)="", "End of Project", $A1282))</f>
        <v>End of Project</v>
      </c>
      <c r="B1283" s="473" t="str">
        <f>IF(ISNUMBER('Named Boundary Report'!$A1282), "",TRIM(SUBSTITUTE('Named Boundary Report'!$A1282, CHAR(160), " ")))</f>
        <v/>
      </c>
      <c r="C1283" s="475">
        <f>'Named Boundary Report'!$F1282</f>
        <v>0</v>
      </c>
    </row>
    <row r="1284" spans="1:3" x14ac:dyDescent="0.25">
      <c r="A1284" s="532" t="str">
        <f>IF(ISNUMBER(VALUE(SUBSTITUTE('Named Boundary Report'!$A1283,"+",""))), VALUE(SUBSTITUTE('Named Boundary Report'!$A1283,"+","")), IF(TRIM('Named Boundary Report'!$A1283)="", "End of Project", $A1283))</f>
        <v>End of Project</v>
      </c>
      <c r="B1284" s="473" t="str">
        <f>IF(ISNUMBER('Named Boundary Report'!$A1283), "",TRIM(SUBSTITUTE('Named Boundary Report'!$A1283, CHAR(160), " ")))</f>
        <v/>
      </c>
      <c r="C1284" s="475">
        <f>'Named Boundary Report'!$F1283</f>
        <v>0</v>
      </c>
    </row>
    <row r="1285" spans="1:3" x14ac:dyDescent="0.25">
      <c r="A1285" s="532" t="str">
        <f>IF(ISNUMBER(VALUE(SUBSTITUTE('Named Boundary Report'!$A1284,"+",""))), VALUE(SUBSTITUTE('Named Boundary Report'!$A1284,"+","")), IF(TRIM('Named Boundary Report'!$A1284)="", "End of Project", $A1284))</f>
        <v>End of Project</v>
      </c>
      <c r="B1285" s="473" t="str">
        <f>IF(ISNUMBER('Named Boundary Report'!$A1284), "",TRIM(SUBSTITUTE('Named Boundary Report'!$A1284, CHAR(160), " ")))</f>
        <v/>
      </c>
      <c r="C1285" s="475">
        <f>'Named Boundary Report'!$F1284</f>
        <v>0</v>
      </c>
    </row>
    <row r="1286" spans="1:3" x14ac:dyDescent="0.25">
      <c r="A1286" s="532" t="str">
        <f>IF(ISNUMBER(VALUE(SUBSTITUTE('Named Boundary Report'!$A1285,"+",""))), VALUE(SUBSTITUTE('Named Boundary Report'!$A1285,"+","")), IF(TRIM('Named Boundary Report'!$A1285)="", "End of Project", $A1285))</f>
        <v>End of Project</v>
      </c>
      <c r="B1286" s="473" t="str">
        <f>IF(ISNUMBER('Named Boundary Report'!$A1285), "",TRIM(SUBSTITUTE('Named Boundary Report'!$A1285, CHAR(160), " ")))</f>
        <v/>
      </c>
      <c r="C1286" s="475">
        <f>'Named Boundary Report'!$F1285</f>
        <v>0</v>
      </c>
    </row>
    <row r="1287" spans="1:3" x14ac:dyDescent="0.25">
      <c r="A1287" s="532" t="str">
        <f>IF(ISNUMBER(VALUE(SUBSTITUTE('Named Boundary Report'!$A1286,"+",""))), VALUE(SUBSTITUTE('Named Boundary Report'!$A1286,"+","")), IF(TRIM('Named Boundary Report'!$A1286)="", "End of Project", $A1286))</f>
        <v>End of Project</v>
      </c>
      <c r="B1287" s="473" t="str">
        <f>IF(ISNUMBER('Named Boundary Report'!$A1286), "",TRIM(SUBSTITUTE('Named Boundary Report'!$A1286, CHAR(160), " ")))</f>
        <v/>
      </c>
      <c r="C1287" s="475">
        <f>'Named Boundary Report'!$F1286</f>
        <v>0</v>
      </c>
    </row>
    <row r="1288" spans="1:3" x14ac:dyDescent="0.25">
      <c r="A1288" s="532" t="str">
        <f>IF(ISNUMBER(VALUE(SUBSTITUTE('Named Boundary Report'!$A1287,"+",""))), VALUE(SUBSTITUTE('Named Boundary Report'!$A1287,"+","")), IF(TRIM('Named Boundary Report'!$A1287)="", "End of Project", $A1287))</f>
        <v>End of Project</v>
      </c>
      <c r="B1288" s="473" t="str">
        <f>IF(ISNUMBER('Named Boundary Report'!$A1287), "",TRIM(SUBSTITUTE('Named Boundary Report'!$A1287, CHAR(160), " ")))</f>
        <v/>
      </c>
      <c r="C1288" s="475">
        <f>'Named Boundary Report'!$F1287</f>
        <v>0</v>
      </c>
    </row>
    <row r="1289" spans="1:3" x14ac:dyDescent="0.25">
      <c r="A1289" s="532" t="str">
        <f>IF(ISNUMBER(VALUE(SUBSTITUTE('Named Boundary Report'!$A1288,"+",""))), VALUE(SUBSTITUTE('Named Boundary Report'!$A1288,"+","")), IF(TRIM('Named Boundary Report'!$A1288)="", "End of Project", $A1288))</f>
        <v>End of Project</v>
      </c>
      <c r="B1289" s="473" t="str">
        <f>IF(ISNUMBER('Named Boundary Report'!$A1288), "",TRIM(SUBSTITUTE('Named Boundary Report'!$A1288, CHAR(160), " ")))</f>
        <v/>
      </c>
      <c r="C1289" s="475">
        <f>'Named Boundary Report'!$F1288</f>
        <v>0</v>
      </c>
    </row>
    <row r="1290" spans="1:3" x14ac:dyDescent="0.25">
      <c r="A1290" s="532" t="str">
        <f>IF(ISNUMBER(VALUE(SUBSTITUTE('Named Boundary Report'!$A1289,"+",""))), VALUE(SUBSTITUTE('Named Boundary Report'!$A1289,"+","")), IF(TRIM('Named Boundary Report'!$A1289)="", "End of Project", $A1289))</f>
        <v>End of Project</v>
      </c>
      <c r="B1290" s="473" t="str">
        <f>IF(ISNUMBER('Named Boundary Report'!$A1289), "",TRIM(SUBSTITUTE('Named Boundary Report'!$A1289, CHAR(160), " ")))</f>
        <v/>
      </c>
      <c r="C1290" s="475">
        <f>'Named Boundary Report'!$F1289</f>
        <v>0</v>
      </c>
    </row>
    <row r="1291" spans="1:3" x14ac:dyDescent="0.25">
      <c r="A1291" s="532" t="str">
        <f>IF(ISNUMBER(VALUE(SUBSTITUTE('Named Boundary Report'!$A1290,"+",""))), VALUE(SUBSTITUTE('Named Boundary Report'!$A1290,"+","")), IF(TRIM('Named Boundary Report'!$A1290)="", "End of Project", $A1290))</f>
        <v>End of Project</v>
      </c>
      <c r="B1291" s="473" t="str">
        <f>IF(ISNUMBER('Named Boundary Report'!$A1290), "",TRIM(SUBSTITUTE('Named Boundary Report'!$A1290, CHAR(160), " ")))</f>
        <v/>
      </c>
      <c r="C1291" s="475">
        <f>'Named Boundary Report'!$F1290</f>
        <v>0</v>
      </c>
    </row>
    <row r="1292" spans="1:3" x14ac:dyDescent="0.25">
      <c r="A1292" s="532" t="str">
        <f>IF(ISNUMBER(VALUE(SUBSTITUTE('Named Boundary Report'!$A1291,"+",""))), VALUE(SUBSTITUTE('Named Boundary Report'!$A1291,"+","")), IF(TRIM('Named Boundary Report'!$A1291)="", "End of Project", $A1291))</f>
        <v>End of Project</v>
      </c>
      <c r="B1292" s="473" t="str">
        <f>IF(ISNUMBER('Named Boundary Report'!$A1291), "",TRIM(SUBSTITUTE('Named Boundary Report'!$A1291, CHAR(160), " ")))</f>
        <v/>
      </c>
      <c r="C1292" s="475">
        <f>'Named Boundary Report'!$F1291</f>
        <v>0</v>
      </c>
    </row>
    <row r="1293" spans="1:3" x14ac:dyDescent="0.25">
      <c r="A1293" s="532" t="str">
        <f>IF(ISNUMBER(VALUE(SUBSTITUTE('Named Boundary Report'!$A1292,"+",""))), VALUE(SUBSTITUTE('Named Boundary Report'!$A1292,"+","")), IF(TRIM('Named Boundary Report'!$A1292)="", "End of Project", $A1292))</f>
        <v>End of Project</v>
      </c>
      <c r="B1293" s="473" t="str">
        <f>IF(ISNUMBER('Named Boundary Report'!$A1292), "",TRIM(SUBSTITUTE('Named Boundary Report'!$A1292, CHAR(160), " ")))</f>
        <v/>
      </c>
      <c r="C1293" s="475">
        <f>'Named Boundary Report'!$F1292</f>
        <v>0</v>
      </c>
    </row>
    <row r="1294" spans="1:3" x14ac:dyDescent="0.25">
      <c r="A1294" s="532" t="str">
        <f>IF(ISNUMBER(VALUE(SUBSTITUTE('Named Boundary Report'!$A1293,"+",""))), VALUE(SUBSTITUTE('Named Boundary Report'!$A1293,"+","")), IF(TRIM('Named Boundary Report'!$A1293)="", "End of Project", $A1293))</f>
        <v>End of Project</v>
      </c>
      <c r="B1294" s="473" t="str">
        <f>IF(ISNUMBER('Named Boundary Report'!$A1293), "",TRIM(SUBSTITUTE('Named Boundary Report'!$A1293, CHAR(160), " ")))</f>
        <v/>
      </c>
      <c r="C1294" s="475">
        <f>'Named Boundary Report'!$F1293</f>
        <v>0</v>
      </c>
    </row>
    <row r="1295" spans="1:3" x14ac:dyDescent="0.25">
      <c r="A1295" s="532" t="str">
        <f>IF(ISNUMBER(VALUE(SUBSTITUTE('Named Boundary Report'!$A1294,"+",""))), VALUE(SUBSTITUTE('Named Boundary Report'!$A1294,"+","")), IF(TRIM('Named Boundary Report'!$A1294)="", "End of Project", $A1294))</f>
        <v>End of Project</v>
      </c>
      <c r="B1295" s="473" t="str">
        <f>IF(ISNUMBER('Named Boundary Report'!$A1294), "",TRIM(SUBSTITUTE('Named Boundary Report'!$A1294, CHAR(160), " ")))</f>
        <v/>
      </c>
      <c r="C1295" s="475">
        <f>'Named Boundary Report'!$F1294</f>
        <v>0</v>
      </c>
    </row>
    <row r="1296" spans="1:3" x14ac:dyDescent="0.25">
      <c r="A1296" s="532" t="str">
        <f>IF(ISNUMBER(VALUE(SUBSTITUTE('Named Boundary Report'!$A1295,"+",""))), VALUE(SUBSTITUTE('Named Boundary Report'!$A1295,"+","")), IF(TRIM('Named Boundary Report'!$A1295)="", "End of Project", $A1295))</f>
        <v>End of Project</v>
      </c>
      <c r="B1296" s="473" t="str">
        <f>IF(ISNUMBER('Named Boundary Report'!$A1295), "",TRIM(SUBSTITUTE('Named Boundary Report'!$A1295, CHAR(160), " ")))</f>
        <v/>
      </c>
      <c r="C1296" s="475">
        <f>'Named Boundary Report'!$F1295</f>
        <v>0</v>
      </c>
    </row>
    <row r="1297" spans="1:3" x14ac:dyDescent="0.25">
      <c r="A1297" s="532" t="str">
        <f>IF(ISNUMBER(VALUE(SUBSTITUTE('Named Boundary Report'!$A1296,"+",""))), VALUE(SUBSTITUTE('Named Boundary Report'!$A1296,"+","")), IF(TRIM('Named Boundary Report'!$A1296)="", "End of Project", $A1296))</f>
        <v>End of Project</v>
      </c>
      <c r="B1297" s="473" t="str">
        <f>IF(ISNUMBER('Named Boundary Report'!$A1296), "",TRIM(SUBSTITUTE('Named Boundary Report'!$A1296, CHAR(160), " ")))</f>
        <v/>
      </c>
      <c r="C1297" s="475">
        <f>'Named Boundary Report'!$F1296</f>
        <v>0</v>
      </c>
    </row>
    <row r="1298" spans="1:3" x14ac:dyDescent="0.25">
      <c r="A1298" s="532" t="str">
        <f>IF(ISNUMBER(VALUE(SUBSTITUTE('Named Boundary Report'!$A1297,"+",""))), VALUE(SUBSTITUTE('Named Boundary Report'!$A1297,"+","")), IF(TRIM('Named Boundary Report'!$A1297)="", "End of Project", $A1297))</f>
        <v>End of Project</v>
      </c>
      <c r="B1298" s="473" t="str">
        <f>IF(ISNUMBER('Named Boundary Report'!$A1297), "",TRIM(SUBSTITUTE('Named Boundary Report'!$A1297, CHAR(160), " ")))</f>
        <v/>
      </c>
      <c r="C1298" s="475">
        <f>'Named Boundary Report'!$F1297</f>
        <v>0</v>
      </c>
    </row>
    <row r="1299" spans="1:3" x14ac:dyDescent="0.25">
      <c r="A1299" s="532" t="str">
        <f>IF(ISNUMBER(VALUE(SUBSTITUTE('Named Boundary Report'!$A1298,"+",""))), VALUE(SUBSTITUTE('Named Boundary Report'!$A1298,"+","")), IF(TRIM('Named Boundary Report'!$A1298)="", "End of Project", $A1298))</f>
        <v>End of Project</v>
      </c>
      <c r="B1299" s="473" t="str">
        <f>IF(ISNUMBER('Named Boundary Report'!$A1298), "",TRIM(SUBSTITUTE('Named Boundary Report'!$A1298, CHAR(160), " ")))</f>
        <v/>
      </c>
      <c r="C1299" s="475">
        <f>'Named Boundary Report'!$F1298</f>
        <v>0</v>
      </c>
    </row>
    <row r="1300" spans="1:3" x14ac:dyDescent="0.25">
      <c r="A1300" s="532" t="str">
        <f>IF(ISNUMBER(VALUE(SUBSTITUTE('Named Boundary Report'!$A1299,"+",""))), VALUE(SUBSTITUTE('Named Boundary Report'!$A1299,"+","")), IF(TRIM('Named Boundary Report'!$A1299)="", "End of Project", $A1299))</f>
        <v>End of Project</v>
      </c>
      <c r="B1300" s="473" t="str">
        <f>IF(ISNUMBER('Named Boundary Report'!$A1299), "",TRIM(SUBSTITUTE('Named Boundary Report'!$A1299, CHAR(160), " ")))</f>
        <v/>
      </c>
      <c r="C1300" s="475">
        <f>'Named Boundary Report'!$F1299</f>
        <v>0</v>
      </c>
    </row>
    <row r="1301" spans="1:3" x14ac:dyDescent="0.25">
      <c r="A1301" s="532" t="str">
        <f>IF(ISNUMBER(VALUE(SUBSTITUTE('Named Boundary Report'!$A1300,"+",""))), VALUE(SUBSTITUTE('Named Boundary Report'!$A1300,"+","")), IF(TRIM('Named Boundary Report'!$A1300)="", "End of Project", $A1300))</f>
        <v>End of Project</v>
      </c>
      <c r="B1301" s="473" t="str">
        <f>IF(ISNUMBER('Named Boundary Report'!$A1300), "",TRIM(SUBSTITUTE('Named Boundary Report'!$A1300, CHAR(160), " ")))</f>
        <v/>
      </c>
      <c r="C1301" s="475">
        <f>'Named Boundary Report'!$F1300</f>
        <v>0</v>
      </c>
    </row>
    <row r="1302" spans="1:3" x14ac:dyDescent="0.25">
      <c r="A1302" s="532" t="str">
        <f>IF(ISNUMBER(VALUE(SUBSTITUTE('Named Boundary Report'!$A1301,"+",""))), VALUE(SUBSTITUTE('Named Boundary Report'!$A1301,"+","")), IF(TRIM('Named Boundary Report'!$A1301)="", "End of Project", $A1301))</f>
        <v>End of Project</v>
      </c>
      <c r="B1302" s="473" t="str">
        <f>IF(ISNUMBER('Named Boundary Report'!$A1301), "",TRIM(SUBSTITUTE('Named Boundary Report'!$A1301, CHAR(160), " ")))</f>
        <v/>
      </c>
      <c r="C1302" s="475">
        <f>'Named Boundary Report'!$F1301</f>
        <v>0</v>
      </c>
    </row>
    <row r="1303" spans="1:3" x14ac:dyDescent="0.25">
      <c r="A1303" s="532" t="str">
        <f>IF(ISNUMBER(VALUE(SUBSTITUTE('Named Boundary Report'!$A1302,"+",""))), VALUE(SUBSTITUTE('Named Boundary Report'!$A1302,"+","")), IF(TRIM('Named Boundary Report'!$A1302)="", "End of Project", $A1302))</f>
        <v>End of Project</v>
      </c>
      <c r="B1303" s="473" t="str">
        <f>IF(ISNUMBER('Named Boundary Report'!$A1302), "",TRIM(SUBSTITUTE('Named Boundary Report'!$A1302, CHAR(160), " ")))</f>
        <v/>
      </c>
      <c r="C1303" s="475">
        <f>'Named Boundary Report'!$F1302</f>
        <v>0</v>
      </c>
    </row>
    <row r="1304" spans="1:3" x14ac:dyDescent="0.25">
      <c r="A1304" s="532" t="str">
        <f>IF(ISNUMBER(VALUE(SUBSTITUTE('Named Boundary Report'!$A1303,"+",""))), VALUE(SUBSTITUTE('Named Boundary Report'!$A1303,"+","")), IF(TRIM('Named Boundary Report'!$A1303)="", "End of Project", $A1303))</f>
        <v>End of Project</v>
      </c>
      <c r="B1304" s="473" t="str">
        <f>IF(ISNUMBER('Named Boundary Report'!$A1303), "",TRIM(SUBSTITUTE('Named Boundary Report'!$A1303, CHAR(160), " ")))</f>
        <v/>
      </c>
      <c r="C1304" s="475">
        <f>'Named Boundary Report'!$F1303</f>
        <v>0</v>
      </c>
    </row>
    <row r="1305" spans="1:3" x14ac:dyDescent="0.25">
      <c r="A1305" s="532" t="str">
        <f>IF(ISNUMBER(VALUE(SUBSTITUTE('Named Boundary Report'!$A1304,"+",""))), VALUE(SUBSTITUTE('Named Boundary Report'!$A1304,"+","")), IF(TRIM('Named Boundary Report'!$A1304)="", "End of Project", $A1304))</f>
        <v>End of Project</v>
      </c>
      <c r="B1305" s="473" t="str">
        <f>IF(ISNUMBER('Named Boundary Report'!$A1304), "",TRIM(SUBSTITUTE('Named Boundary Report'!$A1304, CHAR(160), " ")))</f>
        <v/>
      </c>
      <c r="C1305" s="475">
        <f>'Named Boundary Report'!$F1304</f>
        <v>0</v>
      </c>
    </row>
    <row r="1306" spans="1:3" x14ac:dyDescent="0.25">
      <c r="A1306" s="532" t="str">
        <f>IF(ISNUMBER(VALUE(SUBSTITUTE('Named Boundary Report'!$A1305,"+",""))), VALUE(SUBSTITUTE('Named Boundary Report'!$A1305,"+","")), IF(TRIM('Named Boundary Report'!$A1305)="", "End of Project", $A1305))</f>
        <v>End of Project</v>
      </c>
      <c r="B1306" s="473" t="str">
        <f>IF(ISNUMBER('Named Boundary Report'!$A1305), "",TRIM(SUBSTITUTE('Named Boundary Report'!$A1305, CHAR(160), " ")))</f>
        <v/>
      </c>
      <c r="C1306" s="475">
        <f>'Named Boundary Report'!$F1305</f>
        <v>0</v>
      </c>
    </row>
    <row r="1307" spans="1:3" x14ac:dyDescent="0.25">
      <c r="A1307" s="532" t="str">
        <f>IF(ISNUMBER(VALUE(SUBSTITUTE('Named Boundary Report'!$A1306,"+",""))), VALUE(SUBSTITUTE('Named Boundary Report'!$A1306,"+","")), IF(TRIM('Named Boundary Report'!$A1306)="", "End of Project", $A1306))</f>
        <v>End of Project</v>
      </c>
      <c r="B1307" s="473" t="str">
        <f>IF(ISNUMBER('Named Boundary Report'!$A1306), "",TRIM(SUBSTITUTE('Named Boundary Report'!$A1306, CHAR(160), " ")))</f>
        <v/>
      </c>
      <c r="C1307" s="475">
        <f>'Named Boundary Report'!$F1306</f>
        <v>0</v>
      </c>
    </row>
    <row r="1308" spans="1:3" x14ac:dyDescent="0.25">
      <c r="A1308" s="532" t="str">
        <f>IF(ISNUMBER(VALUE(SUBSTITUTE('Named Boundary Report'!$A1307,"+",""))), VALUE(SUBSTITUTE('Named Boundary Report'!$A1307,"+","")), IF(TRIM('Named Boundary Report'!$A1307)="", "End of Project", $A1307))</f>
        <v>End of Project</v>
      </c>
      <c r="B1308" s="473" t="str">
        <f>IF(ISNUMBER('Named Boundary Report'!$A1307), "",TRIM(SUBSTITUTE('Named Boundary Report'!$A1307, CHAR(160), " ")))</f>
        <v/>
      </c>
      <c r="C1308" s="475">
        <f>'Named Boundary Report'!$F1307</f>
        <v>0</v>
      </c>
    </row>
    <row r="1309" spans="1:3" x14ac:dyDescent="0.25">
      <c r="A1309" s="532" t="str">
        <f>IF(ISNUMBER(VALUE(SUBSTITUTE('Named Boundary Report'!$A1308,"+",""))), VALUE(SUBSTITUTE('Named Boundary Report'!$A1308,"+","")), IF(TRIM('Named Boundary Report'!$A1308)="", "End of Project", $A1308))</f>
        <v>End of Project</v>
      </c>
      <c r="B1309" s="473" t="str">
        <f>IF(ISNUMBER('Named Boundary Report'!$A1308), "",TRIM(SUBSTITUTE('Named Boundary Report'!$A1308, CHAR(160), " ")))</f>
        <v/>
      </c>
      <c r="C1309" s="475">
        <f>'Named Boundary Report'!$F1308</f>
        <v>0</v>
      </c>
    </row>
    <row r="1310" spans="1:3" x14ac:dyDescent="0.25">
      <c r="A1310" s="532" t="str">
        <f>IF(ISNUMBER(VALUE(SUBSTITUTE('Named Boundary Report'!$A1309,"+",""))), VALUE(SUBSTITUTE('Named Boundary Report'!$A1309,"+","")), IF(TRIM('Named Boundary Report'!$A1309)="", "End of Project", $A1309))</f>
        <v>End of Project</v>
      </c>
      <c r="B1310" s="473" t="str">
        <f>IF(ISNUMBER('Named Boundary Report'!$A1309), "",TRIM(SUBSTITUTE('Named Boundary Report'!$A1309, CHAR(160), " ")))</f>
        <v/>
      </c>
      <c r="C1310" s="475">
        <f>'Named Boundary Report'!$F1309</f>
        <v>0</v>
      </c>
    </row>
    <row r="1311" spans="1:3" x14ac:dyDescent="0.25">
      <c r="A1311" s="532" t="str">
        <f>IF(ISNUMBER(VALUE(SUBSTITUTE('Named Boundary Report'!$A1310,"+",""))), VALUE(SUBSTITUTE('Named Boundary Report'!$A1310,"+","")), IF(TRIM('Named Boundary Report'!$A1310)="", "End of Project", $A1310))</f>
        <v>End of Project</v>
      </c>
      <c r="B1311" s="473" t="str">
        <f>IF(ISNUMBER('Named Boundary Report'!$A1310), "",TRIM(SUBSTITUTE('Named Boundary Report'!$A1310, CHAR(160), " ")))</f>
        <v/>
      </c>
      <c r="C1311" s="475">
        <f>'Named Boundary Report'!$F1310</f>
        <v>0</v>
      </c>
    </row>
    <row r="1312" spans="1:3" x14ac:dyDescent="0.25">
      <c r="A1312" s="532" t="str">
        <f>IF(ISNUMBER(VALUE(SUBSTITUTE('Named Boundary Report'!$A1311,"+",""))), VALUE(SUBSTITUTE('Named Boundary Report'!$A1311,"+","")), IF(TRIM('Named Boundary Report'!$A1311)="", "End of Project", $A1311))</f>
        <v>End of Project</v>
      </c>
      <c r="B1312" s="473" t="str">
        <f>IF(ISNUMBER('Named Boundary Report'!$A1311), "",TRIM(SUBSTITUTE('Named Boundary Report'!$A1311, CHAR(160), " ")))</f>
        <v/>
      </c>
      <c r="C1312" s="475">
        <f>'Named Boundary Report'!$F1311</f>
        <v>0</v>
      </c>
    </row>
    <row r="1313" spans="1:3" x14ac:dyDescent="0.25">
      <c r="A1313" s="532" t="str">
        <f>IF(ISNUMBER(VALUE(SUBSTITUTE('Named Boundary Report'!$A1312,"+",""))), VALUE(SUBSTITUTE('Named Boundary Report'!$A1312,"+","")), IF(TRIM('Named Boundary Report'!$A1312)="", "End of Project", $A1312))</f>
        <v>End of Project</v>
      </c>
      <c r="B1313" s="473" t="str">
        <f>IF(ISNUMBER('Named Boundary Report'!$A1312), "",TRIM(SUBSTITUTE('Named Boundary Report'!$A1312, CHAR(160), " ")))</f>
        <v/>
      </c>
      <c r="C1313" s="475">
        <f>'Named Boundary Report'!$F1312</f>
        <v>0</v>
      </c>
    </row>
    <row r="1314" spans="1:3" x14ac:dyDescent="0.25">
      <c r="A1314" s="532" t="str">
        <f>IF(ISNUMBER(VALUE(SUBSTITUTE('Named Boundary Report'!$A1313,"+",""))), VALUE(SUBSTITUTE('Named Boundary Report'!$A1313,"+","")), IF(TRIM('Named Boundary Report'!$A1313)="", "End of Project", $A1313))</f>
        <v>End of Project</v>
      </c>
      <c r="B1314" s="473" t="str">
        <f>IF(ISNUMBER('Named Boundary Report'!$A1313), "",TRIM(SUBSTITUTE('Named Boundary Report'!$A1313, CHAR(160), " ")))</f>
        <v/>
      </c>
      <c r="C1314" s="475">
        <f>'Named Boundary Report'!$F1313</f>
        <v>0</v>
      </c>
    </row>
    <row r="1315" spans="1:3" x14ac:dyDescent="0.25">
      <c r="A1315" s="532" t="str">
        <f>IF(ISNUMBER(VALUE(SUBSTITUTE('Named Boundary Report'!$A1314,"+",""))), VALUE(SUBSTITUTE('Named Boundary Report'!$A1314,"+","")), IF(TRIM('Named Boundary Report'!$A1314)="", "End of Project", $A1314))</f>
        <v>End of Project</v>
      </c>
      <c r="B1315" s="473" t="str">
        <f>IF(ISNUMBER('Named Boundary Report'!$A1314), "",TRIM(SUBSTITUTE('Named Boundary Report'!$A1314, CHAR(160), " ")))</f>
        <v/>
      </c>
      <c r="C1315" s="475">
        <f>'Named Boundary Report'!$F1314</f>
        <v>0</v>
      </c>
    </row>
    <row r="1316" spans="1:3" x14ac:dyDescent="0.25">
      <c r="A1316" s="532" t="str">
        <f>IF(ISNUMBER(VALUE(SUBSTITUTE('Named Boundary Report'!$A1315,"+",""))), VALUE(SUBSTITUTE('Named Boundary Report'!$A1315,"+","")), IF(TRIM('Named Boundary Report'!$A1315)="", "End of Project", $A1315))</f>
        <v>End of Project</v>
      </c>
      <c r="B1316" s="473" t="str">
        <f>IF(ISNUMBER('Named Boundary Report'!$A1315), "",TRIM(SUBSTITUTE('Named Boundary Report'!$A1315, CHAR(160), " ")))</f>
        <v/>
      </c>
      <c r="C1316" s="475">
        <f>'Named Boundary Report'!$F1315</f>
        <v>0</v>
      </c>
    </row>
    <row r="1317" spans="1:3" x14ac:dyDescent="0.25">
      <c r="A1317" s="532" t="str">
        <f>IF(ISNUMBER(VALUE(SUBSTITUTE('Named Boundary Report'!$A1316,"+",""))), VALUE(SUBSTITUTE('Named Boundary Report'!$A1316,"+","")), IF(TRIM('Named Boundary Report'!$A1316)="", "End of Project", $A1316))</f>
        <v>End of Project</v>
      </c>
      <c r="B1317" s="473" t="str">
        <f>IF(ISNUMBER('Named Boundary Report'!$A1316), "",TRIM(SUBSTITUTE('Named Boundary Report'!$A1316, CHAR(160), " ")))</f>
        <v/>
      </c>
      <c r="C1317" s="475">
        <f>'Named Boundary Report'!$F1316</f>
        <v>0</v>
      </c>
    </row>
    <row r="1318" spans="1:3" x14ac:dyDescent="0.25">
      <c r="A1318" s="532" t="str">
        <f>IF(ISNUMBER(VALUE(SUBSTITUTE('Named Boundary Report'!$A1317,"+",""))), VALUE(SUBSTITUTE('Named Boundary Report'!$A1317,"+","")), IF(TRIM('Named Boundary Report'!$A1317)="", "End of Project", $A1317))</f>
        <v>End of Project</v>
      </c>
      <c r="B1318" s="473" t="str">
        <f>IF(ISNUMBER('Named Boundary Report'!$A1317), "",TRIM(SUBSTITUTE('Named Boundary Report'!$A1317, CHAR(160), " ")))</f>
        <v/>
      </c>
      <c r="C1318" s="475">
        <f>'Named Boundary Report'!$F1317</f>
        <v>0</v>
      </c>
    </row>
    <row r="1319" spans="1:3" x14ac:dyDescent="0.25">
      <c r="A1319" s="532" t="str">
        <f>IF(ISNUMBER(VALUE(SUBSTITUTE('Named Boundary Report'!$A1318,"+",""))), VALUE(SUBSTITUTE('Named Boundary Report'!$A1318,"+","")), IF(TRIM('Named Boundary Report'!$A1318)="", "End of Project", $A1318))</f>
        <v>End of Project</v>
      </c>
      <c r="B1319" s="473" t="str">
        <f>IF(ISNUMBER('Named Boundary Report'!$A1318), "",TRIM(SUBSTITUTE('Named Boundary Report'!$A1318, CHAR(160), " ")))</f>
        <v/>
      </c>
      <c r="C1319" s="475">
        <f>'Named Boundary Report'!$F1318</f>
        <v>0</v>
      </c>
    </row>
    <row r="1320" spans="1:3" x14ac:dyDescent="0.25">
      <c r="A1320" s="532" t="str">
        <f>IF(ISNUMBER(VALUE(SUBSTITUTE('Named Boundary Report'!$A1319,"+",""))), VALUE(SUBSTITUTE('Named Boundary Report'!$A1319,"+","")), IF(TRIM('Named Boundary Report'!$A1319)="", "End of Project", $A1319))</f>
        <v>End of Project</v>
      </c>
      <c r="B1320" s="473" t="str">
        <f>IF(ISNUMBER('Named Boundary Report'!$A1319), "",TRIM(SUBSTITUTE('Named Boundary Report'!$A1319, CHAR(160), " ")))</f>
        <v/>
      </c>
      <c r="C1320" s="475">
        <f>'Named Boundary Report'!$F1319</f>
        <v>0</v>
      </c>
    </row>
    <row r="1321" spans="1:3" x14ac:dyDescent="0.25">
      <c r="A1321" s="532" t="str">
        <f>IF(ISNUMBER(VALUE(SUBSTITUTE('Named Boundary Report'!$A1320,"+",""))), VALUE(SUBSTITUTE('Named Boundary Report'!$A1320,"+","")), IF(TRIM('Named Boundary Report'!$A1320)="", "End of Project", $A1320))</f>
        <v>End of Project</v>
      </c>
      <c r="B1321" s="473" t="str">
        <f>IF(ISNUMBER('Named Boundary Report'!$A1320), "",TRIM(SUBSTITUTE('Named Boundary Report'!$A1320, CHAR(160), " ")))</f>
        <v/>
      </c>
      <c r="C1321" s="475">
        <f>'Named Boundary Report'!$F1320</f>
        <v>0</v>
      </c>
    </row>
    <row r="1322" spans="1:3" x14ac:dyDescent="0.25">
      <c r="A1322" s="532" t="str">
        <f>IF(ISNUMBER(VALUE(SUBSTITUTE('Named Boundary Report'!$A1321,"+",""))), VALUE(SUBSTITUTE('Named Boundary Report'!$A1321,"+","")), IF(TRIM('Named Boundary Report'!$A1321)="", "End of Project", $A1321))</f>
        <v>End of Project</v>
      </c>
      <c r="B1322" s="473" t="str">
        <f>IF(ISNUMBER('Named Boundary Report'!$A1321), "",TRIM(SUBSTITUTE('Named Boundary Report'!$A1321, CHAR(160), " ")))</f>
        <v/>
      </c>
      <c r="C1322" s="475">
        <f>'Named Boundary Report'!$F1321</f>
        <v>0</v>
      </c>
    </row>
    <row r="1323" spans="1:3" x14ac:dyDescent="0.25">
      <c r="A1323" s="532" t="str">
        <f>IF(ISNUMBER(VALUE(SUBSTITUTE('Named Boundary Report'!$A1322,"+",""))), VALUE(SUBSTITUTE('Named Boundary Report'!$A1322,"+","")), IF(TRIM('Named Boundary Report'!$A1322)="", "End of Project", $A1322))</f>
        <v>End of Project</v>
      </c>
      <c r="B1323" s="473" t="str">
        <f>IF(ISNUMBER('Named Boundary Report'!$A1322), "",TRIM(SUBSTITUTE('Named Boundary Report'!$A1322, CHAR(160), " ")))</f>
        <v/>
      </c>
      <c r="C1323" s="475">
        <f>'Named Boundary Report'!$F1322</f>
        <v>0</v>
      </c>
    </row>
    <row r="1324" spans="1:3" x14ac:dyDescent="0.25">
      <c r="A1324" s="532" t="str">
        <f>IF(ISNUMBER(VALUE(SUBSTITUTE('Named Boundary Report'!$A1323,"+",""))), VALUE(SUBSTITUTE('Named Boundary Report'!$A1323,"+","")), IF(TRIM('Named Boundary Report'!$A1323)="", "End of Project", $A1323))</f>
        <v>End of Project</v>
      </c>
      <c r="B1324" s="473" t="str">
        <f>IF(ISNUMBER('Named Boundary Report'!$A1323), "",TRIM(SUBSTITUTE('Named Boundary Report'!$A1323, CHAR(160), " ")))</f>
        <v/>
      </c>
      <c r="C1324" s="475">
        <f>'Named Boundary Report'!$F1323</f>
        <v>0</v>
      </c>
    </row>
    <row r="1325" spans="1:3" x14ac:dyDescent="0.25">
      <c r="A1325" s="532" t="str">
        <f>IF(ISNUMBER(VALUE(SUBSTITUTE('Named Boundary Report'!$A1324,"+",""))), VALUE(SUBSTITUTE('Named Boundary Report'!$A1324,"+","")), IF(TRIM('Named Boundary Report'!$A1324)="", "End of Project", $A1324))</f>
        <v>End of Project</v>
      </c>
      <c r="B1325" s="473" t="str">
        <f>IF(ISNUMBER('Named Boundary Report'!$A1324), "",TRIM(SUBSTITUTE('Named Boundary Report'!$A1324, CHAR(160), " ")))</f>
        <v/>
      </c>
      <c r="C1325" s="475">
        <f>'Named Boundary Report'!$F1324</f>
        <v>0</v>
      </c>
    </row>
    <row r="1326" spans="1:3" x14ac:dyDescent="0.25">
      <c r="A1326" s="532" t="str">
        <f>IF(ISNUMBER(VALUE(SUBSTITUTE('Named Boundary Report'!$A1325,"+",""))), VALUE(SUBSTITUTE('Named Boundary Report'!$A1325,"+","")), IF(TRIM('Named Boundary Report'!$A1325)="", "End of Project", $A1325))</f>
        <v>End of Project</v>
      </c>
      <c r="B1326" s="473" t="str">
        <f>IF(ISNUMBER('Named Boundary Report'!$A1325), "",TRIM(SUBSTITUTE('Named Boundary Report'!$A1325, CHAR(160), " ")))</f>
        <v/>
      </c>
      <c r="C1326" s="475">
        <f>'Named Boundary Report'!$F1325</f>
        <v>0</v>
      </c>
    </row>
    <row r="1327" spans="1:3" x14ac:dyDescent="0.25">
      <c r="A1327" s="532" t="str">
        <f>IF(ISNUMBER(VALUE(SUBSTITUTE('Named Boundary Report'!$A1326,"+",""))), VALUE(SUBSTITUTE('Named Boundary Report'!$A1326,"+","")), IF(TRIM('Named Boundary Report'!$A1326)="", "End of Project", $A1326))</f>
        <v>End of Project</v>
      </c>
      <c r="B1327" s="473" t="str">
        <f>IF(ISNUMBER('Named Boundary Report'!$A1326), "",TRIM(SUBSTITUTE('Named Boundary Report'!$A1326, CHAR(160), " ")))</f>
        <v/>
      </c>
      <c r="C1327" s="475">
        <f>'Named Boundary Report'!$F1326</f>
        <v>0</v>
      </c>
    </row>
    <row r="1328" spans="1:3" x14ac:dyDescent="0.25">
      <c r="A1328" s="532" t="str">
        <f>IF(ISNUMBER(VALUE(SUBSTITUTE('Named Boundary Report'!$A1327,"+",""))), VALUE(SUBSTITUTE('Named Boundary Report'!$A1327,"+","")), IF(TRIM('Named Boundary Report'!$A1327)="", "End of Project", $A1327))</f>
        <v>End of Project</v>
      </c>
      <c r="B1328" s="473" t="str">
        <f>IF(ISNUMBER('Named Boundary Report'!$A1327), "",TRIM(SUBSTITUTE('Named Boundary Report'!$A1327, CHAR(160), " ")))</f>
        <v/>
      </c>
      <c r="C1328" s="475">
        <f>'Named Boundary Report'!$F1327</f>
        <v>0</v>
      </c>
    </row>
    <row r="1329" spans="1:3" x14ac:dyDescent="0.25">
      <c r="A1329" s="532" t="str">
        <f>IF(ISNUMBER(VALUE(SUBSTITUTE('Named Boundary Report'!$A1328,"+",""))), VALUE(SUBSTITUTE('Named Boundary Report'!$A1328,"+","")), IF(TRIM('Named Boundary Report'!$A1328)="", "End of Project", $A1328))</f>
        <v>End of Project</v>
      </c>
      <c r="B1329" s="473" t="str">
        <f>IF(ISNUMBER('Named Boundary Report'!$A1328), "",TRIM(SUBSTITUTE('Named Boundary Report'!$A1328, CHAR(160), " ")))</f>
        <v/>
      </c>
      <c r="C1329" s="475">
        <f>'Named Boundary Report'!$F1328</f>
        <v>0</v>
      </c>
    </row>
    <row r="1330" spans="1:3" x14ac:dyDescent="0.25">
      <c r="A1330" s="532" t="str">
        <f>IF(ISNUMBER(VALUE(SUBSTITUTE('Named Boundary Report'!$A1329,"+",""))), VALUE(SUBSTITUTE('Named Boundary Report'!$A1329,"+","")), IF(TRIM('Named Boundary Report'!$A1329)="", "End of Project", $A1329))</f>
        <v>End of Project</v>
      </c>
      <c r="B1330" s="473" t="str">
        <f>IF(ISNUMBER('Named Boundary Report'!$A1329), "",TRIM(SUBSTITUTE('Named Boundary Report'!$A1329, CHAR(160), " ")))</f>
        <v/>
      </c>
      <c r="C1330" s="475">
        <f>'Named Boundary Report'!$F1329</f>
        <v>0</v>
      </c>
    </row>
    <row r="1331" spans="1:3" x14ac:dyDescent="0.25">
      <c r="A1331" s="532" t="str">
        <f>IF(ISNUMBER(VALUE(SUBSTITUTE('Named Boundary Report'!$A1330,"+",""))), VALUE(SUBSTITUTE('Named Boundary Report'!$A1330,"+","")), IF(TRIM('Named Boundary Report'!$A1330)="", "End of Project", $A1330))</f>
        <v>End of Project</v>
      </c>
      <c r="B1331" s="473" t="str">
        <f>IF(ISNUMBER('Named Boundary Report'!$A1330), "",TRIM(SUBSTITUTE('Named Boundary Report'!$A1330, CHAR(160), " ")))</f>
        <v/>
      </c>
      <c r="C1331" s="475">
        <f>'Named Boundary Report'!$F1330</f>
        <v>0</v>
      </c>
    </row>
    <row r="1332" spans="1:3" x14ac:dyDescent="0.25">
      <c r="A1332" s="532" t="str">
        <f>IF(ISNUMBER(VALUE(SUBSTITUTE('Named Boundary Report'!$A1331,"+",""))), VALUE(SUBSTITUTE('Named Boundary Report'!$A1331,"+","")), IF(TRIM('Named Boundary Report'!$A1331)="", "End of Project", $A1331))</f>
        <v>End of Project</v>
      </c>
      <c r="B1332" s="473" t="str">
        <f>IF(ISNUMBER('Named Boundary Report'!$A1331), "",TRIM(SUBSTITUTE('Named Boundary Report'!$A1331, CHAR(160), " ")))</f>
        <v/>
      </c>
      <c r="C1332" s="475">
        <f>'Named Boundary Report'!$F1331</f>
        <v>0</v>
      </c>
    </row>
    <row r="1333" spans="1:3" x14ac:dyDescent="0.25">
      <c r="A1333" s="532" t="str">
        <f>IF(ISNUMBER(VALUE(SUBSTITUTE('Named Boundary Report'!$A1332,"+",""))), VALUE(SUBSTITUTE('Named Boundary Report'!$A1332,"+","")), IF(TRIM('Named Boundary Report'!$A1332)="", "End of Project", $A1332))</f>
        <v>End of Project</v>
      </c>
      <c r="B1333" s="473" t="str">
        <f>IF(ISNUMBER('Named Boundary Report'!$A1332), "",TRIM(SUBSTITUTE('Named Boundary Report'!$A1332, CHAR(160), " ")))</f>
        <v/>
      </c>
      <c r="C1333" s="475">
        <f>'Named Boundary Report'!$F1332</f>
        <v>0</v>
      </c>
    </row>
    <row r="1334" spans="1:3" x14ac:dyDescent="0.25">
      <c r="A1334" s="532" t="str">
        <f>IF(ISNUMBER(VALUE(SUBSTITUTE('Named Boundary Report'!$A1333,"+",""))), VALUE(SUBSTITUTE('Named Boundary Report'!$A1333,"+","")), IF(TRIM('Named Boundary Report'!$A1333)="", "End of Project", $A1333))</f>
        <v>End of Project</v>
      </c>
      <c r="B1334" s="473" t="str">
        <f>IF(ISNUMBER('Named Boundary Report'!$A1333), "",TRIM(SUBSTITUTE('Named Boundary Report'!$A1333, CHAR(160), " ")))</f>
        <v/>
      </c>
      <c r="C1334" s="475">
        <f>'Named Boundary Report'!$F1333</f>
        <v>0</v>
      </c>
    </row>
    <row r="1335" spans="1:3" x14ac:dyDescent="0.25">
      <c r="A1335" s="532" t="str">
        <f>IF(ISNUMBER(VALUE(SUBSTITUTE('Named Boundary Report'!$A1334,"+",""))), VALUE(SUBSTITUTE('Named Boundary Report'!$A1334,"+","")), IF(TRIM('Named Boundary Report'!$A1334)="", "End of Project", $A1334))</f>
        <v>End of Project</v>
      </c>
      <c r="B1335" s="473" t="str">
        <f>IF(ISNUMBER('Named Boundary Report'!$A1334), "",TRIM(SUBSTITUTE('Named Boundary Report'!$A1334, CHAR(160), " ")))</f>
        <v/>
      </c>
      <c r="C1335" s="475">
        <f>'Named Boundary Report'!$F1334</f>
        <v>0</v>
      </c>
    </row>
    <row r="1336" spans="1:3" x14ac:dyDescent="0.25">
      <c r="A1336" s="532" t="str">
        <f>IF(ISNUMBER(VALUE(SUBSTITUTE('Named Boundary Report'!$A1335,"+",""))), VALUE(SUBSTITUTE('Named Boundary Report'!$A1335,"+","")), IF(TRIM('Named Boundary Report'!$A1335)="", "End of Project", $A1335))</f>
        <v>End of Project</v>
      </c>
      <c r="B1336" s="473" t="str">
        <f>IF(ISNUMBER('Named Boundary Report'!$A1335), "",TRIM(SUBSTITUTE('Named Boundary Report'!$A1335, CHAR(160), " ")))</f>
        <v/>
      </c>
      <c r="C1336" s="475">
        <f>'Named Boundary Report'!$F1335</f>
        <v>0</v>
      </c>
    </row>
    <row r="1337" spans="1:3" x14ac:dyDescent="0.25">
      <c r="A1337" s="532" t="str">
        <f>IF(ISNUMBER(VALUE(SUBSTITUTE('Named Boundary Report'!$A1336,"+",""))), VALUE(SUBSTITUTE('Named Boundary Report'!$A1336,"+","")), IF(TRIM('Named Boundary Report'!$A1336)="", "End of Project", $A1336))</f>
        <v>End of Project</v>
      </c>
      <c r="B1337" s="473" t="str">
        <f>IF(ISNUMBER('Named Boundary Report'!$A1336), "",TRIM(SUBSTITUTE('Named Boundary Report'!$A1336, CHAR(160), " ")))</f>
        <v/>
      </c>
      <c r="C1337" s="475">
        <f>'Named Boundary Report'!$F1336</f>
        <v>0</v>
      </c>
    </row>
    <row r="1338" spans="1:3" x14ac:dyDescent="0.25">
      <c r="A1338" s="532" t="str">
        <f>IF(ISNUMBER(VALUE(SUBSTITUTE('Named Boundary Report'!$A1337,"+",""))), VALUE(SUBSTITUTE('Named Boundary Report'!$A1337,"+","")), IF(TRIM('Named Boundary Report'!$A1337)="", "End of Project", $A1337))</f>
        <v>End of Project</v>
      </c>
      <c r="B1338" s="473" t="str">
        <f>IF(ISNUMBER('Named Boundary Report'!$A1337), "",TRIM(SUBSTITUTE('Named Boundary Report'!$A1337, CHAR(160), " ")))</f>
        <v/>
      </c>
      <c r="C1338" s="475">
        <f>'Named Boundary Report'!$F1337</f>
        <v>0</v>
      </c>
    </row>
    <row r="1339" spans="1:3" x14ac:dyDescent="0.25">
      <c r="A1339" s="532" t="str">
        <f>IF(ISNUMBER(VALUE(SUBSTITUTE('Named Boundary Report'!$A1338,"+",""))), VALUE(SUBSTITUTE('Named Boundary Report'!$A1338,"+","")), IF(TRIM('Named Boundary Report'!$A1338)="", "End of Project", $A1338))</f>
        <v>End of Project</v>
      </c>
      <c r="B1339" s="473" t="str">
        <f>IF(ISNUMBER('Named Boundary Report'!$A1338), "",TRIM(SUBSTITUTE('Named Boundary Report'!$A1338, CHAR(160), " ")))</f>
        <v/>
      </c>
      <c r="C1339" s="475">
        <f>'Named Boundary Report'!$F1338</f>
        <v>0</v>
      </c>
    </row>
    <row r="1340" spans="1:3" x14ac:dyDescent="0.25">
      <c r="A1340" s="532" t="str">
        <f>IF(ISNUMBER(VALUE(SUBSTITUTE('Named Boundary Report'!$A1339,"+",""))), VALUE(SUBSTITUTE('Named Boundary Report'!$A1339,"+","")), IF(TRIM('Named Boundary Report'!$A1339)="", "End of Project", $A1339))</f>
        <v>End of Project</v>
      </c>
      <c r="B1340" s="473" t="str">
        <f>IF(ISNUMBER('Named Boundary Report'!$A1339), "",TRIM(SUBSTITUTE('Named Boundary Report'!$A1339, CHAR(160), " ")))</f>
        <v/>
      </c>
      <c r="C1340" s="475">
        <f>'Named Boundary Report'!$F1339</f>
        <v>0</v>
      </c>
    </row>
    <row r="1341" spans="1:3" x14ac:dyDescent="0.25">
      <c r="A1341" s="532" t="str">
        <f>IF(ISNUMBER(VALUE(SUBSTITUTE('Named Boundary Report'!$A1340,"+",""))), VALUE(SUBSTITUTE('Named Boundary Report'!$A1340,"+","")), IF(TRIM('Named Boundary Report'!$A1340)="", "End of Project", $A1340))</f>
        <v>End of Project</v>
      </c>
      <c r="B1341" s="473" t="str">
        <f>IF(ISNUMBER('Named Boundary Report'!$A1340), "",TRIM(SUBSTITUTE('Named Boundary Report'!$A1340, CHAR(160), " ")))</f>
        <v/>
      </c>
      <c r="C1341" s="475">
        <f>'Named Boundary Report'!$F1340</f>
        <v>0</v>
      </c>
    </row>
    <row r="1342" spans="1:3" x14ac:dyDescent="0.25">
      <c r="A1342" s="532" t="str">
        <f>IF(ISNUMBER(VALUE(SUBSTITUTE('Named Boundary Report'!$A1341,"+",""))), VALUE(SUBSTITUTE('Named Boundary Report'!$A1341,"+","")), IF(TRIM('Named Boundary Report'!$A1341)="", "End of Project", $A1341))</f>
        <v>End of Project</v>
      </c>
      <c r="B1342" s="473" t="str">
        <f>IF(ISNUMBER('Named Boundary Report'!$A1341), "",TRIM(SUBSTITUTE('Named Boundary Report'!$A1341, CHAR(160), " ")))</f>
        <v/>
      </c>
      <c r="C1342" s="475">
        <f>'Named Boundary Report'!$F1341</f>
        <v>0</v>
      </c>
    </row>
    <row r="1343" spans="1:3" x14ac:dyDescent="0.25">
      <c r="A1343" s="532" t="str">
        <f>IF(ISNUMBER(VALUE(SUBSTITUTE('Named Boundary Report'!$A1342,"+",""))), VALUE(SUBSTITUTE('Named Boundary Report'!$A1342,"+","")), IF(TRIM('Named Boundary Report'!$A1342)="", "End of Project", $A1342))</f>
        <v>End of Project</v>
      </c>
      <c r="B1343" s="473" t="str">
        <f>IF(ISNUMBER('Named Boundary Report'!$A1342), "",TRIM(SUBSTITUTE('Named Boundary Report'!$A1342, CHAR(160), " ")))</f>
        <v/>
      </c>
      <c r="C1343" s="475">
        <f>'Named Boundary Report'!$F1342</f>
        <v>0</v>
      </c>
    </row>
    <row r="1344" spans="1:3" x14ac:dyDescent="0.25">
      <c r="A1344" s="532" t="str">
        <f>IF(ISNUMBER(VALUE(SUBSTITUTE('Named Boundary Report'!$A1343,"+",""))), VALUE(SUBSTITUTE('Named Boundary Report'!$A1343,"+","")), IF(TRIM('Named Boundary Report'!$A1343)="", "End of Project", $A1343))</f>
        <v>End of Project</v>
      </c>
      <c r="B1344" s="473" t="str">
        <f>IF(ISNUMBER('Named Boundary Report'!$A1343), "",TRIM(SUBSTITUTE('Named Boundary Report'!$A1343, CHAR(160), " ")))</f>
        <v/>
      </c>
      <c r="C1344" s="475">
        <f>'Named Boundary Report'!$F1343</f>
        <v>0</v>
      </c>
    </row>
    <row r="1345" spans="1:3" x14ac:dyDescent="0.25">
      <c r="A1345" s="532" t="str">
        <f>IF(ISNUMBER(VALUE(SUBSTITUTE('Named Boundary Report'!$A1344,"+",""))), VALUE(SUBSTITUTE('Named Boundary Report'!$A1344,"+","")), IF(TRIM('Named Boundary Report'!$A1344)="", "End of Project", $A1344))</f>
        <v>End of Project</v>
      </c>
      <c r="B1345" s="473" t="str">
        <f>IF(ISNUMBER('Named Boundary Report'!$A1344), "",TRIM(SUBSTITUTE('Named Boundary Report'!$A1344, CHAR(160), " ")))</f>
        <v/>
      </c>
      <c r="C1345" s="475">
        <f>'Named Boundary Report'!$F1344</f>
        <v>0</v>
      </c>
    </row>
    <row r="1346" spans="1:3" x14ac:dyDescent="0.25">
      <c r="A1346" s="532" t="str">
        <f>IF(ISNUMBER(VALUE(SUBSTITUTE('Named Boundary Report'!$A1345,"+",""))), VALUE(SUBSTITUTE('Named Boundary Report'!$A1345,"+","")), IF(TRIM('Named Boundary Report'!$A1345)="", "End of Project", $A1345))</f>
        <v>End of Project</v>
      </c>
      <c r="B1346" s="473" t="str">
        <f>IF(ISNUMBER('Named Boundary Report'!$A1345), "",TRIM(SUBSTITUTE('Named Boundary Report'!$A1345, CHAR(160), " ")))</f>
        <v/>
      </c>
      <c r="C1346" s="475">
        <f>'Named Boundary Report'!$F1345</f>
        <v>0</v>
      </c>
    </row>
    <row r="1347" spans="1:3" x14ac:dyDescent="0.25">
      <c r="A1347" s="532" t="str">
        <f>IF(ISNUMBER(VALUE(SUBSTITUTE('Named Boundary Report'!$A1346,"+",""))), VALUE(SUBSTITUTE('Named Boundary Report'!$A1346,"+","")), IF(TRIM('Named Boundary Report'!$A1346)="", "End of Project", $A1346))</f>
        <v>End of Project</v>
      </c>
      <c r="B1347" s="473" t="str">
        <f>IF(ISNUMBER('Named Boundary Report'!$A1346), "",TRIM(SUBSTITUTE('Named Boundary Report'!$A1346, CHAR(160), " ")))</f>
        <v/>
      </c>
      <c r="C1347" s="475">
        <f>'Named Boundary Report'!$F1346</f>
        <v>0</v>
      </c>
    </row>
    <row r="1348" spans="1:3" x14ac:dyDescent="0.25">
      <c r="A1348" s="532" t="str">
        <f>IF(ISNUMBER(VALUE(SUBSTITUTE('Named Boundary Report'!$A1347,"+",""))), VALUE(SUBSTITUTE('Named Boundary Report'!$A1347,"+","")), IF(TRIM('Named Boundary Report'!$A1347)="", "End of Project", $A1347))</f>
        <v>End of Project</v>
      </c>
      <c r="B1348" s="473" t="str">
        <f>IF(ISNUMBER('Named Boundary Report'!$A1347), "",TRIM(SUBSTITUTE('Named Boundary Report'!$A1347, CHAR(160), " ")))</f>
        <v/>
      </c>
      <c r="C1348" s="475">
        <f>'Named Boundary Report'!$F1347</f>
        <v>0</v>
      </c>
    </row>
    <row r="1349" spans="1:3" x14ac:dyDescent="0.25">
      <c r="A1349" s="532" t="str">
        <f>IF(ISNUMBER(VALUE(SUBSTITUTE('Named Boundary Report'!$A1348,"+",""))), VALUE(SUBSTITUTE('Named Boundary Report'!$A1348,"+","")), IF(TRIM('Named Boundary Report'!$A1348)="", "End of Project", $A1348))</f>
        <v>End of Project</v>
      </c>
      <c r="B1349" s="473" t="str">
        <f>IF(ISNUMBER('Named Boundary Report'!$A1348), "",TRIM(SUBSTITUTE('Named Boundary Report'!$A1348, CHAR(160), " ")))</f>
        <v/>
      </c>
      <c r="C1349" s="475">
        <f>'Named Boundary Report'!$F1348</f>
        <v>0</v>
      </c>
    </row>
    <row r="1350" spans="1:3" x14ac:dyDescent="0.25">
      <c r="A1350" s="532" t="str">
        <f>IF(ISNUMBER(VALUE(SUBSTITUTE('Named Boundary Report'!$A1349,"+",""))), VALUE(SUBSTITUTE('Named Boundary Report'!$A1349,"+","")), IF(TRIM('Named Boundary Report'!$A1349)="", "End of Project", $A1349))</f>
        <v>End of Project</v>
      </c>
      <c r="B1350" s="473" t="str">
        <f>IF(ISNUMBER('Named Boundary Report'!$A1349), "",TRIM(SUBSTITUTE('Named Boundary Report'!$A1349, CHAR(160), " ")))</f>
        <v/>
      </c>
      <c r="C1350" s="475">
        <f>'Named Boundary Report'!$F1349</f>
        <v>0</v>
      </c>
    </row>
    <row r="1351" spans="1:3" x14ac:dyDescent="0.25">
      <c r="A1351" s="532" t="str">
        <f>IF(ISNUMBER(VALUE(SUBSTITUTE('Named Boundary Report'!$A1350,"+",""))), VALUE(SUBSTITUTE('Named Boundary Report'!$A1350,"+","")), IF(TRIM('Named Boundary Report'!$A1350)="", "End of Project", $A1350))</f>
        <v>End of Project</v>
      </c>
      <c r="B1351" s="473" t="str">
        <f>IF(ISNUMBER('Named Boundary Report'!$A1350), "",TRIM(SUBSTITUTE('Named Boundary Report'!$A1350, CHAR(160), " ")))</f>
        <v/>
      </c>
      <c r="C1351" s="475">
        <f>'Named Boundary Report'!$F1350</f>
        <v>0</v>
      </c>
    </row>
    <row r="1352" spans="1:3" x14ac:dyDescent="0.25">
      <c r="A1352" s="532" t="str">
        <f>IF(ISNUMBER(VALUE(SUBSTITUTE('Named Boundary Report'!$A1351,"+",""))), VALUE(SUBSTITUTE('Named Boundary Report'!$A1351,"+","")), IF(TRIM('Named Boundary Report'!$A1351)="", "End of Project", $A1351))</f>
        <v>End of Project</v>
      </c>
      <c r="B1352" s="473" t="str">
        <f>IF(ISNUMBER('Named Boundary Report'!$A1351), "",TRIM(SUBSTITUTE('Named Boundary Report'!$A1351, CHAR(160), " ")))</f>
        <v/>
      </c>
      <c r="C1352" s="475">
        <f>'Named Boundary Report'!$F1351</f>
        <v>0</v>
      </c>
    </row>
    <row r="1353" spans="1:3" x14ac:dyDescent="0.25">
      <c r="A1353" s="532" t="str">
        <f>IF(ISNUMBER(VALUE(SUBSTITUTE('Named Boundary Report'!$A1352,"+",""))), VALUE(SUBSTITUTE('Named Boundary Report'!$A1352,"+","")), IF(TRIM('Named Boundary Report'!$A1352)="", "End of Project", $A1352))</f>
        <v>End of Project</v>
      </c>
      <c r="B1353" s="473" t="str">
        <f>IF(ISNUMBER('Named Boundary Report'!$A1352), "",TRIM(SUBSTITUTE('Named Boundary Report'!$A1352, CHAR(160), " ")))</f>
        <v/>
      </c>
      <c r="C1353" s="475">
        <f>'Named Boundary Report'!$F1352</f>
        <v>0</v>
      </c>
    </row>
    <row r="1354" spans="1:3" x14ac:dyDescent="0.25">
      <c r="A1354" s="532" t="str">
        <f>IF(ISNUMBER(VALUE(SUBSTITUTE('Named Boundary Report'!$A1353,"+",""))), VALUE(SUBSTITUTE('Named Boundary Report'!$A1353,"+","")), IF(TRIM('Named Boundary Report'!$A1353)="", "End of Project", $A1353))</f>
        <v>End of Project</v>
      </c>
      <c r="B1354" s="473" t="str">
        <f>IF(ISNUMBER('Named Boundary Report'!$A1353), "",TRIM(SUBSTITUTE('Named Boundary Report'!$A1353, CHAR(160), " ")))</f>
        <v/>
      </c>
      <c r="C1354" s="475">
        <f>'Named Boundary Report'!$F1353</f>
        <v>0</v>
      </c>
    </row>
    <row r="1355" spans="1:3" x14ac:dyDescent="0.25">
      <c r="A1355" s="532" t="str">
        <f>IF(ISNUMBER(VALUE(SUBSTITUTE('Named Boundary Report'!$A1354,"+",""))), VALUE(SUBSTITUTE('Named Boundary Report'!$A1354,"+","")), IF(TRIM('Named Boundary Report'!$A1354)="", "End of Project", $A1354))</f>
        <v>End of Project</v>
      </c>
      <c r="B1355" s="473" t="str">
        <f>IF(ISNUMBER('Named Boundary Report'!$A1354), "",TRIM(SUBSTITUTE('Named Boundary Report'!$A1354, CHAR(160), " ")))</f>
        <v/>
      </c>
      <c r="C1355" s="475">
        <f>'Named Boundary Report'!$F1354</f>
        <v>0</v>
      </c>
    </row>
    <row r="1356" spans="1:3" x14ac:dyDescent="0.25">
      <c r="A1356" s="532" t="str">
        <f>IF(ISNUMBER(VALUE(SUBSTITUTE('Named Boundary Report'!$A1355,"+",""))), VALUE(SUBSTITUTE('Named Boundary Report'!$A1355,"+","")), IF(TRIM('Named Boundary Report'!$A1355)="", "End of Project", $A1355))</f>
        <v>End of Project</v>
      </c>
      <c r="B1356" s="473" t="str">
        <f>IF(ISNUMBER('Named Boundary Report'!$A1355), "",TRIM(SUBSTITUTE('Named Boundary Report'!$A1355, CHAR(160), " ")))</f>
        <v/>
      </c>
      <c r="C1356" s="475">
        <f>'Named Boundary Report'!$F1355</f>
        <v>0</v>
      </c>
    </row>
    <row r="1357" spans="1:3" x14ac:dyDescent="0.25">
      <c r="A1357" s="532" t="str">
        <f>IF(ISNUMBER(VALUE(SUBSTITUTE('Named Boundary Report'!$A1356,"+",""))), VALUE(SUBSTITUTE('Named Boundary Report'!$A1356,"+","")), IF(TRIM('Named Boundary Report'!$A1356)="", "End of Project", $A1356))</f>
        <v>End of Project</v>
      </c>
      <c r="B1357" s="473" t="str">
        <f>IF(ISNUMBER('Named Boundary Report'!$A1356), "",TRIM(SUBSTITUTE('Named Boundary Report'!$A1356, CHAR(160), " ")))</f>
        <v/>
      </c>
      <c r="C1357" s="475">
        <f>'Named Boundary Report'!$F1356</f>
        <v>0</v>
      </c>
    </row>
    <row r="1358" spans="1:3" x14ac:dyDescent="0.25">
      <c r="A1358" s="532" t="str">
        <f>IF(ISNUMBER(VALUE(SUBSTITUTE('Named Boundary Report'!$A1357,"+",""))), VALUE(SUBSTITUTE('Named Boundary Report'!$A1357,"+","")), IF(TRIM('Named Boundary Report'!$A1357)="", "End of Project", $A1357))</f>
        <v>End of Project</v>
      </c>
      <c r="B1358" s="473" t="str">
        <f>IF(ISNUMBER('Named Boundary Report'!$A1357), "",TRIM(SUBSTITUTE('Named Boundary Report'!$A1357, CHAR(160), " ")))</f>
        <v/>
      </c>
      <c r="C1358" s="475">
        <f>'Named Boundary Report'!$F1357</f>
        <v>0</v>
      </c>
    </row>
    <row r="1359" spans="1:3" x14ac:dyDescent="0.25">
      <c r="A1359" s="532" t="str">
        <f>IF(ISNUMBER(VALUE(SUBSTITUTE('Named Boundary Report'!$A1358,"+",""))), VALUE(SUBSTITUTE('Named Boundary Report'!$A1358,"+","")), IF(TRIM('Named Boundary Report'!$A1358)="", "End of Project", $A1358))</f>
        <v>End of Project</v>
      </c>
      <c r="B1359" s="473" t="str">
        <f>IF(ISNUMBER('Named Boundary Report'!$A1358), "",TRIM(SUBSTITUTE('Named Boundary Report'!$A1358, CHAR(160), " ")))</f>
        <v/>
      </c>
      <c r="C1359" s="475">
        <f>'Named Boundary Report'!$F1358</f>
        <v>0</v>
      </c>
    </row>
    <row r="1360" spans="1:3" x14ac:dyDescent="0.25">
      <c r="A1360" s="532" t="str">
        <f>IF(ISNUMBER(VALUE(SUBSTITUTE('Named Boundary Report'!$A1359,"+",""))), VALUE(SUBSTITUTE('Named Boundary Report'!$A1359,"+","")), IF(TRIM('Named Boundary Report'!$A1359)="", "End of Project", $A1359))</f>
        <v>End of Project</v>
      </c>
      <c r="B1360" s="473" t="str">
        <f>IF(ISNUMBER('Named Boundary Report'!$A1359), "",TRIM(SUBSTITUTE('Named Boundary Report'!$A1359, CHAR(160), " ")))</f>
        <v/>
      </c>
      <c r="C1360" s="475">
        <f>'Named Boundary Report'!$F1359</f>
        <v>0</v>
      </c>
    </row>
    <row r="1361" spans="1:3" x14ac:dyDescent="0.25">
      <c r="A1361" s="532" t="str">
        <f>IF(ISNUMBER(VALUE(SUBSTITUTE('Named Boundary Report'!$A1360,"+",""))), VALUE(SUBSTITUTE('Named Boundary Report'!$A1360,"+","")), IF(TRIM('Named Boundary Report'!$A1360)="", "End of Project", $A1360))</f>
        <v>End of Project</v>
      </c>
      <c r="B1361" s="473" t="str">
        <f>IF(ISNUMBER('Named Boundary Report'!$A1360), "",TRIM(SUBSTITUTE('Named Boundary Report'!$A1360, CHAR(160), " ")))</f>
        <v/>
      </c>
      <c r="C1361" s="475">
        <f>'Named Boundary Report'!$F1360</f>
        <v>0</v>
      </c>
    </row>
    <row r="1362" spans="1:3" x14ac:dyDescent="0.25">
      <c r="A1362" s="532" t="str">
        <f>IF(ISNUMBER(VALUE(SUBSTITUTE('Named Boundary Report'!$A1361,"+",""))), VALUE(SUBSTITUTE('Named Boundary Report'!$A1361,"+","")), IF(TRIM('Named Boundary Report'!$A1361)="", "End of Project", $A1361))</f>
        <v>End of Project</v>
      </c>
      <c r="B1362" s="473" t="str">
        <f>IF(ISNUMBER('Named Boundary Report'!$A1361), "",TRIM(SUBSTITUTE('Named Boundary Report'!$A1361, CHAR(160), " ")))</f>
        <v/>
      </c>
      <c r="C1362" s="475">
        <f>'Named Boundary Report'!$F1361</f>
        <v>0</v>
      </c>
    </row>
    <row r="1363" spans="1:3" x14ac:dyDescent="0.25">
      <c r="A1363" s="532" t="str">
        <f>IF(ISNUMBER(VALUE(SUBSTITUTE('Named Boundary Report'!$A1362,"+",""))), VALUE(SUBSTITUTE('Named Boundary Report'!$A1362,"+","")), IF(TRIM('Named Boundary Report'!$A1362)="", "End of Project", $A1362))</f>
        <v>End of Project</v>
      </c>
      <c r="B1363" s="473" t="str">
        <f>IF(ISNUMBER('Named Boundary Report'!$A1362), "",TRIM(SUBSTITUTE('Named Boundary Report'!$A1362, CHAR(160), " ")))</f>
        <v/>
      </c>
      <c r="C1363" s="475">
        <f>'Named Boundary Report'!$F1362</f>
        <v>0</v>
      </c>
    </row>
    <row r="1364" spans="1:3" x14ac:dyDescent="0.25">
      <c r="A1364" s="532" t="str">
        <f>IF(ISNUMBER(VALUE(SUBSTITUTE('Named Boundary Report'!$A1363,"+",""))), VALUE(SUBSTITUTE('Named Boundary Report'!$A1363,"+","")), IF(TRIM('Named Boundary Report'!$A1363)="", "End of Project", $A1363))</f>
        <v>End of Project</v>
      </c>
      <c r="B1364" s="473" t="str">
        <f>IF(ISNUMBER('Named Boundary Report'!$A1363), "",TRIM(SUBSTITUTE('Named Boundary Report'!$A1363, CHAR(160), " ")))</f>
        <v/>
      </c>
      <c r="C1364" s="475">
        <f>'Named Boundary Report'!$F1363</f>
        <v>0</v>
      </c>
    </row>
    <row r="1365" spans="1:3" x14ac:dyDescent="0.25">
      <c r="A1365" s="532" t="str">
        <f>IF(ISNUMBER(VALUE(SUBSTITUTE('Named Boundary Report'!$A1364,"+",""))), VALUE(SUBSTITUTE('Named Boundary Report'!$A1364,"+","")), IF(TRIM('Named Boundary Report'!$A1364)="", "End of Project", $A1364))</f>
        <v>End of Project</v>
      </c>
      <c r="B1365" s="473" t="str">
        <f>IF(ISNUMBER('Named Boundary Report'!$A1364), "",TRIM(SUBSTITUTE('Named Boundary Report'!$A1364, CHAR(160), " ")))</f>
        <v/>
      </c>
      <c r="C1365" s="475">
        <f>'Named Boundary Report'!$F1364</f>
        <v>0</v>
      </c>
    </row>
    <row r="1366" spans="1:3" x14ac:dyDescent="0.25">
      <c r="A1366" s="532" t="str">
        <f>IF(ISNUMBER(VALUE(SUBSTITUTE('Named Boundary Report'!$A1365,"+",""))), VALUE(SUBSTITUTE('Named Boundary Report'!$A1365,"+","")), IF(TRIM('Named Boundary Report'!$A1365)="", "End of Project", $A1365))</f>
        <v>End of Project</v>
      </c>
      <c r="B1366" s="473" t="str">
        <f>IF(ISNUMBER('Named Boundary Report'!$A1365), "",TRIM(SUBSTITUTE('Named Boundary Report'!$A1365, CHAR(160), " ")))</f>
        <v/>
      </c>
      <c r="C1366" s="475">
        <f>'Named Boundary Report'!$F1365</f>
        <v>0</v>
      </c>
    </row>
    <row r="1367" spans="1:3" x14ac:dyDescent="0.25">
      <c r="A1367" s="532" t="str">
        <f>IF(ISNUMBER(VALUE(SUBSTITUTE('Named Boundary Report'!$A1366,"+",""))), VALUE(SUBSTITUTE('Named Boundary Report'!$A1366,"+","")), IF(TRIM('Named Boundary Report'!$A1366)="", "End of Project", $A1366))</f>
        <v>End of Project</v>
      </c>
      <c r="B1367" s="473" t="str">
        <f>IF(ISNUMBER('Named Boundary Report'!$A1366), "",TRIM(SUBSTITUTE('Named Boundary Report'!$A1366, CHAR(160), " ")))</f>
        <v/>
      </c>
      <c r="C1367" s="475">
        <f>'Named Boundary Report'!$F1366</f>
        <v>0</v>
      </c>
    </row>
    <row r="1368" spans="1:3" x14ac:dyDescent="0.25">
      <c r="A1368" s="532" t="str">
        <f>IF(ISNUMBER(VALUE(SUBSTITUTE('Named Boundary Report'!$A1367,"+",""))), VALUE(SUBSTITUTE('Named Boundary Report'!$A1367,"+","")), IF(TRIM('Named Boundary Report'!$A1367)="", "End of Project", $A1367))</f>
        <v>End of Project</v>
      </c>
      <c r="B1368" s="473" t="str">
        <f>IF(ISNUMBER('Named Boundary Report'!$A1367), "",TRIM(SUBSTITUTE('Named Boundary Report'!$A1367, CHAR(160), " ")))</f>
        <v/>
      </c>
      <c r="C1368" s="475">
        <f>'Named Boundary Report'!$F1367</f>
        <v>0</v>
      </c>
    </row>
    <row r="1369" spans="1:3" x14ac:dyDescent="0.25">
      <c r="A1369" s="532" t="str">
        <f>IF(ISNUMBER(VALUE(SUBSTITUTE('Named Boundary Report'!$A1368,"+",""))), VALUE(SUBSTITUTE('Named Boundary Report'!$A1368,"+","")), IF(TRIM('Named Boundary Report'!$A1368)="", "End of Project", $A1368))</f>
        <v>End of Project</v>
      </c>
      <c r="B1369" s="473" t="str">
        <f>IF(ISNUMBER('Named Boundary Report'!$A1368), "",TRIM(SUBSTITUTE('Named Boundary Report'!$A1368, CHAR(160), " ")))</f>
        <v/>
      </c>
      <c r="C1369" s="475">
        <f>'Named Boundary Report'!$F1368</f>
        <v>0</v>
      </c>
    </row>
    <row r="1370" spans="1:3" x14ac:dyDescent="0.25">
      <c r="A1370" s="532" t="str">
        <f>IF(ISNUMBER(VALUE(SUBSTITUTE('Named Boundary Report'!$A1369,"+",""))), VALUE(SUBSTITUTE('Named Boundary Report'!$A1369,"+","")), IF(TRIM('Named Boundary Report'!$A1369)="", "End of Project", $A1369))</f>
        <v>End of Project</v>
      </c>
      <c r="B1370" s="473" t="str">
        <f>IF(ISNUMBER('Named Boundary Report'!$A1369), "",TRIM(SUBSTITUTE('Named Boundary Report'!$A1369, CHAR(160), " ")))</f>
        <v/>
      </c>
      <c r="C1370" s="475">
        <f>'Named Boundary Report'!$F1369</f>
        <v>0</v>
      </c>
    </row>
    <row r="1371" spans="1:3" x14ac:dyDescent="0.25">
      <c r="A1371" s="532" t="str">
        <f>IF(ISNUMBER(VALUE(SUBSTITUTE('Named Boundary Report'!$A1370,"+",""))), VALUE(SUBSTITUTE('Named Boundary Report'!$A1370,"+","")), IF(TRIM('Named Boundary Report'!$A1370)="", "End of Project", $A1370))</f>
        <v>End of Project</v>
      </c>
      <c r="B1371" s="473" t="str">
        <f>IF(ISNUMBER('Named Boundary Report'!$A1370), "",TRIM(SUBSTITUTE('Named Boundary Report'!$A1370, CHAR(160), " ")))</f>
        <v/>
      </c>
      <c r="C1371" s="475">
        <f>'Named Boundary Report'!$F1370</f>
        <v>0</v>
      </c>
    </row>
    <row r="1372" spans="1:3" x14ac:dyDescent="0.25">
      <c r="A1372" s="532" t="str">
        <f>IF(ISNUMBER(VALUE(SUBSTITUTE('Named Boundary Report'!$A1371,"+",""))), VALUE(SUBSTITUTE('Named Boundary Report'!$A1371,"+","")), IF(TRIM('Named Boundary Report'!$A1371)="", "End of Project", $A1371))</f>
        <v>End of Project</v>
      </c>
      <c r="B1372" s="473" t="str">
        <f>IF(ISNUMBER('Named Boundary Report'!$A1371), "",TRIM(SUBSTITUTE('Named Boundary Report'!$A1371, CHAR(160), " ")))</f>
        <v/>
      </c>
      <c r="C1372" s="475">
        <f>'Named Boundary Report'!$F1371</f>
        <v>0</v>
      </c>
    </row>
    <row r="1373" spans="1:3" x14ac:dyDescent="0.25">
      <c r="A1373" s="532" t="str">
        <f>IF(ISNUMBER(VALUE(SUBSTITUTE('Named Boundary Report'!$A1372,"+",""))), VALUE(SUBSTITUTE('Named Boundary Report'!$A1372,"+","")), IF(TRIM('Named Boundary Report'!$A1372)="", "End of Project", $A1372))</f>
        <v>End of Project</v>
      </c>
      <c r="B1373" s="473" t="str">
        <f>IF(ISNUMBER('Named Boundary Report'!$A1372), "",TRIM(SUBSTITUTE('Named Boundary Report'!$A1372, CHAR(160), " ")))</f>
        <v/>
      </c>
      <c r="C1373" s="475">
        <f>'Named Boundary Report'!$F1372</f>
        <v>0</v>
      </c>
    </row>
    <row r="1374" spans="1:3" x14ac:dyDescent="0.25">
      <c r="A1374" s="532" t="str">
        <f>IF(ISNUMBER(VALUE(SUBSTITUTE('Named Boundary Report'!$A1373,"+",""))), VALUE(SUBSTITUTE('Named Boundary Report'!$A1373,"+","")), IF(TRIM('Named Boundary Report'!$A1373)="", "End of Project", $A1373))</f>
        <v>End of Project</v>
      </c>
      <c r="B1374" s="473" t="str">
        <f>IF(ISNUMBER('Named Boundary Report'!$A1373), "",TRIM(SUBSTITUTE('Named Boundary Report'!$A1373, CHAR(160), " ")))</f>
        <v/>
      </c>
      <c r="C1374" s="475">
        <f>'Named Boundary Report'!$F1373</f>
        <v>0</v>
      </c>
    </row>
    <row r="1375" spans="1:3" x14ac:dyDescent="0.25">
      <c r="A1375" s="532" t="str">
        <f>IF(ISNUMBER(VALUE(SUBSTITUTE('Named Boundary Report'!$A1374,"+",""))), VALUE(SUBSTITUTE('Named Boundary Report'!$A1374,"+","")), IF(TRIM('Named Boundary Report'!$A1374)="", "End of Project", $A1374))</f>
        <v>End of Project</v>
      </c>
      <c r="B1375" s="473" t="str">
        <f>IF(ISNUMBER('Named Boundary Report'!$A1374), "",TRIM(SUBSTITUTE('Named Boundary Report'!$A1374, CHAR(160), " ")))</f>
        <v/>
      </c>
      <c r="C1375" s="475">
        <f>'Named Boundary Report'!$F1374</f>
        <v>0</v>
      </c>
    </row>
    <row r="1376" spans="1:3" x14ac:dyDescent="0.25">
      <c r="A1376" s="532" t="str">
        <f>IF(ISNUMBER(VALUE(SUBSTITUTE('Named Boundary Report'!$A1375,"+",""))), VALUE(SUBSTITUTE('Named Boundary Report'!$A1375,"+","")), IF(TRIM('Named Boundary Report'!$A1375)="", "End of Project", $A1375))</f>
        <v>End of Project</v>
      </c>
      <c r="B1376" s="473" t="str">
        <f>IF(ISNUMBER('Named Boundary Report'!$A1375), "",TRIM(SUBSTITUTE('Named Boundary Report'!$A1375, CHAR(160), " ")))</f>
        <v/>
      </c>
      <c r="C1376" s="475">
        <f>'Named Boundary Report'!$F1375</f>
        <v>0</v>
      </c>
    </row>
    <row r="1377" spans="1:3" x14ac:dyDescent="0.25">
      <c r="A1377" s="532" t="str">
        <f>IF(ISNUMBER(VALUE(SUBSTITUTE('Named Boundary Report'!$A1376,"+",""))), VALUE(SUBSTITUTE('Named Boundary Report'!$A1376,"+","")), IF(TRIM('Named Boundary Report'!$A1376)="", "End of Project", $A1376))</f>
        <v>End of Project</v>
      </c>
      <c r="B1377" s="473" t="str">
        <f>IF(ISNUMBER('Named Boundary Report'!$A1376), "",TRIM(SUBSTITUTE('Named Boundary Report'!$A1376, CHAR(160), " ")))</f>
        <v/>
      </c>
      <c r="C1377" s="475">
        <f>'Named Boundary Report'!$F1376</f>
        <v>0</v>
      </c>
    </row>
    <row r="1378" spans="1:3" x14ac:dyDescent="0.25">
      <c r="A1378" s="532" t="str">
        <f>IF(ISNUMBER(VALUE(SUBSTITUTE('Named Boundary Report'!$A1377,"+",""))), VALUE(SUBSTITUTE('Named Boundary Report'!$A1377,"+","")), IF(TRIM('Named Boundary Report'!$A1377)="", "End of Project", $A1377))</f>
        <v>End of Project</v>
      </c>
      <c r="B1378" s="473" t="str">
        <f>IF(ISNUMBER('Named Boundary Report'!$A1377), "",TRIM(SUBSTITUTE('Named Boundary Report'!$A1377, CHAR(160), " ")))</f>
        <v/>
      </c>
      <c r="C1378" s="475">
        <f>'Named Boundary Report'!$F1377</f>
        <v>0</v>
      </c>
    </row>
    <row r="1379" spans="1:3" x14ac:dyDescent="0.25">
      <c r="A1379" s="532" t="str">
        <f>IF(ISNUMBER(VALUE(SUBSTITUTE('Named Boundary Report'!$A1378,"+",""))), VALUE(SUBSTITUTE('Named Boundary Report'!$A1378,"+","")), IF(TRIM('Named Boundary Report'!$A1378)="", "End of Project", $A1378))</f>
        <v>End of Project</v>
      </c>
      <c r="B1379" s="473" t="str">
        <f>IF(ISNUMBER('Named Boundary Report'!$A1378), "",TRIM(SUBSTITUTE('Named Boundary Report'!$A1378, CHAR(160), " ")))</f>
        <v/>
      </c>
      <c r="C1379" s="475">
        <f>'Named Boundary Report'!$F1378</f>
        <v>0</v>
      </c>
    </row>
    <row r="1380" spans="1:3" x14ac:dyDescent="0.25">
      <c r="A1380" s="532" t="str">
        <f>IF(ISNUMBER(VALUE(SUBSTITUTE('Named Boundary Report'!$A1379,"+",""))), VALUE(SUBSTITUTE('Named Boundary Report'!$A1379,"+","")), IF(TRIM('Named Boundary Report'!$A1379)="", "End of Project", $A1379))</f>
        <v>End of Project</v>
      </c>
      <c r="B1380" s="473" t="str">
        <f>IF(ISNUMBER('Named Boundary Report'!$A1379), "",TRIM(SUBSTITUTE('Named Boundary Report'!$A1379, CHAR(160), " ")))</f>
        <v/>
      </c>
      <c r="C1380" s="475">
        <f>'Named Boundary Report'!$F1379</f>
        <v>0</v>
      </c>
    </row>
    <row r="1381" spans="1:3" x14ac:dyDescent="0.25">
      <c r="A1381" s="532" t="str">
        <f>IF(ISNUMBER(VALUE(SUBSTITUTE('Named Boundary Report'!$A1380,"+",""))), VALUE(SUBSTITUTE('Named Boundary Report'!$A1380,"+","")), IF(TRIM('Named Boundary Report'!$A1380)="", "End of Project", $A1380))</f>
        <v>End of Project</v>
      </c>
      <c r="B1381" s="473" t="str">
        <f>IF(ISNUMBER('Named Boundary Report'!$A1380), "",TRIM(SUBSTITUTE('Named Boundary Report'!$A1380, CHAR(160), " ")))</f>
        <v/>
      </c>
      <c r="C1381" s="475">
        <f>'Named Boundary Report'!$F1380</f>
        <v>0</v>
      </c>
    </row>
    <row r="1382" spans="1:3" x14ac:dyDescent="0.25">
      <c r="A1382" s="532" t="str">
        <f>IF(ISNUMBER(VALUE(SUBSTITUTE('Named Boundary Report'!$A1381,"+",""))), VALUE(SUBSTITUTE('Named Boundary Report'!$A1381,"+","")), IF(TRIM('Named Boundary Report'!$A1381)="", "End of Project", $A1381))</f>
        <v>End of Project</v>
      </c>
      <c r="B1382" s="473" t="str">
        <f>IF(ISNUMBER('Named Boundary Report'!$A1381), "",TRIM(SUBSTITUTE('Named Boundary Report'!$A1381, CHAR(160), " ")))</f>
        <v/>
      </c>
      <c r="C1382" s="475">
        <f>'Named Boundary Report'!$F1381</f>
        <v>0</v>
      </c>
    </row>
    <row r="1383" spans="1:3" x14ac:dyDescent="0.25">
      <c r="A1383" s="532" t="str">
        <f>IF(ISNUMBER(VALUE(SUBSTITUTE('Named Boundary Report'!$A1382,"+",""))), VALUE(SUBSTITUTE('Named Boundary Report'!$A1382,"+","")), IF(TRIM('Named Boundary Report'!$A1382)="", "End of Project", $A1382))</f>
        <v>End of Project</v>
      </c>
      <c r="B1383" s="473" t="str">
        <f>IF(ISNUMBER('Named Boundary Report'!$A1382), "",TRIM(SUBSTITUTE('Named Boundary Report'!$A1382, CHAR(160), " ")))</f>
        <v/>
      </c>
      <c r="C1383" s="475">
        <f>'Named Boundary Report'!$F1382</f>
        <v>0</v>
      </c>
    </row>
    <row r="1384" spans="1:3" x14ac:dyDescent="0.25">
      <c r="A1384" s="532" t="str">
        <f>IF(ISNUMBER(VALUE(SUBSTITUTE('Named Boundary Report'!$A1383,"+",""))), VALUE(SUBSTITUTE('Named Boundary Report'!$A1383,"+","")), IF(TRIM('Named Boundary Report'!$A1383)="", "End of Project", $A1383))</f>
        <v>End of Project</v>
      </c>
      <c r="B1384" s="473" t="str">
        <f>IF(ISNUMBER('Named Boundary Report'!$A1383), "",TRIM(SUBSTITUTE('Named Boundary Report'!$A1383, CHAR(160), " ")))</f>
        <v/>
      </c>
      <c r="C1384" s="475">
        <f>'Named Boundary Report'!$F1383</f>
        <v>0</v>
      </c>
    </row>
    <row r="1385" spans="1:3" x14ac:dyDescent="0.25">
      <c r="A1385" s="532" t="str">
        <f>IF(ISNUMBER(VALUE(SUBSTITUTE('Named Boundary Report'!$A1384,"+",""))), VALUE(SUBSTITUTE('Named Boundary Report'!$A1384,"+","")), IF(TRIM('Named Boundary Report'!$A1384)="", "End of Project", $A1384))</f>
        <v>End of Project</v>
      </c>
      <c r="B1385" s="473" t="str">
        <f>IF(ISNUMBER('Named Boundary Report'!$A1384), "",TRIM(SUBSTITUTE('Named Boundary Report'!$A1384, CHAR(160), " ")))</f>
        <v/>
      </c>
      <c r="C1385" s="475">
        <f>'Named Boundary Report'!$F1384</f>
        <v>0</v>
      </c>
    </row>
    <row r="1386" spans="1:3" x14ac:dyDescent="0.25">
      <c r="A1386" s="532" t="str">
        <f>IF(ISNUMBER(VALUE(SUBSTITUTE('Named Boundary Report'!$A1385,"+",""))), VALUE(SUBSTITUTE('Named Boundary Report'!$A1385,"+","")), IF(TRIM('Named Boundary Report'!$A1385)="", "End of Project", $A1385))</f>
        <v>End of Project</v>
      </c>
      <c r="B1386" s="473" t="str">
        <f>IF(ISNUMBER('Named Boundary Report'!$A1385), "",TRIM(SUBSTITUTE('Named Boundary Report'!$A1385, CHAR(160), " ")))</f>
        <v/>
      </c>
      <c r="C1386" s="475">
        <f>'Named Boundary Report'!$F1385</f>
        <v>0</v>
      </c>
    </row>
    <row r="1387" spans="1:3" x14ac:dyDescent="0.25">
      <c r="A1387" s="532" t="str">
        <f>IF(ISNUMBER(VALUE(SUBSTITUTE('Named Boundary Report'!$A1386,"+",""))), VALUE(SUBSTITUTE('Named Boundary Report'!$A1386,"+","")), IF(TRIM('Named Boundary Report'!$A1386)="", "End of Project", $A1386))</f>
        <v>End of Project</v>
      </c>
      <c r="B1387" s="473" t="str">
        <f>IF(ISNUMBER('Named Boundary Report'!$A1386), "",TRIM(SUBSTITUTE('Named Boundary Report'!$A1386, CHAR(160), " ")))</f>
        <v/>
      </c>
      <c r="C1387" s="475">
        <f>'Named Boundary Report'!$F1386</f>
        <v>0</v>
      </c>
    </row>
    <row r="1388" spans="1:3" x14ac:dyDescent="0.25">
      <c r="A1388" s="532" t="str">
        <f>IF(ISNUMBER(VALUE(SUBSTITUTE('Named Boundary Report'!$A1387,"+",""))), VALUE(SUBSTITUTE('Named Boundary Report'!$A1387,"+","")), IF(TRIM('Named Boundary Report'!$A1387)="", "End of Project", $A1387))</f>
        <v>End of Project</v>
      </c>
      <c r="B1388" s="473" t="str">
        <f>IF(ISNUMBER('Named Boundary Report'!$A1387), "",TRIM(SUBSTITUTE('Named Boundary Report'!$A1387, CHAR(160), " ")))</f>
        <v/>
      </c>
      <c r="C1388" s="475">
        <f>'Named Boundary Report'!$F1387</f>
        <v>0</v>
      </c>
    </row>
    <row r="1389" spans="1:3" x14ac:dyDescent="0.25">
      <c r="A1389" s="532" t="str">
        <f>IF(ISNUMBER(VALUE(SUBSTITUTE('Named Boundary Report'!$A1388,"+",""))), VALUE(SUBSTITUTE('Named Boundary Report'!$A1388,"+","")), IF(TRIM('Named Boundary Report'!$A1388)="", "End of Project", $A1388))</f>
        <v>End of Project</v>
      </c>
      <c r="B1389" s="473" t="str">
        <f>IF(ISNUMBER('Named Boundary Report'!$A1388), "",TRIM(SUBSTITUTE('Named Boundary Report'!$A1388, CHAR(160), " ")))</f>
        <v/>
      </c>
      <c r="C1389" s="475">
        <f>'Named Boundary Report'!$F1388</f>
        <v>0</v>
      </c>
    </row>
    <row r="1390" spans="1:3" x14ac:dyDescent="0.25">
      <c r="A1390" s="532" t="str">
        <f>IF(ISNUMBER(VALUE(SUBSTITUTE('Named Boundary Report'!$A1389,"+",""))), VALUE(SUBSTITUTE('Named Boundary Report'!$A1389,"+","")), IF(TRIM('Named Boundary Report'!$A1389)="", "End of Project", $A1389))</f>
        <v>End of Project</v>
      </c>
      <c r="B1390" s="473" t="str">
        <f>IF(ISNUMBER('Named Boundary Report'!$A1389), "",TRIM(SUBSTITUTE('Named Boundary Report'!$A1389, CHAR(160), " ")))</f>
        <v/>
      </c>
      <c r="C1390" s="475">
        <f>'Named Boundary Report'!$F1389</f>
        <v>0</v>
      </c>
    </row>
    <row r="1391" spans="1:3" x14ac:dyDescent="0.25">
      <c r="A1391" s="532" t="str">
        <f>IF(ISNUMBER(VALUE(SUBSTITUTE('Named Boundary Report'!$A1390,"+",""))), VALUE(SUBSTITUTE('Named Boundary Report'!$A1390,"+","")), IF(TRIM('Named Boundary Report'!$A1390)="", "End of Project", $A1390))</f>
        <v>End of Project</v>
      </c>
      <c r="B1391" s="473" t="str">
        <f>IF(ISNUMBER('Named Boundary Report'!$A1390), "",TRIM(SUBSTITUTE('Named Boundary Report'!$A1390, CHAR(160), " ")))</f>
        <v/>
      </c>
      <c r="C1391" s="475">
        <f>'Named Boundary Report'!$F1390</f>
        <v>0</v>
      </c>
    </row>
    <row r="1392" spans="1:3" x14ac:dyDescent="0.25">
      <c r="A1392" s="532" t="str">
        <f>IF(ISNUMBER(VALUE(SUBSTITUTE('Named Boundary Report'!$A1391,"+",""))), VALUE(SUBSTITUTE('Named Boundary Report'!$A1391,"+","")), IF(TRIM('Named Boundary Report'!$A1391)="", "End of Project", $A1391))</f>
        <v>End of Project</v>
      </c>
      <c r="B1392" s="473" t="str">
        <f>IF(ISNUMBER('Named Boundary Report'!$A1391), "",TRIM(SUBSTITUTE('Named Boundary Report'!$A1391, CHAR(160), " ")))</f>
        <v/>
      </c>
      <c r="C1392" s="475">
        <f>'Named Boundary Report'!$F1391</f>
        <v>0</v>
      </c>
    </row>
    <row r="1393" spans="1:3" x14ac:dyDescent="0.25">
      <c r="A1393" s="532" t="str">
        <f>IF(ISNUMBER(VALUE(SUBSTITUTE('Named Boundary Report'!$A1392,"+",""))), VALUE(SUBSTITUTE('Named Boundary Report'!$A1392,"+","")), IF(TRIM('Named Boundary Report'!$A1392)="", "End of Project", $A1392))</f>
        <v>End of Project</v>
      </c>
      <c r="B1393" s="473" t="str">
        <f>IF(ISNUMBER('Named Boundary Report'!$A1392), "",TRIM(SUBSTITUTE('Named Boundary Report'!$A1392, CHAR(160), " ")))</f>
        <v/>
      </c>
      <c r="C1393" s="475">
        <f>'Named Boundary Report'!$F1392</f>
        <v>0</v>
      </c>
    </row>
    <row r="1394" spans="1:3" x14ac:dyDescent="0.25">
      <c r="A1394" s="532" t="str">
        <f>IF(ISNUMBER(VALUE(SUBSTITUTE('Named Boundary Report'!$A1393,"+",""))), VALUE(SUBSTITUTE('Named Boundary Report'!$A1393,"+","")), IF(TRIM('Named Boundary Report'!$A1393)="", "End of Project", $A1393))</f>
        <v>End of Project</v>
      </c>
      <c r="B1394" s="473" t="str">
        <f>IF(ISNUMBER('Named Boundary Report'!$A1393), "",TRIM(SUBSTITUTE('Named Boundary Report'!$A1393, CHAR(160), " ")))</f>
        <v/>
      </c>
      <c r="C1394" s="475">
        <f>'Named Boundary Report'!$F1393</f>
        <v>0</v>
      </c>
    </row>
    <row r="1395" spans="1:3" x14ac:dyDescent="0.25">
      <c r="A1395" s="532" t="str">
        <f>IF(ISNUMBER(VALUE(SUBSTITUTE('Named Boundary Report'!$A1394,"+",""))), VALUE(SUBSTITUTE('Named Boundary Report'!$A1394,"+","")), IF(TRIM('Named Boundary Report'!$A1394)="", "End of Project", $A1394))</f>
        <v>End of Project</v>
      </c>
      <c r="B1395" s="473" t="str">
        <f>IF(ISNUMBER('Named Boundary Report'!$A1394), "",TRIM(SUBSTITUTE('Named Boundary Report'!$A1394, CHAR(160), " ")))</f>
        <v/>
      </c>
      <c r="C1395" s="475">
        <f>'Named Boundary Report'!$F1394</f>
        <v>0</v>
      </c>
    </row>
    <row r="1396" spans="1:3" x14ac:dyDescent="0.25">
      <c r="A1396" s="532" t="str">
        <f>IF(ISNUMBER(VALUE(SUBSTITUTE('Named Boundary Report'!$A1395,"+",""))), VALUE(SUBSTITUTE('Named Boundary Report'!$A1395,"+","")), IF(TRIM('Named Boundary Report'!$A1395)="", "End of Project", $A1395))</f>
        <v>End of Project</v>
      </c>
      <c r="B1396" s="473" t="str">
        <f>IF(ISNUMBER('Named Boundary Report'!$A1395), "",TRIM(SUBSTITUTE('Named Boundary Report'!$A1395, CHAR(160), " ")))</f>
        <v/>
      </c>
      <c r="C1396" s="475">
        <f>'Named Boundary Report'!$F1395</f>
        <v>0</v>
      </c>
    </row>
    <row r="1397" spans="1:3" x14ac:dyDescent="0.25">
      <c r="A1397" s="532" t="str">
        <f>IF(ISNUMBER(VALUE(SUBSTITUTE('Named Boundary Report'!$A1396,"+",""))), VALUE(SUBSTITUTE('Named Boundary Report'!$A1396,"+","")), IF(TRIM('Named Boundary Report'!$A1396)="", "End of Project", $A1396))</f>
        <v>End of Project</v>
      </c>
      <c r="B1397" s="473" t="str">
        <f>IF(ISNUMBER('Named Boundary Report'!$A1396), "",TRIM(SUBSTITUTE('Named Boundary Report'!$A1396, CHAR(160), " ")))</f>
        <v/>
      </c>
      <c r="C1397" s="475">
        <f>'Named Boundary Report'!$F1396</f>
        <v>0</v>
      </c>
    </row>
    <row r="1398" spans="1:3" x14ac:dyDescent="0.25">
      <c r="A1398" s="532" t="str">
        <f>IF(ISNUMBER(VALUE(SUBSTITUTE('Named Boundary Report'!$A1397,"+",""))), VALUE(SUBSTITUTE('Named Boundary Report'!$A1397,"+","")), IF(TRIM('Named Boundary Report'!$A1397)="", "End of Project", $A1397))</f>
        <v>End of Project</v>
      </c>
      <c r="B1398" s="473" t="str">
        <f>IF(ISNUMBER('Named Boundary Report'!$A1397), "",TRIM(SUBSTITUTE('Named Boundary Report'!$A1397, CHAR(160), " ")))</f>
        <v/>
      </c>
      <c r="C1398" s="475">
        <f>'Named Boundary Report'!$F1397</f>
        <v>0</v>
      </c>
    </row>
    <row r="1399" spans="1:3" x14ac:dyDescent="0.25">
      <c r="A1399" s="532" t="str">
        <f>IF(ISNUMBER(VALUE(SUBSTITUTE('Named Boundary Report'!$A1398,"+",""))), VALUE(SUBSTITUTE('Named Boundary Report'!$A1398,"+","")), IF(TRIM('Named Boundary Report'!$A1398)="", "End of Project", $A1398))</f>
        <v>End of Project</v>
      </c>
      <c r="B1399" s="473" t="str">
        <f>IF(ISNUMBER('Named Boundary Report'!$A1398), "",TRIM(SUBSTITUTE('Named Boundary Report'!$A1398, CHAR(160), " ")))</f>
        <v/>
      </c>
      <c r="C1399" s="475">
        <f>'Named Boundary Report'!$F1398</f>
        <v>0</v>
      </c>
    </row>
    <row r="1400" spans="1:3" x14ac:dyDescent="0.25">
      <c r="A1400" s="532" t="str">
        <f>IF(ISNUMBER(VALUE(SUBSTITUTE('Named Boundary Report'!$A1399,"+",""))), VALUE(SUBSTITUTE('Named Boundary Report'!$A1399,"+","")), IF(TRIM('Named Boundary Report'!$A1399)="", "End of Project", $A1399))</f>
        <v>End of Project</v>
      </c>
      <c r="B1400" s="473" t="str">
        <f>IF(ISNUMBER('Named Boundary Report'!$A1399), "",TRIM(SUBSTITUTE('Named Boundary Report'!$A1399, CHAR(160), " ")))</f>
        <v/>
      </c>
      <c r="C1400" s="475">
        <f>'Named Boundary Report'!$F1399</f>
        <v>0</v>
      </c>
    </row>
    <row r="1401" spans="1:3" x14ac:dyDescent="0.25">
      <c r="A1401" s="532" t="str">
        <f>IF(ISNUMBER(VALUE(SUBSTITUTE('Named Boundary Report'!$A1400,"+",""))), VALUE(SUBSTITUTE('Named Boundary Report'!$A1400,"+","")), IF(TRIM('Named Boundary Report'!$A1400)="", "End of Project", $A1400))</f>
        <v>End of Project</v>
      </c>
      <c r="B1401" s="473" t="str">
        <f>IF(ISNUMBER('Named Boundary Report'!$A1400), "",TRIM(SUBSTITUTE('Named Boundary Report'!$A1400, CHAR(160), " ")))</f>
        <v/>
      </c>
      <c r="C1401" s="475">
        <f>'Named Boundary Report'!$F1400</f>
        <v>0</v>
      </c>
    </row>
    <row r="1402" spans="1:3" x14ac:dyDescent="0.25">
      <c r="A1402" s="532" t="str">
        <f>IF(ISNUMBER(VALUE(SUBSTITUTE('Named Boundary Report'!$A1401,"+",""))), VALUE(SUBSTITUTE('Named Boundary Report'!$A1401,"+","")), IF(TRIM('Named Boundary Report'!$A1401)="", "End of Project", $A1401))</f>
        <v>End of Project</v>
      </c>
      <c r="B1402" s="473" t="str">
        <f>IF(ISNUMBER('Named Boundary Report'!$A1401), "",TRIM(SUBSTITUTE('Named Boundary Report'!$A1401, CHAR(160), " ")))</f>
        <v/>
      </c>
      <c r="C1402" s="475">
        <f>'Named Boundary Report'!$F1401</f>
        <v>0</v>
      </c>
    </row>
    <row r="1403" spans="1:3" x14ac:dyDescent="0.25">
      <c r="A1403" s="532" t="str">
        <f>IF(ISNUMBER(VALUE(SUBSTITUTE('Named Boundary Report'!$A1402,"+",""))), VALUE(SUBSTITUTE('Named Boundary Report'!$A1402,"+","")), IF(TRIM('Named Boundary Report'!$A1402)="", "End of Project", $A1402))</f>
        <v>End of Project</v>
      </c>
      <c r="B1403" s="473" t="str">
        <f>IF(ISNUMBER('Named Boundary Report'!$A1402), "",TRIM(SUBSTITUTE('Named Boundary Report'!$A1402, CHAR(160), " ")))</f>
        <v/>
      </c>
      <c r="C1403" s="475">
        <f>'Named Boundary Report'!$F1402</f>
        <v>0</v>
      </c>
    </row>
    <row r="1404" spans="1:3" x14ac:dyDescent="0.25">
      <c r="A1404" s="532" t="str">
        <f>IF(ISNUMBER(VALUE(SUBSTITUTE('Named Boundary Report'!$A1403,"+",""))), VALUE(SUBSTITUTE('Named Boundary Report'!$A1403,"+","")), IF(TRIM('Named Boundary Report'!$A1403)="", "End of Project", $A1403))</f>
        <v>End of Project</v>
      </c>
      <c r="B1404" s="473" t="str">
        <f>IF(ISNUMBER('Named Boundary Report'!$A1403), "",TRIM(SUBSTITUTE('Named Boundary Report'!$A1403, CHAR(160), " ")))</f>
        <v/>
      </c>
      <c r="C1404" s="475">
        <f>'Named Boundary Report'!$F1403</f>
        <v>0</v>
      </c>
    </row>
    <row r="1405" spans="1:3" x14ac:dyDescent="0.25">
      <c r="A1405" s="532" t="str">
        <f>IF(ISNUMBER(VALUE(SUBSTITUTE('Named Boundary Report'!$A1404,"+",""))), VALUE(SUBSTITUTE('Named Boundary Report'!$A1404,"+","")), IF(TRIM('Named Boundary Report'!$A1404)="", "End of Project", $A1404))</f>
        <v>End of Project</v>
      </c>
      <c r="B1405" s="473" t="str">
        <f>IF(ISNUMBER('Named Boundary Report'!$A1404), "",TRIM(SUBSTITUTE('Named Boundary Report'!$A1404, CHAR(160), " ")))</f>
        <v/>
      </c>
      <c r="C1405" s="475">
        <f>'Named Boundary Report'!$F1404</f>
        <v>0</v>
      </c>
    </row>
    <row r="1406" spans="1:3" x14ac:dyDescent="0.25">
      <c r="A1406" s="532" t="str">
        <f>IF(ISNUMBER(VALUE(SUBSTITUTE('Named Boundary Report'!$A1405,"+",""))), VALUE(SUBSTITUTE('Named Boundary Report'!$A1405,"+","")), IF(TRIM('Named Boundary Report'!$A1405)="", "End of Project", $A1405))</f>
        <v>End of Project</v>
      </c>
      <c r="B1406" s="473" t="str">
        <f>IF(ISNUMBER('Named Boundary Report'!$A1405), "",TRIM(SUBSTITUTE('Named Boundary Report'!$A1405, CHAR(160), " ")))</f>
        <v/>
      </c>
      <c r="C1406" s="475">
        <f>'Named Boundary Report'!$F1405</f>
        <v>0</v>
      </c>
    </row>
    <row r="1407" spans="1:3" x14ac:dyDescent="0.25">
      <c r="A1407" s="532" t="str">
        <f>IF(ISNUMBER(VALUE(SUBSTITUTE('Named Boundary Report'!$A1406,"+",""))), VALUE(SUBSTITUTE('Named Boundary Report'!$A1406,"+","")), IF(TRIM('Named Boundary Report'!$A1406)="", "End of Project", $A1406))</f>
        <v>End of Project</v>
      </c>
      <c r="B1407" s="473" t="str">
        <f>IF(ISNUMBER('Named Boundary Report'!$A1406), "",TRIM(SUBSTITUTE('Named Boundary Report'!$A1406, CHAR(160), " ")))</f>
        <v/>
      </c>
      <c r="C1407" s="475">
        <f>'Named Boundary Report'!$F1406</f>
        <v>0</v>
      </c>
    </row>
    <row r="1408" spans="1:3" x14ac:dyDescent="0.25">
      <c r="A1408" s="532" t="str">
        <f>IF(ISNUMBER(VALUE(SUBSTITUTE('Named Boundary Report'!$A1407,"+",""))), VALUE(SUBSTITUTE('Named Boundary Report'!$A1407,"+","")), IF(TRIM('Named Boundary Report'!$A1407)="", "End of Project", $A1407))</f>
        <v>End of Project</v>
      </c>
      <c r="B1408" s="473" t="str">
        <f>IF(ISNUMBER('Named Boundary Report'!$A1407), "",TRIM(SUBSTITUTE('Named Boundary Report'!$A1407, CHAR(160), " ")))</f>
        <v/>
      </c>
      <c r="C1408" s="475">
        <f>'Named Boundary Report'!$F1407</f>
        <v>0</v>
      </c>
    </row>
    <row r="1409" spans="1:3" x14ac:dyDescent="0.25">
      <c r="A1409" s="532" t="str">
        <f>IF(ISNUMBER(VALUE(SUBSTITUTE('Named Boundary Report'!$A1408,"+",""))), VALUE(SUBSTITUTE('Named Boundary Report'!$A1408,"+","")), IF(TRIM('Named Boundary Report'!$A1408)="", "End of Project", $A1408))</f>
        <v>End of Project</v>
      </c>
      <c r="B1409" s="473" t="str">
        <f>IF(ISNUMBER('Named Boundary Report'!$A1408), "",TRIM(SUBSTITUTE('Named Boundary Report'!$A1408, CHAR(160), " ")))</f>
        <v/>
      </c>
      <c r="C1409" s="475">
        <f>'Named Boundary Report'!$F1408</f>
        <v>0</v>
      </c>
    </row>
    <row r="1410" spans="1:3" x14ac:dyDescent="0.25">
      <c r="A1410" s="532" t="str">
        <f>IF(ISNUMBER(VALUE(SUBSTITUTE('Named Boundary Report'!$A1409,"+",""))), VALUE(SUBSTITUTE('Named Boundary Report'!$A1409,"+","")), IF(TRIM('Named Boundary Report'!$A1409)="", "End of Project", $A1409))</f>
        <v>End of Project</v>
      </c>
      <c r="B1410" s="473" t="str">
        <f>IF(ISNUMBER('Named Boundary Report'!$A1409), "",TRIM(SUBSTITUTE('Named Boundary Report'!$A1409, CHAR(160), " ")))</f>
        <v/>
      </c>
      <c r="C1410" s="475">
        <f>'Named Boundary Report'!$F1409</f>
        <v>0</v>
      </c>
    </row>
    <row r="1411" spans="1:3" x14ac:dyDescent="0.25">
      <c r="A1411" s="532" t="str">
        <f>IF(ISNUMBER(VALUE(SUBSTITUTE('Named Boundary Report'!$A1410,"+",""))), VALUE(SUBSTITUTE('Named Boundary Report'!$A1410,"+","")), IF(TRIM('Named Boundary Report'!$A1410)="", "End of Project", $A1410))</f>
        <v>End of Project</v>
      </c>
      <c r="B1411" s="473" t="str">
        <f>IF(ISNUMBER('Named Boundary Report'!$A1410), "",TRIM(SUBSTITUTE('Named Boundary Report'!$A1410, CHAR(160), " ")))</f>
        <v/>
      </c>
      <c r="C1411" s="475">
        <f>'Named Boundary Report'!$F1410</f>
        <v>0</v>
      </c>
    </row>
    <row r="1412" spans="1:3" x14ac:dyDescent="0.25">
      <c r="A1412" s="532" t="str">
        <f>IF(ISNUMBER(VALUE(SUBSTITUTE('Named Boundary Report'!$A1411,"+",""))), VALUE(SUBSTITUTE('Named Boundary Report'!$A1411,"+","")), IF(TRIM('Named Boundary Report'!$A1411)="", "End of Project", $A1411))</f>
        <v>End of Project</v>
      </c>
      <c r="B1412" s="473" t="str">
        <f>IF(ISNUMBER('Named Boundary Report'!$A1411), "",TRIM(SUBSTITUTE('Named Boundary Report'!$A1411, CHAR(160), " ")))</f>
        <v/>
      </c>
      <c r="C1412" s="475">
        <f>'Named Boundary Report'!$F1411</f>
        <v>0</v>
      </c>
    </row>
    <row r="1413" spans="1:3" x14ac:dyDescent="0.25">
      <c r="A1413" s="532" t="str">
        <f>IF(ISNUMBER(VALUE(SUBSTITUTE('Named Boundary Report'!$A1412,"+",""))), VALUE(SUBSTITUTE('Named Boundary Report'!$A1412,"+","")), IF(TRIM('Named Boundary Report'!$A1412)="", "End of Project", $A1412))</f>
        <v>End of Project</v>
      </c>
      <c r="B1413" s="473" t="str">
        <f>IF(ISNUMBER('Named Boundary Report'!$A1412), "",TRIM(SUBSTITUTE('Named Boundary Report'!$A1412, CHAR(160), " ")))</f>
        <v/>
      </c>
      <c r="C1413" s="475">
        <f>'Named Boundary Report'!$F1412</f>
        <v>0</v>
      </c>
    </row>
    <row r="1414" spans="1:3" x14ac:dyDescent="0.25">
      <c r="A1414" s="532" t="str">
        <f>IF(ISNUMBER(VALUE(SUBSTITUTE('Named Boundary Report'!$A1413,"+",""))), VALUE(SUBSTITUTE('Named Boundary Report'!$A1413,"+","")), IF(TRIM('Named Boundary Report'!$A1413)="", "End of Project", $A1413))</f>
        <v>End of Project</v>
      </c>
      <c r="B1414" s="473" t="str">
        <f>IF(ISNUMBER('Named Boundary Report'!$A1413), "",TRIM(SUBSTITUTE('Named Boundary Report'!$A1413, CHAR(160), " ")))</f>
        <v/>
      </c>
      <c r="C1414" s="475">
        <f>'Named Boundary Report'!$F1413</f>
        <v>0</v>
      </c>
    </row>
    <row r="1415" spans="1:3" x14ac:dyDescent="0.25">
      <c r="A1415" s="532" t="str">
        <f>IF(ISNUMBER(VALUE(SUBSTITUTE('Named Boundary Report'!$A1414,"+",""))), VALUE(SUBSTITUTE('Named Boundary Report'!$A1414,"+","")), IF(TRIM('Named Boundary Report'!$A1414)="", "End of Project", $A1414))</f>
        <v>End of Project</v>
      </c>
      <c r="B1415" s="473" t="str">
        <f>IF(ISNUMBER('Named Boundary Report'!$A1414), "",TRIM(SUBSTITUTE('Named Boundary Report'!$A1414, CHAR(160), " ")))</f>
        <v/>
      </c>
      <c r="C1415" s="475">
        <f>'Named Boundary Report'!$F1414</f>
        <v>0</v>
      </c>
    </row>
    <row r="1416" spans="1:3" x14ac:dyDescent="0.25">
      <c r="A1416" s="532" t="str">
        <f>IF(ISNUMBER(VALUE(SUBSTITUTE('Named Boundary Report'!$A1415,"+",""))), VALUE(SUBSTITUTE('Named Boundary Report'!$A1415,"+","")), IF(TRIM('Named Boundary Report'!$A1415)="", "End of Project", $A1415))</f>
        <v>End of Project</v>
      </c>
      <c r="B1416" s="473" t="str">
        <f>IF(ISNUMBER('Named Boundary Report'!$A1415), "",TRIM(SUBSTITUTE('Named Boundary Report'!$A1415, CHAR(160), " ")))</f>
        <v/>
      </c>
      <c r="C1416" s="475">
        <f>'Named Boundary Report'!$F1415</f>
        <v>0</v>
      </c>
    </row>
    <row r="1417" spans="1:3" x14ac:dyDescent="0.25">
      <c r="A1417" s="532" t="str">
        <f>IF(ISNUMBER(VALUE(SUBSTITUTE('Named Boundary Report'!$A1416,"+",""))), VALUE(SUBSTITUTE('Named Boundary Report'!$A1416,"+","")), IF(TRIM('Named Boundary Report'!$A1416)="", "End of Project", $A1416))</f>
        <v>End of Project</v>
      </c>
      <c r="B1417" s="473" t="str">
        <f>IF(ISNUMBER('Named Boundary Report'!$A1416), "",TRIM(SUBSTITUTE('Named Boundary Report'!$A1416, CHAR(160), " ")))</f>
        <v/>
      </c>
      <c r="C1417" s="475">
        <f>'Named Boundary Report'!$F1416</f>
        <v>0</v>
      </c>
    </row>
    <row r="1418" spans="1:3" x14ac:dyDescent="0.25">
      <c r="A1418" s="532" t="str">
        <f>IF(ISNUMBER(VALUE(SUBSTITUTE('Named Boundary Report'!$A1417,"+",""))), VALUE(SUBSTITUTE('Named Boundary Report'!$A1417,"+","")), IF(TRIM('Named Boundary Report'!$A1417)="", "End of Project", $A1417))</f>
        <v>End of Project</v>
      </c>
      <c r="B1418" s="473" t="str">
        <f>IF(ISNUMBER('Named Boundary Report'!$A1417), "",TRIM(SUBSTITUTE('Named Boundary Report'!$A1417, CHAR(160), " ")))</f>
        <v/>
      </c>
      <c r="C1418" s="475">
        <f>'Named Boundary Report'!$F1417</f>
        <v>0</v>
      </c>
    </row>
    <row r="1419" spans="1:3" x14ac:dyDescent="0.25">
      <c r="A1419" s="532" t="str">
        <f>IF(ISNUMBER(VALUE(SUBSTITUTE('Named Boundary Report'!$A1418,"+",""))), VALUE(SUBSTITUTE('Named Boundary Report'!$A1418,"+","")), IF(TRIM('Named Boundary Report'!$A1418)="", "End of Project", $A1418))</f>
        <v>End of Project</v>
      </c>
      <c r="B1419" s="473" t="str">
        <f>IF(ISNUMBER('Named Boundary Report'!$A1418), "",TRIM(SUBSTITUTE('Named Boundary Report'!$A1418, CHAR(160), " ")))</f>
        <v/>
      </c>
      <c r="C1419" s="475">
        <f>'Named Boundary Report'!$F1418</f>
        <v>0</v>
      </c>
    </row>
    <row r="1420" spans="1:3" x14ac:dyDescent="0.25">
      <c r="A1420" s="532" t="str">
        <f>IF(ISNUMBER(VALUE(SUBSTITUTE('Named Boundary Report'!$A1419,"+",""))), VALUE(SUBSTITUTE('Named Boundary Report'!$A1419,"+","")), IF(TRIM('Named Boundary Report'!$A1419)="", "End of Project", $A1419))</f>
        <v>End of Project</v>
      </c>
      <c r="B1420" s="473" t="str">
        <f>IF(ISNUMBER('Named Boundary Report'!$A1419), "",TRIM(SUBSTITUTE('Named Boundary Report'!$A1419, CHAR(160), " ")))</f>
        <v/>
      </c>
      <c r="C1420" s="475">
        <f>'Named Boundary Report'!$F1419</f>
        <v>0</v>
      </c>
    </row>
    <row r="1421" spans="1:3" x14ac:dyDescent="0.25">
      <c r="A1421" s="532" t="str">
        <f>IF(ISNUMBER(VALUE(SUBSTITUTE('Named Boundary Report'!$A1420,"+",""))), VALUE(SUBSTITUTE('Named Boundary Report'!$A1420,"+","")), IF(TRIM('Named Boundary Report'!$A1420)="", "End of Project", $A1420))</f>
        <v>End of Project</v>
      </c>
      <c r="B1421" s="473" t="str">
        <f>IF(ISNUMBER('Named Boundary Report'!$A1420), "",TRIM(SUBSTITUTE('Named Boundary Report'!$A1420, CHAR(160), " ")))</f>
        <v/>
      </c>
      <c r="C1421" s="475">
        <f>'Named Boundary Report'!$F1420</f>
        <v>0</v>
      </c>
    </row>
    <row r="1422" spans="1:3" x14ac:dyDescent="0.25">
      <c r="A1422" s="532" t="str">
        <f>IF(ISNUMBER(VALUE(SUBSTITUTE('Named Boundary Report'!$A1421,"+",""))), VALUE(SUBSTITUTE('Named Boundary Report'!$A1421,"+","")), IF(TRIM('Named Boundary Report'!$A1421)="", "End of Project", $A1421))</f>
        <v>End of Project</v>
      </c>
      <c r="B1422" s="473" t="str">
        <f>IF(ISNUMBER('Named Boundary Report'!$A1421), "",TRIM(SUBSTITUTE('Named Boundary Report'!$A1421, CHAR(160), " ")))</f>
        <v/>
      </c>
      <c r="C1422" s="475">
        <f>'Named Boundary Report'!$F1421</f>
        <v>0</v>
      </c>
    </row>
    <row r="1423" spans="1:3" x14ac:dyDescent="0.25">
      <c r="A1423" s="532" t="str">
        <f>IF(ISNUMBER(VALUE(SUBSTITUTE('Named Boundary Report'!$A1422,"+",""))), VALUE(SUBSTITUTE('Named Boundary Report'!$A1422,"+","")), IF(TRIM('Named Boundary Report'!$A1422)="", "End of Project", $A1422))</f>
        <v>End of Project</v>
      </c>
      <c r="B1423" s="473" t="str">
        <f>IF(ISNUMBER('Named Boundary Report'!$A1422), "",TRIM(SUBSTITUTE('Named Boundary Report'!$A1422, CHAR(160), " ")))</f>
        <v/>
      </c>
      <c r="C1423" s="475">
        <f>'Named Boundary Report'!$F1422</f>
        <v>0</v>
      </c>
    </row>
    <row r="1424" spans="1:3" x14ac:dyDescent="0.25">
      <c r="A1424" s="532" t="str">
        <f>IF(ISNUMBER(VALUE(SUBSTITUTE('Named Boundary Report'!$A1423,"+",""))), VALUE(SUBSTITUTE('Named Boundary Report'!$A1423,"+","")), IF(TRIM('Named Boundary Report'!$A1423)="", "End of Project", $A1423))</f>
        <v>End of Project</v>
      </c>
      <c r="B1424" s="473" t="str">
        <f>IF(ISNUMBER('Named Boundary Report'!$A1423), "",TRIM(SUBSTITUTE('Named Boundary Report'!$A1423, CHAR(160), " ")))</f>
        <v/>
      </c>
      <c r="C1424" s="475">
        <f>'Named Boundary Report'!$F1423</f>
        <v>0</v>
      </c>
    </row>
    <row r="1425" spans="1:3" x14ac:dyDescent="0.25">
      <c r="A1425" s="532" t="str">
        <f>IF(ISNUMBER(VALUE(SUBSTITUTE('Named Boundary Report'!$A1424,"+",""))), VALUE(SUBSTITUTE('Named Boundary Report'!$A1424,"+","")), IF(TRIM('Named Boundary Report'!$A1424)="", "End of Project", $A1424))</f>
        <v>End of Project</v>
      </c>
      <c r="B1425" s="473" t="str">
        <f>IF(ISNUMBER('Named Boundary Report'!$A1424), "",TRIM(SUBSTITUTE('Named Boundary Report'!$A1424, CHAR(160), " ")))</f>
        <v/>
      </c>
      <c r="C1425" s="475">
        <f>'Named Boundary Report'!$F1424</f>
        <v>0</v>
      </c>
    </row>
    <row r="1426" spans="1:3" x14ac:dyDescent="0.25">
      <c r="A1426" s="532" t="str">
        <f>IF(ISNUMBER(VALUE(SUBSTITUTE('Named Boundary Report'!$A1425,"+",""))), VALUE(SUBSTITUTE('Named Boundary Report'!$A1425,"+","")), IF(TRIM('Named Boundary Report'!$A1425)="", "End of Project", $A1425))</f>
        <v>End of Project</v>
      </c>
      <c r="B1426" s="473" t="str">
        <f>IF(ISNUMBER('Named Boundary Report'!$A1425), "",TRIM(SUBSTITUTE('Named Boundary Report'!$A1425, CHAR(160), " ")))</f>
        <v/>
      </c>
      <c r="C1426" s="475">
        <f>'Named Boundary Report'!$F1425</f>
        <v>0</v>
      </c>
    </row>
    <row r="1427" spans="1:3" x14ac:dyDescent="0.25">
      <c r="A1427" s="532" t="str">
        <f>IF(ISNUMBER(VALUE(SUBSTITUTE('Named Boundary Report'!$A1426,"+",""))), VALUE(SUBSTITUTE('Named Boundary Report'!$A1426,"+","")), IF(TRIM('Named Boundary Report'!$A1426)="", "End of Project", $A1426))</f>
        <v>End of Project</v>
      </c>
      <c r="B1427" s="473" t="str">
        <f>IF(ISNUMBER('Named Boundary Report'!$A1426), "",TRIM(SUBSTITUTE('Named Boundary Report'!$A1426, CHAR(160), " ")))</f>
        <v/>
      </c>
      <c r="C1427" s="475">
        <f>'Named Boundary Report'!$F1426</f>
        <v>0</v>
      </c>
    </row>
    <row r="1428" spans="1:3" x14ac:dyDescent="0.25">
      <c r="A1428" s="532" t="str">
        <f>IF(ISNUMBER(VALUE(SUBSTITUTE('Named Boundary Report'!$A1427,"+",""))), VALUE(SUBSTITUTE('Named Boundary Report'!$A1427,"+","")), IF(TRIM('Named Boundary Report'!$A1427)="", "End of Project", $A1427))</f>
        <v>End of Project</v>
      </c>
      <c r="B1428" s="473" t="str">
        <f>IF(ISNUMBER('Named Boundary Report'!$A1427), "",TRIM(SUBSTITUTE('Named Boundary Report'!$A1427, CHAR(160), " ")))</f>
        <v/>
      </c>
      <c r="C1428" s="475">
        <f>'Named Boundary Report'!$F1427</f>
        <v>0</v>
      </c>
    </row>
    <row r="1429" spans="1:3" x14ac:dyDescent="0.25">
      <c r="A1429" s="532" t="str">
        <f>IF(ISNUMBER(VALUE(SUBSTITUTE('Named Boundary Report'!$A1428,"+",""))), VALUE(SUBSTITUTE('Named Boundary Report'!$A1428,"+","")), IF(TRIM('Named Boundary Report'!$A1428)="", "End of Project", $A1428))</f>
        <v>End of Project</v>
      </c>
      <c r="B1429" s="473" t="str">
        <f>IF(ISNUMBER('Named Boundary Report'!$A1428), "",TRIM(SUBSTITUTE('Named Boundary Report'!$A1428, CHAR(160), " ")))</f>
        <v/>
      </c>
      <c r="C1429" s="475">
        <f>'Named Boundary Report'!$F1428</f>
        <v>0</v>
      </c>
    </row>
    <row r="1430" spans="1:3" x14ac:dyDescent="0.25">
      <c r="A1430" s="532" t="str">
        <f>IF(ISNUMBER(VALUE(SUBSTITUTE('Named Boundary Report'!$A1429,"+",""))), VALUE(SUBSTITUTE('Named Boundary Report'!$A1429,"+","")), IF(TRIM('Named Boundary Report'!$A1429)="", "End of Project", $A1429))</f>
        <v>End of Project</v>
      </c>
      <c r="B1430" s="473" t="str">
        <f>IF(ISNUMBER('Named Boundary Report'!$A1429), "",TRIM(SUBSTITUTE('Named Boundary Report'!$A1429, CHAR(160), " ")))</f>
        <v/>
      </c>
      <c r="C1430" s="475">
        <f>'Named Boundary Report'!$F1429</f>
        <v>0</v>
      </c>
    </row>
    <row r="1431" spans="1:3" x14ac:dyDescent="0.25">
      <c r="A1431" s="532" t="str">
        <f>IF(ISNUMBER(VALUE(SUBSTITUTE('Named Boundary Report'!$A1430,"+",""))), VALUE(SUBSTITUTE('Named Boundary Report'!$A1430,"+","")), IF(TRIM('Named Boundary Report'!$A1430)="", "End of Project", $A1430))</f>
        <v>End of Project</v>
      </c>
      <c r="B1431" s="473" t="str">
        <f>IF(ISNUMBER('Named Boundary Report'!$A1430), "",TRIM(SUBSTITUTE('Named Boundary Report'!$A1430, CHAR(160), " ")))</f>
        <v/>
      </c>
      <c r="C1431" s="475">
        <f>'Named Boundary Report'!$F1430</f>
        <v>0</v>
      </c>
    </row>
    <row r="1432" spans="1:3" x14ac:dyDescent="0.25">
      <c r="A1432" s="532" t="str">
        <f>IF(ISNUMBER(VALUE(SUBSTITUTE('Named Boundary Report'!$A1431,"+",""))), VALUE(SUBSTITUTE('Named Boundary Report'!$A1431,"+","")), IF(TRIM('Named Boundary Report'!$A1431)="", "End of Project", $A1431))</f>
        <v>End of Project</v>
      </c>
      <c r="B1432" s="473" t="str">
        <f>IF(ISNUMBER('Named Boundary Report'!$A1431), "",TRIM(SUBSTITUTE('Named Boundary Report'!$A1431, CHAR(160), " ")))</f>
        <v/>
      </c>
      <c r="C1432" s="475">
        <f>'Named Boundary Report'!$F1431</f>
        <v>0</v>
      </c>
    </row>
    <row r="1433" spans="1:3" x14ac:dyDescent="0.25">
      <c r="A1433" s="532" t="str">
        <f>IF(ISNUMBER(VALUE(SUBSTITUTE('Named Boundary Report'!$A1432,"+",""))), VALUE(SUBSTITUTE('Named Boundary Report'!$A1432,"+","")), IF(TRIM('Named Boundary Report'!$A1432)="", "End of Project", $A1432))</f>
        <v>End of Project</v>
      </c>
      <c r="B1433" s="473" t="str">
        <f>IF(ISNUMBER('Named Boundary Report'!$A1432), "",TRIM(SUBSTITUTE('Named Boundary Report'!$A1432, CHAR(160), " ")))</f>
        <v/>
      </c>
      <c r="C1433" s="475">
        <f>'Named Boundary Report'!$F1432</f>
        <v>0</v>
      </c>
    </row>
    <row r="1434" spans="1:3" x14ac:dyDescent="0.25">
      <c r="A1434" s="532" t="str">
        <f>IF(ISNUMBER(VALUE(SUBSTITUTE('Named Boundary Report'!$A1433,"+",""))), VALUE(SUBSTITUTE('Named Boundary Report'!$A1433,"+","")), IF(TRIM('Named Boundary Report'!$A1433)="", "End of Project", $A1433))</f>
        <v>End of Project</v>
      </c>
      <c r="B1434" s="473" t="str">
        <f>IF(ISNUMBER('Named Boundary Report'!$A1433), "",TRIM(SUBSTITUTE('Named Boundary Report'!$A1433, CHAR(160), " ")))</f>
        <v/>
      </c>
      <c r="C1434" s="475">
        <f>'Named Boundary Report'!$F1433</f>
        <v>0</v>
      </c>
    </row>
    <row r="1435" spans="1:3" x14ac:dyDescent="0.25">
      <c r="A1435" s="532" t="str">
        <f>IF(ISNUMBER(VALUE(SUBSTITUTE('Named Boundary Report'!$A1434,"+",""))), VALUE(SUBSTITUTE('Named Boundary Report'!$A1434,"+","")), IF(TRIM('Named Boundary Report'!$A1434)="", "End of Project", $A1434))</f>
        <v>End of Project</v>
      </c>
      <c r="B1435" s="473" t="str">
        <f>IF(ISNUMBER('Named Boundary Report'!$A1434), "",TRIM(SUBSTITUTE('Named Boundary Report'!$A1434, CHAR(160), " ")))</f>
        <v/>
      </c>
      <c r="C1435" s="475">
        <f>'Named Boundary Report'!$F1434</f>
        <v>0</v>
      </c>
    </row>
    <row r="1436" spans="1:3" x14ac:dyDescent="0.25">
      <c r="A1436" s="532" t="str">
        <f>IF(ISNUMBER(VALUE(SUBSTITUTE('Named Boundary Report'!$A1435,"+",""))), VALUE(SUBSTITUTE('Named Boundary Report'!$A1435,"+","")), IF(TRIM('Named Boundary Report'!$A1435)="", "End of Project", $A1435))</f>
        <v>End of Project</v>
      </c>
      <c r="B1436" s="473" t="str">
        <f>IF(ISNUMBER('Named Boundary Report'!$A1435), "",TRIM(SUBSTITUTE('Named Boundary Report'!$A1435, CHAR(160), " ")))</f>
        <v/>
      </c>
      <c r="C1436" s="475">
        <f>'Named Boundary Report'!$F1435</f>
        <v>0</v>
      </c>
    </row>
    <row r="1437" spans="1:3" x14ac:dyDescent="0.25">
      <c r="A1437" s="532" t="str">
        <f>IF(ISNUMBER(VALUE(SUBSTITUTE('Named Boundary Report'!$A1436,"+",""))), VALUE(SUBSTITUTE('Named Boundary Report'!$A1436,"+","")), IF(TRIM('Named Boundary Report'!$A1436)="", "End of Project", $A1436))</f>
        <v>End of Project</v>
      </c>
      <c r="B1437" s="473" t="str">
        <f>IF(ISNUMBER('Named Boundary Report'!$A1436), "",TRIM(SUBSTITUTE('Named Boundary Report'!$A1436, CHAR(160), " ")))</f>
        <v/>
      </c>
      <c r="C1437" s="475">
        <f>'Named Boundary Report'!$F1436</f>
        <v>0</v>
      </c>
    </row>
    <row r="1438" spans="1:3" x14ac:dyDescent="0.25">
      <c r="A1438" s="532" t="str">
        <f>IF(ISNUMBER(VALUE(SUBSTITUTE('Named Boundary Report'!$A1437,"+",""))), VALUE(SUBSTITUTE('Named Boundary Report'!$A1437,"+","")), IF(TRIM('Named Boundary Report'!$A1437)="", "End of Project", $A1437))</f>
        <v>End of Project</v>
      </c>
      <c r="B1438" s="473" t="str">
        <f>IF(ISNUMBER('Named Boundary Report'!$A1437), "",TRIM(SUBSTITUTE('Named Boundary Report'!$A1437, CHAR(160), " ")))</f>
        <v/>
      </c>
      <c r="C1438" s="475">
        <f>'Named Boundary Report'!$F1437</f>
        <v>0</v>
      </c>
    </row>
    <row r="1439" spans="1:3" x14ac:dyDescent="0.25">
      <c r="A1439" s="532" t="str">
        <f>IF(ISNUMBER(VALUE(SUBSTITUTE('Named Boundary Report'!$A1438,"+",""))), VALUE(SUBSTITUTE('Named Boundary Report'!$A1438,"+","")), IF(TRIM('Named Boundary Report'!$A1438)="", "End of Project", $A1438))</f>
        <v>End of Project</v>
      </c>
      <c r="B1439" s="473" t="str">
        <f>IF(ISNUMBER('Named Boundary Report'!$A1438), "",TRIM(SUBSTITUTE('Named Boundary Report'!$A1438, CHAR(160), " ")))</f>
        <v/>
      </c>
      <c r="C1439" s="475">
        <f>'Named Boundary Report'!$F1438</f>
        <v>0</v>
      </c>
    </row>
    <row r="1440" spans="1:3" x14ac:dyDescent="0.25">
      <c r="A1440" s="532" t="str">
        <f>IF(ISNUMBER(VALUE(SUBSTITUTE('Named Boundary Report'!$A1439,"+",""))), VALUE(SUBSTITUTE('Named Boundary Report'!$A1439,"+","")), IF(TRIM('Named Boundary Report'!$A1439)="", "End of Project", $A1439))</f>
        <v>End of Project</v>
      </c>
      <c r="B1440" s="473" t="str">
        <f>IF(ISNUMBER('Named Boundary Report'!$A1439), "",TRIM(SUBSTITUTE('Named Boundary Report'!$A1439, CHAR(160), " ")))</f>
        <v/>
      </c>
      <c r="C1440" s="475">
        <f>'Named Boundary Report'!$F1439</f>
        <v>0</v>
      </c>
    </row>
    <row r="1441" spans="1:3" x14ac:dyDescent="0.25">
      <c r="A1441" s="532" t="str">
        <f>IF(ISNUMBER(VALUE(SUBSTITUTE('Named Boundary Report'!$A1440,"+",""))), VALUE(SUBSTITUTE('Named Boundary Report'!$A1440,"+","")), IF(TRIM('Named Boundary Report'!$A1440)="", "End of Project", $A1440))</f>
        <v>End of Project</v>
      </c>
      <c r="B1441" s="473" t="str">
        <f>IF(ISNUMBER('Named Boundary Report'!$A1440), "",TRIM(SUBSTITUTE('Named Boundary Report'!$A1440, CHAR(160), " ")))</f>
        <v/>
      </c>
      <c r="C1441" s="475">
        <f>'Named Boundary Report'!$F1440</f>
        <v>0</v>
      </c>
    </row>
    <row r="1442" spans="1:3" x14ac:dyDescent="0.25">
      <c r="A1442" s="532" t="str">
        <f>IF(ISNUMBER(VALUE(SUBSTITUTE('Named Boundary Report'!$A1441,"+",""))), VALUE(SUBSTITUTE('Named Boundary Report'!$A1441,"+","")), IF(TRIM('Named Boundary Report'!$A1441)="", "End of Project", $A1441))</f>
        <v>End of Project</v>
      </c>
      <c r="B1442" s="473" t="str">
        <f>IF(ISNUMBER('Named Boundary Report'!$A1441), "",TRIM(SUBSTITUTE('Named Boundary Report'!$A1441, CHAR(160), " ")))</f>
        <v/>
      </c>
      <c r="C1442" s="475">
        <f>'Named Boundary Report'!$F1441</f>
        <v>0</v>
      </c>
    </row>
    <row r="1443" spans="1:3" x14ac:dyDescent="0.25">
      <c r="A1443" s="532" t="str">
        <f>IF(ISNUMBER(VALUE(SUBSTITUTE('Named Boundary Report'!$A1442,"+",""))), VALUE(SUBSTITUTE('Named Boundary Report'!$A1442,"+","")), IF(TRIM('Named Boundary Report'!$A1442)="", "End of Project", $A1442))</f>
        <v>End of Project</v>
      </c>
      <c r="B1443" s="473" t="str">
        <f>IF(ISNUMBER('Named Boundary Report'!$A1442), "",TRIM(SUBSTITUTE('Named Boundary Report'!$A1442, CHAR(160), " ")))</f>
        <v/>
      </c>
      <c r="C1443" s="475">
        <f>'Named Boundary Report'!$F1442</f>
        <v>0</v>
      </c>
    </row>
    <row r="1444" spans="1:3" x14ac:dyDescent="0.25">
      <c r="A1444" s="532" t="str">
        <f>IF(ISNUMBER(VALUE(SUBSTITUTE('Named Boundary Report'!$A1443,"+",""))), VALUE(SUBSTITUTE('Named Boundary Report'!$A1443,"+","")), IF(TRIM('Named Boundary Report'!$A1443)="", "End of Project", $A1443))</f>
        <v>End of Project</v>
      </c>
      <c r="B1444" s="473" t="str">
        <f>IF(ISNUMBER('Named Boundary Report'!$A1443), "",TRIM(SUBSTITUTE('Named Boundary Report'!$A1443, CHAR(160), " ")))</f>
        <v/>
      </c>
      <c r="C1444" s="475">
        <f>'Named Boundary Report'!$F1443</f>
        <v>0</v>
      </c>
    </row>
    <row r="1445" spans="1:3" x14ac:dyDescent="0.25">
      <c r="A1445" s="532" t="str">
        <f>IF(ISNUMBER(VALUE(SUBSTITUTE('Named Boundary Report'!$A1444,"+",""))), VALUE(SUBSTITUTE('Named Boundary Report'!$A1444,"+","")), IF(TRIM('Named Boundary Report'!$A1444)="", "End of Project", $A1444))</f>
        <v>End of Project</v>
      </c>
      <c r="B1445" s="473" t="str">
        <f>IF(ISNUMBER('Named Boundary Report'!$A1444), "",TRIM(SUBSTITUTE('Named Boundary Report'!$A1444, CHAR(160), " ")))</f>
        <v/>
      </c>
      <c r="C1445" s="475">
        <f>'Named Boundary Report'!$F1444</f>
        <v>0</v>
      </c>
    </row>
    <row r="1446" spans="1:3" x14ac:dyDescent="0.25">
      <c r="A1446" s="532" t="str">
        <f>IF(ISNUMBER(VALUE(SUBSTITUTE('Named Boundary Report'!$A1445,"+",""))), VALUE(SUBSTITUTE('Named Boundary Report'!$A1445,"+","")), IF(TRIM('Named Boundary Report'!$A1445)="", "End of Project", $A1445))</f>
        <v>End of Project</v>
      </c>
      <c r="B1446" s="473" t="str">
        <f>IF(ISNUMBER('Named Boundary Report'!$A1445), "",TRIM(SUBSTITUTE('Named Boundary Report'!$A1445, CHAR(160), " ")))</f>
        <v/>
      </c>
      <c r="C1446" s="475">
        <f>'Named Boundary Report'!$F1445</f>
        <v>0</v>
      </c>
    </row>
    <row r="1447" spans="1:3" x14ac:dyDescent="0.25">
      <c r="A1447" s="532" t="str">
        <f>IF(ISNUMBER(VALUE(SUBSTITUTE('Named Boundary Report'!$A1446,"+",""))), VALUE(SUBSTITUTE('Named Boundary Report'!$A1446,"+","")), IF(TRIM('Named Boundary Report'!$A1446)="", "End of Project", $A1446))</f>
        <v>End of Project</v>
      </c>
      <c r="B1447" s="473" t="str">
        <f>IF(ISNUMBER('Named Boundary Report'!$A1446), "",TRIM(SUBSTITUTE('Named Boundary Report'!$A1446, CHAR(160), " ")))</f>
        <v/>
      </c>
      <c r="C1447" s="475">
        <f>'Named Boundary Report'!$F1446</f>
        <v>0</v>
      </c>
    </row>
    <row r="1448" spans="1:3" x14ac:dyDescent="0.25">
      <c r="A1448" s="532" t="str">
        <f>IF(ISNUMBER(VALUE(SUBSTITUTE('Named Boundary Report'!$A1447,"+",""))), VALUE(SUBSTITUTE('Named Boundary Report'!$A1447,"+","")), IF(TRIM('Named Boundary Report'!$A1447)="", "End of Project", $A1447))</f>
        <v>End of Project</v>
      </c>
      <c r="B1448" s="473" t="str">
        <f>IF(ISNUMBER('Named Boundary Report'!$A1447), "",TRIM(SUBSTITUTE('Named Boundary Report'!$A1447, CHAR(160), " ")))</f>
        <v/>
      </c>
      <c r="C1448" s="475">
        <f>'Named Boundary Report'!$F1447</f>
        <v>0</v>
      </c>
    </row>
    <row r="1449" spans="1:3" x14ac:dyDescent="0.25">
      <c r="A1449" s="532" t="str">
        <f>IF(ISNUMBER(VALUE(SUBSTITUTE('Named Boundary Report'!$A1448,"+",""))), VALUE(SUBSTITUTE('Named Boundary Report'!$A1448,"+","")), IF(TRIM('Named Boundary Report'!$A1448)="", "End of Project", $A1448))</f>
        <v>End of Project</v>
      </c>
      <c r="B1449" s="473" t="str">
        <f>IF(ISNUMBER('Named Boundary Report'!$A1448), "",TRIM(SUBSTITUTE('Named Boundary Report'!$A1448, CHAR(160), " ")))</f>
        <v/>
      </c>
      <c r="C1449" s="475">
        <f>'Named Boundary Report'!$F1448</f>
        <v>0</v>
      </c>
    </row>
    <row r="1450" spans="1:3" x14ac:dyDescent="0.25">
      <c r="A1450" s="532" t="str">
        <f>IF(ISNUMBER(VALUE(SUBSTITUTE('Named Boundary Report'!$A1449,"+",""))), VALUE(SUBSTITUTE('Named Boundary Report'!$A1449,"+","")), IF(TRIM('Named Boundary Report'!$A1449)="", "End of Project", $A1449))</f>
        <v>End of Project</v>
      </c>
      <c r="B1450" s="473" t="str">
        <f>IF(ISNUMBER('Named Boundary Report'!$A1449), "",TRIM(SUBSTITUTE('Named Boundary Report'!$A1449, CHAR(160), " ")))</f>
        <v/>
      </c>
      <c r="C1450" s="475">
        <f>'Named Boundary Report'!$F1449</f>
        <v>0</v>
      </c>
    </row>
    <row r="1451" spans="1:3" x14ac:dyDescent="0.25">
      <c r="A1451" s="532" t="str">
        <f>IF(ISNUMBER(VALUE(SUBSTITUTE('Named Boundary Report'!$A1450,"+",""))), VALUE(SUBSTITUTE('Named Boundary Report'!$A1450,"+","")), IF(TRIM('Named Boundary Report'!$A1450)="", "End of Project", $A1450))</f>
        <v>End of Project</v>
      </c>
      <c r="B1451" s="473" t="str">
        <f>IF(ISNUMBER('Named Boundary Report'!$A1450), "",TRIM(SUBSTITUTE('Named Boundary Report'!$A1450, CHAR(160), " ")))</f>
        <v/>
      </c>
      <c r="C1451" s="475">
        <f>'Named Boundary Report'!$F1450</f>
        <v>0</v>
      </c>
    </row>
    <row r="1452" spans="1:3" x14ac:dyDescent="0.25">
      <c r="A1452" s="532" t="str">
        <f>IF(ISNUMBER(VALUE(SUBSTITUTE('Named Boundary Report'!$A1451,"+",""))), VALUE(SUBSTITUTE('Named Boundary Report'!$A1451,"+","")), IF(TRIM('Named Boundary Report'!$A1451)="", "End of Project", $A1451))</f>
        <v>End of Project</v>
      </c>
      <c r="B1452" s="473" t="str">
        <f>IF(ISNUMBER('Named Boundary Report'!$A1451), "",TRIM(SUBSTITUTE('Named Boundary Report'!$A1451, CHAR(160), " ")))</f>
        <v/>
      </c>
      <c r="C1452" s="475">
        <f>'Named Boundary Report'!$F1451</f>
        <v>0</v>
      </c>
    </row>
    <row r="1453" spans="1:3" x14ac:dyDescent="0.25">
      <c r="A1453" s="532" t="str">
        <f>IF(ISNUMBER(VALUE(SUBSTITUTE('Named Boundary Report'!$A1452,"+",""))), VALUE(SUBSTITUTE('Named Boundary Report'!$A1452,"+","")), IF(TRIM('Named Boundary Report'!$A1452)="", "End of Project", $A1452))</f>
        <v>End of Project</v>
      </c>
      <c r="B1453" s="473" t="str">
        <f>IF(ISNUMBER('Named Boundary Report'!$A1452), "",TRIM(SUBSTITUTE('Named Boundary Report'!$A1452, CHAR(160), " ")))</f>
        <v/>
      </c>
      <c r="C1453" s="475">
        <f>'Named Boundary Report'!$F1452</f>
        <v>0</v>
      </c>
    </row>
    <row r="1454" spans="1:3" x14ac:dyDescent="0.25">
      <c r="A1454" s="532" t="str">
        <f>IF(ISNUMBER(VALUE(SUBSTITUTE('Named Boundary Report'!$A1453,"+",""))), VALUE(SUBSTITUTE('Named Boundary Report'!$A1453,"+","")), IF(TRIM('Named Boundary Report'!$A1453)="", "End of Project", $A1453))</f>
        <v>End of Project</v>
      </c>
      <c r="B1454" s="473" t="str">
        <f>IF(ISNUMBER('Named Boundary Report'!$A1453), "",TRIM(SUBSTITUTE('Named Boundary Report'!$A1453, CHAR(160), " ")))</f>
        <v/>
      </c>
      <c r="C1454" s="475">
        <f>'Named Boundary Report'!$F1453</f>
        <v>0</v>
      </c>
    </row>
    <row r="1455" spans="1:3" x14ac:dyDescent="0.25">
      <c r="A1455" s="532" t="str">
        <f>IF(ISNUMBER(VALUE(SUBSTITUTE('Named Boundary Report'!$A1454,"+",""))), VALUE(SUBSTITUTE('Named Boundary Report'!$A1454,"+","")), IF(TRIM('Named Boundary Report'!$A1454)="", "End of Project", $A1454))</f>
        <v>End of Project</v>
      </c>
      <c r="B1455" s="473" t="str">
        <f>IF(ISNUMBER('Named Boundary Report'!$A1454), "",TRIM(SUBSTITUTE('Named Boundary Report'!$A1454, CHAR(160), " ")))</f>
        <v/>
      </c>
      <c r="C1455" s="475">
        <f>'Named Boundary Report'!$F1454</f>
        <v>0</v>
      </c>
    </row>
    <row r="1456" spans="1:3" x14ac:dyDescent="0.25">
      <c r="A1456" s="532" t="str">
        <f>IF(ISNUMBER(VALUE(SUBSTITUTE('Named Boundary Report'!$A1455,"+",""))), VALUE(SUBSTITUTE('Named Boundary Report'!$A1455,"+","")), IF(TRIM('Named Boundary Report'!$A1455)="", "End of Project", $A1455))</f>
        <v>End of Project</v>
      </c>
      <c r="B1456" s="473" t="str">
        <f>IF(ISNUMBER('Named Boundary Report'!$A1455), "",TRIM(SUBSTITUTE('Named Boundary Report'!$A1455, CHAR(160), " ")))</f>
        <v/>
      </c>
      <c r="C1456" s="475">
        <f>'Named Boundary Report'!$F1455</f>
        <v>0</v>
      </c>
    </row>
    <row r="1457" spans="1:3" x14ac:dyDescent="0.25">
      <c r="A1457" s="532" t="str">
        <f>IF(ISNUMBER(VALUE(SUBSTITUTE('Named Boundary Report'!$A1456,"+",""))), VALUE(SUBSTITUTE('Named Boundary Report'!$A1456,"+","")), IF(TRIM('Named Boundary Report'!$A1456)="", "End of Project", $A1456))</f>
        <v>End of Project</v>
      </c>
      <c r="B1457" s="473" t="str">
        <f>IF(ISNUMBER('Named Boundary Report'!$A1456), "",TRIM(SUBSTITUTE('Named Boundary Report'!$A1456, CHAR(160), " ")))</f>
        <v/>
      </c>
      <c r="C1457" s="475">
        <f>'Named Boundary Report'!$F1456</f>
        <v>0</v>
      </c>
    </row>
    <row r="1458" spans="1:3" x14ac:dyDescent="0.25">
      <c r="A1458" s="532" t="str">
        <f>IF(ISNUMBER(VALUE(SUBSTITUTE('Named Boundary Report'!$A1457,"+",""))), VALUE(SUBSTITUTE('Named Boundary Report'!$A1457,"+","")), IF(TRIM('Named Boundary Report'!$A1457)="", "End of Project", $A1457))</f>
        <v>End of Project</v>
      </c>
      <c r="B1458" s="473" t="str">
        <f>IF(ISNUMBER('Named Boundary Report'!$A1457), "",TRIM(SUBSTITUTE('Named Boundary Report'!$A1457, CHAR(160), " ")))</f>
        <v/>
      </c>
      <c r="C1458" s="475">
        <f>'Named Boundary Report'!$F1457</f>
        <v>0</v>
      </c>
    </row>
    <row r="1459" spans="1:3" x14ac:dyDescent="0.25">
      <c r="A1459" s="532" t="str">
        <f>IF(ISNUMBER(VALUE(SUBSTITUTE('Named Boundary Report'!$A1458,"+",""))), VALUE(SUBSTITUTE('Named Boundary Report'!$A1458,"+","")), IF(TRIM('Named Boundary Report'!$A1458)="", "End of Project", $A1458))</f>
        <v>End of Project</v>
      </c>
      <c r="B1459" s="473" t="str">
        <f>IF(ISNUMBER('Named Boundary Report'!$A1458), "",TRIM(SUBSTITUTE('Named Boundary Report'!$A1458, CHAR(160), " ")))</f>
        <v/>
      </c>
      <c r="C1459" s="475">
        <f>'Named Boundary Report'!$F1458</f>
        <v>0</v>
      </c>
    </row>
    <row r="1460" spans="1:3" x14ac:dyDescent="0.25">
      <c r="A1460" s="532" t="str">
        <f>IF(ISNUMBER(VALUE(SUBSTITUTE('Named Boundary Report'!$A1459,"+",""))), VALUE(SUBSTITUTE('Named Boundary Report'!$A1459,"+","")), IF(TRIM('Named Boundary Report'!$A1459)="", "End of Project", $A1459))</f>
        <v>End of Project</v>
      </c>
      <c r="B1460" s="473" t="str">
        <f>IF(ISNUMBER('Named Boundary Report'!$A1459), "",TRIM(SUBSTITUTE('Named Boundary Report'!$A1459, CHAR(160), " ")))</f>
        <v/>
      </c>
      <c r="C1460" s="475">
        <f>'Named Boundary Report'!$F1459</f>
        <v>0</v>
      </c>
    </row>
    <row r="1461" spans="1:3" x14ac:dyDescent="0.25">
      <c r="A1461" s="532" t="str">
        <f>IF(ISNUMBER(VALUE(SUBSTITUTE('Named Boundary Report'!$A1460,"+",""))), VALUE(SUBSTITUTE('Named Boundary Report'!$A1460,"+","")), IF(TRIM('Named Boundary Report'!$A1460)="", "End of Project", $A1460))</f>
        <v>End of Project</v>
      </c>
      <c r="B1461" s="473" t="str">
        <f>IF(ISNUMBER('Named Boundary Report'!$A1460), "",TRIM(SUBSTITUTE('Named Boundary Report'!$A1460, CHAR(160), " ")))</f>
        <v/>
      </c>
      <c r="C1461" s="475">
        <f>'Named Boundary Report'!$F1460</f>
        <v>0</v>
      </c>
    </row>
    <row r="1462" spans="1:3" x14ac:dyDescent="0.25">
      <c r="A1462" s="532" t="str">
        <f>IF(ISNUMBER(VALUE(SUBSTITUTE('Named Boundary Report'!$A1461,"+",""))), VALUE(SUBSTITUTE('Named Boundary Report'!$A1461,"+","")), IF(TRIM('Named Boundary Report'!$A1461)="", "End of Project", $A1461))</f>
        <v>End of Project</v>
      </c>
      <c r="B1462" s="473" t="str">
        <f>IF(ISNUMBER('Named Boundary Report'!$A1461), "",TRIM(SUBSTITUTE('Named Boundary Report'!$A1461, CHAR(160), " ")))</f>
        <v/>
      </c>
      <c r="C1462" s="475">
        <f>'Named Boundary Report'!$F1461</f>
        <v>0</v>
      </c>
    </row>
    <row r="1463" spans="1:3" x14ac:dyDescent="0.25">
      <c r="A1463" s="532" t="str">
        <f>IF(ISNUMBER(VALUE(SUBSTITUTE('Named Boundary Report'!$A1462,"+",""))), VALUE(SUBSTITUTE('Named Boundary Report'!$A1462,"+","")), IF(TRIM('Named Boundary Report'!$A1462)="", "End of Project", $A1462))</f>
        <v>End of Project</v>
      </c>
      <c r="B1463" s="473" t="str">
        <f>IF(ISNUMBER('Named Boundary Report'!$A1462), "",TRIM(SUBSTITUTE('Named Boundary Report'!$A1462, CHAR(160), " ")))</f>
        <v/>
      </c>
      <c r="C1463" s="475">
        <f>'Named Boundary Report'!$F1462</f>
        <v>0</v>
      </c>
    </row>
    <row r="1464" spans="1:3" x14ac:dyDescent="0.25">
      <c r="A1464" s="532" t="str">
        <f>IF(ISNUMBER(VALUE(SUBSTITUTE('Named Boundary Report'!$A1463,"+",""))), VALUE(SUBSTITUTE('Named Boundary Report'!$A1463,"+","")), IF(TRIM('Named Boundary Report'!$A1463)="", "End of Project", $A1463))</f>
        <v>End of Project</v>
      </c>
      <c r="B1464" s="473" t="str">
        <f>IF(ISNUMBER('Named Boundary Report'!$A1463), "",TRIM(SUBSTITUTE('Named Boundary Report'!$A1463, CHAR(160), " ")))</f>
        <v/>
      </c>
      <c r="C1464" s="475">
        <f>'Named Boundary Report'!$F1463</f>
        <v>0</v>
      </c>
    </row>
    <row r="1465" spans="1:3" x14ac:dyDescent="0.25">
      <c r="A1465" s="532" t="str">
        <f>IF(ISNUMBER(VALUE(SUBSTITUTE('Named Boundary Report'!$A1464,"+",""))), VALUE(SUBSTITUTE('Named Boundary Report'!$A1464,"+","")), IF(TRIM('Named Boundary Report'!$A1464)="", "End of Project", $A1464))</f>
        <v>End of Project</v>
      </c>
      <c r="B1465" s="473" t="str">
        <f>IF(ISNUMBER('Named Boundary Report'!$A1464), "",TRIM(SUBSTITUTE('Named Boundary Report'!$A1464, CHAR(160), " ")))</f>
        <v/>
      </c>
      <c r="C1465" s="475">
        <f>'Named Boundary Report'!$F1464</f>
        <v>0</v>
      </c>
    </row>
    <row r="1466" spans="1:3" x14ac:dyDescent="0.25">
      <c r="A1466" s="532" t="str">
        <f>IF(ISNUMBER(VALUE(SUBSTITUTE('Named Boundary Report'!$A1465,"+",""))), VALUE(SUBSTITUTE('Named Boundary Report'!$A1465,"+","")), IF(TRIM('Named Boundary Report'!$A1465)="", "End of Project", $A1465))</f>
        <v>End of Project</v>
      </c>
      <c r="B1466" s="473" t="str">
        <f>IF(ISNUMBER('Named Boundary Report'!$A1465), "",TRIM(SUBSTITUTE('Named Boundary Report'!$A1465, CHAR(160), " ")))</f>
        <v/>
      </c>
      <c r="C1466" s="475">
        <f>'Named Boundary Report'!$F1465</f>
        <v>0</v>
      </c>
    </row>
    <row r="1467" spans="1:3" x14ac:dyDescent="0.25">
      <c r="A1467" s="532" t="str">
        <f>IF(ISNUMBER(VALUE(SUBSTITUTE('Named Boundary Report'!$A1466,"+",""))), VALUE(SUBSTITUTE('Named Boundary Report'!$A1466,"+","")), IF(TRIM('Named Boundary Report'!$A1466)="", "End of Project", $A1466))</f>
        <v>End of Project</v>
      </c>
      <c r="B1467" s="473" t="str">
        <f>IF(ISNUMBER('Named Boundary Report'!$A1466), "",TRIM(SUBSTITUTE('Named Boundary Report'!$A1466, CHAR(160), " ")))</f>
        <v/>
      </c>
      <c r="C1467" s="475">
        <f>'Named Boundary Report'!$F1466</f>
        <v>0</v>
      </c>
    </row>
    <row r="1468" spans="1:3" x14ac:dyDescent="0.25">
      <c r="A1468" s="532" t="str">
        <f>IF(ISNUMBER(VALUE(SUBSTITUTE('Named Boundary Report'!$A1467,"+",""))), VALUE(SUBSTITUTE('Named Boundary Report'!$A1467,"+","")), IF(TRIM('Named Boundary Report'!$A1467)="", "End of Project", $A1467))</f>
        <v>End of Project</v>
      </c>
      <c r="B1468" s="473" t="str">
        <f>IF(ISNUMBER('Named Boundary Report'!$A1467), "",TRIM(SUBSTITUTE('Named Boundary Report'!$A1467, CHAR(160), " ")))</f>
        <v/>
      </c>
      <c r="C1468" s="475">
        <f>'Named Boundary Report'!$F1467</f>
        <v>0</v>
      </c>
    </row>
    <row r="1469" spans="1:3" x14ac:dyDescent="0.25">
      <c r="A1469" s="532" t="str">
        <f>IF(ISNUMBER(VALUE(SUBSTITUTE('Named Boundary Report'!$A1468,"+",""))), VALUE(SUBSTITUTE('Named Boundary Report'!$A1468,"+","")), IF(TRIM('Named Boundary Report'!$A1468)="", "End of Project", $A1468))</f>
        <v>End of Project</v>
      </c>
      <c r="B1469" s="473" t="str">
        <f>IF(ISNUMBER('Named Boundary Report'!$A1468), "",TRIM(SUBSTITUTE('Named Boundary Report'!$A1468, CHAR(160), " ")))</f>
        <v/>
      </c>
      <c r="C1469" s="475">
        <f>'Named Boundary Report'!$F1468</f>
        <v>0</v>
      </c>
    </row>
    <row r="1470" spans="1:3" x14ac:dyDescent="0.25">
      <c r="A1470" s="532" t="str">
        <f>IF(ISNUMBER(VALUE(SUBSTITUTE('Named Boundary Report'!$A1469,"+",""))), VALUE(SUBSTITUTE('Named Boundary Report'!$A1469,"+","")), IF(TRIM('Named Boundary Report'!$A1469)="", "End of Project", $A1469))</f>
        <v>End of Project</v>
      </c>
      <c r="B1470" s="473" t="str">
        <f>IF(ISNUMBER('Named Boundary Report'!$A1469), "",TRIM(SUBSTITUTE('Named Boundary Report'!$A1469, CHAR(160), " ")))</f>
        <v/>
      </c>
      <c r="C1470" s="475">
        <f>'Named Boundary Report'!$F1469</f>
        <v>0</v>
      </c>
    </row>
    <row r="1471" spans="1:3" x14ac:dyDescent="0.25">
      <c r="A1471" s="532" t="str">
        <f>IF(ISNUMBER(VALUE(SUBSTITUTE('Named Boundary Report'!$A1470,"+",""))), VALUE(SUBSTITUTE('Named Boundary Report'!$A1470,"+","")), IF(TRIM('Named Boundary Report'!$A1470)="", "End of Project", $A1470))</f>
        <v>End of Project</v>
      </c>
      <c r="B1471" s="473" t="str">
        <f>IF(ISNUMBER('Named Boundary Report'!$A1470), "",TRIM(SUBSTITUTE('Named Boundary Report'!$A1470, CHAR(160), " ")))</f>
        <v/>
      </c>
      <c r="C1471" s="475">
        <f>'Named Boundary Report'!$F1470</f>
        <v>0</v>
      </c>
    </row>
    <row r="1472" spans="1:3" x14ac:dyDescent="0.25">
      <c r="A1472" s="532" t="str">
        <f>IF(ISNUMBER(VALUE(SUBSTITUTE('Named Boundary Report'!$A1471,"+",""))), VALUE(SUBSTITUTE('Named Boundary Report'!$A1471,"+","")), IF(TRIM('Named Boundary Report'!$A1471)="", "End of Project", $A1471))</f>
        <v>End of Project</v>
      </c>
      <c r="B1472" s="473" t="str">
        <f>IF(ISNUMBER('Named Boundary Report'!$A1471), "",TRIM(SUBSTITUTE('Named Boundary Report'!$A1471, CHAR(160), " ")))</f>
        <v/>
      </c>
      <c r="C1472" s="475">
        <f>'Named Boundary Report'!$F1471</f>
        <v>0</v>
      </c>
    </row>
    <row r="1473" spans="1:3" x14ac:dyDescent="0.25">
      <c r="A1473" s="532" t="str">
        <f>IF(ISNUMBER(VALUE(SUBSTITUTE('Named Boundary Report'!$A1472,"+",""))), VALUE(SUBSTITUTE('Named Boundary Report'!$A1472,"+","")), IF(TRIM('Named Boundary Report'!$A1472)="", "End of Project", $A1472))</f>
        <v>End of Project</v>
      </c>
      <c r="B1473" s="473" t="str">
        <f>IF(ISNUMBER('Named Boundary Report'!$A1472), "",TRIM(SUBSTITUTE('Named Boundary Report'!$A1472, CHAR(160), " ")))</f>
        <v/>
      </c>
      <c r="C1473" s="475">
        <f>'Named Boundary Report'!$F1472</f>
        <v>0</v>
      </c>
    </row>
    <row r="1474" spans="1:3" x14ac:dyDescent="0.25">
      <c r="A1474" s="532" t="str">
        <f>IF(ISNUMBER(VALUE(SUBSTITUTE('Named Boundary Report'!$A1473,"+",""))), VALUE(SUBSTITUTE('Named Boundary Report'!$A1473,"+","")), IF(TRIM('Named Boundary Report'!$A1473)="", "End of Project", $A1473))</f>
        <v>End of Project</v>
      </c>
      <c r="B1474" s="473" t="str">
        <f>IF(ISNUMBER('Named Boundary Report'!$A1473), "",TRIM(SUBSTITUTE('Named Boundary Report'!$A1473, CHAR(160), " ")))</f>
        <v/>
      </c>
      <c r="C1474" s="475">
        <f>'Named Boundary Report'!$F1473</f>
        <v>0</v>
      </c>
    </row>
    <row r="1475" spans="1:3" x14ac:dyDescent="0.25">
      <c r="A1475" s="532" t="str">
        <f>IF(ISNUMBER(VALUE(SUBSTITUTE('Named Boundary Report'!$A1474,"+",""))), VALUE(SUBSTITUTE('Named Boundary Report'!$A1474,"+","")), IF(TRIM('Named Boundary Report'!$A1474)="", "End of Project", $A1474))</f>
        <v>End of Project</v>
      </c>
      <c r="B1475" s="473" t="str">
        <f>IF(ISNUMBER('Named Boundary Report'!$A1474), "",TRIM(SUBSTITUTE('Named Boundary Report'!$A1474, CHAR(160), " ")))</f>
        <v/>
      </c>
      <c r="C1475" s="475">
        <f>'Named Boundary Report'!$F1474</f>
        <v>0</v>
      </c>
    </row>
    <row r="1476" spans="1:3" x14ac:dyDescent="0.25">
      <c r="A1476" s="532" t="str">
        <f>IF(ISNUMBER(VALUE(SUBSTITUTE('Named Boundary Report'!$A1475,"+",""))), VALUE(SUBSTITUTE('Named Boundary Report'!$A1475,"+","")), IF(TRIM('Named Boundary Report'!$A1475)="", "End of Project", $A1475))</f>
        <v>End of Project</v>
      </c>
      <c r="B1476" s="473" t="str">
        <f>IF(ISNUMBER('Named Boundary Report'!$A1475), "",TRIM(SUBSTITUTE('Named Boundary Report'!$A1475, CHAR(160), " ")))</f>
        <v/>
      </c>
      <c r="C1476" s="475">
        <f>'Named Boundary Report'!$F1475</f>
        <v>0</v>
      </c>
    </row>
    <row r="1477" spans="1:3" x14ac:dyDescent="0.25">
      <c r="A1477" s="532" t="str">
        <f>IF(ISNUMBER(VALUE(SUBSTITUTE('Named Boundary Report'!$A1476,"+",""))), VALUE(SUBSTITUTE('Named Boundary Report'!$A1476,"+","")), IF(TRIM('Named Boundary Report'!$A1476)="", "End of Project", $A1476))</f>
        <v>End of Project</v>
      </c>
      <c r="B1477" s="473" t="str">
        <f>IF(ISNUMBER('Named Boundary Report'!$A1476), "",TRIM(SUBSTITUTE('Named Boundary Report'!$A1476, CHAR(160), " ")))</f>
        <v/>
      </c>
      <c r="C1477" s="475">
        <f>'Named Boundary Report'!$F1476</f>
        <v>0</v>
      </c>
    </row>
    <row r="1478" spans="1:3" x14ac:dyDescent="0.25">
      <c r="A1478" s="532" t="str">
        <f>IF(ISNUMBER(VALUE(SUBSTITUTE('Named Boundary Report'!$A1477,"+",""))), VALUE(SUBSTITUTE('Named Boundary Report'!$A1477,"+","")), IF(TRIM('Named Boundary Report'!$A1477)="", "End of Project", $A1477))</f>
        <v>End of Project</v>
      </c>
      <c r="B1478" s="473" t="str">
        <f>IF(ISNUMBER('Named Boundary Report'!$A1477), "",TRIM(SUBSTITUTE('Named Boundary Report'!$A1477, CHAR(160), " ")))</f>
        <v/>
      </c>
      <c r="C1478" s="475">
        <f>'Named Boundary Report'!$F1477</f>
        <v>0</v>
      </c>
    </row>
    <row r="1479" spans="1:3" x14ac:dyDescent="0.25">
      <c r="A1479" s="532" t="str">
        <f>IF(ISNUMBER(VALUE(SUBSTITUTE('Named Boundary Report'!$A1478,"+",""))), VALUE(SUBSTITUTE('Named Boundary Report'!$A1478,"+","")), IF(TRIM('Named Boundary Report'!$A1478)="", "End of Project", $A1478))</f>
        <v>End of Project</v>
      </c>
      <c r="B1479" s="473" t="str">
        <f>IF(ISNUMBER('Named Boundary Report'!$A1478), "",TRIM(SUBSTITUTE('Named Boundary Report'!$A1478, CHAR(160), " ")))</f>
        <v/>
      </c>
      <c r="C1479" s="475">
        <f>'Named Boundary Report'!$F1478</f>
        <v>0</v>
      </c>
    </row>
    <row r="1480" spans="1:3" x14ac:dyDescent="0.25">
      <c r="A1480" s="532" t="str">
        <f>IF(ISNUMBER(VALUE(SUBSTITUTE('Named Boundary Report'!$A1479,"+",""))), VALUE(SUBSTITUTE('Named Boundary Report'!$A1479,"+","")), IF(TRIM('Named Boundary Report'!$A1479)="", "End of Project", $A1479))</f>
        <v>End of Project</v>
      </c>
      <c r="B1480" s="473" t="str">
        <f>IF(ISNUMBER('Named Boundary Report'!$A1479), "",TRIM(SUBSTITUTE('Named Boundary Report'!$A1479, CHAR(160), " ")))</f>
        <v/>
      </c>
      <c r="C1480" s="475">
        <f>'Named Boundary Report'!$F1479</f>
        <v>0</v>
      </c>
    </row>
    <row r="1481" spans="1:3" x14ac:dyDescent="0.25">
      <c r="A1481" s="532" t="str">
        <f>IF(ISNUMBER(VALUE(SUBSTITUTE('Named Boundary Report'!$A1480,"+",""))), VALUE(SUBSTITUTE('Named Boundary Report'!$A1480,"+","")), IF(TRIM('Named Boundary Report'!$A1480)="", "End of Project", $A1480))</f>
        <v>End of Project</v>
      </c>
      <c r="B1481" s="473" t="str">
        <f>IF(ISNUMBER('Named Boundary Report'!$A1480), "",TRIM(SUBSTITUTE('Named Boundary Report'!$A1480, CHAR(160), " ")))</f>
        <v/>
      </c>
      <c r="C1481" s="475">
        <f>'Named Boundary Report'!$F1480</f>
        <v>0</v>
      </c>
    </row>
    <row r="1482" spans="1:3" x14ac:dyDescent="0.25">
      <c r="A1482" s="532" t="str">
        <f>IF(ISNUMBER(VALUE(SUBSTITUTE('Named Boundary Report'!$A1481,"+",""))), VALUE(SUBSTITUTE('Named Boundary Report'!$A1481,"+","")), IF(TRIM('Named Boundary Report'!$A1481)="", "End of Project", $A1481))</f>
        <v>End of Project</v>
      </c>
      <c r="B1482" s="473" t="str">
        <f>IF(ISNUMBER('Named Boundary Report'!$A1481), "",TRIM(SUBSTITUTE('Named Boundary Report'!$A1481, CHAR(160), " ")))</f>
        <v/>
      </c>
      <c r="C1482" s="475">
        <f>'Named Boundary Report'!$F1481</f>
        <v>0</v>
      </c>
    </row>
    <row r="1483" spans="1:3" x14ac:dyDescent="0.25">
      <c r="A1483" s="532" t="str">
        <f>IF(ISNUMBER(VALUE(SUBSTITUTE('Named Boundary Report'!$A1482,"+",""))), VALUE(SUBSTITUTE('Named Boundary Report'!$A1482,"+","")), IF(TRIM('Named Boundary Report'!$A1482)="", "End of Project", $A1482))</f>
        <v>End of Project</v>
      </c>
      <c r="B1483" s="473" t="str">
        <f>IF(ISNUMBER('Named Boundary Report'!$A1482), "",TRIM(SUBSTITUTE('Named Boundary Report'!$A1482, CHAR(160), " ")))</f>
        <v/>
      </c>
      <c r="C1483" s="475">
        <f>'Named Boundary Report'!$F1482</f>
        <v>0</v>
      </c>
    </row>
    <row r="1484" spans="1:3" x14ac:dyDescent="0.25">
      <c r="A1484" s="532" t="str">
        <f>IF(ISNUMBER(VALUE(SUBSTITUTE('Named Boundary Report'!$A1483,"+",""))), VALUE(SUBSTITUTE('Named Boundary Report'!$A1483,"+","")), IF(TRIM('Named Boundary Report'!$A1483)="", "End of Project", $A1483))</f>
        <v>End of Project</v>
      </c>
      <c r="B1484" s="473" t="str">
        <f>IF(ISNUMBER('Named Boundary Report'!$A1483), "",TRIM(SUBSTITUTE('Named Boundary Report'!$A1483, CHAR(160), " ")))</f>
        <v/>
      </c>
      <c r="C1484" s="475">
        <f>'Named Boundary Report'!$F1483</f>
        <v>0</v>
      </c>
    </row>
    <row r="1485" spans="1:3" x14ac:dyDescent="0.25">
      <c r="A1485" s="532" t="str">
        <f>IF(ISNUMBER(VALUE(SUBSTITUTE('Named Boundary Report'!$A1484,"+",""))), VALUE(SUBSTITUTE('Named Boundary Report'!$A1484,"+","")), IF(TRIM('Named Boundary Report'!$A1484)="", "End of Project", $A1484))</f>
        <v>End of Project</v>
      </c>
      <c r="B1485" s="473" t="str">
        <f>IF(ISNUMBER('Named Boundary Report'!$A1484), "",TRIM(SUBSTITUTE('Named Boundary Report'!$A1484, CHAR(160), " ")))</f>
        <v/>
      </c>
      <c r="C1485" s="475">
        <f>'Named Boundary Report'!$F1484</f>
        <v>0</v>
      </c>
    </row>
    <row r="1486" spans="1:3" x14ac:dyDescent="0.25">
      <c r="A1486" s="532" t="str">
        <f>IF(ISNUMBER(VALUE(SUBSTITUTE('Named Boundary Report'!$A1485,"+",""))), VALUE(SUBSTITUTE('Named Boundary Report'!$A1485,"+","")), IF(TRIM('Named Boundary Report'!$A1485)="", "End of Project", $A1485))</f>
        <v>End of Project</v>
      </c>
      <c r="B1486" s="473" t="str">
        <f>IF(ISNUMBER('Named Boundary Report'!$A1485), "",TRIM(SUBSTITUTE('Named Boundary Report'!$A1485, CHAR(160), " ")))</f>
        <v/>
      </c>
      <c r="C1486" s="475">
        <f>'Named Boundary Report'!$F1485</f>
        <v>0</v>
      </c>
    </row>
    <row r="1487" spans="1:3" x14ac:dyDescent="0.25">
      <c r="A1487" s="532" t="str">
        <f>IF(ISNUMBER(VALUE(SUBSTITUTE('Named Boundary Report'!$A1486,"+",""))), VALUE(SUBSTITUTE('Named Boundary Report'!$A1486,"+","")), IF(TRIM('Named Boundary Report'!$A1486)="", "End of Project", $A1486))</f>
        <v>End of Project</v>
      </c>
      <c r="B1487" s="473" t="str">
        <f>IF(ISNUMBER('Named Boundary Report'!$A1486), "",TRIM(SUBSTITUTE('Named Boundary Report'!$A1486, CHAR(160), " ")))</f>
        <v/>
      </c>
      <c r="C1487" s="475">
        <f>'Named Boundary Report'!$F1486</f>
        <v>0</v>
      </c>
    </row>
    <row r="1488" spans="1:3" x14ac:dyDescent="0.25">
      <c r="A1488" s="532" t="str">
        <f>IF(ISNUMBER(VALUE(SUBSTITUTE('Named Boundary Report'!$A1487,"+",""))), VALUE(SUBSTITUTE('Named Boundary Report'!$A1487,"+","")), IF(TRIM('Named Boundary Report'!$A1487)="", "End of Project", $A1487))</f>
        <v>End of Project</v>
      </c>
      <c r="B1488" s="473" t="str">
        <f>IF(ISNUMBER('Named Boundary Report'!$A1487), "",TRIM(SUBSTITUTE('Named Boundary Report'!$A1487, CHAR(160), " ")))</f>
        <v/>
      </c>
      <c r="C1488" s="475">
        <f>'Named Boundary Report'!$F1487</f>
        <v>0</v>
      </c>
    </row>
    <row r="1489" spans="1:3" x14ac:dyDescent="0.25">
      <c r="A1489" s="532" t="str">
        <f>IF(ISNUMBER(VALUE(SUBSTITUTE('Named Boundary Report'!$A1488,"+",""))), VALUE(SUBSTITUTE('Named Boundary Report'!$A1488,"+","")), IF(TRIM('Named Boundary Report'!$A1488)="", "End of Project", $A1488))</f>
        <v>End of Project</v>
      </c>
      <c r="B1489" s="473" t="str">
        <f>IF(ISNUMBER('Named Boundary Report'!$A1488), "",TRIM(SUBSTITUTE('Named Boundary Report'!$A1488, CHAR(160), " ")))</f>
        <v/>
      </c>
      <c r="C1489" s="475">
        <f>'Named Boundary Report'!$F1488</f>
        <v>0</v>
      </c>
    </row>
    <row r="1490" spans="1:3" x14ac:dyDescent="0.25">
      <c r="A1490" s="532" t="str">
        <f>IF(ISNUMBER(VALUE(SUBSTITUTE('Named Boundary Report'!$A1489,"+",""))), VALUE(SUBSTITUTE('Named Boundary Report'!$A1489,"+","")), IF(TRIM('Named Boundary Report'!$A1489)="", "End of Project", $A1489))</f>
        <v>End of Project</v>
      </c>
      <c r="B1490" s="473" t="str">
        <f>IF(ISNUMBER('Named Boundary Report'!$A1489), "",TRIM(SUBSTITUTE('Named Boundary Report'!$A1489, CHAR(160), " ")))</f>
        <v/>
      </c>
      <c r="C1490" s="475">
        <f>'Named Boundary Report'!$F1489</f>
        <v>0</v>
      </c>
    </row>
    <row r="1491" spans="1:3" x14ac:dyDescent="0.25">
      <c r="A1491" s="532" t="str">
        <f>IF(ISNUMBER(VALUE(SUBSTITUTE('Named Boundary Report'!$A1490,"+",""))), VALUE(SUBSTITUTE('Named Boundary Report'!$A1490,"+","")), IF(TRIM('Named Boundary Report'!$A1490)="", "End of Project", $A1490))</f>
        <v>End of Project</v>
      </c>
      <c r="B1491" s="473" t="str">
        <f>IF(ISNUMBER('Named Boundary Report'!$A1490), "",TRIM(SUBSTITUTE('Named Boundary Report'!$A1490, CHAR(160), " ")))</f>
        <v/>
      </c>
      <c r="C1491" s="475">
        <f>'Named Boundary Report'!$F1490</f>
        <v>0</v>
      </c>
    </row>
    <row r="1492" spans="1:3" x14ac:dyDescent="0.25">
      <c r="A1492" s="532" t="str">
        <f>IF(ISNUMBER(VALUE(SUBSTITUTE('Named Boundary Report'!$A1491,"+",""))), VALUE(SUBSTITUTE('Named Boundary Report'!$A1491,"+","")), IF(TRIM('Named Boundary Report'!$A1491)="", "End of Project", $A1491))</f>
        <v>End of Project</v>
      </c>
      <c r="B1492" s="473" t="str">
        <f>IF(ISNUMBER('Named Boundary Report'!$A1491), "",TRIM(SUBSTITUTE('Named Boundary Report'!$A1491, CHAR(160), " ")))</f>
        <v/>
      </c>
      <c r="C1492" s="475">
        <f>'Named Boundary Report'!$F1491</f>
        <v>0</v>
      </c>
    </row>
    <row r="1493" spans="1:3" x14ac:dyDescent="0.25">
      <c r="A1493" s="532" t="str">
        <f>IF(ISNUMBER(VALUE(SUBSTITUTE('Named Boundary Report'!$A1492,"+",""))), VALUE(SUBSTITUTE('Named Boundary Report'!$A1492,"+","")), IF(TRIM('Named Boundary Report'!$A1492)="", "End of Project", $A1492))</f>
        <v>End of Project</v>
      </c>
      <c r="B1493" s="473" t="str">
        <f>IF(ISNUMBER('Named Boundary Report'!$A1492), "",TRIM(SUBSTITUTE('Named Boundary Report'!$A1492, CHAR(160), " ")))</f>
        <v/>
      </c>
      <c r="C1493" s="475">
        <f>'Named Boundary Report'!$F1492</f>
        <v>0</v>
      </c>
    </row>
    <row r="1494" spans="1:3" x14ac:dyDescent="0.25">
      <c r="A1494" s="532" t="str">
        <f>IF(ISNUMBER(VALUE(SUBSTITUTE('Named Boundary Report'!$A1493,"+",""))), VALUE(SUBSTITUTE('Named Boundary Report'!$A1493,"+","")), IF(TRIM('Named Boundary Report'!$A1493)="", "End of Project", $A1493))</f>
        <v>End of Project</v>
      </c>
      <c r="B1494" s="473" t="str">
        <f>IF(ISNUMBER('Named Boundary Report'!$A1493), "",TRIM(SUBSTITUTE('Named Boundary Report'!$A1493, CHAR(160), " ")))</f>
        <v/>
      </c>
      <c r="C1494" s="475">
        <f>'Named Boundary Report'!$F1493</f>
        <v>0</v>
      </c>
    </row>
    <row r="1495" spans="1:3" x14ac:dyDescent="0.25">
      <c r="A1495" s="532" t="str">
        <f>IF(ISNUMBER(VALUE(SUBSTITUTE('Named Boundary Report'!$A1494,"+",""))), VALUE(SUBSTITUTE('Named Boundary Report'!$A1494,"+","")), IF(TRIM('Named Boundary Report'!$A1494)="", "End of Project", $A1494))</f>
        <v>End of Project</v>
      </c>
      <c r="B1495" s="473" t="str">
        <f>IF(ISNUMBER('Named Boundary Report'!$A1494), "",TRIM(SUBSTITUTE('Named Boundary Report'!$A1494, CHAR(160), " ")))</f>
        <v/>
      </c>
      <c r="C1495" s="475">
        <f>'Named Boundary Report'!$F1494</f>
        <v>0</v>
      </c>
    </row>
    <row r="1496" spans="1:3" x14ac:dyDescent="0.25">
      <c r="A1496" s="532" t="str">
        <f>IF(ISNUMBER(VALUE(SUBSTITUTE('Named Boundary Report'!$A1495,"+",""))), VALUE(SUBSTITUTE('Named Boundary Report'!$A1495,"+","")), IF(TRIM('Named Boundary Report'!$A1495)="", "End of Project", $A1495))</f>
        <v>End of Project</v>
      </c>
      <c r="B1496" s="473" t="str">
        <f>IF(ISNUMBER('Named Boundary Report'!$A1495), "",TRIM(SUBSTITUTE('Named Boundary Report'!$A1495, CHAR(160), " ")))</f>
        <v/>
      </c>
      <c r="C1496" s="475">
        <f>'Named Boundary Report'!$F1495</f>
        <v>0</v>
      </c>
    </row>
    <row r="1497" spans="1:3" x14ac:dyDescent="0.25">
      <c r="A1497" s="532" t="str">
        <f>IF(ISNUMBER(VALUE(SUBSTITUTE('Named Boundary Report'!$A1496,"+",""))), VALUE(SUBSTITUTE('Named Boundary Report'!$A1496,"+","")), IF(TRIM('Named Boundary Report'!$A1496)="", "End of Project", $A1496))</f>
        <v>End of Project</v>
      </c>
      <c r="B1497" s="473" t="str">
        <f>IF(ISNUMBER('Named Boundary Report'!$A1496), "",TRIM(SUBSTITUTE('Named Boundary Report'!$A1496, CHAR(160), " ")))</f>
        <v/>
      </c>
      <c r="C1497" s="475">
        <f>'Named Boundary Report'!$F1496</f>
        <v>0</v>
      </c>
    </row>
    <row r="1498" spans="1:3" x14ac:dyDescent="0.25">
      <c r="A1498" s="532" t="str">
        <f>IF(ISNUMBER(VALUE(SUBSTITUTE('Named Boundary Report'!$A1497,"+",""))), VALUE(SUBSTITUTE('Named Boundary Report'!$A1497,"+","")), IF(TRIM('Named Boundary Report'!$A1497)="", "End of Project", $A1497))</f>
        <v>End of Project</v>
      </c>
      <c r="B1498" s="473" t="str">
        <f>IF(ISNUMBER('Named Boundary Report'!$A1497), "",TRIM(SUBSTITUTE('Named Boundary Report'!$A1497, CHAR(160), " ")))</f>
        <v/>
      </c>
      <c r="C1498" s="475">
        <f>'Named Boundary Report'!$F1497</f>
        <v>0</v>
      </c>
    </row>
    <row r="1499" spans="1:3" x14ac:dyDescent="0.25">
      <c r="A1499" s="532" t="str">
        <f>IF(ISNUMBER(VALUE(SUBSTITUTE('Named Boundary Report'!$A1498,"+",""))), VALUE(SUBSTITUTE('Named Boundary Report'!$A1498,"+","")), IF(TRIM('Named Boundary Report'!$A1498)="", "End of Project", $A1498))</f>
        <v>End of Project</v>
      </c>
      <c r="B1499" s="473" t="str">
        <f>IF(ISNUMBER('Named Boundary Report'!$A1498), "",TRIM(SUBSTITUTE('Named Boundary Report'!$A1498, CHAR(160), " ")))</f>
        <v/>
      </c>
      <c r="C1499" s="475">
        <f>'Named Boundary Report'!$F1498</f>
        <v>0</v>
      </c>
    </row>
    <row r="1500" spans="1:3" x14ac:dyDescent="0.25">
      <c r="A1500" s="532" t="str">
        <f>IF(ISNUMBER(VALUE(SUBSTITUTE('Named Boundary Report'!$A1499,"+",""))), VALUE(SUBSTITUTE('Named Boundary Report'!$A1499,"+","")), IF(TRIM('Named Boundary Report'!$A1499)="", "End of Project", $A1499))</f>
        <v>End of Project</v>
      </c>
      <c r="B1500" s="473" t="str">
        <f>IF(ISNUMBER('Named Boundary Report'!$A1499), "",TRIM(SUBSTITUTE('Named Boundary Report'!$A1499, CHAR(160), " ")))</f>
        <v/>
      </c>
      <c r="C1500" s="475">
        <f>'Named Boundary Report'!$F1499</f>
        <v>0</v>
      </c>
    </row>
    <row r="1501" spans="1:3" x14ac:dyDescent="0.25">
      <c r="A1501" s="532" t="str">
        <f>IF(ISNUMBER(VALUE(SUBSTITUTE('Named Boundary Report'!$A1500,"+",""))), VALUE(SUBSTITUTE('Named Boundary Report'!$A1500,"+","")), IF(TRIM('Named Boundary Report'!$A1500)="", "End of Project", $A1500))</f>
        <v>End of Project</v>
      </c>
      <c r="B1501" s="473" t="str">
        <f>IF(ISNUMBER('Named Boundary Report'!$A1500), "",TRIM(SUBSTITUTE('Named Boundary Report'!$A1500, CHAR(160), " ")))</f>
        <v/>
      </c>
      <c r="C1501" s="475">
        <f>'Named Boundary Report'!$F1500</f>
        <v>0</v>
      </c>
    </row>
    <row r="1502" spans="1:3" x14ac:dyDescent="0.25">
      <c r="A1502" s="532" t="str">
        <f>IF(ISNUMBER(VALUE(SUBSTITUTE('Named Boundary Report'!$A1501,"+",""))), VALUE(SUBSTITUTE('Named Boundary Report'!$A1501,"+","")), IF(TRIM('Named Boundary Report'!$A1501)="", "End of Project", $A1501))</f>
        <v>End of Project</v>
      </c>
      <c r="B1502" s="473" t="str">
        <f>IF(ISNUMBER('Named Boundary Report'!$A1501), "",TRIM(SUBSTITUTE('Named Boundary Report'!$A1501, CHAR(160), " ")))</f>
        <v/>
      </c>
      <c r="C1502" s="475">
        <f>'Named Boundary Report'!$F1501</f>
        <v>0</v>
      </c>
    </row>
    <row r="1503" spans="1:3" x14ac:dyDescent="0.25">
      <c r="A1503" s="532" t="str">
        <f>IF(ISNUMBER(VALUE(SUBSTITUTE('Named Boundary Report'!$A1502,"+",""))), VALUE(SUBSTITUTE('Named Boundary Report'!$A1502,"+","")), IF(TRIM('Named Boundary Report'!$A1502)="", "End of Project", $A1502))</f>
        <v>End of Project</v>
      </c>
      <c r="B1503" s="473" t="str">
        <f>IF(ISNUMBER('Named Boundary Report'!$A1502), "",TRIM(SUBSTITUTE('Named Boundary Report'!$A1502, CHAR(160), " ")))</f>
        <v/>
      </c>
      <c r="C1503" s="475">
        <f>'Named Boundary Report'!$F1502</f>
        <v>0</v>
      </c>
    </row>
    <row r="1504" spans="1:3" x14ac:dyDescent="0.25">
      <c r="A1504" s="532" t="str">
        <f>IF(ISNUMBER(VALUE(SUBSTITUTE('Named Boundary Report'!$A1503,"+",""))), VALUE(SUBSTITUTE('Named Boundary Report'!$A1503,"+","")), IF(TRIM('Named Boundary Report'!$A1503)="", "End of Project", $A1503))</f>
        <v>End of Project</v>
      </c>
      <c r="B1504" s="473" t="str">
        <f>IF(ISNUMBER('Named Boundary Report'!$A1503), "",TRIM(SUBSTITUTE('Named Boundary Report'!$A1503, CHAR(160), " ")))</f>
        <v/>
      </c>
      <c r="C1504" s="475">
        <f>'Named Boundary Report'!$F1503</f>
        <v>0</v>
      </c>
    </row>
    <row r="1505" spans="1:3" x14ac:dyDescent="0.25">
      <c r="A1505" s="532" t="str">
        <f>IF(ISNUMBER(VALUE(SUBSTITUTE('Named Boundary Report'!$A1504,"+",""))), VALUE(SUBSTITUTE('Named Boundary Report'!$A1504,"+","")), IF(TRIM('Named Boundary Report'!$A1504)="", "End of Project", $A1504))</f>
        <v>End of Project</v>
      </c>
      <c r="B1505" s="473" t="str">
        <f>IF(ISNUMBER('Named Boundary Report'!$A1504), "",TRIM(SUBSTITUTE('Named Boundary Report'!$A1504, CHAR(160), " ")))</f>
        <v/>
      </c>
      <c r="C1505" s="475">
        <f>'Named Boundary Report'!$F1504</f>
        <v>0</v>
      </c>
    </row>
    <row r="1506" spans="1:3" x14ac:dyDescent="0.25">
      <c r="A1506" s="532" t="str">
        <f>IF(ISNUMBER(VALUE(SUBSTITUTE('Named Boundary Report'!$A1505,"+",""))), VALUE(SUBSTITUTE('Named Boundary Report'!$A1505,"+","")), IF(TRIM('Named Boundary Report'!$A1505)="", "End of Project", $A1505))</f>
        <v>End of Project</v>
      </c>
      <c r="B1506" s="473" t="str">
        <f>IF(ISNUMBER('Named Boundary Report'!$A1505), "",TRIM(SUBSTITUTE('Named Boundary Report'!$A1505, CHAR(160), " ")))</f>
        <v/>
      </c>
      <c r="C1506" s="475">
        <f>'Named Boundary Report'!$F1505</f>
        <v>0</v>
      </c>
    </row>
    <row r="1507" spans="1:3" x14ac:dyDescent="0.25">
      <c r="A1507" s="532" t="str">
        <f>IF(ISNUMBER(VALUE(SUBSTITUTE('Named Boundary Report'!$A1506,"+",""))), VALUE(SUBSTITUTE('Named Boundary Report'!$A1506,"+","")), IF(TRIM('Named Boundary Report'!$A1506)="", "End of Project", $A1506))</f>
        <v>End of Project</v>
      </c>
      <c r="B1507" s="473" t="str">
        <f>IF(ISNUMBER('Named Boundary Report'!$A1506), "",TRIM(SUBSTITUTE('Named Boundary Report'!$A1506, CHAR(160), " ")))</f>
        <v/>
      </c>
      <c r="C1507" s="475">
        <f>'Named Boundary Report'!$F1506</f>
        <v>0</v>
      </c>
    </row>
    <row r="1508" spans="1:3" x14ac:dyDescent="0.25">
      <c r="A1508" s="532" t="str">
        <f>IF(ISNUMBER(VALUE(SUBSTITUTE('Named Boundary Report'!$A1507,"+",""))), VALUE(SUBSTITUTE('Named Boundary Report'!$A1507,"+","")), IF(TRIM('Named Boundary Report'!$A1507)="", "End of Project", $A1507))</f>
        <v>End of Project</v>
      </c>
      <c r="B1508" s="473" t="str">
        <f>IF(ISNUMBER('Named Boundary Report'!$A1507), "",TRIM(SUBSTITUTE('Named Boundary Report'!$A1507, CHAR(160), " ")))</f>
        <v/>
      </c>
      <c r="C1508" s="475">
        <f>'Named Boundary Report'!$F1507</f>
        <v>0</v>
      </c>
    </row>
    <row r="1509" spans="1:3" x14ac:dyDescent="0.25">
      <c r="A1509" s="532" t="str">
        <f>IF(ISNUMBER(VALUE(SUBSTITUTE('Named Boundary Report'!$A1508,"+",""))), VALUE(SUBSTITUTE('Named Boundary Report'!$A1508,"+","")), IF(TRIM('Named Boundary Report'!$A1508)="", "End of Project", $A1508))</f>
        <v>End of Project</v>
      </c>
      <c r="B1509" s="473" t="str">
        <f>IF(ISNUMBER('Named Boundary Report'!$A1508), "",TRIM(SUBSTITUTE('Named Boundary Report'!$A1508, CHAR(160), " ")))</f>
        <v/>
      </c>
      <c r="C1509" s="475">
        <f>'Named Boundary Report'!$F1508</f>
        <v>0</v>
      </c>
    </row>
    <row r="1510" spans="1:3" x14ac:dyDescent="0.25">
      <c r="A1510" s="532" t="str">
        <f>IF(ISNUMBER(VALUE(SUBSTITUTE('Named Boundary Report'!$A1509,"+",""))), VALUE(SUBSTITUTE('Named Boundary Report'!$A1509,"+","")), IF(TRIM('Named Boundary Report'!$A1509)="", "End of Project", $A1509))</f>
        <v>End of Project</v>
      </c>
      <c r="B1510" s="473" t="str">
        <f>IF(ISNUMBER('Named Boundary Report'!$A1509), "",TRIM(SUBSTITUTE('Named Boundary Report'!$A1509, CHAR(160), " ")))</f>
        <v/>
      </c>
      <c r="C1510" s="475">
        <f>'Named Boundary Report'!$F1509</f>
        <v>0</v>
      </c>
    </row>
    <row r="1511" spans="1:3" x14ac:dyDescent="0.25">
      <c r="A1511" s="532" t="str">
        <f>IF(ISNUMBER(VALUE(SUBSTITUTE('Named Boundary Report'!$A1510,"+",""))), VALUE(SUBSTITUTE('Named Boundary Report'!$A1510,"+","")), IF(TRIM('Named Boundary Report'!$A1510)="", "End of Project", $A1510))</f>
        <v>End of Project</v>
      </c>
      <c r="B1511" s="473" t="str">
        <f>IF(ISNUMBER('Named Boundary Report'!$A1510), "",TRIM(SUBSTITUTE('Named Boundary Report'!$A1510, CHAR(160), " ")))</f>
        <v/>
      </c>
      <c r="C1511" s="475">
        <f>'Named Boundary Report'!$F1510</f>
        <v>0</v>
      </c>
    </row>
    <row r="1512" spans="1:3" x14ac:dyDescent="0.25">
      <c r="A1512" s="532" t="str">
        <f>IF(ISNUMBER(VALUE(SUBSTITUTE('Named Boundary Report'!$A1511,"+",""))), VALUE(SUBSTITUTE('Named Boundary Report'!$A1511,"+","")), IF(TRIM('Named Boundary Report'!$A1511)="", "End of Project", $A1511))</f>
        <v>End of Project</v>
      </c>
      <c r="B1512" s="473" t="str">
        <f>IF(ISNUMBER('Named Boundary Report'!$A1511), "",TRIM(SUBSTITUTE('Named Boundary Report'!$A1511, CHAR(160), " ")))</f>
        <v/>
      </c>
      <c r="C1512" s="475">
        <f>'Named Boundary Report'!$F1511</f>
        <v>0</v>
      </c>
    </row>
    <row r="1513" spans="1:3" x14ac:dyDescent="0.25">
      <c r="A1513" s="532" t="str">
        <f>IF(ISNUMBER(VALUE(SUBSTITUTE('Named Boundary Report'!$A1512,"+",""))), VALUE(SUBSTITUTE('Named Boundary Report'!$A1512,"+","")), IF(TRIM('Named Boundary Report'!$A1512)="", "End of Project", $A1512))</f>
        <v>End of Project</v>
      </c>
      <c r="B1513" s="473" t="str">
        <f>IF(ISNUMBER('Named Boundary Report'!$A1512), "",TRIM(SUBSTITUTE('Named Boundary Report'!$A1512, CHAR(160), " ")))</f>
        <v/>
      </c>
      <c r="C1513" s="475">
        <f>'Named Boundary Report'!$F1512</f>
        <v>0</v>
      </c>
    </row>
    <row r="1514" spans="1:3" x14ac:dyDescent="0.25">
      <c r="A1514" s="532" t="str">
        <f>IF(ISNUMBER(VALUE(SUBSTITUTE('Named Boundary Report'!$A1513,"+",""))), VALUE(SUBSTITUTE('Named Boundary Report'!$A1513,"+","")), IF(TRIM('Named Boundary Report'!$A1513)="", "End of Project", $A1513))</f>
        <v>End of Project</v>
      </c>
      <c r="B1514" s="473" t="str">
        <f>IF(ISNUMBER('Named Boundary Report'!$A1513), "",TRIM(SUBSTITUTE('Named Boundary Report'!$A1513, CHAR(160), " ")))</f>
        <v/>
      </c>
      <c r="C1514" s="475">
        <f>'Named Boundary Report'!$F1513</f>
        <v>0</v>
      </c>
    </row>
    <row r="1515" spans="1:3" x14ac:dyDescent="0.25">
      <c r="A1515" s="532" t="str">
        <f>IF(ISNUMBER(VALUE(SUBSTITUTE('Named Boundary Report'!$A1514,"+",""))), VALUE(SUBSTITUTE('Named Boundary Report'!$A1514,"+","")), IF(TRIM('Named Boundary Report'!$A1514)="", "End of Project", $A1514))</f>
        <v>End of Project</v>
      </c>
      <c r="B1515" s="473" t="str">
        <f>IF(ISNUMBER('Named Boundary Report'!$A1514), "",TRIM(SUBSTITUTE('Named Boundary Report'!$A1514, CHAR(160), " ")))</f>
        <v/>
      </c>
      <c r="C1515" s="475">
        <f>'Named Boundary Report'!$F1514</f>
        <v>0</v>
      </c>
    </row>
    <row r="1516" spans="1:3" x14ac:dyDescent="0.25">
      <c r="A1516" s="532" t="str">
        <f>IF(ISNUMBER(VALUE(SUBSTITUTE('Named Boundary Report'!$A1515,"+",""))), VALUE(SUBSTITUTE('Named Boundary Report'!$A1515,"+","")), IF(TRIM('Named Boundary Report'!$A1515)="", "End of Project", $A1515))</f>
        <v>End of Project</v>
      </c>
      <c r="B1516" s="473" t="str">
        <f>IF(ISNUMBER('Named Boundary Report'!$A1515), "",TRIM(SUBSTITUTE('Named Boundary Report'!$A1515, CHAR(160), " ")))</f>
        <v/>
      </c>
      <c r="C1516" s="475">
        <f>'Named Boundary Report'!$F1515</f>
        <v>0</v>
      </c>
    </row>
    <row r="1517" spans="1:3" x14ac:dyDescent="0.25">
      <c r="A1517" s="532" t="str">
        <f>IF(ISNUMBER(VALUE(SUBSTITUTE('Named Boundary Report'!$A1516,"+",""))), VALUE(SUBSTITUTE('Named Boundary Report'!$A1516,"+","")), IF(TRIM('Named Boundary Report'!$A1516)="", "End of Project", $A1516))</f>
        <v>End of Project</v>
      </c>
      <c r="B1517" s="473" t="str">
        <f>IF(ISNUMBER('Named Boundary Report'!$A1516), "",TRIM(SUBSTITUTE('Named Boundary Report'!$A1516, CHAR(160), " ")))</f>
        <v/>
      </c>
      <c r="C1517" s="475">
        <f>'Named Boundary Report'!$F1516</f>
        <v>0</v>
      </c>
    </row>
    <row r="1518" spans="1:3" x14ac:dyDescent="0.25">
      <c r="A1518" s="532" t="str">
        <f>IF(ISNUMBER(VALUE(SUBSTITUTE('Named Boundary Report'!$A1517,"+",""))), VALUE(SUBSTITUTE('Named Boundary Report'!$A1517,"+","")), IF(TRIM('Named Boundary Report'!$A1517)="", "End of Project", $A1517))</f>
        <v>End of Project</v>
      </c>
      <c r="B1518" s="473" t="str">
        <f>IF(ISNUMBER('Named Boundary Report'!$A1517), "",TRIM(SUBSTITUTE('Named Boundary Report'!$A1517, CHAR(160), " ")))</f>
        <v/>
      </c>
      <c r="C1518" s="475">
        <f>'Named Boundary Report'!$F1517</f>
        <v>0</v>
      </c>
    </row>
    <row r="1519" spans="1:3" x14ac:dyDescent="0.25">
      <c r="A1519" s="532" t="str">
        <f>IF(ISNUMBER(VALUE(SUBSTITUTE('Named Boundary Report'!$A1518,"+",""))), VALUE(SUBSTITUTE('Named Boundary Report'!$A1518,"+","")), IF(TRIM('Named Boundary Report'!$A1518)="", "End of Project", $A1518))</f>
        <v>End of Project</v>
      </c>
      <c r="B1519" s="473" t="str">
        <f>IF(ISNUMBER('Named Boundary Report'!$A1518), "",TRIM(SUBSTITUTE('Named Boundary Report'!$A1518, CHAR(160), " ")))</f>
        <v/>
      </c>
      <c r="C1519" s="475">
        <f>'Named Boundary Report'!$F1518</f>
        <v>0</v>
      </c>
    </row>
    <row r="1520" spans="1:3" x14ac:dyDescent="0.25">
      <c r="A1520" s="532" t="str">
        <f>IF(ISNUMBER(VALUE(SUBSTITUTE('Named Boundary Report'!$A1519,"+",""))), VALUE(SUBSTITUTE('Named Boundary Report'!$A1519,"+","")), IF(TRIM('Named Boundary Report'!$A1519)="", "End of Project", $A1519))</f>
        <v>End of Project</v>
      </c>
      <c r="B1520" s="473" t="str">
        <f>IF(ISNUMBER('Named Boundary Report'!$A1519), "",TRIM(SUBSTITUTE('Named Boundary Report'!$A1519, CHAR(160), " ")))</f>
        <v/>
      </c>
      <c r="C1520" s="475">
        <f>'Named Boundary Report'!$F1519</f>
        <v>0</v>
      </c>
    </row>
    <row r="1521" spans="1:3" x14ac:dyDescent="0.25">
      <c r="A1521" s="532" t="str">
        <f>IF(ISNUMBER(VALUE(SUBSTITUTE('Named Boundary Report'!$A1520,"+",""))), VALUE(SUBSTITUTE('Named Boundary Report'!$A1520,"+","")), IF(TRIM('Named Boundary Report'!$A1520)="", "End of Project", $A1520))</f>
        <v>End of Project</v>
      </c>
      <c r="B1521" s="473" t="str">
        <f>IF(ISNUMBER('Named Boundary Report'!$A1520), "",TRIM(SUBSTITUTE('Named Boundary Report'!$A1520, CHAR(160), " ")))</f>
        <v/>
      </c>
      <c r="C1521" s="475">
        <f>'Named Boundary Report'!$F1520</f>
        <v>0</v>
      </c>
    </row>
    <row r="1522" spans="1:3" x14ac:dyDescent="0.25">
      <c r="A1522" s="532" t="str">
        <f>IF(ISNUMBER(VALUE(SUBSTITUTE('Named Boundary Report'!$A1521,"+",""))), VALUE(SUBSTITUTE('Named Boundary Report'!$A1521,"+","")), IF(TRIM('Named Boundary Report'!$A1521)="", "End of Project", $A1521))</f>
        <v>End of Project</v>
      </c>
      <c r="B1522" s="473" t="str">
        <f>IF(ISNUMBER('Named Boundary Report'!$A1521), "",TRIM(SUBSTITUTE('Named Boundary Report'!$A1521, CHAR(160), " ")))</f>
        <v/>
      </c>
      <c r="C1522" s="475">
        <f>'Named Boundary Report'!$F1521</f>
        <v>0</v>
      </c>
    </row>
    <row r="1523" spans="1:3" x14ac:dyDescent="0.25">
      <c r="A1523" s="532" t="str">
        <f>IF(ISNUMBER(VALUE(SUBSTITUTE('Named Boundary Report'!$A1522,"+",""))), VALUE(SUBSTITUTE('Named Boundary Report'!$A1522,"+","")), IF(TRIM('Named Boundary Report'!$A1522)="", "End of Project", $A1522))</f>
        <v>End of Project</v>
      </c>
      <c r="B1523" s="473" t="str">
        <f>IF(ISNUMBER('Named Boundary Report'!$A1522), "",TRIM(SUBSTITUTE('Named Boundary Report'!$A1522, CHAR(160), " ")))</f>
        <v/>
      </c>
      <c r="C1523" s="475">
        <f>'Named Boundary Report'!$F1522</f>
        <v>0</v>
      </c>
    </row>
    <row r="1524" spans="1:3" x14ac:dyDescent="0.25">
      <c r="A1524" s="532" t="str">
        <f>IF(ISNUMBER(VALUE(SUBSTITUTE('Named Boundary Report'!$A1523,"+",""))), VALUE(SUBSTITUTE('Named Boundary Report'!$A1523,"+","")), IF(TRIM('Named Boundary Report'!$A1523)="", "End of Project", $A1523))</f>
        <v>End of Project</v>
      </c>
      <c r="B1524" s="473" t="str">
        <f>IF(ISNUMBER('Named Boundary Report'!$A1523), "",TRIM(SUBSTITUTE('Named Boundary Report'!$A1523, CHAR(160), " ")))</f>
        <v/>
      </c>
      <c r="C1524" s="475">
        <f>'Named Boundary Report'!$F1523</f>
        <v>0</v>
      </c>
    </row>
    <row r="1525" spans="1:3" x14ac:dyDescent="0.25">
      <c r="A1525" s="532" t="str">
        <f>IF(ISNUMBER(VALUE(SUBSTITUTE('Named Boundary Report'!$A1524,"+",""))), VALUE(SUBSTITUTE('Named Boundary Report'!$A1524,"+","")), IF(TRIM('Named Boundary Report'!$A1524)="", "End of Project", $A1524))</f>
        <v>End of Project</v>
      </c>
      <c r="B1525" s="473" t="str">
        <f>IF(ISNUMBER('Named Boundary Report'!$A1524), "",TRIM(SUBSTITUTE('Named Boundary Report'!$A1524, CHAR(160), " ")))</f>
        <v/>
      </c>
      <c r="C1525" s="475">
        <f>'Named Boundary Report'!$F1524</f>
        <v>0</v>
      </c>
    </row>
    <row r="1526" spans="1:3" x14ac:dyDescent="0.25">
      <c r="A1526" s="532" t="str">
        <f>IF(ISNUMBER(VALUE(SUBSTITUTE('Named Boundary Report'!$A1525,"+",""))), VALUE(SUBSTITUTE('Named Boundary Report'!$A1525,"+","")), IF(TRIM('Named Boundary Report'!$A1525)="", "End of Project", $A1525))</f>
        <v>End of Project</v>
      </c>
      <c r="B1526" s="473" t="str">
        <f>IF(ISNUMBER('Named Boundary Report'!$A1525), "",TRIM(SUBSTITUTE('Named Boundary Report'!$A1525, CHAR(160), " ")))</f>
        <v/>
      </c>
      <c r="C1526" s="475">
        <f>'Named Boundary Report'!$F1525</f>
        <v>0</v>
      </c>
    </row>
    <row r="1527" spans="1:3" x14ac:dyDescent="0.25">
      <c r="A1527" s="532" t="str">
        <f>IF(ISNUMBER(VALUE(SUBSTITUTE('Named Boundary Report'!$A1526,"+",""))), VALUE(SUBSTITUTE('Named Boundary Report'!$A1526,"+","")), IF(TRIM('Named Boundary Report'!$A1526)="", "End of Project", $A1526))</f>
        <v>End of Project</v>
      </c>
      <c r="B1527" s="473" t="str">
        <f>IF(ISNUMBER('Named Boundary Report'!$A1526), "",TRIM(SUBSTITUTE('Named Boundary Report'!$A1526, CHAR(160), " ")))</f>
        <v/>
      </c>
      <c r="C1527" s="475">
        <f>'Named Boundary Report'!$F1526</f>
        <v>0</v>
      </c>
    </row>
    <row r="1528" spans="1:3" x14ac:dyDescent="0.25">
      <c r="A1528" s="532" t="str">
        <f>IF(ISNUMBER(VALUE(SUBSTITUTE('Named Boundary Report'!$A1527,"+",""))), VALUE(SUBSTITUTE('Named Boundary Report'!$A1527,"+","")), IF(TRIM('Named Boundary Report'!$A1527)="", "End of Project", $A1527))</f>
        <v>End of Project</v>
      </c>
      <c r="B1528" s="473" t="str">
        <f>IF(ISNUMBER('Named Boundary Report'!$A1527), "",TRIM(SUBSTITUTE('Named Boundary Report'!$A1527, CHAR(160), " ")))</f>
        <v/>
      </c>
      <c r="C1528" s="475">
        <f>'Named Boundary Report'!$F1527</f>
        <v>0</v>
      </c>
    </row>
    <row r="1529" spans="1:3" x14ac:dyDescent="0.25">
      <c r="A1529" s="532" t="str">
        <f>IF(ISNUMBER(VALUE(SUBSTITUTE('Named Boundary Report'!$A1528,"+",""))), VALUE(SUBSTITUTE('Named Boundary Report'!$A1528,"+","")), IF(TRIM('Named Boundary Report'!$A1528)="", "End of Project", $A1528))</f>
        <v>End of Project</v>
      </c>
      <c r="B1529" s="473" t="str">
        <f>IF(ISNUMBER('Named Boundary Report'!$A1528), "",TRIM(SUBSTITUTE('Named Boundary Report'!$A1528, CHAR(160), " ")))</f>
        <v/>
      </c>
      <c r="C1529" s="475">
        <f>'Named Boundary Report'!$F1528</f>
        <v>0</v>
      </c>
    </row>
    <row r="1530" spans="1:3" x14ac:dyDescent="0.25">
      <c r="A1530" s="532" t="str">
        <f>IF(ISNUMBER(VALUE(SUBSTITUTE('Named Boundary Report'!$A1529,"+",""))), VALUE(SUBSTITUTE('Named Boundary Report'!$A1529,"+","")), IF(TRIM('Named Boundary Report'!$A1529)="", "End of Project", $A1529))</f>
        <v>End of Project</v>
      </c>
      <c r="B1530" s="473" t="str">
        <f>IF(ISNUMBER('Named Boundary Report'!$A1529), "",TRIM(SUBSTITUTE('Named Boundary Report'!$A1529, CHAR(160), " ")))</f>
        <v/>
      </c>
      <c r="C1530" s="475">
        <f>'Named Boundary Report'!$F1529</f>
        <v>0</v>
      </c>
    </row>
    <row r="1531" spans="1:3" x14ac:dyDescent="0.25">
      <c r="A1531" s="532" t="str">
        <f>IF(ISNUMBER(VALUE(SUBSTITUTE('Named Boundary Report'!$A1530,"+",""))), VALUE(SUBSTITUTE('Named Boundary Report'!$A1530,"+","")), IF(TRIM('Named Boundary Report'!$A1530)="", "End of Project", $A1530))</f>
        <v>End of Project</v>
      </c>
      <c r="B1531" s="473" t="str">
        <f>IF(ISNUMBER('Named Boundary Report'!$A1530), "",TRIM(SUBSTITUTE('Named Boundary Report'!$A1530, CHAR(160), " ")))</f>
        <v/>
      </c>
      <c r="C1531" s="475">
        <f>'Named Boundary Report'!$F1530</f>
        <v>0</v>
      </c>
    </row>
    <row r="1532" spans="1:3" x14ac:dyDescent="0.25">
      <c r="A1532" s="532" t="str">
        <f>IF(ISNUMBER(VALUE(SUBSTITUTE('Named Boundary Report'!$A1531,"+",""))), VALUE(SUBSTITUTE('Named Boundary Report'!$A1531,"+","")), IF(TRIM('Named Boundary Report'!$A1531)="", "End of Project", $A1531))</f>
        <v>End of Project</v>
      </c>
      <c r="B1532" s="473" t="str">
        <f>IF(ISNUMBER('Named Boundary Report'!$A1531), "",TRIM(SUBSTITUTE('Named Boundary Report'!$A1531, CHAR(160), " ")))</f>
        <v/>
      </c>
      <c r="C1532" s="475">
        <f>'Named Boundary Report'!$F1531</f>
        <v>0</v>
      </c>
    </row>
    <row r="1533" spans="1:3" x14ac:dyDescent="0.25">
      <c r="A1533" s="532" t="str">
        <f>IF(ISNUMBER(VALUE(SUBSTITUTE('Named Boundary Report'!$A1532,"+",""))), VALUE(SUBSTITUTE('Named Boundary Report'!$A1532,"+","")), IF(TRIM('Named Boundary Report'!$A1532)="", "End of Project", $A1532))</f>
        <v>End of Project</v>
      </c>
      <c r="B1533" s="473" t="str">
        <f>IF(ISNUMBER('Named Boundary Report'!$A1532), "",TRIM(SUBSTITUTE('Named Boundary Report'!$A1532, CHAR(160), " ")))</f>
        <v/>
      </c>
      <c r="C1533" s="475">
        <f>'Named Boundary Report'!$F1532</f>
        <v>0</v>
      </c>
    </row>
    <row r="1534" spans="1:3" x14ac:dyDescent="0.25">
      <c r="A1534" s="532" t="str">
        <f>IF(ISNUMBER(VALUE(SUBSTITUTE('Named Boundary Report'!$A1533,"+",""))), VALUE(SUBSTITUTE('Named Boundary Report'!$A1533,"+","")), IF(TRIM('Named Boundary Report'!$A1533)="", "End of Project", $A1533))</f>
        <v>End of Project</v>
      </c>
      <c r="B1534" s="473" t="str">
        <f>IF(ISNUMBER('Named Boundary Report'!$A1533), "",TRIM(SUBSTITUTE('Named Boundary Report'!$A1533, CHAR(160), " ")))</f>
        <v/>
      </c>
      <c r="C1534" s="475">
        <f>'Named Boundary Report'!$F1533</f>
        <v>0</v>
      </c>
    </row>
    <row r="1535" spans="1:3" x14ac:dyDescent="0.25">
      <c r="A1535" s="532" t="str">
        <f>IF(ISNUMBER(VALUE(SUBSTITUTE('Named Boundary Report'!$A1534,"+",""))), VALUE(SUBSTITUTE('Named Boundary Report'!$A1534,"+","")), IF(TRIM('Named Boundary Report'!$A1534)="", "End of Project", $A1534))</f>
        <v>End of Project</v>
      </c>
      <c r="B1535" s="473" t="str">
        <f>IF(ISNUMBER('Named Boundary Report'!$A1534), "",TRIM(SUBSTITUTE('Named Boundary Report'!$A1534, CHAR(160), " ")))</f>
        <v/>
      </c>
      <c r="C1535" s="475">
        <f>'Named Boundary Report'!$F1534</f>
        <v>0</v>
      </c>
    </row>
    <row r="1536" spans="1:3" x14ac:dyDescent="0.25">
      <c r="A1536" s="532" t="str">
        <f>IF(ISNUMBER(VALUE(SUBSTITUTE('Named Boundary Report'!$A1535,"+",""))), VALUE(SUBSTITUTE('Named Boundary Report'!$A1535,"+","")), IF(TRIM('Named Boundary Report'!$A1535)="", "End of Project", $A1535))</f>
        <v>End of Project</v>
      </c>
      <c r="B1536" s="473" t="str">
        <f>IF(ISNUMBER('Named Boundary Report'!$A1535), "",TRIM(SUBSTITUTE('Named Boundary Report'!$A1535, CHAR(160), " ")))</f>
        <v/>
      </c>
      <c r="C1536" s="475">
        <f>'Named Boundary Report'!$F1535</f>
        <v>0</v>
      </c>
    </row>
    <row r="1537" spans="1:3" x14ac:dyDescent="0.25">
      <c r="A1537" s="532" t="str">
        <f>IF(ISNUMBER(VALUE(SUBSTITUTE('Named Boundary Report'!$A1536,"+",""))), VALUE(SUBSTITUTE('Named Boundary Report'!$A1536,"+","")), IF(TRIM('Named Boundary Report'!$A1536)="", "End of Project", $A1536))</f>
        <v>End of Project</v>
      </c>
      <c r="B1537" s="473" t="str">
        <f>IF(ISNUMBER('Named Boundary Report'!$A1536), "",TRIM(SUBSTITUTE('Named Boundary Report'!$A1536, CHAR(160), " ")))</f>
        <v/>
      </c>
      <c r="C1537" s="475">
        <f>'Named Boundary Report'!$F1536</f>
        <v>0</v>
      </c>
    </row>
    <row r="1538" spans="1:3" x14ac:dyDescent="0.25">
      <c r="A1538" s="532" t="str">
        <f>IF(ISNUMBER(VALUE(SUBSTITUTE('Named Boundary Report'!$A1537,"+",""))), VALUE(SUBSTITUTE('Named Boundary Report'!$A1537,"+","")), IF(TRIM('Named Boundary Report'!$A1537)="", "End of Project", $A1537))</f>
        <v>End of Project</v>
      </c>
      <c r="B1538" s="473" t="str">
        <f>IF(ISNUMBER('Named Boundary Report'!$A1537), "",TRIM(SUBSTITUTE('Named Boundary Report'!$A1537, CHAR(160), " ")))</f>
        <v/>
      </c>
      <c r="C1538" s="475">
        <f>'Named Boundary Report'!$F1537</f>
        <v>0</v>
      </c>
    </row>
    <row r="1539" spans="1:3" x14ac:dyDescent="0.25">
      <c r="A1539" s="532" t="str">
        <f>IF(ISNUMBER(VALUE(SUBSTITUTE('Named Boundary Report'!$A1538,"+",""))), VALUE(SUBSTITUTE('Named Boundary Report'!$A1538,"+","")), IF(TRIM('Named Boundary Report'!$A1538)="", "End of Project", $A1538))</f>
        <v>End of Project</v>
      </c>
      <c r="B1539" s="473" t="str">
        <f>IF(ISNUMBER('Named Boundary Report'!$A1538), "",TRIM(SUBSTITUTE('Named Boundary Report'!$A1538, CHAR(160), " ")))</f>
        <v/>
      </c>
      <c r="C1539" s="475">
        <f>'Named Boundary Report'!$F1538</f>
        <v>0</v>
      </c>
    </row>
    <row r="1540" spans="1:3" x14ac:dyDescent="0.25">
      <c r="A1540" s="532" t="str">
        <f>IF(ISNUMBER(VALUE(SUBSTITUTE('Named Boundary Report'!$A1539,"+",""))), VALUE(SUBSTITUTE('Named Boundary Report'!$A1539,"+","")), IF(TRIM('Named Boundary Report'!$A1539)="", "End of Project", $A1539))</f>
        <v>End of Project</v>
      </c>
      <c r="B1540" s="473" t="str">
        <f>IF(ISNUMBER('Named Boundary Report'!$A1539), "",TRIM(SUBSTITUTE('Named Boundary Report'!$A1539, CHAR(160), " ")))</f>
        <v/>
      </c>
      <c r="C1540" s="475">
        <f>'Named Boundary Report'!$F1539</f>
        <v>0</v>
      </c>
    </row>
    <row r="1541" spans="1:3" x14ac:dyDescent="0.25">
      <c r="A1541" s="532" t="str">
        <f>IF(ISNUMBER(VALUE(SUBSTITUTE('Named Boundary Report'!$A1540,"+",""))), VALUE(SUBSTITUTE('Named Boundary Report'!$A1540,"+","")), IF(TRIM('Named Boundary Report'!$A1540)="", "End of Project", $A1540))</f>
        <v>End of Project</v>
      </c>
      <c r="B1541" s="473" t="str">
        <f>IF(ISNUMBER('Named Boundary Report'!$A1540), "",TRIM(SUBSTITUTE('Named Boundary Report'!$A1540, CHAR(160), " ")))</f>
        <v/>
      </c>
      <c r="C1541" s="475">
        <f>'Named Boundary Report'!$F1540</f>
        <v>0</v>
      </c>
    </row>
    <row r="1542" spans="1:3" x14ac:dyDescent="0.25">
      <c r="A1542" s="532" t="str">
        <f>IF(ISNUMBER(VALUE(SUBSTITUTE('Named Boundary Report'!$A1541,"+",""))), VALUE(SUBSTITUTE('Named Boundary Report'!$A1541,"+","")), IF(TRIM('Named Boundary Report'!$A1541)="", "End of Project", $A1541))</f>
        <v>End of Project</v>
      </c>
      <c r="B1542" s="473" t="str">
        <f>IF(ISNUMBER('Named Boundary Report'!$A1541), "",TRIM(SUBSTITUTE('Named Boundary Report'!$A1541, CHAR(160), " ")))</f>
        <v/>
      </c>
      <c r="C1542" s="475">
        <f>'Named Boundary Report'!$F1541</f>
        <v>0</v>
      </c>
    </row>
    <row r="1543" spans="1:3" x14ac:dyDescent="0.25">
      <c r="A1543" s="532" t="str">
        <f>IF(ISNUMBER(VALUE(SUBSTITUTE('Named Boundary Report'!$A1542,"+",""))), VALUE(SUBSTITUTE('Named Boundary Report'!$A1542,"+","")), IF(TRIM('Named Boundary Report'!$A1542)="", "End of Project", $A1542))</f>
        <v>End of Project</v>
      </c>
      <c r="B1543" s="473" t="str">
        <f>IF(ISNUMBER('Named Boundary Report'!$A1542), "",TRIM(SUBSTITUTE('Named Boundary Report'!$A1542, CHAR(160), " ")))</f>
        <v/>
      </c>
      <c r="C1543" s="475">
        <f>'Named Boundary Report'!$F1542</f>
        <v>0</v>
      </c>
    </row>
    <row r="1544" spans="1:3" x14ac:dyDescent="0.25">
      <c r="A1544" s="532" t="str">
        <f>IF(ISNUMBER(VALUE(SUBSTITUTE('Named Boundary Report'!$A1543,"+",""))), VALUE(SUBSTITUTE('Named Boundary Report'!$A1543,"+","")), IF(TRIM('Named Boundary Report'!$A1543)="", "End of Project", $A1543))</f>
        <v>End of Project</v>
      </c>
      <c r="B1544" s="473" t="str">
        <f>IF(ISNUMBER('Named Boundary Report'!$A1543), "",TRIM(SUBSTITUTE('Named Boundary Report'!$A1543, CHAR(160), " ")))</f>
        <v/>
      </c>
      <c r="C1544" s="475">
        <f>'Named Boundary Report'!$F1543</f>
        <v>0</v>
      </c>
    </row>
    <row r="1545" spans="1:3" x14ac:dyDescent="0.25">
      <c r="A1545" s="532" t="str">
        <f>IF(ISNUMBER(VALUE(SUBSTITUTE('Named Boundary Report'!$A1544,"+",""))), VALUE(SUBSTITUTE('Named Boundary Report'!$A1544,"+","")), IF(TRIM('Named Boundary Report'!$A1544)="", "End of Project", $A1544))</f>
        <v>End of Project</v>
      </c>
      <c r="B1545" s="473" t="str">
        <f>IF(ISNUMBER('Named Boundary Report'!$A1544), "",TRIM(SUBSTITUTE('Named Boundary Report'!$A1544, CHAR(160), " ")))</f>
        <v/>
      </c>
      <c r="C1545" s="475">
        <f>'Named Boundary Report'!$F1544</f>
        <v>0</v>
      </c>
    </row>
    <row r="1546" spans="1:3" x14ac:dyDescent="0.25">
      <c r="A1546" s="532" t="str">
        <f>IF(ISNUMBER(VALUE(SUBSTITUTE('Named Boundary Report'!$A1545,"+",""))), VALUE(SUBSTITUTE('Named Boundary Report'!$A1545,"+","")), IF(TRIM('Named Boundary Report'!$A1545)="", "End of Project", $A1545))</f>
        <v>End of Project</v>
      </c>
      <c r="B1546" s="473" t="str">
        <f>IF(ISNUMBER('Named Boundary Report'!$A1545), "",TRIM(SUBSTITUTE('Named Boundary Report'!$A1545, CHAR(160), " ")))</f>
        <v/>
      </c>
      <c r="C1546" s="475">
        <f>'Named Boundary Report'!$F1545</f>
        <v>0</v>
      </c>
    </row>
    <row r="1547" spans="1:3" x14ac:dyDescent="0.25">
      <c r="A1547" s="532" t="str">
        <f>IF(ISNUMBER(VALUE(SUBSTITUTE('Named Boundary Report'!$A1546,"+",""))), VALUE(SUBSTITUTE('Named Boundary Report'!$A1546,"+","")), IF(TRIM('Named Boundary Report'!$A1546)="", "End of Project", $A1546))</f>
        <v>End of Project</v>
      </c>
      <c r="B1547" s="473" t="str">
        <f>IF(ISNUMBER('Named Boundary Report'!$A1546), "",TRIM(SUBSTITUTE('Named Boundary Report'!$A1546, CHAR(160), " ")))</f>
        <v/>
      </c>
      <c r="C1547" s="475">
        <f>'Named Boundary Report'!$F1546</f>
        <v>0</v>
      </c>
    </row>
    <row r="1548" spans="1:3" x14ac:dyDescent="0.25">
      <c r="A1548" s="532" t="str">
        <f>IF(ISNUMBER(VALUE(SUBSTITUTE('Named Boundary Report'!$A1547,"+",""))), VALUE(SUBSTITUTE('Named Boundary Report'!$A1547,"+","")), IF(TRIM('Named Boundary Report'!$A1547)="", "End of Project", $A1547))</f>
        <v>End of Project</v>
      </c>
      <c r="B1548" s="473" t="str">
        <f>IF(ISNUMBER('Named Boundary Report'!$A1547), "",TRIM(SUBSTITUTE('Named Boundary Report'!$A1547, CHAR(160), " ")))</f>
        <v/>
      </c>
      <c r="C1548" s="475">
        <f>'Named Boundary Report'!$F1547</f>
        <v>0</v>
      </c>
    </row>
    <row r="1549" spans="1:3" x14ac:dyDescent="0.25">
      <c r="A1549" s="532" t="str">
        <f>IF(ISNUMBER(VALUE(SUBSTITUTE('Named Boundary Report'!$A1548,"+",""))), VALUE(SUBSTITUTE('Named Boundary Report'!$A1548,"+","")), IF(TRIM('Named Boundary Report'!$A1548)="", "End of Project", $A1548))</f>
        <v>End of Project</v>
      </c>
      <c r="B1549" s="473" t="str">
        <f>IF(ISNUMBER('Named Boundary Report'!$A1548), "",TRIM(SUBSTITUTE('Named Boundary Report'!$A1548, CHAR(160), " ")))</f>
        <v/>
      </c>
      <c r="C1549" s="475">
        <f>'Named Boundary Report'!$F1548</f>
        <v>0</v>
      </c>
    </row>
    <row r="1550" spans="1:3" x14ac:dyDescent="0.25">
      <c r="A1550" s="532" t="str">
        <f>IF(ISNUMBER(VALUE(SUBSTITUTE('Named Boundary Report'!$A1549,"+",""))), VALUE(SUBSTITUTE('Named Boundary Report'!$A1549,"+","")), IF(TRIM('Named Boundary Report'!$A1549)="", "End of Project", $A1549))</f>
        <v>End of Project</v>
      </c>
      <c r="B1550" s="473" t="str">
        <f>IF(ISNUMBER('Named Boundary Report'!$A1549), "",TRIM(SUBSTITUTE('Named Boundary Report'!$A1549, CHAR(160), " ")))</f>
        <v/>
      </c>
      <c r="C1550" s="475">
        <f>'Named Boundary Report'!$F1549</f>
        <v>0</v>
      </c>
    </row>
    <row r="1551" spans="1:3" x14ac:dyDescent="0.25">
      <c r="A1551" s="532" t="str">
        <f>IF(ISNUMBER(VALUE(SUBSTITUTE('Named Boundary Report'!$A1550,"+",""))), VALUE(SUBSTITUTE('Named Boundary Report'!$A1550,"+","")), IF(TRIM('Named Boundary Report'!$A1550)="", "End of Project", $A1550))</f>
        <v>End of Project</v>
      </c>
      <c r="B1551" s="473" t="str">
        <f>IF(ISNUMBER('Named Boundary Report'!$A1550), "",TRIM(SUBSTITUTE('Named Boundary Report'!$A1550, CHAR(160), " ")))</f>
        <v/>
      </c>
      <c r="C1551" s="475">
        <f>'Named Boundary Report'!$F1550</f>
        <v>0</v>
      </c>
    </row>
    <row r="1552" spans="1:3" x14ac:dyDescent="0.25">
      <c r="A1552" s="532" t="str">
        <f>IF(ISNUMBER(VALUE(SUBSTITUTE('Named Boundary Report'!$A1551,"+",""))), VALUE(SUBSTITUTE('Named Boundary Report'!$A1551,"+","")), IF(TRIM('Named Boundary Report'!$A1551)="", "End of Project", $A1551))</f>
        <v>End of Project</v>
      </c>
      <c r="B1552" s="473" t="str">
        <f>IF(ISNUMBER('Named Boundary Report'!$A1551), "",TRIM(SUBSTITUTE('Named Boundary Report'!$A1551, CHAR(160), " ")))</f>
        <v/>
      </c>
      <c r="C1552" s="475">
        <f>'Named Boundary Report'!$F1551</f>
        <v>0</v>
      </c>
    </row>
    <row r="1553" spans="1:3" x14ac:dyDescent="0.25">
      <c r="A1553" s="532" t="str">
        <f>IF(ISNUMBER(VALUE(SUBSTITUTE('Named Boundary Report'!$A1552,"+",""))), VALUE(SUBSTITUTE('Named Boundary Report'!$A1552,"+","")), IF(TRIM('Named Boundary Report'!$A1552)="", "End of Project", $A1552))</f>
        <v>End of Project</v>
      </c>
      <c r="B1553" s="473" t="str">
        <f>IF(ISNUMBER('Named Boundary Report'!$A1552), "",TRIM(SUBSTITUTE('Named Boundary Report'!$A1552, CHAR(160), " ")))</f>
        <v/>
      </c>
      <c r="C1553" s="475">
        <f>'Named Boundary Report'!$F1552</f>
        <v>0</v>
      </c>
    </row>
    <row r="1554" spans="1:3" x14ac:dyDescent="0.25">
      <c r="A1554" s="532" t="str">
        <f>IF(ISNUMBER(VALUE(SUBSTITUTE('Named Boundary Report'!$A1553,"+",""))), VALUE(SUBSTITUTE('Named Boundary Report'!$A1553,"+","")), IF(TRIM('Named Boundary Report'!$A1553)="", "End of Project", $A1553))</f>
        <v>End of Project</v>
      </c>
      <c r="B1554" s="473" t="str">
        <f>IF(ISNUMBER('Named Boundary Report'!$A1553), "",TRIM(SUBSTITUTE('Named Boundary Report'!$A1553, CHAR(160), " ")))</f>
        <v/>
      </c>
      <c r="C1554" s="475">
        <f>'Named Boundary Report'!$F1553</f>
        <v>0</v>
      </c>
    </row>
    <row r="1555" spans="1:3" x14ac:dyDescent="0.25">
      <c r="A1555" s="532" t="str">
        <f>IF(ISNUMBER(VALUE(SUBSTITUTE('Named Boundary Report'!$A1554,"+",""))), VALUE(SUBSTITUTE('Named Boundary Report'!$A1554,"+","")), IF(TRIM('Named Boundary Report'!$A1554)="", "End of Project", $A1554))</f>
        <v>End of Project</v>
      </c>
      <c r="B1555" s="473" t="str">
        <f>IF(ISNUMBER('Named Boundary Report'!$A1554), "",TRIM(SUBSTITUTE('Named Boundary Report'!$A1554, CHAR(160), " ")))</f>
        <v/>
      </c>
      <c r="C1555" s="475">
        <f>'Named Boundary Report'!$F1554</f>
        <v>0</v>
      </c>
    </row>
    <row r="1556" spans="1:3" x14ac:dyDescent="0.25">
      <c r="A1556" s="532" t="str">
        <f>IF(ISNUMBER(VALUE(SUBSTITUTE('Named Boundary Report'!$A1555,"+",""))), VALUE(SUBSTITUTE('Named Boundary Report'!$A1555,"+","")), IF(TRIM('Named Boundary Report'!$A1555)="", "End of Project", $A1555))</f>
        <v>End of Project</v>
      </c>
      <c r="B1556" s="473" t="str">
        <f>IF(ISNUMBER('Named Boundary Report'!$A1555), "",TRIM(SUBSTITUTE('Named Boundary Report'!$A1555, CHAR(160), " ")))</f>
        <v/>
      </c>
      <c r="C1556" s="475">
        <f>'Named Boundary Report'!$F1555</f>
        <v>0</v>
      </c>
    </row>
    <row r="1557" spans="1:3" x14ac:dyDescent="0.25">
      <c r="A1557" s="532" t="str">
        <f>IF(ISNUMBER(VALUE(SUBSTITUTE('Named Boundary Report'!$A1556,"+",""))), VALUE(SUBSTITUTE('Named Boundary Report'!$A1556,"+","")), IF(TRIM('Named Boundary Report'!$A1556)="", "End of Project", $A1556))</f>
        <v>End of Project</v>
      </c>
      <c r="B1557" s="473" t="str">
        <f>IF(ISNUMBER('Named Boundary Report'!$A1556), "",TRIM(SUBSTITUTE('Named Boundary Report'!$A1556, CHAR(160), " ")))</f>
        <v/>
      </c>
      <c r="C1557" s="475">
        <f>'Named Boundary Report'!$F1556</f>
        <v>0</v>
      </c>
    </row>
    <row r="1558" spans="1:3" x14ac:dyDescent="0.25">
      <c r="A1558" s="532" t="str">
        <f>IF(ISNUMBER(VALUE(SUBSTITUTE('Named Boundary Report'!$A1557,"+",""))), VALUE(SUBSTITUTE('Named Boundary Report'!$A1557,"+","")), IF(TRIM('Named Boundary Report'!$A1557)="", "End of Project", $A1557))</f>
        <v>End of Project</v>
      </c>
      <c r="B1558" s="473" t="str">
        <f>IF(ISNUMBER('Named Boundary Report'!$A1557), "",TRIM(SUBSTITUTE('Named Boundary Report'!$A1557, CHAR(160), " ")))</f>
        <v/>
      </c>
      <c r="C1558" s="475">
        <f>'Named Boundary Report'!$F1557</f>
        <v>0</v>
      </c>
    </row>
    <row r="1559" spans="1:3" x14ac:dyDescent="0.25">
      <c r="A1559" s="532" t="str">
        <f>IF(ISNUMBER(VALUE(SUBSTITUTE('Named Boundary Report'!$A1558,"+",""))), VALUE(SUBSTITUTE('Named Boundary Report'!$A1558,"+","")), IF(TRIM('Named Boundary Report'!$A1558)="", "End of Project", $A1558))</f>
        <v>End of Project</v>
      </c>
      <c r="B1559" s="473" t="str">
        <f>IF(ISNUMBER('Named Boundary Report'!$A1558), "",TRIM(SUBSTITUTE('Named Boundary Report'!$A1558, CHAR(160), " ")))</f>
        <v/>
      </c>
      <c r="C1559" s="475">
        <f>'Named Boundary Report'!$F1558</f>
        <v>0</v>
      </c>
    </row>
    <row r="1560" spans="1:3" x14ac:dyDescent="0.25">
      <c r="A1560" s="532" t="str">
        <f>IF(ISNUMBER(VALUE(SUBSTITUTE('Named Boundary Report'!$A1559,"+",""))), VALUE(SUBSTITUTE('Named Boundary Report'!$A1559,"+","")), IF(TRIM('Named Boundary Report'!$A1559)="", "End of Project", $A1559))</f>
        <v>End of Project</v>
      </c>
      <c r="B1560" s="473" t="str">
        <f>IF(ISNUMBER('Named Boundary Report'!$A1559), "",TRIM(SUBSTITUTE('Named Boundary Report'!$A1559, CHAR(160), " ")))</f>
        <v/>
      </c>
      <c r="C1560" s="475">
        <f>'Named Boundary Report'!$F1559</f>
        <v>0</v>
      </c>
    </row>
    <row r="1561" spans="1:3" x14ac:dyDescent="0.25">
      <c r="A1561" s="532" t="str">
        <f>IF(ISNUMBER(VALUE(SUBSTITUTE('Named Boundary Report'!$A1560,"+",""))), VALUE(SUBSTITUTE('Named Boundary Report'!$A1560,"+","")), IF(TRIM('Named Boundary Report'!$A1560)="", "End of Project", $A1560))</f>
        <v>End of Project</v>
      </c>
      <c r="B1561" s="473" t="str">
        <f>IF(ISNUMBER('Named Boundary Report'!$A1560), "",TRIM(SUBSTITUTE('Named Boundary Report'!$A1560, CHAR(160), " ")))</f>
        <v/>
      </c>
      <c r="C1561" s="475">
        <f>'Named Boundary Report'!$F1560</f>
        <v>0</v>
      </c>
    </row>
    <row r="1562" spans="1:3" x14ac:dyDescent="0.25">
      <c r="A1562" s="532" t="str">
        <f>IF(ISNUMBER(VALUE(SUBSTITUTE('Named Boundary Report'!$A1561,"+",""))), VALUE(SUBSTITUTE('Named Boundary Report'!$A1561,"+","")), IF(TRIM('Named Boundary Report'!$A1561)="", "End of Project", $A1561))</f>
        <v>End of Project</v>
      </c>
      <c r="B1562" s="473" t="str">
        <f>IF(ISNUMBER('Named Boundary Report'!$A1561), "",TRIM(SUBSTITUTE('Named Boundary Report'!$A1561, CHAR(160), " ")))</f>
        <v/>
      </c>
      <c r="C1562" s="475">
        <f>'Named Boundary Report'!$F1561</f>
        <v>0</v>
      </c>
    </row>
    <row r="1563" spans="1:3" x14ac:dyDescent="0.25">
      <c r="A1563" s="532" t="str">
        <f>IF(ISNUMBER(VALUE(SUBSTITUTE('Named Boundary Report'!$A1562,"+",""))), VALUE(SUBSTITUTE('Named Boundary Report'!$A1562,"+","")), IF(TRIM('Named Boundary Report'!$A1562)="", "End of Project", $A1562))</f>
        <v>End of Project</v>
      </c>
      <c r="B1563" s="473" t="str">
        <f>IF(ISNUMBER('Named Boundary Report'!$A1562), "",TRIM(SUBSTITUTE('Named Boundary Report'!$A1562, CHAR(160), " ")))</f>
        <v/>
      </c>
      <c r="C1563" s="475">
        <f>'Named Boundary Report'!$F1562</f>
        <v>0</v>
      </c>
    </row>
    <row r="1564" spans="1:3" x14ac:dyDescent="0.25">
      <c r="A1564" s="532" t="str">
        <f>IF(ISNUMBER(VALUE(SUBSTITUTE('Named Boundary Report'!$A1563,"+",""))), VALUE(SUBSTITUTE('Named Boundary Report'!$A1563,"+","")), IF(TRIM('Named Boundary Report'!$A1563)="", "End of Project", $A1563))</f>
        <v>End of Project</v>
      </c>
      <c r="B1564" s="473" t="str">
        <f>IF(ISNUMBER('Named Boundary Report'!$A1563), "",TRIM(SUBSTITUTE('Named Boundary Report'!$A1563, CHAR(160), " ")))</f>
        <v/>
      </c>
      <c r="C1564" s="475">
        <f>'Named Boundary Report'!$F1563</f>
        <v>0</v>
      </c>
    </row>
    <row r="1565" spans="1:3" x14ac:dyDescent="0.25">
      <c r="A1565" s="532" t="str">
        <f>IF(ISNUMBER(VALUE(SUBSTITUTE('Named Boundary Report'!$A1564,"+",""))), VALUE(SUBSTITUTE('Named Boundary Report'!$A1564,"+","")), IF(TRIM('Named Boundary Report'!$A1564)="", "End of Project", $A1564))</f>
        <v>End of Project</v>
      </c>
      <c r="B1565" s="473" t="str">
        <f>IF(ISNUMBER('Named Boundary Report'!$A1564), "",TRIM(SUBSTITUTE('Named Boundary Report'!$A1564, CHAR(160), " ")))</f>
        <v/>
      </c>
      <c r="C1565" s="475">
        <f>'Named Boundary Report'!$F1564</f>
        <v>0</v>
      </c>
    </row>
    <row r="1566" spans="1:3" x14ac:dyDescent="0.25">
      <c r="A1566" s="532" t="str">
        <f>IF(ISNUMBER(VALUE(SUBSTITUTE('Named Boundary Report'!$A1565,"+",""))), VALUE(SUBSTITUTE('Named Boundary Report'!$A1565,"+","")), IF(TRIM('Named Boundary Report'!$A1565)="", "End of Project", $A1565))</f>
        <v>End of Project</v>
      </c>
      <c r="B1566" s="473" t="str">
        <f>IF(ISNUMBER('Named Boundary Report'!$A1565), "",TRIM(SUBSTITUTE('Named Boundary Report'!$A1565, CHAR(160), " ")))</f>
        <v/>
      </c>
      <c r="C1566" s="475">
        <f>'Named Boundary Report'!$F1565</f>
        <v>0</v>
      </c>
    </row>
    <row r="1567" spans="1:3" x14ac:dyDescent="0.25">
      <c r="A1567" s="532" t="str">
        <f>IF(ISNUMBER(VALUE(SUBSTITUTE('Named Boundary Report'!$A1566,"+",""))), VALUE(SUBSTITUTE('Named Boundary Report'!$A1566,"+","")), IF(TRIM('Named Boundary Report'!$A1566)="", "End of Project", $A1566))</f>
        <v>End of Project</v>
      </c>
      <c r="B1567" s="473" t="str">
        <f>IF(ISNUMBER('Named Boundary Report'!$A1566), "",TRIM(SUBSTITUTE('Named Boundary Report'!$A1566, CHAR(160), " ")))</f>
        <v/>
      </c>
      <c r="C1567" s="475">
        <f>'Named Boundary Report'!$F1566</f>
        <v>0</v>
      </c>
    </row>
    <row r="1568" spans="1:3" x14ac:dyDescent="0.25">
      <c r="A1568" s="532" t="str">
        <f>IF(ISNUMBER(VALUE(SUBSTITUTE('Named Boundary Report'!$A1567,"+",""))), VALUE(SUBSTITUTE('Named Boundary Report'!$A1567,"+","")), IF(TRIM('Named Boundary Report'!$A1567)="", "End of Project", $A1567))</f>
        <v>End of Project</v>
      </c>
      <c r="B1568" s="473" t="str">
        <f>IF(ISNUMBER('Named Boundary Report'!$A1567), "",TRIM(SUBSTITUTE('Named Boundary Report'!$A1567, CHAR(160), " ")))</f>
        <v/>
      </c>
      <c r="C1568" s="475">
        <f>'Named Boundary Report'!$F1567</f>
        <v>0</v>
      </c>
    </row>
    <row r="1569" spans="1:3" x14ac:dyDescent="0.25">
      <c r="A1569" s="532" t="str">
        <f>IF(ISNUMBER(VALUE(SUBSTITUTE('Named Boundary Report'!$A1568,"+",""))), VALUE(SUBSTITUTE('Named Boundary Report'!$A1568,"+","")), IF(TRIM('Named Boundary Report'!$A1568)="", "End of Project", $A1568))</f>
        <v>End of Project</v>
      </c>
      <c r="B1569" s="473" t="str">
        <f>IF(ISNUMBER('Named Boundary Report'!$A1568), "",TRIM(SUBSTITUTE('Named Boundary Report'!$A1568, CHAR(160), " ")))</f>
        <v/>
      </c>
      <c r="C1569" s="475">
        <f>'Named Boundary Report'!$F1568</f>
        <v>0</v>
      </c>
    </row>
    <row r="1570" spans="1:3" x14ac:dyDescent="0.25">
      <c r="A1570" s="532" t="str">
        <f>IF(ISNUMBER(VALUE(SUBSTITUTE('Named Boundary Report'!$A1569,"+",""))), VALUE(SUBSTITUTE('Named Boundary Report'!$A1569,"+","")), IF(TRIM('Named Boundary Report'!$A1569)="", "End of Project", $A1569))</f>
        <v>End of Project</v>
      </c>
      <c r="B1570" s="473" t="str">
        <f>IF(ISNUMBER('Named Boundary Report'!$A1569), "",TRIM(SUBSTITUTE('Named Boundary Report'!$A1569, CHAR(160), " ")))</f>
        <v/>
      </c>
      <c r="C1570" s="475">
        <f>'Named Boundary Report'!$F1569</f>
        <v>0</v>
      </c>
    </row>
    <row r="1571" spans="1:3" x14ac:dyDescent="0.25">
      <c r="A1571" s="532" t="str">
        <f>IF(ISNUMBER(VALUE(SUBSTITUTE('Named Boundary Report'!$A1570,"+",""))), VALUE(SUBSTITUTE('Named Boundary Report'!$A1570,"+","")), IF(TRIM('Named Boundary Report'!$A1570)="", "End of Project", $A1570))</f>
        <v>End of Project</v>
      </c>
      <c r="B1571" s="473" t="str">
        <f>IF(ISNUMBER('Named Boundary Report'!$A1570), "",TRIM(SUBSTITUTE('Named Boundary Report'!$A1570, CHAR(160), " ")))</f>
        <v/>
      </c>
      <c r="C1571" s="475">
        <f>'Named Boundary Report'!$F1570</f>
        <v>0</v>
      </c>
    </row>
    <row r="1572" spans="1:3" x14ac:dyDescent="0.25">
      <c r="A1572" s="532" t="str">
        <f>IF(ISNUMBER(VALUE(SUBSTITUTE('Named Boundary Report'!$A1571,"+",""))), VALUE(SUBSTITUTE('Named Boundary Report'!$A1571,"+","")), IF(TRIM('Named Boundary Report'!$A1571)="", "End of Project", $A1571))</f>
        <v>End of Project</v>
      </c>
      <c r="B1572" s="473" t="str">
        <f>IF(ISNUMBER('Named Boundary Report'!$A1571), "",TRIM(SUBSTITUTE('Named Boundary Report'!$A1571, CHAR(160), " ")))</f>
        <v/>
      </c>
      <c r="C1572" s="475">
        <f>'Named Boundary Report'!$F1571</f>
        <v>0</v>
      </c>
    </row>
    <row r="1573" spans="1:3" x14ac:dyDescent="0.25">
      <c r="A1573" s="532" t="str">
        <f>IF(ISNUMBER(VALUE(SUBSTITUTE('Named Boundary Report'!$A1572,"+",""))), VALUE(SUBSTITUTE('Named Boundary Report'!$A1572,"+","")), IF(TRIM('Named Boundary Report'!$A1572)="", "End of Project", $A1572))</f>
        <v>End of Project</v>
      </c>
      <c r="B1573" s="473" t="str">
        <f>IF(ISNUMBER('Named Boundary Report'!$A1572), "",TRIM(SUBSTITUTE('Named Boundary Report'!$A1572, CHAR(160), " ")))</f>
        <v/>
      </c>
      <c r="C1573" s="475">
        <f>'Named Boundary Report'!$F1572</f>
        <v>0</v>
      </c>
    </row>
    <row r="1574" spans="1:3" x14ac:dyDescent="0.25">
      <c r="A1574" s="532" t="str">
        <f>IF(ISNUMBER(VALUE(SUBSTITUTE('Named Boundary Report'!$A1573,"+",""))), VALUE(SUBSTITUTE('Named Boundary Report'!$A1573,"+","")), IF(TRIM('Named Boundary Report'!$A1573)="", "End of Project", $A1573))</f>
        <v>End of Project</v>
      </c>
      <c r="B1574" s="473" t="str">
        <f>IF(ISNUMBER('Named Boundary Report'!$A1573), "",TRIM(SUBSTITUTE('Named Boundary Report'!$A1573, CHAR(160), " ")))</f>
        <v/>
      </c>
      <c r="C1574" s="475">
        <f>'Named Boundary Report'!$F1573</f>
        <v>0</v>
      </c>
    </row>
    <row r="1575" spans="1:3" x14ac:dyDescent="0.25">
      <c r="A1575" s="532" t="str">
        <f>IF(ISNUMBER(VALUE(SUBSTITUTE('Named Boundary Report'!$A1574,"+",""))), VALUE(SUBSTITUTE('Named Boundary Report'!$A1574,"+","")), IF(TRIM('Named Boundary Report'!$A1574)="", "End of Project", $A1574))</f>
        <v>End of Project</v>
      </c>
      <c r="B1575" s="473" t="str">
        <f>IF(ISNUMBER('Named Boundary Report'!$A1574), "",TRIM(SUBSTITUTE('Named Boundary Report'!$A1574, CHAR(160), " ")))</f>
        <v/>
      </c>
      <c r="C1575" s="475">
        <f>'Named Boundary Report'!$F1574</f>
        <v>0</v>
      </c>
    </row>
    <row r="1576" spans="1:3" x14ac:dyDescent="0.25">
      <c r="A1576" s="532" t="str">
        <f>IF(ISNUMBER(VALUE(SUBSTITUTE('Named Boundary Report'!$A1575,"+",""))), VALUE(SUBSTITUTE('Named Boundary Report'!$A1575,"+","")), IF(TRIM('Named Boundary Report'!$A1575)="", "End of Project", $A1575))</f>
        <v>End of Project</v>
      </c>
      <c r="B1576" s="473" t="str">
        <f>IF(ISNUMBER('Named Boundary Report'!$A1575), "",TRIM(SUBSTITUTE('Named Boundary Report'!$A1575, CHAR(160), " ")))</f>
        <v/>
      </c>
      <c r="C1576" s="475">
        <f>'Named Boundary Report'!$F1575</f>
        <v>0</v>
      </c>
    </row>
    <row r="1577" spans="1:3" x14ac:dyDescent="0.25">
      <c r="A1577" s="532" t="str">
        <f>IF(ISNUMBER(VALUE(SUBSTITUTE('Named Boundary Report'!$A1576,"+",""))), VALUE(SUBSTITUTE('Named Boundary Report'!$A1576,"+","")), IF(TRIM('Named Boundary Report'!$A1576)="", "End of Project", $A1576))</f>
        <v>End of Project</v>
      </c>
      <c r="B1577" s="473" t="str">
        <f>IF(ISNUMBER('Named Boundary Report'!$A1576), "",TRIM(SUBSTITUTE('Named Boundary Report'!$A1576, CHAR(160), " ")))</f>
        <v/>
      </c>
      <c r="C1577" s="475">
        <f>'Named Boundary Report'!$F1576</f>
        <v>0</v>
      </c>
    </row>
    <row r="1578" spans="1:3" x14ac:dyDescent="0.25">
      <c r="A1578" s="532" t="str">
        <f>IF(ISNUMBER(VALUE(SUBSTITUTE('Named Boundary Report'!$A1577,"+",""))), VALUE(SUBSTITUTE('Named Boundary Report'!$A1577,"+","")), IF(TRIM('Named Boundary Report'!$A1577)="", "End of Project", $A1577))</f>
        <v>End of Project</v>
      </c>
      <c r="B1578" s="473" t="str">
        <f>IF(ISNUMBER('Named Boundary Report'!$A1577), "",TRIM(SUBSTITUTE('Named Boundary Report'!$A1577, CHAR(160), " ")))</f>
        <v/>
      </c>
      <c r="C1578" s="475">
        <f>'Named Boundary Report'!$F1577</f>
        <v>0</v>
      </c>
    </row>
    <row r="1579" spans="1:3" x14ac:dyDescent="0.25">
      <c r="A1579" s="532" t="str">
        <f>IF(ISNUMBER(VALUE(SUBSTITUTE('Named Boundary Report'!$A1578,"+",""))), VALUE(SUBSTITUTE('Named Boundary Report'!$A1578,"+","")), IF(TRIM('Named Boundary Report'!$A1578)="", "End of Project", $A1578))</f>
        <v>End of Project</v>
      </c>
      <c r="B1579" s="473" t="str">
        <f>IF(ISNUMBER('Named Boundary Report'!$A1578), "",TRIM(SUBSTITUTE('Named Boundary Report'!$A1578, CHAR(160), " ")))</f>
        <v/>
      </c>
      <c r="C1579" s="475">
        <f>'Named Boundary Report'!$F1578</f>
        <v>0</v>
      </c>
    </row>
    <row r="1580" spans="1:3" x14ac:dyDescent="0.25">
      <c r="A1580" s="532" t="str">
        <f>IF(ISNUMBER(VALUE(SUBSTITUTE('Named Boundary Report'!$A1579,"+",""))), VALUE(SUBSTITUTE('Named Boundary Report'!$A1579,"+","")), IF(TRIM('Named Boundary Report'!$A1579)="", "End of Project", $A1579))</f>
        <v>End of Project</v>
      </c>
      <c r="B1580" s="473" t="str">
        <f>IF(ISNUMBER('Named Boundary Report'!$A1579), "",TRIM(SUBSTITUTE('Named Boundary Report'!$A1579, CHAR(160), " ")))</f>
        <v/>
      </c>
      <c r="C1580" s="475">
        <f>'Named Boundary Report'!$F1579</f>
        <v>0</v>
      </c>
    </row>
    <row r="1581" spans="1:3" x14ac:dyDescent="0.25">
      <c r="A1581" s="532" t="str">
        <f>IF(ISNUMBER(VALUE(SUBSTITUTE('Named Boundary Report'!$A1580,"+",""))), VALUE(SUBSTITUTE('Named Boundary Report'!$A1580,"+","")), IF(TRIM('Named Boundary Report'!$A1580)="", "End of Project", $A1580))</f>
        <v>End of Project</v>
      </c>
      <c r="B1581" s="473" t="str">
        <f>IF(ISNUMBER('Named Boundary Report'!$A1580), "",TRIM(SUBSTITUTE('Named Boundary Report'!$A1580, CHAR(160), " ")))</f>
        <v/>
      </c>
      <c r="C1581" s="475">
        <f>'Named Boundary Report'!$F1580</f>
        <v>0</v>
      </c>
    </row>
    <row r="1582" spans="1:3" x14ac:dyDescent="0.25">
      <c r="A1582" s="532" t="str">
        <f>IF(ISNUMBER(VALUE(SUBSTITUTE('Named Boundary Report'!$A1581,"+",""))), VALUE(SUBSTITUTE('Named Boundary Report'!$A1581,"+","")), IF(TRIM('Named Boundary Report'!$A1581)="", "End of Project", $A1581))</f>
        <v>End of Project</v>
      </c>
      <c r="B1582" s="473" t="str">
        <f>IF(ISNUMBER('Named Boundary Report'!$A1581), "",TRIM(SUBSTITUTE('Named Boundary Report'!$A1581, CHAR(160), " ")))</f>
        <v/>
      </c>
      <c r="C1582" s="475">
        <f>'Named Boundary Report'!$F1581</f>
        <v>0</v>
      </c>
    </row>
    <row r="1583" spans="1:3" x14ac:dyDescent="0.25">
      <c r="A1583" s="532" t="str">
        <f>IF(ISNUMBER(VALUE(SUBSTITUTE('Named Boundary Report'!$A1582,"+",""))), VALUE(SUBSTITUTE('Named Boundary Report'!$A1582,"+","")), IF(TRIM('Named Boundary Report'!$A1582)="", "End of Project", $A1582))</f>
        <v>End of Project</v>
      </c>
      <c r="B1583" s="473" t="str">
        <f>IF(ISNUMBER('Named Boundary Report'!$A1582), "",TRIM(SUBSTITUTE('Named Boundary Report'!$A1582, CHAR(160), " ")))</f>
        <v/>
      </c>
      <c r="C1583" s="475">
        <f>'Named Boundary Report'!$F1582</f>
        <v>0</v>
      </c>
    </row>
    <row r="1584" spans="1:3" x14ac:dyDescent="0.25">
      <c r="A1584" s="532" t="str">
        <f>IF(ISNUMBER(VALUE(SUBSTITUTE('Named Boundary Report'!$A1583,"+",""))), VALUE(SUBSTITUTE('Named Boundary Report'!$A1583,"+","")), IF(TRIM('Named Boundary Report'!$A1583)="", "End of Project", $A1583))</f>
        <v>End of Project</v>
      </c>
      <c r="B1584" s="473" t="str">
        <f>IF(ISNUMBER('Named Boundary Report'!$A1583), "",TRIM(SUBSTITUTE('Named Boundary Report'!$A1583, CHAR(160), " ")))</f>
        <v/>
      </c>
      <c r="C1584" s="475">
        <f>'Named Boundary Report'!$F1583</f>
        <v>0</v>
      </c>
    </row>
    <row r="1585" spans="1:3" x14ac:dyDescent="0.25">
      <c r="A1585" s="532" t="str">
        <f>IF(ISNUMBER(VALUE(SUBSTITUTE('Named Boundary Report'!$A1584,"+",""))), VALUE(SUBSTITUTE('Named Boundary Report'!$A1584,"+","")), IF(TRIM('Named Boundary Report'!$A1584)="", "End of Project", $A1584))</f>
        <v>End of Project</v>
      </c>
      <c r="B1585" s="473" t="str">
        <f>IF(ISNUMBER('Named Boundary Report'!$A1584), "",TRIM(SUBSTITUTE('Named Boundary Report'!$A1584, CHAR(160), " ")))</f>
        <v/>
      </c>
      <c r="C1585" s="475">
        <f>'Named Boundary Report'!$F1584</f>
        <v>0</v>
      </c>
    </row>
    <row r="1586" spans="1:3" x14ac:dyDescent="0.25">
      <c r="A1586" s="532" t="str">
        <f>IF(ISNUMBER(VALUE(SUBSTITUTE('Named Boundary Report'!$A1585,"+",""))), VALUE(SUBSTITUTE('Named Boundary Report'!$A1585,"+","")), IF(TRIM('Named Boundary Report'!$A1585)="", "End of Project", $A1585))</f>
        <v>End of Project</v>
      </c>
      <c r="B1586" s="473" t="str">
        <f>IF(ISNUMBER('Named Boundary Report'!$A1585), "",TRIM(SUBSTITUTE('Named Boundary Report'!$A1585, CHAR(160), " ")))</f>
        <v/>
      </c>
      <c r="C1586" s="475">
        <f>'Named Boundary Report'!$F1585</f>
        <v>0</v>
      </c>
    </row>
    <row r="1587" spans="1:3" x14ac:dyDescent="0.25">
      <c r="A1587" s="532" t="str">
        <f>IF(ISNUMBER(VALUE(SUBSTITUTE('Named Boundary Report'!$A1586,"+",""))), VALUE(SUBSTITUTE('Named Boundary Report'!$A1586,"+","")), IF(TRIM('Named Boundary Report'!$A1586)="", "End of Project", $A1586))</f>
        <v>End of Project</v>
      </c>
      <c r="B1587" s="473" t="str">
        <f>IF(ISNUMBER('Named Boundary Report'!$A1586), "",TRIM(SUBSTITUTE('Named Boundary Report'!$A1586, CHAR(160), " ")))</f>
        <v/>
      </c>
      <c r="C1587" s="475">
        <f>'Named Boundary Report'!$F1586</f>
        <v>0</v>
      </c>
    </row>
    <row r="1588" spans="1:3" x14ac:dyDescent="0.25">
      <c r="A1588" s="532" t="str">
        <f>IF(ISNUMBER(VALUE(SUBSTITUTE('Named Boundary Report'!$A1587,"+",""))), VALUE(SUBSTITUTE('Named Boundary Report'!$A1587,"+","")), IF(TRIM('Named Boundary Report'!$A1587)="", "End of Project", $A1587))</f>
        <v>End of Project</v>
      </c>
      <c r="B1588" s="473" t="str">
        <f>IF(ISNUMBER('Named Boundary Report'!$A1587), "",TRIM(SUBSTITUTE('Named Boundary Report'!$A1587, CHAR(160), " ")))</f>
        <v/>
      </c>
      <c r="C1588" s="475">
        <f>'Named Boundary Report'!$F1587</f>
        <v>0</v>
      </c>
    </row>
    <row r="1589" spans="1:3" x14ac:dyDescent="0.25">
      <c r="A1589" s="532" t="str">
        <f>IF(ISNUMBER(VALUE(SUBSTITUTE('Named Boundary Report'!$A1588,"+",""))), VALUE(SUBSTITUTE('Named Boundary Report'!$A1588,"+","")), IF(TRIM('Named Boundary Report'!$A1588)="", "End of Project", $A1588))</f>
        <v>End of Project</v>
      </c>
      <c r="B1589" s="473" t="str">
        <f>IF(ISNUMBER('Named Boundary Report'!$A1588), "",TRIM(SUBSTITUTE('Named Boundary Report'!$A1588, CHAR(160), " ")))</f>
        <v/>
      </c>
      <c r="C1589" s="475">
        <f>'Named Boundary Report'!$F1588</f>
        <v>0</v>
      </c>
    </row>
    <row r="1590" spans="1:3" x14ac:dyDescent="0.25">
      <c r="A1590" s="532" t="str">
        <f>IF(ISNUMBER(VALUE(SUBSTITUTE('Named Boundary Report'!$A1589,"+",""))), VALUE(SUBSTITUTE('Named Boundary Report'!$A1589,"+","")), IF(TRIM('Named Boundary Report'!$A1589)="", "End of Project", $A1589))</f>
        <v>End of Project</v>
      </c>
      <c r="B1590" s="473" t="str">
        <f>IF(ISNUMBER('Named Boundary Report'!$A1589), "",TRIM(SUBSTITUTE('Named Boundary Report'!$A1589, CHAR(160), " ")))</f>
        <v/>
      </c>
      <c r="C1590" s="475">
        <f>'Named Boundary Report'!$F1589</f>
        <v>0</v>
      </c>
    </row>
    <row r="1591" spans="1:3" x14ac:dyDescent="0.25">
      <c r="A1591" s="532" t="str">
        <f>IF(ISNUMBER(VALUE(SUBSTITUTE('Named Boundary Report'!$A1590,"+",""))), VALUE(SUBSTITUTE('Named Boundary Report'!$A1590,"+","")), IF(TRIM('Named Boundary Report'!$A1590)="", "End of Project", $A1590))</f>
        <v>End of Project</v>
      </c>
      <c r="B1591" s="473" t="str">
        <f>IF(ISNUMBER('Named Boundary Report'!$A1590), "",TRIM(SUBSTITUTE('Named Boundary Report'!$A1590, CHAR(160), " ")))</f>
        <v/>
      </c>
      <c r="C1591" s="475">
        <f>'Named Boundary Report'!$F1590</f>
        <v>0</v>
      </c>
    </row>
    <row r="1592" spans="1:3" x14ac:dyDescent="0.25">
      <c r="A1592" s="532" t="str">
        <f>IF(ISNUMBER(VALUE(SUBSTITUTE('Named Boundary Report'!$A1591,"+",""))), VALUE(SUBSTITUTE('Named Boundary Report'!$A1591,"+","")), IF(TRIM('Named Boundary Report'!$A1591)="", "End of Project", $A1591))</f>
        <v>End of Project</v>
      </c>
      <c r="B1592" s="473" t="str">
        <f>IF(ISNUMBER('Named Boundary Report'!$A1591), "",TRIM(SUBSTITUTE('Named Boundary Report'!$A1591, CHAR(160), " ")))</f>
        <v/>
      </c>
      <c r="C1592" s="475">
        <f>'Named Boundary Report'!$F1591</f>
        <v>0</v>
      </c>
    </row>
    <row r="1593" spans="1:3" x14ac:dyDescent="0.25">
      <c r="A1593" s="532" t="str">
        <f>IF(ISNUMBER(VALUE(SUBSTITUTE('Named Boundary Report'!$A1592,"+",""))), VALUE(SUBSTITUTE('Named Boundary Report'!$A1592,"+","")), IF(TRIM('Named Boundary Report'!$A1592)="", "End of Project", $A1592))</f>
        <v>End of Project</v>
      </c>
      <c r="B1593" s="473" t="str">
        <f>IF(ISNUMBER('Named Boundary Report'!$A1592), "",TRIM(SUBSTITUTE('Named Boundary Report'!$A1592, CHAR(160), " ")))</f>
        <v/>
      </c>
      <c r="C1593" s="475">
        <f>'Named Boundary Report'!$F1592</f>
        <v>0</v>
      </c>
    </row>
    <row r="1594" spans="1:3" x14ac:dyDescent="0.25">
      <c r="A1594" s="532" t="str">
        <f>IF(ISNUMBER(VALUE(SUBSTITUTE('Named Boundary Report'!$A1593,"+",""))), VALUE(SUBSTITUTE('Named Boundary Report'!$A1593,"+","")), IF(TRIM('Named Boundary Report'!$A1593)="", "End of Project", $A1593))</f>
        <v>End of Project</v>
      </c>
      <c r="B1594" s="473" t="str">
        <f>IF(ISNUMBER('Named Boundary Report'!$A1593), "",TRIM(SUBSTITUTE('Named Boundary Report'!$A1593, CHAR(160), " ")))</f>
        <v/>
      </c>
      <c r="C1594" s="475">
        <f>'Named Boundary Report'!$F1593</f>
        <v>0</v>
      </c>
    </row>
    <row r="1595" spans="1:3" x14ac:dyDescent="0.25">
      <c r="A1595" s="532" t="str">
        <f>IF(ISNUMBER(VALUE(SUBSTITUTE('Named Boundary Report'!$A1594,"+",""))), VALUE(SUBSTITUTE('Named Boundary Report'!$A1594,"+","")), IF(TRIM('Named Boundary Report'!$A1594)="", "End of Project", $A1594))</f>
        <v>End of Project</v>
      </c>
      <c r="B1595" s="473" t="str">
        <f>IF(ISNUMBER('Named Boundary Report'!$A1594), "",TRIM(SUBSTITUTE('Named Boundary Report'!$A1594, CHAR(160), " ")))</f>
        <v/>
      </c>
      <c r="C1595" s="475">
        <f>'Named Boundary Report'!$F1594</f>
        <v>0</v>
      </c>
    </row>
    <row r="1596" spans="1:3" x14ac:dyDescent="0.25">
      <c r="A1596" s="532" t="str">
        <f>IF(ISNUMBER(VALUE(SUBSTITUTE('Named Boundary Report'!$A1595,"+",""))), VALUE(SUBSTITUTE('Named Boundary Report'!$A1595,"+","")), IF(TRIM('Named Boundary Report'!$A1595)="", "End of Project", $A1595))</f>
        <v>End of Project</v>
      </c>
      <c r="B1596" s="473" t="str">
        <f>IF(ISNUMBER('Named Boundary Report'!$A1595), "",TRIM(SUBSTITUTE('Named Boundary Report'!$A1595, CHAR(160), " ")))</f>
        <v/>
      </c>
      <c r="C1596" s="475">
        <f>'Named Boundary Report'!$F1595</f>
        <v>0</v>
      </c>
    </row>
    <row r="1597" spans="1:3" x14ac:dyDescent="0.25">
      <c r="A1597" s="532" t="str">
        <f>IF(ISNUMBER(VALUE(SUBSTITUTE('Named Boundary Report'!$A1596,"+",""))), VALUE(SUBSTITUTE('Named Boundary Report'!$A1596,"+","")), IF(TRIM('Named Boundary Report'!$A1596)="", "End of Project", $A1596))</f>
        <v>End of Project</v>
      </c>
      <c r="B1597" s="473" t="str">
        <f>IF(ISNUMBER('Named Boundary Report'!$A1596), "",TRIM(SUBSTITUTE('Named Boundary Report'!$A1596, CHAR(160), " ")))</f>
        <v/>
      </c>
      <c r="C1597" s="475">
        <f>'Named Boundary Report'!$F1596</f>
        <v>0</v>
      </c>
    </row>
    <row r="1598" spans="1:3" x14ac:dyDescent="0.25">
      <c r="A1598" s="532" t="str">
        <f>IF(ISNUMBER(VALUE(SUBSTITUTE('Named Boundary Report'!$A1597,"+",""))), VALUE(SUBSTITUTE('Named Boundary Report'!$A1597,"+","")), IF(TRIM('Named Boundary Report'!$A1597)="", "End of Project", $A1597))</f>
        <v>End of Project</v>
      </c>
      <c r="B1598" s="473" t="str">
        <f>IF(ISNUMBER('Named Boundary Report'!$A1597), "",TRIM(SUBSTITUTE('Named Boundary Report'!$A1597, CHAR(160), " ")))</f>
        <v/>
      </c>
      <c r="C1598" s="475">
        <f>'Named Boundary Report'!$F1597</f>
        <v>0</v>
      </c>
    </row>
    <row r="1599" spans="1:3" x14ac:dyDescent="0.25">
      <c r="A1599" s="532" t="str">
        <f>IF(ISNUMBER(VALUE(SUBSTITUTE('Named Boundary Report'!$A1598,"+",""))), VALUE(SUBSTITUTE('Named Boundary Report'!$A1598,"+","")), IF(TRIM('Named Boundary Report'!$A1598)="", "End of Project", $A1598))</f>
        <v>End of Project</v>
      </c>
      <c r="B1599" s="473" t="str">
        <f>IF(ISNUMBER('Named Boundary Report'!$A1598), "",TRIM(SUBSTITUTE('Named Boundary Report'!$A1598, CHAR(160), " ")))</f>
        <v/>
      </c>
      <c r="C1599" s="475">
        <f>'Named Boundary Report'!$F1598</f>
        <v>0</v>
      </c>
    </row>
    <row r="1600" spans="1:3" x14ac:dyDescent="0.25">
      <c r="A1600" s="532" t="str">
        <f>IF(ISNUMBER(VALUE(SUBSTITUTE('Named Boundary Report'!$A1599,"+",""))), VALUE(SUBSTITUTE('Named Boundary Report'!$A1599,"+","")), IF(TRIM('Named Boundary Report'!$A1599)="", "End of Project", $A1599))</f>
        <v>End of Project</v>
      </c>
      <c r="B1600" s="473" t="str">
        <f>IF(ISNUMBER('Named Boundary Report'!$A1599), "",TRIM(SUBSTITUTE('Named Boundary Report'!$A1599, CHAR(160), " ")))</f>
        <v/>
      </c>
      <c r="C1600" s="475">
        <f>'Named Boundary Report'!$F1599</f>
        <v>0</v>
      </c>
    </row>
    <row r="1601" spans="1:3" x14ac:dyDescent="0.25">
      <c r="A1601" s="532" t="str">
        <f>IF(ISNUMBER(VALUE(SUBSTITUTE('Named Boundary Report'!$A1600,"+",""))), VALUE(SUBSTITUTE('Named Boundary Report'!$A1600,"+","")), IF(TRIM('Named Boundary Report'!$A1600)="", "End of Project", $A1600))</f>
        <v>End of Project</v>
      </c>
      <c r="B1601" s="473" t="str">
        <f>IF(ISNUMBER('Named Boundary Report'!$A1600), "",TRIM(SUBSTITUTE('Named Boundary Report'!$A1600, CHAR(160), " ")))</f>
        <v/>
      </c>
      <c r="C1601" s="475">
        <f>'Named Boundary Report'!$F1600</f>
        <v>0</v>
      </c>
    </row>
    <row r="1602" spans="1:3" x14ac:dyDescent="0.25">
      <c r="A1602" s="532" t="str">
        <f>IF(ISNUMBER(VALUE(SUBSTITUTE('Named Boundary Report'!$A1601,"+",""))), VALUE(SUBSTITUTE('Named Boundary Report'!$A1601,"+","")), IF(TRIM('Named Boundary Report'!$A1601)="", "End of Project", $A1601))</f>
        <v>End of Project</v>
      </c>
      <c r="B1602" s="473" t="str">
        <f>IF(ISNUMBER('Named Boundary Report'!$A1601), "",TRIM(SUBSTITUTE('Named Boundary Report'!$A1601, CHAR(160), " ")))</f>
        <v/>
      </c>
      <c r="C1602" s="475">
        <f>'Named Boundary Report'!$F1601</f>
        <v>0</v>
      </c>
    </row>
    <row r="1603" spans="1:3" x14ac:dyDescent="0.25">
      <c r="A1603" s="532" t="str">
        <f>IF(ISNUMBER(VALUE(SUBSTITUTE('Named Boundary Report'!$A1602,"+",""))), VALUE(SUBSTITUTE('Named Boundary Report'!$A1602,"+","")), IF(TRIM('Named Boundary Report'!$A1602)="", "End of Project", $A1602))</f>
        <v>End of Project</v>
      </c>
      <c r="B1603" s="473" t="str">
        <f>IF(ISNUMBER('Named Boundary Report'!$A1602), "",TRIM(SUBSTITUTE('Named Boundary Report'!$A1602, CHAR(160), " ")))</f>
        <v/>
      </c>
      <c r="C1603" s="475">
        <f>'Named Boundary Report'!$F1602</f>
        <v>0</v>
      </c>
    </row>
    <row r="1604" spans="1:3" x14ac:dyDescent="0.25">
      <c r="A1604" s="532" t="str">
        <f>IF(ISNUMBER(VALUE(SUBSTITUTE('Named Boundary Report'!$A1603,"+",""))), VALUE(SUBSTITUTE('Named Boundary Report'!$A1603,"+","")), IF(TRIM('Named Boundary Report'!$A1603)="", "End of Project", $A1603))</f>
        <v>End of Project</v>
      </c>
      <c r="B1604" s="473" t="str">
        <f>IF(ISNUMBER('Named Boundary Report'!$A1603), "",TRIM(SUBSTITUTE('Named Boundary Report'!$A1603, CHAR(160), " ")))</f>
        <v/>
      </c>
      <c r="C1604" s="475">
        <f>'Named Boundary Report'!$F1603</f>
        <v>0</v>
      </c>
    </row>
    <row r="1605" spans="1:3" x14ac:dyDescent="0.25">
      <c r="A1605" s="532" t="str">
        <f>IF(ISNUMBER(VALUE(SUBSTITUTE('Named Boundary Report'!$A1604,"+",""))), VALUE(SUBSTITUTE('Named Boundary Report'!$A1604,"+","")), IF(TRIM('Named Boundary Report'!$A1604)="", "End of Project", $A1604))</f>
        <v>End of Project</v>
      </c>
      <c r="B1605" s="473" t="str">
        <f>IF(ISNUMBER('Named Boundary Report'!$A1604), "",TRIM(SUBSTITUTE('Named Boundary Report'!$A1604, CHAR(160), " ")))</f>
        <v/>
      </c>
      <c r="C1605" s="475">
        <f>'Named Boundary Report'!$F1604</f>
        <v>0</v>
      </c>
    </row>
    <row r="1606" spans="1:3" x14ac:dyDescent="0.25">
      <c r="A1606" s="532" t="str">
        <f>IF(ISNUMBER(VALUE(SUBSTITUTE('Named Boundary Report'!$A1605,"+",""))), VALUE(SUBSTITUTE('Named Boundary Report'!$A1605,"+","")), IF(TRIM('Named Boundary Report'!$A1605)="", "End of Project", $A1605))</f>
        <v>End of Project</v>
      </c>
      <c r="B1606" s="473" t="str">
        <f>IF(ISNUMBER('Named Boundary Report'!$A1605), "",TRIM(SUBSTITUTE('Named Boundary Report'!$A1605, CHAR(160), " ")))</f>
        <v/>
      </c>
      <c r="C1606" s="475">
        <f>'Named Boundary Report'!$F1605</f>
        <v>0</v>
      </c>
    </row>
    <row r="1607" spans="1:3" x14ac:dyDescent="0.25">
      <c r="A1607" s="532" t="str">
        <f>IF(ISNUMBER(VALUE(SUBSTITUTE('Named Boundary Report'!$A1606,"+",""))), VALUE(SUBSTITUTE('Named Boundary Report'!$A1606,"+","")), IF(TRIM('Named Boundary Report'!$A1606)="", "End of Project", $A1606))</f>
        <v>End of Project</v>
      </c>
      <c r="B1607" s="473" t="str">
        <f>IF(ISNUMBER('Named Boundary Report'!$A1606), "",TRIM(SUBSTITUTE('Named Boundary Report'!$A1606, CHAR(160), " ")))</f>
        <v/>
      </c>
      <c r="C1607" s="475">
        <f>'Named Boundary Report'!$F1606</f>
        <v>0</v>
      </c>
    </row>
    <row r="1608" spans="1:3" x14ac:dyDescent="0.25">
      <c r="A1608" s="532" t="str">
        <f>IF(ISNUMBER(VALUE(SUBSTITUTE('Named Boundary Report'!$A1607,"+",""))), VALUE(SUBSTITUTE('Named Boundary Report'!$A1607,"+","")), IF(TRIM('Named Boundary Report'!$A1607)="", "End of Project", $A1607))</f>
        <v>End of Project</v>
      </c>
      <c r="B1608" s="473" t="str">
        <f>IF(ISNUMBER('Named Boundary Report'!$A1607), "",TRIM(SUBSTITUTE('Named Boundary Report'!$A1607, CHAR(160), " ")))</f>
        <v/>
      </c>
      <c r="C1608" s="475">
        <f>'Named Boundary Report'!$F1607</f>
        <v>0</v>
      </c>
    </row>
    <row r="1609" spans="1:3" x14ac:dyDescent="0.25">
      <c r="A1609" s="532" t="str">
        <f>IF(ISNUMBER(VALUE(SUBSTITUTE('Named Boundary Report'!$A1608,"+",""))), VALUE(SUBSTITUTE('Named Boundary Report'!$A1608,"+","")), IF(TRIM('Named Boundary Report'!$A1608)="", "End of Project", $A1608))</f>
        <v>End of Project</v>
      </c>
      <c r="B1609" s="473" t="str">
        <f>IF(ISNUMBER('Named Boundary Report'!$A1608), "",TRIM(SUBSTITUTE('Named Boundary Report'!$A1608, CHAR(160), " ")))</f>
        <v/>
      </c>
      <c r="C1609" s="475">
        <f>'Named Boundary Report'!$F1608</f>
        <v>0</v>
      </c>
    </row>
    <row r="1610" spans="1:3" x14ac:dyDescent="0.25">
      <c r="A1610" s="532" t="str">
        <f>IF(ISNUMBER(VALUE(SUBSTITUTE('Named Boundary Report'!$A1609,"+",""))), VALUE(SUBSTITUTE('Named Boundary Report'!$A1609,"+","")), IF(TRIM('Named Boundary Report'!$A1609)="", "End of Project", $A1609))</f>
        <v>End of Project</v>
      </c>
      <c r="B1610" s="473" t="str">
        <f>IF(ISNUMBER('Named Boundary Report'!$A1609), "",TRIM(SUBSTITUTE('Named Boundary Report'!$A1609, CHAR(160), " ")))</f>
        <v/>
      </c>
      <c r="C1610" s="475">
        <f>'Named Boundary Report'!$F1609</f>
        <v>0</v>
      </c>
    </row>
    <row r="1611" spans="1:3" x14ac:dyDescent="0.25">
      <c r="A1611" s="532" t="str">
        <f>IF(ISNUMBER(VALUE(SUBSTITUTE('Named Boundary Report'!$A1610,"+",""))), VALUE(SUBSTITUTE('Named Boundary Report'!$A1610,"+","")), IF(TRIM('Named Boundary Report'!$A1610)="", "End of Project", $A1610))</f>
        <v>End of Project</v>
      </c>
      <c r="B1611" s="473" t="str">
        <f>IF(ISNUMBER('Named Boundary Report'!$A1610), "",TRIM(SUBSTITUTE('Named Boundary Report'!$A1610, CHAR(160), " ")))</f>
        <v/>
      </c>
      <c r="C1611" s="475">
        <f>'Named Boundary Report'!$F1610</f>
        <v>0</v>
      </c>
    </row>
    <row r="1612" spans="1:3" x14ac:dyDescent="0.25">
      <c r="A1612" s="532" t="str">
        <f>IF(ISNUMBER(VALUE(SUBSTITUTE('Named Boundary Report'!$A1611,"+",""))), VALUE(SUBSTITUTE('Named Boundary Report'!$A1611,"+","")), IF(TRIM('Named Boundary Report'!$A1611)="", "End of Project", $A1611))</f>
        <v>End of Project</v>
      </c>
      <c r="B1612" s="473" t="str">
        <f>IF(ISNUMBER('Named Boundary Report'!$A1611), "",TRIM(SUBSTITUTE('Named Boundary Report'!$A1611, CHAR(160), " ")))</f>
        <v/>
      </c>
      <c r="C1612" s="475">
        <f>'Named Boundary Report'!$F1611</f>
        <v>0</v>
      </c>
    </row>
    <row r="1613" spans="1:3" x14ac:dyDescent="0.25">
      <c r="A1613" s="532" t="str">
        <f>IF(ISNUMBER(VALUE(SUBSTITUTE('Named Boundary Report'!$A1612,"+",""))), VALUE(SUBSTITUTE('Named Boundary Report'!$A1612,"+","")), IF(TRIM('Named Boundary Report'!$A1612)="", "End of Project", $A1612))</f>
        <v>End of Project</v>
      </c>
      <c r="B1613" s="473" t="str">
        <f>IF(ISNUMBER('Named Boundary Report'!$A1612), "",TRIM(SUBSTITUTE('Named Boundary Report'!$A1612, CHAR(160), " ")))</f>
        <v/>
      </c>
      <c r="C1613" s="475">
        <f>'Named Boundary Report'!$F1612</f>
        <v>0</v>
      </c>
    </row>
    <row r="1614" spans="1:3" x14ac:dyDescent="0.25">
      <c r="A1614" s="532" t="str">
        <f>IF(ISNUMBER(VALUE(SUBSTITUTE('Named Boundary Report'!$A1613,"+",""))), VALUE(SUBSTITUTE('Named Boundary Report'!$A1613,"+","")), IF(TRIM('Named Boundary Report'!$A1613)="", "End of Project", $A1613))</f>
        <v>End of Project</v>
      </c>
      <c r="B1614" s="473" t="str">
        <f>IF(ISNUMBER('Named Boundary Report'!$A1613), "",TRIM(SUBSTITUTE('Named Boundary Report'!$A1613, CHAR(160), " ")))</f>
        <v/>
      </c>
      <c r="C1614" s="475">
        <f>'Named Boundary Report'!$F1613</f>
        <v>0</v>
      </c>
    </row>
    <row r="1615" spans="1:3" x14ac:dyDescent="0.25">
      <c r="A1615" s="532" t="str">
        <f>IF(ISNUMBER(VALUE(SUBSTITUTE('Named Boundary Report'!$A1614,"+",""))), VALUE(SUBSTITUTE('Named Boundary Report'!$A1614,"+","")), IF(TRIM('Named Boundary Report'!$A1614)="", "End of Project", $A1614))</f>
        <v>End of Project</v>
      </c>
      <c r="B1615" s="473" t="str">
        <f>IF(ISNUMBER('Named Boundary Report'!$A1614), "",TRIM(SUBSTITUTE('Named Boundary Report'!$A1614, CHAR(160), " ")))</f>
        <v/>
      </c>
      <c r="C1615" s="475">
        <f>'Named Boundary Report'!$F1614</f>
        <v>0</v>
      </c>
    </row>
    <row r="1616" spans="1:3" x14ac:dyDescent="0.25">
      <c r="A1616" s="532" t="str">
        <f>IF(ISNUMBER(VALUE(SUBSTITUTE('Named Boundary Report'!$A1615,"+",""))), VALUE(SUBSTITUTE('Named Boundary Report'!$A1615,"+","")), IF(TRIM('Named Boundary Report'!$A1615)="", "End of Project", $A1615))</f>
        <v>End of Project</v>
      </c>
      <c r="B1616" s="473" t="str">
        <f>IF(ISNUMBER('Named Boundary Report'!$A1615), "",TRIM(SUBSTITUTE('Named Boundary Report'!$A1615, CHAR(160), " ")))</f>
        <v/>
      </c>
      <c r="C1616" s="475">
        <f>'Named Boundary Report'!$F1615</f>
        <v>0</v>
      </c>
    </row>
    <row r="1617" spans="1:3" x14ac:dyDescent="0.25">
      <c r="A1617" s="532" t="str">
        <f>IF(ISNUMBER(VALUE(SUBSTITUTE('Named Boundary Report'!$A1616,"+",""))), VALUE(SUBSTITUTE('Named Boundary Report'!$A1616,"+","")), IF(TRIM('Named Boundary Report'!$A1616)="", "End of Project", $A1616))</f>
        <v>End of Project</v>
      </c>
      <c r="B1617" s="473" t="str">
        <f>IF(ISNUMBER('Named Boundary Report'!$A1616), "",TRIM(SUBSTITUTE('Named Boundary Report'!$A1616, CHAR(160), " ")))</f>
        <v/>
      </c>
      <c r="C1617" s="475">
        <f>'Named Boundary Report'!$F1616</f>
        <v>0</v>
      </c>
    </row>
    <row r="1618" spans="1:3" x14ac:dyDescent="0.25">
      <c r="A1618" s="532" t="str">
        <f>IF(ISNUMBER(VALUE(SUBSTITUTE('Named Boundary Report'!$A1617,"+",""))), VALUE(SUBSTITUTE('Named Boundary Report'!$A1617,"+","")), IF(TRIM('Named Boundary Report'!$A1617)="", "End of Project", $A1617))</f>
        <v>End of Project</v>
      </c>
      <c r="B1618" s="473" t="str">
        <f>IF(ISNUMBER('Named Boundary Report'!$A1617), "",TRIM(SUBSTITUTE('Named Boundary Report'!$A1617, CHAR(160), " ")))</f>
        <v/>
      </c>
      <c r="C1618" s="475">
        <f>'Named Boundary Report'!$F1617</f>
        <v>0</v>
      </c>
    </row>
    <row r="1619" spans="1:3" x14ac:dyDescent="0.25">
      <c r="A1619" s="532" t="str">
        <f>IF(ISNUMBER(VALUE(SUBSTITUTE('Named Boundary Report'!$A1618,"+",""))), VALUE(SUBSTITUTE('Named Boundary Report'!$A1618,"+","")), IF(TRIM('Named Boundary Report'!$A1618)="", "End of Project", $A1618))</f>
        <v>End of Project</v>
      </c>
      <c r="B1619" s="473" t="str">
        <f>IF(ISNUMBER('Named Boundary Report'!$A1618), "",TRIM(SUBSTITUTE('Named Boundary Report'!$A1618, CHAR(160), " ")))</f>
        <v/>
      </c>
      <c r="C1619" s="475">
        <f>'Named Boundary Report'!$F1618</f>
        <v>0</v>
      </c>
    </row>
    <row r="1620" spans="1:3" x14ac:dyDescent="0.25">
      <c r="A1620" s="532" t="str">
        <f>IF(ISNUMBER(VALUE(SUBSTITUTE('Named Boundary Report'!$A1619,"+",""))), VALUE(SUBSTITUTE('Named Boundary Report'!$A1619,"+","")), IF(TRIM('Named Boundary Report'!$A1619)="", "End of Project", $A1619))</f>
        <v>End of Project</v>
      </c>
      <c r="B1620" s="473" t="str">
        <f>IF(ISNUMBER('Named Boundary Report'!$A1619), "",TRIM(SUBSTITUTE('Named Boundary Report'!$A1619, CHAR(160), " ")))</f>
        <v/>
      </c>
      <c r="C1620" s="475">
        <f>'Named Boundary Report'!$F1619</f>
        <v>0</v>
      </c>
    </row>
    <row r="1621" spans="1:3" x14ac:dyDescent="0.25">
      <c r="A1621" s="532" t="str">
        <f>IF(ISNUMBER(VALUE(SUBSTITUTE('Named Boundary Report'!$A1620,"+",""))), VALUE(SUBSTITUTE('Named Boundary Report'!$A1620,"+","")), IF(TRIM('Named Boundary Report'!$A1620)="", "End of Project", $A1620))</f>
        <v>End of Project</v>
      </c>
      <c r="B1621" s="473" t="str">
        <f>IF(ISNUMBER('Named Boundary Report'!$A1620), "",TRIM(SUBSTITUTE('Named Boundary Report'!$A1620, CHAR(160), " ")))</f>
        <v/>
      </c>
      <c r="C1621" s="475">
        <f>'Named Boundary Report'!$F1620</f>
        <v>0</v>
      </c>
    </row>
    <row r="1622" spans="1:3" x14ac:dyDescent="0.25">
      <c r="A1622" s="532" t="str">
        <f>IF(ISNUMBER(VALUE(SUBSTITUTE('Named Boundary Report'!$A1621,"+",""))), VALUE(SUBSTITUTE('Named Boundary Report'!$A1621,"+","")), IF(TRIM('Named Boundary Report'!$A1621)="", "End of Project", $A1621))</f>
        <v>End of Project</v>
      </c>
      <c r="B1622" s="473" t="str">
        <f>IF(ISNUMBER('Named Boundary Report'!$A1621), "",TRIM(SUBSTITUTE('Named Boundary Report'!$A1621, CHAR(160), " ")))</f>
        <v/>
      </c>
      <c r="C1622" s="475">
        <f>'Named Boundary Report'!$F1621</f>
        <v>0</v>
      </c>
    </row>
    <row r="1623" spans="1:3" x14ac:dyDescent="0.25">
      <c r="A1623" s="532" t="str">
        <f>IF(ISNUMBER(VALUE(SUBSTITUTE('Named Boundary Report'!$A1622,"+",""))), VALUE(SUBSTITUTE('Named Boundary Report'!$A1622,"+","")), IF(TRIM('Named Boundary Report'!$A1622)="", "End of Project", $A1622))</f>
        <v>End of Project</v>
      </c>
      <c r="B1623" s="473" t="str">
        <f>IF(ISNUMBER('Named Boundary Report'!$A1622), "",TRIM(SUBSTITUTE('Named Boundary Report'!$A1622, CHAR(160), " ")))</f>
        <v/>
      </c>
      <c r="C1623" s="475">
        <f>'Named Boundary Report'!$F1622</f>
        <v>0</v>
      </c>
    </row>
    <row r="1624" spans="1:3" x14ac:dyDescent="0.25">
      <c r="A1624" s="532" t="str">
        <f>IF(ISNUMBER(VALUE(SUBSTITUTE('Named Boundary Report'!$A1623,"+",""))), VALUE(SUBSTITUTE('Named Boundary Report'!$A1623,"+","")), IF(TRIM('Named Boundary Report'!$A1623)="", "End of Project", $A1623))</f>
        <v>End of Project</v>
      </c>
      <c r="B1624" s="473" t="str">
        <f>IF(ISNUMBER('Named Boundary Report'!$A1623), "",TRIM(SUBSTITUTE('Named Boundary Report'!$A1623, CHAR(160), " ")))</f>
        <v/>
      </c>
      <c r="C1624" s="475">
        <f>'Named Boundary Report'!$F1623</f>
        <v>0</v>
      </c>
    </row>
    <row r="1625" spans="1:3" x14ac:dyDescent="0.25">
      <c r="A1625" s="532" t="str">
        <f>IF(ISNUMBER(VALUE(SUBSTITUTE('Named Boundary Report'!$A1624,"+",""))), VALUE(SUBSTITUTE('Named Boundary Report'!$A1624,"+","")), IF(TRIM('Named Boundary Report'!$A1624)="", "End of Project", $A1624))</f>
        <v>End of Project</v>
      </c>
      <c r="B1625" s="473" t="str">
        <f>IF(ISNUMBER('Named Boundary Report'!$A1624), "",TRIM(SUBSTITUTE('Named Boundary Report'!$A1624, CHAR(160), " ")))</f>
        <v/>
      </c>
      <c r="C1625" s="475">
        <f>'Named Boundary Report'!$F1624</f>
        <v>0</v>
      </c>
    </row>
    <row r="1626" spans="1:3" x14ac:dyDescent="0.25">
      <c r="A1626" s="532" t="str">
        <f>IF(ISNUMBER(VALUE(SUBSTITUTE('Named Boundary Report'!$A1625,"+",""))), VALUE(SUBSTITUTE('Named Boundary Report'!$A1625,"+","")), IF(TRIM('Named Boundary Report'!$A1625)="", "End of Project", $A1625))</f>
        <v>End of Project</v>
      </c>
      <c r="B1626" s="473" t="str">
        <f>IF(ISNUMBER('Named Boundary Report'!$A1625), "",TRIM(SUBSTITUTE('Named Boundary Report'!$A1625, CHAR(160), " ")))</f>
        <v/>
      </c>
      <c r="C1626" s="475">
        <f>'Named Boundary Report'!$F1625</f>
        <v>0</v>
      </c>
    </row>
    <row r="1627" spans="1:3" x14ac:dyDescent="0.25">
      <c r="A1627" s="532" t="str">
        <f>IF(ISNUMBER(VALUE(SUBSTITUTE('Named Boundary Report'!$A1626,"+",""))), VALUE(SUBSTITUTE('Named Boundary Report'!$A1626,"+","")), IF(TRIM('Named Boundary Report'!$A1626)="", "End of Project", $A1626))</f>
        <v>End of Project</v>
      </c>
      <c r="B1627" s="473" t="str">
        <f>IF(ISNUMBER('Named Boundary Report'!$A1626), "",TRIM(SUBSTITUTE('Named Boundary Report'!$A1626, CHAR(160), " ")))</f>
        <v/>
      </c>
      <c r="C1627" s="475">
        <f>'Named Boundary Report'!$F1626</f>
        <v>0</v>
      </c>
    </row>
    <row r="1628" spans="1:3" x14ac:dyDescent="0.25">
      <c r="A1628" s="532" t="str">
        <f>IF(ISNUMBER(VALUE(SUBSTITUTE('Named Boundary Report'!$A1627,"+",""))), VALUE(SUBSTITUTE('Named Boundary Report'!$A1627,"+","")), IF(TRIM('Named Boundary Report'!$A1627)="", "End of Project", $A1627))</f>
        <v>End of Project</v>
      </c>
      <c r="B1628" s="473" t="str">
        <f>IF(ISNUMBER('Named Boundary Report'!$A1627), "",TRIM(SUBSTITUTE('Named Boundary Report'!$A1627, CHAR(160), " ")))</f>
        <v/>
      </c>
      <c r="C1628" s="475">
        <f>'Named Boundary Report'!$F1627</f>
        <v>0</v>
      </c>
    </row>
    <row r="1629" spans="1:3" x14ac:dyDescent="0.25">
      <c r="A1629" s="532" t="str">
        <f>IF(ISNUMBER(VALUE(SUBSTITUTE('Named Boundary Report'!$A1628,"+",""))), VALUE(SUBSTITUTE('Named Boundary Report'!$A1628,"+","")), IF(TRIM('Named Boundary Report'!$A1628)="", "End of Project", $A1628))</f>
        <v>End of Project</v>
      </c>
      <c r="B1629" s="473" t="str">
        <f>IF(ISNUMBER('Named Boundary Report'!$A1628), "",TRIM(SUBSTITUTE('Named Boundary Report'!$A1628, CHAR(160), " ")))</f>
        <v/>
      </c>
      <c r="C1629" s="475">
        <f>'Named Boundary Report'!$F1628</f>
        <v>0</v>
      </c>
    </row>
    <row r="1630" spans="1:3" x14ac:dyDescent="0.25">
      <c r="A1630" s="532" t="str">
        <f>IF(ISNUMBER(VALUE(SUBSTITUTE('Named Boundary Report'!$A1629,"+",""))), VALUE(SUBSTITUTE('Named Boundary Report'!$A1629,"+","")), IF(TRIM('Named Boundary Report'!$A1629)="", "End of Project", $A1629))</f>
        <v>End of Project</v>
      </c>
      <c r="B1630" s="473" t="str">
        <f>IF(ISNUMBER('Named Boundary Report'!$A1629), "",TRIM(SUBSTITUTE('Named Boundary Report'!$A1629, CHAR(160), " ")))</f>
        <v/>
      </c>
      <c r="C1630" s="475">
        <f>'Named Boundary Report'!$F1629</f>
        <v>0</v>
      </c>
    </row>
    <row r="1631" spans="1:3" x14ac:dyDescent="0.25">
      <c r="A1631" s="532" t="str">
        <f>IF(ISNUMBER(VALUE(SUBSTITUTE('Named Boundary Report'!$A1630,"+",""))), VALUE(SUBSTITUTE('Named Boundary Report'!$A1630,"+","")), IF(TRIM('Named Boundary Report'!$A1630)="", "End of Project", $A1630))</f>
        <v>End of Project</v>
      </c>
      <c r="B1631" s="473" t="str">
        <f>IF(ISNUMBER('Named Boundary Report'!$A1630), "",TRIM(SUBSTITUTE('Named Boundary Report'!$A1630, CHAR(160), " ")))</f>
        <v/>
      </c>
      <c r="C1631" s="475">
        <f>'Named Boundary Report'!$F1630</f>
        <v>0</v>
      </c>
    </row>
    <row r="1632" spans="1:3" x14ac:dyDescent="0.25">
      <c r="A1632" s="532" t="str">
        <f>IF(ISNUMBER(VALUE(SUBSTITUTE('Named Boundary Report'!$A1631,"+",""))), VALUE(SUBSTITUTE('Named Boundary Report'!$A1631,"+","")), IF(TRIM('Named Boundary Report'!$A1631)="", "End of Project", $A1631))</f>
        <v>End of Project</v>
      </c>
      <c r="B1632" s="473" t="str">
        <f>IF(ISNUMBER('Named Boundary Report'!$A1631), "",TRIM(SUBSTITUTE('Named Boundary Report'!$A1631, CHAR(160), " ")))</f>
        <v/>
      </c>
      <c r="C1632" s="475">
        <f>'Named Boundary Report'!$F1631</f>
        <v>0</v>
      </c>
    </row>
    <row r="1633" spans="1:3" x14ac:dyDescent="0.25">
      <c r="A1633" s="532" t="str">
        <f>IF(ISNUMBER(VALUE(SUBSTITUTE('Named Boundary Report'!$A1632,"+",""))), VALUE(SUBSTITUTE('Named Boundary Report'!$A1632,"+","")), IF(TRIM('Named Boundary Report'!$A1632)="", "End of Project", $A1632))</f>
        <v>End of Project</v>
      </c>
      <c r="B1633" s="473" t="str">
        <f>IF(ISNUMBER('Named Boundary Report'!$A1632), "",TRIM(SUBSTITUTE('Named Boundary Report'!$A1632, CHAR(160), " ")))</f>
        <v/>
      </c>
      <c r="C1633" s="475">
        <f>'Named Boundary Report'!$F1632</f>
        <v>0</v>
      </c>
    </row>
    <row r="1634" spans="1:3" x14ac:dyDescent="0.25">
      <c r="A1634" s="532" t="str">
        <f>IF(ISNUMBER(VALUE(SUBSTITUTE('Named Boundary Report'!$A1633,"+",""))), VALUE(SUBSTITUTE('Named Boundary Report'!$A1633,"+","")), IF(TRIM('Named Boundary Report'!$A1633)="", "End of Project", $A1633))</f>
        <v>End of Project</v>
      </c>
      <c r="B1634" s="473" t="str">
        <f>IF(ISNUMBER('Named Boundary Report'!$A1633), "",TRIM(SUBSTITUTE('Named Boundary Report'!$A1633, CHAR(160), " ")))</f>
        <v/>
      </c>
      <c r="C1634" s="475">
        <f>'Named Boundary Report'!$F1633</f>
        <v>0</v>
      </c>
    </row>
    <row r="1635" spans="1:3" x14ac:dyDescent="0.25">
      <c r="A1635" s="532" t="str">
        <f>IF(ISNUMBER(VALUE(SUBSTITUTE('Named Boundary Report'!$A1634,"+",""))), VALUE(SUBSTITUTE('Named Boundary Report'!$A1634,"+","")), IF(TRIM('Named Boundary Report'!$A1634)="", "End of Project", $A1634))</f>
        <v>End of Project</v>
      </c>
      <c r="B1635" s="473" t="str">
        <f>IF(ISNUMBER('Named Boundary Report'!$A1634), "",TRIM(SUBSTITUTE('Named Boundary Report'!$A1634, CHAR(160), " ")))</f>
        <v/>
      </c>
      <c r="C1635" s="475">
        <f>'Named Boundary Report'!$F1634</f>
        <v>0</v>
      </c>
    </row>
    <row r="1636" spans="1:3" x14ac:dyDescent="0.25">
      <c r="A1636" s="532" t="str">
        <f>IF(ISNUMBER(VALUE(SUBSTITUTE('Named Boundary Report'!$A1635,"+",""))), VALUE(SUBSTITUTE('Named Boundary Report'!$A1635,"+","")), IF(TRIM('Named Boundary Report'!$A1635)="", "End of Project", $A1635))</f>
        <v>End of Project</v>
      </c>
      <c r="B1636" s="473" t="str">
        <f>IF(ISNUMBER('Named Boundary Report'!$A1635), "",TRIM(SUBSTITUTE('Named Boundary Report'!$A1635, CHAR(160), " ")))</f>
        <v/>
      </c>
      <c r="C1636" s="475">
        <f>'Named Boundary Report'!$F1635</f>
        <v>0</v>
      </c>
    </row>
    <row r="1637" spans="1:3" x14ac:dyDescent="0.25">
      <c r="A1637" s="532" t="str">
        <f>IF(ISNUMBER(VALUE(SUBSTITUTE('Named Boundary Report'!$A1636,"+",""))), VALUE(SUBSTITUTE('Named Boundary Report'!$A1636,"+","")), IF(TRIM('Named Boundary Report'!$A1636)="", "End of Project", $A1636))</f>
        <v>End of Project</v>
      </c>
      <c r="B1637" s="473" t="str">
        <f>IF(ISNUMBER('Named Boundary Report'!$A1636), "",TRIM(SUBSTITUTE('Named Boundary Report'!$A1636, CHAR(160), " ")))</f>
        <v/>
      </c>
      <c r="C1637" s="475">
        <f>'Named Boundary Report'!$F1636</f>
        <v>0</v>
      </c>
    </row>
    <row r="1638" spans="1:3" x14ac:dyDescent="0.25">
      <c r="A1638" s="532" t="str">
        <f>IF(ISNUMBER(VALUE(SUBSTITUTE('Named Boundary Report'!$A1637,"+",""))), VALUE(SUBSTITUTE('Named Boundary Report'!$A1637,"+","")), IF(TRIM('Named Boundary Report'!$A1637)="", "End of Project", $A1637))</f>
        <v>End of Project</v>
      </c>
      <c r="B1638" s="473" t="str">
        <f>IF(ISNUMBER('Named Boundary Report'!$A1637), "",TRIM(SUBSTITUTE('Named Boundary Report'!$A1637, CHAR(160), " ")))</f>
        <v/>
      </c>
      <c r="C1638" s="475">
        <f>'Named Boundary Report'!$F1637</f>
        <v>0</v>
      </c>
    </row>
    <row r="1639" spans="1:3" x14ac:dyDescent="0.25">
      <c r="A1639" s="532" t="str">
        <f>IF(ISNUMBER(VALUE(SUBSTITUTE('Named Boundary Report'!$A1638,"+",""))), VALUE(SUBSTITUTE('Named Boundary Report'!$A1638,"+","")), IF(TRIM('Named Boundary Report'!$A1638)="", "End of Project", $A1638))</f>
        <v>End of Project</v>
      </c>
      <c r="B1639" s="473" t="str">
        <f>IF(ISNUMBER('Named Boundary Report'!$A1638), "",TRIM(SUBSTITUTE('Named Boundary Report'!$A1638, CHAR(160), " ")))</f>
        <v/>
      </c>
      <c r="C1639" s="475">
        <f>'Named Boundary Report'!$F1638</f>
        <v>0</v>
      </c>
    </row>
    <row r="1640" spans="1:3" x14ac:dyDescent="0.25">
      <c r="A1640" s="532" t="str">
        <f>IF(ISNUMBER(VALUE(SUBSTITUTE('Named Boundary Report'!$A1639,"+",""))), VALUE(SUBSTITUTE('Named Boundary Report'!$A1639,"+","")), IF(TRIM('Named Boundary Report'!$A1639)="", "End of Project", $A1639))</f>
        <v>End of Project</v>
      </c>
      <c r="B1640" s="473" t="str">
        <f>IF(ISNUMBER('Named Boundary Report'!$A1639), "",TRIM(SUBSTITUTE('Named Boundary Report'!$A1639, CHAR(160), " ")))</f>
        <v/>
      </c>
      <c r="C1640" s="475">
        <f>'Named Boundary Report'!$F1639</f>
        <v>0</v>
      </c>
    </row>
    <row r="1641" spans="1:3" x14ac:dyDescent="0.25">
      <c r="A1641" s="532" t="str">
        <f>IF(ISNUMBER(VALUE(SUBSTITUTE('Named Boundary Report'!$A1640,"+",""))), VALUE(SUBSTITUTE('Named Boundary Report'!$A1640,"+","")), IF(TRIM('Named Boundary Report'!$A1640)="", "End of Project", $A1640))</f>
        <v>End of Project</v>
      </c>
      <c r="B1641" s="473" t="str">
        <f>IF(ISNUMBER('Named Boundary Report'!$A1640), "",TRIM(SUBSTITUTE('Named Boundary Report'!$A1640, CHAR(160), " ")))</f>
        <v/>
      </c>
      <c r="C1641" s="475">
        <f>'Named Boundary Report'!$F1640</f>
        <v>0</v>
      </c>
    </row>
    <row r="1642" spans="1:3" x14ac:dyDescent="0.25">
      <c r="A1642" s="532" t="str">
        <f>IF(ISNUMBER(VALUE(SUBSTITUTE('Named Boundary Report'!$A1641,"+",""))), VALUE(SUBSTITUTE('Named Boundary Report'!$A1641,"+","")), IF(TRIM('Named Boundary Report'!$A1641)="", "End of Project", $A1641))</f>
        <v>End of Project</v>
      </c>
      <c r="B1642" s="473" t="str">
        <f>IF(ISNUMBER('Named Boundary Report'!$A1641), "",TRIM(SUBSTITUTE('Named Boundary Report'!$A1641, CHAR(160), " ")))</f>
        <v/>
      </c>
      <c r="C1642" s="475">
        <f>'Named Boundary Report'!$F1641</f>
        <v>0</v>
      </c>
    </row>
    <row r="1643" spans="1:3" x14ac:dyDescent="0.25">
      <c r="A1643" s="532" t="str">
        <f>IF(ISNUMBER(VALUE(SUBSTITUTE('Named Boundary Report'!$A1642,"+",""))), VALUE(SUBSTITUTE('Named Boundary Report'!$A1642,"+","")), IF(TRIM('Named Boundary Report'!$A1642)="", "End of Project", $A1642))</f>
        <v>End of Project</v>
      </c>
      <c r="B1643" s="473" t="str">
        <f>IF(ISNUMBER('Named Boundary Report'!$A1642), "",TRIM(SUBSTITUTE('Named Boundary Report'!$A1642, CHAR(160), " ")))</f>
        <v/>
      </c>
      <c r="C1643" s="475">
        <f>'Named Boundary Report'!$F1642</f>
        <v>0</v>
      </c>
    </row>
    <row r="1644" spans="1:3" x14ac:dyDescent="0.25">
      <c r="A1644" s="532" t="str">
        <f>IF(ISNUMBER(VALUE(SUBSTITUTE('Named Boundary Report'!$A1643,"+",""))), VALUE(SUBSTITUTE('Named Boundary Report'!$A1643,"+","")), IF(TRIM('Named Boundary Report'!$A1643)="", "End of Project", $A1643))</f>
        <v>End of Project</v>
      </c>
      <c r="B1644" s="473" t="str">
        <f>IF(ISNUMBER('Named Boundary Report'!$A1643), "",TRIM(SUBSTITUTE('Named Boundary Report'!$A1643, CHAR(160), " ")))</f>
        <v/>
      </c>
      <c r="C1644" s="475">
        <f>'Named Boundary Report'!$F1643</f>
        <v>0</v>
      </c>
    </row>
    <row r="1645" spans="1:3" x14ac:dyDescent="0.25">
      <c r="A1645" s="532" t="str">
        <f>IF(ISNUMBER(VALUE(SUBSTITUTE('Named Boundary Report'!$A1644,"+",""))), VALUE(SUBSTITUTE('Named Boundary Report'!$A1644,"+","")), IF(TRIM('Named Boundary Report'!$A1644)="", "End of Project", $A1644))</f>
        <v>End of Project</v>
      </c>
      <c r="B1645" s="473" t="str">
        <f>IF(ISNUMBER('Named Boundary Report'!$A1644), "",TRIM(SUBSTITUTE('Named Boundary Report'!$A1644, CHAR(160), " ")))</f>
        <v/>
      </c>
      <c r="C1645" s="475">
        <f>'Named Boundary Report'!$F1644</f>
        <v>0</v>
      </c>
    </row>
    <row r="1646" spans="1:3" x14ac:dyDescent="0.25">
      <c r="A1646" s="532" t="str">
        <f>IF(ISNUMBER(VALUE(SUBSTITUTE('Named Boundary Report'!$A1645,"+",""))), VALUE(SUBSTITUTE('Named Boundary Report'!$A1645,"+","")), IF(TRIM('Named Boundary Report'!$A1645)="", "End of Project", $A1645))</f>
        <v>End of Project</v>
      </c>
      <c r="B1646" s="473" t="str">
        <f>IF(ISNUMBER('Named Boundary Report'!$A1645), "",TRIM(SUBSTITUTE('Named Boundary Report'!$A1645, CHAR(160), " ")))</f>
        <v/>
      </c>
      <c r="C1646" s="475">
        <f>'Named Boundary Report'!$F1645</f>
        <v>0</v>
      </c>
    </row>
    <row r="1647" spans="1:3" x14ac:dyDescent="0.25">
      <c r="A1647" s="532" t="str">
        <f>IF(ISNUMBER(VALUE(SUBSTITUTE('Named Boundary Report'!$A1646,"+",""))), VALUE(SUBSTITUTE('Named Boundary Report'!$A1646,"+","")), IF(TRIM('Named Boundary Report'!$A1646)="", "End of Project", $A1646))</f>
        <v>End of Project</v>
      </c>
      <c r="B1647" s="473" t="str">
        <f>IF(ISNUMBER('Named Boundary Report'!$A1646), "",TRIM(SUBSTITUTE('Named Boundary Report'!$A1646, CHAR(160), " ")))</f>
        <v/>
      </c>
      <c r="C1647" s="475">
        <f>'Named Boundary Report'!$F1646</f>
        <v>0</v>
      </c>
    </row>
    <row r="1648" spans="1:3" x14ac:dyDescent="0.25">
      <c r="A1648" s="532" t="str">
        <f>IF(ISNUMBER(VALUE(SUBSTITUTE('Named Boundary Report'!$A1647,"+",""))), VALUE(SUBSTITUTE('Named Boundary Report'!$A1647,"+","")), IF(TRIM('Named Boundary Report'!$A1647)="", "End of Project", $A1647))</f>
        <v>End of Project</v>
      </c>
      <c r="B1648" s="473" t="str">
        <f>IF(ISNUMBER('Named Boundary Report'!$A1647), "",TRIM(SUBSTITUTE('Named Boundary Report'!$A1647, CHAR(160), " ")))</f>
        <v/>
      </c>
      <c r="C1648" s="475">
        <f>'Named Boundary Report'!$F1647</f>
        <v>0</v>
      </c>
    </row>
    <row r="1649" spans="1:3" x14ac:dyDescent="0.25">
      <c r="A1649" s="532" t="str">
        <f>IF(ISNUMBER(VALUE(SUBSTITUTE('Named Boundary Report'!$A1648,"+",""))), VALUE(SUBSTITUTE('Named Boundary Report'!$A1648,"+","")), IF(TRIM('Named Boundary Report'!$A1648)="", "End of Project", $A1648))</f>
        <v>End of Project</v>
      </c>
      <c r="B1649" s="473" t="str">
        <f>IF(ISNUMBER('Named Boundary Report'!$A1648), "",TRIM(SUBSTITUTE('Named Boundary Report'!$A1648, CHAR(160), " ")))</f>
        <v/>
      </c>
      <c r="C1649" s="475">
        <f>'Named Boundary Report'!$F1648</f>
        <v>0</v>
      </c>
    </row>
    <row r="1650" spans="1:3" x14ac:dyDescent="0.25">
      <c r="A1650" s="532" t="str">
        <f>IF(ISNUMBER(VALUE(SUBSTITUTE('Named Boundary Report'!$A1649,"+",""))), VALUE(SUBSTITUTE('Named Boundary Report'!$A1649,"+","")), IF(TRIM('Named Boundary Report'!$A1649)="", "End of Project", $A1649))</f>
        <v>End of Project</v>
      </c>
      <c r="B1650" s="473" t="str">
        <f>IF(ISNUMBER('Named Boundary Report'!$A1649), "",TRIM(SUBSTITUTE('Named Boundary Report'!$A1649, CHAR(160), " ")))</f>
        <v/>
      </c>
      <c r="C1650" s="475">
        <f>'Named Boundary Report'!$F1649</f>
        <v>0</v>
      </c>
    </row>
    <row r="1651" spans="1:3" x14ac:dyDescent="0.25">
      <c r="A1651" s="532" t="str">
        <f>IF(ISNUMBER(VALUE(SUBSTITUTE('Named Boundary Report'!$A1650,"+",""))), VALUE(SUBSTITUTE('Named Boundary Report'!$A1650,"+","")), IF(TRIM('Named Boundary Report'!$A1650)="", "End of Project", $A1650))</f>
        <v>End of Project</v>
      </c>
      <c r="B1651" s="473" t="str">
        <f>IF(ISNUMBER('Named Boundary Report'!$A1650), "",TRIM(SUBSTITUTE('Named Boundary Report'!$A1650, CHAR(160), " ")))</f>
        <v/>
      </c>
      <c r="C1651" s="475">
        <f>'Named Boundary Report'!$F1650</f>
        <v>0</v>
      </c>
    </row>
    <row r="1652" spans="1:3" x14ac:dyDescent="0.25">
      <c r="A1652" s="532" t="str">
        <f>IF(ISNUMBER(VALUE(SUBSTITUTE('Named Boundary Report'!$A1651,"+",""))), VALUE(SUBSTITUTE('Named Boundary Report'!$A1651,"+","")), IF(TRIM('Named Boundary Report'!$A1651)="", "End of Project", $A1651))</f>
        <v>End of Project</v>
      </c>
      <c r="B1652" s="473" t="str">
        <f>IF(ISNUMBER('Named Boundary Report'!$A1651), "",TRIM(SUBSTITUTE('Named Boundary Report'!$A1651, CHAR(160), " ")))</f>
        <v/>
      </c>
      <c r="C1652" s="475">
        <f>'Named Boundary Report'!$F1651</f>
        <v>0</v>
      </c>
    </row>
    <row r="1653" spans="1:3" x14ac:dyDescent="0.25">
      <c r="A1653" s="532" t="str">
        <f>IF(ISNUMBER(VALUE(SUBSTITUTE('Named Boundary Report'!$A1652,"+",""))), VALUE(SUBSTITUTE('Named Boundary Report'!$A1652,"+","")), IF(TRIM('Named Boundary Report'!$A1652)="", "End of Project", $A1652))</f>
        <v>End of Project</v>
      </c>
      <c r="B1653" s="473" t="str">
        <f>IF(ISNUMBER('Named Boundary Report'!$A1652), "",TRIM(SUBSTITUTE('Named Boundary Report'!$A1652, CHAR(160), " ")))</f>
        <v/>
      </c>
      <c r="C1653" s="475">
        <f>'Named Boundary Report'!$F1652</f>
        <v>0</v>
      </c>
    </row>
    <row r="1654" spans="1:3" x14ac:dyDescent="0.25">
      <c r="A1654" s="532" t="str">
        <f>IF(ISNUMBER(VALUE(SUBSTITUTE('Named Boundary Report'!$A1653,"+",""))), VALUE(SUBSTITUTE('Named Boundary Report'!$A1653,"+","")), IF(TRIM('Named Boundary Report'!$A1653)="", "End of Project", $A1653))</f>
        <v>End of Project</v>
      </c>
      <c r="B1654" s="473" t="str">
        <f>IF(ISNUMBER('Named Boundary Report'!$A1653), "",TRIM(SUBSTITUTE('Named Boundary Report'!$A1653, CHAR(160), " ")))</f>
        <v/>
      </c>
      <c r="C1654" s="475">
        <f>'Named Boundary Report'!$F1653</f>
        <v>0</v>
      </c>
    </row>
    <row r="1655" spans="1:3" x14ac:dyDescent="0.25">
      <c r="A1655" s="532" t="str">
        <f>IF(ISNUMBER(VALUE(SUBSTITUTE('Named Boundary Report'!$A1654,"+",""))), VALUE(SUBSTITUTE('Named Boundary Report'!$A1654,"+","")), IF(TRIM('Named Boundary Report'!$A1654)="", "End of Project", $A1654))</f>
        <v>End of Project</v>
      </c>
      <c r="B1655" s="473" t="str">
        <f>IF(ISNUMBER('Named Boundary Report'!$A1654), "",TRIM(SUBSTITUTE('Named Boundary Report'!$A1654, CHAR(160), " ")))</f>
        <v/>
      </c>
      <c r="C1655" s="475">
        <f>'Named Boundary Report'!$F1654</f>
        <v>0</v>
      </c>
    </row>
    <row r="1656" spans="1:3" x14ac:dyDescent="0.25">
      <c r="A1656" s="532" t="str">
        <f>IF(ISNUMBER(VALUE(SUBSTITUTE('Named Boundary Report'!$A1655,"+",""))), VALUE(SUBSTITUTE('Named Boundary Report'!$A1655,"+","")), IF(TRIM('Named Boundary Report'!$A1655)="", "End of Project", $A1655))</f>
        <v>End of Project</v>
      </c>
      <c r="B1656" s="473" t="str">
        <f>IF(ISNUMBER('Named Boundary Report'!$A1655), "",TRIM(SUBSTITUTE('Named Boundary Report'!$A1655, CHAR(160), " ")))</f>
        <v/>
      </c>
      <c r="C1656" s="475">
        <f>'Named Boundary Report'!$F1655</f>
        <v>0</v>
      </c>
    </row>
    <row r="1657" spans="1:3" x14ac:dyDescent="0.25">
      <c r="A1657" s="532" t="str">
        <f>IF(ISNUMBER(VALUE(SUBSTITUTE('Named Boundary Report'!$A1656,"+",""))), VALUE(SUBSTITUTE('Named Boundary Report'!$A1656,"+","")), IF(TRIM('Named Boundary Report'!$A1656)="", "End of Project", $A1656))</f>
        <v>End of Project</v>
      </c>
      <c r="B1657" s="473" t="str">
        <f>IF(ISNUMBER('Named Boundary Report'!$A1656), "",TRIM(SUBSTITUTE('Named Boundary Report'!$A1656, CHAR(160), " ")))</f>
        <v/>
      </c>
      <c r="C1657" s="475">
        <f>'Named Boundary Report'!$F1656</f>
        <v>0</v>
      </c>
    </row>
    <row r="1658" spans="1:3" x14ac:dyDescent="0.25">
      <c r="A1658" s="532" t="str">
        <f>IF(ISNUMBER(VALUE(SUBSTITUTE('Named Boundary Report'!$A1657,"+",""))), VALUE(SUBSTITUTE('Named Boundary Report'!$A1657,"+","")), IF(TRIM('Named Boundary Report'!$A1657)="", "End of Project", $A1657))</f>
        <v>End of Project</v>
      </c>
      <c r="B1658" s="473" t="str">
        <f>IF(ISNUMBER('Named Boundary Report'!$A1657), "",TRIM(SUBSTITUTE('Named Boundary Report'!$A1657, CHAR(160), " ")))</f>
        <v/>
      </c>
      <c r="C1658" s="475">
        <f>'Named Boundary Report'!$F1657</f>
        <v>0</v>
      </c>
    </row>
    <row r="1659" spans="1:3" x14ac:dyDescent="0.25">
      <c r="A1659" s="532" t="str">
        <f>IF(ISNUMBER(VALUE(SUBSTITUTE('Named Boundary Report'!$A1658,"+",""))), VALUE(SUBSTITUTE('Named Boundary Report'!$A1658,"+","")), IF(TRIM('Named Boundary Report'!$A1658)="", "End of Project", $A1658))</f>
        <v>End of Project</v>
      </c>
      <c r="B1659" s="473" t="str">
        <f>IF(ISNUMBER('Named Boundary Report'!$A1658), "",TRIM(SUBSTITUTE('Named Boundary Report'!$A1658, CHAR(160), " ")))</f>
        <v/>
      </c>
      <c r="C1659" s="475">
        <f>'Named Boundary Report'!$F1658</f>
        <v>0</v>
      </c>
    </row>
    <row r="1660" spans="1:3" x14ac:dyDescent="0.25">
      <c r="A1660" s="532" t="str">
        <f>IF(ISNUMBER(VALUE(SUBSTITUTE('Named Boundary Report'!$A1659,"+",""))), VALUE(SUBSTITUTE('Named Boundary Report'!$A1659,"+","")), IF(TRIM('Named Boundary Report'!$A1659)="", "End of Project", $A1659))</f>
        <v>End of Project</v>
      </c>
      <c r="B1660" s="473" t="str">
        <f>IF(ISNUMBER('Named Boundary Report'!$A1659), "",TRIM(SUBSTITUTE('Named Boundary Report'!$A1659, CHAR(160), " ")))</f>
        <v/>
      </c>
      <c r="C1660" s="475">
        <f>'Named Boundary Report'!$F1659</f>
        <v>0</v>
      </c>
    </row>
    <row r="1661" spans="1:3" x14ac:dyDescent="0.25">
      <c r="A1661" s="532" t="str">
        <f>IF(ISNUMBER(VALUE(SUBSTITUTE('Named Boundary Report'!$A1660,"+",""))), VALUE(SUBSTITUTE('Named Boundary Report'!$A1660,"+","")), IF(TRIM('Named Boundary Report'!$A1660)="", "End of Project", $A1660))</f>
        <v>End of Project</v>
      </c>
      <c r="B1661" s="473" t="str">
        <f>IF(ISNUMBER('Named Boundary Report'!$A1660), "",TRIM(SUBSTITUTE('Named Boundary Report'!$A1660, CHAR(160), " ")))</f>
        <v/>
      </c>
      <c r="C1661" s="475">
        <f>'Named Boundary Report'!$F1660</f>
        <v>0</v>
      </c>
    </row>
    <row r="1662" spans="1:3" x14ac:dyDescent="0.25">
      <c r="A1662" s="532" t="str">
        <f>IF(ISNUMBER(VALUE(SUBSTITUTE('Named Boundary Report'!$A1661,"+",""))), VALUE(SUBSTITUTE('Named Boundary Report'!$A1661,"+","")), IF(TRIM('Named Boundary Report'!$A1661)="", "End of Project", $A1661))</f>
        <v>End of Project</v>
      </c>
      <c r="B1662" s="473" t="str">
        <f>IF(ISNUMBER('Named Boundary Report'!$A1661), "",TRIM(SUBSTITUTE('Named Boundary Report'!$A1661, CHAR(160), " ")))</f>
        <v/>
      </c>
      <c r="C1662" s="475">
        <f>'Named Boundary Report'!$F1661</f>
        <v>0</v>
      </c>
    </row>
    <row r="1663" spans="1:3" x14ac:dyDescent="0.25">
      <c r="A1663" s="532" t="str">
        <f>IF(ISNUMBER(VALUE(SUBSTITUTE('Named Boundary Report'!$A1662,"+",""))), VALUE(SUBSTITUTE('Named Boundary Report'!$A1662,"+","")), IF(TRIM('Named Boundary Report'!$A1662)="", "End of Project", $A1662))</f>
        <v>End of Project</v>
      </c>
      <c r="B1663" s="473" t="str">
        <f>IF(ISNUMBER('Named Boundary Report'!$A1662), "",TRIM(SUBSTITUTE('Named Boundary Report'!$A1662, CHAR(160), " ")))</f>
        <v/>
      </c>
      <c r="C1663" s="475">
        <f>'Named Boundary Report'!$F1662</f>
        <v>0</v>
      </c>
    </row>
    <row r="1664" spans="1:3" x14ac:dyDescent="0.25">
      <c r="A1664" s="532" t="str">
        <f>IF(ISNUMBER(VALUE(SUBSTITUTE('Named Boundary Report'!$A1663,"+",""))), VALUE(SUBSTITUTE('Named Boundary Report'!$A1663,"+","")), IF(TRIM('Named Boundary Report'!$A1663)="", "End of Project", $A1663))</f>
        <v>End of Project</v>
      </c>
      <c r="B1664" s="473" t="str">
        <f>IF(ISNUMBER('Named Boundary Report'!$A1663), "",TRIM(SUBSTITUTE('Named Boundary Report'!$A1663, CHAR(160), " ")))</f>
        <v/>
      </c>
      <c r="C1664" s="475">
        <f>'Named Boundary Report'!$F1663</f>
        <v>0</v>
      </c>
    </row>
    <row r="1665" spans="1:3" x14ac:dyDescent="0.25">
      <c r="A1665" s="532" t="str">
        <f>IF(ISNUMBER(VALUE(SUBSTITUTE('Named Boundary Report'!$A1664,"+",""))), VALUE(SUBSTITUTE('Named Boundary Report'!$A1664,"+","")), IF(TRIM('Named Boundary Report'!$A1664)="", "End of Project", $A1664))</f>
        <v>End of Project</v>
      </c>
      <c r="B1665" s="473" t="str">
        <f>IF(ISNUMBER('Named Boundary Report'!$A1664), "",TRIM(SUBSTITUTE('Named Boundary Report'!$A1664, CHAR(160), " ")))</f>
        <v/>
      </c>
      <c r="C1665" s="475">
        <f>'Named Boundary Report'!$F1664</f>
        <v>0</v>
      </c>
    </row>
    <row r="1666" spans="1:3" x14ac:dyDescent="0.25">
      <c r="A1666" s="532" t="str">
        <f>IF(ISNUMBER(VALUE(SUBSTITUTE('Named Boundary Report'!$A1665,"+",""))), VALUE(SUBSTITUTE('Named Boundary Report'!$A1665,"+","")), IF(TRIM('Named Boundary Report'!$A1665)="", "End of Project", $A1665))</f>
        <v>End of Project</v>
      </c>
      <c r="B1666" s="473" t="str">
        <f>IF(ISNUMBER('Named Boundary Report'!$A1665), "",TRIM(SUBSTITUTE('Named Boundary Report'!$A1665, CHAR(160), " ")))</f>
        <v/>
      </c>
      <c r="C1666" s="475">
        <f>'Named Boundary Report'!$F1665</f>
        <v>0</v>
      </c>
    </row>
    <row r="1667" spans="1:3" x14ac:dyDescent="0.25">
      <c r="A1667" s="532" t="str">
        <f>IF(ISNUMBER(VALUE(SUBSTITUTE('Named Boundary Report'!$A1666,"+",""))), VALUE(SUBSTITUTE('Named Boundary Report'!$A1666,"+","")), IF(TRIM('Named Boundary Report'!$A1666)="", "End of Project", $A1666))</f>
        <v>End of Project</v>
      </c>
      <c r="B1667" s="473" t="str">
        <f>IF(ISNUMBER('Named Boundary Report'!$A1666), "",TRIM(SUBSTITUTE('Named Boundary Report'!$A1666, CHAR(160), " ")))</f>
        <v/>
      </c>
      <c r="C1667" s="475">
        <f>'Named Boundary Report'!$F1666</f>
        <v>0</v>
      </c>
    </row>
    <row r="1668" spans="1:3" x14ac:dyDescent="0.25">
      <c r="A1668" s="532" t="str">
        <f>IF(ISNUMBER(VALUE(SUBSTITUTE('Named Boundary Report'!$A1667,"+",""))), VALUE(SUBSTITUTE('Named Boundary Report'!$A1667,"+","")), IF(TRIM('Named Boundary Report'!$A1667)="", "End of Project", $A1667))</f>
        <v>End of Project</v>
      </c>
      <c r="B1668" s="473" t="str">
        <f>IF(ISNUMBER('Named Boundary Report'!$A1667), "",TRIM(SUBSTITUTE('Named Boundary Report'!$A1667, CHAR(160), " ")))</f>
        <v/>
      </c>
      <c r="C1668" s="475">
        <f>'Named Boundary Report'!$F1667</f>
        <v>0</v>
      </c>
    </row>
    <row r="1669" spans="1:3" x14ac:dyDescent="0.25">
      <c r="A1669" s="532" t="str">
        <f>IF(ISNUMBER(VALUE(SUBSTITUTE('Named Boundary Report'!$A1668,"+",""))), VALUE(SUBSTITUTE('Named Boundary Report'!$A1668,"+","")), IF(TRIM('Named Boundary Report'!$A1668)="", "End of Project", $A1668))</f>
        <v>End of Project</v>
      </c>
      <c r="B1669" s="473" t="str">
        <f>IF(ISNUMBER('Named Boundary Report'!$A1668), "",TRIM(SUBSTITUTE('Named Boundary Report'!$A1668, CHAR(160), " ")))</f>
        <v/>
      </c>
      <c r="C1669" s="475">
        <f>'Named Boundary Report'!$F1668</f>
        <v>0</v>
      </c>
    </row>
    <row r="1670" spans="1:3" x14ac:dyDescent="0.25">
      <c r="A1670" s="532" t="str">
        <f>IF(ISNUMBER(VALUE(SUBSTITUTE('Named Boundary Report'!$A1669,"+",""))), VALUE(SUBSTITUTE('Named Boundary Report'!$A1669,"+","")), IF(TRIM('Named Boundary Report'!$A1669)="", "End of Project", $A1669))</f>
        <v>End of Project</v>
      </c>
      <c r="B1670" s="473" t="str">
        <f>IF(ISNUMBER('Named Boundary Report'!$A1669), "",TRIM(SUBSTITUTE('Named Boundary Report'!$A1669, CHAR(160), " ")))</f>
        <v/>
      </c>
      <c r="C1670" s="475">
        <f>'Named Boundary Report'!$F1669</f>
        <v>0</v>
      </c>
    </row>
    <row r="1671" spans="1:3" x14ac:dyDescent="0.25">
      <c r="A1671" s="532" t="str">
        <f>IF(ISNUMBER(VALUE(SUBSTITUTE('Named Boundary Report'!$A1670,"+",""))), VALUE(SUBSTITUTE('Named Boundary Report'!$A1670,"+","")), IF(TRIM('Named Boundary Report'!$A1670)="", "End of Project", $A1670))</f>
        <v>End of Project</v>
      </c>
      <c r="B1671" s="473" t="str">
        <f>IF(ISNUMBER('Named Boundary Report'!$A1670), "",TRIM(SUBSTITUTE('Named Boundary Report'!$A1670, CHAR(160), " ")))</f>
        <v/>
      </c>
      <c r="C1671" s="475">
        <f>'Named Boundary Report'!$F1670</f>
        <v>0</v>
      </c>
    </row>
    <row r="1672" spans="1:3" x14ac:dyDescent="0.25">
      <c r="A1672" s="532" t="str">
        <f>IF(ISNUMBER(VALUE(SUBSTITUTE('Named Boundary Report'!$A1671,"+",""))), VALUE(SUBSTITUTE('Named Boundary Report'!$A1671,"+","")), IF(TRIM('Named Boundary Report'!$A1671)="", "End of Project", $A1671))</f>
        <v>End of Project</v>
      </c>
      <c r="B1672" s="473" t="str">
        <f>IF(ISNUMBER('Named Boundary Report'!$A1671), "",TRIM(SUBSTITUTE('Named Boundary Report'!$A1671, CHAR(160), " ")))</f>
        <v/>
      </c>
      <c r="C1672" s="475">
        <f>'Named Boundary Report'!$F1671</f>
        <v>0</v>
      </c>
    </row>
    <row r="1673" spans="1:3" x14ac:dyDescent="0.25">
      <c r="A1673" s="532" t="str">
        <f>IF(ISNUMBER(VALUE(SUBSTITUTE('Named Boundary Report'!$A1672,"+",""))), VALUE(SUBSTITUTE('Named Boundary Report'!$A1672,"+","")), IF(TRIM('Named Boundary Report'!$A1672)="", "End of Project", $A1672))</f>
        <v>End of Project</v>
      </c>
      <c r="B1673" s="473" t="str">
        <f>IF(ISNUMBER('Named Boundary Report'!$A1672), "",TRIM(SUBSTITUTE('Named Boundary Report'!$A1672, CHAR(160), " ")))</f>
        <v/>
      </c>
      <c r="C1673" s="475">
        <f>'Named Boundary Report'!$F1672</f>
        <v>0</v>
      </c>
    </row>
    <row r="1674" spans="1:3" x14ac:dyDescent="0.25">
      <c r="A1674" s="532" t="str">
        <f>IF(ISNUMBER(VALUE(SUBSTITUTE('Named Boundary Report'!$A1673,"+",""))), VALUE(SUBSTITUTE('Named Boundary Report'!$A1673,"+","")), IF(TRIM('Named Boundary Report'!$A1673)="", "End of Project", $A1673))</f>
        <v>End of Project</v>
      </c>
      <c r="B1674" s="473" t="str">
        <f>IF(ISNUMBER('Named Boundary Report'!$A1673), "",TRIM(SUBSTITUTE('Named Boundary Report'!$A1673, CHAR(160), " ")))</f>
        <v/>
      </c>
      <c r="C1674" s="475">
        <f>'Named Boundary Report'!$F1673</f>
        <v>0</v>
      </c>
    </row>
    <row r="1675" spans="1:3" x14ac:dyDescent="0.25">
      <c r="A1675" s="532" t="str">
        <f>IF(ISNUMBER(VALUE(SUBSTITUTE('Named Boundary Report'!$A1674,"+",""))), VALUE(SUBSTITUTE('Named Boundary Report'!$A1674,"+","")), IF(TRIM('Named Boundary Report'!$A1674)="", "End of Project", $A1674))</f>
        <v>End of Project</v>
      </c>
      <c r="B1675" s="473" t="str">
        <f>IF(ISNUMBER('Named Boundary Report'!$A1674), "",TRIM(SUBSTITUTE('Named Boundary Report'!$A1674, CHAR(160), " ")))</f>
        <v/>
      </c>
      <c r="C1675" s="475">
        <f>'Named Boundary Report'!$F1674</f>
        <v>0</v>
      </c>
    </row>
    <row r="1676" spans="1:3" x14ac:dyDescent="0.25">
      <c r="A1676" s="532" t="str">
        <f>IF(ISNUMBER(VALUE(SUBSTITUTE('Named Boundary Report'!$A1675,"+",""))), VALUE(SUBSTITUTE('Named Boundary Report'!$A1675,"+","")), IF(TRIM('Named Boundary Report'!$A1675)="", "End of Project", $A1675))</f>
        <v>End of Project</v>
      </c>
      <c r="B1676" s="473" t="str">
        <f>IF(ISNUMBER('Named Boundary Report'!$A1675), "",TRIM(SUBSTITUTE('Named Boundary Report'!$A1675, CHAR(160), " ")))</f>
        <v/>
      </c>
      <c r="C1676" s="475">
        <f>'Named Boundary Report'!$F1675</f>
        <v>0</v>
      </c>
    </row>
    <row r="1677" spans="1:3" x14ac:dyDescent="0.25">
      <c r="A1677" s="532" t="str">
        <f>IF(ISNUMBER(VALUE(SUBSTITUTE('Named Boundary Report'!$A1676,"+",""))), VALUE(SUBSTITUTE('Named Boundary Report'!$A1676,"+","")), IF(TRIM('Named Boundary Report'!$A1676)="", "End of Project", $A1676))</f>
        <v>End of Project</v>
      </c>
      <c r="B1677" s="473" t="str">
        <f>IF(ISNUMBER('Named Boundary Report'!$A1676), "",TRIM(SUBSTITUTE('Named Boundary Report'!$A1676, CHAR(160), " ")))</f>
        <v/>
      </c>
      <c r="C1677" s="475">
        <f>'Named Boundary Report'!$F1676</f>
        <v>0</v>
      </c>
    </row>
    <row r="1678" spans="1:3" x14ac:dyDescent="0.25">
      <c r="A1678" s="532" t="str">
        <f>IF(ISNUMBER(VALUE(SUBSTITUTE('Named Boundary Report'!$A1677,"+",""))), VALUE(SUBSTITUTE('Named Boundary Report'!$A1677,"+","")), IF(TRIM('Named Boundary Report'!$A1677)="", "End of Project", $A1677))</f>
        <v>End of Project</v>
      </c>
      <c r="B1678" s="473" t="str">
        <f>IF(ISNUMBER('Named Boundary Report'!$A1677), "",TRIM(SUBSTITUTE('Named Boundary Report'!$A1677, CHAR(160), " ")))</f>
        <v/>
      </c>
      <c r="C1678" s="475">
        <f>'Named Boundary Report'!$F1677</f>
        <v>0</v>
      </c>
    </row>
    <row r="1679" spans="1:3" x14ac:dyDescent="0.25">
      <c r="A1679" s="532" t="str">
        <f>IF(ISNUMBER(VALUE(SUBSTITUTE('Named Boundary Report'!$A1678,"+",""))), VALUE(SUBSTITUTE('Named Boundary Report'!$A1678,"+","")), IF(TRIM('Named Boundary Report'!$A1678)="", "End of Project", $A1678))</f>
        <v>End of Project</v>
      </c>
      <c r="B1679" s="473" t="str">
        <f>IF(ISNUMBER('Named Boundary Report'!$A1678), "",TRIM(SUBSTITUTE('Named Boundary Report'!$A1678, CHAR(160), " ")))</f>
        <v/>
      </c>
      <c r="C1679" s="475">
        <f>'Named Boundary Report'!$F1678</f>
        <v>0</v>
      </c>
    </row>
    <row r="1680" spans="1:3" x14ac:dyDescent="0.25">
      <c r="A1680" s="532" t="str">
        <f>IF(ISNUMBER(VALUE(SUBSTITUTE('Named Boundary Report'!$A1679,"+",""))), VALUE(SUBSTITUTE('Named Boundary Report'!$A1679,"+","")), IF(TRIM('Named Boundary Report'!$A1679)="", "End of Project", $A1679))</f>
        <v>End of Project</v>
      </c>
      <c r="B1680" s="473" t="str">
        <f>IF(ISNUMBER('Named Boundary Report'!$A1679), "",TRIM(SUBSTITUTE('Named Boundary Report'!$A1679, CHAR(160), " ")))</f>
        <v/>
      </c>
      <c r="C1680" s="475">
        <f>'Named Boundary Report'!$F1679</f>
        <v>0</v>
      </c>
    </row>
    <row r="1681" spans="1:3" x14ac:dyDescent="0.25">
      <c r="A1681" s="532" t="str">
        <f>IF(ISNUMBER(VALUE(SUBSTITUTE('Named Boundary Report'!$A1680,"+",""))), VALUE(SUBSTITUTE('Named Boundary Report'!$A1680,"+","")), IF(TRIM('Named Boundary Report'!$A1680)="", "End of Project", $A1680))</f>
        <v>End of Project</v>
      </c>
      <c r="B1681" s="473" t="str">
        <f>IF(ISNUMBER('Named Boundary Report'!$A1680), "",TRIM(SUBSTITUTE('Named Boundary Report'!$A1680, CHAR(160), " ")))</f>
        <v/>
      </c>
      <c r="C1681" s="475">
        <f>'Named Boundary Report'!$F1680</f>
        <v>0</v>
      </c>
    </row>
    <row r="1682" spans="1:3" x14ac:dyDescent="0.25">
      <c r="A1682" s="532" t="str">
        <f>IF(ISNUMBER(VALUE(SUBSTITUTE('Named Boundary Report'!$A1681,"+",""))), VALUE(SUBSTITUTE('Named Boundary Report'!$A1681,"+","")), IF(TRIM('Named Boundary Report'!$A1681)="", "End of Project", $A1681))</f>
        <v>End of Project</v>
      </c>
      <c r="B1682" s="473" t="str">
        <f>IF(ISNUMBER('Named Boundary Report'!$A1681), "",TRIM(SUBSTITUTE('Named Boundary Report'!$A1681, CHAR(160), " ")))</f>
        <v/>
      </c>
      <c r="C1682" s="475">
        <f>'Named Boundary Report'!$F1681</f>
        <v>0</v>
      </c>
    </row>
    <row r="1683" spans="1:3" x14ac:dyDescent="0.25">
      <c r="A1683" s="532" t="str">
        <f>IF(ISNUMBER(VALUE(SUBSTITUTE('Named Boundary Report'!$A1682,"+",""))), VALUE(SUBSTITUTE('Named Boundary Report'!$A1682,"+","")), IF(TRIM('Named Boundary Report'!$A1682)="", "End of Project", $A1682))</f>
        <v>End of Project</v>
      </c>
      <c r="B1683" s="473" t="str">
        <f>IF(ISNUMBER('Named Boundary Report'!$A1682), "",TRIM(SUBSTITUTE('Named Boundary Report'!$A1682, CHAR(160), " ")))</f>
        <v/>
      </c>
      <c r="C1683" s="475">
        <f>'Named Boundary Report'!$F1682</f>
        <v>0</v>
      </c>
    </row>
    <row r="1684" spans="1:3" x14ac:dyDescent="0.25">
      <c r="A1684" s="532" t="str">
        <f>IF(ISNUMBER(VALUE(SUBSTITUTE('Named Boundary Report'!$A1683,"+",""))), VALUE(SUBSTITUTE('Named Boundary Report'!$A1683,"+","")), IF(TRIM('Named Boundary Report'!$A1683)="", "End of Project", $A1683))</f>
        <v>End of Project</v>
      </c>
      <c r="B1684" s="473" t="str">
        <f>IF(ISNUMBER('Named Boundary Report'!$A1683), "",TRIM(SUBSTITUTE('Named Boundary Report'!$A1683, CHAR(160), " ")))</f>
        <v/>
      </c>
      <c r="C1684" s="475">
        <f>'Named Boundary Report'!$F1683</f>
        <v>0</v>
      </c>
    </row>
    <row r="1685" spans="1:3" x14ac:dyDescent="0.25">
      <c r="A1685" s="532" t="str">
        <f>IF(ISNUMBER(VALUE(SUBSTITUTE('Named Boundary Report'!$A1684,"+",""))), VALUE(SUBSTITUTE('Named Boundary Report'!$A1684,"+","")), IF(TRIM('Named Boundary Report'!$A1684)="", "End of Project", $A1684))</f>
        <v>End of Project</v>
      </c>
      <c r="B1685" s="473" t="str">
        <f>IF(ISNUMBER('Named Boundary Report'!$A1684), "",TRIM(SUBSTITUTE('Named Boundary Report'!$A1684, CHAR(160), " ")))</f>
        <v/>
      </c>
      <c r="C1685" s="475">
        <f>'Named Boundary Report'!$F1684</f>
        <v>0</v>
      </c>
    </row>
    <row r="1686" spans="1:3" x14ac:dyDescent="0.25">
      <c r="A1686" s="532" t="str">
        <f>IF(ISNUMBER(VALUE(SUBSTITUTE('Named Boundary Report'!$A1685,"+",""))), VALUE(SUBSTITUTE('Named Boundary Report'!$A1685,"+","")), IF(TRIM('Named Boundary Report'!$A1685)="", "End of Project", $A1685))</f>
        <v>End of Project</v>
      </c>
      <c r="B1686" s="473" t="str">
        <f>IF(ISNUMBER('Named Boundary Report'!$A1685), "",TRIM(SUBSTITUTE('Named Boundary Report'!$A1685, CHAR(160), " ")))</f>
        <v/>
      </c>
      <c r="C1686" s="475">
        <f>'Named Boundary Report'!$F1685</f>
        <v>0</v>
      </c>
    </row>
    <row r="1687" spans="1:3" x14ac:dyDescent="0.25">
      <c r="A1687" s="532" t="str">
        <f>IF(ISNUMBER(VALUE(SUBSTITUTE('Named Boundary Report'!$A1686,"+",""))), VALUE(SUBSTITUTE('Named Boundary Report'!$A1686,"+","")), IF(TRIM('Named Boundary Report'!$A1686)="", "End of Project", $A1686))</f>
        <v>End of Project</v>
      </c>
      <c r="B1687" s="473" t="str">
        <f>IF(ISNUMBER('Named Boundary Report'!$A1686), "",TRIM(SUBSTITUTE('Named Boundary Report'!$A1686, CHAR(160), " ")))</f>
        <v/>
      </c>
      <c r="C1687" s="475">
        <f>'Named Boundary Report'!$F1686</f>
        <v>0</v>
      </c>
    </row>
    <row r="1688" spans="1:3" x14ac:dyDescent="0.25">
      <c r="A1688" s="532" t="str">
        <f>IF(ISNUMBER(VALUE(SUBSTITUTE('Named Boundary Report'!$A1687,"+",""))), VALUE(SUBSTITUTE('Named Boundary Report'!$A1687,"+","")), IF(TRIM('Named Boundary Report'!$A1687)="", "End of Project", $A1687))</f>
        <v>End of Project</v>
      </c>
      <c r="B1688" s="473" t="str">
        <f>IF(ISNUMBER('Named Boundary Report'!$A1687), "",TRIM(SUBSTITUTE('Named Boundary Report'!$A1687, CHAR(160), " ")))</f>
        <v/>
      </c>
      <c r="C1688" s="475">
        <f>'Named Boundary Report'!$F1687</f>
        <v>0</v>
      </c>
    </row>
    <row r="1689" spans="1:3" x14ac:dyDescent="0.25">
      <c r="A1689" s="532" t="str">
        <f>IF(ISNUMBER(VALUE(SUBSTITUTE('Named Boundary Report'!$A1688,"+",""))), VALUE(SUBSTITUTE('Named Boundary Report'!$A1688,"+","")), IF(TRIM('Named Boundary Report'!$A1688)="", "End of Project", $A1688))</f>
        <v>End of Project</v>
      </c>
      <c r="B1689" s="473" t="str">
        <f>IF(ISNUMBER('Named Boundary Report'!$A1688), "",TRIM(SUBSTITUTE('Named Boundary Report'!$A1688, CHAR(160), " ")))</f>
        <v/>
      </c>
      <c r="C1689" s="475">
        <f>'Named Boundary Report'!$F1688</f>
        <v>0</v>
      </c>
    </row>
    <row r="1690" spans="1:3" x14ac:dyDescent="0.25">
      <c r="A1690" s="532" t="str">
        <f>IF(ISNUMBER(VALUE(SUBSTITUTE('Named Boundary Report'!$A1689,"+",""))), VALUE(SUBSTITUTE('Named Boundary Report'!$A1689,"+","")), IF(TRIM('Named Boundary Report'!$A1689)="", "End of Project", $A1689))</f>
        <v>End of Project</v>
      </c>
      <c r="B1690" s="473" t="str">
        <f>IF(ISNUMBER('Named Boundary Report'!$A1689), "",TRIM(SUBSTITUTE('Named Boundary Report'!$A1689, CHAR(160), " ")))</f>
        <v/>
      </c>
      <c r="C1690" s="475">
        <f>'Named Boundary Report'!$F1689</f>
        <v>0</v>
      </c>
    </row>
    <row r="1691" spans="1:3" x14ac:dyDescent="0.25">
      <c r="A1691" s="532" t="str">
        <f>IF(ISNUMBER(VALUE(SUBSTITUTE('Named Boundary Report'!$A1690,"+",""))), VALUE(SUBSTITUTE('Named Boundary Report'!$A1690,"+","")), IF(TRIM('Named Boundary Report'!$A1690)="", "End of Project", $A1690))</f>
        <v>End of Project</v>
      </c>
      <c r="B1691" s="473" t="str">
        <f>IF(ISNUMBER('Named Boundary Report'!$A1690), "",TRIM(SUBSTITUTE('Named Boundary Report'!$A1690, CHAR(160), " ")))</f>
        <v/>
      </c>
      <c r="C1691" s="475">
        <f>'Named Boundary Report'!$F1690</f>
        <v>0</v>
      </c>
    </row>
    <row r="1692" spans="1:3" x14ac:dyDescent="0.25">
      <c r="A1692" s="532" t="str">
        <f>IF(ISNUMBER(VALUE(SUBSTITUTE('Named Boundary Report'!$A1691,"+",""))), VALUE(SUBSTITUTE('Named Boundary Report'!$A1691,"+","")), IF(TRIM('Named Boundary Report'!$A1691)="", "End of Project", $A1691))</f>
        <v>End of Project</v>
      </c>
      <c r="B1692" s="473" t="str">
        <f>IF(ISNUMBER('Named Boundary Report'!$A1691), "",TRIM(SUBSTITUTE('Named Boundary Report'!$A1691, CHAR(160), " ")))</f>
        <v/>
      </c>
      <c r="C1692" s="475">
        <f>'Named Boundary Report'!$F1691</f>
        <v>0</v>
      </c>
    </row>
    <row r="1693" spans="1:3" x14ac:dyDescent="0.25">
      <c r="A1693" s="532" t="str">
        <f>IF(ISNUMBER(VALUE(SUBSTITUTE('Named Boundary Report'!$A1692,"+",""))), VALUE(SUBSTITUTE('Named Boundary Report'!$A1692,"+","")), IF(TRIM('Named Boundary Report'!$A1692)="", "End of Project", $A1692))</f>
        <v>End of Project</v>
      </c>
      <c r="B1693" s="473" t="str">
        <f>IF(ISNUMBER('Named Boundary Report'!$A1692), "",TRIM(SUBSTITUTE('Named Boundary Report'!$A1692, CHAR(160), " ")))</f>
        <v/>
      </c>
      <c r="C1693" s="475">
        <f>'Named Boundary Report'!$F1692</f>
        <v>0</v>
      </c>
    </row>
    <row r="1694" spans="1:3" x14ac:dyDescent="0.25">
      <c r="A1694" s="532" t="str">
        <f>IF(ISNUMBER(VALUE(SUBSTITUTE('Named Boundary Report'!$A1693,"+",""))), VALUE(SUBSTITUTE('Named Boundary Report'!$A1693,"+","")), IF(TRIM('Named Boundary Report'!$A1693)="", "End of Project", $A1693))</f>
        <v>End of Project</v>
      </c>
      <c r="B1694" s="473" t="str">
        <f>IF(ISNUMBER('Named Boundary Report'!$A1693), "",TRIM(SUBSTITUTE('Named Boundary Report'!$A1693, CHAR(160), " ")))</f>
        <v/>
      </c>
      <c r="C1694" s="475">
        <f>'Named Boundary Report'!$F1693</f>
        <v>0</v>
      </c>
    </row>
    <row r="1695" spans="1:3" x14ac:dyDescent="0.25">
      <c r="A1695" s="532" t="str">
        <f>IF(ISNUMBER(VALUE(SUBSTITUTE('Named Boundary Report'!$A1694,"+",""))), VALUE(SUBSTITUTE('Named Boundary Report'!$A1694,"+","")), IF(TRIM('Named Boundary Report'!$A1694)="", "End of Project", $A1694))</f>
        <v>End of Project</v>
      </c>
      <c r="B1695" s="473" t="str">
        <f>IF(ISNUMBER('Named Boundary Report'!$A1694), "",TRIM(SUBSTITUTE('Named Boundary Report'!$A1694, CHAR(160), " ")))</f>
        <v/>
      </c>
      <c r="C1695" s="475">
        <f>'Named Boundary Report'!$F1694</f>
        <v>0</v>
      </c>
    </row>
    <row r="1696" spans="1:3" x14ac:dyDescent="0.25">
      <c r="A1696" s="532" t="str">
        <f>IF(ISNUMBER(VALUE(SUBSTITUTE('Named Boundary Report'!$A1695,"+",""))), VALUE(SUBSTITUTE('Named Boundary Report'!$A1695,"+","")), IF(TRIM('Named Boundary Report'!$A1695)="", "End of Project", $A1695))</f>
        <v>End of Project</v>
      </c>
      <c r="B1696" s="473" t="str">
        <f>IF(ISNUMBER('Named Boundary Report'!$A1695), "",TRIM(SUBSTITUTE('Named Boundary Report'!$A1695, CHAR(160), " ")))</f>
        <v/>
      </c>
      <c r="C1696" s="475">
        <f>'Named Boundary Report'!$F1695</f>
        <v>0</v>
      </c>
    </row>
    <row r="1697" spans="1:3" x14ac:dyDescent="0.25">
      <c r="A1697" s="532" t="str">
        <f>IF(ISNUMBER(VALUE(SUBSTITUTE('Named Boundary Report'!$A1696,"+",""))), VALUE(SUBSTITUTE('Named Boundary Report'!$A1696,"+","")), IF(TRIM('Named Boundary Report'!$A1696)="", "End of Project", $A1696))</f>
        <v>End of Project</v>
      </c>
      <c r="B1697" s="473" t="str">
        <f>IF(ISNUMBER('Named Boundary Report'!$A1696), "",TRIM(SUBSTITUTE('Named Boundary Report'!$A1696, CHAR(160), " ")))</f>
        <v/>
      </c>
      <c r="C1697" s="475">
        <f>'Named Boundary Report'!$F1696</f>
        <v>0</v>
      </c>
    </row>
    <row r="1698" spans="1:3" x14ac:dyDescent="0.25">
      <c r="A1698" s="532" t="str">
        <f>IF(ISNUMBER(VALUE(SUBSTITUTE('Named Boundary Report'!$A1697,"+",""))), VALUE(SUBSTITUTE('Named Boundary Report'!$A1697,"+","")), IF(TRIM('Named Boundary Report'!$A1697)="", "End of Project", $A1697))</f>
        <v>End of Project</v>
      </c>
      <c r="B1698" s="473" t="str">
        <f>IF(ISNUMBER('Named Boundary Report'!$A1697), "",TRIM(SUBSTITUTE('Named Boundary Report'!$A1697, CHAR(160), " ")))</f>
        <v/>
      </c>
      <c r="C1698" s="475">
        <f>'Named Boundary Report'!$F1697</f>
        <v>0</v>
      </c>
    </row>
    <row r="1699" spans="1:3" x14ac:dyDescent="0.25">
      <c r="A1699" s="532" t="str">
        <f>IF(ISNUMBER(VALUE(SUBSTITUTE('Named Boundary Report'!$A1698,"+",""))), VALUE(SUBSTITUTE('Named Boundary Report'!$A1698,"+","")), IF(TRIM('Named Boundary Report'!$A1698)="", "End of Project", $A1698))</f>
        <v>End of Project</v>
      </c>
      <c r="B1699" s="473" t="str">
        <f>IF(ISNUMBER('Named Boundary Report'!$A1698), "",TRIM(SUBSTITUTE('Named Boundary Report'!$A1698, CHAR(160), " ")))</f>
        <v/>
      </c>
      <c r="C1699" s="475">
        <f>'Named Boundary Report'!$F1698</f>
        <v>0</v>
      </c>
    </row>
    <row r="1700" spans="1:3" x14ac:dyDescent="0.25">
      <c r="A1700" s="532" t="str">
        <f>IF(ISNUMBER(VALUE(SUBSTITUTE('Named Boundary Report'!$A1699,"+",""))), VALUE(SUBSTITUTE('Named Boundary Report'!$A1699,"+","")), IF(TRIM('Named Boundary Report'!$A1699)="", "End of Project", $A1699))</f>
        <v>End of Project</v>
      </c>
      <c r="B1700" s="473" t="str">
        <f>IF(ISNUMBER('Named Boundary Report'!$A1699), "",TRIM(SUBSTITUTE('Named Boundary Report'!$A1699, CHAR(160), " ")))</f>
        <v/>
      </c>
      <c r="C1700" s="475">
        <f>'Named Boundary Report'!$F1699</f>
        <v>0</v>
      </c>
    </row>
    <row r="1701" spans="1:3" x14ac:dyDescent="0.25">
      <c r="A1701" s="532" t="str">
        <f>IF(ISNUMBER(VALUE(SUBSTITUTE('Named Boundary Report'!$A1700,"+",""))), VALUE(SUBSTITUTE('Named Boundary Report'!$A1700,"+","")), IF(TRIM('Named Boundary Report'!$A1700)="", "End of Project", $A1700))</f>
        <v>End of Project</v>
      </c>
      <c r="B1701" s="473" t="str">
        <f>IF(ISNUMBER('Named Boundary Report'!$A1700), "",TRIM(SUBSTITUTE('Named Boundary Report'!$A1700, CHAR(160), " ")))</f>
        <v/>
      </c>
      <c r="C1701" s="475">
        <f>'Named Boundary Report'!$F1700</f>
        <v>0</v>
      </c>
    </row>
    <row r="1702" spans="1:3" x14ac:dyDescent="0.25">
      <c r="A1702" s="532" t="str">
        <f>IF(ISNUMBER(VALUE(SUBSTITUTE('Named Boundary Report'!$A1701,"+",""))), VALUE(SUBSTITUTE('Named Boundary Report'!$A1701,"+","")), IF(TRIM('Named Boundary Report'!$A1701)="", "End of Project", $A1701))</f>
        <v>End of Project</v>
      </c>
      <c r="B1702" s="473" t="str">
        <f>IF(ISNUMBER('Named Boundary Report'!$A1701), "",TRIM(SUBSTITUTE('Named Boundary Report'!$A1701, CHAR(160), " ")))</f>
        <v/>
      </c>
      <c r="C1702" s="475">
        <f>'Named Boundary Report'!$F1701</f>
        <v>0</v>
      </c>
    </row>
    <row r="1703" spans="1:3" x14ac:dyDescent="0.25">
      <c r="A1703" s="532" t="str">
        <f>IF(ISNUMBER(VALUE(SUBSTITUTE('Named Boundary Report'!$A1702,"+",""))), VALUE(SUBSTITUTE('Named Boundary Report'!$A1702,"+","")), IF(TRIM('Named Boundary Report'!$A1702)="", "End of Project", $A1702))</f>
        <v>End of Project</v>
      </c>
      <c r="B1703" s="473" t="str">
        <f>IF(ISNUMBER('Named Boundary Report'!$A1702), "",TRIM(SUBSTITUTE('Named Boundary Report'!$A1702, CHAR(160), " ")))</f>
        <v/>
      </c>
      <c r="C1703" s="475">
        <f>'Named Boundary Report'!$F1702</f>
        <v>0</v>
      </c>
    </row>
    <row r="1704" spans="1:3" x14ac:dyDescent="0.25">
      <c r="A1704" s="532" t="str">
        <f>IF(ISNUMBER(VALUE(SUBSTITUTE('Named Boundary Report'!$A1703,"+",""))), VALUE(SUBSTITUTE('Named Boundary Report'!$A1703,"+","")), IF(TRIM('Named Boundary Report'!$A1703)="", "End of Project", $A1703))</f>
        <v>End of Project</v>
      </c>
      <c r="B1704" s="473" t="str">
        <f>IF(ISNUMBER('Named Boundary Report'!$A1703), "",TRIM(SUBSTITUTE('Named Boundary Report'!$A1703, CHAR(160), " ")))</f>
        <v/>
      </c>
      <c r="C1704" s="475">
        <f>'Named Boundary Report'!$F1703</f>
        <v>0</v>
      </c>
    </row>
    <row r="1705" spans="1:3" x14ac:dyDescent="0.25">
      <c r="A1705" s="532" t="str">
        <f>IF(ISNUMBER(VALUE(SUBSTITUTE('Named Boundary Report'!$A1704,"+",""))), VALUE(SUBSTITUTE('Named Boundary Report'!$A1704,"+","")), IF(TRIM('Named Boundary Report'!$A1704)="", "End of Project", $A1704))</f>
        <v>End of Project</v>
      </c>
      <c r="B1705" s="473" t="str">
        <f>IF(ISNUMBER('Named Boundary Report'!$A1704), "",TRIM(SUBSTITUTE('Named Boundary Report'!$A1704, CHAR(160), " ")))</f>
        <v/>
      </c>
      <c r="C1705" s="475">
        <f>'Named Boundary Report'!$F1704</f>
        <v>0</v>
      </c>
    </row>
    <row r="1706" spans="1:3" x14ac:dyDescent="0.25">
      <c r="A1706" s="532" t="str">
        <f>IF(ISNUMBER(VALUE(SUBSTITUTE('Named Boundary Report'!$A1705,"+",""))), VALUE(SUBSTITUTE('Named Boundary Report'!$A1705,"+","")), IF(TRIM('Named Boundary Report'!$A1705)="", "End of Project", $A1705))</f>
        <v>End of Project</v>
      </c>
      <c r="B1706" s="473" t="str">
        <f>IF(ISNUMBER('Named Boundary Report'!$A1705), "",TRIM(SUBSTITUTE('Named Boundary Report'!$A1705, CHAR(160), " ")))</f>
        <v/>
      </c>
      <c r="C1706" s="475">
        <f>'Named Boundary Report'!$F1705</f>
        <v>0</v>
      </c>
    </row>
    <row r="1707" spans="1:3" x14ac:dyDescent="0.25">
      <c r="A1707" s="532" t="str">
        <f>IF(ISNUMBER(VALUE(SUBSTITUTE('Named Boundary Report'!$A1706,"+",""))), VALUE(SUBSTITUTE('Named Boundary Report'!$A1706,"+","")), IF(TRIM('Named Boundary Report'!$A1706)="", "End of Project", $A1706))</f>
        <v>End of Project</v>
      </c>
      <c r="B1707" s="473" t="str">
        <f>IF(ISNUMBER('Named Boundary Report'!$A1706), "",TRIM(SUBSTITUTE('Named Boundary Report'!$A1706, CHAR(160), " ")))</f>
        <v/>
      </c>
      <c r="C1707" s="475">
        <f>'Named Boundary Report'!$F1706</f>
        <v>0</v>
      </c>
    </row>
    <row r="1708" spans="1:3" x14ac:dyDescent="0.25">
      <c r="A1708" s="532" t="str">
        <f>IF(ISNUMBER(VALUE(SUBSTITUTE('Named Boundary Report'!$A1707,"+",""))), VALUE(SUBSTITUTE('Named Boundary Report'!$A1707,"+","")), IF(TRIM('Named Boundary Report'!$A1707)="", "End of Project", $A1707))</f>
        <v>End of Project</v>
      </c>
      <c r="B1708" s="473" t="str">
        <f>IF(ISNUMBER('Named Boundary Report'!$A1707), "",TRIM(SUBSTITUTE('Named Boundary Report'!$A1707, CHAR(160), " ")))</f>
        <v/>
      </c>
      <c r="C1708" s="475">
        <f>'Named Boundary Report'!$F1707</f>
        <v>0</v>
      </c>
    </row>
    <row r="1709" spans="1:3" x14ac:dyDescent="0.25">
      <c r="A1709" s="532" t="str">
        <f>IF(ISNUMBER(VALUE(SUBSTITUTE('Named Boundary Report'!$A1708,"+",""))), VALUE(SUBSTITUTE('Named Boundary Report'!$A1708,"+","")), IF(TRIM('Named Boundary Report'!$A1708)="", "End of Project", $A1708))</f>
        <v>End of Project</v>
      </c>
      <c r="B1709" s="473" t="str">
        <f>IF(ISNUMBER('Named Boundary Report'!$A1708), "",TRIM(SUBSTITUTE('Named Boundary Report'!$A1708, CHAR(160), " ")))</f>
        <v/>
      </c>
      <c r="C1709" s="475">
        <f>'Named Boundary Report'!$F1708</f>
        <v>0</v>
      </c>
    </row>
    <row r="1710" spans="1:3" x14ac:dyDescent="0.25">
      <c r="A1710" s="532" t="str">
        <f>IF(ISNUMBER(VALUE(SUBSTITUTE('Named Boundary Report'!$A1709,"+",""))), VALUE(SUBSTITUTE('Named Boundary Report'!$A1709,"+","")), IF(TRIM('Named Boundary Report'!$A1709)="", "End of Project", $A1709))</f>
        <v>End of Project</v>
      </c>
      <c r="B1710" s="473" t="str">
        <f>IF(ISNUMBER('Named Boundary Report'!$A1709), "",TRIM(SUBSTITUTE('Named Boundary Report'!$A1709, CHAR(160), " ")))</f>
        <v/>
      </c>
      <c r="C1710" s="475">
        <f>'Named Boundary Report'!$F1709</f>
        <v>0</v>
      </c>
    </row>
    <row r="1711" spans="1:3" x14ac:dyDescent="0.25">
      <c r="A1711" s="532" t="str">
        <f>IF(ISNUMBER(VALUE(SUBSTITUTE('Named Boundary Report'!$A1710,"+",""))), VALUE(SUBSTITUTE('Named Boundary Report'!$A1710,"+","")), IF(TRIM('Named Boundary Report'!$A1710)="", "End of Project", $A1710))</f>
        <v>End of Project</v>
      </c>
      <c r="B1711" s="473" t="str">
        <f>IF(ISNUMBER('Named Boundary Report'!$A1710), "",TRIM(SUBSTITUTE('Named Boundary Report'!$A1710, CHAR(160), " ")))</f>
        <v/>
      </c>
      <c r="C1711" s="475">
        <f>'Named Boundary Report'!$F1710</f>
        <v>0</v>
      </c>
    </row>
    <row r="1712" spans="1:3" x14ac:dyDescent="0.25">
      <c r="A1712" s="532" t="str">
        <f>IF(ISNUMBER(VALUE(SUBSTITUTE('Named Boundary Report'!$A1711,"+",""))), VALUE(SUBSTITUTE('Named Boundary Report'!$A1711,"+","")), IF(TRIM('Named Boundary Report'!$A1711)="", "End of Project", $A1711))</f>
        <v>End of Project</v>
      </c>
      <c r="B1712" s="473" t="str">
        <f>IF(ISNUMBER('Named Boundary Report'!$A1711), "",TRIM(SUBSTITUTE('Named Boundary Report'!$A1711, CHAR(160), " ")))</f>
        <v/>
      </c>
      <c r="C1712" s="475">
        <f>'Named Boundary Report'!$F1711</f>
        <v>0</v>
      </c>
    </row>
    <row r="1713" spans="1:3" x14ac:dyDescent="0.25">
      <c r="A1713" s="532" t="str">
        <f>IF(ISNUMBER(VALUE(SUBSTITUTE('Named Boundary Report'!$A1712,"+",""))), VALUE(SUBSTITUTE('Named Boundary Report'!$A1712,"+","")), IF(TRIM('Named Boundary Report'!$A1712)="", "End of Project", $A1712))</f>
        <v>End of Project</v>
      </c>
      <c r="B1713" s="473" t="str">
        <f>IF(ISNUMBER('Named Boundary Report'!$A1712), "",TRIM(SUBSTITUTE('Named Boundary Report'!$A1712, CHAR(160), " ")))</f>
        <v/>
      </c>
      <c r="C1713" s="475">
        <f>'Named Boundary Report'!$F1712</f>
        <v>0</v>
      </c>
    </row>
    <row r="1714" spans="1:3" x14ac:dyDescent="0.25">
      <c r="A1714" s="532" t="str">
        <f>IF(ISNUMBER(VALUE(SUBSTITUTE('Named Boundary Report'!$A1713,"+",""))), VALUE(SUBSTITUTE('Named Boundary Report'!$A1713,"+","")), IF(TRIM('Named Boundary Report'!$A1713)="", "End of Project", $A1713))</f>
        <v>End of Project</v>
      </c>
      <c r="B1714" s="473" t="str">
        <f>IF(ISNUMBER('Named Boundary Report'!$A1713), "",TRIM(SUBSTITUTE('Named Boundary Report'!$A1713, CHAR(160), " ")))</f>
        <v/>
      </c>
      <c r="C1714" s="475">
        <f>'Named Boundary Report'!$F1713</f>
        <v>0</v>
      </c>
    </row>
    <row r="1715" spans="1:3" x14ac:dyDescent="0.25">
      <c r="A1715" s="532" t="str">
        <f>IF(ISNUMBER(VALUE(SUBSTITUTE('Named Boundary Report'!$A1714,"+",""))), VALUE(SUBSTITUTE('Named Boundary Report'!$A1714,"+","")), IF(TRIM('Named Boundary Report'!$A1714)="", "End of Project", $A1714))</f>
        <v>End of Project</v>
      </c>
      <c r="B1715" s="473" t="str">
        <f>IF(ISNUMBER('Named Boundary Report'!$A1714), "",TRIM(SUBSTITUTE('Named Boundary Report'!$A1714, CHAR(160), " ")))</f>
        <v/>
      </c>
      <c r="C1715" s="475">
        <f>'Named Boundary Report'!$F1714</f>
        <v>0</v>
      </c>
    </row>
    <row r="1716" spans="1:3" x14ac:dyDescent="0.25">
      <c r="A1716" s="532" t="str">
        <f>IF(ISNUMBER(VALUE(SUBSTITUTE('Named Boundary Report'!$A1715,"+",""))), VALUE(SUBSTITUTE('Named Boundary Report'!$A1715,"+","")), IF(TRIM('Named Boundary Report'!$A1715)="", "End of Project", $A1715))</f>
        <v>End of Project</v>
      </c>
      <c r="B1716" s="473" t="str">
        <f>IF(ISNUMBER('Named Boundary Report'!$A1715), "",TRIM(SUBSTITUTE('Named Boundary Report'!$A1715, CHAR(160), " ")))</f>
        <v/>
      </c>
      <c r="C1716" s="475">
        <f>'Named Boundary Report'!$F1715</f>
        <v>0</v>
      </c>
    </row>
    <row r="1717" spans="1:3" x14ac:dyDescent="0.25">
      <c r="A1717" s="532" t="str">
        <f>IF(ISNUMBER(VALUE(SUBSTITUTE('Named Boundary Report'!$A1716,"+",""))), VALUE(SUBSTITUTE('Named Boundary Report'!$A1716,"+","")), IF(TRIM('Named Boundary Report'!$A1716)="", "End of Project", $A1716))</f>
        <v>End of Project</v>
      </c>
      <c r="B1717" s="473" t="str">
        <f>IF(ISNUMBER('Named Boundary Report'!$A1716), "",TRIM(SUBSTITUTE('Named Boundary Report'!$A1716, CHAR(160), " ")))</f>
        <v/>
      </c>
      <c r="C1717" s="475">
        <f>'Named Boundary Report'!$F1716</f>
        <v>0</v>
      </c>
    </row>
    <row r="1718" spans="1:3" x14ac:dyDescent="0.25">
      <c r="A1718" s="532" t="str">
        <f>IF(ISNUMBER(VALUE(SUBSTITUTE('Named Boundary Report'!$A1717,"+",""))), VALUE(SUBSTITUTE('Named Boundary Report'!$A1717,"+","")), IF(TRIM('Named Boundary Report'!$A1717)="", "End of Project", $A1717))</f>
        <v>End of Project</v>
      </c>
      <c r="B1718" s="473" t="str">
        <f>IF(ISNUMBER('Named Boundary Report'!$A1717), "",TRIM(SUBSTITUTE('Named Boundary Report'!$A1717, CHAR(160), " ")))</f>
        <v/>
      </c>
      <c r="C1718" s="475">
        <f>'Named Boundary Report'!$F1717</f>
        <v>0</v>
      </c>
    </row>
    <row r="1719" spans="1:3" x14ac:dyDescent="0.25">
      <c r="A1719" s="532" t="str">
        <f>IF(ISNUMBER(VALUE(SUBSTITUTE('Named Boundary Report'!$A1718,"+",""))), VALUE(SUBSTITUTE('Named Boundary Report'!$A1718,"+","")), IF(TRIM('Named Boundary Report'!$A1718)="", "End of Project", $A1718))</f>
        <v>End of Project</v>
      </c>
      <c r="B1719" s="473" t="str">
        <f>IF(ISNUMBER('Named Boundary Report'!$A1718), "",TRIM(SUBSTITUTE('Named Boundary Report'!$A1718, CHAR(160), " ")))</f>
        <v/>
      </c>
      <c r="C1719" s="475">
        <f>'Named Boundary Report'!$F1718</f>
        <v>0</v>
      </c>
    </row>
    <row r="1720" spans="1:3" x14ac:dyDescent="0.25">
      <c r="A1720" s="532" t="str">
        <f>IF(ISNUMBER(VALUE(SUBSTITUTE('Named Boundary Report'!$A1719,"+",""))), VALUE(SUBSTITUTE('Named Boundary Report'!$A1719,"+","")), IF(TRIM('Named Boundary Report'!$A1719)="", "End of Project", $A1719))</f>
        <v>End of Project</v>
      </c>
      <c r="B1720" s="473" t="str">
        <f>IF(ISNUMBER('Named Boundary Report'!$A1719), "",TRIM(SUBSTITUTE('Named Boundary Report'!$A1719, CHAR(160), " ")))</f>
        <v/>
      </c>
      <c r="C1720" s="475">
        <f>'Named Boundary Report'!$F1719</f>
        <v>0</v>
      </c>
    </row>
    <row r="1721" spans="1:3" x14ac:dyDescent="0.25">
      <c r="A1721" s="532" t="str">
        <f>IF(ISNUMBER(VALUE(SUBSTITUTE('Named Boundary Report'!$A1720,"+",""))), VALUE(SUBSTITUTE('Named Boundary Report'!$A1720,"+","")), IF(TRIM('Named Boundary Report'!$A1720)="", "End of Project", $A1720))</f>
        <v>End of Project</v>
      </c>
      <c r="B1721" s="473" t="str">
        <f>IF(ISNUMBER('Named Boundary Report'!$A1720), "",TRIM(SUBSTITUTE('Named Boundary Report'!$A1720, CHAR(160), " ")))</f>
        <v/>
      </c>
      <c r="C1721" s="475">
        <f>'Named Boundary Report'!$F1720</f>
        <v>0</v>
      </c>
    </row>
    <row r="1722" spans="1:3" x14ac:dyDescent="0.25">
      <c r="A1722" s="532" t="str">
        <f>IF(ISNUMBER(VALUE(SUBSTITUTE('Named Boundary Report'!$A1721,"+",""))), VALUE(SUBSTITUTE('Named Boundary Report'!$A1721,"+","")), IF(TRIM('Named Boundary Report'!$A1721)="", "End of Project", $A1721))</f>
        <v>End of Project</v>
      </c>
      <c r="B1722" s="473" t="str">
        <f>IF(ISNUMBER('Named Boundary Report'!$A1721), "",TRIM(SUBSTITUTE('Named Boundary Report'!$A1721, CHAR(160), " ")))</f>
        <v/>
      </c>
      <c r="C1722" s="475">
        <f>'Named Boundary Report'!$F1721</f>
        <v>0</v>
      </c>
    </row>
    <row r="1723" spans="1:3" x14ac:dyDescent="0.25">
      <c r="A1723" s="532" t="str">
        <f>IF(ISNUMBER(VALUE(SUBSTITUTE('Named Boundary Report'!$A1722,"+",""))), VALUE(SUBSTITUTE('Named Boundary Report'!$A1722,"+","")), IF(TRIM('Named Boundary Report'!$A1722)="", "End of Project", $A1722))</f>
        <v>End of Project</v>
      </c>
      <c r="B1723" s="473" t="str">
        <f>IF(ISNUMBER('Named Boundary Report'!$A1722), "",TRIM(SUBSTITUTE('Named Boundary Report'!$A1722, CHAR(160), " ")))</f>
        <v/>
      </c>
      <c r="C1723" s="475">
        <f>'Named Boundary Report'!$F1722</f>
        <v>0</v>
      </c>
    </row>
    <row r="1724" spans="1:3" x14ac:dyDescent="0.25">
      <c r="A1724" s="532" t="str">
        <f>IF(ISNUMBER(VALUE(SUBSTITUTE('Named Boundary Report'!$A1723,"+",""))), VALUE(SUBSTITUTE('Named Boundary Report'!$A1723,"+","")), IF(TRIM('Named Boundary Report'!$A1723)="", "End of Project", $A1723))</f>
        <v>End of Project</v>
      </c>
      <c r="B1724" s="473" t="str">
        <f>IF(ISNUMBER('Named Boundary Report'!$A1723), "",TRIM(SUBSTITUTE('Named Boundary Report'!$A1723, CHAR(160), " ")))</f>
        <v/>
      </c>
      <c r="C1724" s="475">
        <f>'Named Boundary Report'!$F1723</f>
        <v>0</v>
      </c>
    </row>
    <row r="1725" spans="1:3" x14ac:dyDescent="0.25">
      <c r="A1725" s="532" t="str">
        <f>IF(ISNUMBER(VALUE(SUBSTITUTE('Named Boundary Report'!$A1724,"+",""))), VALUE(SUBSTITUTE('Named Boundary Report'!$A1724,"+","")), IF(TRIM('Named Boundary Report'!$A1724)="", "End of Project", $A1724))</f>
        <v>End of Project</v>
      </c>
      <c r="B1725" s="473" t="str">
        <f>IF(ISNUMBER('Named Boundary Report'!$A1724), "",TRIM(SUBSTITUTE('Named Boundary Report'!$A1724, CHAR(160), " ")))</f>
        <v/>
      </c>
      <c r="C1725" s="475">
        <f>'Named Boundary Report'!$F1724</f>
        <v>0</v>
      </c>
    </row>
    <row r="1726" spans="1:3" x14ac:dyDescent="0.25">
      <c r="A1726" s="532" t="str">
        <f>IF(ISNUMBER(VALUE(SUBSTITUTE('Named Boundary Report'!$A1725,"+",""))), VALUE(SUBSTITUTE('Named Boundary Report'!$A1725,"+","")), IF(TRIM('Named Boundary Report'!$A1725)="", "End of Project", $A1725))</f>
        <v>End of Project</v>
      </c>
      <c r="B1726" s="473" t="str">
        <f>IF(ISNUMBER('Named Boundary Report'!$A1725), "",TRIM(SUBSTITUTE('Named Boundary Report'!$A1725, CHAR(160), " ")))</f>
        <v/>
      </c>
      <c r="C1726" s="475">
        <f>'Named Boundary Report'!$F1725</f>
        <v>0</v>
      </c>
    </row>
    <row r="1727" spans="1:3" x14ac:dyDescent="0.25">
      <c r="A1727" s="532" t="str">
        <f>IF(ISNUMBER(VALUE(SUBSTITUTE('Named Boundary Report'!$A1726,"+",""))), VALUE(SUBSTITUTE('Named Boundary Report'!$A1726,"+","")), IF(TRIM('Named Boundary Report'!$A1726)="", "End of Project", $A1726))</f>
        <v>End of Project</v>
      </c>
      <c r="B1727" s="473" t="str">
        <f>IF(ISNUMBER('Named Boundary Report'!$A1726), "",TRIM(SUBSTITUTE('Named Boundary Report'!$A1726, CHAR(160), " ")))</f>
        <v/>
      </c>
      <c r="C1727" s="475">
        <f>'Named Boundary Report'!$F1726</f>
        <v>0</v>
      </c>
    </row>
    <row r="1728" spans="1:3" x14ac:dyDescent="0.25">
      <c r="A1728" s="532" t="str">
        <f>IF(ISNUMBER(VALUE(SUBSTITUTE('Named Boundary Report'!$A1727,"+",""))), VALUE(SUBSTITUTE('Named Boundary Report'!$A1727,"+","")), IF(TRIM('Named Boundary Report'!$A1727)="", "End of Project", $A1727))</f>
        <v>End of Project</v>
      </c>
      <c r="B1728" s="473" t="str">
        <f>IF(ISNUMBER('Named Boundary Report'!$A1727), "",TRIM(SUBSTITUTE('Named Boundary Report'!$A1727, CHAR(160), " ")))</f>
        <v/>
      </c>
      <c r="C1728" s="475">
        <f>'Named Boundary Report'!$F1727</f>
        <v>0</v>
      </c>
    </row>
    <row r="1729" spans="1:3" x14ac:dyDescent="0.25">
      <c r="A1729" s="532" t="str">
        <f>IF(ISNUMBER(VALUE(SUBSTITUTE('Named Boundary Report'!$A1728,"+",""))), VALUE(SUBSTITUTE('Named Boundary Report'!$A1728,"+","")), IF(TRIM('Named Boundary Report'!$A1728)="", "End of Project", $A1728))</f>
        <v>End of Project</v>
      </c>
      <c r="B1729" s="473" t="str">
        <f>IF(ISNUMBER('Named Boundary Report'!$A1728), "",TRIM(SUBSTITUTE('Named Boundary Report'!$A1728, CHAR(160), " ")))</f>
        <v/>
      </c>
      <c r="C1729" s="475">
        <f>'Named Boundary Report'!$F1728</f>
        <v>0</v>
      </c>
    </row>
    <row r="1730" spans="1:3" x14ac:dyDescent="0.25">
      <c r="A1730" s="532" t="str">
        <f>IF(ISNUMBER(VALUE(SUBSTITUTE('Named Boundary Report'!$A1729,"+",""))), VALUE(SUBSTITUTE('Named Boundary Report'!$A1729,"+","")), IF(TRIM('Named Boundary Report'!$A1729)="", "End of Project", $A1729))</f>
        <v>End of Project</v>
      </c>
      <c r="B1730" s="473" t="str">
        <f>IF(ISNUMBER('Named Boundary Report'!$A1729), "",TRIM(SUBSTITUTE('Named Boundary Report'!$A1729, CHAR(160), " ")))</f>
        <v/>
      </c>
      <c r="C1730" s="475">
        <f>'Named Boundary Report'!$F1729</f>
        <v>0</v>
      </c>
    </row>
    <row r="1731" spans="1:3" x14ac:dyDescent="0.25">
      <c r="A1731" s="532" t="str">
        <f>IF(ISNUMBER(VALUE(SUBSTITUTE('Named Boundary Report'!$A1730,"+",""))), VALUE(SUBSTITUTE('Named Boundary Report'!$A1730,"+","")), IF(TRIM('Named Boundary Report'!$A1730)="", "End of Project", $A1730))</f>
        <v>End of Project</v>
      </c>
      <c r="B1731" s="473" t="str">
        <f>IF(ISNUMBER('Named Boundary Report'!$A1730), "",TRIM(SUBSTITUTE('Named Boundary Report'!$A1730, CHAR(160), " ")))</f>
        <v/>
      </c>
      <c r="C1731" s="475">
        <f>'Named Boundary Report'!$F1730</f>
        <v>0</v>
      </c>
    </row>
    <row r="1732" spans="1:3" x14ac:dyDescent="0.25">
      <c r="A1732" s="532" t="str">
        <f>IF(ISNUMBER(VALUE(SUBSTITUTE('Named Boundary Report'!$A1731,"+",""))), VALUE(SUBSTITUTE('Named Boundary Report'!$A1731,"+","")), IF(TRIM('Named Boundary Report'!$A1731)="", "End of Project", $A1731))</f>
        <v>End of Project</v>
      </c>
      <c r="B1732" s="473" t="str">
        <f>IF(ISNUMBER('Named Boundary Report'!$A1731), "",TRIM(SUBSTITUTE('Named Boundary Report'!$A1731, CHAR(160), " ")))</f>
        <v/>
      </c>
      <c r="C1732" s="475">
        <f>'Named Boundary Report'!$F1731</f>
        <v>0</v>
      </c>
    </row>
    <row r="1733" spans="1:3" x14ac:dyDescent="0.25">
      <c r="A1733" s="532" t="str">
        <f>IF(ISNUMBER(VALUE(SUBSTITUTE('Named Boundary Report'!$A1732,"+",""))), VALUE(SUBSTITUTE('Named Boundary Report'!$A1732,"+","")), IF(TRIM('Named Boundary Report'!$A1732)="", "End of Project", $A1732))</f>
        <v>End of Project</v>
      </c>
      <c r="B1733" s="473" t="str">
        <f>IF(ISNUMBER('Named Boundary Report'!$A1732), "",TRIM(SUBSTITUTE('Named Boundary Report'!$A1732, CHAR(160), " ")))</f>
        <v/>
      </c>
      <c r="C1733" s="475">
        <f>'Named Boundary Report'!$F1732</f>
        <v>0</v>
      </c>
    </row>
    <row r="1734" spans="1:3" x14ac:dyDescent="0.25">
      <c r="A1734" s="532" t="str">
        <f>IF(ISNUMBER(VALUE(SUBSTITUTE('Named Boundary Report'!$A1733,"+",""))), VALUE(SUBSTITUTE('Named Boundary Report'!$A1733,"+","")), IF(TRIM('Named Boundary Report'!$A1733)="", "End of Project", $A1733))</f>
        <v>End of Project</v>
      </c>
      <c r="B1734" s="473" t="str">
        <f>IF(ISNUMBER('Named Boundary Report'!$A1733), "",TRIM(SUBSTITUTE('Named Boundary Report'!$A1733, CHAR(160), " ")))</f>
        <v/>
      </c>
      <c r="C1734" s="475">
        <f>'Named Boundary Report'!$F1733</f>
        <v>0</v>
      </c>
    </row>
    <row r="1735" spans="1:3" x14ac:dyDescent="0.25">
      <c r="A1735" s="532" t="str">
        <f>IF(ISNUMBER(VALUE(SUBSTITUTE('Named Boundary Report'!$A1734,"+",""))), VALUE(SUBSTITUTE('Named Boundary Report'!$A1734,"+","")), IF(TRIM('Named Boundary Report'!$A1734)="", "End of Project", $A1734))</f>
        <v>End of Project</v>
      </c>
      <c r="B1735" s="473" t="str">
        <f>IF(ISNUMBER('Named Boundary Report'!$A1734), "",TRIM(SUBSTITUTE('Named Boundary Report'!$A1734, CHAR(160), " ")))</f>
        <v/>
      </c>
      <c r="C1735" s="475">
        <f>'Named Boundary Report'!$F1734</f>
        <v>0</v>
      </c>
    </row>
    <row r="1736" spans="1:3" x14ac:dyDescent="0.25">
      <c r="A1736" s="532" t="str">
        <f>IF(ISNUMBER(VALUE(SUBSTITUTE('Named Boundary Report'!$A1735,"+",""))), VALUE(SUBSTITUTE('Named Boundary Report'!$A1735,"+","")), IF(TRIM('Named Boundary Report'!$A1735)="", "End of Project", $A1735))</f>
        <v>End of Project</v>
      </c>
      <c r="B1736" s="473" t="str">
        <f>IF(ISNUMBER('Named Boundary Report'!$A1735), "",TRIM(SUBSTITUTE('Named Boundary Report'!$A1735, CHAR(160), " ")))</f>
        <v/>
      </c>
      <c r="C1736" s="475">
        <f>'Named Boundary Report'!$F1735</f>
        <v>0</v>
      </c>
    </row>
    <row r="1737" spans="1:3" x14ac:dyDescent="0.25">
      <c r="A1737" s="532" t="str">
        <f>IF(ISNUMBER(VALUE(SUBSTITUTE('Named Boundary Report'!$A1736,"+",""))), VALUE(SUBSTITUTE('Named Boundary Report'!$A1736,"+","")), IF(TRIM('Named Boundary Report'!$A1736)="", "End of Project", $A1736))</f>
        <v>End of Project</v>
      </c>
      <c r="B1737" s="473" t="str">
        <f>IF(ISNUMBER('Named Boundary Report'!$A1736), "",TRIM(SUBSTITUTE('Named Boundary Report'!$A1736, CHAR(160), " ")))</f>
        <v/>
      </c>
      <c r="C1737" s="475">
        <f>'Named Boundary Report'!$F1736</f>
        <v>0</v>
      </c>
    </row>
    <row r="1738" spans="1:3" x14ac:dyDescent="0.25">
      <c r="A1738" s="532" t="str">
        <f>IF(ISNUMBER(VALUE(SUBSTITUTE('Named Boundary Report'!$A1737,"+",""))), VALUE(SUBSTITUTE('Named Boundary Report'!$A1737,"+","")), IF(TRIM('Named Boundary Report'!$A1737)="", "End of Project", $A1737))</f>
        <v>End of Project</v>
      </c>
      <c r="B1738" s="473" t="str">
        <f>IF(ISNUMBER('Named Boundary Report'!$A1737), "",TRIM(SUBSTITUTE('Named Boundary Report'!$A1737, CHAR(160), " ")))</f>
        <v/>
      </c>
      <c r="C1738" s="475">
        <f>'Named Boundary Report'!$F1737</f>
        <v>0</v>
      </c>
    </row>
    <row r="1739" spans="1:3" x14ac:dyDescent="0.25">
      <c r="A1739" s="532" t="str">
        <f>IF(ISNUMBER(VALUE(SUBSTITUTE('Named Boundary Report'!$A1738,"+",""))), VALUE(SUBSTITUTE('Named Boundary Report'!$A1738,"+","")), IF(TRIM('Named Boundary Report'!$A1738)="", "End of Project", $A1738))</f>
        <v>End of Project</v>
      </c>
      <c r="B1739" s="473" t="str">
        <f>IF(ISNUMBER('Named Boundary Report'!$A1738), "",TRIM(SUBSTITUTE('Named Boundary Report'!$A1738, CHAR(160), " ")))</f>
        <v/>
      </c>
      <c r="C1739" s="475">
        <f>'Named Boundary Report'!$F1738</f>
        <v>0</v>
      </c>
    </row>
    <row r="1740" spans="1:3" x14ac:dyDescent="0.25">
      <c r="A1740" s="532" t="str">
        <f>IF(ISNUMBER(VALUE(SUBSTITUTE('Named Boundary Report'!$A1739,"+",""))), VALUE(SUBSTITUTE('Named Boundary Report'!$A1739,"+","")), IF(TRIM('Named Boundary Report'!$A1739)="", "End of Project", $A1739))</f>
        <v>End of Project</v>
      </c>
      <c r="B1740" s="473" t="str">
        <f>IF(ISNUMBER('Named Boundary Report'!$A1739), "",TRIM(SUBSTITUTE('Named Boundary Report'!$A1739, CHAR(160), " ")))</f>
        <v/>
      </c>
      <c r="C1740" s="475">
        <f>'Named Boundary Report'!$F1739</f>
        <v>0</v>
      </c>
    </row>
    <row r="1741" spans="1:3" x14ac:dyDescent="0.25">
      <c r="A1741" s="532" t="str">
        <f>IF(ISNUMBER(VALUE(SUBSTITUTE('Named Boundary Report'!$A1740,"+",""))), VALUE(SUBSTITUTE('Named Boundary Report'!$A1740,"+","")), IF(TRIM('Named Boundary Report'!$A1740)="", "End of Project", $A1740))</f>
        <v>End of Project</v>
      </c>
      <c r="B1741" s="473" t="str">
        <f>IF(ISNUMBER('Named Boundary Report'!$A1740), "",TRIM(SUBSTITUTE('Named Boundary Report'!$A1740, CHAR(160), " ")))</f>
        <v/>
      </c>
      <c r="C1741" s="475">
        <f>'Named Boundary Report'!$F1740</f>
        <v>0</v>
      </c>
    </row>
    <row r="1742" spans="1:3" x14ac:dyDescent="0.25">
      <c r="A1742" s="532" t="str">
        <f>IF(ISNUMBER(VALUE(SUBSTITUTE('Named Boundary Report'!$A1741,"+",""))), VALUE(SUBSTITUTE('Named Boundary Report'!$A1741,"+","")), IF(TRIM('Named Boundary Report'!$A1741)="", "End of Project", $A1741))</f>
        <v>End of Project</v>
      </c>
      <c r="B1742" s="473" t="str">
        <f>IF(ISNUMBER('Named Boundary Report'!$A1741), "",TRIM(SUBSTITUTE('Named Boundary Report'!$A1741, CHAR(160), " ")))</f>
        <v/>
      </c>
      <c r="C1742" s="475">
        <f>'Named Boundary Report'!$F1741</f>
        <v>0</v>
      </c>
    </row>
    <row r="1743" spans="1:3" x14ac:dyDescent="0.25">
      <c r="A1743" s="532" t="str">
        <f>IF(ISNUMBER(VALUE(SUBSTITUTE('Named Boundary Report'!$A1742,"+",""))), VALUE(SUBSTITUTE('Named Boundary Report'!$A1742,"+","")), IF(TRIM('Named Boundary Report'!$A1742)="", "End of Project", $A1742))</f>
        <v>End of Project</v>
      </c>
      <c r="B1743" s="473" t="str">
        <f>IF(ISNUMBER('Named Boundary Report'!$A1742), "",TRIM(SUBSTITUTE('Named Boundary Report'!$A1742, CHAR(160), " ")))</f>
        <v/>
      </c>
      <c r="C1743" s="475">
        <f>'Named Boundary Report'!$F1742</f>
        <v>0</v>
      </c>
    </row>
    <row r="1744" spans="1:3" x14ac:dyDescent="0.25">
      <c r="A1744" s="532" t="str">
        <f>IF(ISNUMBER(VALUE(SUBSTITUTE('Named Boundary Report'!$A1743,"+",""))), VALUE(SUBSTITUTE('Named Boundary Report'!$A1743,"+","")), IF(TRIM('Named Boundary Report'!$A1743)="", "End of Project", $A1743))</f>
        <v>End of Project</v>
      </c>
      <c r="B1744" s="473" t="str">
        <f>IF(ISNUMBER('Named Boundary Report'!$A1743), "",TRIM(SUBSTITUTE('Named Boundary Report'!$A1743, CHAR(160), " ")))</f>
        <v/>
      </c>
      <c r="C1744" s="475">
        <f>'Named Boundary Report'!$F1743</f>
        <v>0</v>
      </c>
    </row>
    <row r="1745" spans="1:3" x14ac:dyDescent="0.25">
      <c r="A1745" s="532" t="str">
        <f>IF(ISNUMBER(VALUE(SUBSTITUTE('Named Boundary Report'!$A1744,"+",""))), VALUE(SUBSTITUTE('Named Boundary Report'!$A1744,"+","")), IF(TRIM('Named Boundary Report'!$A1744)="", "End of Project", $A1744))</f>
        <v>End of Project</v>
      </c>
      <c r="B1745" s="473" t="str">
        <f>IF(ISNUMBER('Named Boundary Report'!$A1744), "",TRIM(SUBSTITUTE('Named Boundary Report'!$A1744, CHAR(160), " ")))</f>
        <v/>
      </c>
      <c r="C1745" s="475">
        <f>'Named Boundary Report'!$F1744</f>
        <v>0</v>
      </c>
    </row>
    <row r="1746" spans="1:3" x14ac:dyDescent="0.25">
      <c r="A1746" s="532" t="str">
        <f>IF(ISNUMBER(VALUE(SUBSTITUTE('Named Boundary Report'!$A1745,"+",""))), VALUE(SUBSTITUTE('Named Boundary Report'!$A1745,"+","")), IF(TRIM('Named Boundary Report'!$A1745)="", "End of Project", $A1745))</f>
        <v>End of Project</v>
      </c>
      <c r="B1746" s="473" t="str">
        <f>IF(ISNUMBER('Named Boundary Report'!$A1745), "",TRIM(SUBSTITUTE('Named Boundary Report'!$A1745, CHAR(160), " ")))</f>
        <v/>
      </c>
      <c r="C1746" s="475">
        <f>'Named Boundary Report'!$F1745</f>
        <v>0</v>
      </c>
    </row>
    <row r="1747" spans="1:3" x14ac:dyDescent="0.25">
      <c r="A1747" s="532" t="str">
        <f>IF(ISNUMBER(VALUE(SUBSTITUTE('Named Boundary Report'!$A1746,"+",""))), VALUE(SUBSTITUTE('Named Boundary Report'!$A1746,"+","")), IF(TRIM('Named Boundary Report'!$A1746)="", "End of Project", $A1746))</f>
        <v>End of Project</v>
      </c>
      <c r="B1747" s="473" t="str">
        <f>IF(ISNUMBER('Named Boundary Report'!$A1746), "",TRIM(SUBSTITUTE('Named Boundary Report'!$A1746, CHAR(160), " ")))</f>
        <v/>
      </c>
      <c r="C1747" s="475">
        <f>'Named Boundary Report'!$F1746</f>
        <v>0</v>
      </c>
    </row>
    <row r="1748" spans="1:3" x14ac:dyDescent="0.25">
      <c r="A1748" s="532" t="str">
        <f>IF(ISNUMBER(VALUE(SUBSTITUTE('Named Boundary Report'!$A1747,"+",""))), VALUE(SUBSTITUTE('Named Boundary Report'!$A1747,"+","")), IF(TRIM('Named Boundary Report'!$A1747)="", "End of Project", $A1747))</f>
        <v>End of Project</v>
      </c>
      <c r="B1748" s="473" t="str">
        <f>IF(ISNUMBER('Named Boundary Report'!$A1747), "",TRIM(SUBSTITUTE('Named Boundary Report'!$A1747, CHAR(160), " ")))</f>
        <v/>
      </c>
      <c r="C1748" s="475">
        <f>'Named Boundary Report'!$F1747</f>
        <v>0</v>
      </c>
    </row>
    <row r="1749" spans="1:3" x14ac:dyDescent="0.25">
      <c r="A1749" s="532" t="str">
        <f>IF(ISNUMBER(VALUE(SUBSTITUTE('Named Boundary Report'!$A1748,"+",""))), VALUE(SUBSTITUTE('Named Boundary Report'!$A1748,"+","")), IF(TRIM('Named Boundary Report'!$A1748)="", "End of Project", $A1748))</f>
        <v>End of Project</v>
      </c>
      <c r="B1749" s="473" t="str">
        <f>IF(ISNUMBER('Named Boundary Report'!$A1748), "",TRIM(SUBSTITUTE('Named Boundary Report'!$A1748, CHAR(160), " ")))</f>
        <v/>
      </c>
      <c r="C1749" s="475">
        <f>'Named Boundary Report'!$F1748</f>
        <v>0</v>
      </c>
    </row>
    <row r="1750" spans="1:3" x14ac:dyDescent="0.25">
      <c r="A1750" s="532" t="str">
        <f>IF(ISNUMBER(VALUE(SUBSTITUTE('Named Boundary Report'!$A1749,"+",""))), VALUE(SUBSTITUTE('Named Boundary Report'!$A1749,"+","")), IF(TRIM('Named Boundary Report'!$A1749)="", "End of Project", $A1749))</f>
        <v>End of Project</v>
      </c>
      <c r="B1750" s="473" t="str">
        <f>IF(ISNUMBER('Named Boundary Report'!$A1749), "",TRIM(SUBSTITUTE('Named Boundary Report'!$A1749, CHAR(160), " ")))</f>
        <v/>
      </c>
      <c r="C1750" s="475">
        <f>'Named Boundary Report'!$F1749</f>
        <v>0</v>
      </c>
    </row>
    <row r="1751" spans="1:3" x14ac:dyDescent="0.25">
      <c r="A1751" s="532" t="str">
        <f>IF(ISNUMBER(VALUE(SUBSTITUTE('Named Boundary Report'!$A1750,"+",""))), VALUE(SUBSTITUTE('Named Boundary Report'!$A1750,"+","")), IF(TRIM('Named Boundary Report'!$A1750)="", "End of Project", $A1750))</f>
        <v>End of Project</v>
      </c>
      <c r="B1751" s="473" t="str">
        <f>IF(ISNUMBER('Named Boundary Report'!$A1750), "",TRIM(SUBSTITUTE('Named Boundary Report'!$A1750, CHAR(160), " ")))</f>
        <v/>
      </c>
      <c r="C1751" s="475">
        <f>'Named Boundary Report'!$F1750</f>
        <v>0</v>
      </c>
    </row>
    <row r="1752" spans="1:3" x14ac:dyDescent="0.25">
      <c r="A1752" s="532" t="str">
        <f>IF(ISNUMBER(VALUE(SUBSTITUTE('Named Boundary Report'!$A1751,"+",""))), VALUE(SUBSTITUTE('Named Boundary Report'!$A1751,"+","")), IF(TRIM('Named Boundary Report'!$A1751)="", "End of Project", $A1751))</f>
        <v>End of Project</v>
      </c>
      <c r="B1752" s="473" t="str">
        <f>IF(ISNUMBER('Named Boundary Report'!$A1751), "",TRIM(SUBSTITUTE('Named Boundary Report'!$A1751, CHAR(160), " ")))</f>
        <v/>
      </c>
      <c r="C1752" s="475">
        <f>'Named Boundary Report'!$F1751</f>
        <v>0</v>
      </c>
    </row>
    <row r="1753" spans="1:3" x14ac:dyDescent="0.25">
      <c r="A1753" s="532" t="str">
        <f>IF(ISNUMBER(VALUE(SUBSTITUTE('Named Boundary Report'!$A1752,"+",""))), VALUE(SUBSTITUTE('Named Boundary Report'!$A1752,"+","")), IF(TRIM('Named Boundary Report'!$A1752)="", "End of Project", $A1752))</f>
        <v>End of Project</v>
      </c>
      <c r="B1753" s="473" t="str">
        <f>IF(ISNUMBER('Named Boundary Report'!$A1752), "",TRIM(SUBSTITUTE('Named Boundary Report'!$A1752, CHAR(160), " ")))</f>
        <v/>
      </c>
      <c r="C1753" s="475">
        <f>'Named Boundary Report'!$F1752</f>
        <v>0</v>
      </c>
    </row>
    <row r="1754" spans="1:3" x14ac:dyDescent="0.25">
      <c r="A1754" s="532" t="str">
        <f>IF(ISNUMBER(VALUE(SUBSTITUTE('Named Boundary Report'!$A1753,"+",""))), VALUE(SUBSTITUTE('Named Boundary Report'!$A1753,"+","")), IF(TRIM('Named Boundary Report'!$A1753)="", "End of Project", $A1753))</f>
        <v>End of Project</v>
      </c>
      <c r="B1754" s="473" t="str">
        <f>IF(ISNUMBER('Named Boundary Report'!$A1753), "",TRIM(SUBSTITUTE('Named Boundary Report'!$A1753, CHAR(160), " ")))</f>
        <v/>
      </c>
      <c r="C1754" s="475">
        <f>'Named Boundary Report'!$F1753</f>
        <v>0</v>
      </c>
    </row>
    <row r="1755" spans="1:3" x14ac:dyDescent="0.25">
      <c r="A1755" s="532" t="str">
        <f>IF(ISNUMBER(VALUE(SUBSTITUTE('Named Boundary Report'!$A1754,"+",""))), VALUE(SUBSTITUTE('Named Boundary Report'!$A1754,"+","")), IF(TRIM('Named Boundary Report'!$A1754)="", "End of Project", $A1754))</f>
        <v>End of Project</v>
      </c>
      <c r="B1755" s="473" t="str">
        <f>IF(ISNUMBER('Named Boundary Report'!$A1754), "",TRIM(SUBSTITUTE('Named Boundary Report'!$A1754, CHAR(160), " ")))</f>
        <v/>
      </c>
      <c r="C1755" s="475">
        <f>'Named Boundary Report'!$F1754</f>
        <v>0</v>
      </c>
    </row>
    <row r="1756" spans="1:3" x14ac:dyDescent="0.25">
      <c r="A1756" s="532" t="str">
        <f>IF(ISNUMBER(VALUE(SUBSTITUTE('Named Boundary Report'!$A1755,"+",""))), VALUE(SUBSTITUTE('Named Boundary Report'!$A1755,"+","")), IF(TRIM('Named Boundary Report'!$A1755)="", "End of Project", $A1755))</f>
        <v>End of Project</v>
      </c>
      <c r="B1756" s="473" t="str">
        <f>IF(ISNUMBER('Named Boundary Report'!$A1755), "",TRIM(SUBSTITUTE('Named Boundary Report'!$A1755, CHAR(160), " ")))</f>
        <v/>
      </c>
      <c r="C1756" s="475">
        <f>'Named Boundary Report'!$F1755</f>
        <v>0</v>
      </c>
    </row>
    <row r="1757" spans="1:3" x14ac:dyDescent="0.25">
      <c r="A1757" s="532" t="str">
        <f>IF(ISNUMBER(VALUE(SUBSTITUTE('Named Boundary Report'!$A1756,"+",""))), VALUE(SUBSTITUTE('Named Boundary Report'!$A1756,"+","")), IF(TRIM('Named Boundary Report'!$A1756)="", "End of Project", $A1756))</f>
        <v>End of Project</v>
      </c>
      <c r="B1757" s="473" t="str">
        <f>IF(ISNUMBER('Named Boundary Report'!$A1756), "",TRIM(SUBSTITUTE('Named Boundary Report'!$A1756, CHAR(160), " ")))</f>
        <v/>
      </c>
      <c r="C1757" s="475">
        <f>'Named Boundary Report'!$F1756</f>
        <v>0</v>
      </c>
    </row>
    <row r="1758" spans="1:3" x14ac:dyDescent="0.25">
      <c r="A1758" s="532" t="str">
        <f>IF(ISNUMBER(VALUE(SUBSTITUTE('Named Boundary Report'!$A1757,"+",""))), VALUE(SUBSTITUTE('Named Boundary Report'!$A1757,"+","")), IF(TRIM('Named Boundary Report'!$A1757)="", "End of Project", $A1757))</f>
        <v>End of Project</v>
      </c>
      <c r="B1758" s="473" t="str">
        <f>IF(ISNUMBER('Named Boundary Report'!$A1757), "",TRIM(SUBSTITUTE('Named Boundary Report'!$A1757, CHAR(160), " ")))</f>
        <v/>
      </c>
      <c r="C1758" s="475">
        <f>'Named Boundary Report'!$F1757</f>
        <v>0</v>
      </c>
    </row>
    <row r="1759" spans="1:3" x14ac:dyDescent="0.25">
      <c r="A1759" s="532" t="str">
        <f>IF(ISNUMBER(VALUE(SUBSTITUTE('Named Boundary Report'!$A1758,"+",""))), VALUE(SUBSTITUTE('Named Boundary Report'!$A1758,"+","")), IF(TRIM('Named Boundary Report'!$A1758)="", "End of Project", $A1758))</f>
        <v>End of Project</v>
      </c>
      <c r="B1759" s="473" t="str">
        <f>IF(ISNUMBER('Named Boundary Report'!$A1758), "",TRIM(SUBSTITUTE('Named Boundary Report'!$A1758, CHAR(160), " ")))</f>
        <v/>
      </c>
      <c r="C1759" s="475">
        <f>'Named Boundary Report'!$F1758</f>
        <v>0</v>
      </c>
    </row>
    <row r="1760" spans="1:3" x14ac:dyDescent="0.25">
      <c r="A1760" s="532" t="str">
        <f>IF(ISNUMBER(VALUE(SUBSTITUTE('Named Boundary Report'!$A1759,"+",""))), VALUE(SUBSTITUTE('Named Boundary Report'!$A1759,"+","")), IF(TRIM('Named Boundary Report'!$A1759)="", "End of Project", $A1759))</f>
        <v>End of Project</v>
      </c>
      <c r="B1760" s="473" t="str">
        <f>IF(ISNUMBER('Named Boundary Report'!$A1759), "",TRIM(SUBSTITUTE('Named Boundary Report'!$A1759, CHAR(160), " ")))</f>
        <v/>
      </c>
      <c r="C1760" s="475">
        <f>'Named Boundary Report'!$F1759</f>
        <v>0</v>
      </c>
    </row>
    <row r="1761" spans="1:3" x14ac:dyDescent="0.25">
      <c r="A1761" s="532" t="str">
        <f>IF(ISNUMBER(VALUE(SUBSTITUTE('Named Boundary Report'!$A1760,"+",""))), VALUE(SUBSTITUTE('Named Boundary Report'!$A1760,"+","")), IF(TRIM('Named Boundary Report'!$A1760)="", "End of Project", $A1760))</f>
        <v>End of Project</v>
      </c>
      <c r="B1761" s="473" t="str">
        <f>IF(ISNUMBER('Named Boundary Report'!$A1760), "",TRIM(SUBSTITUTE('Named Boundary Report'!$A1760, CHAR(160), " ")))</f>
        <v/>
      </c>
      <c r="C1761" s="475">
        <f>'Named Boundary Report'!$F1760</f>
        <v>0</v>
      </c>
    </row>
    <row r="1762" spans="1:3" x14ac:dyDescent="0.25">
      <c r="A1762" s="532" t="str">
        <f>IF(ISNUMBER(VALUE(SUBSTITUTE('Named Boundary Report'!$A1761,"+",""))), VALUE(SUBSTITUTE('Named Boundary Report'!$A1761,"+","")), IF(TRIM('Named Boundary Report'!$A1761)="", "End of Project", $A1761))</f>
        <v>End of Project</v>
      </c>
      <c r="B1762" s="473" t="str">
        <f>IF(ISNUMBER('Named Boundary Report'!$A1761), "",TRIM(SUBSTITUTE('Named Boundary Report'!$A1761, CHAR(160), " ")))</f>
        <v/>
      </c>
      <c r="C1762" s="475">
        <f>'Named Boundary Report'!$F1761</f>
        <v>0</v>
      </c>
    </row>
    <row r="1763" spans="1:3" x14ac:dyDescent="0.25">
      <c r="A1763" s="532" t="str">
        <f>IF(ISNUMBER(VALUE(SUBSTITUTE('Named Boundary Report'!$A1762,"+",""))), VALUE(SUBSTITUTE('Named Boundary Report'!$A1762,"+","")), IF(TRIM('Named Boundary Report'!$A1762)="", "End of Project", $A1762))</f>
        <v>End of Project</v>
      </c>
      <c r="B1763" s="473" t="str">
        <f>IF(ISNUMBER('Named Boundary Report'!$A1762), "",TRIM(SUBSTITUTE('Named Boundary Report'!$A1762, CHAR(160), " ")))</f>
        <v/>
      </c>
      <c r="C1763" s="475">
        <f>'Named Boundary Report'!$F1762</f>
        <v>0</v>
      </c>
    </row>
    <row r="1764" spans="1:3" x14ac:dyDescent="0.25">
      <c r="A1764" s="532" t="str">
        <f>IF(ISNUMBER(VALUE(SUBSTITUTE('Named Boundary Report'!$A1763,"+",""))), VALUE(SUBSTITUTE('Named Boundary Report'!$A1763,"+","")), IF(TRIM('Named Boundary Report'!$A1763)="", "End of Project", $A1763))</f>
        <v>End of Project</v>
      </c>
      <c r="B1764" s="473" t="str">
        <f>IF(ISNUMBER('Named Boundary Report'!$A1763), "",TRIM(SUBSTITUTE('Named Boundary Report'!$A1763, CHAR(160), " ")))</f>
        <v/>
      </c>
      <c r="C1764" s="475">
        <f>'Named Boundary Report'!$F1763</f>
        <v>0</v>
      </c>
    </row>
    <row r="1765" spans="1:3" x14ac:dyDescent="0.25">
      <c r="A1765" s="532" t="str">
        <f>IF(ISNUMBER(VALUE(SUBSTITUTE('Named Boundary Report'!$A1764,"+",""))), VALUE(SUBSTITUTE('Named Boundary Report'!$A1764,"+","")), IF(TRIM('Named Boundary Report'!$A1764)="", "End of Project", $A1764))</f>
        <v>End of Project</v>
      </c>
      <c r="B1765" s="473" t="str">
        <f>IF(ISNUMBER('Named Boundary Report'!$A1764), "",TRIM(SUBSTITUTE('Named Boundary Report'!$A1764, CHAR(160), " ")))</f>
        <v/>
      </c>
      <c r="C1765" s="475">
        <f>'Named Boundary Report'!$F1764</f>
        <v>0</v>
      </c>
    </row>
    <row r="1766" spans="1:3" x14ac:dyDescent="0.25">
      <c r="A1766" s="532" t="str">
        <f>IF(ISNUMBER(VALUE(SUBSTITUTE('Named Boundary Report'!$A1765,"+",""))), VALUE(SUBSTITUTE('Named Boundary Report'!$A1765,"+","")), IF(TRIM('Named Boundary Report'!$A1765)="", "End of Project", $A1765))</f>
        <v>End of Project</v>
      </c>
      <c r="B1766" s="473" t="str">
        <f>IF(ISNUMBER('Named Boundary Report'!$A1765), "",TRIM(SUBSTITUTE('Named Boundary Report'!$A1765, CHAR(160), " ")))</f>
        <v/>
      </c>
      <c r="C1766" s="475">
        <f>'Named Boundary Report'!$F1765</f>
        <v>0</v>
      </c>
    </row>
    <row r="1767" spans="1:3" x14ac:dyDescent="0.25">
      <c r="A1767" s="532" t="str">
        <f>IF(ISNUMBER(VALUE(SUBSTITUTE('Named Boundary Report'!$A1766,"+",""))), VALUE(SUBSTITUTE('Named Boundary Report'!$A1766,"+","")), IF(TRIM('Named Boundary Report'!$A1766)="", "End of Project", $A1766))</f>
        <v>End of Project</v>
      </c>
      <c r="B1767" s="473" t="str">
        <f>IF(ISNUMBER('Named Boundary Report'!$A1766), "",TRIM(SUBSTITUTE('Named Boundary Report'!$A1766, CHAR(160), " ")))</f>
        <v/>
      </c>
      <c r="C1767" s="475">
        <f>'Named Boundary Report'!$F1766</f>
        <v>0</v>
      </c>
    </row>
    <row r="1768" spans="1:3" x14ac:dyDescent="0.25">
      <c r="A1768" s="532" t="str">
        <f>IF(ISNUMBER(VALUE(SUBSTITUTE('Named Boundary Report'!$A1767,"+",""))), VALUE(SUBSTITUTE('Named Boundary Report'!$A1767,"+","")), IF(TRIM('Named Boundary Report'!$A1767)="", "End of Project", $A1767))</f>
        <v>End of Project</v>
      </c>
      <c r="B1768" s="473" t="str">
        <f>IF(ISNUMBER('Named Boundary Report'!$A1767), "",TRIM(SUBSTITUTE('Named Boundary Report'!$A1767, CHAR(160), " ")))</f>
        <v/>
      </c>
      <c r="C1768" s="475">
        <f>'Named Boundary Report'!$F1767</f>
        <v>0</v>
      </c>
    </row>
    <row r="1769" spans="1:3" x14ac:dyDescent="0.25">
      <c r="A1769" s="532" t="str">
        <f>IF(ISNUMBER(VALUE(SUBSTITUTE('Named Boundary Report'!$A1768,"+",""))), VALUE(SUBSTITUTE('Named Boundary Report'!$A1768,"+","")), IF(TRIM('Named Boundary Report'!$A1768)="", "End of Project", $A1768))</f>
        <v>End of Project</v>
      </c>
      <c r="B1769" s="473" t="str">
        <f>IF(ISNUMBER('Named Boundary Report'!$A1768), "",TRIM(SUBSTITUTE('Named Boundary Report'!$A1768, CHAR(160), " ")))</f>
        <v/>
      </c>
      <c r="C1769" s="475">
        <f>'Named Boundary Report'!$F1768</f>
        <v>0</v>
      </c>
    </row>
    <row r="1770" spans="1:3" x14ac:dyDescent="0.25">
      <c r="A1770" s="532" t="str">
        <f>IF(ISNUMBER(VALUE(SUBSTITUTE('Named Boundary Report'!$A1769,"+",""))), VALUE(SUBSTITUTE('Named Boundary Report'!$A1769,"+","")), IF(TRIM('Named Boundary Report'!$A1769)="", "End of Project", $A1769))</f>
        <v>End of Project</v>
      </c>
      <c r="B1770" s="473" t="str">
        <f>IF(ISNUMBER('Named Boundary Report'!$A1769), "",TRIM(SUBSTITUTE('Named Boundary Report'!$A1769, CHAR(160), " ")))</f>
        <v/>
      </c>
      <c r="C1770" s="475">
        <f>'Named Boundary Report'!$F1769</f>
        <v>0</v>
      </c>
    </row>
    <row r="1771" spans="1:3" x14ac:dyDescent="0.25">
      <c r="A1771" s="532" t="str">
        <f>IF(ISNUMBER(VALUE(SUBSTITUTE('Named Boundary Report'!$A1770,"+",""))), VALUE(SUBSTITUTE('Named Boundary Report'!$A1770,"+","")), IF(TRIM('Named Boundary Report'!$A1770)="", "End of Project", $A1770))</f>
        <v>End of Project</v>
      </c>
      <c r="B1771" s="473" t="str">
        <f>IF(ISNUMBER('Named Boundary Report'!$A1770), "",TRIM(SUBSTITUTE('Named Boundary Report'!$A1770, CHAR(160), " ")))</f>
        <v/>
      </c>
      <c r="C1771" s="475">
        <f>'Named Boundary Report'!$F1770</f>
        <v>0</v>
      </c>
    </row>
    <row r="1772" spans="1:3" x14ac:dyDescent="0.25">
      <c r="A1772" s="532" t="str">
        <f>IF(ISNUMBER(VALUE(SUBSTITUTE('Named Boundary Report'!$A1771,"+",""))), VALUE(SUBSTITUTE('Named Boundary Report'!$A1771,"+","")), IF(TRIM('Named Boundary Report'!$A1771)="", "End of Project", $A1771))</f>
        <v>End of Project</v>
      </c>
      <c r="B1772" s="473" t="str">
        <f>IF(ISNUMBER('Named Boundary Report'!$A1771), "",TRIM(SUBSTITUTE('Named Boundary Report'!$A1771, CHAR(160), " ")))</f>
        <v/>
      </c>
      <c r="C1772" s="475">
        <f>'Named Boundary Report'!$F1771</f>
        <v>0</v>
      </c>
    </row>
    <row r="1773" spans="1:3" x14ac:dyDescent="0.25">
      <c r="A1773" s="532" t="str">
        <f>IF(ISNUMBER(VALUE(SUBSTITUTE('Named Boundary Report'!$A1772,"+",""))), VALUE(SUBSTITUTE('Named Boundary Report'!$A1772,"+","")), IF(TRIM('Named Boundary Report'!$A1772)="", "End of Project", $A1772))</f>
        <v>End of Project</v>
      </c>
      <c r="B1773" s="473" t="str">
        <f>IF(ISNUMBER('Named Boundary Report'!$A1772), "",TRIM(SUBSTITUTE('Named Boundary Report'!$A1772, CHAR(160), " ")))</f>
        <v/>
      </c>
      <c r="C1773" s="475">
        <f>'Named Boundary Report'!$F1772</f>
        <v>0</v>
      </c>
    </row>
    <row r="1774" spans="1:3" x14ac:dyDescent="0.25">
      <c r="A1774" s="532" t="str">
        <f>IF(ISNUMBER(VALUE(SUBSTITUTE('Named Boundary Report'!$A1773,"+",""))), VALUE(SUBSTITUTE('Named Boundary Report'!$A1773,"+","")), IF(TRIM('Named Boundary Report'!$A1773)="", "End of Project", $A1773))</f>
        <v>End of Project</v>
      </c>
      <c r="B1774" s="473" t="str">
        <f>IF(ISNUMBER('Named Boundary Report'!$A1773), "",TRIM(SUBSTITUTE('Named Boundary Report'!$A1773, CHAR(160), " ")))</f>
        <v/>
      </c>
      <c r="C1774" s="475">
        <f>'Named Boundary Report'!$F1773</f>
        <v>0</v>
      </c>
    </row>
    <row r="1775" spans="1:3" x14ac:dyDescent="0.25">
      <c r="A1775" s="532" t="str">
        <f>IF(ISNUMBER(VALUE(SUBSTITUTE('Named Boundary Report'!$A1774,"+",""))), VALUE(SUBSTITUTE('Named Boundary Report'!$A1774,"+","")), IF(TRIM('Named Boundary Report'!$A1774)="", "End of Project", $A1774))</f>
        <v>End of Project</v>
      </c>
      <c r="B1775" s="473" t="str">
        <f>IF(ISNUMBER('Named Boundary Report'!$A1774), "",TRIM(SUBSTITUTE('Named Boundary Report'!$A1774, CHAR(160), " ")))</f>
        <v/>
      </c>
      <c r="C1775" s="475">
        <f>'Named Boundary Report'!$F1774</f>
        <v>0</v>
      </c>
    </row>
    <row r="1776" spans="1:3" x14ac:dyDescent="0.25">
      <c r="A1776" s="532" t="str">
        <f>IF(ISNUMBER(VALUE(SUBSTITUTE('Named Boundary Report'!$A1775,"+",""))), VALUE(SUBSTITUTE('Named Boundary Report'!$A1775,"+","")), IF(TRIM('Named Boundary Report'!$A1775)="", "End of Project", $A1775))</f>
        <v>End of Project</v>
      </c>
      <c r="B1776" s="473" t="str">
        <f>IF(ISNUMBER('Named Boundary Report'!$A1775), "",TRIM(SUBSTITUTE('Named Boundary Report'!$A1775, CHAR(160), " ")))</f>
        <v/>
      </c>
      <c r="C1776" s="475">
        <f>'Named Boundary Report'!$F1775</f>
        <v>0</v>
      </c>
    </row>
    <row r="1777" spans="1:3" x14ac:dyDescent="0.25">
      <c r="A1777" s="532" t="str">
        <f>IF(ISNUMBER(VALUE(SUBSTITUTE('Named Boundary Report'!$A1776,"+",""))), VALUE(SUBSTITUTE('Named Boundary Report'!$A1776,"+","")), IF(TRIM('Named Boundary Report'!$A1776)="", "End of Project", $A1776))</f>
        <v>End of Project</v>
      </c>
      <c r="B1777" s="473" t="str">
        <f>IF(ISNUMBER('Named Boundary Report'!$A1776), "",TRIM(SUBSTITUTE('Named Boundary Report'!$A1776, CHAR(160), " ")))</f>
        <v/>
      </c>
      <c r="C1777" s="475">
        <f>'Named Boundary Report'!$F1776</f>
        <v>0</v>
      </c>
    </row>
    <row r="1778" spans="1:3" x14ac:dyDescent="0.25">
      <c r="A1778" s="532" t="str">
        <f>IF(ISNUMBER(VALUE(SUBSTITUTE('Named Boundary Report'!$A1777,"+",""))), VALUE(SUBSTITUTE('Named Boundary Report'!$A1777,"+","")), IF(TRIM('Named Boundary Report'!$A1777)="", "End of Project", $A1777))</f>
        <v>End of Project</v>
      </c>
      <c r="B1778" s="473" t="str">
        <f>IF(ISNUMBER('Named Boundary Report'!$A1777), "",TRIM(SUBSTITUTE('Named Boundary Report'!$A1777, CHAR(160), " ")))</f>
        <v/>
      </c>
      <c r="C1778" s="475">
        <f>'Named Boundary Report'!$F1777</f>
        <v>0</v>
      </c>
    </row>
    <row r="1779" spans="1:3" x14ac:dyDescent="0.25">
      <c r="A1779" s="532" t="str">
        <f>IF(ISNUMBER(VALUE(SUBSTITUTE('Named Boundary Report'!$A1778,"+",""))), VALUE(SUBSTITUTE('Named Boundary Report'!$A1778,"+","")), IF(TRIM('Named Boundary Report'!$A1778)="", "End of Project", $A1778))</f>
        <v>End of Project</v>
      </c>
      <c r="B1779" s="473" t="str">
        <f>IF(ISNUMBER('Named Boundary Report'!$A1778), "",TRIM(SUBSTITUTE('Named Boundary Report'!$A1778, CHAR(160), " ")))</f>
        <v/>
      </c>
      <c r="C1779" s="475">
        <f>'Named Boundary Report'!$F1778</f>
        <v>0</v>
      </c>
    </row>
    <row r="1780" spans="1:3" x14ac:dyDescent="0.25">
      <c r="A1780" s="532" t="str">
        <f>IF(ISNUMBER(VALUE(SUBSTITUTE('Named Boundary Report'!$A1779,"+",""))), VALUE(SUBSTITUTE('Named Boundary Report'!$A1779,"+","")), IF(TRIM('Named Boundary Report'!$A1779)="", "End of Project", $A1779))</f>
        <v>End of Project</v>
      </c>
      <c r="B1780" s="473" t="str">
        <f>IF(ISNUMBER('Named Boundary Report'!$A1779), "",TRIM(SUBSTITUTE('Named Boundary Report'!$A1779, CHAR(160), " ")))</f>
        <v/>
      </c>
      <c r="C1780" s="475">
        <f>'Named Boundary Report'!$F1779</f>
        <v>0</v>
      </c>
    </row>
    <row r="1781" spans="1:3" x14ac:dyDescent="0.25">
      <c r="A1781" s="532" t="str">
        <f>IF(ISNUMBER(VALUE(SUBSTITUTE('Named Boundary Report'!$A1780,"+",""))), VALUE(SUBSTITUTE('Named Boundary Report'!$A1780,"+","")), IF(TRIM('Named Boundary Report'!$A1780)="", "End of Project", $A1780))</f>
        <v>End of Project</v>
      </c>
      <c r="B1781" s="473" t="str">
        <f>IF(ISNUMBER('Named Boundary Report'!$A1780), "",TRIM(SUBSTITUTE('Named Boundary Report'!$A1780, CHAR(160), " ")))</f>
        <v/>
      </c>
      <c r="C1781" s="475">
        <f>'Named Boundary Report'!$F1780</f>
        <v>0</v>
      </c>
    </row>
    <row r="1782" spans="1:3" x14ac:dyDescent="0.25">
      <c r="A1782" s="532" t="str">
        <f>IF(ISNUMBER(VALUE(SUBSTITUTE('Named Boundary Report'!$A1781,"+",""))), VALUE(SUBSTITUTE('Named Boundary Report'!$A1781,"+","")), IF(TRIM('Named Boundary Report'!$A1781)="", "End of Project", $A1781))</f>
        <v>End of Project</v>
      </c>
      <c r="B1782" s="473" t="str">
        <f>IF(ISNUMBER('Named Boundary Report'!$A1781), "",TRIM(SUBSTITUTE('Named Boundary Report'!$A1781, CHAR(160), " ")))</f>
        <v/>
      </c>
      <c r="C1782" s="475">
        <f>'Named Boundary Report'!$F1781</f>
        <v>0</v>
      </c>
    </row>
    <row r="1783" spans="1:3" x14ac:dyDescent="0.25">
      <c r="A1783" s="532" t="str">
        <f>IF(ISNUMBER(VALUE(SUBSTITUTE('Named Boundary Report'!$A1782,"+",""))), VALUE(SUBSTITUTE('Named Boundary Report'!$A1782,"+","")), IF(TRIM('Named Boundary Report'!$A1782)="", "End of Project", $A1782))</f>
        <v>End of Project</v>
      </c>
      <c r="B1783" s="473" t="str">
        <f>IF(ISNUMBER('Named Boundary Report'!$A1782), "",TRIM(SUBSTITUTE('Named Boundary Report'!$A1782, CHAR(160), " ")))</f>
        <v/>
      </c>
      <c r="C1783" s="475">
        <f>'Named Boundary Report'!$F1782</f>
        <v>0</v>
      </c>
    </row>
    <row r="1784" spans="1:3" x14ac:dyDescent="0.25">
      <c r="A1784" s="532" t="str">
        <f>IF(ISNUMBER(VALUE(SUBSTITUTE('Named Boundary Report'!$A1783,"+",""))), VALUE(SUBSTITUTE('Named Boundary Report'!$A1783,"+","")), IF(TRIM('Named Boundary Report'!$A1783)="", "End of Project", $A1783))</f>
        <v>End of Project</v>
      </c>
      <c r="B1784" s="473" t="str">
        <f>IF(ISNUMBER('Named Boundary Report'!$A1783), "",TRIM(SUBSTITUTE('Named Boundary Report'!$A1783, CHAR(160), " ")))</f>
        <v/>
      </c>
      <c r="C1784" s="475">
        <f>'Named Boundary Report'!$F1783</f>
        <v>0</v>
      </c>
    </row>
    <row r="1785" spans="1:3" x14ac:dyDescent="0.25">
      <c r="A1785" s="532" t="str">
        <f>IF(ISNUMBER(VALUE(SUBSTITUTE('Named Boundary Report'!$A1784,"+",""))), VALUE(SUBSTITUTE('Named Boundary Report'!$A1784,"+","")), IF(TRIM('Named Boundary Report'!$A1784)="", "End of Project", $A1784))</f>
        <v>End of Project</v>
      </c>
      <c r="B1785" s="473" t="str">
        <f>IF(ISNUMBER('Named Boundary Report'!$A1784), "",TRIM(SUBSTITUTE('Named Boundary Report'!$A1784, CHAR(160), " ")))</f>
        <v/>
      </c>
      <c r="C1785" s="475">
        <f>'Named Boundary Report'!$F1784</f>
        <v>0</v>
      </c>
    </row>
    <row r="1786" spans="1:3" x14ac:dyDescent="0.25">
      <c r="A1786" s="532" t="str">
        <f>IF(ISNUMBER(VALUE(SUBSTITUTE('Named Boundary Report'!$A1785,"+",""))), VALUE(SUBSTITUTE('Named Boundary Report'!$A1785,"+","")), IF(TRIM('Named Boundary Report'!$A1785)="", "End of Project", $A1785))</f>
        <v>End of Project</v>
      </c>
      <c r="B1786" s="473" t="str">
        <f>IF(ISNUMBER('Named Boundary Report'!$A1785), "",TRIM(SUBSTITUTE('Named Boundary Report'!$A1785, CHAR(160), " ")))</f>
        <v/>
      </c>
      <c r="C1786" s="475">
        <f>'Named Boundary Report'!$F1785</f>
        <v>0</v>
      </c>
    </row>
    <row r="1787" spans="1:3" x14ac:dyDescent="0.25">
      <c r="A1787" s="532" t="str">
        <f>IF(ISNUMBER(VALUE(SUBSTITUTE('Named Boundary Report'!$A1786,"+",""))), VALUE(SUBSTITUTE('Named Boundary Report'!$A1786,"+","")), IF(TRIM('Named Boundary Report'!$A1786)="", "End of Project", $A1786))</f>
        <v>End of Project</v>
      </c>
      <c r="B1787" s="473" t="str">
        <f>IF(ISNUMBER('Named Boundary Report'!$A1786), "",TRIM(SUBSTITUTE('Named Boundary Report'!$A1786, CHAR(160), " ")))</f>
        <v/>
      </c>
      <c r="C1787" s="475">
        <f>'Named Boundary Report'!$F1786</f>
        <v>0</v>
      </c>
    </row>
    <row r="1788" spans="1:3" x14ac:dyDescent="0.25">
      <c r="A1788" s="532" t="str">
        <f>IF(ISNUMBER(VALUE(SUBSTITUTE('Named Boundary Report'!$A1787,"+",""))), VALUE(SUBSTITUTE('Named Boundary Report'!$A1787,"+","")), IF(TRIM('Named Boundary Report'!$A1787)="", "End of Project", $A1787))</f>
        <v>End of Project</v>
      </c>
      <c r="B1788" s="473" t="str">
        <f>IF(ISNUMBER('Named Boundary Report'!$A1787), "",TRIM(SUBSTITUTE('Named Boundary Report'!$A1787, CHAR(160), " ")))</f>
        <v/>
      </c>
      <c r="C1788" s="475">
        <f>'Named Boundary Report'!$F1787</f>
        <v>0</v>
      </c>
    </row>
    <row r="1789" spans="1:3" x14ac:dyDescent="0.25">
      <c r="A1789" s="532" t="str">
        <f>IF(ISNUMBER(VALUE(SUBSTITUTE('Named Boundary Report'!$A1788,"+",""))), VALUE(SUBSTITUTE('Named Boundary Report'!$A1788,"+","")), IF(TRIM('Named Boundary Report'!$A1788)="", "End of Project", $A1788))</f>
        <v>End of Project</v>
      </c>
      <c r="B1789" s="473" t="str">
        <f>IF(ISNUMBER('Named Boundary Report'!$A1788), "",TRIM(SUBSTITUTE('Named Boundary Report'!$A1788, CHAR(160), " ")))</f>
        <v/>
      </c>
      <c r="C1789" s="475">
        <f>'Named Boundary Report'!$F1788</f>
        <v>0</v>
      </c>
    </row>
    <row r="1790" spans="1:3" x14ac:dyDescent="0.25">
      <c r="A1790" s="532" t="str">
        <f>IF(ISNUMBER(VALUE(SUBSTITUTE('Named Boundary Report'!$A1789,"+",""))), VALUE(SUBSTITUTE('Named Boundary Report'!$A1789,"+","")), IF(TRIM('Named Boundary Report'!$A1789)="", "End of Project", $A1789))</f>
        <v>End of Project</v>
      </c>
      <c r="B1790" s="473" t="str">
        <f>IF(ISNUMBER('Named Boundary Report'!$A1789), "",TRIM(SUBSTITUTE('Named Boundary Report'!$A1789, CHAR(160), " ")))</f>
        <v/>
      </c>
      <c r="C1790" s="475">
        <f>'Named Boundary Report'!$F1789</f>
        <v>0</v>
      </c>
    </row>
    <row r="1791" spans="1:3" x14ac:dyDescent="0.25">
      <c r="A1791" s="532" t="str">
        <f>IF(ISNUMBER(VALUE(SUBSTITUTE('Named Boundary Report'!$A1790,"+",""))), VALUE(SUBSTITUTE('Named Boundary Report'!$A1790,"+","")), IF(TRIM('Named Boundary Report'!$A1790)="", "End of Project", $A1790))</f>
        <v>End of Project</v>
      </c>
      <c r="B1791" s="473" t="str">
        <f>IF(ISNUMBER('Named Boundary Report'!$A1790), "",TRIM(SUBSTITUTE('Named Boundary Report'!$A1790, CHAR(160), " ")))</f>
        <v/>
      </c>
      <c r="C1791" s="475">
        <f>'Named Boundary Report'!$F1790</f>
        <v>0</v>
      </c>
    </row>
    <row r="1792" spans="1:3" x14ac:dyDescent="0.25">
      <c r="A1792" s="532" t="str">
        <f>IF(ISNUMBER(VALUE(SUBSTITUTE('Named Boundary Report'!$A1791,"+",""))), VALUE(SUBSTITUTE('Named Boundary Report'!$A1791,"+","")), IF(TRIM('Named Boundary Report'!$A1791)="", "End of Project", $A1791))</f>
        <v>End of Project</v>
      </c>
      <c r="B1792" s="473" t="str">
        <f>IF(ISNUMBER('Named Boundary Report'!$A1791), "",TRIM(SUBSTITUTE('Named Boundary Report'!$A1791, CHAR(160), " ")))</f>
        <v/>
      </c>
      <c r="C1792" s="475">
        <f>'Named Boundary Report'!$F1791</f>
        <v>0</v>
      </c>
    </row>
    <row r="1793" spans="1:3" x14ac:dyDescent="0.25">
      <c r="A1793" s="532" t="str">
        <f>IF(ISNUMBER(VALUE(SUBSTITUTE('Named Boundary Report'!$A1792,"+",""))), VALUE(SUBSTITUTE('Named Boundary Report'!$A1792,"+","")), IF(TRIM('Named Boundary Report'!$A1792)="", "End of Project", $A1792))</f>
        <v>End of Project</v>
      </c>
      <c r="B1793" s="473" t="str">
        <f>IF(ISNUMBER('Named Boundary Report'!$A1792), "",TRIM(SUBSTITUTE('Named Boundary Report'!$A1792, CHAR(160), " ")))</f>
        <v/>
      </c>
      <c r="C1793" s="475">
        <f>'Named Boundary Report'!$F1792</f>
        <v>0</v>
      </c>
    </row>
    <row r="1794" spans="1:3" x14ac:dyDescent="0.25">
      <c r="A1794" s="532" t="str">
        <f>IF(ISNUMBER(VALUE(SUBSTITUTE('Named Boundary Report'!$A1793,"+",""))), VALUE(SUBSTITUTE('Named Boundary Report'!$A1793,"+","")), IF(TRIM('Named Boundary Report'!$A1793)="", "End of Project", $A1793))</f>
        <v>End of Project</v>
      </c>
      <c r="B1794" s="473" t="str">
        <f>IF(ISNUMBER('Named Boundary Report'!$A1793), "",TRIM(SUBSTITUTE('Named Boundary Report'!$A1793, CHAR(160), " ")))</f>
        <v/>
      </c>
      <c r="C1794" s="475">
        <f>'Named Boundary Report'!$F1793</f>
        <v>0</v>
      </c>
    </row>
    <row r="1795" spans="1:3" x14ac:dyDescent="0.25">
      <c r="A1795" s="532" t="str">
        <f>IF(ISNUMBER(VALUE(SUBSTITUTE('Named Boundary Report'!$A1794,"+",""))), VALUE(SUBSTITUTE('Named Boundary Report'!$A1794,"+","")), IF(TRIM('Named Boundary Report'!$A1794)="", "End of Project", $A1794))</f>
        <v>End of Project</v>
      </c>
      <c r="B1795" s="473" t="str">
        <f>IF(ISNUMBER('Named Boundary Report'!$A1794), "",TRIM(SUBSTITUTE('Named Boundary Report'!$A1794, CHAR(160), " ")))</f>
        <v/>
      </c>
      <c r="C1795" s="475">
        <f>'Named Boundary Report'!$F1794</f>
        <v>0</v>
      </c>
    </row>
    <row r="1796" spans="1:3" x14ac:dyDescent="0.25">
      <c r="A1796" s="532" t="str">
        <f>IF(ISNUMBER(VALUE(SUBSTITUTE('Named Boundary Report'!$A1795,"+",""))), VALUE(SUBSTITUTE('Named Boundary Report'!$A1795,"+","")), IF(TRIM('Named Boundary Report'!$A1795)="", "End of Project", $A1795))</f>
        <v>End of Project</v>
      </c>
      <c r="B1796" s="473" t="str">
        <f>IF(ISNUMBER('Named Boundary Report'!$A1795), "",TRIM(SUBSTITUTE('Named Boundary Report'!$A1795, CHAR(160), " ")))</f>
        <v/>
      </c>
      <c r="C1796" s="475">
        <f>'Named Boundary Report'!$F1795</f>
        <v>0</v>
      </c>
    </row>
    <row r="1797" spans="1:3" x14ac:dyDescent="0.25">
      <c r="A1797" s="532" t="str">
        <f>IF(ISNUMBER(VALUE(SUBSTITUTE('Named Boundary Report'!$A1796,"+",""))), VALUE(SUBSTITUTE('Named Boundary Report'!$A1796,"+","")), IF(TRIM('Named Boundary Report'!$A1796)="", "End of Project", $A1796))</f>
        <v>End of Project</v>
      </c>
      <c r="B1797" s="473" t="str">
        <f>IF(ISNUMBER('Named Boundary Report'!$A1796), "",TRIM(SUBSTITUTE('Named Boundary Report'!$A1796, CHAR(160), " ")))</f>
        <v/>
      </c>
      <c r="C1797" s="475">
        <f>'Named Boundary Report'!$F1796</f>
        <v>0</v>
      </c>
    </row>
    <row r="1798" spans="1:3" x14ac:dyDescent="0.25">
      <c r="A1798" s="532" t="str">
        <f>IF(ISNUMBER(VALUE(SUBSTITUTE('Named Boundary Report'!$A1797,"+",""))), VALUE(SUBSTITUTE('Named Boundary Report'!$A1797,"+","")), IF(TRIM('Named Boundary Report'!$A1797)="", "End of Project", $A1797))</f>
        <v>End of Project</v>
      </c>
      <c r="B1798" s="473" t="str">
        <f>IF(ISNUMBER('Named Boundary Report'!$A1797), "",TRIM(SUBSTITUTE('Named Boundary Report'!$A1797, CHAR(160), " ")))</f>
        <v/>
      </c>
      <c r="C1798" s="475">
        <f>'Named Boundary Report'!$F1797</f>
        <v>0</v>
      </c>
    </row>
    <row r="1799" spans="1:3" x14ac:dyDescent="0.25">
      <c r="A1799" s="532" t="str">
        <f>IF(ISNUMBER(VALUE(SUBSTITUTE('Named Boundary Report'!$A1798,"+",""))), VALUE(SUBSTITUTE('Named Boundary Report'!$A1798,"+","")), IF(TRIM('Named Boundary Report'!$A1798)="", "End of Project", $A1798))</f>
        <v>End of Project</v>
      </c>
      <c r="B1799" s="473" t="str">
        <f>IF(ISNUMBER('Named Boundary Report'!$A1798), "",TRIM(SUBSTITUTE('Named Boundary Report'!$A1798, CHAR(160), " ")))</f>
        <v/>
      </c>
      <c r="C1799" s="475">
        <f>'Named Boundary Report'!$F1798</f>
        <v>0</v>
      </c>
    </row>
    <row r="1800" spans="1:3" x14ac:dyDescent="0.25">
      <c r="A1800" s="532" t="str">
        <f>IF(ISNUMBER(VALUE(SUBSTITUTE('Named Boundary Report'!$A1799,"+",""))), VALUE(SUBSTITUTE('Named Boundary Report'!$A1799,"+","")), IF(TRIM('Named Boundary Report'!$A1799)="", "End of Project", $A1799))</f>
        <v>End of Project</v>
      </c>
      <c r="B1800" s="473" t="str">
        <f>IF(ISNUMBER('Named Boundary Report'!$A1799), "",TRIM(SUBSTITUTE('Named Boundary Report'!$A1799, CHAR(160), " ")))</f>
        <v/>
      </c>
      <c r="C1800" s="475">
        <f>'Named Boundary Report'!$F1799</f>
        <v>0</v>
      </c>
    </row>
    <row r="1801" spans="1:3" x14ac:dyDescent="0.25">
      <c r="A1801" s="532" t="str">
        <f>IF(ISNUMBER(VALUE(SUBSTITUTE('Named Boundary Report'!$A1800,"+",""))), VALUE(SUBSTITUTE('Named Boundary Report'!$A1800,"+","")), IF(TRIM('Named Boundary Report'!$A1800)="", "End of Project", $A1800))</f>
        <v>End of Project</v>
      </c>
      <c r="B1801" s="473" t="str">
        <f>IF(ISNUMBER('Named Boundary Report'!$A1800), "",TRIM(SUBSTITUTE('Named Boundary Report'!$A1800, CHAR(160), " ")))</f>
        <v/>
      </c>
      <c r="C1801" s="475">
        <f>'Named Boundary Report'!$F1800</f>
        <v>0</v>
      </c>
    </row>
    <row r="1802" spans="1:3" x14ac:dyDescent="0.25">
      <c r="A1802" s="532" t="str">
        <f>IF(ISNUMBER(VALUE(SUBSTITUTE('Named Boundary Report'!$A1801,"+",""))), VALUE(SUBSTITUTE('Named Boundary Report'!$A1801,"+","")), IF(TRIM('Named Boundary Report'!$A1801)="", "End of Project", $A1801))</f>
        <v>End of Project</v>
      </c>
      <c r="B1802" s="473" t="str">
        <f>IF(ISNUMBER('Named Boundary Report'!$A1801), "",TRIM(SUBSTITUTE('Named Boundary Report'!$A1801, CHAR(160), " ")))</f>
        <v/>
      </c>
      <c r="C1802" s="475">
        <f>'Named Boundary Report'!$F1801</f>
        <v>0</v>
      </c>
    </row>
    <row r="1803" spans="1:3" x14ac:dyDescent="0.25">
      <c r="A1803" s="532" t="str">
        <f>IF(ISNUMBER(VALUE(SUBSTITUTE('Named Boundary Report'!$A1802,"+",""))), VALUE(SUBSTITUTE('Named Boundary Report'!$A1802,"+","")), IF(TRIM('Named Boundary Report'!$A1802)="", "End of Project", $A1802))</f>
        <v>End of Project</v>
      </c>
      <c r="B1803" s="473" t="str">
        <f>IF(ISNUMBER('Named Boundary Report'!$A1802), "",TRIM(SUBSTITUTE('Named Boundary Report'!$A1802, CHAR(160), " ")))</f>
        <v/>
      </c>
      <c r="C1803" s="475">
        <f>'Named Boundary Report'!$F1802</f>
        <v>0</v>
      </c>
    </row>
    <row r="1804" spans="1:3" x14ac:dyDescent="0.25">
      <c r="A1804" s="532" t="str">
        <f>IF(ISNUMBER(VALUE(SUBSTITUTE('Named Boundary Report'!$A1803,"+",""))), VALUE(SUBSTITUTE('Named Boundary Report'!$A1803,"+","")), IF(TRIM('Named Boundary Report'!$A1803)="", "End of Project", $A1803))</f>
        <v>End of Project</v>
      </c>
      <c r="B1804" s="473" t="str">
        <f>IF(ISNUMBER('Named Boundary Report'!$A1803), "",TRIM(SUBSTITUTE('Named Boundary Report'!$A1803, CHAR(160), " ")))</f>
        <v/>
      </c>
      <c r="C1804" s="475">
        <f>'Named Boundary Report'!$F1803</f>
        <v>0</v>
      </c>
    </row>
    <row r="1805" spans="1:3" x14ac:dyDescent="0.25">
      <c r="A1805" s="532" t="str">
        <f>IF(ISNUMBER(VALUE(SUBSTITUTE('Named Boundary Report'!$A1804,"+",""))), VALUE(SUBSTITUTE('Named Boundary Report'!$A1804,"+","")), IF(TRIM('Named Boundary Report'!$A1804)="", "End of Project", $A1804))</f>
        <v>End of Project</v>
      </c>
      <c r="B1805" s="473" t="str">
        <f>IF(ISNUMBER('Named Boundary Report'!$A1804), "",TRIM(SUBSTITUTE('Named Boundary Report'!$A1804, CHAR(160), " ")))</f>
        <v/>
      </c>
      <c r="C1805" s="475">
        <f>'Named Boundary Report'!$F1804</f>
        <v>0</v>
      </c>
    </row>
    <row r="1806" spans="1:3" x14ac:dyDescent="0.25">
      <c r="A1806" s="532" t="str">
        <f>IF(ISNUMBER(VALUE(SUBSTITUTE('Named Boundary Report'!$A1805,"+",""))), VALUE(SUBSTITUTE('Named Boundary Report'!$A1805,"+","")), IF(TRIM('Named Boundary Report'!$A1805)="", "End of Project", $A1805))</f>
        <v>End of Project</v>
      </c>
      <c r="B1806" s="473" t="str">
        <f>IF(ISNUMBER('Named Boundary Report'!$A1805), "",TRIM(SUBSTITUTE('Named Boundary Report'!$A1805, CHAR(160), " ")))</f>
        <v/>
      </c>
      <c r="C1806" s="475">
        <f>'Named Boundary Report'!$F1805</f>
        <v>0</v>
      </c>
    </row>
    <row r="1807" spans="1:3" x14ac:dyDescent="0.25">
      <c r="A1807" s="532" t="str">
        <f>IF(ISNUMBER(VALUE(SUBSTITUTE('Named Boundary Report'!$A1806,"+",""))), VALUE(SUBSTITUTE('Named Boundary Report'!$A1806,"+","")), IF(TRIM('Named Boundary Report'!$A1806)="", "End of Project", $A1806))</f>
        <v>End of Project</v>
      </c>
      <c r="B1807" s="473" t="str">
        <f>IF(ISNUMBER('Named Boundary Report'!$A1806), "",TRIM(SUBSTITUTE('Named Boundary Report'!$A1806, CHAR(160), " ")))</f>
        <v/>
      </c>
      <c r="C1807" s="475">
        <f>'Named Boundary Report'!$F1806</f>
        <v>0</v>
      </c>
    </row>
    <row r="1808" spans="1:3" x14ac:dyDescent="0.25">
      <c r="A1808" s="532" t="str">
        <f>IF(ISNUMBER(VALUE(SUBSTITUTE('Named Boundary Report'!$A1807,"+",""))), VALUE(SUBSTITUTE('Named Boundary Report'!$A1807,"+","")), IF(TRIM('Named Boundary Report'!$A1807)="", "End of Project", $A1807))</f>
        <v>End of Project</v>
      </c>
      <c r="B1808" s="473" t="str">
        <f>IF(ISNUMBER('Named Boundary Report'!$A1807), "",TRIM(SUBSTITUTE('Named Boundary Report'!$A1807, CHAR(160), " ")))</f>
        <v/>
      </c>
      <c r="C1808" s="475">
        <f>'Named Boundary Report'!$F1807</f>
        <v>0</v>
      </c>
    </row>
    <row r="1809" spans="1:3" x14ac:dyDescent="0.25">
      <c r="A1809" s="532" t="str">
        <f>IF(ISNUMBER(VALUE(SUBSTITUTE('Named Boundary Report'!$A1808,"+",""))), VALUE(SUBSTITUTE('Named Boundary Report'!$A1808,"+","")), IF(TRIM('Named Boundary Report'!$A1808)="", "End of Project", $A1808))</f>
        <v>End of Project</v>
      </c>
      <c r="B1809" s="473" t="str">
        <f>IF(ISNUMBER('Named Boundary Report'!$A1808), "",TRIM(SUBSTITUTE('Named Boundary Report'!$A1808, CHAR(160), " ")))</f>
        <v/>
      </c>
      <c r="C1809" s="475">
        <f>'Named Boundary Report'!$F1808</f>
        <v>0</v>
      </c>
    </row>
    <row r="1810" spans="1:3" x14ac:dyDescent="0.25">
      <c r="A1810" s="532" t="str">
        <f>IF(ISNUMBER(VALUE(SUBSTITUTE('Named Boundary Report'!$A1809,"+",""))), VALUE(SUBSTITUTE('Named Boundary Report'!$A1809,"+","")), IF(TRIM('Named Boundary Report'!$A1809)="", "End of Project", $A1809))</f>
        <v>End of Project</v>
      </c>
      <c r="B1810" s="473" t="str">
        <f>IF(ISNUMBER('Named Boundary Report'!$A1809), "",TRIM(SUBSTITUTE('Named Boundary Report'!$A1809, CHAR(160), " ")))</f>
        <v/>
      </c>
      <c r="C1810" s="475">
        <f>'Named Boundary Report'!$F1809</f>
        <v>0</v>
      </c>
    </row>
    <row r="1811" spans="1:3" x14ac:dyDescent="0.25">
      <c r="A1811" s="532" t="str">
        <f>IF(ISNUMBER(VALUE(SUBSTITUTE('Named Boundary Report'!$A1810,"+",""))), VALUE(SUBSTITUTE('Named Boundary Report'!$A1810,"+","")), IF(TRIM('Named Boundary Report'!$A1810)="", "End of Project", $A1810))</f>
        <v>End of Project</v>
      </c>
      <c r="B1811" s="473" t="str">
        <f>IF(ISNUMBER('Named Boundary Report'!$A1810), "",TRIM(SUBSTITUTE('Named Boundary Report'!$A1810, CHAR(160), " ")))</f>
        <v/>
      </c>
      <c r="C1811" s="475">
        <f>'Named Boundary Report'!$F1810</f>
        <v>0</v>
      </c>
    </row>
    <row r="1812" spans="1:3" x14ac:dyDescent="0.25">
      <c r="A1812" s="532" t="str">
        <f>IF(ISNUMBER(VALUE(SUBSTITUTE('Named Boundary Report'!$A1811,"+",""))), VALUE(SUBSTITUTE('Named Boundary Report'!$A1811,"+","")), IF(TRIM('Named Boundary Report'!$A1811)="", "End of Project", $A1811))</f>
        <v>End of Project</v>
      </c>
      <c r="B1812" s="473" t="str">
        <f>IF(ISNUMBER('Named Boundary Report'!$A1811), "",TRIM(SUBSTITUTE('Named Boundary Report'!$A1811, CHAR(160), " ")))</f>
        <v/>
      </c>
      <c r="C1812" s="475">
        <f>'Named Boundary Report'!$F1811</f>
        <v>0</v>
      </c>
    </row>
    <row r="1813" spans="1:3" x14ac:dyDescent="0.25">
      <c r="A1813" s="532" t="str">
        <f>IF(ISNUMBER(VALUE(SUBSTITUTE('Named Boundary Report'!$A1812,"+",""))), VALUE(SUBSTITUTE('Named Boundary Report'!$A1812,"+","")), IF(TRIM('Named Boundary Report'!$A1812)="", "End of Project", $A1812))</f>
        <v>End of Project</v>
      </c>
      <c r="B1813" s="473" t="str">
        <f>IF(ISNUMBER('Named Boundary Report'!$A1812), "",TRIM(SUBSTITUTE('Named Boundary Report'!$A1812, CHAR(160), " ")))</f>
        <v/>
      </c>
      <c r="C1813" s="475">
        <f>'Named Boundary Report'!$F1812</f>
        <v>0</v>
      </c>
    </row>
    <row r="1814" spans="1:3" x14ac:dyDescent="0.25">
      <c r="A1814" s="532" t="str">
        <f>IF(ISNUMBER(VALUE(SUBSTITUTE('Named Boundary Report'!$A1813,"+",""))), VALUE(SUBSTITUTE('Named Boundary Report'!$A1813,"+","")), IF(TRIM('Named Boundary Report'!$A1813)="", "End of Project", $A1813))</f>
        <v>End of Project</v>
      </c>
      <c r="B1814" s="473" t="str">
        <f>IF(ISNUMBER('Named Boundary Report'!$A1813), "",TRIM(SUBSTITUTE('Named Boundary Report'!$A1813, CHAR(160), " ")))</f>
        <v/>
      </c>
      <c r="C1814" s="475">
        <f>'Named Boundary Report'!$F1813</f>
        <v>0</v>
      </c>
    </row>
    <row r="1815" spans="1:3" x14ac:dyDescent="0.25">
      <c r="A1815" s="532" t="str">
        <f>IF(ISNUMBER(VALUE(SUBSTITUTE('Named Boundary Report'!$A1814,"+",""))), VALUE(SUBSTITUTE('Named Boundary Report'!$A1814,"+","")), IF(TRIM('Named Boundary Report'!$A1814)="", "End of Project", $A1814))</f>
        <v>End of Project</v>
      </c>
      <c r="B1815" s="473" t="str">
        <f>IF(ISNUMBER('Named Boundary Report'!$A1814), "",TRIM(SUBSTITUTE('Named Boundary Report'!$A1814, CHAR(160), " ")))</f>
        <v/>
      </c>
      <c r="C1815" s="475">
        <f>'Named Boundary Report'!$F1814</f>
        <v>0</v>
      </c>
    </row>
    <row r="1816" spans="1:3" x14ac:dyDescent="0.25">
      <c r="A1816" s="532" t="str">
        <f>IF(ISNUMBER(VALUE(SUBSTITUTE('Named Boundary Report'!$A1815,"+",""))), VALUE(SUBSTITUTE('Named Boundary Report'!$A1815,"+","")), IF(TRIM('Named Boundary Report'!$A1815)="", "End of Project", $A1815))</f>
        <v>End of Project</v>
      </c>
      <c r="B1816" s="473" t="str">
        <f>IF(ISNUMBER('Named Boundary Report'!$A1815), "",TRIM(SUBSTITUTE('Named Boundary Report'!$A1815, CHAR(160), " ")))</f>
        <v/>
      </c>
      <c r="C1816" s="475">
        <f>'Named Boundary Report'!$F1815</f>
        <v>0</v>
      </c>
    </row>
    <row r="1817" spans="1:3" x14ac:dyDescent="0.25">
      <c r="A1817" s="532" t="str">
        <f>IF(ISNUMBER(VALUE(SUBSTITUTE('Named Boundary Report'!$A1816,"+",""))), VALUE(SUBSTITUTE('Named Boundary Report'!$A1816,"+","")), IF(TRIM('Named Boundary Report'!$A1816)="", "End of Project", $A1816))</f>
        <v>End of Project</v>
      </c>
      <c r="B1817" s="473" t="str">
        <f>IF(ISNUMBER('Named Boundary Report'!$A1816), "",TRIM(SUBSTITUTE('Named Boundary Report'!$A1816, CHAR(160), " ")))</f>
        <v/>
      </c>
      <c r="C1817" s="475">
        <f>'Named Boundary Report'!$F1816</f>
        <v>0</v>
      </c>
    </row>
    <row r="1818" spans="1:3" x14ac:dyDescent="0.25">
      <c r="A1818" s="532" t="str">
        <f>IF(ISNUMBER(VALUE(SUBSTITUTE('Named Boundary Report'!$A1817,"+",""))), VALUE(SUBSTITUTE('Named Boundary Report'!$A1817,"+","")), IF(TRIM('Named Boundary Report'!$A1817)="", "End of Project", $A1817))</f>
        <v>End of Project</v>
      </c>
      <c r="B1818" s="473" t="str">
        <f>IF(ISNUMBER('Named Boundary Report'!$A1817), "",TRIM(SUBSTITUTE('Named Boundary Report'!$A1817, CHAR(160), " ")))</f>
        <v/>
      </c>
      <c r="C1818" s="475">
        <f>'Named Boundary Report'!$F1817</f>
        <v>0</v>
      </c>
    </row>
    <row r="1819" spans="1:3" x14ac:dyDescent="0.25">
      <c r="A1819" s="532" t="str">
        <f>IF(ISNUMBER(VALUE(SUBSTITUTE('Named Boundary Report'!$A1818,"+",""))), VALUE(SUBSTITUTE('Named Boundary Report'!$A1818,"+","")), IF(TRIM('Named Boundary Report'!$A1818)="", "End of Project", $A1818))</f>
        <v>End of Project</v>
      </c>
      <c r="B1819" s="473" t="str">
        <f>IF(ISNUMBER('Named Boundary Report'!$A1818), "",TRIM(SUBSTITUTE('Named Boundary Report'!$A1818, CHAR(160), " ")))</f>
        <v/>
      </c>
      <c r="C1819" s="475">
        <f>'Named Boundary Report'!$F1818</f>
        <v>0</v>
      </c>
    </row>
    <row r="1820" spans="1:3" x14ac:dyDescent="0.25">
      <c r="A1820" s="532" t="str">
        <f>IF(ISNUMBER(VALUE(SUBSTITUTE('Named Boundary Report'!$A1819,"+",""))), VALUE(SUBSTITUTE('Named Boundary Report'!$A1819,"+","")), IF(TRIM('Named Boundary Report'!$A1819)="", "End of Project", $A1819))</f>
        <v>End of Project</v>
      </c>
      <c r="B1820" s="473" t="str">
        <f>IF(ISNUMBER('Named Boundary Report'!$A1819), "",TRIM(SUBSTITUTE('Named Boundary Report'!$A1819, CHAR(160), " ")))</f>
        <v/>
      </c>
      <c r="C1820" s="475">
        <f>'Named Boundary Report'!$F1819</f>
        <v>0</v>
      </c>
    </row>
    <row r="1821" spans="1:3" x14ac:dyDescent="0.25">
      <c r="A1821" s="532" t="str">
        <f>IF(ISNUMBER(VALUE(SUBSTITUTE('Named Boundary Report'!$A1820,"+",""))), VALUE(SUBSTITUTE('Named Boundary Report'!$A1820,"+","")), IF(TRIM('Named Boundary Report'!$A1820)="", "End of Project", $A1820))</f>
        <v>End of Project</v>
      </c>
      <c r="B1821" s="473" t="str">
        <f>IF(ISNUMBER('Named Boundary Report'!$A1820), "",TRIM(SUBSTITUTE('Named Boundary Report'!$A1820, CHAR(160), " ")))</f>
        <v/>
      </c>
      <c r="C1821" s="475">
        <f>'Named Boundary Report'!$F1820</f>
        <v>0</v>
      </c>
    </row>
    <row r="1822" spans="1:3" x14ac:dyDescent="0.25">
      <c r="A1822" s="532" t="str">
        <f>IF(ISNUMBER(VALUE(SUBSTITUTE('Named Boundary Report'!$A1821,"+",""))), VALUE(SUBSTITUTE('Named Boundary Report'!$A1821,"+","")), IF(TRIM('Named Boundary Report'!$A1821)="", "End of Project", $A1821))</f>
        <v>End of Project</v>
      </c>
      <c r="B1822" s="473" t="str">
        <f>IF(ISNUMBER('Named Boundary Report'!$A1821), "",TRIM(SUBSTITUTE('Named Boundary Report'!$A1821, CHAR(160), " ")))</f>
        <v/>
      </c>
      <c r="C1822" s="475">
        <f>'Named Boundary Report'!$F1821</f>
        <v>0</v>
      </c>
    </row>
    <row r="1823" spans="1:3" x14ac:dyDescent="0.25">
      <c r="A1823" s="532" t="str">
        <f>IF(ISNUMBER(VALUE(SUBSTITUTE('Named Boundary Report'!$A1822,"+",""))), VALUE(SUBSTITUTE('Named Boundary Report'!$A1822,"+","")), IF(TRIM('Named Boundary Report'!$A1822)="", "End of Project", $A1822))</f>
        <v>End of Project</v>
      </c>
      <c r="B1823" s="473" t="str">
        <f>IF(ISNUMBER('Named Boundary Report'!$A1822), "",TRIM(SUBSTITUTE('Named Boundary Report'!$A1822, CHAR(160), " ")))</f>
        <v/>
      </c>
      <c r="C1823" s="475">
        <f>'Named Boundary Report'!$F1822</f>
        <v>0</v>
      </c>
    </row>
    <row r="1824" spans="1:3" x14ac:dyDescent="0.25">
      <c r="A1824" s="532" t="str">
        <f>IF(ISNUMBER(VALUE(SUBSTITUTE('Named Boundary Report'!$A1823,"+",""))), VALUE(SUBSTITUTE('Named Boundary Report'!$A1823,"+","")), IF(TRIM('Named Boundary Report'!$A1823)="", "End of Project", $A1823))</f>
        <v>End of Project</v>
      </c>
      <c r="B1824" s="473" t="str">
        <f>IF(ISNUMBER('Named Boundary Report'!$A1823), "",TRIM(SUBSTITUTE('Named Boundary Report'!$A1823, CHAR(160), " ")))</f>
        <v/>
      </c>
      <c r="C1824" s="475">
        <f>'Named Boundary Report'!$F1823</f>
        <v>0</v>
      </c>
    </row>
    <row r="1825" spans="1:3" x14ac:dyDescent="0.25">
      <c r="A1825" s="532" t="str">
        <f>IF(ISNUMBER(VALUE(SUBSTITUTE('Named Boundary Report'!$A1824,"+",""))), VALUE(SUBSTITUTE('Named Boundary Report'!$A1824,"+","")), IF(TRIM('Named Boundary Report'!$A1824)="", "End of Project", $A1824))</f>
        <v>End of Project</v>
      </c>
      <c r="B1825" s="473" t="str">
        <f>IF(ISNUMBER('Named Boundary Report'!$A1824), "",TRIM(SUBSTITUTE('Named Boundary Report'!$A1824, CHAR(160), " ")))</f>
        <v/>
      </c>
      <c r="C1825" s="475">
        <f>'Named Boundary Report'!$F1824</f>
        <v>0</v>
      </c>
    </row>
    <row r="1826" spans="1:3" x14ac:dyDescent="0.25">
      <c r="A1826" s="532" t="str">
        <f>IF(ISNUMBER(VALUE(SUBSTITUTE('Named Boundary Report'!$A1825,"+",""))), VALUE(SUBSTITUTE('Named Boundary Report'!$A1825,"+","")), IF(TRIM('Named Boundary Report'!$A1825)="", "End of Project", $A1825))</f>
        <v>End of Project</v>
      </c>
      <c r="B1826" s="473" t="str">
        <f>IF(ISNUMBER('Named Boundary Report'!$A1825), "",TRIM(SUBSTITUTE('Named Boundary Report'!$A1825, CHAR(160), " ")))</f>
        <v/>
      </c>
      <c r="C1826" s="475">
        <f>'Named Boundary Report'!$F1825</f>
        <v>0</v>
      </c>
    </row>
    <row r="1827" spans="1:3" x14ac:dyDescent="0.25">
      <c r="A1827" s="532" t="str">
        <f>IF(ISNUMBER(VALUE(SUBSTITUTE('Named Boundary Report'!$A1826,"+",""))), VALUE(SUBSTITUTE('Named Boundary Report'!$A1826,"+","")), IF(TRIM('Named Boundary Report'!$A1826)="", "End of Project", $A1826))</f>
        <v>End of Project</v>
      </c>
      <c r="B1827" s="473" t="str">
        <f>IF(ISNUMBER('Named Boundary Report'!$A1826), "",TRIM(SUBSTITUTE('Named Boundary Report'!$A1826, CHAR(160), " ")))</f>
        <v/>
      </c>
      <c r="C1827" s="475">
        <f>'Named Boundary Report'!$F1826</f>
        <v>0</v>
      </c>
    </row>
    <row r="1828" spans="1:3" x14ac:dyDescent="0.25">
      <c r="A1828" s="532" t="str">
        <f>IF(ISNUMBER(VALUE(SUBSTITUTE('Named Boundary Report'!$A1827,"+",""))), VALUE(SUBSTITUTE('Named Boundary Report'!$A1827,"+","")), IF(TRIM('Named Boundary Report'!$A1827)="", "End of Project", $A1827))</f>
        <v>End of Project</v>
      </c>
      <c r="B1828" s="473" t="str">
        <f>IF(ISNUMBER('Named Boundary Report'!$A1827), "",TRIM(SUBSTITUTE('Named Boundary Report'!$A1827, CHAR(160), " ")))</f>
        <v/>
      </c>
      <c r="C1828" s="475">
        <f>'Named Boundary Report'!$F1827</f>
        <v>0</v>
      </c>
    </row>
    <row r="1829" spans="1:3" x14ac:dyDescent="0.25">
      <c r="A1829" s="532" t="str">
        <f>IF(ISNUMBER(VALUE(SUBSTITUTE('Named Boundary Report'!$A1828,"+",""))), VALUE(SUBSTITUTE('Named Boundary Report'!$A1828,"+","")), IF(TRIM('Named Boundary Report'!$A1828)="", "End of Project", $A1828))</f>
        <v>End of Project</v>
      </c>
      <c r="B1829" s="473" t="str">
        <f>IF(ISNUMBER('Named Boundary Report'!$A1828), "",TRIM(SUBSTITUTE('Named Boundary Report'!$A1828, CHAR(160), " ")))</f>
        <v/>
      </c>
      <c r="C1829" s="475">
        <f>'Named Boundary Report'!$F1828</f>
        <v>0</v>
      </c>
    </row>
    <row r="1830" spans="1:3" x14ac:dyDescent="0.25">
      <c r="A1830" s="532" t="str">
        <f>IF(ISNUMBER(VALUE(SUBSTITUTE('Named Boundary Report'!$A1829,"+",""))), VALUE(SUBSTITUTE('Named Boundary Report'!$A1829,"+","")), IF(TRIM('Named Boundary Report'!$A1829)="", "End of Project", $A1829))</f>
        <v>End of Project</v>
      </c>
      <c r="B1830" s="473" t="str">
        <f>IF(ISNUMBER('Named Boundary Report'!$A1829), "",TRIM(SUBSTITUTE('Named Boundary Report'!$A1829, CHAR(160), " ")))</f>
        <v/>
      </c>
      <c r="C1830" s="475">
        <f>'Named Boundary Report'!$F1829</f>
        <v>0</v>
      </c>
    </row>
    <row r="1831" spans="1:3" x14ac:dyDescent="0.25">
      <c r="A1831" s="532" t="str">
        <f>IF(ISNUMBER(VALUE(SUBSTITUTE('Named Boundary Report'!$A1830,"+",""))), VALUE(SUBSTITUTE('Named Boundary Report'!$A1830,"+","")), IF(TRIM('Named Boundary Report'!$A1830)="", "End of Project", $A1830))</f>
        <v>End of Project</v>
      </c>
      <c r="B1831" s="473" t="str">
        <f>IF(ISNUMBER('Named Boundary Report'!$A1830), "",TRIM(SUBSTITUTE('Named Boundary Report'!$A1830, CHAR(160), " ")))</f>
        <v/>
      </c>
      <c r="C1831" s="475">
        <f>'Named Boundary Report'!$F1830</f>
        <v>0</v>
      </c>
    </row>
    <row r="1832" spans="1:3" x14ac:dyDescent="0.25">
      <c r="A1832" s="532" t="str">
        <f>IF(ISNUMBER(VALUE(SUBSTITUTE('Named Boundary Report'!$A1831,"+",""))), VALUE(SUBSTITUTE('Named Boundary Report'!$A1831,"+","")), IF(TRIM('Named Boundary Report'!$A1831)="", "End of Project", $A1831))</f>
        <v>End of Project</v>
      </c>
      <c r="B1832" s="473" t="str">
        <f>IF(ISNUMBER('Named Boundary Report'!$A1831), "",TRIM(SUBSTITUTE('Named Boundary Report'!$A1831, CHAR(160), " ")))</f>
        <v/>
      </c>
      <c r="C1832" s="475">
        <f>'Named Boundary Report'!$F1831</f>
        <v>0</v>
      </c>
    </row>
    <row r="1833" spans="1:3" x14ac:dyDescent="0.25">
      <c r="A1833" s="532" t="str">
        <f>IF(ISNUMBER(VALUE(SUBSTITUTE('Named Boundary Report'!$A1832,"+",""))), VALUE(SUBSTITUTE('Named Boundary Report'!$A1832,"+","")), IF(TRIM('Named Boundary Report'!$A1832)="", "End of Project", $A1832))</f>
        <v>End of Project</v>
      </c>
      <c r="B1833" s="473" t="str">
        <f>IF(ISNUMBER('Named Boundary Report'!$A1832), "",TRIM(SUBSTITUTE('Named Boundary Report'!$A1832, CHAR(160), " ")))</f>
        <v/>
      </c>
      <c r="C1833" s="475">
        <f>'Named Boundary Report'!$F1832</f>
        <v>0</v>
      </c>
    </row>
    <row r="1834" spans="1:3" x14ac:dyDescent="0.25">
      <c r="A1834" s="532" t="str">
        <f>IF(ISNUMBER(VALUE(SUBSTITUTE('Named Boundary Report'!$A1833,"+",""))), VALUE(SUBSTITUTE('Named Boundary Report'!$A1833,"+","")), IF(TRIM('Named Boundary Report'!$A1833)="", "End of Project", $A1833))</f>
        <v>End of Project</v>
      </c>
      <c r="B1834" s="473" t="str">
        <f>IF(ISNUMBER('Named Boundary Report'!$A1833), "",TRIM(SUBSTITUTE('Named Boundary Report'!$A1833, CHAR(160), " ")))</f>
        <v/>
      </c>
      <c r="C1834" s="475">
        <f>'Named Boundary Report'!$F1833</f>
        <v>0</v>
      </c>
    </row>
    <row r="1835" spans="1:3" x14ac:dyDescent="0.25">
      <c r="A1835" s="532" t="str">
        <f>IF(ISNUMBER(VALUE(SUBSTITUTE('Named Boundary Report'!$A1834,"+",""))), VALUE(SUBSTITUTE('Named Boundary Report'!$A1834,"+","")), IF(TRIM('Named Boundary Report'!$A1834)="", "End of Project", $A1834))</f>
        <v>End of Project</v>
      </c>
      <c r="B1835" s="473" t="str">
        <f>IF(ISNUMBER('Named Boundary Report'!$A1834), "",TRIM(SUBSTITUTE('Named Boundary Report'!$A1834, CHAR(160), " ")))</f>
        <v/>
      </c>
      <c r="C1835" s="475">
        <f>'Named Boundary Report'!$F1834</f>
        <v>0</v>
      </c>
    </row>
    <row r="1836" spans="1:3" x14ac:dyDescent="0.25">
      <c r="A1836" s="532" t="str">
        <f>IF(ISNUMBER(VALUE(SUBSTITUTE('Named Boundary Report'!$A1835,"+",""))), VALUE(SUBSTITUTE('Named Boundary Report'!$A1835,"+","")), IF(TRIM('Named Boundary Report'!$A1835)="", "End of Project", $A1835))</f>
        <v>End of Project</v>
      </c>
      <c r="B1836" s="473" t="str">
        <f>IF(ISNUMBER('Named Boundary Report'!$A1835), "",TRIM(SUBSTITUTE('Named Boundary Report'!$A1835, CHAR(160), " ")))</f>
        <v/>
      </c>
      <c r="C1836" s="475">
        <f>'Named Boundary Report'!$F1835</f>
        <v>0</v>
      </c>
    </row>
    <row r="1837" spans="1:3" x14ac:dyDescent="0.25">
      <c r="A1837" s="532" t="str">
        <f>IF(ISNUMBER(VALUE(SUBSTITUTE('Named Boundary Report'!$A1836,"+",""))), VALUE(SUBSTITUTE('Named Boundary Report'!$A1836,"+","")), IF(TRIM('Named Boundary Report'!$A1836)="", "End of Project", $A1836))</f>
        <v>End of Project</v>
      </c>
      <c r="B1837" s="473" t="str">
        <f>IF(ISNUMBER('Named Boundary Report'!$A1836), "",TRIM(SUBSTITUTE('Named Boundary Report'!$A1836, CHAR(160), " ")))</f>
        <v/>
      </c>
      <c r="C1837" s="475">
        <f>'Named Boundary Report'!$F1836</f>
        <v>0</v>
      </c>
    </row>
    <row r="1838" spans="1:3" x14ac:dyDescent="0.25">
      <c r="A1838" s="532" t="str">
        <f>IF(ISNUMBER(VALUE(SUBSTITUTE('Named Boundary Report'!$A1837,"+",""))), VALUE(SUBSTITUTE('Named Boundary Report'!$A1837,"+","")), IF(TRIM('Named Boundary Report'!$A1837)="", "End of Project", $A1837))</f>
        <v>End of Project</v>
      </c>
      <c r="B1838" s="473" t="str">
        <f>IF(ISNUMBER('Named Boundary Report'!$A1837), "",TRIM(SUBSTITUTE('Named Boundary Report'!$A1837, CHAR(160), " ")))</f>
        <v/>
      </c>
      <c r="C1838" s="475">
        <f>'Named Boundary Report'!$F1837</f>
        <v>0</v>
      </c>
    </row>
    <row r="1839" spans="1:3" x14ac:dyDescent="0.25">
      <c r="A1839" s="532" t="str">
        <f>IF(ISNUMBER(VALUE(SUBSTITUTE('Named Boundary Report'!$A1838,"+",""))), VALUE(SUBSTITUTE('Named Boundary Report'!$A1838,"+","")), IF(TRIM('Named Boundary Report'!$A1838)="", "End of Project", $A1838))</f>
        <v>End of Project</v>
      </c>
      <c r="B1839" s="473" t="str">
        <f>IF(ISNUMBER('Named Boundary Report'!$A1838), "",TRIM(SUBSTITUTE('Named Boundary Report'!$A1838, CHAR(160), " ")))</f>
        <v/>
      </c>
      <c r="C1839" s="475">
        <f>'Named Boundary Report'!$F1838</f>
        <v>0</v>
      </c>
    </row>
    <row r="1840" spans="1:3" x14ac:dyDescent="0.25">
      <c r="A1840" s="532" t="str">
        <f>IF(ISNUMBER(VALUE(SUBSTITUTE('Named Boundary Report'!$A1839,"+",""))), VALUE(SUBSTITUTE('Named Boundary Report'!$A1839,"+","")), IF(TRIM('Named Boundary Report'!$A1839)="", "End of Project", $A1839))</f>
        <v>End of Project</v>
      </c>
      <c r="B1840" s="473" t="str">
        <f>IF(ISNUMBER('Named Boundary Report'!$A1839), "",TRIM(SUBSTITUTE('Named Boundary Report'!$A1839, CHAR(160), " ")))</f>
        <v/>
      </c>
      <c r="C1840" s="475">
        <f>'Named Boundary Report'!$F1839</f>
        <v>0</v>
      </c>
    </row>
    <row r="1841" spans="1:3" x14ac:dyDescent="0.25">
      <c r="A1841" s="532" t="str">
        <f>IF(ISNUMBER(VALUE(SUBSTITUTE('Named Boundary Report'!$A1840,"+",""))), VALUE(SUBSTITUTE('Named Boundary Report'!$A1840,"+","")), IF(TRIM('Named Boundary Report'!$A1840)="", "End of Project", $A1840))</f>
        <v>End of Project</v>
      </c>
      <c r="B1841" s="473" t="str">
        <f>IF(ISNUMBER('Named Boundary Report'!$A1840), "",TRIM(SUBSTITUTE('Named Boundary Report'!$A1840, CHAR(160), " ")))</f>
        <v/>
      </c>
      <c r="C1841" s="475">
        <f>'Named Boundary Report'!$F1840</f>
        <v>0</v>
      </c>
    </row>
    <row r="1842" spans="1:3" x14ac:dyDescent="0.25">
      <c r="A1842" s="532" t="str">
        <f>IF(ISNUMBER(VALUE(SUBSTITUTE('Named Boundary Report'!$A1841,"+",""))), VALUE(SUBSTITUTE('Named Boundary Report'!$A1841,"+","")), IF(TRIM('Named Boundary Report'!$A1841)="", "End of Project", $A1841))</f>
        <v>End of Project</v>
      </c>
      <c r="B1842" s="473" t="str">
        <f>IF(ISNUMBER('Named Boundary Report'!$A1841), "",TRIM(SUBSTITUTE('Named Boundary Report'!$A1841, CHAR(160), " ")))</f>
        <v/>
      </c>
      <c r="C1842" s="475">
        <f>'Named Boundary Report'!$F1841</f>
        <v>0</v>
      </c>
    </row>
    <row r="1843" spans="1:3" x14ac:dyDescent="0.25">
      <c r="A1843" s="532" t="str">
        <f>IF(ISNUMBER(VALUE(SUBSTITUTE('Named Boundary Report'!$A1842,"+",""))), VALUE(SUBSTITUTE('Named Boundary Report'!$A1842,"+","")), IF(TRIM('Named Boundary Report'!$A1842)="", "End of Project", $A1842))</f>
        <v>End of Project</v>
      </c>
      <c r="B1843" s="473" t="str">
        <f>IF(ISNUMBER('Named Boundary Report'!$A1842), "",TRIM(SUBSTITUTE('Named Boundary Report'!$A1842, CHAR(160), " ")))</f>
        <v/>
      </c>
      <c r="C1843" s="475">
        <f>'Named Boundary Report'!$F1842</f>
        <v>0</v>
      </c>
    </row>
    <row r="1844" spans="1:3" x14ac:dyDescent="0.25">
      <c r="A1844" s="532" t="str">
        <f>IF(ISNUMBER(VALUE(SUBSTITUTE('Named Boundary Report'!$A1843,"+",""))), VALUE(SUBSTITUTE('Named Boundary Report'!$A1843,"+","")), IF(TRIM('Named Boundary Report'!$A1843)="", "End of Project", $A1843))</f>
        <v>End of Project</v>
      </c>
      <c r="B1844" s="473" t="str">
        <f>IF(ISNUMBER('Named Boundary Report'!$A1843), "",TRIM(SUBSTITUTE('Named Boundary Report'!$A1843, CHAR(160), " ")))</f>
        <v/>
      </c>
      <c r="C1844" s="475">
        <f>'Named Boundary Report'!$F1843</f>
        <v>0</v>
      </c>
    </row>
    <row r="1845" spans="1:3" x14ac:dyDescent="0.25">
      <c r="A1845" s="532" t="str">
        <f>IF(ISNUMBER(VALUE(SUBSTITUTE('Named Boundary Report'!$A1844,"+",""))), VALUE(SUBSTITUTE('Named Boundary Report'!$A1844,"+","")), IF(TRIM('Named Boundary Report'!$A1844)="", "End of Project", $A1844))</f>
        <v>End of Project</v>
      </c>
      <c r="B1845" s="473" t="str">
        <f>IF(ISNUMBER('Named Boundary Report'!$A1844), "",TRIM(SUBSTITUTE('Named Boundary Report'!$A1844, CHAR(160), " ")))</f>
        <v/>
      </c>
      <c r="C1845" s="475">
        <f>'Named Boundary Report'!$F1844</f>
        <v>0</v>
      </c>
    </row>
    <row r="1846" spans="1:3" x14ac:dyDescent="0.25">
      <c r="A1846" s="532" t="str">
        <f>IF(ISNUMBER(VALUE(SUBSTITUTE('Named Boundary Report'!$A1845,"+",""))), VALUE(SUBSTITUTE('Named Boundary Report'!$A1845,"+","")), IF(TRIM('Named Boundary Report'!$A1845)="", "End of Project", $A1845))</f>
        <v>End of Project</v>
      </c>
      <c r="B1846" s="473" t="str">
        <f>IF(ISNUMBER('Named Boundary Report'!$A1845), "",TRIM(SUBSTITUTE('Named Boundary Report'!$A1845, CHAR(160), " ")))</f>
        <v/>
      </c>
      <c r="C1846" s="475">
        <f>'Named Boundary Report'!$F1845</f>
        <v>0</v>
      </c>
    </row>
    <row r="1847" spans="1:3" x14ac:dyDescent="0.25">
      <c r="A1847" s="532" t="str">
        <f>IF(ISNUMBER(VALUE(SUBSTITUTE('Named Boundary Report'!$A1846,"+",""))), VALUE(SUBSTITUTE('Named Boundary Report'!$A1846,"+","")), IF(TRIM('Named Boundary Report'!$A1846)="", "End of Project", $A1846))</f>
        <v>End of Project</v>
      </c>
      <c r="B1847" s="473" t="str">
        <f>IF(ISNUMBER('Named Boundary Report'!$A1846), "",TRIM(SUBSTITUTE('Named Boundary Report'!$A1846, CHAR(160), " ")))</f>
        <v/>
      </c>
      <c r="C1847" s="475">
        <f>'Named Boundary Report'!$F1846</f>
        <v>0</v>
      </c>
    </row>
    <row r="1848" spans="1:3" x14ac:dyDescent="0.25">
      <c r="A1848" s="532" t="str">
        <f>IF(ISNUMBER(VALUE(SUBSTITUTE('Named Boundary Report'!$A1847,"+",""))), VALUE(SUBSTITUTE('Named Boundary Report'!$A1847,"+","")), IF(TRIM('Named Boundary Report'!$A1847)="", "End of Project", $A1847))</f>
        <v>End of Project</v>
      </c>
      <c r="B1848" s="473" t="str">
        <f>IF(ISNUMBER('Named Boundary Report'!$A1847), "",TRIM(SUBSTITUTE('Named Boundary Report'!$A1847, CHAR(160), " ")))</f>
        <v/>
      </c>
      <c r="C1848" s="475">
        <f>'Named Boundary Report'!$F1847</f>
        <v>0</v>
      </c>
    </row>
    <row r="1849" spans="1:3" x14ac:dyDescent="0.25">
      <c r="A1849" s="532" t="str">
        <f>IF(ISNUMBER(VALUE(SUBSTITUTE('Named Boundary Report'!$A1848,"+",""))), VALUE(SUBSTITUTE('Named Boundary Report'!$A1848,"+","")), IF(TRIM('Named Boundary Report'!$A1848)="", "End of Project", $A1848))</f>
        <v>End of Project</v>
      </c>
      <c r="B1849" s="473" t="str">
        <f>IF(ISNUMBER('Named Boundary Report'!$A1848), "",TRIM(SUBSTITUTE('Named Boundary Report'!$A1848, CHAR(160), " ")))</f>
        <v/>
      </c>
      <c r="C1849" s="475">
        <f>'Named Boundary Report'!$F1848</f>
        <v>0</v>
      </c>
    </row>
    <row r="1850" spans="1:3" x14ac:dyDescent="0.25">
      <c r="A1850" s="532" t="str">
        <f>IF(ISNUMBER(VALUE(SUBSTITUTE('Named Boundary Report'!$A1849,"+",""))), VALUE(SUBSTITUTE('Named Boundary Report'!$A1849,"+","")), IF(TRIM('Named Boundary Report'!$A1849)="", "End of Project", $A1849))</f>
        <v>End of Project</v>
      </c>
      <c r="B1850" s="473" t="str">
        <f>IF(ISNUMBER('Named Boundary Report'!$A1849), "",TRIM(SUBSTITUTE('Named Boundary Report'!$A1849, CHAR(160), " ")))</f>
        <v/>
      </c>
      <c r="C1850" s="475">
        <f>'Named Boundary Report'!$F1849</f>
        <v>0</v>
      </c>
    </row>
    <row r="1851" spans="1:3" x14ac:dyDescent="0.25">
      <c r="A1851" s="532" t="str">
        <f>IF(ISNUMBER(VALUE(SUBSTITUTE('Named Boundary Report'!$A1850,"+",""))), VALUE(SUBSTITUTE('Named Boundary Report'!$A1850,"+","")), IF(TRIM('Named Boundary Report'!$A1850)="", "End of Project", $A1850))</f>
        <v>End of Project</v>
      </c>
      <c r="B1851" s="473" t="str">
        <f>IF(ISNUMBER('Named Boundary Report'!$A1850), "",TRIM(SUBSTITUTE('Named Boundary Report'!$A1850, CHAR(160), " ")))</f>
        <v/>
      </c>
      <c r="C1851" s="475">
        <f>'Named Boundary Report'!$F1850</f>
        <v>0</v>
      </c>
    </row>
    <row r="1852" spans="1:3" x14ac:dyDescent="0.25">
      <c r="A1852" s="532" t="str">
        <f>IF(ISNUMBER(VALUE(SUBSTITUTE('Named Boundary Report'!$A1851,"+",""))), VALUE(SUBSTITUTE('Named Boundary Report'!$A1851,"+","")), IF(TRIM('Named Boundary Report'!$A1851)="", "End of Project", $A1851))</f>
        <v>End of Project</v>
      </c>
      <c r="B1852" s="473" t="str">
        <f>IF(ISNUMBER('Named Boundary Report'!$A1851), "",TRIM(SUBSTITUTE('Named Boundary Report'!$A1851, CHAR(160), " ")))</f>
        <v/>
      </c>
      <c r="C1852" s="475">
        <f>'Named Boundary Report'!$F1851</f>
        <v>0</v>
      </c>
    </row>
    <row r="1853" spans="1:3" x14ac:dyDescent="0.25">
      <c r="A1853" s="532" t="str">
        <f>IF(ISNUMBER(VALUE(SUBSTITUTE('Named Boundary Report'!$A1852,"+",""))), VALUE(SUBSTITUTE('Named Boundary Report'!$A1852,"+","")), IF(TRIM('Named Boundary Report'!$A1852)="", "End of Project", $A1852))</f>
        <v>End of Project</v>
      </c>
      <c r="B1853" s="473" t="str">
        <f>IF(ISNUMBER('Named Boundary Report'!$A1852), "",TRIM(SUBSTITUTE('Named Boundary Report'!$A1852, CHAR(160), " ")))</f>
        <v/>
      </c>
      <c r="C1853" s="475">
        <f>'Named Boundary Report'!$F1852</f>
        <v>0</v>
      </c>
    </row>
    <row r="1854" spans="1:3" x14ac:dyDescent="0.25">
      <c r="A1854" s="532" t="str">
        <f>IF(ISNUMBER(VALUE(SUBSTITUTE('Named Boundary Report'!$A1853,"+",""))), VALUE(SUBSTITUTE('Named Boundary Report'!$A1853,"+","")), IF(TRIM('Named Boundary Report'!$A1853)="", "End of Project", $A1853))</f>
        <v>End of Project</v>
      </c>
      <c r="B1854" s="473" t="str">
        <f>IF(ISNUMBER('Named Boundary Report'!$A1853), "",TRIM(SUBSTITUTE('Named Boundary Report'!$A1853, CHAR(160), " ")))</f>
        <v/>
      </c>
      <c r="C1854" s="475">
        <f>'Named Boundary Report'!$F1853</f>
        <v>0</v>
      </c>
    </row>
    <row r="1855" spans="1:3" x14ac:dyDescent="0.25">
      <c r="A1855" s="532" t="str">
        <f>IF(ISNUMBER(VALUE(SUBSTITUTE('Named Boundary Report'!$A1854,"+",""))), VALUE(SUBSTITUTE('Named Boundary Report'!$A1854,"+","")), IF(TRIM('Named Boundary Report'!$A1854)="", "End of Project", $A1854))</f>
        <v>End of Project</v>
      </c>
      <c r="B1855" s="473" t="str">
        <f>IF(ISNUMBER('Named Boundary Report'!$A1854), "",TRIM(SUBSTITUTE('Named Boundary Report'!$A1854, CHAR(160), " ")))</f>
        <v/>
      </c>
      <c r="C1855" s="475">
        <f>'Named Boundary Report'!$F1854</f>
        <v>0</v>
      </c>
    </row>
    <row r="1856" spans="1:3" x14ac:dyDescent="0.25">
      <c r="A1856" s="532" t="str">
        <f>IF(ISNUMBER(VALUE(SUBSTITUTE('Named Boundary Report'!$A1855,"+",""))), VALUE(SUBSTITUTE('Named Boundary Report'!$A1855,"+","")), IF(TRIM('Named Boundary Report'!$A1855)="", "End of Project", $A1855))</f>
        <v>End of Project</v>
      </c>
      <c r="B1856" s="473" t="str">
        <f>IF(ISNUMBER('Named Boundary Report'!$A1855), "",TRIM(SUBSTITUTE('Named Boundary Report'!$A1855, CHAR(160), " ")))</f>
        <v/>
      </c>
      <c r="C1856" s="475">
        <f>'Named Boundary Report'!$F1855</f>
        <v>0</v>
      </c>
    </row>
    <row r="1857" spans="1:3" x14ac:dyDescent="0.25">
      <c r="A1857" s="532" t="str">
        <f>IF(ISNUMBER(VALUE(SUBSTITUTE('Named Boundary Report'!$A1856,"+",""))), VALUE(SUBSTITUTE('Named Boundary Report'!$A1856,"+","")), IF(TRIM('Named Boundary Report'!$A1856)="", "End of Project", $A1856))</f>
        <v>End of Project</v>
      </c>
      <c r="B1857" s="473" t="str">
        <f>IF(ISNUMBER('Named Boundary Report'!$A1856), "",TRIM(SUBSTITUTE('Named Boundary Report'!$A1856, CHAR(160), " ")))</f>
        <v/>
      </c>
      <c r="C1857" s="475">
        <f>'Named Boundary Report'!$F1856</f>
        <v>0</v>
      </c>
    </row>
    <row r="1858" spans="1:3" x14ac:dyDescent="0.25">
      <c r="A1858" s="532" t="str">
        <f>IF(ISNUMBER(VALUE(SUBSTITUTE('Named Boundary Report'!$A1857,"+",""))), VALUE(SUBSTITUTE('Named Boundary Report'!$A1857,"+","")), IF(TRIM('Named Boundary Report'!$A1857)="", "End of Project", $A1857))</f>
        <v>End of Project</v>
      </c>
      <c r="B1858" s="473" t="str">
        <f>IF(ISNUMBER('Named Boundary Report'!$A1857), "",TRIM(SUBSTITUTE('Named Boundary Report'!$A1857, CHAR(160), " ")))</f>
        <v/>
      </c>
      <c r="C1858" s="475">
        <f>'Named Boundary Report'!$F1857</f>
        <v>0</v>
      </c>
    </row>
    <row r="1859" spans="1:3" x14ac:dyDescent="0.25">
      <c r="A1859" s="532" t="str">
        <f>IF(ISNUMBER(VALUE(SUBSTITUTE('Named Boundary Report'!$A1858,"+",""))), VALUE(SUBSTITUTE('Named Boundary Report'!$A1858,"+","")), IF(TRIM('Named Boundary Report'!$A1858)="", "End of Project", $A1858))</f>
        <v>End of Project</v>
      </c>
      <c r="B1859" s="473" t="str">
        <f>IF(ISNUMBER('Named Boundary Report'!$A1858), "",TRIM(SUBSTITUTE('Named Boundary Report'!$A1858, CHAR(160), " ")))</f>
        <v/>
      </c>
      <c r="C1859" s="475">
        <f>'Named Boundary Report'!$F1858</f>
        <v>0</v>
      </c>
    </row>
    <row r="1860" spans="1:3" x14ac:dyDescent="0.25">
      <c r="A1860" s="532" t="str">
        <f>IF(ISNUMBER(VALUE(SUBSTITUTE('Named Boundary Report'!$A1859,"+",""))), VALUE(SUBSTITUTE('Named Boundary Report'!$A1859,"+","")), IF(TRIM('Named Boundary Report'!$A1859)="", "End of Project", $A1859))</f>
        <v>End of Project</v>
      </c>
      <c r="B1860" s="473" t="str">
        <f>IF(ISNUMBER('Named Boundary Report'!$A1859), "",TRIM(SUBSTITUTE('Named Boundary Report'!$A1859, CHAR(160), " ")))</f>
        <v/>
      </c>
      <c r="C1860" s="475">
        <f>'Named Boundary Report'!$F1859</f>
        <v>0</v>
      </c>
    </row>
    <row r="1861" spans="1:3" x14ac:dyDescent="0.25">
      <c r="A1861" s="532" t="str">
        <f>IF(ISNUMBER(VALUE(SUBSTITUTE('Named Boundary Report'!$A1860,"+",""))), VALUE(SUBSTITUTE('Named Boundary Report'!$A1860,"+","")), IF(TRIM('Named Boundary Report'!$A1860)="", "End of Project", $A1860))</f>
        <v>End of Project</v>
      </c>
      <c r="B1861" s="473" t="str">
        <f>IF(ISNUMBER('Named Boundary Report'!$A1860), "",TRIM(SUBSTITUTE('Named Boundary Report'!$A1860, CHAR(160), " ")))</f>
        <v/>
      </c>
      <c r="C1861" s="475">
        <f>'Named Boundary Report'!$F1860</f>
        <v>0</v>
      </c>
    </row>
    <row r="1862" spans="1:3" x14ac:dyDescent="0.25">
      <c r="A1862" s="532" t="str">
        <f>IF(ISNUMBER(VALUE(SUBSTITUTE('Named Boundary Report'!$A1861,"+",""))), VALUE(SUBSTITUTE('Named Boundary Report'!$A1861,"+","")), IF(TRIM('Named Boundary Report'!$A1861)="", "End of Project", $A1861))</f>
        <v>End of Project</v>
      </c>
      <c r="B1862" s="473" t="str">
        <f>IF(ISNUMBER('Named Boundary Report'!$A1861), "",TRIM(SUBSTITUTE('Named Boundary Report'!$A1861, CHAR(160), " ")))</f>
        <v/>
      </c>
      <c r="C1862" s="475">
        <f>'Named Boundary Report'!$F1861</f>
        <v>0</v>
      </c>
    </row>
    <row r="1863" spans="1:3" x14ac:dyDescent="0.25">
      <c r="A1863" s="532" t="str">
        <f>IF(ISNUMBER(VALUE(SUBSTITUTE('Named Boundary Report'!$A1862,"+",""))), VALUE(SUBSTITUTE('Named Boundary Report'!$A1862,"+","")), IF(TRIM('Named Boundary Report'!$A1862)="", "End of Project", $A1862))</f>
        <v>End of Project</v>
      </c>
      <c r="B1863" s="473" t="str">
        <f>IF(ISNUMBER('Named Boundary Report'!$A1862), "",TRIM(SUBSTITUTE('Named Boundary Report'!$A1862, CHAR(160), " ")))</f>
        <v/>
      </c>
      <c r="C1863" s="475">
        <f>'Named Boundary Report'!$F1862</f>
        <v>0</v>
      </c>
    </row>
    <row r="1864" spans="1:3" x14ac:dyDescent="0.25">
      <c r="A1864" s="532" t="str">
        <f>IF(ISNUMBER(VALUE(SUBSTITUTE('Named Boundary Report'!$A1863,"+",""))), VALUE(SUBSTITUTE('Named Boundary Report'!$A1863,"+","")), IF(TRIM('Named Boundary Report'!$A1863)="", "End of Project", $A1863))</f>
        <v>End of Project</v>
      </c>
      <c r="B1864" s="473" t="str">
        <f>IF(ISNUMBER('Named Boundary Report'!$A1863), "",TRIM(SUBSTITUTE('Named Boundary Report'!$A1863, CHAR(160), " ")))</f>
        <v/>
      </c>
      <c r="C1864" s="475">
        <f>'Named Boundary Report'!$F1863</f>
        <v>0</v>
      </c>
    </row>
    <row r="1865" spans="1:3" x14ac:dyDescent="0.25">
      <c r="A1865" s="532" t="str">
        <f>IF(ISNUMBER(VALUE(SUBSTITUTE('Named Boundary Report'!$A1864,"+",""))), VALUE(SUBSTITUTE('Named Boundary Report'!$A1864,"+","")), IF(TRIM('Named Boundary Report'!$A1864)="", "End of Project", $A1864))</f>
        <v>End of Project</v>
      </c>
      <c r="B1865" s="473" t="str">
        <f>IF(ISNUMBER('Named Boundary Report'!$A1864), "",TRIM(SUBSTITUTE('Named Boundary Report'!$A1864, CHAR(160), " ")))</f>
        <v/>
      </c>
      <c r="C1865" s="475">
        <f>'Named Boundary Report'!$F1864</f>
        <v>0</v>
      </c>
    </row>
    <row r="1866" spans="1:3" x14ac:dyDescent="0.25">
      <c r="A1866" s="532" t="str">
        <f>IF(ISNUMBER(VALUE(SUBSTITUTE('Named Boundary Report'!$A1865,"+",""))), VALUE(SUBSTITUTE('Named Boundary Report'!$A1865,"+","")), IF(TRIM('Named Boundary Report'!$A1865)="", "End of Project", $A1865))</f>
        <v>End of Project</v>
      </c>
      <c r="B1866" s="473" t="str">
        <f>IF(ISNUMBER('Named Boundary Report'!$A1865), "",TRIM(SUBSTITUTE('Named Boundary Report'!$A1865, CHAR(160), " ")))</f>
        <v/>
      </c>
      <c r="C1866" s="475">
        <f>'Named Boundary Report'!$F1865</f>
        <v>0</v>
      </c>
    </row>
    <row r="1867" spans="1:3" x14ac:dyDescent="0.25">
      <c r="A1867" s="532" t="str">
        <f>IF(ISNUMBER(VALUE(SUBSTITUTE('Named Boundary Report'!$A1866,"+",""))), VALUE(SUBSTITUTE('Named Boundary Report'!$A1866,"+","")), IF(TRIM('Named Boundary Report'!$A1866)="", "End of Project", $A1866))</f>
        <v>End of Project</v>
      </c>
      <c r="B1867" s="473" t="str">
        <f>IF(ISNUMBER('Named Boundary Report'!$A1866), "",TRIM(SUBSTITUTE('Named Boundary Report'!$A1866, CHAR(160), " ")))</f>
        <v/>
      </c>
      <c r="C1867" s="475">
        <f>'Named Boundary Report'!$F1866</f>
        <v>0</v>
      </c>
    </row>
    <row r="1868" spans="1:3" x14ac:dyDescent="0.25">
      <c r="A1868" s="532" t="str">
        <f>IF(ISNUMBER(VALUE(SUBSTITUTE('Named Boundary Report'!$A1867,"+",""))), VALUE(SUBSTITUTE('Named Boundary Report'!$A1867,"+","")), IF(TRIM('Named Boundary Report'!$A1867)="", "End of Project", $A1867))</f>
        <v>End of Project</v>
      </c>
      <c r="B1868" s="473" t="str">
        <f>IF(ISNUMBER('Named Boundary Report'!$A1867), "",TRIM(SUBSTITUTE('Named Boundary Report'!$A1867, CHAR(160), " ")))</f>
        <v/>
      </c>
      <c r="C1868" s="475">
        <f>'Named Boundary Report'!$F1867</f>
        <v>0</v>
      </c>
    </row>
    <row r="1869" spans="1:3" x14ac:dyDescent="0.25">
      <c r="A1869" s="532" t="str">
        <f>IF(ISNUMBER(VALUE(SUBSTITUTE('Named Boundary Report'!$A1868,"+",""))), VALUE(SUBSTITUTE('Named Boundary Report'!$A1868,"+","")), IF(TRIM('Named Boundary Report'!$A1868)="", "End of Project", $A1868))</f>
        <v>End of Project</v>
      </c>
      <c r="B1869" s="473" t="str">
        <f>IF(ISNUMBER('Named Boundary Report'!$A1868), "",TRIM(SUBSTITUTE('Named Boundary Report'!$A1868, CHAR(160), " ")))</f>
        <v/>
      </c>
      <c r="C1869" s="475">
        <f>'Named Boundary Report'!$F1868</f>
        <v>0</v>
      </c>
    </row>
    <row r="1870" spans="1:3" x14ac:dyDescent="0.25">
      <c r="A1870" s="532" t="str">
        <f>IF(ISNUMBER(VALUE(SUBSTITUTE('Named Boundary Report'!$A1869,"+",""))), VALUE(SUBSTITUTE('Named Boundary Report'!$A1869,"+","")), IF(TRIM('Named Boundary Report'!$A1869)="", "End of Project", $A1869))</f>
        <v>End of Project</v>
      </c>
      <c r="B1870" s="473" t="str">
        <f>IF(ISNUMBER('Named Boundary Report'!$A1869), "",TRIM(SUBSTITUTE('Named Boundary Report'!$A1869, CHAR(160), " ")))</f>
        <v/>
      </c>
      <c r="C1870" s="475">
        <f>'Named Boundary Report'!$F1869</f>
        <v>0</v>
      </c>
    </row>
    <row r="1871" spans="1:3" x14ac:dyDescent="0.25">
      <c r="A1871" s="532" t="str">
        <f>IF(ISNUMBER(VALUE(SUBSTITUTE('Named Boundary Report'!$A1870,"+",""))), VALUE(SUBSTITUTE('Named Boundary Report'!$A1870,"+","")), IF(TRIM('Named Boundary Report'!$A1870)="", "End of Project", $A1870))</f>
        <v>End of Project</v>
      </c>
      <c r="B1871" s="473" t="str">
        <f>IF(ISNUMBER('Named Boundary Report'!$A1870), "",TRIM(SUBSTITUTE('Named Boundary Report'!$A1870, CHAR(160), " ")))</f>
        <v/>
      </c>
      <c r="C1871" s="475">
        <f>'Named Boundary Report'!$F1870</f>
        <v>0</v>
      </c>
    </row>
    <row r="1872" spans="1:3" x14ac:dyDescent="0.25">
      <c r="A1872" s="532" t="str">
        <f>IF(ISNUMBER(VALUE(SUBSTITUTE('Named Boundary Report'!$A1871,"+",""))), VALUE(SUBSTITUTE('Named Boundary Report'!$A1871,"+","")), IF(TRIM('Named Boundary Report'!$A1871)="", "End of Project", $A1871))</f>
        <v>End of Project</v>
      </c>
      <c r="B1872" s="473" t="str">
        <f>IF(ISNUMBER('Named Boundary Report'!$A1871), "",TRIM(SUBSTITUTE('Named Boundary Report'!$A1871, CHAR(160), " ")))</f>
        <v/>
      </c>
      <c r="C1872" s="475">
        <f>'Named Boundary Report'!$F1871</f>
        <v>0</v>
      </c>
    </row>
    <row r="1873" spans="1:3" x14ac:dyDescent="0.25">
      <c r="A1873" s="532" t="str">
        <f>IF(ISNUMBER(VALUE(SUBSTITUTE('Named Boundary Report'!$A1872,"+",""))), VALUE(SUBSTITUTE('Named Boundary Report'!$A1872,"+","")), IF(TRIM('Named Boundary Report'!$A1872)="", "End of Project", $A1872))</f>
        <v>End of Project</v>
      </c>
      <c r="B1873" s="473" t="str">
        <f>IF(ISNUMBER('Named Boundary Report'!$A1872), "",TRIM(SUBSTITUTE('Named Boundary Report'!$A1872, CHAR(160), " ")))</f>
        <v/>
      </c>
      <c r="C1873" s="475">
        <f>'Named Boundary Report'!$F1872</f>
        <v>0</v>
      </c>
    </row>
    <row r="1874" spans="1:3" x14ac:dyDescent="0.25">
      <c r="A1874" s="532" t="str">
        <f>IF(ISNUMBER(VALUE(SUBSTITUTE('Named Boundary Report'!$A1873,"+",""))), VALUE(SUBSTITUTE('Named Boundary Report'!$A1873,"+","")), IF(TRIM('Named Boundary Report'!$A1873)="", "End of Project", $A1873))</f>
        <v>End of Project</v>
      </c>
      <c r="B1874" s="473" t="str">
        <f>IF(ISNUMBER('Named Boundary Report'!$A1873), "",TRIM(SUBSTITUTE('Named Boundary Report'!$A1873, CHAR(160), " ")))</f>
        <v/>
      </c>
      <c r="C1874" s="475">
        <f>'Named Boundary Report'!$F1873</f>
        <v>0</v>
      </c>
    </row>
    <row r="1875" spans="1:3" x14ac:dyDescent="0.25">
      <c r="A1875" s="532" t="str">
        <f>IF(ISNUMBER(VALUE(SUBSTITUTE('Named Boundary Report'!$A1874,"+",""))), VALUE(SUBSTITUTE('Named Boundary Report'!$A1874,"+","")), IF(TRIM('Named Boundary Report'!$A1874)="", "End of Project", $A1874))</f>
        <v>End of Project</v>
      </c>
      <c r="B1875" s="473" t="str">
        <f>IF(ISNUMBER('Named Boundary Report'!$A1874), "",TRIM(SUBSTITUTE('Named Boundary Report'!$A1874, CHAR(160), " ")))</f>
        <v/>
      </c>
      <c r="C1875" s="475">
        <f>'Named Boundary Report'!$F1874</f>
        <v>0</v>
      </c>
    </row>
    <row r="1876" spans="1:3" x14ac:dyDescent="0.25">
      <c r="A1876" s="532" t="str">
        <f>IF(ISNUMBER(VALUE(SUBSTITUTE('Named Boundary Report'!$A1875,"+",""))), VALUE(SUBSTITUTE('Named Boundary Report'!$A1875,"+","")), IF(TRIM('Named Boundary Report'!$A1875)="", "End of Project", $A1875))</f>
        <v>End of Project</v>
      </c>
      <c r="B1876" s="473" t="str">
        <f>IF(ISNUMBER('Named Boundary Report'!$A1875), "",TRIM(SUBSTITUTE('Named Boundary Report'!$A1875, CHAR(160), " ")))</f>
        <v/>
      </c>
      <c r="C1876" s="475">
        <f>'Named Boundary Report'!$F1875</f>
        <v>0</v>
      </c>
    </row>
    <row r="1877" spans="1:3" x14ac:dyDescent="0.25">
      <c r="A1877" s="532" t="str">
        <f>IF(ISNUMBER(VALUE(SUBSTITUTE('Named Boundary Report'!$A1876,"+",""))), VALUE(SUBSTITUTE('Named Boundary Report'!$A1876,"+","")), IF(TRIM('Named Boundary Report'!$A1876)="", "End of Project", $A1876))</f>
        <v>End of Project</v>
      </c>
      <c r="B1877" s="473" t="str">
        <f>IF(ISNUMBER('Named Boundary Report'!$A1876), "",TRIM(SUBSTITUTE('Named Boundary Report'!$A1876, CHAR(160), " ")))</f>
        <v/>
      </c>
      <c r="C1877" s="475">
        <f>'Named Boundary Report'!$F1876</f>
        <v>0</v>
      </c>
    </row>
    <row r="1878" spans="1:3" x14ac:dyDescent="0.25">
      <c r="A1878" s="532" t="str">
        <f>IF(ISNUMBER(VALUE(SUBSTITUTE('Named Boundary Report'!$A1877,"+",""))), VALUE(SUBSTITUTE('Named Boundary Report'!$A1877,"+","")), IF(TRIM('Named Boundary Report'!$A1877)="", "End of Project", $A1877))</f>
        <v>End of Project</v>
      </c>
      <c r="B1878" s="473" t="str">
        <f>IF(ISNUMBER('Named Boundary Report'!$A1877), "",TRIM(SUBSTITUTE('Named Boundary Report'!$A1877, CHAR(160), " ")))</f>
        <v/>
      </c>
      <c r="C1878" s="475">
        <f>'Named Boundary Report'!$F1877</f>
        <v>0</v>
      </c>
    </row>
    <row r="1879" spans="1:3" x14ac:dyDescent="0.25">
      <c r="A1879" s="532" t="str">
        <f>IF(ISNUMBER(VALUE(SUBSTITUTE('Named Boundary Report'!$A1878,"+",""))), VALUE(SUBSTITUTE('Named Boundary Report'!$A1878,"+","")), IF(TRIM('Named Boundary Report'!$A1878)="", "End of Project", $A1878))</f>
        <v>End of Project</v>
      </c>
      <c r="B1879" s="473" t="str">
        <f>IF(ISNUMBER('Named Boundary Report'!$A1878), "",TRIM(SUBSTITUTE('Named Boundary Report'!$A1878, CHAR(160), " ")))</f>
        <v/>
      </c>
      <c r="C1879" s="475">
        <f>'Named Boundary Report'!$F1878</f>
        <v>0</v>
      </c>
    </row>
    <row r="1880" spans="1:3" x14ac:dyDescent="0.25">
      <c r="A1880" s="532" t="str">
        <f>IF(ISNUMBER(VALUE(SUBSTITUTE('Named Boundary Report'!$A1879,"+",""))), VALUE(SUBSTITUTE('Named Boundary Report'!$A1879,"+","")), IF(TRIM('Named Boundary Report'!$A1879)="", "End of Project", $A1879))</f>
        <v>End of Project</v>
      </c>
      <c r="B1880" s="473" t="str">
        <f>IF(ISNUMBER('Named Boundary Report'!$A1879), "",TRIM(SUBSTITUTE('Named Boundary Report'!$A1879, CHAR(160), " ")))</f>
        <v/>
      </c>
      <c r="C1880" s="475">
        <f>'Named Boundary Report'!$F1879</f>
        <v>0</v>
      </c>
    </row>
    <row r="1881" spans="1:3" x14ac:dyDescent="0.25">
      <c r="A1881" s="532" t="str">
        <f>IF(ISNUMBER(VALUE(SUBSTITUTE('Named Boundary Report'!$A1880,"+",""))), VALUE(SUBSTITUTE('Named Boundary Report'!$A1880,"+","")), IF(TRIM('Named Boundary Report'!$A1880)="", "End of Project", $A1880))</f>
        <v>End of Project</v>
      </c>
      <c r="B1881" s="473" t="str">
        <f>IF(ISNUMBER('Named Boundary Report'!$A1880), "",TRIM(SUBSTITUTE('Named Boundary Report'!$A1880, CHAR(160), " ")))</f>
        <v/>
      </c>
      <c r="C1881" s="475">
        <f>'Named Boundary Report'!$F1880</f>
        <v>0</v>
      </c>
    </row>
    <row r="1882" spans="1:3" x14ac:dyDescent="0.25">
      <c r="A1882" s="532" t="str">
        <f>IF(ISNUMBER(VALUE(SUBSTITUTE('Named Boundary Report'!$A1881,"+",""))), VALUE(SUBSTITUTE('Named Boundary Report'!$A1881,"+","")), IF(TRIM('Named Boundary Report'!$A1881)="", "End of Project", $A1881))</f>
        <v>End of Project</v>
      </c>
      <c r="B1882" s="473" t="str">
        <f>IF(ISNUMBER('Named Boundary Report'!$A1881), "",TRIM(SUBSTITUTE('Named Boundary Report'!$A1881, CHAR(160), " ")))</f>
        <v/>
      </c>
      <c r="C1882" s="475">
        <f>'Named Boundary Report'!$F1881</f>
        <v>0</v>
      </c>
    </row>
    <row r="1883" spans="1:3" x14ac:dyDescent="0.25">
      <c r="A1883" s="532" t="str">
        <f>IF(ISNUMBER(VALUE(SUBSTITUTE('Named Boundary Report'!$A1882,"+",""))), VALUE(SUBSTITUTE('Named Boundary Report'!$A1882,"+","")), IF(TRIM('Named Boundary Report'!$A1882)="", "End of Project", $A1882))</f>
        <v>End of Project</v>
      </c>
      <c r="B1883" s="473" t="str">
        <f>IF(ISNUMBER('Named Boundary Report'!$A1882), "",TRIM(SUBSTITUTE('Named Boundary Report'!$A1882, CHAR(160), " ")))</f>
        <v/>
      </c>
      <c r="C1883" s="475">
        <f>'Named Boundary Report'!$F1882</f>
        <v>0</v>
      </c>
    </row>
    <row r="1884" spans="1:3" x14ac:dyDescent="0.25">
      <c r="A1884" s="532" t="str">
        <f>IF(ISNUMBER(VALUE(SUBSTITUTE('Named Boundary Report'!$A1883,"+",""))), VALUE(SUBSTITUTE('Named Boundary Report'!$A1883,"+","")), IF(TRIM('Named Boundary Report'!$A1883)="", "End of Project", $A1883))</f>
        <v>End of Project</v>
      </c>
      <c r="B1884" s="473" t="str">
        <f>IF(ISNUMBER('Named Boundary Report'!$A1883), "",TRIM(SUBSTITUTE('Named Boundary Report'!$A1883, CHAR(160), " ")))</f>
        <v/>
      </c>
      <c r="C1884" s="475">
        <f>'Named Boundary Report'!$F1883</f>
        <v>0</v>
      </c>
    </row>
    <row r="1885" spans="1:3" x14ac:dyDescent="0.25">
      <c r="A1885" s="532" t="str">
        <f>IF(ISNUMBER(VALUE(SUBSTITUTE('Named Boundary Report'!$A1884,"+",""))), VALUE(SUBSTITUTE('Named Boundary Report'!$A1884,"+","")), IF(TRIM('Named Boundary Report'!$A1884)="", "End of Project", $A1884))</f>
        <v>End of Project</v>
      </c>
      <c r="B1885" s="473" t="str">
        <f>IF(ISNUMBER('Named Boundary Report'!$A1884), "",TRIM(SUBSTITUTE('Named Boundary Report'!$A1884, CHAR(160), " ")))</f>
        <v/>
      </c>
      <c r="C1885" s="475">
        <f>'Named Boundary Report'!$F1884</f>
        <v>0</v>
      </c>
    </row>
    <row r="1886" spans="1:3" x14ac:dyDescent="0.25">
      <c r="A1886" s="532" t="str">
        <f>IF(ISNUMBER(VALUE(SUBSTITUTE('Named Boundary Report'!$A1885,"+",""))), VALUE(SUBSTITUTE('Named Boundary Report'!$A1885,"+","")), IF(TRIM('Named Boundary Report'!$A1885)="", "End of Project", $A1885))</f>
        <v>End of Project</v>
      </c>
      <c r="B1886" s="473" t="str">
        <f>IF(ISNUMBER('Named Boundary Report'!$A1885), "",TRIM(SUBSTITUTE('Named Boundary Report'!$A1885, CHAR(160), " ")))</f>
        <v/>
      </c>
      <c r="C1886" s="475">
        <f>'Named Boundary Report'!$F1885</f>
        <v>0</v>
      </c>
    </row>
    <row r="1887" spans="1:3" x14ac:dyDescent="0.25">
      <c r="A1887" s="532" t="str">
        <f>IF(ISNUMBER(VALUE(SUBSTITUTE('Named Boundary Report'!$A1886,"+",""))), VALUE(SUBSTITUTE('Named Boundary Report'!$A1886,"+","")), IF(TRIM('Named Boundary Report'!$A1886)="", "End of Project", $A1886))</f>
        <v>End of Project</v>
      </c>
      <c r="B1887" s="473" t="str">
        <f>IF(ISNUMBER('Named Boundary Report'!$A1886), "",TRIM(SUBSTITUTE('Named Boundary Report'!$A1886, CHAR(160), " ")))</f>
        <v/>
      </c>
      <c r="C1887" s="475">
        <f>'Named Boundary Report'!$F1886</f>
        <v>0</v>
      </c>
    </row>
    <row r="1888" spans="1:3" x14ac:dyDescent="0.25">
      <c r="A1888" s="532" t="str">
        <f>IF(ISNUMBER(VALUE(SUBSTITUTE('Named Boundary Report'!$A1887,"+",""))), VALUE(SUBSTITUTE('Named Boundary Report'!$A1887,"+","")), IF(TRIM('Named Boundary Report'!$A1887)="", "End of Project", $A1887))</f>
        <v>End of Project</v>
      </c>
      <c r="B1888" s="473" t="str">
        <f>IF(ISNUMBER('Named Boundary Report'!$A1887), "",TRIM(SUBSTITUTE('Named Boundary Report'!$A1887, CHAR(160), " ")))</f>
        <v/>
      </c>
      <c r="C1888" s="475">
        <f>'Named Boundary Report'!$F1887</f>
        <v>0</v>
      </c>
    </row>
    <row r="1889" spans="1:3" x14ac:dyDescent="0.25">
      <c r="A1889" s="532" t="str">
        <f>IF(ISNUMBER(VALUE(SUBSTITUTE('Named Boundary Report'!$A1888,"+",""))), VALUE(SUBSTITUTE('Named Boundary Report'!$A1888,"+","")), IF(TRIM('Named Boundary Report'!$A1888)="", "End of Project", $A1888))</f>
        <v>End of Project</v>
      </c>
      <c r="B1889" s="473" t="str">
        <f>IF(ISNUMBER('Named Boundary Report'!$A1888), "",TRIM(SUBSTITUTE('Named Boundary Report'!$A1888, CHAR(160), " ")))</f>
        <v/>
      </c>
      <c r="C1889" s="475">
        <f>'Named Boundary Report'!$F1888</f>
        <v>0</v>
      </c>
    </row>
    <row r="1890" spans="1:3" x14ac:dyDescent="0.25">
      <c r="A1890" s="532" t="str">
        <f>IF(ISNUMBER(VALUE(SUBSTITUTE('Named Boundary Report'!$A1889,"+",""))), VALUE(SUBSTITUTE('Named Boundary Report'!$A1889,"+","")), IF(TRIM('Named Boundary Report'!$A1889)="", "End of Project", $A1889))</f>
        <v>End of Project</v>
      </c>
      <c r="B1890" s="473" t="str">
        <f>IF(ISNUMBER('Named Boundary Report'!$A1889), "",TRIM(SUBSTITUTE('Named Boundary Report'!$A1889, CHAR(160), " ")))</f>
        <v/>
      </c>
      <c r="C1890" s="475">
        <f>'Named Boundary Report'!$F1889</f>
        <v>0</v>
      </c>
    </row>
    <row r="1891" spans="1:3" x14ac:dyDescent="0.25">
      <c r="A1891" s="532" t="str">
        <f>IF(ISNUMBER(VALUE(SUBSTITUTE('Named Boundary Report'!$A1890,"+",""))), VALUE(SUBSTITUTE('Named Boundary Report'!$A1890,"+","")), IF(TRIM('Named Boundary Report'!$A1890)="", "End of Project", $A1890))</f>
        <v>End of Project</v>
      </c>
      <c r="B1891" s="473" t="str">
        <f>IF(ISNUMBER('Named Boundary Report'!$A1890), "",TRIM(SUBSTITUTE('Named Boundary Report'!$A1890, CHAR(160), " ")))</f>
        <v/>
      </c>
      <c r="C1891" s="475">
        <f>'Named Boundary Report'!$F1890</f>
        <v>0</v>
      </c>
    </row>
    <row r="1892" spans="1:3" x14ac:dyDescent="0.25">
      <c r="A1892" s="532" t="str">
        <f>IF(ISNUMBER(VALUE(SUBSTITUTE('Named Boundary Report'!$A1891,"+",""))), VALUE(SUBSTITUTE('Named Boundary Report'!$A1891,"+","")), IF(TRIM('Named Boundary Report'!$A1891)="", "End of Project", $A1891))</f>
        <v>End of Project</v>
      </c>
      <c r="B1892" s="473" t="str">
        <f>IF(ISNUMBER('Named Boundary Report'!$A1891), "",TRIM(SUBSTITUTE('Named Boundary Report'!$A1891, CHAR(160), " ")))</f>
        <v/>
      </c>
      <c r="C1892" s="475">
        <f>'Named Boundary Report'!$F1891</f>
        <v>0</v>
      </c>
    </row>
    <row r="1893" spans="1:3" x14ac:dyDescent="0.25">
      <c r="A1893" s="532" t="str">
        <f>IF(ISNUMBER(VALUE(SUBSTITUTE('Named Boundary Report'!$A1892,"+",""))), VALUE(SUBSTITUTE('Named Boundary Report'!$A1892,"+","")), IF(TRIM('Named Boundary Report'!$A1892)="", "End of Project", $A1892))</f>
        <v>End of Project</v>
      </c>
      <c r="B1893" s="473" t="str">
        <f>IF(ISNUMBER('Named Boundary Report'!$A1892), "",TRIM(SUBSTITUTE('Named Boundary Report'!$A1892, CHAR(160), " ")))</f>
        <v/>
      </c>
      <c r="C1893" s="475">
        <f>'Named Boundary Report'!$F1892</f>
        <v>0</v>
      </c>
    </row>
    <row r="1894" spans="1:3" x14ac:dyDescent="0.25">
      <c r="A1894" s="532" t="str">
        <f>IF(ISNUMBER(VALUE(SUBSTITUTE('Named Boundary Report'!$A1893,"+",""))), VALUE(SUBSTITUTE('Named Boundary Report'!$A1893,"+","")), IF(TRIM('Named Boundary Report'!$A1893)="", "End of Project", $A1893))</f>
        <v>End of Project</v>
      </c>
      <c r="B1894" s="473" t="str">
        <f>IF(ISNUMBER('Named Boundary Report'!$A1893), "",TRIM(SUBSTITUTE('Named Boundary Report'!$A1893, CHAR(160), " ")))</f>
        <v/>
      </c>
      <c r="C1894" s="475">
        <f>'Named Boundary Report'!$F1893</f>
        <v>0</v>
      </c>
    </row>
    <row r="1895" spans="1:3" x14ac:dyDescent="0.25">
      <c r="A1895" s="532" t="str">
        <f>IF(ISNUMBER(VALUE(SUBSTITUTE('Named Boundary Report'!$A1894,"+",""))), VALUE(SUBSTITUTE('Named Boundary Report'!$A1894,"+","")), IF(TRIM('Named Boundary Report'!$A1894)="", "End of Project", $A1894))</f>
        <v>End of Project</v>
      </c>
      <c r="B1895" s="473" t="str">
        <f>IF(ISNUMBER('Named Boundary Report'!$A1894), "",TRIM(SUBSTITUTE('Named Boundary Report'!$A1894, CHAR(160), " ")))</f>
        <v/>
      </c>
      <c r="C1895" s="475">
        <f>'Named Boundary Report'!$F1894</f>
        <v>0</v>
      </c>
    </row>
    <row r="1896" spans="1:3" x14ac:dyDescent="0.25">
      <c r="A1896" s="532" t="str">
        <f>IF(ISNUMBER(VALUE(SUBSTITUTE('Named Boundary Report'!$A1895,"+",""))), VALUE(SUBSTITUTE('Named Boundary Report'!$A1895,"+","")), IF(TRIM('Named Boundary Report'!$A1895)="", "End of Project", $A1895))</f>
        <v>End of Project</v>
      </c>
      <c r="B1896" s="473" t="str">
        <f>IF(ISNUMBER('Named Boundary Report'!$A1895), "",TRIM(SUBSTITUTE('Named Boundary Report'!$A1895, CHAR(160), " ")))</f>
        <v/>
      </c>
      <c r="C1896" s="475">
        <f>'Named Boundary Report'!$F1895</f>
        <v>0</v>
      </c>
    </row>
    <row r="1897" spans="1:3" x14ac:dyDescent="0.25">
      <c r="A1897" s="532" t="str">
        <f>IF(ISNUMBER(VALUE(SUBSTITUTE('Named Boundary Report'!$A1896,"+",""))), VALUE(SUBSTITUTE('Named Boundary Report'!$A1896,"+","")), IF(TRIM('Named Boundary Report'!$A1896)="", "End of Project", $A1896))</f>
        <v>End of Project</v>
      </c>
      <c r="B1897" s="473" t="str">
        <f>IF(ISNUMBER('Named Boundary Report'!$A1896), "",TRIM(SUBSTITUTE('Named Boundary Report'!$A1896, CHAR(160), " ")))</f>
        <v/>
      </c>
      <c r="C1897" s="475">
        <f>'Named Boundary Report'!$F1896</f>
        <v>0</v>
      </c>
    </row>
    <row r="1898" spans="1:3" x14ac:dyDescent="0.25">
      <c r="A1898" s="532" t="str">
        <f>IF(ISNUMBER(VALUE(SUBSTITUTE('Named Boundary Report'!$A1897,"+",""))), VALUE(SUBSTITUTE('Named Boundary Report'!$A1897,"+","")), IF(TRIM('Named Boundary Report'!$A1897)="", "End of Project", $A1897))</f>
        <v>End of Project</v>
      </c>
      <c r="B1898" s="473" t="str">
        <f>IF(ISNUMBER('Named Boundary Report'!$A1897), "",TRIM(SUBSTITUTE('Named Boundary Report'!$A1897, CHAR(160), " ")))</f>
        <v/>
      </c>
      <c r="C1898" s="475">
        <f>'Named Boundary Report'!$F1897</f>
        <v>0</v>
      </c>
    </row>
    <row r="1899" spans="1:3" x14ac:dyDescent="0.25">
      <c r="A1899" s="532" t="str">
        <f>IF(ISNUMBER(VALUE(SUBSTITUTE('Named Boundary Report'!$A1898,"+",""))), VALUE(SUBSTITUTE('Named Boundary Report'!$A1898,"+","")), IF(TRIM('Named Boundary Report'!$A1898)="", "End of Project", $A1898))</f>
        <v>End of Project</v>
      </c>
      <c r="B1899" s="473" t="str">
        <f>IF(ISNUMBER('Named Boundary Report'!$A1898), "",TRIM(SUBSTITUTE('Named Boundary Report'!$A1898, CHAR(160), " ")))</f>
        <v/>
      </c>
      <c r="C1899" s="475">
        <f>'Named Boundary Report'!$F1898</f>
        <v>0</v>
      </c>
    </row>
    <row r="1900" spans="1:3" x14ac:dyDescent="0.25">
      <c r="A1900" s="532" t="str">
        <f>IF(ISNUMBER(VALUE(SUBSTITUTE('Named Boundary Report'!$A1899,"+",""))), VALUE(SUBSTITUTE('Named Boundary Report'!$A1899,"+","")), IF(TRIM('Named Boundary Report'!$A1899)="", "End of Project", $A1899))</f>
        <v>End of Project</v>
      </c>
      <c r="B1900" s="473" t="str">
        <f>IF(ISNUMBER('Named Boundary Report'!$A1899), "",TRIM(SUBSTITUTE('Named Boundary Report'!$A1899, CHAR(160), " ")))</f>
        <v/>
      </c>
      <c r="C1900" s="475">
        <f>'Named Boundary Report'!$F1899</f>
        <v>0</v>
      </c>
    </row>
    <row r="1901" spans="1:3" x14ac:dyDescent="0.25">
      <c r="A1901" s="532" t="str">
        <f>IF(ISNUMBER(VALUE(SUBSTITUTE('Named Boundary Report'!$A1900,"+",""))), VALUE(SUBSTITUTE('Named Boundary Report'!$A1900,"+","")), IF(TRIM('Named Boundary Report'!$A1900)="", "End of Project", $A1900))</f>
        <v>End of Project</v>
      </c>
      <c r="B1901" s="473" t="str">
        <f>IF(ISNUMBER('Named Boundary Report'!$A1900), "",TRIM(SUBSTITUTE('Named Boundary Report'!$A1900, CHAR(160), " ")))</f>
        <v/>
      </c>
      <c r="C1901" s="475">
        <f>'Named Boundary Report'!$F1900</f>
        <v>0</v>
      </c>
    </row>
    <row r="1902" spans="1:3" x14ac:dyDescent="0.25">
      <c r="A1902" s="532" t="str">
        <f>IF(ISNUMBER(VALUE(SUBSTITUTE('Named Boundary Report'!$A1901,"+",""))), VALUE(SUBSTITUTE('Named Boundary Report'!$A1901,"+","")), IF(TRIM('Named Boundary Report'!$A1901)="", "End of Project", $A1901))</f>
        <v>End of Project</v>
      </c>
      <c r="B1902" s="473" t="str">
        <f>IF(ISNUMBER('Named Boundary Report'!$A1901), "",TRIM(SUBSTITUTE('Named Boundary Report'!$A1901, CHAR(160), " ")))</f>
        <v/>
      </c>
      <c r="C1902" s="475">
        <f>'Named Boundary Report'!$F1901</f>
        <v>0</v>
      </c>
    </row>
    <row r="1903" spans="1:3" x14ac:dyDescent="0.25">
      <c r="A1903" s="532" t="str">
        <f>IF(ISNUMBER(VALUE(SUBSTITUTE('Named Boundary Report'!$A1902,"+",""))), VALUE(SUBSTITUTE('Named Boundary Report'!$A1902,"+","")), IF(TRIM('Named Boundary Report'!$A1902)="", "End of Project", $A1902))</f>
        <v>End of Project</v>
      </c>
      <c r="B1903" s="473" t="str">
        <f>IF(ISNUMBER('Named Boundary Report'!$A1902), "",TRIM(SUBSTITUTE('Named Boundary Report'!$A1902, CHAR(160), " ")))</f>
        <v/>
      </c>
      <c r="C1903" s="475">
        <f>'Named Boundary Report'!$F1902</f>
        <v>0</v>
      </c>
    </row>
    <row r="1904" spans="1:3" x14ac:dyDescent="0.25">
      <c r="A1904" s="532" t="str">
        <f>IF(ISNUMBER(VALUE(SUBSTITUTE('Named Boundary Report'!$A1903,"+",""))), VALUE(SUBSTITUTE('Named Boundary Report'!$A1903,"+","")), IF(TRIM('Named Boundary Report'!$A1903)="", "End of Project", $A1903))</f>
        <v>End of Project</v>
      </c>
      <c r="B1904" s="473" t="str">
        <f>IF(ISNUMBER('Named Boundary Report'!$A1903), "",TRIM(SUBSTITUTE('Named Boundary Report'!$A1903, CHAR(160), " ")))</f>
        <v/>
      </c>
      <c r="C1904" s="475">
        <f>'Named Boundary Report'!$F1903</f>
        <v>0</v>
      </c>
    </row>
    <row r="1905" spans="1:3" x14ac:dyDescent="0.25">
      <c r="A1905" s="532" t="str">
        <f>IF(ISNUMBER(VALUE(SUBSTITUTE('Named Boundary Report'!$A1904,"+",""))), VALUE(SUBSTITUTE('Named Boundary Report'!$A1904,"+","")), IF(TRIM('Named Boundary Report'!$A1904)="", "End of Project", $A1904))</f>
        <v>End of Project</v>
      </c>
      <c r="B1905" s="473" t="str">
        <f>IF(ISNUMBER('Named Boundary Report'!$A1904), "",TRIM(SUBSTITUTE('Named Boundary Report'!$A1904, CHAR(160), " ")))</f>
        <v/>
      </c>
      <c r="C1905" s="475">
        <f>'Named Boundary Report'!$F1904</f>
        <v>0</v>
      </c>
    </row>
    <row r="1906" spans="1:3" x14ac:dyDescent="0.25">
      <c r="A1906" s="532" t="str">
        <f>IF(ISNUMBER(VALUE(SUBSTITUTE('Named Boundary Report'!$A1905,"+",""))), VALUE(SUBSTITUTE('Named Boundary Report'!$A1905,"+","")), IF(TRIM('Named Boundary Report'!$A1905)="", "End of Project", $A1905))</f>
        <v>End of Project</v>
      </c>
      <c r="B1906" s="473" t="str">
        <f>IF(ISNUMBER('Named Boundary Report'!$A1905), "",TRIM(SUBSTITUTE('Named Boundary Report'!$A1905, CHAR(160), " ")))</f>
        <v/>
      </c>
      <c r="C1906" s="475">
        <f>'Named Boundary Report'!$F1905</f>
        <v>0</v>
      </c>
    </row>
    <row r="1907" spans="1:3" x14ac:dyDescent="0.25">
      <c r="A1907" s="532" t="str">
        <f>IF(ISNUMBER(VALUE(SUBSTITUTE('Named Boundary Report'!$A1906,"+",""))), VALUE(SUBSTITUTE('Named Boundary Report'!$A1906,"+","")), IF(TRIM('Named Boundary Report'!$A1906)="", "End of Project", $A1906))</f>
        <v>End of Project</v>
      </c>
      <c r="B1907" s="473" t="str">
        <f>IF(ISNUMBER('Named Boundary Report'!$A1906), "",TRIM(SUBSTITUTE('Named Boundary Report'!$A1906, CHAR(160), " ")))</f>
        <v/>
      </c>
      <c r="C1907" s="475">
        <f>'Named Boundary Report'!$F1906</f>
        <v>0</v>
      </c>
    </row>
    <row r="1908" spans="1:3" x14ac:dyDescent="0.25">
      <c r="A1908" s="532" t="str">
        <f>IF(ISNUMBER(VALUE(SUBSTITUTE('Named Boundary Report'!$A1907,"+",""))), VALUE(SUBSTITUTE('Named Boundary Report'!$A1907,"+","")), IF(TRIM('Named Boundary Report'!$A1907)="", "End of Project", $A1907))</f>
        <v>End of Project</v>
      </c>
      <c r="B1908" s="473" t="str">
        <f>IF(ISNUMBER('Named Boundary Report'!$A1907), "",TRIM(SUBSTITUTE('Named Boundary Report'!$A1907, CHAR(160), " ")))</f>
        <v/>
      </c>
      <c r="C1908" s="475">
        <f>'Named Boundary Report'!$F1907</f>
        <v>0</v>
      </c>
    </row>
    <row r="1909" spans="1:3" x14ac:dyDescent="0.25">
      <c r="A1909" s="532" t="str">
        <f>IF(ISNUMBER(VALUE(SUBSTITUTE('Named Boundary Report'!$A1908,"+",""))), VALUE(SUBSTITUTE('Named Boundary Report'!$A1908,"+","")), IF(TRIM('Named Boundary Report'!$A1908)="", "End of Project", $A1908))</f>
        <v>End of Project</v>
      </c>
      <c r="B1909" s="473" t="str">
        <f>IF(ISNUMBER('Named Boundary Report'!$A1908), "",TRIM(SUBSTITUTE('Named Boundary Report'!$A1908, CHAR(160), " ")))</f>
        <v/>
      </c>
      <c r="C1909" s="475">
        <f>'Named Boundary Report'!$F1908</f>
        <v>0</v>
      </c>
    </row>
    <row r="1910" spans="1:3" x14ac:dyDescent="0.25">
      <c r="A1910" s="532" t="str">
        <f>IF(ISNUMBER(VALUE(SUBSTITUTE('Named Boundary Report'!$A1909,"+",""))), VALUE(SUBSTITUTE('Named Boundary Report'!$A1909,"+","")), IF(TRIM('Named Boundary Report'!$A1909)="", "End of Project", $A1909))</f>
        <v>End of Project</v>
      </c>
      <c r="B1910" s="473" t="str">
        <f>IF(ISNUMBER('Named Boundary Report'!$A1909), "",TRIM(SUBSTITUTE('Named Boundary Report'!$A1909, CHAR(160), " ")))</f>
        <v/>
      </c>
      <c r="C1910" s="475">
        <f>'Named Boundary Report'!$F1909</f>
        <v>0</v>
      </c>
    </row>
    <row r="1911" spans="1:3" x14ac:dyDescent="0.25">
      <c r="A1911" s="532" t="str">
        <f>IF(ISNUMBER(VALUE(SUBSTITUTE('Named Boundary Report'!$A1910,"+",""))), VALUE(SUBSTITUTE('Named Boundary Report'!$A1910,"+","")), IF(TRIM('Named Boundary Report'!$A1910)="", "End of Project", $A1910))</f>
        <v>End of Project</v>
      </c>
      <c r="B1911" s="473" t="str">
        <f>IF(ISNUMBER('Named Boundary Report'!$A1910), "",TRIM(SUBSTITUTE('Named Boundary Report'!$A1910, CHAR(160), " ")))</f>
        <v/>
      </c>
      <c r="C1911" s="475">
        <f>'Named Boundary Report'!$F1910</f>
        <v>0</v>
      </c>
    </row>
    <row r="1912" spans="1:3" x14ac:dyDescent="0.25">
      <c r="A1912" s="532" t="str">
        <f>IF(ISNUMBER(VALUE(SUBSTITUTE('Named Boundary Report'!$A1911,"+",""))), VALUE(SUBSTITUTE('Named Boundary Report'!$A1911,"+","")), IF(TRIM('Named Boundary Report'!$A1911)="", "End of Project", $A1911))</f>
        <v>End of Project</v>
      </c>
      <c r="B1912" s="473" t="str">
        <f>IF(ISNUMBER('Named Boundary Report'!$A1911), "",TRIM(SUBSTITUTE('Named Boundary Report'!$A1911, CHAR(160), " ")))</f>
        <v/>
      </c>
      <c r="C1912" s="475">
        <f>'Named Boundary Report'!$F1911</f>
        <v>0</v>
      </c>
    </row>
    <row r="1913" spans="1:3" x14ac:dyDescent="0.25">
      <c r="A1913" s="532" t="str">
        <f>IF(ISNUMBER(VALUE(SUBSTITUTE('Named Boundary Report'!$A1912,"+",""))), VALUE(SUBSTITUTE('Named Boundary Report'!$A1912,"+","")), IF(TRIM('Named Boundary Report'!$A1912)="", "End of Project", $A1912))</f>
        <v>End of Project</v>
      </c>
      <c r="B1913" s="473" t="str">
        <f>IF(ISNUMBER('Named Boundary Report'!$A1912), "",TRIM(SUBSTITUTE('Named Boundary Report'!$A1912, CHAR(160), " ")))</f>
        <v/>
      </c>
      <c r="C1913" s="475">
        <f>'Named Boundary Report'!$F1912</f>
        <v>0</v>
      </c>
    </row>
    <row r="1914" spans="1:3" x14ac:dyDescent="0.25">
      <c r="A1914" s="532" t="str">
        <f>IF(ISNUMBER(VALUE(SUBSTITUTE('Named Boundary Report'!$A1913,"+",""))), VALUE(SUBSTITUTE('Named Boundary Report'!$A1913,"+","")), IF(TRIM('Named Boundary Report'!$A1913)="", "End of Project", $A1913))</f>
        <v>End of Project</v>
      </c>
      <c r="B1914" s="473" t="str">
        <f>IF(ISNUMBER('Named Boundary Report'!$A1913), "",TRIM(SUBSTITUTE('Named Boundary Report'!$A1913, CHAR(160), " ")))</f>
        <v/>
      </c>
      <c r="C1914" s="475">
        <f>'Named Boundary Report'!$F1913</f>
        <v>0</v>
      </c>
    </row>
    <row r="1915" spans="1:3" x14ac:dyDescent="0.25">
      <c r="A1915" s="532" t="str">
        <f>IF(ISNUMBER(VALUE(SUBSTITUTE('Named Boundary Report'!$A1914,"+",""))), VALUE(SUBSTITUTE('Named Boundary Report'!$A1914,"+","")), IF(TRIM('Named Boundary Report'!$A1914)="", "End of Project", $A1914))</f>
        <v>End of Project</v>
      </c>
      <c r="B1915" s="473" t="str">
        <f>IF(ISNUMBER('Named Boundary Report'!$A1914), "",TRIM(SUBSTITUTE('Named Boundary Report'!$A1914, CHAR(160), " ")))</f>
        <v/>
      </c>
      <c r="C1915" s="475">
        <f>'Named Boundary Report'!$F1914</f>
        <v>0</v>
      </c>
    </row>
    <row r="1916" spans="1:3" x14ac:dyDescent="0.25">
      <c r="A1916" s="532" t="str">
        <f>IF(ISNUMBER(VALUE(SUBSTITUTE('Named Boundary Report'!$A1915,"+",""))), VALUE(SUBSTITUTE('Named Boundary Report'!$A1915,"+","")), IF(TRIM('Named Boundary Report'!$A1915)="", "End of Project", $A1915))</f>
        <v>End of Project</v>
      </c>
      <c r="B1916" s="473" t="str">
        <f>IF(ISNUMBER('Named Boundary Report'!$A1915), "",TRIM(SUBSTITUTE('Named Boundary Report'!$A1915, CHAR(160), " ")))</f>
        <v/>
      </c>
      <c r="C1916" s="475">
        <f>'Named Boundary Report'!$F1915</f>
        <v>0</v>
      </c>
    </row>
    <row r="1917" spans="1:3" x14ac:dyDescent="0.25">
      <c r="A1917" s="532" t="str">
        <f>IF(ISNUMBER(VALUE(SUBSTITUTE('Named Boundary Report'!$A1916,"+",""))), VALUE(SUBSTITUTE('Named Boundary Report'!$A1916,"+","")), IF(TRIM('Named Boundary Report'!$A1916)="", "End of Project", $A1916))</f>
        <v>End of Project</v>
      </c>
      <c r="B1917" s="473" t="str">
        <f>IF(ISNUMBER('Named Boundary Report'!$A1916), "",TRIM(SUBSTITUTE('Named Boundary Report'!$A1916, CHAR(160), " ")))</f>
        <v/>
      </c>
      <c r="C1917" s="475">
        <f>'Named Boundary Report'!$F1916</f>
        <v>0</v>
      </c>
    </row>
    <row r="1918" spans="1:3" x14ac:dyDescent="0.25">
      <c r="A1918" s="532" t="str">
        <f>IF(ISNUMBER(VALUE(SUBSTITUTE('Named Boundary Report'!$A1917,"+",""))), VALUE(SUBSTITUTE('Named Boundary Report'!$A1917,"+","")), IF(TRIM('Named Boundary Report'!$A1917)="", "End of Project", $A1917))</f>
        <v>End of Project</v>
      </c>
      <c r="B1918" s="473" t="str">
        <f>IF(ISNUMBER('Named Boundary Report'!$A1917), "",TRIM(SUBSTITUTE('Named Boundary Report'!$A1917, CHAR(160), " ")))</f>
        <v/>
      </c>
      <c r="C1918" s="475">
        <f>'Named Boundary Report'!$F1917</f>
        <v>0</v>
      </c>
    </row>
    <row r="1919" spans="1:3" x14ac:dyDescent="0.25">
      <c r="A1919" s="532" t="str">
        <f>IF(ISNUMBER(VALUE(SUBSTITUTE('Named Boundary Report'!$A1918,"+",""))), VALUE(SUBSTITUTE('Named Boundary Report'!$A1918,"+","")), IF(TRIM('Named Boundary Report'!$A1918)="", "End of Project", $A1918))</f>
        <v>End of Project</v>
      </c>
      <c r="B1919" s="473" t="str">
        <f>IF(ISNUMBER('Named Boundary Report'!$A1918), "",TRIM(SUBSTITUTE('Named Boundary Report'!$A1918, CHAR(160), " ")))</f>
        <v/>
      </c>
      <c r="C1919" s="475">
        <f>'Named Boundary Report'!$F1918</f>
        <v>0</v>
      </c>
    </row>
    <row r="1920" spans="1:3" x14ac:dyDescent="0.25">
      <c r="A1920" s="532" t="str">
        <f>IF(ISNUMBER(VALUE(SUBSTITUTE('Named Boundary Report'!$A1919,"+",""))), VALUE(SUBSTITUTE('Named Boundary Report'!$A1919,"+","")), IF(TRIM('Named Boundary Report'!$A1919)="", "End of Project", $A1919))</f>
        <v>End of Project</v>
      </c>
      <c r="B1920" s="473" t="str">
        <f>IF(ISNUMBER('Named Boundary Report'!$A1919), "",TRIM(SUBSTITUTE('Named Boundary Report'!$A1919, CHAR(160), " ")))</f>
        <v/>
      </c>
      <c r="C1920" s="475">
        <f>'Named Boundary Report'!$F1919</f>
        <v>0</v>
      </c>
    </row>
    <row r="1921" spans="1:3" x14ac:dyDescent="0.25">
      <c r="A1921" s="532" t="str">
        <f>IF(ISNUMBER(VALUE(SUBSTITUTE('Named Boundary Report'!$A1920,"+",""))), VALUE(SUBSTITUTE('Named Boundary Report'!$A1920,"+","")), IF(TRIM('Named Boundary Report'!$A1920)="", "End of Project", $A1920))</f>
        <v>End of Project</v>
      </c>
      <c r="B1921" s="473" t="str">
        <f>IF(ISNUMBER('Named Boundary Report'!$A1920), "",TRIM(SUBSTITUTE('Named Boundary Report'!$A1920, CHAR(160), " ")))</f>
        <v/>
      </c>
      <c r="C1921" s="475">
        <f>'Named Boundary Report'!$F1920</f>
        <v>0</v>
      </c>
    </row>
    <row r="1922" spans="1:3" x14ac:dyDescent="0.25">
      <c r="A1922" s="532" t="str">
        <f>IF(ISNUMBER(VALUE(SUBSTITUTE('Named Boundary Report'!$A1921,"+",""))), VALUE(SUBSTITUTE('Named Boundary Report'!$A1921,"+","")), IF(TRIM('Named Boundary Report'!$A1921)="", "End of Project", $A1921))</f>
        <v>End of Project</v>
      </c>
      <c r="B1922" s="473" t="str">
        <f>IF(ISNUMBER('Named Boundary Report'!$A1921), "",TRIM(SUBSTITUTE('Named Boundary Report'!$A1921, CHAR(160), " ")))</f>
        <v/>
      </c>
      <c r="C1922" s="475">
        <f>'Named Boundary Report'!$F1921</f>
        <v>0</v>
      </c>
    </row>
    <row r="1923" spans="1:3" x14ac:dyDescent="0.25">
      <c r="A1923" s="532" t="str">
        <f>IF(ISNUMBER(VALUE(SUBSTITUTE('Named Boundary Report'!$A1922,"+",""))), VALUE(SUBSTITUTE('Named Boundary Report'!$A1922,"+","")), IF(TRIM('Named Boundary Report'!$A1922)="", "End of Project", $A1922))</f>
        <v>End of Project</v>
      </c>
      <c r="B1923" s="473" t="str">
        <f>IF(ISNUMBER('Named Boundary Report'!$A1922), "",TRIM(SUBSTITUTE('Named Boundary Report'!$A1922, CHAR(160), " ")))</f>
        <v/>
      </c>
      <c r="C1923" s="475">
        <f>'Named Boundary Report'!$F1922</f>
        <v>0</v>
      </c>
    </row>
    <row r="1924" spans="1:3" x14ac:dyDescent="0.25">
      <c r="A1924" s="532" t="str">
        <f>IF(ISNUMBER(VALUE(SUBSTITUTE('Named Boundary Report'!$A1923,"+",""))), VALUE(SUBSTITUTE('Named Boundary Report'!$A1923,"+","")), IF(TRIM('Named Boundary Report'!$A1923)="", "End of Project", $A1923))</f>
        <v>End of Project</v>
      </c>
      <c r="B1924" s="473" t="str">
        <f>IF(ISNUMBER('Named Boundary Report'!$A1923), "",TRIM(SUBSTITUTE('Named Boundary Report'!$A1923, CHAR(160), " ")))</f>
        <v/>
      </c>
      <c r="C1924" s="475">
        <f>'Named Boundary Report'!$F1923</f>
        <v>0</v>
      </c>
    </row>
    <row r="1925" spans="1:3" x14ac:dyDescent="0.25">
      <c r="A1925" s="532" t="str">
        <f>IF(ISNUMBER(VALUE(SUBSTITUTE('Named Boundary Report'!$A1924,"+",""))), VALUE(SUBSTITUTE('Named Boundary Report'!$A1924,"+","")), IF(TRIM('Named Boundary Report'!$A1924)="", "End of Project", $A1924))</f>
        <v>End of Project</v>
      </c>
      <c r="B1925" s="473" t="str">
        <f>IF(ISNUMBER('Named Boundary Report'!$A1924), "",TRIM(SUBSTITUTE('Named Boundary Report'!$A1924, CHAR(160), " ")))</f>
        <v/>
      </c>
      <c r="C1925" s="475">
        <f>'Named Boundary Report'!$F1924</f>
        <v>0</v>
      </c>
    </row>
    <row r="1926" spans="1:3" x14ac:dyDescent="0.25">
      <c r="A1926" s="532" t="str">
        <f>IF(ISNUMBER(VALUE(SUBSTITUTE('Named Boundary Report'!$A1925,"+",""))), VALUE(SUBSTITUTE('Named Boundary Report'!$A1925,"+","")), IF(TRIM('Named Boundary Report'!$A1925)="", "End of Project", $A1925))</f>
        <v>End of Project</v>
      </c>
      <c r="B1926" s="473" t="str">
        <f>IF(ISNUMBER('Named Boundary Report'!$A1925), "",TRIM(SUBSTITUTE('Named Boundary Report'!$A1925, CHAR(160), " ")))</f>
        <v/>
      </c>
      <c r="C1926" s="475">
        <f>'Named Boundary Report'!$F1925</f>
        <v>0</v>
      </c>
    </row>
    <row r="1927" spans="1:3" x14ac:dyDescent="0.25">
      <c r="A1927" s="532" t="str">
        <f>IF(ISNUMBER(VALUE(SUBSTITUTE('Named Boundary Report'!$A1926,"+",""))), VALUE(SUBSTITUTE('Named Boundary Report'!$A1926,"+","")), IF(TRIM('Named Boundary Report'!$A1926)="", "End of Project", $A1926))</f>
        <v>End of Project</v>
      </c>
      <c r="B1927" s="473" t="str">
        <f>IF(ISNUMBER('Named Boundary Report'!$A1926), "",TRIM(SUBSTITUTE('Named Boundary Report'!$A1926, CHAR(160), " ")))</f>
        <v/>
      </c>
      <c r="C1927" s="475">
        <f>'Named Boundary Report'!$F1926</f>
        <v>0</v>
      </c>
    </row>
    <row r="1928" spans="1:3" x14ac:dyDescent="0.25">
      <c r="A1928" s="532" t="str">
        <f>IF(ISNUMBER(VALUE(SUBSTITUTE('Named Boundary Report'!$A1927,"+",""))), VALUE(SUBSTITUTE('Named Boundary Report'!$A1927,"+","")), IF(TRIM('Named Boundary Report'!$A1927)="", "End of Project", $A1927))</f>
        <v>End of Project</v>
      </c>
      <c r="B1928" s="473" t="str">
        <f>IF(ISNUMBER('Named Boundary Report'!$A1927), "",TRIM(SUBSTITUTE('Named Boundary Report'!$A1927, CHAR(160), " ")))</f>
        <v/>
      </c>
      <c r="C1928" s="475">
        <f>'Named Boundary Report'!$F1927</f>
        <v>0</v>
      </c>
    </row>
    <row r="1929" spans="1:3" x14ac:dyDescent="0.25">
      <c r="A1929" s="532" t="str">
        <f>IF(ISNUMBER(VALUE(SUBSTITUTE('Named Boundary Report'!$A1928,"+",""))), VALUE(SUBSTITUTE('Named Boundary Report'!$A1928,"+","")), IF(TRIM('Named Boundary Report'!$A1928)="", "End of Project", $A1928))</f>
        <v>End of Project</v>
      </c>
      <c r="B1929" s="473" t="str">
        <f>IF(ISNUMBER('Named Boundary Report'!$A1928), "",TRIM(SUBSTITUTE('Named Boundary Report'!$A1928, CHAR(160), " ")))</f>
        <v/>
      </c>
      <c r="C1929" s="475">
        <f>'Named Boundary Report'!$F1928</f>
        <v>0</v>
      </c>
    </row>
    <row r="1930" spans="1:3" x14ac:dyDescent="0.25">
      <c r="A1930" s="532" t="str">
        <f>IF(ISNUMBER(VALUE(SUBSTITUTE('Named Boundary Report'!$A1929,"+",""))), VALUE(SUBSTITUTE('Named Boundary Report'!$A1929,"+","")), IF(TRIM('Named Boundary Report'!$A1929)="", "End of Project", $A1929))</f>
        <v>End of Project</v>
      </c>
      <c r="B1930" s="473" t="str">
        <f>IF(ISNUMBER('Named Boundary Report'!$A1929), "",TRIM(SUBSTITUTE('Named Boundary Report'!$A1929, CHAR(160), " ")))</f>
        <v/>
      </c>
      <c r="C1930" s="475">
        <f>'Named Boundary Report'!$F1929</f>
        <v>0</v>
      </c>
    </row>
    <row r="1931" spans="1:3" x14ac:dyDescent="0.25">
      <c r="A1931" s="532" t="str">
        <f>IF(ISNUMBER(VALUE(SUBSTITUTE('Named Boundary Report'!$A1930,"+",""))), VALUE(SUBSTITUTE('Named Boundary Report'!$A1930,"+","")), IF(TRIM('Named Boundary Report'!$A1930)="", "End of Project", $A1930))</f>
        <v>End of Project</v>
      </c>
      <c r="B1931" s="473" t="str">
        <f>IF(ISNUMBER('Named Boundary Report'!$A1930), "",TRIM(SUBSTITUTE('Named Boundary Report'!$A1930, CHAR(160), " ")))</f>
        <v/>
      </c>
      <c r="C1931" s="475">
        <f>'Named Boundary Report'!$F1930</f>
        <v>0</v>
      </c>
    </row>
    <row r="1932" spans="1:3" x14ac:dyDescent="0.25">
      <c r="A1932" s="532" t="str">
        <f>IF(ISNUMBER(VALUE(SUBSTITUTE('Named Boundary Report'!$A1931,"+",""))), VALUE(SUBSTITUTE('Named Boundary Report'!$A1931,"+","")), IF(TRIM('Named Boundary Report'!$A1931)="", "End of Project", $A1931))</f>
        <v>End of Project</v>
      </c>
      <c r="B1932" s="473" t="str">
        <f>IF(ISNUMBER('Named Boundary Report'!$A1931), "",TRIM(SUBSTITUTE('Named Boundary Report'!$A1931, CHAR(160), " ")))</f>
        <v/>
      </c>
      <c r="C1932" s="475">
        <f>'Named Boundary Report'!$F1931</f>
        <v>0</v>
      </c>
    </row>
    <row r="1933" spans="1:3" x14ac:dyDescent="0.25">
      <c r="A1933" s="532" t="str">
        <f>IF(ISNUMBER(VALUE(SUBSTITUTE('Named Boundary Report'!$A1932,"+",""))), VALUE(SUBSTITUTE('Named Boundary Report'!$A1932,"+","")), IF(TRIM('Named Boundary Report'!$A1932)="", "End of Project", $A1932))</f>
        <v>End of Project</v>
      </c>
      <c r="B1933" s="473" t="str">
        <f>IF(ISNUMBER('Named Boundary Report'!$A1932), "",TRIM(SUBSTITUTE('Named Boundary Report'!$A1932, CHAR(160), " ")))</f>
        <v/>
      </c>
      <c r="C1933" s="475">
        <f>'Named Boundary Report'!$F1932</f>
        <v>0</v>
      </c>
    </row>
    <row r="1934" spans="1:3" x14ac:dyDescent="0.25">
      <c r="A1934" s="532" t="str">
        <f>IF(ISNUMBER(VALUE(SUBSTITUTE('Named Boundary Report'!$A1933,"+",""))), VALUE(SUBSTITUTE('Named Boundary Report'!$A1933,"+","")), IF(TRIM('Named Boundary Report'!$A1933)="", "End of Project", $A1933))</f>
        <v>End of Project</v>
      </c>
      <c r="B1934" s="473" t="str">
        <f>IF(ISNUMBER('Named Boundary Report'!$A1933), "",TRIM(SUBSTITUTE('Named Boundary Report'!$A1933, CHAR(160), " ")))</f>
        <v/>
      </c>
      <c r="C1934" s="475">
        <f>'Named Boundary Report'!$F1933</f>
        <v>0</v>
      </c>
    </row>
    <row r="1935" spans="1:3" x14ac:dyDescent="0.25">
      <c r="A1935" s="532" t="str">
        <f>IF(ISNUMBER(VALUE(SUBSTITUTE('Named Boundary Report'!$A1934,"+",""))), VALUE(SUBSTITUTE('Named Boundary Report'!$A1934,"+","")), IF(TRIM('Named Boundary Report'!$A1934)="", "End of Project", $A1934))</f>
        <v>End of Project</v>
      </c>
      <c r="B1935" s="473" t="str">
        <f>IF(ISNUMBER('Named Boundary Report'!$A1934), "",TRIM(SUBSTITUTE('Named Boundary Report'!$A1934, CHAR(160), " ")))</f>
        <v/>
      </c>
      <c r="C1935" s="475">
        <f>'Named Boundary Report'!$F1934</f>
        <v>0</v>
      </c>
    </row>
    <row r="1936" spans="1:3" x14ac:dyDescent="0.25">
      <c r="A1936" s="532" t="str">
        <f>IF(ISNUMBER(VALUE(SUBSTITUTE('Named Boundary Report'!$A1935,"+",""))), VALUE(SUBSTITUTE('Named Boundary Report'!$A1935,"+","")), IF(TRIM('Named Boundary Report'!$A1935)="", "End of Project", $A1935))</f>
        <v>End of Project</v>
      </c>
      <c r="B1936" s="473" t="str">
        <f>IF(ISNUMBER('Named Boundary Report'!$A1935), "",TRIM(SUBSTITUTE('Named Boundary Report'!$A1935, CHAR(160), " ")))</f>
        <v/>
      </c>
      <c r="C1936" s="475">
        <f>'Named Boundary Report'!$F1935</f>
        <v>0</v>
      </c>
    </row>
    <row r="1937" spans="1:3" x14ac:dyDescent="0.25">
      <c r="A1937" s="532" t="str">
        <f>IF(ISNUMBER(VALUE(SUBSTITUTE('Named Boundary Report'!$A1936,"+",""))), VALUE(SUBSTITUTE('Named Boundary Report'!$A1936,"+","")), IF(TRIM('Named Boundary Report'!$A1936)="", "End of Project", $A1936))</f>
        <v>End of Project</v>
      </c>
      <c r="B1937" s="473" t="str">
        <f>IF(ISNUMBER('Named Boundary Report'!$A1936), "",TRIM(SUBSTITUTE('Named Boundary Report'!$A1936, CHAR(160), " ")))</f>
        <v/>
      </c>
      <c r="C1937" s="475">
        <f>'Named Boundary Report'!$F1936</f>
        <v>0</v>
      </c>
    </row>
    <row r="1938" spans="1:3" x14ac:dyDescent="0.25">
      <c r="A1938" s="532" t="str">
        <f>IF(ISNUMBER(VALUE(SUBSTITUTE('Named Boundary Report'!$A1937,"+",""))), VALUE(SUBSTITUTE('Named Boundary Report'!$A1937,"+","")), IF(TRIM('Named Boundary Report'!$A1937)="", "End of Project", $A1937))</f>
        <v>End of Project</v>
      </c>
      <c r="B1938" s="473" t="str">
        <f>IF(ISNUMBER('Named Boundary Report'!$A1937), "",TRIM(SUBSTITUTE('Named Boundary Report'!$A1937, CHAR(160), " ")))</f>
        <v/>
      </c>
      <c r="C1938" s="475">
        <f>'Named Boundary Report'!$F1937</f>
        <v>0</v>
      </c>
    </row>
    <row r="1939" spans="1:3" x14ac:dyDescent="0.25">
      <c r="A1939" s="532" t="str">
        <f>IF(ISNUMBER(VALUE(SUBSTITUTE('Named Boundary Report'!$A1938,"+",""))), VALUE(SUBSTITUTE('Named Boundary Report'!$A1938,"+","")), IF(TRIM('Named Boundary Report'!$A1938)="", "End of Project", $A1938))</f>
        <v>End of Project</v>
      </c>
      <c r="B1939" s="473" t="str">
        <f>IF(ISNUMBER('Named Boundary Report'!$A1938), "",TRIM(SUBSTITUTE('Named Boundary Report'!$A1938, CHAR(160), " ")))</f>
        <v/>
      </c>
      <c r="C1939" s="475">
        <f>'Named Boundary Report'!$F1938</f>
        <v>0</v>
      </c>
    </row>
    <row r="1940" spans="1:3" x14ac:dyDescent="0.25">
      <c r="A1940" s="532" t="str">
        <f>IF(ISNUMBER(VALUE(SUBSTITUTE('Named Boundary Report'!$A1939,"+",""))), VALUE(SUBSTITUTE('Named Boundary Report'!$A1939,"+","")), IF(TRIM('Named Boundary Report'!$A1939)="", "End of Project", $A1939))</f>
        <v>End of Project</v>
      </c>
      <c r="B1940" s="473" t="str">
        <f>IF(ISNUMBER('Named Boundary Report'!$A1939), "",TRIM(SUBSTITUTE('Named Boundary Report'!$A1939, CHAR(160), " ")))</f>
        <v/>
      </c>
      <c r="C1940" s="475">
        <f>'Named Boundary Report'!$F1939</f>
        <v>0</v>
      </c>
    </row>
    <row r="1941" spans="1:3" x14ac:dyDescent="0.25">
      <c r="A1941" s="532" t="str">
        <f>IF(ISNUMBER(VALUE(SUBSTITUTE('Named Boundary Report'!$A1940,"+",""))), VALUE(SUBSTITUTE('Named Boundary Report'!$A1940,"+","")), IF(TRIM('Named Boundary Report'!$A1940)="", "End of Project", $A1940))</f>
        <v>End of Project</v>
      </c>
      <c r="B1941" s="473" t="str">
        <f>IF(ISNUMBER('Named Boundary Report'!$A1940), "",TRIM(SUBSTITUTE('Named Boundary Report'!$A1940, CHAR(160), " ")))</f>
        <v/>
      </c>
      <c r="C1941" s="475">
        <f>'Named Boundary Report'!$F1940</f>
        <v>0</v>
      </c>
    </row>
    <row r="1942" spans="1:3" x14ac:dyDescent="0.25">
      <c r="A1942" s="532" t="str">
        <f>IF(ISNUMBER(VALUE(SUBSTITUTE('Named Boundary Report'!$A1941,"+",""))), VALUE(SUBSTITUTE('Named Boundary Report'!$A1941,"+","")), IF(TRIM('Named Boundary Report'!$A1941)="", "End of Project", $A1941))</f>
        <v>End of Project</v>
      </c>
      <c r="B1942" s="473" t="str">
        <f>IF(ISNUMBER('Named Boundary Report'!$A1941), "",TRIM(SUBSTITUTE('Named Boundary Report'!$A1941, CHAR(160), " ")))</f>
        <v/>
      </c>
      <c r="C1942" s="475">
        <f>'Named Boundary Report'!$F1941</f>
        <v>0</v>
      </c>
    </row>
    <row r="1943" spans="1:3" x14ac:dyDescent="0.25">
      <c r="A1943" s="532" t="str">
        <f>IF(ISNUMBER(VALUE(SUBSTITUTE('Named Boundary Report'!$A1942,"+",""))), VALUE(SUBSTITUTE('Named Boundary Report'!$A1942,"+","")), IF(TRIM('Named Boundary Report'!$A1942)="", "End of Project", $A1942))</f>
        <v>End of Project</v>
      </c>
      <c r="B1943" s="473" t="str">
        <f>IF(ISNUMBER('Named Boundary Report'!$A1942), "",TRIM(SUBSTITUTE('Named Boundary Report'!$A1942, CHAR(160), " ")))</f>
        <v/>
      </c>
      <c r="C1943" s="475">
        <f>'Named Boundary Report'!$F1942</f>
        <v>0</v>
      </c>
    </row>
    <row r="1944" spans="1:3" x14ac:dyDescent="0.25">
      <c r="A1944" s="532" t="str">
        <f>IF(ISNUMBER(VALUE(SUBSTITUTE('Named Boundary Report'!$A1943,"+",""))), VALUE(SUBSTITUTE('Named Boundary Report'!$A1943,"+","")), IF(TRIM('Named Boundary Report'!$A1943)="", "End of Project", $A1943))</f>
        <v>End of Project</v>
      </c>
      <c r="B1944" s="473" t="str">
        <f>IF(ISNUMBER('Named Boundary Report'!$A1943), "",TRIM(SUBSTITUTE('Named Boundary Report'!$A1943, CHAR(160), " ")))</f>
        <v/>
      </c>
      <c r="C1944" s="475">
        <f>'Named Boundary Report'!$F1943</f>
        <v>0</v>
      </c>
    </row>
    <row r="1945" spans="1:3" x14ac:dyDescent="0.25">
      <c r="A1945" s="532" t="str">
        <f>IF(ISNUMBER(VALUE(SUBSTITUTE('Named Boundary Report'!$A1944,"+",""))), VALUE(SUBSTITUTE('Named Boundary Report'!$A1944,"+","")), IF(TRIM('Named Boundary Report'!$A1944)="", "End of Project", $A1944))</f>
        <v>End of Project</v>
      </c>
      <c r="B1945" s="473" t="str">
        <f>IF(ISNUMBER('Named Boundary Report'!$A1944), "",TRIM(SUBSTITUTE('Named Boundary Report'!$A1944, CHAR(160), " ")))</f>
        <v/>
      </c>
      <c r="C1945" s="475">
        <f>'Named Boundary Report'!$F1944</f>
        <v>0</v>
      </c>
    </row>
    <row r="1946" spans="1:3" x14ac:dyDescent="0.25">
      <c r="A1946" s="532" t="str">
        <f>IF(ISNUMBER(VALUE(SUBSTITUTE('Named Boundary Report'!$A1945,"+",""))), VALUE(SUBSTITUTE('Named Boundary Report'!$A1945,"+","")), IF(TRIM('Named Boundary Report'!$A1945)="", "End of Project", $A1945))</f>
        <v>End of Project</v>
      </c>
      <c r="B1946" s="473" t="str">
        <f>IF(ISNUMBER('Named Boundary Report'!$A1945), "",TRIM(SUBSTITUTE('Named Boundary Report'!$A1945, CHAR(160), " ")))</f>
        <v/>
      </c>
      <c r="C1946" s="475">
        <f>'Named Boundary Report'!$F1945</f>
        <v>0</v>
      </c>
    </row>
    <row r="1947" spans="1:3" x14ac:dyDescent="0.25">
      <c r="A1947" s="532" t="str">
        <f>IF(ISNUMBER(VALUE(SUBSTITUTE('Named Boundary Report'!$A1946,"+",""))), VALUE(SUBSTITUTE('Named Boundary Report'!$A1946,"+","")), IF(TRIM('Named Boundary Report'!$A1946)="", "End of Project", $A1946))</f>
        <v>End of Project</v>
      </c>
      <c r="B1947" s="473" t="str">
        <f>IF(ISNUMBER('Named Boundary Report'!$A1946), "",TRIM(SUBSTITUTE('Named Boundary Report'!$A1946, CHAR(160), " ")))</f>
        <v/>
      </c>
      <c r="C1947" s="475">
        <f>'Named Boundary Report'!$F1946</f>
        <v>0</v>
      </c>
    </row>
    <row r="1948" spans="1:3" x14ac:dyDescent="0.25">
      <c r="A1948" s="532" t="str">
        <f>IF(ISNUMBER(VALUE(SUBSTITUTE('Named Boundary Report'!$A1947,"+",""))), VALUE(SUBSTITUTE('Named Boundary Report'!$A1947,"+","")), IF(TRIM('Named Boundary Report'!$A1947)="", "End of Project", $A1947))</f>
        <v>End of Project</v>
      </c>
      <c r="B1948" s="473" t="str">
        <f>IF(ISNUMBER('Named Boundary Report'!$A1947), "",TRIM(SUBSTITUTE('Named Boundary Report'!$A1947, CHAR(160), " ")))</f>
        <v/>
      </c>
      <c r="C1948" s="475">
        <f>'Named Boundary Report'!$F1947</f>
        <v>0</v>
      </c>
    </row>
    <row r="1949" spans="1:3" x14ac:dyDescent="0.25">
      <c r="A1949" s="532" t="str">
        <f>IF(ISNUMBER(VALUE(SUBSTITUTE('Named Boundary Report'!$A1948,"+",""))), VALUE(SUBSTITUTE('Named Boundary Report'!$A1948,"+","")), IF(TRIM('Named Boundary Report'!$A1948)="", "End of Project", $A1948))</f>
        <v>End of Project</v>
      </c>
      <c r="B1949" s="473" t="str">
        <f>IF(ISNUMBER('Named Boundary Report'!$A1948), "",TRIM(SUBSTITUTE('Named Boundary Report'!$A1948, CHAR(160), " ")))</f>
        <v/>
      </c>
      <c r="C1949" s="475">
        <f>'Named Boundary Report'!$F1948</f>
        <v>0</v>
      </c>
    </row>
    <row r="1950" spans="1:3" x14ac:dyDescent="0.25">
      <c r="A1950" s="532" t="str">
        <f>IF(ISNUMBER(VALUE(SUBSTITUTE('Named Boundary Report'!$A1949,"+",""))), VALUE(SUBSTITUTE('Named Boundary Report'!$A1949,"+","")), IF(TRIM('Named Boundary Report'!$A1949)="", "End of Project", $A1949))</f>
        <v>End of Project</v>
      </c>
      <c r="B1950" s="473" t="str">
        <f>IF(ISNUMBER('Named Boundary Report'!$A1949), "",TRIM(SUBSTITUTE('Named Boundary Report'!$A1949, CHAR(160), " ")))</f>
        <v/>
      </c>
      <c r="C1950" s="475">
        <f>'Named Boundary Report'!$F1949</f>
        <v>0</v>
      </c>
    </row>
    <row r="1951" spans="1:3" x14ac:dyDescent="0.25">
      <c r="A1951" s="532" t="str">
        <f>IF(ISNUMBER(VALUE(SUBSTITUTE('Named Boundary Report'!$A1950,"+",""))), VALUE(SUBSTITUTE('Named Boundary Report'!$A1950,"+","")), IF(TRIM('Named Boundary Report'!$A1950)="", "End of Project", $A1950))</f>
        <v>End of Project</v>
      </c>
      <c r="B1951" s="473" t="str">
        <f>IF(ISNUMBER('Named Boundary Report'!$A1950), "",TRIM(SUBSTITUTE('Named Boundary Report'!$A1950, CHAR(160), " ")))</f>
        <v/>
      </c>
      <c r="C1951" s="475">
        <f>'Named Boundary Report'!$F1950</f>
        <v>0</v>
      </c>
    </row>
    <row r="1952" spans="1:3" x14ac:dyDescent="0.25">
      <c r="A1952" s="532" t="str">
        <f>IF(ISNUMBER(VALUE(SUBSTITUTE('Named Boundary Report'!$A1951,"+",""))), VALUE(SUBSTITUTE('Named Boundary Report'!$A1951,"+","")), IF(TRIM('Named Boundary Report'!$A1951)="", "End of Project", $A1951))</f>
        <v>End of Project</v>
      </c>
      <c r="B1952" s="473" t="str">
        <f>IF(ISNUMBER('Named Boundary Report'!$A1951), "",TRIM(SUBSTITUTE('Named Boundary Report'!$A1951, CHAR(160), " ")))</f>
        <v/>
      </c>
      <c r="C1952" s="475">
        <f>'Named Boundary Report'!$F1951</f>
        <v>0</v>
      </c>
    </row>
    <row r="1953" spans="1:3" x14ac:dyDescent="0.25">
      <c r="A1953" s="532" t="str">
        <f>IF(ISNUMBER(VALUE(SUBSTITUTE('Named Boundary Report'!$A1952,"+",""))), VALUE(SUBSTITUTE('Named Boundary Report'!$A1952,"+","")), IF(TRIM('Named Boundary Report'!$A1952)="", "End of Project", $A1952))</f>
        <v>End of Project</v>
      </c>
      <c r="B1953" s="473" t="str">
        <f>IF(ISNUMBER('Named Boundary Report'!$A1952), "",TRIM(SUBSTITUTE('Named Boundary Report'!$A1952, CHAR(160), " ")))</f>
        <v/>
      </c>
      <c r="C1953" s="475">
        <f>'Named Boundary Report'!$F1952</f>
        <v>0</v>
      </c>
    </row>
    <row r="1954" spans="1:3" x14ac:dyDescent="0.25">
      <c r="A1954" s="532" t="str">
        <f>IF(ISNUMBER(VALUE(SUBSTITUTE('Named Boundary Report'!$A1953,"+",""))), VALUE(SUBSTITUTE('Named Boundary Report'!$A1953,"+","")), IF(TRIM('Named Boundary Report'!$A1953)="", "End of Project", $A1953))</f>
        <v>End of Project</v>
      </c>
      <c r="B1954" s="473" t="str">
        <f>IF(ISNUMBER('Named Boundary Report'!$A1953), "",TRIM(SUBSTITUTE('Named Boundary Report'!$A1953, CHAR(160), " ")))</f>
        <v/>
      </c>
      <c r="C1954" s="475">
        <f>'Named Boundary Report'!$F1953</f>
        <v>0</v>
      </c>
    </row>
    <row r="1955" spans="1:3" x14ac:dyDescent="0.25">
      <c r="A1955" s="532" t="str">
        <f>IF(ISNUMBER(VALUE(SUBSTITUTE('Named Boundary Report'!$A1954,"+",""))), VALUE(SUBSTITUTE('Named Boundary Report'!$A1954,"+","")), IF(TRIM('Named Boundary Report'!$A1954)="", "End of Project", $A1954))</f>
        <v>End of Project</v>
      </c>
      <c r="B1955" s="473" t="str">
        <f>IF(ISNUMBER('Named Boundary Report'!$A1954), "",TRIM(SUBSTITUTE('Named Boundary Report'!$A1954, CHAR(160), " ")))</f>
        <v/>
      </c>
      <c r="C1955" s="475">
        <f>'Named Boundary Report'!$F1954</f>
        <v>0</v>
      </c>
    </row>
    <row r="1956" spans="1:3" x14ac:dyDescent="0.25">
      <c r="A1956" s="532" t="str">
        <f>IF(ISNUMBER(VALUE(SUBSTITUTE('Named Boundary Report'!$A1955,"+",""))), VALUE(SUBSTITUTE('Named Boundary Report'!$A1955,"+","")), IF(TRIM('Named Boundary Report'!$A1955)="", "End of Project", $A1955))</f>
        <v>End of Project</v>
      </c>
      <c r="B1956" s="473" t="str">
        <f>IF(ISNUMBER('Named Boundary Report'!$A1955), "",TRIM(SUBSTITUTE('Named Boundary Report'!$A1955, CHAR(160), " ")))</f>
        <v/>
      </c>
      <c r="C1956" s="475">
        <f>'Named Boundary Report'!$F1955</f>
        <v>0</v>
      </c>
    </row>
    <row r="1957" spans="1:3" x14ac:dyDescent="0.25">
      <c r="A1957" s="532" t="str">
        <f>IF(ISNUMBER(VALUE(SUBSTITUTE('Named Boundary Report'!$A1956,"+",""))), VALUE(SUBSTITUTE('Named Boundary Report'!$A1956,"+","")), IF(TRIM('Named Boundary Report'!$A1956)="", "End of Project", $A1956))</f>
        <v>End of Project</v>
      </c>
      <c r="B1957" s="473" t="str">
        <f>IF(ISNUMBER('Named Boundary Report'!$A1956), "",TRIM(SUBSTITUTE('Named Boundary Report'!$A1956, CHAR(160), " ")))</f>
        <v/>
      </c>
      <c r="C1957" s="475">
        <f>'Named Boundary Report'!$F1956</f>
        <v>0</v>
      </c>
    </row>
    <row r="1958" spans="1:3" x14ac:dyDescent="0.25">
      <c r="A1958" s="532" t="str">
        <f>IF(ISNUMBER(VALUE(SUBSTITUTE('Named Boundary Report'!$A1957,"+",""))), VALUE(SUBSTITUTE('Named Boundary Report'!$A1957,"+","")), IF(TRIM('Named Boundary Report'!$A1957)="", "End of Project", $A1957))</f>
        <v>End of Project</v>
      </c>
      <c r="B1958" s="473" t="str">
        <f>IF(ISNUMBER('Named Boundary Report'!$A1957), "",TRIM(SUBSTITUTE('Named Boundary Report'!$A1957, CHAR(160), " ")))</f>
        <v/>
      </c>
      <c r="C1958" s="475">
        <f>'Named Boundary Report'!$F1957</f>
        <v>0</v>
      </c>
    </row>
    <row r="1959" spans="1:3" x14ac:dyDescent="0.25">
      <c r="A1959" s="532" t="str">
        <f>IF(ISNUMBER(VALUE(SUBSTITUTE('Named Boundary Report'!$A1958,"+",""))), VALUE(SUBSTITUTE('Named Boundary Report'!$A1958,"+","")), IF(TRIM('Named Boundary Report'!$A1958)="", "End of Project", $A1958))</f>
        <v>End of Project</v>
      </c>
      <c r="B1959" s="473" t="str">
        <f>IF(ISNUMBER('Named Boundary Report'!$A1958), "",TRIM(SUBSTITUTE('Named Boundary Report'!$A1958, CHAR(160), " ")))</f>
        <v/>
      </c>
      <c r="C1959" s="475">
        <f>'Named Boundary Report'!$F1958</f>
        <v>0</v>
      </c>
    </row>
    <row r="1960" spans="1:3" x14ac:dyDescent="0.25">
      <c r="A1960" s="532" t="str">
        <f>IF(ISNUMBER(VALUE(SUBSTITUTE('Named Boundary Report'!$A1959,"+",""))), VALUE(SUBSTITUTE('Named Boundary Report'!$A1959,"+","")), IF(TRIM('Named Boundary Report'!$A1959)="", "End of Project", $A1959))</f>
        <v>End of Project</v>
      </c>
      <c r="B1960" s="473" t="str">
        <f>IF(ISNUMBER('Named Boundary Report'!$A1959), "",TRIM(SUBSTITUTE('Named Boundary Report'!$A1959, CHAR(160), " ")))</f>
        <v/>
      </c>
      <c r="C1960" s="475">
        <f>'Named Boundary Report'!$F1959</f>
        <v>0</v>
      </c>
    </row>
    <row r="1961" spans="1:3" x14ac:dyDescent="0.25">
      <c r="A1961" s="532" t="str">
        <f>IF(ISNUMBER(VALUE(SUBSTITUTE('Named Boundary Report'!$A1960,"+",""))), VALUE(SUBSTITUTE('Named Boundary Report'!$A1960,"+","")), IF(TRIM('Named Boundary Report'!$A1960)="", "End of Project", $A1960))</f>
        <v>End of Project</v>
      </c>
      <c r="B1961" s="473" t="str">
        <f>IF(ISNUMBER('Named Boundary Report'!$A1960), "",TRIM(SUBSTITUTE('Named Boundary Report'!$A1960, CHAR(160), " ")))</f>
        <v/>
      </c>
      <c r="C1961" s="475">
        <f>'Named Boundary Report'!$F1960</f>
        <v>0</v>
      </c>
    </row>
    <row r="1962" spans="1:3" x14ac:dyDescent="0.25">
      <c r="A1962" s="532" t="str">
        <f>IF(ISNUMBER(VALUE(SUBSTITUTE('Named Boundary Report'!$A1961,"+",""))), VALUE(SUBSTITUTE('Named Boundary Report'!$A1961,"+","")), IF(TRIM('Named Boundary Report'!$A1961)="", "End of Project", $A1961))</f>
        <v>End of Project</v>
      </c>
      <c r="B1962" s="473" t="str">
        <f>IF(ISNUMBER('Named Boundary Report'!$A1961), "",TRIM(SUBSTITUTE('Named Boundary Report'!$A1961, CHAR(160), " ")))</f>
        <v/>
      </c>
      <c r="C1962" s="475">
        <f>'Named Boundary Report'!$F1961</f>
        <v>0</v>
      </c>
    </row>
    <row r="1963" spans="1:3" x14ac:dyDescent="0.25">
      <c r="A1963" s="532" t="str">
        <f>IF(ISNUMBER(VALUE(SUBSTITUTE('Named Boundary Report'!$A1962,"+",""))), VALUE(SUBSTITUTE('Named Boundary Report'!$A1962,"+","")), IF(TRIM('Named Boundary Report'!$A1962)="", "End of Project", $A1962))</f>
        <v>End of Project</v>
      </c>
      <c r="B1963" s="473" t="str">
        <f>IF(ISNUMBER('Named Boundary Report'!$A1962), "",TRIM(SUBSTITUTE('Named Boundary Report'!$A1962, CHAR(160), " ")))</f>
        <v/>
      </c>
      <c r="C1963" s="475">
        <f>'Named Boundary Report'!$F1962</f>
        <v>0</v>
      </c>
    </row>
    <row r="1964" spans="1:3" x14ac:dyDescent="0.25">
      <c r="A1964" s="532" t="str">
        <f>IF(ISNUMBER(VALUE(SUBSTITUTE('Named Boundary Report'!$A1963,"+",""))), VALUE(SUBSTITUTE('Named Boundary Report'!$A1963,"+","")), IF(TRIM('Named Boundary Report'!$A1963)="", "End of Project", $A1963))</f>
        <v>End of Project</v>
      </c>
      <c r="B1964" s="473" t="str">
        <f>IF(ISNUMBER('Named Boundary Report'!$A1963), "",TRIM(SUBSTITUTE('Named Boundary Report'!$A1963, CHAR(160), " ")))</f>
        <v/>
      </c>
      <c r="C1964" s="475">
        <f>'Named Boundary Report'!$F1963</f>
        <v>0</v>
      </c>
    </row>
    <row r="1965" spans="1:3" x14ac:dyDescent="0.25">
      <c r="A1965" s="532" t="str">
        <f>IF(ISNUMBER(VALUE(SUBSTITUTE('Named Boundary Report'!$A1964,"+",""))), VALUE(SUBSTITUTE('Named Boundary Report'!$A1964,"+","")), IF(TRIM('Named Boundary Report'!$A1964)="", "End of Project", $A1964))</f>
        <v>End of Project</v>
      </c>
      <c r="B1965" s="473" t="str">
        <f>IF(ISNUMBER('Named Boundary Report'!$A1964), "",TRIM(SUBSTITUTE('Named Boundary Report'!$A1964, CHAR(160), " ")))</f>
        <v/>
      </c>
      <c r="C1965" s="475">
        <f>'Named Boundary Report'!$F1964</f>
        <v>0</v>
      </c>
    </row>
    <row r="1966" spans="1:3" x14ac:dyDescent="0.25">
      <c r="A1966" s="532" t="str">
        <f>IF(ISNUMBER(VALUE(SUBSTITUTE('Named Boundary Report'!$A1965,"+",""))), VALUE(SUBSTITUTE('Named Boundary Report'!$A1965,"+","")), IF(TRIM('Named Boundary Report'!$A1965)="", "End of Project", $A1965))</f>
        <v>End of Project</v>
      </c>
      <c r="B1966" s="473" t="str">
        <f>IF(ISNUMBER('Named Boundary Report'!$A1965), "",TRIM(SUBSTITUTE('Named Boundary Report'!$A1965, CHAR(160), " ")))</f>
        <v/>
      </c>
      <c r="C1966" s="475">
        <f>'Named Boundary Report'!$F1965</f>
        <v>0</v>
      </c>
    </row>
    <row r="1967" spans="1:3" x14ac:dyDescent="0.25">
      <c r="A1967" s="532" t="str">
        <f>IF(ISNUMBER(VALUE(SUBSTITUTE('Named Boundary Report'!$A1966,"+",""))), VALUE(SUBSTITUTE('Named Boundary Report'!$A1966,"+","")), IF(TRIM('Named Boundary Report'!$A1966)="", "End of Project", $A1966))</f>
        <v>End of Project</v>
      </c>
      <c r="B1967" s="473" t="str">
        <f>IF(ISNUMBER('Named Boundary Report'!$A1966), "",TRIM(SUBSTITUTE('Named Boundary Report'!$A1966, CHAR(160), " ")))</f>
        <v/>
      </c>
      <c r="C1967" s="475">
        <f>'Named Boundary Report'!$F1966</f>
        <v>0</v>
      </c>
    </row>
    <row r="1968" spans="1:3" x14ac:dyDescent="0.25">
      <c r="A1968" s="532" t="str">
        <f>IF(ISNUMBER(VALUE(SUBSTITUTE('Named Boundary Report'!$A1967,"+",""))), VALUE(SUBSTITUTE('Named Boundary Report'!$A1967,"+","")), IF(TRIM('Named Boundary Report'!$A1967)="", "End of Project", $A1967))</f>
        <v>End of Project</v>
      </c>
      <c r="B1968" s="473" t="str">
        <f>IF(ISNUMBER('Named Boundary Report'!$A1967), "",TRIM(SUBSTITUTE('Named Boundary Report'!$A1967, CHAR(160), " ")))</f>
        <v/>
      </c>
      <c r="C1968" s="475">
        <f>'Named Boundary Report'!$F1967</f>
        <v>0</v>
      </c>
    </row>
    <row r="1969" spans="1:3" x14ac:dyDescent="0.25">
      <c r="A1969" s="532" t="str">
        <f>IF(ISNUMBER(VALUE(SUBSTITUTE('Named Boundary Report'!$A1968,"+",""))), VALUE(SUBSTITUTE('Named Boundary Report'!$A1968,"+","")), IF(TRIM('Named Boundary Report'!$A1968)="", "End of Project", $A1968))</f>
        <v>End of Project</v>
      </c>
      <c r="B1969" s="473" t="str">
        <f>IF(ISNUMBER('Named Boundary Report'!$A1968), "",TRIM(SUBSTITUTE('Named Boundary Report'!$A1968, CHAR(160), " ")))</f>
        <v/>
      </c>
      <c r="C1969" s="475">
        <f>'Named Boundary Report'!$F1968</f>
        <v>0</v>
      </c>
    </row>
    <row r="1970" spans="1:3" x14ac:dyDescent="0.25">
      <c r="A1970" s="532" t="str">
        <f>IF(ISNUMBER(VALUE(SUBSTITUTE('Named Boundary Report'!$A1969,"+",""))), VALUE(SUBSTITUTE('Named Boundary Report'!$A1969,"+","")), IF(TRIM('Named Boundary Report'!$A1969)="", "End of Project", $A1969))</f>
        <v>End of Project</v>
      </c>
      <c r="B1970" s="473" t="str">
        <f>IF(ISNUMBER('Named Boundary Report'!$A1969), "",TRIM(SUBSTITUTE('Named Boundary Report'!$A1969, CHAR(160), " ")))</f>
        <v/>
      </c>
      <c r="C1970" s="475">
        <f>'Named Boundary Report'!$F1969</f>
        <v>0</v>
      </c>
    </row>
    <row r="1971" spans="1:3" x14ac:dyDescent="0.25">
      <c r="A1971" s="532" t="str">
        <f>IF(ISNUMBER(VALUE(SUBSTITUTE('Named Boundary Report'!$A1970,"+",""))), VALUE(SUBSTITUTE('Named Boundary Report'!$A1970,"+","")), IF(TRIM('Named Boundary Report'!$A1970)="", "End of Project", $A1970))</f>
        <v>End of Project</v>
      </c>
      <c r="B1971" s="473" t="str">
        <f>IF(ISNUMBER('Named Boundary Report'!$A1970), "",TRIM(SUBSTITUTE('Named Boundary Report'!$A1970, CHAR(160), " ")))</f>
        <v/>
      </c>
      <c r="C1971" s="475">
        <f>'Named Boundary Report'!$F1970</f>
        <v>0</v>
      </c>
    </row>
    <row r="1972" spans="1:3" x14ac:dyDescent="0.25">
      <c r="A1972" s="532" t="str">
        <f>IF(ISNUMBER(VALUE(SUBSTITUTE('Named Boundary Report'!$A1971,"+",""))), VALUE(SUBSTITUTE('Named Boundary Report'!$A1971,"+","")), IF(TRIM('Named Boundary Report'!$A1971)="", "End of Project", $A1971))</f>
        <v>End of Project</v>
      </c>
      <c r="B1972" s="473" t="str">
        <f>IF(ISNUMBER('Named Boundary Report'!$A1971), "",TRIM(SUBSTITUTE('Named Boundary Report'!$A1971, CHAR(160), " ")))</f>
        <v/>
      </c>
      <c r="C1972" s="475">
        <f>'Named Boundary Report'!$F1971</f>
        <v>0</v>
      </c>
    </row>
    <row r="1973" spans="1:3" x14ac:dyDescent="0.25">
      <c r="A1973" s="532" t="str">
        <f>IF(ISNUMBER(VALUE(SUBSTITUTE('Named Boundary Report'!$A1972,"+",""))), VALUE(SUBSTITUTE('Named Boundary Report'!$A1972,"+","")), IF(TRIM('Named Boundary Report'!$A1972)="", "End of Project", $A1972))</f>
        <v>End of Project</v>
      </c>
      <c r="B1973" s="473" t="str">
        <f>IF(ISNUMBER('Named Boundary Report'!$A1972), "",TRIM(SUBSTITUTE('Named Boundary Report'!$A1972, CHAR(160), " ")))</f>
        <v/>
      </c>
      <c r="C1973" s="475">
        <f>'Named Boundary Report'!$F1972</f>
        <v>0</v>
      </c>
    </row>
    <row r="1974" spans="1:3" x14ac:dyDescent="0.25">
      <c r="A1974" s="532" t="str">
        <f>IF(ISNUMBER(VALUE(SUBSTITUTE('Named Boundary Report'!$A1973,"+",""))), VALUE(SUBSTITUTE('Named Boundary Report'!$A1973,"+","")), IF(TRIM('Named Boundary Report'!$A1973)="", "End of Project", $A1973))</f>
        <v>End of Project</v>
      </c>
      <c r="B1974" s="473" t="str">
        <f>IF(ISNUMBER('Named Boundary Report'!$A1973), "",TRIM(SUBSTITUTE('Named Boundary Report'!$A1973, CHAR(160), " ")))</f>
        <v/>
      </c>
      <c r="C1974" s="475">
        <f>'Named Boundary Report'!$F1973</f>
        <v>0</v>
      </c>
    </row>
    <row r="1975" spans="1:3" x14ac:dyDescent="0.25">
      <c r="A1975" s="532" t="str">
        <f>IF(ISNUMBER(VALUE(SUBSTITUTE('Named Boundary Report'!$A1974,"+",""))), VALUE(SUBSTITUTE('Named Boundary Report'!$A1974,"+","")), IF(TRIM('Named Boundary Report'!$A1974)="", "End of Project", $A1974))</f>
        <v>End of Project</v>
      </c>
      <c r="B1975" s="473" t="str">
        <f>IF(ISNUMBER('Named Boundary Report'!$A1974), "",TRIM(SUBSTITUTE('Named Boundary Report'!$A1974, CHAR(160), " ")))</f>
        <v/>
      </c>
      <c r="C1975" s="475">
        <f>'Named Boundary Report'!$F1974</f>
        <v>0</v>
      </c>
    </row>
    <row r="1976" spans="1:3" x14ac:dyDescent="0.25">
      <c r="A1976" s="532" t="str">
        <f>IF(ISNUMBER(VALUE(SUBSTITUTE('Named Boundary Report'!$A1975,"+",""))), VALUE(SUBSTITUTE('Named Boundary Report'!$A1975,"+","")), IF(TRIM('Named Boundary Report'!$A1975)="", "End of Project", $A1975))</f>
        <v>End of Project</v>
      </c>
      <c r="B1976" s="473" t="str">
        <f>IF(ISNUMBER('Named Boundary Report'!$A1975), "",TRIM(SUBSTITUTE('Named Boundary Report'!$A1975, CHAR(160), " ")))</f>
        <v/>
      </c>
      <c r="C1976" s="475">
        <f>'Named Boundary Report'!$F1975</f>
        <v>0</v>
      </c>
    </row>
    <row r="1977" spans="1:3" x14ac:dyDescent="0.25">
      <c r="A1977" s="532" t="str">
        <f>IF(ISNUMBER(VALUE(SUBSTITUTE('Named Boundary Report'!$A1976,"+",""))), VALUE(SUBSTITUTE('Named Boundary Report'!$A1976,"+","")), IF(TRIM('Named Boundary Report'!$A1976)="", "End of Project", $A1976))</f>
        <v>End of Project</v>
      </c>
      <c r="B1977" s="473" t="str">
        <f>IF(ISNUMBER('Named Boundary Report'!$A1976), "",TRIM(SUBSTITUTE('Named Boundary Report'!$A1976, CHAR(160), " ")))</f>
        <v/>
      </c>
      <c r="C1977" s="475">
        <f>'Named Boundary Report'!$F1976</f>
        <v>0</v>
      </c>
    </row>
    <row r="1978" spans="1:3" x14ac:dyDescent="0.25">
      <c r="A1978" s="532" t="str">
        <f>IF(ISNUMBER(VALUE(SUBSTITUTE('Named Boundary Report'!$A1977,"+",""))), VALUE(SUBSTITUTE('Named Boundary Report'!$A1977,"+","")), IF(TRIM('Named Boundary Report'!$A1977)="", "End of Project", $A1977))</f>
        <v>End of Project</v>
      </c>
      <c r="B1978" s="473" t="str">
        <f>IF(ISNUMBER('Named Boundary Report'!$A1977), "",TRIM(SUBSTITUTE('Named Boundary Report'!$A1977, CHAR(160), " ")))</f>
        <v/>
      </c>
      <c r="C1978" s="475">
        <f>'Named Boundary Report'!$F1977</f>
        <v>0</v>
      </c>
    </row>
    <row r="1979" spans="1:3" x14ac:dyDescent="0.25">
      <c r="A1979" s="532" t="str">
        <f>IF(ISNUMBER(VALUE(SUBSTITUTE('Named Boundary Report'!$A1978,"+",""))), VALUE(SUBSTITUTE('Named Boundary Report'!$A1978,"+","")), IF(TRIM('Named Boundary Report'!$A1978)="", "End of Project", $A1978))</f>
        <v>End of Project</v>
      </c>
      <c r="B1979" s="473" t="str">
        <f>IF(ISNUMBER('Named Boundary Report'!$A1978), "",TRIM(SUBSTITUTE('Named Boundary Report'!$A1978, CHAR(160), " ")))</f>
        <v/>
      </c>
      <c r="C1979" s="475">
        <f>'Named Boundary Report'!$F1978</f>
        <v>0</v>
      </c>
    </row>
    <row r="1980" spans="1:3" x14ac:dyDescent="0.25">
      <c r="A1980" s="532" t="str">
        <f>IF(ISNUMBER(VALUE(SUBSTITUTE('Named Boundary Report'!$A1979,"+",""))), VALUE(SUBSTITUTE('Named Boundary Report'!$A1979,"+","")), IF(TRIM('Named Boundary Report'!$A1979)="", "End of Project", $A1979))</f>
        <v>End of Project</v>
      </c>
      <c r="B1980" s="473" t="str">
        <f>IF(ISNUMBER('Named Boundary Report'!$A1979), "",TRIM(SUBSTITUTE('Named Boundary Report'!$A1979, CHAR(160), " ")))</f>
        <v/>
      </c>
      <c r="C1980" s="475">
        <f>'Named Boundary Report'!$F1979</f>
        <v>0</v>
      </c>
    </row>
    <row r="1981" spans="1:3" x14ac:dyDescent="0.25">
      <c r="A1981" s="532" t="str">
        <f>IF(ISNUMBER(VALUE(SUBSTITUTE('Named Boundary Report'!$A1980,"+",""))), VALUE(SUBSTITUTE('Named Boundary Report'!$A1980,"+","")), IF(TRIM('Named Boundary Report'!$A1980)="", "End of Project", $A1980))</f>
        <v>End of Project</v>
      </c>
      <c r="B1981" s="473" t="str">
        <f>IF(ISNUMBER('Named Boundary Report'!$A1980), "",TRIM(SUBSTITUTE('Named Boundary Report'!$A1980, CHAR(160), " ")))</f>
        <v/>
      </c>
      <c r="C1981" s="475">
        <f>'Named Boundary Report'!$F1980</f>
        <v>0</v>
      </c>
    </row>
    <row r="1982" spans="1:3" x14ac:dyDescent="0.25">
      <c r="A1982" s="532" t="str">
        <f>IF(ISNUMBER(VALUE(SUBSTITUTE('Named Boundary Report'!$A1981,"+",""))), VALUE(SUBSTITUTE('Named Boundary Report'!$A1981,"+","")), IF(TRIM('Named Boundary Report'!$A1981)="", "End of Project", $A1981))</f>
        <v>End of Project</v>
      </c>
      <c r="B1982" s="473" t="str">
        <f>IF(ISNUMBER('Named Boundary Report'!$A1981), "",TRIM(SUBSTITUTE('Named Boundary Report'!$A1981, CHAR(160), " ")))</f>
        <v/>
      </c>
      <c r="C1982" s="475">
        <f>'Named Boundary Report'!$F1981</f>
        <v>0</v>
      </c>
    </row>
    <row r="1983" spans="1:3" x14ac:dyDescent="0.25">
      <c r="A1983" s="532" t="str">
        <f>IF(ISNUMBER(VALUE(SUBSTITUTE('Named Boundary Report'!$A1982,"+",""))), VALUE(SUBSTITUTE('Named Boundary Report'!$A1982,"+","")), IF(TRIM('Named Boundary Report'!$A1982)="", "End of Project", $A1982))</f>
        <v>End of Project</v>
      </c>
      <c r="B1983" s="473" t="str">
        <f>IF(ISNUMBER('Named Boundary Report'!$A1982), "",TRIM(SUBSTITUTE('Named Boundary Report'!$A1982, CHAR(160), " ")))</f>
        <v/>
      </c>
      <c r="C1983" s="475">
        <f>'Named Boundary Report'!$F1982</f>
        <v>0</v>
      </c>
    </row>
    <row r="1984" spans="1:3" x14ac:dyDescent="0.25">
      <c r="A1984" s="532" t="str">
        <f>IF(ISNUMBER(VALUE(SUBSTITUTE('Named Boundary Report'!$A1983,"+",""))), VALUE(SUBSTITUTE('Named Boundary Report'!$A1983,"+","")), IF(TRIM('Named Boundary Report'!$A1983)="", "End of Project", $A1983))</f>
        <v>End of Project</v>
      </c>
      <c r="B1984" s="473" t="str">
        <f>IF(ISNUMBER('Named Boundary Report'!$A1983), "",TRIM(SUBSTITUTE('Named Boundary Report'!$A1983, CHAR(160), " ")))</f>
        <v/>
      </c>
      <c r="C1984" s="475">
        <f>'Named Boundary Report'!$F1983</f>
        <v>0</v>
      </c>
    </row>
    <row r="1985" spans="1:3" x14ac:dyDescent="0.25">
      <c r="A1985" s="532" t="str">
        <f>IF(ISNUMBER(VALUE(SUBSTITUTE('Named Boundary Report'!$A1984,"+",""))), VALUE(SUBSTITUTE('Named Boundary Report'!$A1984,"+","")), IF(TRIM('Named Boundary Report'!$A1984)="", "End of Project", $A1984))</f>
        <v>End of Project</v>
      </c>
      <c r="B1985" s="473" t="str">
        <f>IF(ISNUMBER('Named Boundary Report'!$A1984), "",TRIM(SUBSTITUTE('Named Boundary Report'!$A1984, CHAR(160), " ")))</f>
        <v/>
      </c>
      <c r="C1985" s="475">
        <f>'Named Boundary Report'!$F1984</f>
        <v>0</v>
      </c>
    </row>
    <row r="1986" spans="1:3" x14ac:dyDescent="0.25">
      <c r="A1986" s="532" t="str">
        <f>IF(ISNUMBER(VALUE(SUBSTITUTE('Named Boundary Report'!$A1985,"+",""))), VALUE(SUBSTITUTE('Named Boundary Report'!$A1985,"+","")), IF(TRIM('Named Boundary Report'!$A1985)="", "End of Project", $A1985))</f>
        <v>End of Project</v>
      </c>
      <c r="B1986" s="473" t="str">
        <f>IF(ISNUMBER('Named Boundary Report'!$A1985), "",TRIM(SUBSTITUTE('Named Boundary Report'!$A1985, CHAR(160), " ")))</f>
        <v/>
      </c>
      <c r="C1986" s="475">
        <f>'Named Boundary Report'!$F1985</f>
        <v>0</v>
      </c>
    </row>
    <row r="1987" spans="1:3" x14ac:dyDescent="0.25">
      <c r="A1987" s="532" t="str">
        <f>IF(ISNUMBER(VALUE(SUBSTITUTE('Named Boundary Report'!$A1986,"+",""))), VALUE(SUBSTITUTE('Named Boundary Report'!$A1986,"+","")), IF(TRIM('Named Boundary Report'!$A1986)="", "End of Project", $A1986))</f>
        <v>End of Project</v>
      </c>
      <c r="B1987" s="473" t="str">
        <f>IF(ISNUMBER('Named Boundary Report'!$A1986), "",TRIM(SUBSTITUTE('Named Boundary Report'!$A1986, CHAR(160), " ")))</f>
        <v/>
      </c>
      <c r="C1987" s="475">
        <f>'Named Boundary Report'!$F1986</f>
        <v>0</v>
      </c>
    </row>
    <row r="1988" spans="1:3" x14ac:dyDescent="0.25">
      <c r="A1988" s="532" t="str">
        <f>IF(ISNUMBER(VALUE(SUBSTITUTE('Named Boundary Report'!$A1987,"+",""))), VALUE(SUBSTITUTE('Named Boundary Report'!$A1987,"+","")), IF(TRIM('Named Boundary Report'!$A1987)="", "End of Project", $A1987))</f>
        <v>End of Project</v>
      </c>
      <c r="B1988" s="473" t="str">
        <f>IF(ISNUMBER('Named Boundary Report'!$A1987), "",TRIM(SUBSTITUTE('Named Boundary Report'!$A1987, CHAR(160), " ")))</f>
        <v/>
      </c>
      <c r="C1988" s="475">
        <f>'Named Boundary Report'!$F1987</f>
        <v>0</v>
      </c>
    </row>
    <row r="1989" spans="1:3" x14ac:dyDescent="0.25">
      <c r="A1989" s="532" t="str">
        <f>IF(ISNUMBER(VALUE(SUBSTITUTE('Named Boundary Report'!$A1988,"+",""))), VALUE(SUBSTITUTE('Named Boundary Report'!$A1988,"+","")), IF(TRIM('Named Boundary Report'!$A1988)="", "End of Project", $A1988))</f>
        <v>End of Project</v>
      </c>
      <c r="B1989" s="473" t="str">
        <f>IF(ISNUMBER('Named Boundary Report'!$A1988), "",TRIM(SUBSTITUTE('Named Boundary Report'!$A1988, CHAR(160), " ")))</f>
        <v/>
      </c>
      <c r="C1989" s="475">
        <f>'Named Boundary Report'!$F1988</f>
        <v>0</v>
      </c>
    </row>
    <row r="1990" spans="1:3" x14ac:dyDescent="0.25">
      <c r="A1990" s="532" t="str">
        <f>IF(ISNUMBER(VALUE(SUBSTITUTE('Named Boundary Report'!$A1989,"+",""))), VALUE(SUBSTITUTE('Named Boundary Report'!$A1989,"+","")), IF(TRIM('Named Boundary Report'!$A1989)="", "End of Project", $A1989))</f>
        <v>End of Project</v>
      </c>
      <c r="B1990" s="473" t="str">
        <f>IF(ISNUMBER('Named Boundary Report'!$A1989), "",TRIM(SUBSTITUTE('Named Boundary Report'!$A1989, CHAR(160), " ")))</f>
        <v/>
      </c>
      <c r="C1990" s="475">
        <f>'Named Boundary Report'!$F1989</f>
        <v>0</v>
      </c>
    </row>
    <row r="1991" spans="1:3" x14ac:dyDescent="0.25">
      <c r="A1991" s="532" t="str">
        <f>IF(ISNUMBER(VALUE(SUBSTITUTE('Named Boundary Report'!$A1990,"+",""))), VALUE(SUBSTITUTE('Named Boundary Report'!$A1990,"+","")), IF(TRIM('Named Boundary Report'!$A1990)="", "End of Project", $A1990))</f>
        <v>End of Project</v>
      </c>
      <c r="B1991" s="473" t="str">
        <f>IF(ISNUMBER('Named Boundary Report'!$A1990), "",TRIM(SUBSTITUTE('Named Boundary Report'!$A1990, CHAR(160), " ")))</f>
        <v/>
      </c>
      <c r="C1991" s="475">
        <f>'Named Boundary Report'!$F1990</f>
        <v>0</v>
      </c>
    </row>
    <row r="1992" spans="1:3" x14ac:dyDescent="0.25">
      <c r="A1992" s="532" t="str">
        <f>IF(ISNUMBER(VALUE(SUBSTITUTE('Named Boundary Report'!$A1991,"+",""))), VALUE(SUBSTITUTE('Named Boundary Report'!$A1991,"+","")), IF(TRIM('Named Boundary Report'!$A1991)="", "End of Project", $A1991))</f>
        <v>End of Project</v>
      </c>
      <c r="B1992" s="473" t="str">
        <f>IF(ISNUMBER('Named Boundary Report'!$A1991), "",TRIM(SUBSTITUTE('Named Boundary Report'!$A1991, CHAR(160), " ")))</f>
        <v/>
      </c>
      <c r="C1992" s="475">
        <f>'Named Boundary Report'!$F1991</f>
        <v>0</v>
      </c>
    </row>
    <row r="1993" spans="1:3" x14ac:dyDescent="0.25">
      <c r="A1993" s="532" t="str">
        <f>IF(ISNUMBER(VALUE(SUBSTITUTE('Named Boundary Report'!$A1992,"+",""))), VALUE(SUBSTITUTE('Named Boundary Report'!$A1992,"+","")), IF(TRIM('Named Boundary Report'!$A1992)="", "End of Project", $A1992))</f>
        <v>End of Project</v>
      </c>
      <c r="B1993" s="473" t="str">
        <f>IF(ISNUMBER('Named Boundary Report'!$A1992), "",TRIM(SUBSTITUTE('Named Boundary Report'!$A1992, CHAR(160), " ")))</f>
        <v/>
      </c>
      <c r="C1993" s="475">
        <f>'Named Boundary Report'!$F1992</f>
        <v>0</v>
      </c>
    </row>
    <row r="1994" spans="1:3" x14ac:dyDescent="0.25">
      <c r="A1994" s="532" t="str">
        <f>IF(ISNUMBER(VALUE(SUBSTITUTE('Named Boundary Report'!$A1993,"+",""))), VALUE(SUBSTITUTE('Named Boundary Report'!$A1993,"+","")), IF(TRIM('Named Boundary Report'!$A1993)="", "End of Project", $A1993))</f>
        <v>End of Project</v>
      </c>
      <c r="B1994" s="473" t="str">
        <f>IF(ISNUMBER('Named Boundary Report'!$A1993), "",TRIM(SUBSTITUTE('Named Boundary Report'!$A1993, CHAR(160), " ")))</f>
        <v/>
      </c>
      <c r="C1994" s="475">
        <f>'Named Boundary Report'!$F1993</f>
        <v>0</v>
      </c>
    </row>
    <row r="1995" spans="1:3" x14ac:dyDescent="0.25">
      <c r="A1995" s="532" t="str">
        <f>IF(ISNUMBER(VALUE(SUBSTITUTE('Named Boundary Report'!$A1994,"+",""))), VALUE(SUBSTITUTE('Named Boundary Report'!$A1994,"+","")), IF(TRIM('Named Boundary Report'!$A1994)="", "End of Project", $A1994))</f>
        <v>End of Project</v>
      </c>
      <c r="B1995" s="473" t="str">
        <f>IF(ISNUMBER('Named Boundary Report'!$A1994), "",TRIM(SUBSTITUTE('Named Boundary Report'!$A1994, CHAR(160), " ")))</f>
        <v/>
      </c>
      <c r="C1995" s="475">
        <f>'Named Boundary Report'!$F1994</f>
        <v>0</v>
      </c>
    </row>
    <row r="1996" spans="1:3" x14ac:dyDescent="0.25">
      <c r="A1996" s="532" t="str">
        <f>IF(ISNUMBER(VALUE(SUBSTITUTE('Named Boundary Report'!$A1995,"+",""))), VALUE(SUBSTITUTE('Named Boundary Report'!$A1995,"+","")), IF(TRIM('Named Boundary Report'!$A1995)="", "End of Project", $A1995))</f>
        <v>End of Project</v>
      </c>
      <c r="B1996" s="473" t="str">
        <f>IF(ISNUMBER('Named Boundary Report'!$A1995), "",TRIM(SUBSTITUTE('Named Boundary Report'!$A1995, CHAR(160), " ")))</f>
        <v/>
      </c>
      <c r="C1996" s="475">
        <f>'Named Boundary Report'!$F1995</f>
        <v>0</v>
      </c>
    </row>
    <row r="1997" spans="1:3" x14ac:dyDescent="0.25">
      <c r="A1997" s="532" t="str">
        <f>IF(ISNUMBER(VALUE(SUBSTITUTE('Named Boundary Report'!$A1996,"+",""))), VALUE(SUBSTITUTE('Named Boundary Report'!$A1996,"+","")), IF(TRIM('Named Boundary Report'!$A1996)="", "End of Project", $A1996))</f>
        <v>End of Project</v>
      </c>
      <c r="B1997" s="473" t="str">
        <f>IF(ISNUMBER('Named Boundary Report'!$A1996), "",TRIM(SUBSTITUTE('Named Boundary Report'!$A1996, CHAR(160), " ")))</f>
        <v/>
      </c>
      <c r="C1997" s="475">
        <f>'Named Boundary Report'!$F1996</f>
        <v>0</v>
      </c>
    </row>
    <row r="1998" spans="1:3" x14ac:dyDescent="0.25">
      <c r="A1998" s="532" t="str">
        <f>IF(ISNUMBER(VALUE(SUBSTITUTE('Named Boundary Report'!$A1997,"+",""))), VALUE(SUBSTITUTE('Named Boundary Report'!$A1997,"+","")), IF(TRIM('Named Boundary Report'!$A1997)="", "End of Project", $A1997))</f>
        <v>End of Project</v>
      </c>
      <c r="B1998" s="473" t="str">
        <f>IF(ISNUMBER('Named Boundary Report'!$A1997), "",TRIM(SUBSTITUTE('Named Boundary Report'!$A1997, CHAR(160), " ")))</f>
        <v/>
      </c>
      <c r="C1998" s="475">
        <f>'Named Boundary Report'!$F1997</f>
        <v>0</v>
      </c>
    </row>
    <row r="1999" spans="1:3" x14ac:dyDescent="0.25">
      <c r="A1999" s="532" t="str">
        <f>IF(ISNUMBER(VALUE(SUBSTITUTE('Named Boundary Report'!$A1998,"+",""))), VALUE(SUBSTITUTE('Named Boundary Report'!$A1998,"+","")), IF(TRIM('Named Boundary Report'!$A1998)="", "End of Project", $A1998))</f>
        <v>End of Project</v>
      </c>
      <c r="B1999" s="473" t="str">
        <f>IF(ISNUMBER('Named Boundary Report'!$A1998), "",TRIM(SUBSTITUTE('Named Boundary Report'!$A1998, CHAR(160), " ")))</f>
        <v/>
      </c>
      <c r="C1999" s="475">
        <f>'Named Boundary Report'!$F1998</f>
        <v>0</v>
      </c>
    </row>
    <row r="2000" spans="1:3" x14ac:dyDescent="0.25">
      <c r="A2000" s="532" t="str">
        <f>IF(ISNUMBER(VALUE(SUBSTITUTE('Named Boundary Report'!$A1999,"+",""))), VALUE(SUBSTITUTE('Named Boundary Report'!$A1999,"+","")), IF(TRIM('Named Boundary Report'!$A1999)="", "End of Project", $A1999))</f>
        <v>End of Project</v>
      </c>
      <c r="B2000" s="473" t="str">
        <f>IF(ISNUMBER('Named Boundary Report'!$A1999), "",TRIM(SUBSTITUTE('Named Boundary Report'!$A1999, CHAR(160), " ")))</f>
        <v/>
      </c>
      <c r="C2000" s="475">
        <f>'Named Boundary Report'!$F1999</f>
        <v>0</v>
      </c>
    </row>
    <row r="2001" spans="1:3" x14ac:dyDescent="0.25">
      <c r="A2001" s="532" t="str">
        <f>IF(ISNUMBER(VALUE(SUBSTITUTE('Named Boundary Report'!$A2000,"+",""))), VALUE(SUBSTITUTE('Named Boundary Report'!$A2000,"+","")), IF(TRIM('Named Boundary Report'!$A2000)="", "End of Project", $A2000))</f>
        <v>End of Project</v>
      </c>
      <c r="B2001" s="473" t="str">
        <f>IF(ISNUMBER('Named Boundary Report'!$A2000), "",TRIM(SUBSTITUTE('Named Boundary Report'!$A2000, CHAR(160), " ")))</f>
        <v/>
      </c>
      <c r="C2001" s="475">
        <f>'Named Boundary Report'!$F2000</f>
        <v>0</v>
      </c>
    </row>
    <row r="2002" spans="1:3" x14ac:dyDescent="0.25">
      <c r="A2002" s="532" t="str">
        <f>IF(ISNUMBER(VALUE(SUBSTITUTE('Named Boundary Report'!$A2001,"+",""))), VALUE(SUBSTITUTE('Named Boundary Report'!$A2001,"+","")), IF(TRIM('Named Boundary Report'!$A2001)="", "End of Project", $A2001))</f>
        <v>End of Project</v>
      </c>
      <c r="B2002" s="473" t="str">
        <f>IF(ISNUMBER('Named Boundary Report'!$A2001), "",TRIM(SUBSTITUTE('Named Boundary Report'!$A2001, CHAR(160), " ")))</f>
        <v/>
      </c>
      <c r="C2002" s="475">
        <f>'Named Boundary Report'!$F2001</f>
        <v>0</v>
      </c>
    </row>
    <row r="2003" spans="1:3" x14ac:dyDescent="0.25">
      <c r="A2003" s="532" t="str">
        <f>IF(ISNUMBER(VALUE(SUBSTITUTE('Named Boundary Report'!$A2002,"+",""))), VALUE(SUBSTITUTE('Named Boundary Report'!$A2002,"+","")), IF(TRIM('Named Boundary Report'!$A2002)="", "End of Project", $A2002))</f>
        <v>End of Project</v>
      </c>
      <c r="B2003" s="473" t="str">
        <f>IF(ISNUMBER('Named Boundary Report'!$A2002), "",TRIM(SUBSTITUTE('Named Boundary Report'!$A2002, CHAR(160), " ")))</f>
        <v/>
      </c>
      <c r="C2003" s="475">
        <f>'Named Boundary Report'!$F2002</f>
        <v>0</v>
      </c>
    </row>
    <row r="2004" spans="1:3" x14ac:dyDescent="0.25">
      <c r="A2004" s="532" t="str">
        <f>IF(ISNUMBER(VALUE(SUBSTITUTE('Named Boundary Report'!$A2003,"+",""))), VALUE(SUBSTITUTE('Named Boundary Report'!$A2003,"+","")), IF(TRIM('Named Boundary Report'!$A2003)="", "End of Project", $A2003))</f>
        <v>End of Project</v>
      </c>
      <c r="B2004" s="473" t="str">
        <f>IF(ISNUMBER('Named Boundary Report'!$A2003), "",TRIM(SUBSTITUTE('Named Boundary Report'!$A2003, CHAR(160), " ")))</f>
        <v/>
      </c>
      <c r="C2004" s="475">
        <f>'Named Boundary Report'!$F2003</f>
        <v>0</v>
      </c>
    </row>
    <row r="2005" spans="1:3" x14ac:dyDescent="0.25">
      <c r="A2005" s="532" t="str">
        <f>IF(ISNUMBER(VALUE(SUBSTITUTE('Named Boundary Report'!$A2004,"+",""))), VALUE(SUBSTITUTE('Named Boundary Report'!$A2004,"+","")), IF(TRIM('Named Boundary Report'!$A2004)="", "End of Project", $A2004))</f>
        <v>End of Project</v>
      </c>
      <c r="B2005" s="473" t="str">
        <f>IF(ISNUMBER('Named Boundary Report'!$A2004), "",TRIM(SUBSTITUTE('Named Boundary Report'!$A2004, CHAR(160), " ")))</f>
        <v/>
      </c>
      <c r="C2005" s="475">
        <f>'Named Boundary Report'!$F2004</f>
        <v>0</v>
      </c>
    </row>
    <row r="2006" spans="1:3" x14ac:dyDescent="0.25">
      <c r="A2006" s="532" t="str">
        <f>IF(ISNUMBER(VALUE(SUBSTITUTE('Named Boundary Report'!$A2005,"+",""))), VALUE(SUBSTITUTE('Named Boundary Report'!$A2005,"+","")), IF(TRIM('Named Boundary Report'!$A2005)="", "End of Project", $A2005))</f>
        <v>End of Project</v>
      </c>
      <c r="B2006" s="473" t="str">
        <f>IF(ISNUMBER('Named Boundary Report'!$A2005), "",TRIM(SUBSTITUTE('Named Boundary Report'!$A2005, CHAR(160), " ")))</f>
        <v/>
      </c>
      <c r="C2006" s="475">
        <f>'Named Boundary Report'!$F2005</f>
        <v>0</v>
      </c>
    </row>
    <row r="2007" spans="1:3" x14ac:dyDescent="0.25">
      <c r="A2007" s="532" t="str">
        <f>IF(ISNUMBER(VALUE(SUBSTITUTE('Named Boundary Report'!$A2006,"+",""))), VALUE(SUBSTITUTE('Named Boundary Report'!$A2006,"+","")), IF(TRIM('Named Boundary Report'!$A2006)="", "End of Project", $A2006))</f>
        <v>End of Project</v>
      </c>
      <c r="B2007" s="473" t="str">
        <f>IF(ISNUMBER('Named Boundary Report'!$A2006), "",TRIM(SUBSTITUTE('Named Boundary Report'!$A2006, CHAR(160), " ")))</f>
        <v/>
      </c>
      <c r="C2007" s="475">
        <f>'Named Boundary Report'!$F2006</f>
        <v>0</v>
      </c>
    </row>
    <row r="2008" spans="1:3" x14ac:dyDescent="0.25">
      <c r="A2008" s="532" t="str">
        <f>IF(ISNUMBER(VALUE(SUBSTITUTE('Named Boundary Report'!$A2007,"+",""))), VALUE(SUBSTITUTE('Named Boundary Report'!$A2007,"+","")), IF(TRIM('Named Boundary Report'!$A2007)="", "End of Project", $A2007))</f>
        <v>End of Project</v>
      </c>
      <c r="B2008" s="473" t="str">
        <f>IF(ISNUMBER('Named Boundary Report'!$A2007), "",TRIM(SUBSTITUTE('Named Boundary Report'!$A2007, CHAR(160), " ")))</f>
        <v/>
      </c>
      <c r="C2008" s="475">
        <f>'Named Boundary Report'!$F2007</f>
        <v>0</v>
      </c>
    </row>
    <row r="2009" spans="1:3" x14ac:dyDescent="0.25">
      <c r="A2009" s="532" t="str">
        <f>IF(ISNUMBER(VALUE(SUBSTITUTE('Named Boundary Report'!$A2008,"+",""))), VALUE(SUBSTITUTE('Named Boundary Report'!$A2008,"+","")), IF(TRIM('Named Boundary Report'!$A2008)="", "End of Project", $A2008))</f>
        <v>End of Project</v>
      </c>
      <c r="B2009" s="473" t="str">
        <f>IF(ISNUMBER('Named Boundary Report'!$A2008), "",TRIM(SUBSTITUTE('Named Boundary Report'!$A2008, CHAR(160), " ")))</f>
        <v/>
      </c>
      <c r="C2009" s="475">
        <f>'Named Boundary Report'!$F2008</f>
        <v>0</v>
      </c>
    </row>
    <row r="2010" spans="1:3" x14ac:dyDescent="0.25">
      <c r="A2010" s="532" t="str">
        <f>IF(ISNUMBER(VALUE(SUBSTITUTE('Named Boundary Report'!$A2009,"+",""))), VALUE(SUBSTITUTE('Named Boundary Report'!$A2009,"+","")), IF(TRIM('Named Boundary Report'!$A2009)="", "End of Project", $A2009))</f>
        <v>End of Project</v>
      </c>
      <c r="B2010" s="473" t="str">
        <f>IF(ISNUMBER('Named Boundary Report'!$A2009), "",TRIM(SUBSTITUTE('Named Boundary Report'!$A2009, CHAR(160), " ")))</f>
        <v/>
      </c>
      <c r="C2010" s="475">
        <f>'Named Boundary Report'!$F2009</f>
        <v>0</v>
      </c>
    </row>
    <row r="2011" spans="1:3" x14ac:dyDescent="0.25">
      <c r="A2011" s="532" t="str">
        <f>IF(ISNUMBER(VALUE(SUBSTITUTE('Named Boundary Report'!$A2010,"+",""))), VALUE(SUBSTITUTE('Named Boundary Report'!$A2010,"+","")), IF(TRIM('Named Boundary Report'!$A2010)="", "End of Project", $A2010))</f>
        <v>End of Project</v>
      </c>
      <c r="B2011" s="473" t="str">
        <f>IF(ISNUMBER('Named Boundary Report'!$A2010), "",TRIM(SUBSTITUTE('Named Boundary Report'!$A2010, CHAR(160), " ")))</f>
        <v/>
      </c>
      <c r="C2011" s="475">
        <f>'Named Boundary Report'!$F2010</f>
        <v>0</v>
      </c>
    </row>
    <row r="2012" spans="1:3" x14ac:dyDescent="0.25">
      <c r="A2012" s="532" t="str">
        <f>IF(ISNUMBER(VALUE(SUBSTITUTE('Named Boundary Report'!$A2011,"+",""))), VALUE(SUBSTITUTE('Named Boundary Report'!$A2011,"+","")), IF(TRIM('Named Boundary Report'!$A2011)="", "End of Project", $A2011))</f>
        <v>End of Project</v>
      </c>
      <c r="B2012" s="473" t="str">
        <f>IF(ISNUMBER('Named Boundary Report'!$A2011), "",TRIM(SUBSTITUTE('Named Boundary Report'!$A2011, CHAR(160), " ")))</f>
        <v/>
      </c>
      <c r="C2012" s="475">
        <f>'Named Boundary Report'!$F2011</f>
        <v>0</v>
      </c>
    </row>
    <row r="2013" spans="1:3" x14ac:dyDescent="0.25">
      <c r="A2013" s="532" t="str">
        <f>IF(ISNUMBER(VALUE(SUBSTITUTE('Named Boundary Report'!$A2012,"+",""))), VALUE(SUBSTITUTE('Named Boundary Report'!$A2012,"+","")), IF(TRIM('Named Boundary Report'!$A2012)="", "End of Project", $A2012))</f>
        <v>End of Project</v>
      </c>
      <c r="B2013" s="473" t="str">
        <f>IF(ISNUMBER('Named Boundary Report'!$A2012), "",TRIM(SUBSTITUTE('Named Boundary Report'!$A2012, CHAR(160), " ")))</f>
        <v/>
      </c>
      <c r="C2013" s="475">
        <f>'Named Boundary Report'!$F2012</f>
        <v>0</v>
      </c>
    </row>
    <row r="2014" spans="1:3" x14ac:dyDescent="0.25">
      <c r="A2014" s="532" t="str">
        <f>IF(ISNUMBER(VALUE(SUBSTITUTE('Named Boundary Report'!$A2013,"+",""))), VALUE(SUBSTITUTE('Named Boundary Report'!$A2013,"+","")), IF(TRIM('Named Boundary Report'!$A2013)="", "End of Project", $A2013))</f>
        <v>End of Project</v>
      </c>
      <c r="B2014" s="473" t="str">
        <f>IF(ISNUMBER('Named Boundary Report'!$A2013), "",TRIM(SUBSTITUTE('Named Boundary Report'!$A2013, CHAR(160), " ")))</f>
        <v/>
      </c>
      <c r="C2014" s="475">
        <f>'Named Boundary Report'!$F2013</f>
        <v>0</v>
      </c>
    </row>
    <row r="2015" spans="1:3" x14ac:dyDescent="0.25">
      <c r="A2015" s="532" t="str">
        <f>IF(ISNUMBER(VALUE(SUBSTITUTE('Named Boundary Report'!$A2014,"+",""))), VALUE(SUBSTITUTE('Named Boundary Report'!$A2014,"+","")), IF(TRIM('Named Boundary Report'!$A2014)="", "End of Project", $A2014))</f>
        <v>End of Project</v>
      </c>
      <c r="B2015" s="473" t="str">
        <f>IF(ISNUMBER('Named Boundary Report'!$A2014), "",TRIM(SUBSTITUTE('Named Boundary Report'!$A2014, CHAR(160), " ")))</f>
        <v/>
      </c>
      <c r="C2015" s="475">
        <f>'Named Boundary Report'!$F2014</f>
        <v>0</v>
      </c>
    </row>
    <row r="2016" spans="1:3" x14ac:dyDescent="0.25">
      <c r="A2016" s="532" t="str">
        <f>IF(ISNUMBER(VALUE(SUBSTITUTE('Named Boundary Report'!$A2015,"+",""))), VALUE(SUBSTITUTE('Named Boundary Report'!$A2015,"+","")), IF(TRIM('Named Boundary Report'!$A2015)="", "End of Project", $A2015))</f>
        <v>End of Project</v>
      </c>
      <c r="B2016" s="473" t="str">
        <f>IF(ISNUMBER('Named Boundary Report'!$A2015), "",TRIM(SUBSTITUTE('Named Boundary Report'!$A2015, CHAR(160), " ")))</f>
        <v/>
      </c>
      <c r="C2016" s="475">
        <f>'Named Boundary Report'!$F2015</f>
        <v>0</v>
      </c>
    </row>
    <row r="2017" spans="1:3" x14ac:dyDescent="0.25">
      <c r="A2017" s="532" t="str">
        <f>IF(ISNUMBER(VALUE(SUBSTITUTE('Named Boundary Report'!$A2016,"+",""))), VALUE(SUBSTITUTE('Named Boundary Report'!$A2016,"+","")), IF(TRIM('Named Boundary Report'!$A2016)="", "End of Project", $A2016))</f>
        <v>End of Project</v>
      </c>
      <c r="B2017" s="473" t="str">
        <f>IF(ISNUMBER('Named Boundary Report'!$A2016), "",TRIM(SUBSTITUTE('Named Boundary Report'!$A2016, CHAR(160), " ")))</f>
        <v/>
      </c>
      <c r="C2017" s="475">
        <f>'Named Boundary Report'!$F2016</f>
        <v>0</v>
      </c>
    </row>
    <row r="2018" spans="1:3" x14ac:dyDescent="0.25">
      <c r="A2018" s="532" t="str">
        <f>IF(ISNUMBER(VALUE(SUBSTITUTE('Named Boundary Report'!$A2017,"+",""))), VALUE(SUBSTITUTE('Named Boundary Report'!$A2017,"+","")), IF(TRIM('Named Boundary Report'!$A2017)="", "End of Project", $A2017))</f>
        <v>End of Project</v>
      </c>
      <c r="B2018" s="473" t="str">
        <f>IF(ISNUMBER('Named Boundary Report'!$A2017), "",TRIM(SUBSTITUTE('Named Boundary Report'!$A2017, CHAR(160), " ")))</f>
        <v/>
      </c>
      <c r="C2018" s="475">
        <f>'Named Boundary Report'!$F2017</f>
        <v>0</v>
      </c>
    </row>
    <row r="2019" spans="1:3" x14ac:dyDescent="0.25">
      <c r="A2019" s="532" t="str">
        <f>IF(ISNUMBER(VALUE(SUBSTITUTE('Named Boundary Report'!$A2018,"+",""))), VALUE(SUBSTITUTE('Named Boundary Report'!$A2018,"+","")), IF(TRIM('Named Boundary Report'!$A2018)="", "End of Project", $A2018))</f>
        <v>End of Project</v>
      </c>
      <c r="B2019" s="473" t="str">
        <f>IF(ISNUMBER('Named Boundary Report'!$A2018), "",TRIM(SUBSTITUTE('Named Boundary Report'!$A2018, CHAR(160), " ")))</f>
        <v/>
      </c>
      <c r="C2019" s="475">
        <f>'Named Boundary Report'!$F2018</f>
        <v>0</v>
      </c>
    </row>
    <row r="2020" spans="1:3" x14ac:dyDescent="0.25">
      <c r="A2020" s="532" t="str">
        <f>IF(ISNUMBER(VALUE(SUBSTITUTE('Named Boundary Report'!$A2019,"+",""))), VALUE(SUBSTITUTE('Named Boundary Report'!$A2019,"+","")), IF(TRIM('Named Boundary Report'!$A2019)="", "End of Project", $A2019))</f>
        <v>End of Project</v>
      </c>
      <c r="B2020" s="473" t="str">
        <f>IF(ISNUMBER('Named Boundary Report'!$A2019), "",TRIM(SUBSTITUTE('Named Boundary Report'!$A2019, CHAR(160), " ")))</f>
        <v/>
      </c>
      <c r="C2020" s="475">
        <f>'Named Boundary Report'!$F2019</f>
        <v>0</v>
      </c>
    </row>
    <row r="2021" spans="1:3" x14ac:dyDescent="0.25">
      <c r="A2021" s="532" t="str">
        <f>IF(ISNUMBER(VALUE(SUBSTITUTE('Named Boundary Report'!$A2020,"+",""))), VALUE(SUBSTITUTE('Named Boundary Report'!$A2020,"+","")), IF(TRIM('Named Boundary Report'!$A2020)="", "End of Project", $A2020))</f>
        <v>End of Project</v>
      </c>
      <c r="B2021" s="473" t="str">
        <f>IF(ISNUMBER('Named Boundary Report'!$A2020), "",TRIM(SUBSTITUTE('Named Boundary Report'!$A2020, CHAR(160), " ")))</f>
        <v/>
      </c>
      <c r="C2021" s="475">
        <f>'Named Boundary Report'!$F2020</f>
        <v>0</v>
      </c>
    </row>
    <row r="2022" spans="1:3" x14ac:dyDescent="0.25">
      <c r="A2022" s="532" t="str">
        <f>IF(ISNUMBER(VALUE(SUBSTITUTE('Named Boundary Report'!$A2021,"+",""))), VALUE(SUBSTITUTE('Named Boundary Report'!$A2021,"+","")), IF(TRIM('Named Boundary Report'!$A2021)="", "End of Project", $A2021))</f>
        <v>End of Project</v>
      </c>
      <c r="B2022" s="473" t="str">
        <f>IF(ISNUMBER('Named Boundary Report'!$A2021), "",TRIM(SUBSTITUTE('Named Boundary Report'!$A2021, CHAR(160), " ")))</f>
        <v/>
      </c>
      <c r="C2022" s="475">
        <f>'Named Boundary Report'!$F2021</f>
        <v>0</v>
      </c>
    </row>
    <row r="2023" spans="1:3" x14ac:dyDescent="0.25">
      <c r="A2023" s="532" t="str">
        <f>IF(ISNUMBER(VALUE(SUBSTITUTE('Named Boundary Report'!$A2022,"+",""))), VALUE(SUBSTITUTE('Named Boundary Report'!$A2022,"+","")), IF(TRIM('Named Boundary Report'!$A2022)="", "End of Project", $A2022))</f>
        <v>End of Project</v>
      </c>
      <c r="B2023" s="473" t="str">
        <f>IF(ISNUMBER('Named Boundary Report'!$A2022), "",TRIM(SUBSTITUTE('Named Boundary Report'!$A2022, CHAR(160), " ")))</f>
        <v/>
      </c>
      <c r="C2023" s="475">
        <f>'Named Boundary Report'!$F2022</f>
        <v>0</v>
      </c>
    </row>
    <row r="2024" spans="1:3" x14ac:dyDescent="0.25">
      <c r="A2024" s="532" t="str">
        <f>IF(ISNUMBER(VALUE(SUBSTITUTE('Named Boundary Report'!$A2023,"+",""))), VALUE(SUBSTITUTE('Named Boundary Report'!$A2023,"+","")), IF(TRIM('Named Boundary Report'!$A2023)="", "End of Project", $A2023))</f>
        <v>End of Project</v>
      </c>
      <c r="B2024" s="473" t="str">
        <f>IF(ISNUMBER('Named Boundary Report'!$A2023), "",TRIM(SUBSTITUTE('Named Boundary Report'!$A2023, CHAR(160), " ")))</f>
        <v/>
      </c>
      <c r="C2024" s="475">
        <f>'Named Boundary Report'!$F2023</f>
        <v>0</v>
      </c>
    </row>
    <row r="2025" spans="1:3" x14ac:dyDescent="0.25">
      <c r="A2025" s="532" t="str">
        <f>IF(ISNUMBER(VALUE(SUBSTITUTE('Named Boundary Report'!$A2024,"+",""))), VALUE(SUBSTITUTE('Named Boundary Report'!$A2024,"+","")), IF(TRIM('Named Boundary Report'!$A2024)="", "End of Project", $A2024))</f>
        <v>End of Project</v>
      </c>
      <c r="B2025" s="473" t="str">
        <f>IF(ISNUMBER('Named Boundary Report'!$A2024), "",TRIM(SUBSTITUTE('Named Boundary Report'!$A2024, CHAR(160), " ")))</f>
        <v/>
      </c>
      <c r="C2025" s="475">
        <f>'Named Boundary Report'!$F2024</f>
        <v>0</v>
      </c>
    </row>
    <row r="2026" spans="1:3" x14ac:dyDescent="0.25">
      <c r="A2026" s="532" t="str">
        <f>IF(ISNUMBER(VALUE(SUBSTITUTE('Named Boundary Report'!$A2025,"+",""))), VALUE(SUBSTITUTE('Named Boundary Report'!$A2025,"+","")), IF(TRIM('Named Boundary Report'!$A2025)="", "End of Project", $A2025))</f>
        <v>End of Project</v>
      </c>
      <c r="B2026" s="473" t="str">
        <f>IF(ISNUMBER('Named Boundary Report'!$A2025), "",TRIM(SUBSTITUTE('Named Boundary Report'!$A2025, CHAR(160), " ")))</f>
        <v/>
      </c>
      <c r="C2026" s="475">
        <f>'Named Boundary Report'!$F2025</f>
        <v>0</v>
      </c>
    </row>
    <row r="2027" spans="1:3" x14ac:dyDescent="0.25">
      <c r="A2027" s="532" t="str">
        <f>IF(ISNUMBER(VALUE(SUBSTITUTE('Named Boundary Report'!$A2026,"+",""))), VALUE(SUBSTITUTE('Named Boundary Report'!$A2026,"+","")), IF(TRIM('Named Boundary Report'!$A2026)="", "End of Project", $A2026))</f>
        <v>End of Project</v>
      </c>
      <c r="B2027" s="473" t="str">
        <f>IF(ISNUMBER('Named Boundary Report'!$A2026), "",TRIM(SUBSTITUTE('Named Boundary Report'!$A2026, CHAR(160), " ")))</f>
        <v/>
      </c>
      <c r="C2027" s="475">
        <f>'Named Boundary Report'!$F2026</f>
        <v>0</v>
      </c>
    </row>
    <row r="2028" spans="1:3" x14ac:dyDescent="0.25">
      <c r="A2028" s="532" t="str">
        <f>IF(ISNUMBER(VALUE(SUBSTITUTE('Named Boundary Report'!$A2027,"+",""))), VALUE(SUBSTITUTE('Named Boundary Report'!$A2027,"+","")), IF(TRIM('Named Boundary Report'!$A2027)="", "End of Project", $A2027))</f>
        <v>End of Project</v>
      </c>
      <c r="B2028" s="473" t="str">
        <f>IF(ISNUMBER('Named Boundary Report'!$A2027), "",TRIM(SUBSTITUTE('Named Boundary Report'!$A2027, CHAR(160), " ")))</f>
        <v/>
      </c>
      <c r="C2028" s="475">
        <f>'Named Boundary Report'!$F2027</f>
        <v>0</v>
      </c>
    </row>
    <row r="2029" spans="1:3" x14ac:dyDescent="0.25">
      <c r="A2029" s="532" t="str">
        <f>IF(ISNUMBER(VALUE(SUBSTITUTE('Named Boundary Report'!$A2028,"+",""))), VALUE(SUBSTITUTE('Named Boundary Report'!$A2028,"+","")), IF(TRIM('Named Boundary Report'!$A2028)="", "End of Project", $A2028))</f>
        <v>End of Project</v>
      </c>
      <c r="B2029" s="473" t="str">
        <f>IF(ISNUMBER('Named Boundary Report'!$A2028), "",TRIM(SUBSTITUTE('Named Boundary Report'!$A2028, CHAR(160), " ")))</f>
        <v/>
      </c>
      <c r="C2029" s="475">
        <f>'Named Boundary Report'!$F2028</f>
        <v>0</v>
      </c>
    </row>
    <row r="2030" spans="1:3" x14ac:dyDescent="0.25">
      <c r="A2030" s="532" t="str">
        <f>IF(ISNUMBER(VALUE(SUBSTITUTE('Named Boundary Report'!$A2029,"+",""))), VALUE(SUBSTITUTE('Named Boundary Report'!$A2029,"+","")), IF(TRIM('Named Boundary Report'!$A2029)="", "End of Project", $A2029))</f>
        <v>End of Project</v>
      </c>
      <c r="B2030" s="473" t="str">
        <f>IF(ISNUMBER('Named Boundary Report'!$A2029), "",TRIM(SUBSTITUTE('Named Boundary Report'!$A2029, CHAR(160), " ")))</f>
        <v/>
      </c>
      <c r="C2030" s="475">
        <f>'Named Boundary Report'!$F2029</f>
        <v>0</v>
      </c>
    </row>
    <row r="2031" spans="1:3" x14ac:dyDescent="0.25">
      <c r="A2031" s="532" t="str">
        <f>IF(ISNUMBER(VALUE(SUBSTITUTE('Named Boundary Report'!$A2030,"+",""))), VALUE(SUBSTITUTE('Named Boundary Report'!$A2030,"+","")), IF(TRIM('Named Boundary Report'!$A2030)="", "End of Project", $A2030))</f>
        <v>End of Project</v>
      </c>
      <c r="B2031" s="473" t="str">
        <f>IF(ISNUMBER('Named Boundary Report'!$A2030), "",TRIM(SUBSTITUTE('Named Boundary Report'!$A2030, CHAR(160), " ")))</f>
        <v/>
      </c>
      <c r="C2031" s="475">
        <f>'Named Boundary Report'!$F2030</f>
        <v>0</v>
      </c>
    </row>
    <row r="2032" spans="1:3" x14ac:dyDescent="0.25">
      <c r="A2032" s="532" t="str">
        <f>IF(ISNUMBER(VALUE(SUBSTITUTE('Named Boundary Report'!$A2031,"+",""))), VALUE(SUBSTITUTE('Named Boundary Report'!$A2031,"+","")), IF(TRIM('Named Boundary Report'!$A2031)="", "End of Project", $A2031))</f>
        <v>End of Project</v>
      </c>
      <c r="B2032" s="473" t="str">
        <f>IF(ISNUMBER('Named Boundary Report'!$A2031), "",TRIM(SUBSTITUTE('Named Boundary Report'!$A2031, CHAR(160), " ")))</f>
        <v/>
      </c>
      <c r="C2032" s="475">
        <f>'Named Boundary Report'!$F2031</f>
        <v>0</v>
      </c>
    </row>
    <row r="2033" spans="1:3" x14ac:dyDescent="0.25">
      <c r="A2033" s="532" t="str">
        <f>IF(ISNUMBER(VALUE(SUBSTITUTE('Named Boundary Report'!$A2032,"+",""))), VALUE(SUBSTITUTE('Named Boundary Report'!$A2032,"+","")), IF(TRIM('Named Boundary Report'!$A2032)="", "End of Project", $A2032))</f>
        <v>End of Project</v>
      </c>
      <c r="B2033" s="473" t="str">
        <f>IF(ISNUMBER('Named Boundary Report'!$A2032), "",TRIM(SUBSTITUTE('Named Boundary Report'!$A2032, CHAR(160), " ")))</f>
        <v/>
      </c>
      <c r="C2033" s="475">
        <f>'Named Boundary Report'!$F2032</f>
        <v>0</v>
      </c>
    </row>
    <row r="2034" spans="1:3" x14ac:dyDescent="0.25">
      <c r="A2034" s="532" t="str">
        <f>IF(ISNUMBER(VALUE(SUBSTITUTE('Named Boundary Report'!$A2033,"+",""))), VALUE(SUBSTITUTE('Named Boundary Report'!$A2033,"+","")), IF(TRIM('Named Boundary Report'!$A2033)="", "End of Project", $A2033))</f>
        <v>End of Project</v>
      </c>
      <c r="B2034" s="473" t="str">
        <f>IF(ISNUMBER('Named Boundary Report'!$A2033), "",TRIM(SUBSTITUTE('Named Boundary Report'!$A2033, CHAR(160), " ")))</f>
        <v/>
      </c>
      <c r="C2034" s="475">
        <f>'Named Boundary Report'!$F2033</f>
        <v>0</v>
      </c>
    </row>
    <row r="2035" spans="1:3" x14ac:dyDescent="0.25">
      <c r="A2035" s="532" t="str">
        <f>IF(ISNUMBER(VALUE(SUBSTITUTE('Named Boundary Report'!$A2034,"+",""))), VALUE(SUBSTITUTE('Named Boundary Report'!$A2034,"+","")), IF(TRIM('Named Boundary Report'!$A2034)="", "End of Project", $A2034))</f>
        <v>End of Project</v>
      </c>
      <c r="B2035" s="473" t="str">
        <f>IF(ISNUMBER('Named Boundary Report'!$A2034), "",TRIM(SUBSTITUTE('Named Boundary Report'!$A2034, CHAR(160), " ")))</f>
        <v/>
      </c>
      <c r="C2035" s="475">
        <f>'Named Boundary Report'!$F2034</f>
        <v>0</v>
      </c>
    </row>
    <row r="2036" spans="1:3" x14ac:dyDescent="0.25">
      <c r="A2036" s="532" t="str">
        <f>IF(ISNUMBER(VALUE(SUBSTITUTE('Named Boundary Report'!$A2035,"+",""))), VALUE(SUBSTITUTE('Named Boundary Report'!$A2035,"+","")), IF(TRIM('Named Boundary Report'!$A2035)="", "End of Project", $A2035))</f>
        <v>End of Project</v>
      </c>
      <c r="B2036" s="473" t="str">
        <f>IF(ISNUMBER('Named Boundary Report'!$A2035), "",TRIM(SUBSTITUTE('Named Boundary Report'!$A2035, CHAR(160), " ")))</f>
        <v/>
      </c>
      <c r="C2036" s="475">
        <f>'Named Boundary Report'!$F2035</f>
        <v>0</v>
      </c>
    </row>
    <row r="2037" spans="1:3" x14ac:dyDescent="0.25">
      <c r="A2037" s="532" t="str">
        <f>IF(ISNUMBER(VALUE(SUBSTITUTE('Named Boundary Report'!$A2036,"+",""))), VALUE(SUBSTITUTE('Named Boundary Report'!$A2036,"+","")), IF(TRIM('Named Boundary Report'!$A2036)="", "End of Project", $A2036))</f>
        <v>End of Project</v>
      </c>
      <c r="B2037" s="473" t="str">
        <f>IF(ISNUMBER('Named Boundary Report'!$A2036), "",TRIM(SUBSTITUTE('Named Boundary Report'!$A2036, CHAR(160), " ")))</f>
        <v/>
      </c>
      <c r="C2037" s="475">
        <f>'Named Boundary Report'!$F2036</f>
        <v>0</v>
      </c>
    </row>
    <row r="2038" spans="1:3" x14ac:dyDescent="0.25">
      <c r="A2038" s="532" t="str">
        <f>IF(ISNUMBER(VALUE(SUBSTITUTE('Named Boundary Report'!$A2037,"+",""))), VALUE(SUBSTITUTE('Named Boundary Report'!$A2037,"+","")), IF(TRIM('Named Boundary Report'!$A2037)="", "End of Project", $A2037))</f>
        <v>End of Project</v>
      </c>
      <c r="B2038" s="473" t="str">
        <f>IF(ISNUMBER('Named Boundary Report'!$A2037), "",TRIM(SUBSTITUTE('Named Boundary Report'!$A2037, CHAR(160), " ")))</f>
        <v/>
      </c>
      <c r="C2038" s="475">
        <f>'Named Boundary Report'!$F2037</f>
        <v>0</v>
      </c>
    </row>
    <row r="2039" spans="1:3" x14ac:dyDescent="0.25">
      <c r="A2039" s="532" t="str">
        <f>IF(ISNUMBER(VALUE(SUBSTITUTE('Named Boundary Report'!$A2038,"+",""))), VALUE(SUBSTITUTE('Named Boundary Report'!$A2038,"+","")), IF(TRIM('Named Boundary Report'!$A2038)="", "End of Project", $A2038))</f>
        <v>End of Project</v>
      </c>
      <c r="B2039" s="473" t="str">
        <f>IF(ISNUMBER('Named Boundary Report'!$A2038), "",TRIM(SUBSTITUTE('Named Boundary Report'!$A2038, CHAR(160), " ")))</f>
        <v/>
      </c>
      <c r="C2039" s="475">
        <f>'Named Boundary Report'!$F2038</f>
        <v>0</v>
      </c>
    </row>
    <row r="2040" spans="1:3" x14ac:dyDescent="0.25">
      <c r="A2040" s="532" t="str">
        <f>IF(ISNUMBER(VALUE(SUBSTITUTE('Named Boundary Report'!$A2039,"+",""))), VALUE(SUBSTITUTE('Named Boundary Report'!$A2039,"+","")), IF(TRIM('Named Boundary Report'!$A2039)="", "End of Project", $A2039))</f>
        <v>End of Project</v>
      </c>
      <c r="B2040" s="473" t="str">
        <f>IF(ISNUMBER('Named Boundary Report'!$A2039), "",TRIM(SUBSTITUTE('Named Boundary Report'!$A2039, CHAR(160), " ")))</f>
        <v/>
      </c>
      <c r="C2040" s="475">
        <f>'Named Boundary Report'!$F2039</f>
        <v>0</v>
      </c>
    </row>
    <row r="2041" spans="1:3" x14ac:dyDescent="0.25">
      <c r="A2041" s="532" t="str">
        <f>IF(ISNUMBER(VALUE(SUBSTITUTE('Named Boundary Report'!$A2040,"+",""))), VALUE(SUBSTITUTE('Named Boundary Report'!$A2040,"+","")), IF(TRIM('Named Boundary Report'!$A2040)="", "End of Project", $A2040))</f>
        <v>End of Project</v>
      </c>
      <c r="B2041" s="473" t="str">
        <f>IF(ISNUMBER('Named Boundary Report'!$A2040), "",TRIM(SUBSTITUTE('Named Boundary Report'!$A2040, CHAR(160), " ")))</f>
        <v/>
      </c>
      <c r="C2041" s="475">
        <f>'Named Boundary Report'!$F2040</f>
        <v>0</v>
      </c>
    </row>
    <row r="2042" spans="1:3" x14ac:dyDescent="0.25">
      <c r="A2042" s="532" t="str">
        <f>IF(ISNUMBER(VALUE(SUBSTITUTE('Named Boundary Report'!$A2041,"+",""))), VALUE(SUBSTITUTE('Named Boundary Report'!$A2041,"+","")), IF(TRIM('Named Boundary Report'!$A2041)="", "End of Project", $A2041))</f>
        <v>End of Project</v>
      </c>
      <c r="B2042" s="473" t="str">
        <f>IF(ISNUMBER('Named Boundary Report'!$A2041), "",TRIM(SUBSTITUTE('Named Boundary Report'!$A2041, CHAR(160), " ")))</f>
        <v/>
      </c>
      <c r="C2042" s="475">
        <f>'Named Boundary Report'!$F2041</f>
        <v>0</v>
      </c>
    </row>
    <row r="2043" spans="1:3" x14ac:dyDescent="0.25">
      <c r="A2043" s="532" t="str">
        <f>IF(ISNUMBER(VALUE(SUBSTITUTE('Named Boundary Report'!$A2042,"+",""))), VALUE(SUBSTITUTE('Named Boundary Report'!$A2042,"+","")), IF(TRIM('Named Boundary Report'!$A2042)="", "End of Project", $A2042))</f>
        <v>End of Project</v>
      </c>
      <c r="B2043" s="473" t="str">
        <f>IF(ISNUMBER('Named Boundary Report'!$A2042), "",TRIM(SUBSTITUTE('Named Boundary Report'!$A2042, CHAR(160), " ")))</f>
        <v/>
      </c>
      <c r="C2043" s="475">
        <f>'Named Boundary Report'!$F2042</f>
        <v>0</v>
      </c>
    </row>
    <row r="2044" spans="1:3" x14ac:dyDescent="0.25">
      <c r="A2044" s="532" t="str">
        <f>IF(ISNUMBER(VALUE(SUBSTITUTE('Named Boundary Report'!$A2043,"+",""))), VALUE(SUBSTITUTE('Named Boundary Report'!$A2043,"+","")), IF(TRIM('Named Boundary Report'!$A2043)="", "End of Project", $A2043))</f>
        <v>End of Project</v>
      </c>
      <c r="B2044" s="473" t="str">
        <f>IF(ISNUMBER('Named Boundary Report'!$A2043), "",TRIM(SUBSTITUTE('Named Boundary Report'!$A2043, CHAR(160), " ")))</f>
        <v/>
      </c>
      <c r="C2044" s="475">
        <f>'Named Boundary Report'!$F2043</f>
        <v>0</v>
      </c>
    </row>
    <row r="2045" spans="1:3" x14ac:dyDescent="0.25">
      <c r="A2045" s="532" t="str">
        <f>IF(ISNUMBER(VALUE(SUBSTITUTE('Named Boundary Report'!$A2044,"+",""))), VALUE(SUBSTITUTE('Named Boundary Report'!$A2044,"+","")), IF(TRIM('Named Boundary Report'!$A2044)="", "End of Project", $A2044))</f>
        <v>End of Project</v>
      </c>
      <c r="B2045" s="473" t="str">
        <f>IF(ISNUMBER('Named Boundary Report'!$A2044), "",TRIM(SUBSTITUTE('Named Boundary Report'!$A2044, CHAR(160), " ")))</f>
        <v/>
      </c>
      <c r="C2045" s="475">
        <f>'Named Boundary Report'!$F2044</f>
        <v>0</v>
      </c>
    </row>
    <row r="2046" spans="1:3" x14ac:dyDescent="0.25">
      <c r="A2046" s="532" t="str">
        <f>IF(ISNUMBER(VALUE(SUBSTITUTE('Named Boundary Report'!$A2045,"+",""))), VALUE(SUBSTITUTE('Named Boundary Report'!$A2045,"+","")), IF(TRIM('Named Boundary Report'!$A2045)="", "End of Project", $A2045))</f>
        <v>End of Project</v>
      </c>
      <c r="B2046" s="473" t="str">
        <f>IF(ISNUMBER('Named Boundary Report'!$A2045), "",TRIM(SUBSTITUTE('Named Boundary Report'!$A2045, CHAR(160), " ")))</f>
        <v/>
      </c>
      <c r="C2046" s="475">
        <f>'Named Boundary Report'!$F2045</f>
        <v>0</v>
      </c>
    </row>
    <row r="2047" spans="1:3" x14ac:dyDescent="0.25">
      <c r="A2047" s="532" t="str">
        <f>IF(ISNUMBER(VALUE(SUBSTITUTE('Named Boundary Report'!$A2046,"+",""))), VALUE(SUBSTITUTE('Named Boundary Report'!$A2046,"+","")), IF(TRIM('Named Boundary Report'!$A2046)="", "End of Project", $A2046))</f>
        <v>End of Project</v>
      </c>
      <c r="B2047" s="473" t="str">
        <f>IF(ISNUMBER('Named Boundary Report'!$A2046), "",TRIM(SUBSTITUTE('Named Boundary Report'!$A2046, CHAR(160), " ")))</f>
        <v/>
      </c>
      <c r="C2047" s="475">
        <f>'Named Boundary Report'!$F2046</f>
        <v>0</v>
      </c>
    </row>
    <row r="2048" spans="1:3" x14ac:dyDescent="0.25">
      <c r="A2048" s="532" t="str">
        <f>IF(ISNUMBER(VALUE(SUBSTITUTE('Named Boundary Report'!$A2047,"+",""))), VALUE(SUBSTITUTE('Named Boundary Report'!$A2047,"+","")), IF(TRIM('Named Boundary Report'!$A2047)="", "End of Project", $A2047))</f>
        <v>End of Project</v>
      </c>
      <c r="B2048" s="473" t="str">
        <f>IF(ISNUMBER('Named Boundary Report'!$A2047), "",TRIM(SUBSTITUTE('Named Boundary Report'!$A2047, CHAR(160), " ")))</f>
        <v/>
      </c>
      <c r="C2048" s="475">
        <f>'Named Boundary Report'!$F2047</f>
        <v>0</v>
      </c>
    </row>
    <row r="2049" spans="1:3" x14ac:dyDescent="0.25">
      <c r="A2049" s="532" t="str">
        <f>IF(ISNUMBER(VALUE(SUBSTITUTE('Named Boundary Report'!$A2048,"+",""))), VALUE(SUBSTITUTE('Named Boundary Report'!$A2048,"+","")), IF(TRIM('Named Boundary Report'!$A2048)="", "End of Project", $A2048))</f>
        <v>End of Project</v>
      </c>
      <c r="B2049" s="473" t="str">
        <f>IF(ISNUMBER('Named Boundary Report'!$A2048), "",TRIM(SUBSTITUTE('Named Boundary Report'!$A2048, CHAR(160), " ")))</f>
        <v/>
      </c>
      <c r="C2049" s="475">
        <f>'Named Boundary Report'!$F2048</f>
        <v>0</v>
      </c>
    </row>
    <row r="2050" spans="1:3" x14ac:dyDescent="0.25">
      <c r="A2050" s="532" t="str">
        <f>IF(ISNUMBER(VALUE(SUBSTITUTE('Named Boundary Report'!$A2049,"+",""))), VALUE(SUBSTITUTE('Named Boundary Report'!$A2049,"+","")), IF(TRIM('Named Boundary Report'!$A2049)="", "End of Project", $A2049))</f>
        <v>End of Project</v>
      </c>
      <c r="B2050" s="473" t="str">
        <f>IF(ISNUMBER('Named Boundary Report'!$A2049), "",TRIM(SUBSTITUTE('Named Boundary Report'!$A2049, CHAR(160), " ")))</f>
        <v/>
      </c>
      <c r="C2050" s="475">
        <f>'Named Boundary Report'!$F2049</f>
        <v>0</v>
      </c>
    </row>
    <row r="2051" spans="1:3" x14ac:dyDescent="0.25">
      <c r="A2051" s="532" t="str">
        <f>IF(ISNUMBER(VALUE(SUBSTITUTE('Named Boundary Report'!$A2050,"+",""))), VALUE(SUBSTITUTE('Named Boundary Report'!$A2050,"+","")), IF(TRIM('Named Boundary Report'!$A2050)="", "End of Project", $A2050))</f>
        <v>End of Project</v>
      </c>
      <c r="B2051" s="473" t="str">
        <f>IF(ISNUMBER('Named Boundary Report'!$A2050), "",TRIM(SUBSTITUTE('Named Boundary Report'!$A2050, CHAR(160), " ")))</f>
        <v/>
      </c>
      <c r="C2051" s="475">
        <f>'Named Boundary Report'!$F2050</f>
        <v>0</v>
      </c>
    </row>
    <row r="2052" spans="1:3" x14ac:dyDescent="0.25">
      <c r="A2052" s="532" t="str">
        <f>IF(ISNUMBER(VALUE(SUBSTITUTE('Named Boundary Report'!$A2051,"+",""))), VALUE(SUBSTITUTE('Named Boundary Report'!$A2051,"+","")), IF(TRIM('Named Boundary Report'!$A2051)="", "End of Project", $A2051))</f>
        <v>End of Project</v>
      </c>
      <c r="B2052" s="473" t="str">
        <f>IF(ISNUMBER('Named Boundary Report'!$A2051), "",TRIM(SUBSTITUTE('Named Boundary Report'!$A2051, CHAR(160), " ")))</f>
        <v/>
      </c>
      <c r="C2052" s="475">
        <f>'Named Boundary Report'!$F2051</f>
        <v>0</v>
      </c>
    </row>
    <row r="2053" spans="1:3" x14ac:dyDescent="0.25">
      <c r="A2053" s="532" t="str">
        <f>IF(ISNUMBER(VALUE(SUBSTITUTE('Named Boundary Report'!$A2052,"+",""))), VALUE(SUBSTITUTE('Named Boundary Report'!$A2052,"+","")), IF(TRIM('Named Boundary Report'!$A2052)="", "End of Project", $A2052))</f>
        <v>End of Project</v>
      </c>
      <c r="B2053" s="473" t="str">
        <f>IF(ISNUMBER('Named Boundary Report'!$A2052), "",TRIM(SUBSTITUTE('Named Boundary Report'!$A2052, CHAR(160), " ")))</f>
        <v/>
      </c>
      <c r="C2053" s="475">
        <f>'Named Boundary Report'!$F2052</f>
        <v>0</v>
      </c>
    </row>
    <row r="2054" spans="1:3" x14ac:dyDescent="0.25">
      <c r="A2054" s="532" t="str">
        <f>IF(ISNUMBER(VALUE(SUBSTITUTE('Named Boundary Report'!$A2053,"+",""))), VALUE(SUBSTITUTE('Named Boundary Report'!$A2053,"+","")), IF(TRIM('Named Boundary Report'!$A2053)="", "End of Project", $A2053))</f>
        <v>End of Project</v>
      </c>
      <c r="B2054" s="473" t="str">
        <f>IF(ISNUMBER('Named Boundary Report'!$A2053), "",TRIM(SUBSTITUTE('Named Boundary Report'!$A2053, CHAR(160), " ")))</f>
        <v/>
      </c>
      <c r="C2054" s="475">
        <f>'Named Boundary Report'!$F2053</f>
        <v>0</v>
      </c>
    </row>
    <row r="2055" spans="1:3" x14ac:dyDescent="0.25">
      <c r="A2055" s="532" t="str">
        <f>IF(ISNUMBER(VALUE(SUBSTITUTE('Named Boundary Report'!$A2054,"+",""))), VALUE(SUBSTITUTE('Named Boundary Report'!$A2054,"+","")), IF(TRIM('Named Boundary Report'!$A2054)="", "End of Project", $A2054))</f>
        <v>End of Project</v>
      </c>
      <c r="B2055" s="473" t="str">
        <f>IF(ISNUMBER('Named Boundary Report'!$A2054), "",TRIM(SUBSTITUTE('Named Boundary Report'!$A2054, CHAR(160), " ")))</f>
        <v/>
      </c>
      <c r="C2055" s="475">
        <f>'Named Boundary Report'!$F2054</f>
        <v>0</v>
      </c>
    </row>
    <row r="2056" spans="1:3" x14ac:dyDescent="0.25">
      <c r="A2056" s="532" t="str">
        <f>IF(ISNUMBER(VALUE(SUBSTITUTE('Named Boundary Report'!$A2055,"+",""))), VALUE(SUBSTITUTE('Named Boundary Report'!$A2055,"+","")), IF(TRIM('Named Boundary Report'!$A2055)="", "End of Project", $A2055))</f>
        <v>End of Project</v>
      </c>
      <c r="B2056" s="473" t="str">
        <f>IF(ISNUMBER('Named Boundary Report'!$A2055), "",TRIM(SUBSTITUTE('Named Boundary Report'!$A2055, CHAR(160), " ")))</f>
        <v/>
      </c>
      <c r="C2056" s="475">
        <f>'Named Boundary Report'!$F2055</f>
        <v>0</v>
      </c>
    </row>
    <row r="2057" spans="1:3" x14ac:dyDescent="0.25">
      <c r="A2057" s="532" t="str">
        <f>IF(ISNUMBER(VALUE(SUBSTITUTE('Named Boundary Report'!$A2056,"+",""))), VALUE(SUBSTITUTE('Named Boundary Report'!$A2056,"+","")), IF(TRIM('Named Boundary Report'!$A2056)="", "End of Project", $A2056))</f>
        <v>End of Project</v>
      </c>
      <c r="B2057" s="473" t="str">
        <f>IF(ISNUMBER('Named Boundary Report'!$A2056), "",TRIM(SUBSTITUTE('Named Boundary Report'!$A2056, CHAR(160), " ")))</f>
        <v/>
      </c>
      <c r="C2057" s="475">
        <f>'Named Boundary Report'!$F2056</f>
        <v>0</v>
      </c>
    </row>
    <row r="2058" spans="1:3" x14ac:dyDescent="0.25">
      <c r="A2058" s="532" t="str">
        <f>IF(ISNUMBER(VALUE(SUBSTITUTE('Named Boundary Report'!$A2057,"+",""))), VALUE(SUBSTITUTE('Named Boundary Report'!$A2057,"+","")), IF(TRIM('Named Boundary Report'!$A2057)="", "End of Project", $A2057))</f>
        <v>End of Project</v>
      </c>
      <c r="B2058" s="473" t="str">
        <f>IF(ISNUMBER('Named Boundary Report'!$A2057), "",TRIM(SUBSTITUTE('Named Boundary Report'!$A2057, CHAR(160), " ")))</f>
        <v/>
      </c>
      <c r="C2058" s="475">
        <f>'Named Boundary Report'!$F2057</f>
        <v>0</v>
      </c>
    </row>
    <row r="2059" spans="1:3" x14ac:dyDescent="0.25">
      <c r="A2059" s="532" t="str">
        <f>IF(ISNUMBER(VALUE(SUBSTITUTE('Named Boundary Report'!$A2058,"+",""))), VALUE(SUBSTITUTE('Named Boundary Report'!$A2058,"+","")), IF(TRIM('Named Boundary Report'!$A2058)="", "End of Project", $A2058))</f>
        <v>End of Project</v>
      </c>
      <c r="B2059" s="473" t="str">
        <f>IF(ISNUMBER('Named Boundary Report'!$A2058), "",TRIM(SUBSTITUTE('Named Boundary Report'!$A2058, CHAR(160), " ")))</f>
        <v/>
      </c>
      <c r="C2059" s="475">
        <f>'Named Boundary Report'!$F2058</f>
        <v>0</v>
      </c>
    </row>
    <row r="2060" spans="1:3" x14ac:dyDescent="0.25">
      <c r="A2060" s="532" t="str">
        <f>IF(ISNUMBER(VALUE(SUBSTITUTE('Named Boundary Report'!$A2059,"+",""))), VALUE(SUBSTITUTE('Named Boundary Report'!$A2059,"+","")), IF(TRIM('Named Boundary Report'!$A2059)="", "End of Project", $A2059))</f>
        <v>End of Project</v>
      </c>
      <c r="B2060" s="473" t="str">
        <f>IF(ISNUMBER('Named Boundary Report'!$A2059), "",TRIM(SUBSTITUTE('Named Boundary Report'!$A2059, CHAR(160), " ")))</f>
        <v/>
      </c>
      <c r="C2060" s="475">
        <f>'Named Boundary Report'!$F2059</f>
        <v>0</v>
      </c>
    </row>
    <row r="2061" spans="1:3" x14ac:dyDescent="0.25">
      <c r="A2061" s="532" t="str">
        <f>IF(ISNUMBER(VALUE(SUBSTITUTE('Named Boundary Report'!$A2060,"+",""))), VALUE(SUBSTITUTE('Named Boundary Report'!$A2060,"+","")), IF(TRIM('Named Boundary Report'!$A2060)="", "End of Project", $A2060))</f>
        <v>End of Project</v>
      </c>
      <c r="B2061" s="473" t="str">
        <f>IF(ISNUMBER('Named Boundary Report'!$A2060), "",TRIM(SUBSTITUTE('Named Boundary Report'!$A2060, CHAR(160), " ")))</f>
        <v/>
      </c>
      <c r="C2061" s="475">
        <f>'Named Boundary Report'!$F2060</f>
        <v>0</v>
      </c>
    </row>
    <row r="2062" spans="1:3" x14ac:dyDescent="0.25">
      <c r="A2062" s="532" t="str">
        <f>IF(ISNUMBER(VALUE(SUBSTITUTE('Named Boundary Report'!$A2061,"+",""))), VALUE(SUBSTITUTE('Named Boundary Report'!$A2061,"+","")), IF(TRIM('Named Boundary Report'!$A2061)="", "End of Project", $A2061))</f>
        <v>End of Project</v>
      </c>
      <c r="B2062" s="473" t="str">
        <f>IF(ISNUMBER('Named Boundary Report'!$A2061), "",TRIM(SUBSTITUTE('Named Boundary Report'!$A2061, CHAR(160), " ")))</f>
        <v/>
      </c>
      <c r="C2062" s="475">
        <f>'Named Boundary Report'!$F2061</f>
        <v>0</v>
      </c>
    </row>
    <row r="2063" spans="1:3" x14ac:dyDescent="0.25">
      <c r="A2063" s="532" t="str">
        <f>IF(ISNUMBER(VALUE(SUBSTITUTE('Named Boundary Report'!$A2062,"+",""))), VALUE(SUBSTITUTE('Named Boundary Report'!$A2062,"+","")), IF(TRIM('Named Boundary Report'!$A2062)="", "End of Project", $A2062))</f>
        <v>End of Project</v>
      </c>
      <c r="B2063" s="473" t="str">
        <f>IF(ISNUMBER('Named Boundary Report'!$A2062), "",TRIM(SUBSTITUTE('Named Boundary Report'!$A2062, CHAR(160), " ")))</f>
        <v/>
      </c>
      <c r="C2063" s="475">
        <f>'Named Boundary Report'!$F2062</f>
        <v>0</v>
      </c>
    </row>
    <row r="2064" spans="1:3" x14ac:dyDescent="0.25">
      <c r="A2064" s="532" t="str">
        <f>IF(ISNUMBER(VALUE(SUBSTITUTE('Named Boundary Report'!$A2063,"+",""))), VALUE(SUBSTITUTE('Named Boundary Report'!$A2063,"+","")), IF(TRIM('Named Boundary Report'!$A2063)="", "End of Project", $A2063))</f>
        <v>End of Project</v>
      </c>
      <c r="B2064" s="473" t="str">
        <f>IF(ISNUMBER('Named Boundary Report'!$A2063), "",TRIM(SUBSTITUTE('Named Boundary Report'!$A2063, CHAR(160), " ")))</f>
        <v/>
      </c>
      <c r="C2064" s="475">
        <f>'Named Boundary Report'!$F2063</f>
        <v>0</v>
      </c>
    </row>
    <row r="2065" spans="1:3" x14ac:dyDescent="0.25">
      <c r="A2065" s="532" t="str">
        <f>IF(ISNUMBER(VALUE(SUBSTITUTE('Named Boundary Report'!$A2064,"+",""))), VALUE(SUBSTITUTE('Named Boundary Report'!$A2064,"+","")), IF(TRIM('Named Boundary Report'!$A2064)="", "End of Project", $A2064))</f>
        <v>End of Project</v>
      </c>
      <c r="B2065" s="473" t="str">
        <f>IF(ISNUMBER('Named Boundary Report'!$A2064), "",TRIM(SUBSTITUTE('Named Boundary Report'!$A2064, CHAR(160), " ")))</f>
        <v/>
      </c>
      <c r="C2065" s="475">
        <f>'Named Boundary Report'!$F2064</f>
        <v>0</v>
      </c>
    </row>
    <row r="2066" spans="1:3" x14ac:dyDescent="0.25">
      <c r="A2066" s="532" t="str">
        <f>IF(ISNUMBER(VALUE(SUBSTITUTE('Named Boundary Report'!$A2065,"+",""))), VALUE(SUBSTITUTE('Named Boundary Report'!$A2065,"+","")), IF(TRIM('Named Boundary Report'!$A2065)="", "End of Project", $A2065))</f>
        <v>End of Project</v>
      </c>
      <c r="B2066" s="473" t="str">
        <f>IF(ISNUMBER('Named Boundary Report'!$A2065), "",TRIM(SUBSTITUTE('Named Boundary Report'!$A2065, CHAR(160), " ")))</f>
        <v/>
      </c>
      <c r="C2066" s="475">
        <f>'Named Boundary Report'!$F2065</f>
        <v>0</v>
      </c>
    </row>
    <row r="2067" spans="1:3" x14ac:dyDescent="0.25">
      <c r="A2067" s="532" t="str">
        <f>IF(ISNUMBER(VALUE(SUBSTITUTE('Named Boundary Report'!$A2066,"+",""))), VALUE(SUBSTITUTE('Named Boundary Report'!$A2066,"+","")), IF(TRIM('Named Boundary Report'!$A2066)="", "End of Project", $A2066))</f>
        <v>End of Project</v>
      </c>
      <c r="B2067" s="473" t="str">
        <f>IF(ISNUMBER('Named Boundary Report'!$A2066), "",TRIM(SUBSTITUTE('Named Boundary Report'!$A2066, CHAR(160), " ")))</f>
        <v/>
      </c>
      <c r="C2067" s="475">
        <f>'Named Boundary Report'!$F2066</f>
        <v>0</v>
      </c>
    </row>
    <row r="2068" spans="1:3" x14ac:dyDescent="0.25">
      <c r="A2068" s="532" t="str">
        <f>IF(ISNUMBER(VALUE(SUBSTITUTE('Named Boundary Report'!$A2067,"+",""))), VALUE(SUBSTITUTE('Named Boundary Report'!$A2067,"+","")), IF(TRIM('Named Boundary Report'!$A2067)="", "End of Project", $A2067))</f>
        <v>End of Project</v>
      </c>
      <c r="B2068" s="473" t="str">
        <f>IF(ISNUMBER('Named Boundary Report'!$A2067), "",TRIM(SUBSTITUTE('Named Boundary Report'!$A2067, CHAR(160), " ")))</f>
        <v/>
      </c>
      <c r="C2068" s="475">
        <f>'Named Boundary Report'!$F2067</f>
        <v>0</v>
      </c>
    </row>
    <row r="2069" spans="1:3" x14ac:dyDescent="0.25">
      <c r="A2069" s="532" t="str">
        <f>IF(ISNUMBER(VALUE(SUBSTITUTE('Named Boundary Report'!$A2068,"+",""))), VALUE(SUBSTITUTE('Named Boundary Report'!$A2068,"+","")), IF(TRIM('Named Boundary Report'!$A2068)="", "End of Project", $A2068))</f>
        <v>End of Project</v>
      </c>
      <c r="B2069" s="473" t="str">
        <f>IF(ISNUMBER('Named Boundary Report'!$A2068), "",TRIM(SUBSTITUTE('Named Boundary Report'!$A2068, CHAR(160), " ")))</f>
        <v/>
      </c>
      <c r="C2069" s="475">
        <f>'Named Boundary Report'!$F2068</f>
        <v>0</v>
      </c>
    </row>
    <row r="2070" spans="1:3" x14ac:dyDescent="0.25">
      <c r="A2070" s="532" t="str">
        <f>IF(ISNUMBER(VALUE(SUBSTITUTE('Named Boundary Report'!$A2069,"+",""))), VALUE(SUBSTITUTE('Named Boundary Report'!$A2069,"+","")), IF(TRIM('Named Boundary Report'!$A2069)="", "End of Project", $A2069))</f>
        <v>End of Project</v>
      </c>
      <c r="B2070" s="473" t="str">
        <f>IF(ISNUMBER('Named Boundary Report'!$A2069), "",TRIM(SUBSTITUTE('Named Boundary Report'!$A2069, CHAR(160), " ")))</f>
        <v/>
      </c>
      <c r="C2070" s="475">
        <f>'Named Boundary Report'!$F2069</f>
        <v>0</v>
      </c>
    </row>
    <row r="2071" spans="1:3" x14ac:dyDescent="0.25">
      <c r="A2071" s="532" t="str">
        <f>IF(ISNUMBER(VALUE(SUBSTITUTE('Named Boundary Report'!$A2070,"+",""))), VALUE(SUBSTITUTE('Named Boundary Report'!$A2070,"+","")), IF(TRIM('Named Boundary Report'!$A2070)="", "End of Project", $A2070))</f>
        <v>End of Project</v>
      </c>
      <c r="B2071" s="473" t="str">
        <f>IF(ISNUMBER('Named Boundary Report'!$A2070), "",TRIM(SUBSTITUTE('Named Boundary Report'!$A2070, CHAR(160), " ")))</f>
        <v/>
      </c>
      <c r="C2071" s="475">
        <f>'Named Boundary Report'!$F2070</f>
        <v>0</v>
      </c>
    </row>
    <row r="2072" spans="1:3" x14ac:dyDescent="0.25">
      <c r="A2072" s="532" t="str">
        <f>IF(ISNUMBER(VALUE(SUBSTITUTE('Named Boundary Report'!$A2071,"+",""))), VALUE(SUBSTITUTE('Named Boundary Report'!$A2071,"+","")), IF(TRIM('Named Boundary Report'!$A2071)="", "End of Project", $A2071))</f>
        <v>End of Project</v>
      </c>
      <c r="B2072" s="473" t="str">
        <f>IF(ISNUMBER('Named Boundary Report'!$A2071), "",TRIM(SUBSTITUTE('Named Boundary Report'!$A2071, CHAR(160), " ")))</f>
        <v/>
      </c>
      <c r="C2072" s="475">
        <f>'Named Boundary Report'!$F2071</f>
        <v>0</v>
      </c>
    </row>
    <row r="2073" spans="1:3" x14ac:dyDescent="0.25">
      <c r="A2073" s="532" t="str">
        <f>IF(ISNUMBER(VALUE(SUBSTITUTE('Named Boundary Report'!$A2072,"+",""))), VALUE(SUBSTITUTE('Named Boundary Report'!$A2072,"+","")), IF(TRIM('Named Boundary Report'!$A2072)="", "End of Project", $A2072))</f>
        <v>End of Project</v>
      </c>
      <c r="B2073" s="473" t="str">
        <f>IF(ISNUMBER('Named Boundary Report'!$A2072), "",TRIM(SUBSTITUTE('Named Boundary Report'!$A2072, CHAR(160), " ")))</f>
        <v/>
      </c>
      <c r="C2073" s="475">
        <f>'Named Boundary Report'!$F2072</f>
        <v>0</v>
      </c>
    </row>
    <row r="2074" spans="1:3" x14ac:dyDescent="0.25">
      <c r="A2074" s="532" t="str">
        <f>IF(ISNUMBER(VALUE(SUBSTITUTE('Named Boundary Report'!$A2073,"+",""))), VALUE(SUBSTITUTE('Named Boundary Report'!$A2073,"+","")), IF(TRIM('Named Boundary Report'!$A2073)="", "End of Project", $A2073))</f>
        <v>End of Project</v>
      </c>
      <c r="B2074" s="473" t="str">
        <f>IF(ISNUMBER('Named Boundary Report'!$A2073), "",TRIM(SUBSTITUTE('Named Boundary Report'!$A2073, CHAR(160), " ")))</f>
        <v/>
      </c>
      <c r="C2074" s="475">
        <f>'Named Boundary Report'!$F2073</f>
        <v>0</v>
      </c>
    </row>
    <row r="2075" spans="1:3" x14ac:dyDescent="0.25">
      <c r="A2075" s="532" t="str">
        <f>IF(ISNUMBER(VALUE(SUBSTITUTE('Named Boundary Report'!$A2074,"+",""))), VALUE(SUBSTITUTE('Named Boundary Report'!$A2074,"+","")), IF(TRIM('Named Boundary Report'!$A2074)="", "End of Project", $A2074))</f>
        <v>End of Project</v>
      </c>
      <c r="B2075" s="473" t="str">
        <f>IF(ISNUMBER('Named Boundary Report'!$A2074), "",TRIM(SUBSTITUTE('Named Boundary Report'!$A2074, CHAR(160), " ")))</f>
        <v/>
      </c>
      <c r="C2075" s="475">
        <f>'Named Boundary Report'!$F2074</f>
        <v>0</v>
      </c>
    </row>
    <row r="2076" spans="1:3" x14ac:dyDescent="0.25">
      <c r="A2076" s="532" t="str">
        <f>IF(ISNUMBER(VALUE(SUBSTITUTE('Named Boundary Report'!$A2075,"+",""))), VALUE(SUBSTITUTE('Named Boundary Report'!$A2075,"+","")), IF(TRIM('Named Boundary Report'!$A2075)="", "End of Project", $A2075))</f>
        <v>End of Project</v>
      </c>
      <c r="B2076" s="473" t="str">
        <f>IF(ISNUMBER('Named Boundary Report'!$A2075), "",TRIM(SUBSTITUTE('Named Boundary Report'!$A2075, CHAR(160), " ")))</f>
        <v/>
      </c>
      <c r="C2076" s="475">
        <f>'Named Boundary Report'!$F2075</f>
        <v>0</v>
      </c>
    </row>
    <row r="2077" spans="1:3" x14ac:dyDescent="0.25">
      <c r="A2077" s="532" t="str">
        <f>IF(ISNUMBER(VALUE(SUBSTITUTE('Named Boundary Report'!$A2076,"+",""))), VALUE(SUBSTITUTE('Named Boundary Report'!$A2076,"+","")), IF(TRIM('Named Boundary Report'!$A2076)="", "End of Project", $A2076))</f>
        <v>End of Project</v>
      </c>
      <c r="B2077" s="473" t="str">
        <f>IF(ISNUMBER('Named Boundary Report'!$A2076), "",TRIM(SUBSTITUTE('Named Boundary Report'!$A2076, CHAR(160), " ")))</f>
        <v/>
      </c>
      <c r="C2077" s="475">
        <f>'Named Boundary Report'!$F2076</f>
        <v>0</v>
      </c>
    </row>
    <row r="2078" spans="1:3" x14ac:dyDescent="0.25">
      <c r="A2078" s="532" t="str">
        <f>IF(ISNUMBER(VALUE(SUBSTITUTE('Named Boundary Report'!$A2077,"+",""))), VALUE(SUBSTITUTE('Named Boundary Report'!$A2077,"+","")), IF(TRIM('Named Boundary Report'!$A2077)="", "End of Project", $A2077))</f>
        <v>End of Project</v>
      </c>
      <c r="B2078" s="473" t="str">
        <f>IF(ISNUMBER('Named Boundary Report'!$A2077), "",TRIM(SUBSTITUTE('Named Boundary Report'!$A2077, CHAR(160), " ")))</f>
        <v/>
      </c>
      <c r="C2078" s="475">
        <f>'Named Boundary Report'!$F2077</f>
        <v>0</v>
      </c>
    </row>
    <row r="2079" spans="1:3" x14ac:dyDescent="0.25">
      <c r="A2079" s="532" t="str">
        <f>IF(ISNUMBER(VALUE(SUBSTITUTE('Named Boundary Report'!$A2078,"+",""))), VALUE(SUBSTITUTE('Named Boundary Report'!$A2078,"+","")), IF(TRIM('Named Boundary Report'!$A2078)="", "End of Project", $A2078))</f>
        <v>End of Project</v>
      </c>
      <c r="B2079" s="473" t="str">
        <f>IF(ISNUMBER('Named Boundary Report'!$A2078), "",TRIM(SUBSTITUTE('Named Boundary Report'!$A2078, CHAR(160), " ")))</f>
        <v/>
      </c>
      <c r="C2079" s="475">
        <f>'Named Boundary Report'!$F2078</f>
        <v>0</v>
      </c>
    </row>
    <row r="2080" spans="1:3" x14ac:dyDescent="0.25">
      <c r="A2080" s="532" t="str">
        <f>IF(ISNUMBER(VALUE(SUBSTITUTE('Named Boundary Report'!$A2079,"+",""))), VALUE(SUBSTITUTE('Named Boundary Report'!$A2079,"+","")), IF(TRIM('Named Boundary Report'!$A2079)="", "End of Project", $A2079))</f>
        <v>End of Project</v>
      </c>
      <c r="B2080" s="473" t="str">
        <f>IF(ISNUMBER('Named Boundary Report'!$A2079), "",TRIM(SUBSTITUTE('Named Boundary Report'!$A2079, CHAR(160), " ")))</f>
        <v/>
      </c>
      <c r="C2080" s="475">
        <f>'Named Boundary Report'!$F2079</f>
        <v>0</v>
      </c>
    </row>
    <row r="2081" spans="1:3" x14ac:dyDescent="0.25">
      <c r="A2081" s="532" t="str">
        <f>IF(ISNUMBER(VALUE(SUBSTITUTE('Named Boundary Report'!$A2080,"+",""))), VALUE(SUBSTITUTE('Named Boundary Report'!$A2080,"+","")), IF(TRIM('Named Boundary Report'!$A2080)="", "End of Project", $A2080))</f>
        <v>End of Project</v>
      </c>
      <c r="B2081" s="473" t="str">
        <f>IF(ISNUMBER('Named Boundary Report'!$A2080), "",TRIM(SUBSTITUTE('Named Boundary Report'!$A2080, CHAR(160), " ")))</f>
        <v/>
      </c>
      <c r="C2081" s="475">
        <f>'Named Boundary Report'!$F2080</f>
        <v>0</v>
      </c>
    </row>
    <row r="2082" spans="1:3" x14ac:dyDescent="0.25">
      <c r="A2082" s="532" t="str">
        <f>IF(ISNUMBER(VALUE(SUBSTITUTE('Named Boundary Report'!$A2081,"+",""))), VALUE(SUBSTITUTE('Named Boundary Report'!$A2081,"+","")), IF(TRIM('Named Boundary Report'!$A2081)="", "End of Project", $A2081))</f>
        <v>End of Project</v>
      </c>
      <c r="B2082" s="473" t="str">
        <f>IF(ISNUMBER('Named Boundary Report'!$A2081), "",TRIM(SUBSTITUTE('Named Boundary Report'!$A2081, CHAR(160), " ")))</f>
        <v/>
      </c>
      <c r="C2082" s="475">
        <f>'Named Boundary Report'!$F2081</f>
        <v>0</v>
      </c>
    </row>
    <row r="2083" spans="1:3" x14ac:dyDescent="0.25">
      <c r="A2083" s="532" t="str">
        <f>IF(ISNUMBER(VALUE(SUBSTITUTE('Named Boundary Report'!$A2082,"+",""))), VALUE(SUBSTITUTE('Named Boundary Report'!$A2082,"+","")), IF(TRIM('Named Boundary Report'!$A2082)="", "End of Project", $A2082))</f>
        <v>End of Project</v>
      </c>
      <c r="B2083" s="473" t="str">
        <f>IF(ISNUMBER('Named Boundary Report'!$A2082), "",TRIM(SUBSTITUTE('Named Boundary Report'!$A2082, CHAR(160), " ")))</f>
        <v/>
      </c>
      <c r="C2083" s="475">
        <f>'Named Boundary Report'!$F2082</f>
        <v>0</v>
      </c>
    </row>
    <row r="2084" spans="1:3" x14ac:dyDescent="0.25">
      <c r="A2084" s="532" t="str">
        <f>IF(ISNUMBER(VALUE(SUBSTITUTE('Named Boundary Report'!$A2083,"+",""))), VALUE(SUBSTITUTE('Named Boundary Report'!$A2083,"+","")), IF(TRIM('Named Boundary Report'!$A2083)="", "End of Project", $A2083))</f>
        <v>End of Project</v>
      </c>
      <c r="B2084" s="473" t="str">
        <f>IF(ISNUMBER('Named Boundary Report'!$A2083), "",TRIM(SUBSTITUTE('Named Boundary Report'!$A2083, CHAR(160), " ")))</f>
        <v/>
      </c>
      <c r="C2084" s="475">
        <f>'Named Boundary Report'!$F2083</f>
        <v>0</v>
      </c>
    </row>
    <row r="2085" spans="1:3" x14ac:dyDescent="0.25">
      <c r="A2085" s="532" t="str">
        <f>IF(ISNUMBER(VALUE(SUBSTITUTE('Named Boundary Report'!$A2084,"+",""))), VALUE(SUBSTITUTE('Named Boundary Report'!$A2084,"+","")), IF(TRIM('Named Boundary Report'!$A2084)="", "End of Project", $A2084))</f>
        <v>End of Project</v>
      </c>
      <c r="B2085" s="473" t="str">
        <f>IF(ISNUMBER('Named Boundary Report'!$A2084), "",TRIM(SUBSTITUTE('Named Boundary Report'!$A2084, CHAR(160), " ")))</f>
        <v/>
      </c>
      <c r="C2085" s="475">
        <f>'Named Boundary Report'!$F2084</f>
        <v>0</v>
      </c>
    </row>
    <row r="2086" spans="1:3" x14ac:dyDescent="0.25">
      <c r="A2086" s="532" t="str">
        <f>IF(ISNUMBER(VALUE(SUBSTITUTE('Named Boundary Report'!$A2085,"+",""))), VALUE(SUBSTITUTE('Named Boundary Report'!$A2085,"+","")), IF(TRIM('Named Boundary Report'!$A2085)="", "End of Project", $A2085))</f>
        <v>End of Project</v>
      </c>
      <c r="B2086" s="473" t="str">
        <f>IF(ISNUMBER('Named Boundary Report'!$A2085), "",TRIM(SUBSTITUTE('Named Boundary Report'!$A2085, CHAR(160), " ")))</f>
        <v/>
      </c>
      <c r="C2086" s="475">
        <f>'Named Boundary Report'!$F2085</f>
        <v>0</v>
      </c>
    </row>
    <row r="2087" spans="1:3" x14ac:dyDescent="0.25">
      <c r="A2087" s="532" t="str">
        <f>IF(ISNUMBER(VALUE(SUBSTITUTE('Named Boundary Report'!$A2086,"+",""))), VALUE(SUBSTITUTE('Named Boundary Report'!$A2086,"+","")), IF(TRIM('Named Boundary Report'!$A2086)="", "End of Project", $A2086))</f>
        <v>End of Project</v>
      </c>
      <c r="B2087" s="473" t="str">
        <f>IF(ISNUMBER('Named Boundary Report'!$A2086), "",TRIM(SUBSTITUTE('Named Boundary Report'!$A2086, CHAR(160), " ")))</f>
        <v/>
      </c>
      <c r="C2087" s="475">
        <f>'Named Boundary Report'!$F2086</f>
        <v>0</v>
      </c>
    </row>
    <row r="2088" spans="1:3" x14ac:dyDescent="0.25">
      <c r="A2088" s="532" t="str">
        <f>IF(ISNUMBER(VALUE(SUBSTITUTE('Named Boundary Report'!$A2087,"+",""))), VALUE(SUBSTITUTE('Named Boundary Report'!$A2087,"+","")), IF(TRIM('Named Boundary Report'!$A2087)="", "End of Project", $A2087))</f>
        <v>End of Project</v>
      </c>
      <c r="B2088" s="473" t="str">
        <f>IF(ISNUMBER('Named Boundary Report'!$A2087), "",TRIM(SUBSTITUTE('Named Boundary Report'!$A2087, CHAR(160), " ")))</f>
        <v/>
      </c>
      <c r="C2088" s="475">
        <f>'Named Boundary Report'!$F2087</f>
        <v>0</v>
      </c>
    </row>
    <row r="2089" spans="1:3" x14ac:dyDescent="0.25">
      <c r="A2089" s="532" t="str">
        <f>IF(ISNUMBER(VALUE(SUBSTITUTE('Named Boundary Report'!$A2088,"+",""))), VALUE(SUBSTITUTE('Named Boundary Report'!$A2088,"+","")), IF(TRIM('Named Boundary Report'!$A2088)="", "End of Project", $A2088))</f>
        <v>End of Project</v>
      </c>
      <c r="B2089" s="473" t="str">
        <f>IF(ISNUMBER('Named Boundary Report'!$A2088), "",TRIM(SUBSTITUTE('Named Boundary Report'!$A2088, CHAR(160), " ")))</f>
        <v/>
      </c>
      <c r="C2089" s="475">
        <f>'Named Boundary Report'!$F2088</f>
        <v>0</v>
      </c>
    </row>
    <row r="2090" spans="1:3" x14ac:dyDescent="0.25">
      <c r="A2090" s="532" t="str">
        <f>IF(ISNUMBER(VALUE(SUBSTITUTE('Named Boundary Report'!$A2089,"+",""))), VALUE(SUBSTITUTE('Named Boundary Report'!$A2089,"+","")), IF(TRIM('Named Boundary Report'!$A2089)="", "End of Project", $A2089))</f>
        <v>End of Project</v>
      </c>
      <c r="B2090" s="473" t="str">
        <f>IF(ISNUMBER('Named Boundary Report'!$A2089), "",TRIM(SUBSTITUTE('Named Boundary Report'!$A2089, CHAR(160), " ")))</f>
        <v/>
      </c>
      <c r="C2090" s="475">
        <f>'Named Boundary Report'!$F2089</f>
        <v>0</v>
      </c>
    </row>
    <row r="2091" spans="1:3" x14ac:dyDescent="0.25">
      <c r="A2091" s="532" t="str">
        <f>IF(ISNUMBER(VALUE(SUBSTITUTE('Named Boundary Report'!$A2090,"+",""))), VALUE(SUBSTITUTE('Named Boundary Report'!$A2090,"+","")), IF(TRIM('Named Boundary Report'!$A2090)="", "End of Project", $A2090))</f>
        <v>End of Project</v>
      </c>
      <c r="B2091" s="473" t="str">
        <f>IF(ISNUMBER('Named Boundary Report'!$A2090), "",TRIM(SUBSTITUTE('Named Boundary Report'!$A2090, CHAR(160), " ")))</f>
        <v/>
      </c>
      <c r="C2091" s="475">
        <f>'Named Boundary Report'!$F2090</f>
        <v>0</v>
      </c>
    </row>
    <row r="2092" spans="1:3" x14ac:dyDescent="0.25">
      <c r="A2092" s="532" t="str">
        <f>IF(ISNUMBER(VALUE(SUBSTITUTE('Named Boundary Report'!$A2091,"+",""))), VALUE(SUBSTITUTE('Named Boundary Report'!$A2091,"+","")), IF(TRIM('Named Boundary Report'!$A2091)="", "End of Project", $A2091))</f>
        <v>End of Project</v>
      </c>
      <c r="B2092" s="473" t="str">
        <f>IF(ISNUMBER('Named Boundary Report'!$A2091), "",TRIM(SUBSTITUTE('Named Boundary Report'!$A2091, CHAR(160), " ")))</f>
        <v/>
      </c>
      <c r="C2092" s="475">
        <f>'Named Boundary Report'!$F2091</f>
        <v>0</v>
      </c>
    </row>
    <row r="2093" spans="1:3" x14ac:dyDescent="0.25">
      <c r="A2093" s="532" t="str">
        <f>IF(ISNUMBER(VALUE(SUBSTITUTE('Named Boundary Report'!$A2092,"+",""))), VALUE(SUBSTITUTE('Named Boundary Report'!$A2092,"+","")), IF(TRIM('Named Boundary Report'!$A2092)="", "End of Project", $A2092))</f>
        <v>End of Project</v>
      </c>
      <c r="B2093" s="473" t="str">
        <f>IF(ISNUMBER('Named Boundary Report'!$A2092), "",TRIM(SUBSTITUTE('Named Boundary Report'!$A2092, CHAR(160), " ")))</f>
        <v/>
      </c>
      <c r="C2093" s="475">
        <f>'Named Boundary Report'!$F2092</f>
        <v>0</v>
      </c>
    </row>
    <row r="2094" spans="1:3" x14ac:dyDescent="0.25">
      <c r="A2094" s="532" t="str">
        <f>IF(ISNUMBER(VALUE(SUBSTITUTE('Named Boundary Report'!$A2093,"+",""))), VALUE(SUBSTITUTE('Named Boundary Report'!$A2093,"+","")), IF(TRIM('Named Boundary Report'!$A2093)="", "End of Project", $A2093))</f>
        <v>End of Project</v>
      </c>
      <c r="B2094" s="473" t="str">
        <f>IF(ISNUMBER('Named Boundary Report'!$A2093), "",TRIM(SUBSTITUTE('Named Boundary Report'!$A2093, CHAR(160), " ")))</f>
        <v/>
      </c>
      <c r="C2094" s="475">
        <f>'Named Boundary Report'!$F2093</f>
        <v>0</v>
      </c>
    </row>
    <row r="2095" spans="1:3" x14ac:dyDescent="0.25">
      <c r="A2095" s="532" t="str">
        <f>IF(ISNUMBER(VALUE(SUBSTITUTE('Named Boundary Report'!$A2094,"+",""))), VALUE(SUBSTITUTE('Named Boundary Report'!$A2094,"+","")), IF(TRIM('Named Boundary Report'!$A2094)="", "End of Project", $A2094))</f>
        <v>End of Project</v>
      </c>
      <c r="B2095" s="473" t="str">
        <f>IF(ISNUMBER('Named Boundary Report'!$A2094), "",TRIM(SUBSTITUTE('Named Boundary Report'!$A2094, CHAR(160), " ")))</f>
        <v/>
      </c>
      <c r="C2095" s="475">
        <f>'Named Boundary Report'!$F2094</f>
        <v>0</v>
      </c>
    </row>
    <row r="2096" spans="1:3" x14ac:dyDescent="0.25">
      <c r="A2096" s="532" t="str">
        <f>IF(ISNUMBER(VALUE(SUBSTITUTE('Named Boundary Report'!$A2095,"+",""))), VALUE(SUBSTITUTE('Named Boundary Report'!$A2095,"+","")), IF(TRIM('Named Boundary Report'!$A2095)="", "End of Project", $A2095))</f>
        <v>End of Project</v>
      </c>
      <c r="B2096" s="473" t="str">
        <f>IF(ISNUMBER('Named Boundary Report'!$A2095), "",TRIM(SUBSTITUTE('Named Boundary Report'!$A2095, CHAR(160), " ")))</f>
        <v/>
      </c>
      <c r="C2096" s="475">
        <f>'Named Boundary Report'!$F2095</f>
        <v>0</v>
      </c>
    </row>
    <row r="2097" spans="1:3" x14ac:dyDescent="0.25">
      <c r="A2097" s="532" t="str">
        <f>IF(ISNUMBER(VALUE(SUBSTITUTE('Named Boundary Report'!$A2096,"+",""))), VALUE(SUBSTITUTE('Named Boundary Report'!$A2096,"+","")), IF(TRIM('Named Boundary Report'!$A2096)="", "End of Project", $A2096))</f>
        <v>End of Project</v>
      </c>
      <c r="B2097" s="473" t="str">
        <f>IF(ISNUMBER('Named Boundary Report'!$A2096), "",TRIM(SUBSTITUTE('Named Boundary Report'!$A2096, CHAR(160), " ")))</f>
        <v/>
      </c>
      <c r="C2097" s="475">
        <f>'Named Boundary Report'!$F2096</f>
        <v>0</v>
      </c>
    </row>
    <row r="2098" spans="1:3" x14ac:dyDescent="0.25">
      <c r="A2098" s="532" t="str">
        <f>IF(ISNUMBER(VALUE(SUBSTITUTE('Named Boundary Report'!$A2097,"+",""))), VALUE(SUBSTITUTE('Named Boundary Report'!$A2097,"+","")), IF(TRIM('Named Boundary Report'!$A2097)="", "End of Project", $A2097))</f>
        <v>End of Project</v>
      </c>
      <c r="B2098" s="473" t="str">
        <f>IF(ISNUMBER('Named Boundary Report'!$A2097), "",TRIM(SUBSTITUTE('Named Boundary Report'!$A2097, CHAR(160), " ")))</f>
        <v/>
      </c>
      <c r="C2098" s="475">
        <f>'Named Boundary Report'!$F2097</f>
        <v>0</v>
      </c>
    </row>
    <row r="2099" spans="1:3" x14ac:dyDescent="0.25">
      <c r="A2099" s="532" t="str">
        <f>IF(ISNUMBER(VALUE(SUBSTITUTE('Named Boundary Report'!$A2098,"+",""))), VALUE(SUBSTITUTE('Named Boundary Report'!$A2098,"+","")), IF(TRIM('Named Boundary Report'!$A2098)="", "End of Project", $A2098))</f>
        <v>End of Project</v>
      </c>
      <c r="B2099" s="473" t="str">
        <f>IF(ISNUMBER('Named Boundary Report'!$A2098), "",TRIM(SUBSTITUTE('Named Boundary Report'!$A2098, CHAR(160), " ")))</f>
        <v/>
      </c>
      <c r="C2099" s="475">
        <f>'Named Boundary Report'!$F2098</f>
        <v>0</v>
      </c>
    </row>
    <row r="2100" spans="1:3" x14ac:dyDescent="0.25">
      <c r="A2100" s="532" t="str">
        <f>IF(ISNUMBER(VALUE(SUBSTITUTE('Named Boundary Report'!$A2099,"+",""))), VALUE(SUBSTITUTE('Named Boundary Report'!$A2099,"+","")), IF(TRIM('Named Boundary Report'!$A2099)="", "End of Project", $A2099))</f>
        <v>End of Project</v>
      </c>
      <c r="B2100" s="473" t="str">
        <f>IF(ISNUMBER('Named Boundary Report'!$A2099), "",TRIM(SUBSTITUTE('Named Boundary Report'!$A2099, CHAR(160), " ")))</f>
        <v/>
      </c>
      <c r="C2100" s="475">
        <f>'Named Boundary Report'!$F2099</f>
        <v>0</v>
      </c>
    </row>
    <row r="2101" spans="1:3" x14ac:dyDescent="0.25">
      <c r="A2101" s="532" t="str">
        <f>IF(ISNUMBER(VALUE(SUBSTITUTE('Named Boundary Report'!$A2100,"+",""))), VALUE(SUBSTITUTE('Named Boundary Report'!$A2100,"+","")), IF(TRIM('Named Boundary Report'!$A2100)="", "End of Project", $A2100))</f>
        <v>End of Project</v>
      </c>
      <c r="B2101" s="473" t="str">
        <f>IF(ISNUMBER('Named Boundary Report'!$A2100), "",TRIM(SUBSTITUTE('Named Boundary Report'!$A2100, CHAR(160), " ")))</f>
        <v/>
      </c>
      <c r="C2101" s="475">
        <f>'Named Boundary Report'!$F2100</f>
        <v>0</v>
      </c>
    </row>
    <row r="2102" spans="1:3" x14ac:dyDescent="0.25">
      <c r="A2102" s="532" t="str">
        <f>IF(ISNUMBER(VALUE(SUBSTITUTE('Named Boundary Report'!$A2101,"+",""))), VALUE(SUBSTITUTE('Named Boundary Report'!$A2101,"+","")), IF(TRIM('Named Boundary Report'!$A2101)="", "End of Project", $A2101))</f>
        <v>End of Project</v>
      </c>
      <c r="B2102" s="473" t="str">
        <f>IF(ISNUMBER('Named Boundary Report'!$A2101), "",TRIM(SUBSTITUTE('Named Boundary Report'!$A2101, CHAR(160), " ")))</f>
        <v/>
      </c>
      <c r="C2102" s="475">
        <f>'Named Boundary Report'!$F2101</f>
        <v>0</v>
      </c>
    </row>
    <row r="2103" spans="1:3" x14ac:dyDescent="0.25">
      <c r="A2103" s="532" t="str">
        <f>IF(ISNUMBER(VALUE(SUBSTITUTE('Named Boundary Report'!$A2102,"+",""))), VALUE(SUBSTITUTE('Named Boundary Report'!$A2102,"+","")), IF(TRIM('Named Boundary Report'!$A2102)="", "End of Project", $A2102))</f>
        <v>End of Project</v>
      </c>
      <c r="B2103" s="473" t="str">
        <f>IF(ISNUMBER('Named Boundary Report'!$A2102), "",TRIM(SUBSTITUTE('Named Boundary Report'!$A2102, CHAR(160), " ")))</f>
        <v/>
      </c>
      <c r="C2103" s="475">
        <f>'Named Boundary Report'!$F2102</f>
        <v>0</v>
      </c>
    </row>
    <row r="2104" spans="1:3" x14ac:dyDescent="0.25">
      <c r="A2104" s="532" t="str">
        <f>IF(ISNUMBER(VALUE(SUBSTITUTE('Named Boundary Report'!$A2103,"+",""))), VALUE(SUBSTITUTE('Named Boundary Report'!$A2103,"+","")), IF(TRIM('Named Boundary Report'!$A2103)="", "End of Project", $A2103))</f>
        <v>End of Project</v>
      </c>
      <c r="B2104" s="473" t="str">
        <f>IF(ISNUMBER('Named Boundary Report'!$A2103), "",TRIM(SUBSTITUTE('Named Boundary Report'!$A2103, CHAR(160), " ")))</f>
        <v/>
      </c>
      <c r="C2104" s="475">
        <f>'Named Boundary Report'!$F2103</f>
        <v>0</v>
      </c>
    </row>
    <row r="2105" spans="1:3" x14ac:dyDescent="0.25">
      <c r="A2105" s="532" t="str">
        <f>IF(ISNUMBER(VALUE(SUBSTITUTE('Named Boundary Report'!$A2104,"+",""))), VALUE(SUBSTITUTE('Named Boundary Report'!$A2104,"+","")), IF(TRIM('Named Boundary Report'!$A2104)="", "End of Project", $A2104))</f>
        <v>End of Project</v>
      </c>
      <c r="B2105" s="473" t="str">
        <f>IF(ISNUMBER('Named Boundary Report'!$A2104), "",TRIM(SUBSTITUTE('Named Boundary Report'!$A2104, CHAR(160), " ")))</f>
        <v/>
      </c>
      <c r="C2105" s="475">
        <f>'Named Boundary Report'!$F2104</f>
        <v>0</v>
      </c>
    </row>
    <row r="2106" spans="1:3" x14ac:dyDescent="0.25">
      <c r="A2106" s="532" t="str">
        <f>IF(ISNUMBER(VALUE(SUBSTITUTE('Named Boundary Report'!$A2105,"+",""))), VALUE(SUBSTITUTE('Named Boundary Report'!$A2105,"+","")), IF(TRIM('Named Boundary Report'!$A2105)="", "End of Project", $A2105))</f>
        <v>End of Project</v>
      </c>
      <c r="B2106" s="473" t="str">
        <f>IF(ISNUMBER('Named Boundary Report'!$A2105), "",TRIM(SUBSTITUTE('Named Boundary Report'!$A2105, CHAR(160), " ")))</f>
        <v/>
      </c>
      <c r="C2106" s="475">
        <f>'Named Boundary Report'!$F2105</f>
        <v>0</v>
      </c>
    </row>
    <row r="2107" spans="1:3" x14ac:dyDescent="0.25">
      <c r="A2107" s="532" t="str">
        <f>IF(ISNUMBER(VALUE(SUBSTITUTE('Named Boundary Report'!$A2106,"+",""))), VALUE(SUBSTITUTE('Named Boundary Report'!$A2106,"+","")), IF(TRIM('Named Boundary Report'!$A2106)="", "End of Project", $A2106))</f>
        <v>End of Project</v>
      </c>
      <c r="B2107" s="473" t="str">
        <f>IF(ISNUMBER('Named Boundary Report'!$A2106), "",TRIM(SUBSTITUTE('Named Boundary Report'!$A2106, CHAR(160), " ")))</f>
        <v/>
      </c>
      <c r="C2107" s="475">
        <f>'Named Boundary Report'!$F2106</f>
        <v>0</v>
      </c>
    </row>
    <row r="2108" spans="1:3" x14ac:dyDescent="0.25">
      <c r="A2108" s="532" t="str">
        <f>IF(ISNUMBER(VALUE(SUBSTITUTE('Named Boundary Report'!$A2107,"+",""))), VALUE(SUBSTITUTE('Named Boundary Report'!$A2107,"+","")), IF(TRIM('Named Boundary Report'!$A2107)="", "End of Project", $A2107))</f>
        <v>End of Project</v>
      </c>
      <c r="B2108" s="473" t="str">
        <f>IF(ISNUMBER('Named Boundary Report'!$A2107), "",TRIM(SUBSTITUTE('Named Boundary Report'!$A2107, CHAR(160), " ")))</f>
        <v/>
      </c>
      <c r="C2108" s="475">
        <f>'Named Boundary Report'!$F2107</f>
        <v>0</v>
      </c>
    </row>
    <row r="2109" spans="1:3" x14ac:dyDescent="0.25">
      <c r="A2109" s="532" t="str">
        <f>IF(ISNUMBER(VALUE(SUBSTITUTE('Named Boundary Report'!$A2108,"+",""))), VALUE(SUBSTITUTE('Named Boundary Report'!$A2108,"+","")), IF(TRIM('Named Boundary Report'!$A2108)="", "End of Project", $A2108))</f>
        <v>End of Project</v>
      </c>
      <c r="B2109" s="473" t="str">
        <f>IF(ISNUMBER('Named Boundary Report'!$A2108), "",TRIM(SUBSTITUTE('Named Boundary Report'!$A2108, CHAR(160), " ")))</f>
        <v/>
      </c>
      <c r="C2109" s="475">
        <f>'Named Boundary Report'!$F2108</f>
        <v>0</v>
      </c>
    </row>
    <row r="2110" spans="1:3" x14ac:dyDescent="0.25">
      <c r="A2110" s="532" t="str">
        <f>IF(ISNUMBER(VALUE(SUBSTITUTE('Named Boundary Report'!$A2109,"+",""))), VALUE(SUBSTITUTE('Named Boundary Report'!$A2109,"+","")), IF(TRIM('Named Boundary Report'!$A2109)="", "End of Project", $A2109))</f>
        <v>End of Project</v>
      </c>
      <c r="B2110" s="473" t="str">
        <f>IF(ISNUMBER('Named Boundary Report'!$A2109), "",TRIM(SUBSTITUTE('Named Boundary Report'!$A2109, CHAR(160), " ")))</f>
        <v/>
      </c>
      <c r="C2110" s="475">
        <f>'Named Boundary Report'!$F2109</f>
        <v>0</v>
      </c>
    </row>
    <row r="2111" spans="1:3" x14ac:dyDescent="0.25">
      <c r="A2111" s="532" t="str">
        <f>IF(ISNUMBER(VALUE(SUBSTITUTE('Named Boundary Report'!$A2110,"+",""))), VALUE(SUBSTITUTE('Named Boundary Report'!$A2110,"+","")), IF(TRIM('Named Boundary Report'!$A2110)="", "End of Project", $A2110))</f>
        <v>End of Project</v>
      </c>
      <c r="B2111" s="473" t="str">
        <f>IF(ISNUMBER('Named Boundary Report'!$A2110), "",TRIM(SUBSTITUTE('Named Boundary Report'!$A2110, CHAR(160), " ")))</f>
        <v/>
      </c>
      <c r="C2111" s="475">
        <f>'Named Boundary Report'!$F2110</f>
        <v>0</v>
      </c>
    </row>
    <row r="2112" spans="1:3" x14ac:dyDescent="0.25">
      <c r="A2112" s="532" t="str">
        <f>IF(ISNUMBER(VALUE(SUBSTITUTE('Named Boundary Report'!$A2111,"+",""))), VALUE(SUBSTITUTE('Named Boundary Report'!$A2111,"+","")), IF(TRIM('Named Boundary Report'!$A2111)="", "End of Project", $A2111))</f>
        <v>End of Project</v>
      </c>
      <c r="B2112" s="473" t="str">
        <f>IF(ISNUMBER('Named Boundary Report'!$A2111), "",TRIM(SUBSTITUTE('Named Boundary Report'!$A2111, CHAR(160), " ")))</f>
        <v/>
      </c>
      <c r="C2112" s="475">
        <f>'Named Boundary Report'!$F2111</f>
        <v>0</v>
      </c>
    </row>
    <row r="2113" spans="1:3" x14ac:dyDescent="0.25">
      <c r="A2113" s="532" t="str">
        <f>IF(ISNUMBER(VALUE(SUBSTITUTE('Named Boundary Report'!$A2112,"+",""))), VALUE(SUBSTITUTE('Named Boundary Report'!$A2112,"+","")), IF(TRIM('Named Boundary Report'!$A2112)="", "End of Project", $A2112))</f>
        <v>End of Project</v>
      </c>
      <c r="B2113" s="473" t="str">
        <f>IF(ISNUMBER('Named Boundary Report'!$A2112), "",TRIM(SUBSTITUTE('Named Boundary Report'!$A2112, CHAR(160), " ")))</f>
        <v/>
      </c>
      <c r="C2113" s="475">
        <f>'Named Boundary Report'!$F2112</f>
        <v>0</v>
      </c>
    </row>
    <row r="2114" spans="1:3" x14ac:dyDescent="0.25">
      <c r="A2114" s="532" t="str">
        <f>IF(ISNUMBER(VALUE(SUBSTITUTE('Named Boundary Report'!$A2113,"+",""))), VALUE(SUBSTITUTE('Named Boundary Report'!$A2113,"+","")), IF(TRIM('Named Boundary Report'!$A2113)="", "End of Project", $A2113))</f>
        <v>End of Project</v>
      </c>
      <c r="B2114" s="473" t="str">
        <f>IF(ISNUMBER('Named Boundary Report'!$A2113), "",TRIM(SUBSTITUTE('Named Boundary Report'!$A2113, CHAR(160), " ")))</f>
        <v/>
      </c>
      <c r="C2114" s="475">
        <f>'Named Boundary Report'!$F2113</f>
        <v>0</v>
      </c>
    </row>
    <row r="2115" spans="1:3" x14ac:dyDescent="0.25">
      <c r="A2115" s="532" t="str">
        <f>IF(ISNUMBER(VALUE(SUBSTITUTE('Named Boundary Report'!$A2114,"+",""))), VALUE(SUBSTITUTE('Named Boundary Report'!$A2114,"+","")), IF(TRIM('Named Boundary Report'!$A2114)="", "End of Project", $A2114))</f>
        <v>End of Project</v>
      </c>
      <c r="B2115" s="473" t="str">
        <f>IF(ISNUMBER('Named Boundary Report'!$A2114), "",TRIM(SUBSTITUTE('Named Boundary Report'!$A2114, CHAR(160), " ")))</f>
        <v/>
      </c>
      <c r="C2115" s="475">
        <f>'Named Boundary Report'!$F2114</f>
        <v>0</v>
      </c>
    </row>
    <row r="2116" spans="1:3" x14ac:dyDescent="0.25">
      <c r="A2116" s="532" t="str">
        <f>IF(ISNUMBER(VALUE(SUBSTITUTE('Named Boundary Report'!$A2115,"+",""))), VALUE(SUBSTITUTE('Named Boundary Report'!$A2115,"+","")), IF(TRIM('Named Boundary Report'!$A2115)="", "End of Project", $A2115))</f>
        <v>End of Project</v>
      </c>
      <c r="B2116" s="473" t="str">
        <f>IF(ISNUMBER('Named Boundary Report'!$A2115), "",TRIM(SUBSTITUTE('Named Boundary Report'!$A2115, CHAR(160), " ")))</f>
        <v/>
      </c>
      <c r="C2116" s="475">
        <f>'Named Boundary Report'!$F2115</f>
        <v>0</v>
      </c>
    </row>
    <row r="2117" spans="1:3" x14ac:dyDescent="0.25">
      <c r="A2117" s="532" t="str">
        <f>IF(ISNUMBER(VALUE(SUBSTITUTE('Named Boundary Report'!$A2116,"+",""))), VALUE(SUBSTITUTE('Named Boundary Report'!$A2116,"+","")), IF(TRIM('Named Boundary Report'!$A2116)="", "End of Project", $A2116))</f>
        <v>End of Project</v>
      </c>
      <c r="B2117" s="473" t="str">
        <f>IF(ISNUMBER('Named Boundary Report'!$A2116), "",TRIM(SUBSTITUTE('Named Boundary Report'!$A2116, CHAR(160), " ")))</f>
        <v/>
      </c>
      <c r="C2117" s="475">
        <f>'Named Boundary Report'!$F2116</f>
        <v>0</v>
      </c>
    </row>
    <row r="2118" spans="1:3" x14ac:dyDescent="0.25">
      <c r="A2118" s="532" t="str">
        <f>IF(ISNUMBER(VALUE(SUBSTITUTE('Named Boundary Report'!$A2117,"+",""))), VALUE(SUBSTITUTE('Named Boundary Report'!$A2117,"+","")), IF(TRIM('Named Boundary Report'!$A2117)="", "End of Project", $A2117))</f>
        <v>End of Project</v>
      </c>
      <c r="B2118" s="473" t="str">
        <f>IF(ISNUMBER('Named Boundary Report'!$A2117), "",TRIM(SUBSTITUTE('Named Boundary Report'!$A2117, CHAR(160), " ")))</f>
        <v/>
      </c>
      <c r="C2118" s="475">
        <f>'Named Boundary Report'!$F2117</f>
        <v>0</v>
      </c>
    </row>
    <row r="2119" spans="1:3" x14ac:dyDescent="0.25">
      <c r="A2119" s="532" t="str">
        <f>IF(ISNUMBER(VALUE(SUBSTITUTE('Named Boundary Report'!$A2118,"+",""))), VALUE(SUBSTITUTE('Named Boundary Report'!$A2118,"+","")), IF(TRIM('Named Boundary Report'!$A2118)="", "End of Project", $A2118))</f>
        <v>End of Project</v>
      </c>
      <c r="B2119" s="473" t="str">
        <f>IF(ISNUMBER('Named Boundary Report'!$A2118), "",TRIM(SUBSTITUTE('Named Boundary Report'!$A2118, CHAR(160), " ")))</f>
        <v/>
      </c>
      <c r="C2119" s="475">
        <f>'Named Boundary Report'!$F2118</f>
        <v>0</v>
      </c>
    </row>
    <row r="2120" spans="1:3" x14ac:dyDescent="0.25">
      <c r="A2120" s="532" t="str">
        <f>IF(ISNUMBER(VALUE(SUBSTITUTE('Named Boundary Report'!$A2119,"+",""))), VALUE(SUBSTITUTE('Named Boundary Report'!$A2119,"+","")), IF(TRIM('Named Boundary Report'!$A2119)="", "End of Project", $A2119))</f>
        <v>End of Project</v>
      </c>
      <c r="B2120" s="473" t="str">
        <f>IF(ISNUMBER('Named Boundary Report'!$A2119), "",TRIM(SUBSTITUTE('Named Boundary Report'!$A2119, CHAR(160), " ")))</f>
        <v/>
      </c>
      <c r="C2120" s="475">
        <f>'Named Boundary Report'!$F2119</f>
        <v>0</v>
      </c>
    </row>
    <row r="2121" spans="1:3" x14ac:dyDescent="0.25">
      <c r="A2121" s="532" t="str">
        <f>IF(ISNUMBER(VALUE(SUBSTITUTE('Named Boundary Report'!$A2120,"+",""))), VALUE(SUBSTITUTE('Named Boundary Report'!$A2120,"+","")), IF(TRIM('Named Boundary Report'!$A2120)="", "End of Project", $A2120))</f>
        <v>End of Project</v>
      </c>
      <c r="B2121" s="473" t="str">
        <f>IF(ISNUMBER('Named Boundary Report'!$A2120), "",TRIM(SUBSTITUTE('Named Boundary Report'!$A2120, CHAR(160), " ")))</f>
        <v/>
      </c>
      <c r="C2121" s="475">
        <f>'Named Boundary Report'!$F2120</f>
        <v>0</v>
      </c>
    </row>
    <row r="2122" spans="1:3" x14ac:dyDescent="0.25">
      <c r="A2122" s="532" t="str">
        <f>IF(ISNUMBER(VALUE(SUBSTITUTE('Named Boundary Report'!$A2121,"+",""))), VALUE(SUBSTITUTE('Named Boundary Report'!$A2121,"+","")), IF(TRIM('Named Boundary Report'!$A2121)="", "End of Project", $A2121))</f>
        <v>End of Project</v>
      </c>
      <c r="B2122" s="473" t="str">
        <f>IF(ISNUMBER('Named Boundary Report'!$A2121), "",TRIM(SUBSTITUTE('Named Boundary Report'!$A2121, CHAR(160), " ")))</f>
        <v/>
      </c>
      <c r="C2122" s="475">
        <f>'Named Boundary Report'!$F2121</f>
        <v>0</v>
      </c>
    </row>
    <row r="2123" spans="1:3" x14ac:dyDescent="0.25">
      <c r="A2123" s="532" t="str">
        <f>IF(ISNUMBER(VALUE(SUBSTITUTE('Named Boundary Report'!$A2122,"+",""))), VALUE(SUBSTITUTE('Named Boundary Report'!$A2122,"+","")), IF(TRIM('Named Boundary Report'!$A2122)="", "End of Project", $A2122))</f>
        <v>End of Project</v>
      </c>
      <c r="B2123" s="473" t="str">
        <f>IF(ISNUMBER('Named Boundary Report'!$A2122), "",TRIM(SUBSTITUTE('Named Boundary Report'!$A2122, CHAR(160), " ")))</f>
        <v/>
      </c>
      <c r="C2123" s="475">
        <f>'Named Boundary Report'!$F2122</f>
        <v>0</v>
      </c>
    </row>
    <row r="2124" spans="1:3" x14ac:dyDescent="0.25">
      <c r="A2124" s="532" t="str">
        <f>IF(ISNUMBER(VALUE(SUBSTITUTE('Named Boundary Report'!$A2123,"+",""))), VALUE(SUBSTITUTE('Named Boundary Report'!$A2123,"+","")), IF(TRIM('Named Boundary Report'!$A2123)="", "End of Project", $A2123))</f>
        <v>End of Project</v>
      </c>
      <c r="B2124" s="473" t="str">
        <f>IF(ISNUMBER('Named Boundary Report'!$A2123), "",TRIM(SUBSTITUTE('Named Boundary Report'!$A2123, CHAR(160), " ")))</f>
        <v/>
      </c>
      <c r="C2124" s="475">
        <f>'Named Boundary Report'!$F2123</f>
        <v>0</v>
      </c>
    </row>
    <row r="2125" spans="1:3" x14ac:dyDescent="0.25">
      <c r="A2125" s="532" t="str">
        <f>IF(ISNUMBER(VALUE(SUBSTITUTE('Named Boundary Report'!$A2124,"+",""))), VALUE(SUBSTITUTE('Named Boundary Report'!$A2124,"+","")), IF(TRIM('Named Boundary Report'!$A2124)="", "End of Project", $A2124))</f>
        <v>End of Project</v>
      </c>
      <c r="B2125" s="473" t="str">
        <f>IF(ISNUMBER('Named Boundary Report'!$A2124), "",TRIM(SUBSTITUTE('Named Boundary Report'!$A2124, CHAR(160), " ")))</f>
        <v/>
      </c>
      <c r="C2125" s="475">
        <f>'Named Boundary Report'!$F2124</f>
        <v>0</v>
      </c>
    </row>
    <row r="2126" spans="1:3" x14ac:dyDescent="0.25">
      <c r="A2126" s="532" t="str">
        <f>IF(ISNUMBER(VALUE(SUBSTITUTE('Named Boundary Report'!$A2125,"+",""))), VALUE(SUBSTITUTE('Named Boundary Report'!$A2125,"+","")), IF(TRIM('Named Boundary Report'!$A2125)="", "End of Project", $A2125))</f>
        <v>End of Project</v>
      </c>
      <c r="B2126" s="473" t="str">
        <f>IF(ISNUMBER('Named Boundary Report'!$A2125), "",TRIM(SUBSTITUTE('Named Boundary Report'!$A2125, CHAR(160), " ")))</f>
        <v/>
      </c>
      <c r="C2126" s="475">
        <f>'Named Boundary Report'!$F2125</f>
        <v>0</v>
      </c>
    </row>
    <row r="2127" spans="1:3" x14ac:dyDescent="0.25">
      <c r="A2127" s="532" t="str">
        <f>IF(ISNUMBER(VALUE(SUBSTITUTE('Named Boundary Report'!$A2126,"+",""))), VALUE(SUBSTITUTE('Named Boundary Report'!$A2126,"+","")), IF(TRIM('Named Boundary Report'!$A2126)="", "End of Project", $A2126))</f>
        <v>End of Project</v>
      </c>
      <c r="B2127" s="473" t="str">
        <f>IF(ISNUMBER('Named Boundary Report'!$A2126), "",TRIM(SUBSTITUTE('Named Boundary Report'!$A2126, CHAR(160), " ")))</f>
        <v/>
      </c>
      <c r="C2127" s="475">
        <f>'Named Boundary Report'!$F2126</f>
        <v>0</v>
      </c>
    </row>
    <row r="2128" spans="1:3" x14ac:dyDescent="0.25">
      <c r="A2128" s="532" t="str">
        <f>IF(ISNUMBER(VALUE(SUBSTITUTE('Named Boundary Report'!$A2127,"+",""))), VALUE(SUBSTITUTE('Named Boundary Report'!$A2127,"+","")), IF(TRIM('Named Boundary Report'!$A2127)="", "End of Project", $A2127))</f>
        <v>End of Project</v>
      </c>
      <c r="B2128" s="473" t="str">
        <f>IF(ISNUMBER('Named Boundary Report'!$A2127), "",TRIM(SUBSTITUTE('Named Boundary Report'!$A2127, CHAR(160), " ")))</f>
        <v/>
      </c>
      <c r="C2128" s="475">
        <f>'Named Boundary Report'!$F2127</f>
        <v>0</v>
      </c>
    </row>
    <row r="2129" spans="1:3" x14ac:dyDescent="0.25">
      <c r="A2129" s="532" t="str">
        <f>IF(ISNUMBER(VALUE(SUBSTITUTE('Named Boundary Report'!$A2128,"+",""))), VALUE(SUBSTITUTE('Named Boundary Report'!$A2128,"+","")), IF(TRIM('Named Boundary Report'!$A2128)="", "End of Project", $A2128))</f>
        <v>End of Project</v>
      </c>
      <c r="B2129" s="473" t="str">
        <f>IF(ISNUMBER('Named Boundary Report'!$A2128), "",TRIM(SUBSTITUTE('Named Boundary Report'!$A2128, CHAR(160), " ")))</f>
        <v/>
      </c>
      <c r="C2129" s="475">
        <f>'Named Boundary Report'!$F2128</f>
        <v>0</v>
      </c>
    </row>
    <row r="2130" spans="1:3" x14ac:dyDescent="0.25">
      <c r="A2130" s="532" t="str">
        <f>IF(ISNUMBER(VALUE(SUBSTITUTE('Named Boundary Report'!$A2129,"+",""))), VALUE(SUBSTITUTE('Named Boundary Report'!$A2129,"+","")), IF(TRIM('Named Boundary Report'!$A2129)="", "End of Project", $A2129))</f>
        <v>End of Project</v>
      </c>
      <c r="B2130" s="473" t="str">
        <f>IF(ISNUMBER('Named Boundary Report'!$A2129), "",TRIM(SUBSTITUTE('Named Boundary Report'!$A2129, CHAR(160), " ")))</f>
        <v/>
      </c>
      <c r="C2130" s="475">
        <f>'Named Boundary Report'!$F2129</f>
        <v>0</v>
      </c>
    </row>
    <row r="2131" spans="1:3" x14ac:dyDescent="0.25">
      <c r="A2131" s="532" t="str">
        <f>IF(ISNUMBER(VALUE(SUBSTITUTE('Named Boundary Report'!$A2130,"+",""))), VALUE(SUBSTITUTE('Named Boundary Report'!$A2130,"+","")), IF(TRIM('Named Boundary Report'!$A2130)="", "End of Project", $A2130))</f>
        <v>End of Project</v>
      </c>
      <c r="B2131" s="473" t="str">
        <f>IF(ISNUMBER('Named Boundary Report'!$A2130), "",TRIM(SUBSTITUTE('Named Boundary Report'!$A2130, CHAR(160), " ")))</f>
        <v/>
      </c>
      <c r="C2131" s="475">
        <f>'Named Boundary Report'!$F2130</f>
        <v>0</v>
      </c>
    </row>
    <row r="2132" spans="1:3" x14ac:dyDescent="0.25">
      <c r="A2132" s="532" t="str">
        <f>IF(ISNUMBER(VALUE(SUBSTITUTE('Named Boundary Report'!$A2131,"+",""))), VALUE(SUBSTITUTE('Named Boundary Report'!$A2131,"+","")), IF(TRIM('Named Boundary Report'!$A2131)="", "End of Project", $A2131))</f>
        <v>End of Project</v>
      </c>
      <c r="B2132" s="473" t="str">
        <f>IF(ISNUMBER('Named Boundary Report'!$A2131), "",TRIM(SUBSTITUTE('Named Boundary Report'!$A2131, CHAR(160), " ")))</f>
        <v/>
      </c>
      <c r="C2132" s="475">
        <f>'Named Boundary Report'!$F2131</f>
        <v>0</v>
      </c>
    </row>
    <row r="2133" spans="1:3" x14ac:dyDescent="0.25">
      <c r="A2133" s="532" t="str">
        <f>IF(ISNUMBER(VALUE(SUBSTITUTE('Named Boundary Report'!$A2132,"+",""))), VALUE(SUBSTITUTE('Named Boundary Report'!$A2132,"+","")), IF(TRIM('Named Boundary Report'!$A2132)="", "End of Project", $A2132))</f>
        <v>End of Project</v>
      </c>
      <c r="B2133" s="473" t="str">
        <f>IF(ISNUMBER('Named Boundary Report'!$A2132), "",TRIM(SUBSTITUTE('Named Boundary Report'!$A2132, CHAR(160), " ")))</f>
        <v/>
      </c>
      <c r="C2133" s="475">
        <f>'Named Boundary Report'!$F2132</f>
        <v>0</v>
      </c>
    </row>
    <row r="2134" spans="1:3" x14ac:dyDescent="0.25">
      <c r="A2134" s="532" t="str">
        <f>IF(ISNUMBER(VALUE(SUBSTITUTE('Named Boundary Report'!$A2133,"+",""))), VALUE(SUBSTITUTE('Named Boundary Report'!$A2133,"+","")), IF(TRIM('Named Boundary Report'!$A2133)="", "End of Project", $A2133))</f>
        <v>End of Project</v>
      </c>
      <c r="B2134" s="473" t="str">
        <f>IF(ISNUMBER('Named Boundary Report'!$A2133), "",TRIM(SUBSTITUTE('Named Boundary Report'!$A2133, CHAR(160), " ")))</f>
        <v/>
      </c>
      <c r="C2134" s="475">
        <f>'Named Boundary Report'!$F2133</f>
        <v>0</v>
      </c>
    </row>
    <row r="2135" spans="1:3" x14ac:dyDescent="0.25">
      <c r="A2135" s="532" t="str">
        <f>IF(ISNUMBER(VALUE(SUBSTITUTE('Named Boundary Report'!$A2134,"+",""))), VALUE(SUBSTITUTE('Named Boundary Report'!$A2134,"+","")), IF(TRIM('Named Boundary Report'!$A2134)="", "End of Project", $A2134))</f>
        <v>End of Project</v>
      </c>
      <c r="B2135" s="473" t="str">
        <f>IF(ISNUMBER('Named Boundary Report'!$A2134), "",TRIM(SUBSTITUTE('Named Boundary Report'!$A2134, CHAR(160), " ")))</f>
        <v/>
      </c>
      <c r="C2135" s="475">
        <f>'Named Boundary Report'!$F2134</f>
        <v>0</v>
      </c>
    </row>
    <row r="2136" spans="1:3" x14ac:dyDescent="0.25">
      <c r="A2136" s="532" t="str">
        <f>IF(ISNUMBER(VALUE(SUBSTITUTE('Named Boundary Report'!$A2135,"+",""))), VALUE(SUBSTITUTE('Named Boundary Report'!$A2135,"+","")), IF(TRIM('Named Boundary Report'!$A2135)="", "End of Project", $A2135))</f>
        <v>End of Project</v>
      </c>
      <c r="B2136" s="473" t="str">
        <f>IF(ISNUMBER('Named Boundary Report'!$A2135), "",TRIM(SUBSTITUTE('Named Boundary Report'!$A2135, CHAR(160), " ")))</f>
        <v/>
      </c>
      <c r="C2136" s="475">
        <f>'Named Boundary Report'!$F2135</f>
        <v>0</v>
      </c>
    </row>
    <row r="2137" spans="1:3" x14ac:dyDescent="0.25">
      <c r="A2137" s="532" t="str">
        <f>IF(ISNUMBER(VALUE(SUBSTITUTE('Named Boundary Report'!$A2136,"+",""))), VALUE(SUBSTITUTE('Named Boundary Report'!$A2136,"+","")), IF(TRIM('Named Boundary Report'!$A2136)="", "End of Project", $A2136))</f>
        <v>End of Project</v>
      </c>
      <c r="B2137" s="473" t="str">
        <f>IF(ISNUMBER('Named Boundary Report'!$A2136), "",TRIM(SUBSTITUTE('Named Boundary Report'!$A2136, CHAR(160), " ")))</f>
        <v/>
      </c>
      <c r="C2137" s="475">
        <f>'Named Boundary Report'!$F2136</f>
        <v>0</v>
      </c>
    </row>
    <row r="2138" spans="1:3" x14ac:dyDescent="0.25">
      <c r="A2138" s="532" t="str">
        <f>IF(ISNUMBER(VALUE(SUBSTITUTE('Named Boundary Report'!$A2137,"+",""))), VALUE(SUBSTITUTE('Named Boundary Report'!$A2137,"+","")), IF(TRIM('Named Boundary Report'!$A2137)="", "End of Project", $A2137))</f>
        <v>End of Project</v>
      </c>
      <c r="B2138" s="473" t="str">
        <f>IF(ISNUMBER('Named Boundary Report'!$A2137), "",TRIM(SUBSTITUTE('Named Boundary Report'!$A2137, CHAR(160), " ")))</f>
        <v/>
      </c>
      <c r="C2138" s="475">
        <f>'Named Boundary Report'!$F2137</f>
        <v>0</v>
      </c>
    </row>
    <row r="2139" spans="1:3" x14ac:dyDescent="0.25">
      <c r="A2139" s="532" t="str">
        <f>IF(ISNUMBER(VALUE(SUBSTITUTE('Named Boundary Report'!$A2138,"+",""))), VALUE(SUBSTITUTE('Named Boundary Report'!$A2138,"+","")), IF(TRIM('Named Boundary Report'!$A2138)="", "End of Project", $A2138))</f>
        <v>End of Project</v>
      </c>
      <c r="B2139" s="473" t="str">
        <f>IF(ISNUMBER('Named Boundary Report'!$A2138), "",TRIM(SUBSTITUTE('Named Boundary Report'!$A2138, CHAR(160), " ")))</f>
        <v/>
      </c>
      <c r="C2139" s="475">
        <f>'Named Boundary Report'!$F2138</f>
        <v>0</v>
      </c>
    </row>
    <row r="2140" spans="1:3" x14ac:dyDescent="0.25">
      <c r="A2140" s="532" t="str">
        <f>IF(ISNUMBER(VALUE(SUBSTITUTE('Named Boundary Report'!$A2139,"+",""))), VALUE(SUBSTITUTE('Named Boundary Report'!$A2139,"+","")), IF(TRIM('Named Boundary Report'!$A2139)="", "End of Project", $A2139))</f>
        <v>End of Project</v>
      </c>
      <c r="B2140" s="473" t="str">
        <f>IF(ISNUMBER('Named Boundary Report'!$A2139), "",TRIM(SUBSTITUTE('Named Boundary Report'!$A2139, CHAR(160), " ")))</f>
        <v/>
      </c>
      <c r="C2140" s="475">
        <f>'Named Boundary Report'!$F2139</f>
        <v>0</v>
      </c>
    </row>
    <row r="2141" spans="1:3" x14ac:dyDescent="0.25">
      <c r="A2141" s="532" t="str">
        <f>IF(ISNUMBER(VALUE(SUBSTITUTE('Named Boundary Report'!$A2140,"+",""))), VALUE(SUBSTITUTE('Named Boundary Report'!$A2140,"+","")), IF(TRIM('Named Boundary Report'!$A2140)="", "End of Project", $A2140))</f>
        <v>End of Project</v>
      </c>
      <c r="B2141" s="473" t="str">
        <f>IF(ISNUMBER('Named Boundary Report'!$A2140), "",TRIM(SUBSTITUTE('Named Boundary Report'!$A2140, CHAR(160), " ")))</f>
        <v/>
      </c>
      <c r="C2141" s="475">
        <f>'Named Boundary Report'!$F2140</f>
        <v>0</v>
      </c>
    </row>
    <row r="2142" spans="1:3" x14ac:dyDescent="0.25">
      <c r="A2142" s="532" t="str">
        <f>IF(ISNUMBER(VALUE(SUBSTITUTE('Named Boundary Report'!$A2141,"+",""))), VALUE(SUBSTITUTE('Named Boundary Report'!$A2141,"+","")), IF(TRIM('Named Boundary Report'!$A2141)="", "End of Project", $A2141))</f>
        <v>End of Project</v>
      </c>
      <c r="B2142" s="473" t="str">
        <f>IF(ISNUMBER('Named Boundary Report'!$A2141), "",TRIM(SUBSTITUTE('Named Boundary Report'!$A2141, CHAR(160), " ")))</f>
        <v/>
      </c>
      <c r="C2142" s="475">
        <f>'Named Boundary Report'!$F2141</f>
        <v>0</v>
      </c>
    </row>
    <row r="2143" spans="1:3" x14ac:dyDescent="0.25">
      <c r="A2143" s="532" t="str">
        <f>IF(ISNUMBER(VALUE(SUBSTITUTE('Named Boundary Report'!$A2142,"+",""))), VALUE(SUBSTITUTE('Named Boundary Report'!$A2142,"+","")), IF(TRIM('Named Boundary Report'!$A2142)="", "End of Project", $A2142))</f>
        <v>End of Project</v>
      </c>
      <c r="B2143" s="473" t="str">
        <f>IF(ISNUMBER('Named Boundary Report'!$A2142), "",TRIM(SUBSTITUTE('Named Boundary Report'!$A2142, CHAR(160), " ")))</f>
        <v/>
      </c>
      <c r="C2143" s="475">
        <f>'Named Boundary Report'!$F2142</f>
        <v>0</v>
      </c>
    </row>
    <row r="2144" spans="1:3" x14ac:dyDescent="0.25">
      <c r="A2144" s="532" t="str">
        <f>IF(ISNUMBER(VALUE(SUBSTITUTE('Named Boundary Report'!$A2143,"+",""))), VALUE(SUBSTITUTE('Named Boundary Report'!$A2143,"+","")), IF(TRIM('Named Boundary Report'!$A2143)="", "End of Project", $A2143))</f>
        <v>End of Project</v>
      </c>
      <c r="B2144" s="473" t="str">
        <f>IF(ISNUMBER('Named Boundary Report'!$A2143), "",TRIM(SUBSTITUTE('Named Boundary Report'!$A2143, CHAR(160), " ")))</f>
        <v/>
      </c>
      <c r="C2144" s="475">
        <f>'Named Boundary Report'!$F2143</f>
        <v>0</v>
      </c>
    </row>
    <row r="2145" spans="1:3" x14ac:dyDescent="0.25">
      <c r="A2145" s="532" t="str">
        <f>IF(ISNUMBER(VALUE(SUBSTITUTE('Named Boundary Report'!$A2144,"+",""))), VALUE(SUBSTITUTE('Named Boundary Report'!$A2144,"+","")), IF(TRIM('Named Boundary Report'!$A2144)="", "End of Project", $A2144))</f>
        <v>End of Project</v>
      </c>
      <c r="B2145" s="473" t="str">
        <f>IF(ISNUMBER('Named Boundary Report'!$A2144), "",TRIM(SUBSTITUTE('Named Boundary Report'!$A2144, CHAR(160), " ")))</f>
        <v/>
      </c>
      <c r="C2145" s="475">
        <f>'Named Boundary Report'!$F2144</f>
        <v>0</v>
      </c>
    </row>
    <row r="2146" spans="1:3" x14ac:dyDescent="0.25">
      <c r="A2146" s="532" t="str">
        <f>IF(ISNUMBER(VALUE(SUBSTITUTE('Named Boundary Report'!$A2145,"+",""))), VALUE(SUBSTITUTE('Named Boundary Report'!$A2145,"+","")), IF(TRIM('Named Boundary Report'!$A2145)="", "End of Project", $A2145))</f>
        <v>End of Project</v>
      </c>
      <c r="B2146" s="473" t="str">
        <f>IF(ISNUMBER('Named Boundary Report'!$A2145), "",TRIM(SUBSTITUTE('Named Boundary Report'!$A2145, CHAR(160), " ")))</f>
        <v/>
      </c>
      <c r="C2146" s="475">
        <f>'Named Boundary Report'!$F2145</f>
        <v>0</v>
      </c>
    </row>
    <row r="2147" spans="1:3" x14ac:dyDescent="0.25">
      <c r="A2147" s="532" t="str">
        <f>IF(ISNUMBER(VALUE(SUBSTITUTE('Named Boundary Report'!$A2146,"+",""))), VALUE(SUBSTITUTE('Named Boundary Report'!$A2146,"+","")), IF(TRIM('Named Boundary Report'!$A2146)="", "End of Project", $A2146))</f>
        <v>End of Project</v>
      </c>
      <c r="B2147" s="473" t="str">
        <f>IF(ISNUMBER('Named Boundary Report'!$A2146), "",TRIM(SUBSTITUTE('Named Boundary Report'!$A2146, CHAR(160), " ")))</f>
        <v/>
      </c>
      <c r="C2147" s="475">
        <f>'Named Boundary Report'!$F2146</f>
        <v>0</v>
      </c>
    </row>
    <row r="2148" spans="1:3" x14ac:dyDescent="0.25">
      <c r="A2148" s="532" t="str">
        <f>IF(ISNUMBER(VALUE(SUBSTITUTE('Named Boundary Report'!$A2147,"+",""))), VALUE(SUBSTITUTE('Named Boundary Report'!$A2147,"+","")), IF(TRIM('Named Boundary Report'!$A2147)="", "End of Project", $A2147))</f>
        <v>End of Project</v>
      </c>
      <c r="B2148" s="473" t="str">
        <f>IF(ISNUMBER('Named Boundary Report'!$A2147), "",TRIM(SUBSTITUTE('Named Boundary Report'!$A2147, CHAR(160), " ")))</f>
        <v/>
      </c>
      <c r="C2148" s="475">
        <f>'Named Boundary Report'!$F2147</f>
        <v>0</v>
      </c>
    </row>
    <row r="2149" spans="1:3" x14ac:dyDescent="0.25">
      <c r="A2149" s="532" t="str">
        <f>IF(ISNUMBER(VALUE(SUBSTITUTE('Named Boundary Report'!$A2148,"+",""))), VALUE(SUBSTITUTE('Named Boundary Report'!$A2148,"+","")), IF(TRIM('Named Boundary Report'!$A2148)="", "End of Project", $A2148))</f>
        <v>End of Project</v>
      </c>
      <c r="B2149" s="473" t="str">
        <f>IF(ISNUMBER('Named Boundary Report'!$A2148), "",TRIM(SUBSTITUTE('Named Boundary Report'!$A2148, CHAR(160), " ")))</f>
        <v/>
      </c>
      <c r="C2149" s="475">
        <f>'Named Boundary Report'!$F2148</f>
        <v>0</v>
      </c>
    </row>
    <row r="2150" spans="1:3" x14ac:dyDescent="0.25">
      <c r="A2150" s="532" t="str">
        <f>IF(ISNUMBER(VALUE(SUBSTITUTE('Named Boundary Report'!$A2149,"+",""))), VALUE(SUBSTITUTE('Named Boundary Report'!$A2149,"+","")), IF(TRIM('Named Boundary Report'!$A2149)="", "End of Project", $A2149))</f>
        <v>End of Project</v>
      </c>
      <c r="B2150" s="473" t="str">
        <f>IF(ISNUMBER('Named Boundary Report'!$A2149), "",TRIM(SUBSTITUTE('Named Boundary Report'!$A2149, CHAR(160), " ")))</f>
        <v/>
      </c>
      <c r="C2150" s="475">
        <f>'Named Boundary Report'!$F2149</f>
        <v>0</v>
      </c>
    </row>
    <row r="2151" spans="1:3" x14ac:dyDescent="0.25">
      <c r="A2151" s="532" t="str">
        <f>IF(ISNUMBER(VALUE(SUBSTITUTE('Named Boundary Report'!$A2150,"+",""))), VALUE(SUBSTITUTE('Named Boundary Report'!$A2150,"+","")), IF(TRIM('Named Boundary Report'!$A2150)="", "End of Project", $A2150))</f>
        <v>End of Project</v>
      </c>
      <c r="B2151" s="473" t="str">
        <f>IF(ISNUMBER('Named Boundary Report'!$A2150), "",TRIM(SUBSTITUTE('Named Boundary Report'!$A2150, CHAR(160), " ")))</f>
        <v/>
      </c>
      <c r="C2151" s="475">
        <f>'Named Boundary Report'!$F2150</f>
        <v>0</v>
      </c>
    </row>
    <row r="2152" spans="1:3" x14ac:dyDescent="0.25">
      <c r="A2152" s="532" t="str">
        <f>IF(ISNUMBER(VALUE(SUBSTITUTE('Named Boundary Report'!$A2151,"+",""))), VALUE(SUBSTITUTE('Named Boundary Report'!$A2151,"+","")), IF(TRIM('Named Boundary Report'!$A2151)="", "End of Project", $A2151))</f>
        <v>End of Project</v>
      </c>
      <c r="B2152" s="473" t="str">
        <f>IF(ISNUMBER('Named Boundary Report'!$A2151), "",TRIM(SUBSTITUTE('Named Boundary Report'!$A2151, CHAR(160), " ")))</f>
        <v/>
      </c>
      <c r="C2152" s="475">
        <f>'Named Boundary Report'!$F2151</f>
        <v>0</v>
      </c>
    </row>
    <row r="2153" spans="1:3" x14ac:dyDescent="0.25">
      <c r="A2153" s="532" t="str">
        <f>IF(ISNUMBER(VALUE(SUBSTITUTE('Named Boundary Report'!$A2152,"+",""))), VALUE(SUBSTITUTE('Named Boundary Report'!$A2152,"+","")), IF(TRIM('Named Boundary Report'!$A2152)="", "End of Project", $A2152))</f>
        <v>End of Project</v>
      </c>
      <c r="B2153" s="473" t="str">
        <f>IF(ISNUMBER('Named Boundary Report'!$A2152), "",TRIM(SUBSTITUTE('Named Boundary Report'!$A2152, CHAR(160), " ")))</f>
        <v/>
      </c>
      <c r="C2153" s="475">
        <f>'Named Boundary Report'!$F2152</f>
        <v>0</v>
      </c>
    </row>
    <row r="2154" spans="1:3" x14ac:dyDescent="0.25">
      <c r="A2154" s="532" t="str">
        <f>IF(ISNUMBER(VALUE(SUBSTITUTE('Named Boundary Report'!$A2153,"+",""))), VALUE(SUBSTITUTE('Named Boundary Report'!$A2153,"+","")), IF(TRIM('Named Boundary Report'!$A2153)="", "End of Project", $A2153))</f>
        <v>End of Project</v>
      </c>
      <c r="B2154" s="473" t="str">
        <f>IF(ISNUMBER('Named Boundary Report'!$A2153), "",TRIM(SUBSTITUTE('Named Boundary Report'!$A2153, CHAR(160), " ")))</f>
        <v/>
      </c>
      <c r="C2154" s="475">
        <f>'Named Boundary Report'!$F2153</f>
        <v>0</v>
      </c>
    </row>
    <row r="2155" spans="1:3" x14ac:dyDescent="0.25">
      <c r="A2155" s="532" t="str">
        <f>IF(ISNUMBER(VALUE(SUBSTITUTE('Named Boundary Report'!$A2154,"+",""))), VALUE(SUBSTITUTE('Named Boundary Report'!$A2154,"+","")), IF(TRIM('Named Boundary Report'!$A2154)="", "End of Project", $A2154))</f>
        <v>End of Project</v>
      </c>
      <c r="B2155" s="473" t="str">
        <f>IF(ISNUMBER('Named Boundary Report'!$A2154), "",TRIM(SUBSTITUTE('Named Boundary Report'!$A2154, CHAR(160), " ")))</f>
        <v/>
      </c>
      <c r="C2155" s="475">
        <f>'Named Boundary Report'!$F2154</f>
        <v>0</v>
      </c>
    </row>
    <row r="2156" spans="1:3" x14ac:dyDescent="0.25">
      <c r="A2156" s="532" t="str">
        <f>IF(ISNUMBER(VALUE(SUBSTITUTE('Named Boundary Report'!$A2155,"+",""))), VALUE(SUBSTITUTE('Named Boundary Report'!$A2155,"+","")), IF(TRIM('Named Boundary Report'!$A2155)="", "End of Project", $A2155))</f>
        <v>End of Project</v>
      </c>
      <c r="B2156" s="473" t="str">
        <f>IF(ISNUMBER('Named Boundary Report'!$A2155), "",TRIM(SUBSTITUTE('Named Boundary Report'!$A2155, CHAR(160), " ")))</f>
        <v/>
      </c>
      <c r="C2156" s="475">
        <f>'Named Boundary Report'!$F2155</f>
        <v>0</v>
      </c>
    </row>
    <row r="2157" spans="1:3" x14ac:dyDescent="0.25">
      <c r="A2157" s="532" t="str">
        <f>IF(ISNUMBER(VALUE(SUBSTITUTE('Named Boundary Report'!$A2156,"+",""))), VALUE(SUBSTITUTE('Named Boundary Report'!$A2156,"+","")), IF(TRIM('Named Boundary Report'!$A2156)="", "End of Project", $A2156))</f>
        <v>End of Project</v>
      </c>
      <c r="B2157" s="473" t="str">
        <f>IF(ISNUMBER('Named Boundary Report'!$A2156), "",TRIM(SUBSTITUTE('Named Boundary Report'!$A2156, CHAR(160), " ")))</f>
        <v/>
      </c>
      <c r="C2157" s="475">
        <f>'Named Boundary Report'!$F2156</f>
        <v>0</v>
      </c>
    </row>
    <row r="2158" spans="1:3" x14ac:dyDescent="0.25">
      <c r="A2158" s="532" t="str">
        <f>IF(ISNUMBER(VALUE(SUBSTITUTE('Named Boundary Report'!$A2157,"+",""))), VALUE(SUBSTITUTE('Named Boundary Report'!$A2157,"+","")), IF(TRIM('Named Boundary Report'!$A2157)="", "End of Project", $A2157))</f>
        <v>End of Project</v>
      </c>
      <c r="B2158" s="473" t="str">
        <f>IF(ISNUMBER('Named Boundary Report'!$A2157), "",TRIM(SUBSTITUTE('Named Boundary Report'!$A2157, CHAR(160), " ")))</f>
        <v/>
      </c>
      <c r="C2158" s="475">
        <f>'Named Boundary Report'!$F2157</f>
        <v>0</v>
      </c>
    </row>
    <row r="2159" spans="1:3" x14ac:dyDescent="0.25">
      <c r="A2159" s="532" t="str">
        <f>IF(ISNUMBER(VALUE(SUBSTITUTE('Named Boundary Report'!$A2158,"+",""))), VALUE(SUBSTITUTE('Named Boundary Report'!$A2158,"+","")), IF(TRIM('Named Boundary Report'!$A2158)="", "End of Project", $A2158))</f>
        <v>End of Project</v>
      </c>
      <c r="B2159" s="473" t="str">
        <f>IF(ISNUMBER('Named Boundary Report'!$A2158), "",TRIM(SUBSTITUTE('Named Boundary Report'!$A2158, CHAR(160), " ")))</f>
        <v/>
      </c>
      <c r="C2159" s="475">
        <f>'Named Boundary Report'!$F2158</f>
        <v>0</v>
      </c>
    </row>
    <row r="2160" spans="1:3" x14ac:dyDescent="0.25">
      <c r="A2160" s="532" t="str">
        <f>IF(ISNUMBER(VALUE(SUBSTITUTE('Named Boundary Report'!$A2159,"+",""))), VALUE(SUBSTITUTE('Named Boundary Report'!$A2159,"+","")), IF(TRIM('Named Boundary Report'!$A2159)="", "End of Project", $A2159))</f>
        <v>End of Project</v>
      </c>
      <c r="B2160" s="473" t="str">
        <f>IF(ISNUMBER('Named Boundary Report'!$A2159), "",TRIM(SUBSTITUTE('Named Boundary Report'!$A2159, CHAR(160), " ")))</f>
        <v/>
      </c>
      <c r="C2160" s="475">
        <f>'Named Boundary Report'!$F2159</f>
        <v>0</v>
      </c>
    </row>
    <row r="2161" spans="1:3" x14ac:dyDescent="0.25">
      <c r="A2161" s="532" t="str">
        <f>IF(ISNUMBER(VALUE(SUBSTITUTE('Named Boundary Report'!$A2160,"+",""))), VALUE(SUBSTITUTE('Named Boundary Report'!$A2160,"+","")), IF(TRIM('Named Boundary Report'!$A2160)="", "End of Project", $A2160))</f>
        <v>End of Project</v>
      </c>
      <c r="B2161" s="473" t="str">
        <f>IF(ISNUMBER('Named Boundary Report'!$A2160), "",TRIM(SUBSTITUTE('Named Boundary Report'!$A2160, CHAR(160), " ")))</f>
        <v/>
      </c>
      <c r="C2161" s="475">
        <f>'Named Boundary Report'!$F2160</f>
        <v>0</v>
      </c>
    </row>
    <row r="2162" spans="1:3" x14ac:dyDescent="0.25">
      <c r="A2162" s="532" t="str">
        <f>IF(ISNUMBER(VALUE(SUBSTITUTE('Named Boundary Report'!$A2161,"+",""))), VALUE(SUBSTITUTE('Named Boundary Report'!$A2161,"+","")), IF(TRIM('Named Boundary Report'!$A2161)="", "End of Project", $A2161))</f>
        <v>End of Project</v>
      </c>
      <c r="B2162" s="473" t="str">
        <f>IF(ISNUMBER('Named Boundary Report'!$A2161), "",TRIM(SUBSTITUTE('Named Boundary Report'!$A2161, CHAR(160), " ")))</f>
        <v/>
      </c>
      <c r="C2162" s="475">
        <f>'Named Boundary Report'!$F2161</f>
        <v>0</v>
      </c>
    </row>
    <row r="2163" spans="1:3" x14ac:dyDescent="0.25">
      <c r="A2163" s="532" t="str">
        <f>IF(ISNUMBER(VALUE(SUBSTITUTE('Named Boundary Report'!$A2162,"+",""))), VALUE(SUBSTITUTE('Named Boundary Report'!$A2162,"+","")), IF(TRIM('Named Boundary Report'!$A2162)="", "End of Project", $A2162))</f>
        <v>End of Project</v>
      </c>
      <c r="B2163" s="473" t="str">
        <f>IF(ISNUMBER('Named Boundary Report'!$A2162), "",TRIM(SUBSTITUTE('Named Boundary Report'!$A2162, CHAR(160), " ")))</f>
        <v/>
      </c>
      <c r="C2163" s="475">
        <f>'Named Boundary Report'!$F2162</f>
        <v>0</v>
      </c>
    </row>
    <row r="2164" spans="1:3" x14ac:dyDescent="0.25">
      <c r="A2164" s="532" t="str">
        <f>IF(ISNUMBER(VALUE(SUBSTITUTE('Named Boundary Report'!$A2163,"+",""))), VALUE(SUBSTITUTE('Named Boundary Report'!$A2163,"+","")), IF(TRIM('Named Boundary Report'!$A2163)="", "End of Project", $A2163))</f>
        <v>End of Project</v>
      </c>
      <c r="B2164" s="473" t="str">
        <f>IF(ISNUMBER('Named Boundary Report'!$A2163), "",TRIM(SUBSTITUTE('Named Boundary Report'!$A2163, CHAR(160), " ")))</f>
        <v/>
      </c>
      <c r="C2164" s="475">
        <f>'Named Boundary Report'!$F2163</f>
        <v>0</v>
      </c>
    </row>
    <row r="2165" spans="1:3" x14ac:dyDescent="0.25">
      <c r="A2165" s="532" t="str">
        <f>IF(ISNUMBER(VALUE(SUBSTITUTE('Named Boundary Report'!$A2164,"+",""))), VALUE(SUBSTITUTE('Named Boundary Report'!$A2164,"+","")), IF(TRIM('Named Boundary Report'!$A2164)="", "End of Project", $A2164))</f>
        <v>End of Project</v>
      </c>
      <c r="B2165" s="473" t="str">
        <f>IF(ISNUMBER('Named Boundary Report'!$A2164), "",TRIM(SUBSTITUTE('Named Boundary Report'!$A2164, CHAR(160), " ")))</f>
        <v/>
      </c>
      <c r="C2165" s="475">
        <f>'Named Boundary Report'!$F2164</f>
        <v>0</v>
      </c>
    </row>
    <row r="2166" spans="1:3" x14ac:dyDescent="0.25">
      <c r="A2166" s="532" t="str">
        <f>IF(ISNUMBER(VALUE(SUBSTITUTE('Named Boundary Report'!$A2165,"+",""))), VALUE(SUBSTITUTE('Named Boundary Report'!$A2165,"+","")), IF(TRIM('Named Boundary Report'!$A2165)="", "End of Project", $A2165))</f>
        <v>End of Project</v>
      </c>
      <c r="B2166" s="473" t="str">
        <f>IF(ISNUMBER('Named Boundary Report'!$A2165), "",TRIM(SUBSTITUTE('Named Boundary Report'!$A2165, CHAR(160), " ")))</f>
        <v/>
      </c>
      <c r="C2166" s="475">
        <f>'Named Boundary Report'!$F2165</f>
        <v>0</v>
      </c>
    </row>
    <row r="2167" spans="1:3" x14ac:dyDescent="0.25">
      <c r="A2167" s="532" t="str">
        <f>IF(ISNUMBER(VALUE(SUBSTITUTE('Named Boundary Report'!$A2166,"+",""))), VALUE(SUBSTITUTE('Named Boundary Report'!$A2166,"+","")), IF(TRIM('Named Boundary Report'!$A2166)="", "End of Project", $A2166))</f>
        <v>End of Project</v>
      </c>
      <c r="B2167" s="473" t="str">
        <f>IF(ISNUMBER('Named Boundary Report'!$A2166), "",TRIM(SUBSTITUTE('Named Boundary Report'!$A2166, CHAR(160), " ")))</f>
        <v/>
      </c>
      <c r="C2167" s="475">
        <f>'Named Boundary Report'!$F2166</f>
        <v>0</v>
      </c>
    </row>
    <row r="2168" spans="1:3" x14ac:dyDescent="0.25">
      <c r="A2168" s="532" t="str">
        <f>IF(ISNUMBER(VALUE(SUBSTITUTE('Named Boundary Report'!$A2167,"+",""))), VALUE(SUBSTITUTE('Named Boundary Report'!$A2167,"+","")), IF(TRIM('Named Boundary Report'!$A2167)="", "End of Project", $A2167))</f>
        <v>End of Project</v>
      </c>
      <c r="B2168" s="473" t="str">
        <f>IF(ISNUMBER('Named Boundary Report'!$A2167), "",TRIM(SUBSTITUTE('Named Boundary Report'!$A2167, CHAR(160), " ")))</f>
        <v/>
      </c>
      <c r="C2168" s="475">
        <f>'Named Boundary Report'!$F2167</f>
        <v>0</v>
      </c>
    </row>
    <row r="2169" spans="1:3" x14ac:dyDescent="0.25">
      <c r="A2169" s="532" t="str">
        <f>IF(ISNUMBER(VALUE(SUBSTITUTE('Named Boundary Report'!$A2168,"+",""))), VALUE(SUBSTITUTE('Named Boundary Report'!$A2168,"+","")), IF(TRIM('Named Boundary Report'!$A2168)="", "End of Project", $A2168))</f>
        <v>End of Project</v>
      </c>
      <c r="B2169" s="473" t="str">
        <f>IF(ISNUMBER('Named Boundary Report'!$A2168), "",TRIM(SUBSTITUTE('Named Boundary Report'!$A2168, CHAR(160), " ")))</f>
        <v/>
      </c>
      <c r="C2169" s="475">
        <f>'Named Boundary Report'!$F2168</f>
        <v>0</v>
      </c>
    </row>
    <row r="2170" spans="1:3" x14ac:dyDescent="0.25">
      <c r="A2170" s="532" t="str">
        <f>IF(ISNUMBER(VALUE(SUBSTITUTE('Named Boundary Report'!$A2169,"+",""))), VALUE(SUBSTITUTE('Named Boundary Report'!$A2169,"+","")), IF(TRIM('Named Boundary Report'!$A2169)="", "End of Project", $A2169))</f>
        <v>End of Project</v>
      </c>
      <c r="B2170" s="473" t="str">
        <f>IF(ISNUMBER('Named Boundary Report'!$A2169), "",TRIM(SUBSTITUTE('Named Boundary Report'!$A2169, CHAR(160), " ")))</f>
        <v/>
      </c>
      <c r="C2170" s="475">
        <f>'Named Boundary Report'!$F2169</f>
        <v>0</v>
      </c>
    </row>
    <row r="2171" spans="1:3" x14ac:dyDescent="0.25">
      <c r="A2171" s="532" t="str">
        <f>IF(ISNUMBER(VALUE(SUBSTITUTE('Named Boundary Report'!$A2170,"+",""))), VALUE(SUBSTITUTE('Named Boundary Report'!$A2170,"+","")), IF(TRIM('Named Boundary Report'!$A2170)="", "End of Project", $A2170))</f>
        <v>End of Project</v>
      </c>
      <c r="B2171" s="473" t="str">
        <f>IF(ISNUMBER('Named Boundary Report'!$A2170), "",TRIM(SUBSTITUTE('Named Boundary Report'!$A2170, CHAR(160), " ")))</f>
        <v/>
      </c>
      <c r="C2171" s="475">
        <f>'Named Boundary Report'!$F2170</f>
        <v>0</v>
      </c>
    </row>
    <row r="2172" spans="1:3" x14ac:dyDescent="0.25">
      <c r="A2172" s="532" t="str">
        <f>IF(ISNUMBER(VALUE(SUBSTITUTE('Named Boundary Report'!$A2171,"+",""))), VALUE(SUBSTITUTE('Named Boundary Report'!$A2171,"+","")), IF(TRIM('Named Boundary Report'!$A2171)="", "End of Project", $A2171))</f>
        <v>End of Project</v>
      </c>
      <c r="B2172" s="473" t="str">
        <f>IF(ISNUMBER('Named Boundary Report'!$A2171), "",TRIM(SUBSTITUTE('Named Boundary Report'!$A2171, CHAR(160), " ")))</f>
        <v/>
      </c>
      <c r="C2172" s="475">
        <f>'Named Boundary Report'!$F2171</f>
        <v>0</v>
      </c>
    </row>
    <row r="2173" spans="1:3" x14ac:dyDescent="0.25">
      <c r="A2173" s="532" t="str">
        <f>IF(ISNUMBER(VALUE(SUBSTITUTE('Named Boundary Report'!$A2172,"+",""))), VALUE(SUBSTITUTE('Named Boundary Report'!$A2172,"+","")), IF(TRIM('Named Boundary Report'!$A2172)="", "End of Project", $A2172))</f>
        <v>End of Project</v>
      </c>
      <c r="B2173" s="473" t="str">
        <f>IF(ISNUMBER('Named Boundary Report'!$A2172), "",TRIM(SUBSTITUTE('Named Boundary Report'!$A2172, CHAR(160), " ")))</f>
        <v/>
      </c>
      <c r="C2173" s="475">
        <f>'Named Boundary Report'!$F2172</f>
        <v>0</v>
      </c>
    </row>
    <row r="2174" spans="1:3" x14ac:dyDescent="0.25">
      <c r="A2174" s="532" t="str">
        <f>IF(ISNUMBER(VALUE(SUBSTITUTE('Named Boundary Report'!$A2173,"+",""))), VALUE(SUBSTITUTE('Named Boundary Report'!$A2173,"+","")), IF(TRIM('Named Boundary Report'!$A2173)="", "End of Project", $A2173))</f>
        <v>End of Project</v>
      </c>
      <c r="B2174" s="473" t="str">
        <f>IF(ISNUMBER('Named Boundary Report'!$A2173), "",TRIM(SUBSTITUTE('Named Boundary Report'!$A2173, CHAR(160), " ")))</f>
        <v/>
      </c>
      <c r="C2174" s="475">
        <f>'Named Boundary Report'!$F2173</f>
        <v>0</v>
      </c>
    </row>
    <row r="2175" spans="1:3" x14ac:dyDescent="0.25">
      <c r="A2175" s="532" t="str">
        <f>IF(ISNUMBER(VALUE(SUBSTITUTE('Named Boundary Report'!$A2174,"+",""))), VALUE(SUBSTITUTE('Named Boundary Report'!$A2174,"+","")), IF(TRIM('Named Boundary Report'!$A2174)="", "End of Project", $A2174))</f>
        <v>End of Project</v>
      </c>
      <c r="B2175" s="473" t="str">
        <f>IF(ISNUMBER('Named Boundary Report'!$A2174), "",TRIM(SUBSTITUTE('Named Boundary Report'!$A2174, CHAR(160), " ")))</f>
        <v/>
      </c>
      <c r="C2175" s="475">
        <f>'Named Boundary Report'!$F2174</f>
        <v>0</v>
      </c>
    </row>
    <row r="2176" spans="1:3" x14ac:dyDescent="0.25">
      <c r="A2176" s="532" t="str">
        <f>IF(ISNUMBER(VALUE(SUBSTITUTE('Named Boundary Report'!$A2175,"+",""))), VALUE(SUBSTITUTE('Named Boundary Report'!$A2175,"+","")), IF(TRIM('Named Boundary Report'!$A2175)="", "End of Project", $A2175))</f>
        <v>End of Project</v>
      </c>
      <c r="B2176" s="473" t="str">
        <f>IF(ISNUMBER('Named Boundary Report'!$A2175), "",TRIM(SUBSTITUTE('Named Boundary Report'!$A2175, CHAR(160), " ")))</f>
        <v/>
      </c>
      <c r="C2176" s="475">
        <f>'Named Boundary Report'!$F2175</f>
        <v>0</v>
      </c>
    </row>
    <row r="2177" spans="1:3" x14ac:dyDescent="0.25">
      <c r="A2177" s="532" t="str">
        <f>IF(ISNUMBER(VALUE(SUBSTITUTE('Named Boundary Report'!$A2176,"+",""))), VALUE(SUBSTITUTE('Named Boundary Report'!$A2176,"+","")), IF(TRIM('Named Boundary Report'!$A2176)="", "End of Project", $A2176))</f>
        <v>End of Project</v>
      </c>
      <c r="B2177" s="473" t="str">
        <f>IF(ISNUMBER('Named Boundary Report'!$A2176), "",TRIM(SUBSTITUTE('Named Boundary Report'!$A2176, CHAR(160), " ")))</f>
        <v/>
      </c>
      <c r="C2177" s="475">
        <f>'Named Boundary Report'!$F2176</f>
        <v>0</v>
      </c>
    </row>
    <row r="2178" spans="1:3" x14ac:dyDescent="0.25">
      <c r="A2178" s="532" t="str">
        <f>IF(ISNUMBER(VALUE(SUBSTITUTE('Named Boundary Report'!$A2177,"+",""))), VALUE(SUBSTITUTE('Named Boundary Report'!$A2177,"+","")), IF(TRIM('Named Boundary Report'!$A2177)="", "End of Project", $A2177))</f>
        <v>End of Project</v>
      </c>
      <c r="B2178" s="473" t="str">
        <f>IF(ISNUMBER('Named Boundary Report'!$A2177), "",TRIM(SUBSTITUTE('Named Boundary Report'!$A2177, CHAR(160), " ")))</f>
        <v/>
      </c>
      <c r="C2178" s="475">
        <f>'Named Boundary Report'!$F2177</f>
        <v>0</v>
      </c>
    </row>
    <row r="2179" spans="1:3" x14ac:dyDescent="0.25">
      <c r="A2179" s="532" t="str">
        <f>IF(ISNUMBER(VALUE(SUBSTITUTE('Named Boundary Report'!$A2178,"+",""))), VALUE(SUBSTITUTE('Named Boundary Report'!$A2178,"+","")), IF(TRIM('Named Boundary Report'!$A2178)="", "End of Project", $A2178))</f>
        <v>End of Project</v>
      </c>
      <c r="B2179" s="473" t="str">
        <f>IF(ISNUMBER('Named Boundary Report'!$A2178), "",TRIM(SUBSTITUTE('Named Boundary Report'!$A2178, CHAR(160), " ")))</f>
        <v/>
      </c>
      <c r="C2179" s="475">
        <f>'Named Boundary Report'!$F2178</f>
        <v>0</v>
      </c>
    </row>
    <row r="2180" spans="1:3" x14ac:dyDescent="0.25">
      <c r="A2180" s="532" t="str">
        <f>IF(ISNUMBER(VALUE(SUBSTITUTE('Named Boundary Report'!$A2179,"+",""))), VALUE(SUBSTITUTE('Named Boundary Report'!$A2179,"+","")), IF(TRIM('Named Boundary Report'!$A2179)="", "End of Project", $A2179))</f>
        <v>End of Project</v>
      </c>
      <c r="B2180" s="473" t="str">
        <f>IF(ISNUMBER('Named Boundary Report'!$A2179), "",TRIM(SUBSTITUTE('Named Boundary Report'!$A2179, CHAR(160), " ")))</f>
        <v/>
      </c>
      <c r="C2180" s="475">
        <f>'Named Boundary Report'!$F2179</f>
        <v>0</v>
      </c>
    </row>
    <row r="2181" spans="1:3" x14ac:dyDescent="0.25">
      <c r="A2181" s="532" t="str">
        <f>IF(ISNUMBER(VALUE(SUBSTITUTE('Named Boundary Report'!$A2180,"+",""))), VALUE(SUBSTITUTE('Named Boundary Report'!$A2180,"+","")), IF(TRIM('Named Boundary Report'!$A2180)="", "End of Project", $A2180))</f>
        <v>End of Project</v>
      </c>
      <c r="B2181" s="473" t="str">
        <f>IF(ISNUMBER('Named Boundary Report'!$A2180), "",TRIM(SUBSTITUTE('Named Boundary Report'!$A2180, CHAR(160), " ")))</f>
        <v/>
      </c>
      <c r="C2181" s="475">
        <f>'Named Boundary Report'!$F2180</f>
        <v>0</v>
      </c>
    </row>
    <row r="2182" spans="1:3" x14ac:dyDescent="0.25">
      <c r="A2182" s="532" t="str">
        <f>IF(ISNUMBER(VALUE(SUBSTITUTE('Named Boundary Report'!$A2181,"+",""))), VALUE(SUBSTITUTE('Named Boundary Report'!$A2181,"+","")), IF(TRIM('Named Boundary Report'!$A2181)="", "End of Project", $A2181))</f>
        <v>End of Project</v>
      </c>
      <c r="B2182" s="473" t="str">
        <f>IF(ISNUMBER('Named Boundary Report'!$A2181), "",TRIM(SUBSTITUTE('Named Boundary Report'!$A2181, CHAR(160), " ")))</f>
        <v/>
      </c>
      <c r="C2182" s="475">
        <f>'Named Boundary Report'!$F2181</f>
        <v>0</v>
      </c>
    </row>
    <row r="2183" spans="1:3" x14ac:dyDescent="0.25">
      <c r="A2183" s="532" t="str">
        <f>IF(ISNUMBER(VALUE(SUBSTITUTE('Named Boundary Report'!$A2182,"+",""))), VALUE(SUBSTITUTE('Named Boundary Report'!$A2182,"+","")), IF(TRIM('Named Boundary Report'!$A2182)="", "End of Project", $A2182))</f>
        <v>End of Project</v>
      </c>
      <c r="B2183" s="473" t="str">
        <f>IF(ISNUMBER('Named Boundary Report'!$A2182), "",TRIM(SUBSTITUTE('Named Boundary Report'!$A2182, CHAR(160), " ")))</f>
        <v/>
      </c>
      <c r="C2183" s="475">
        <f>'Named Boundary Report'!$F2182</f>
        <v>0</v>
      </c>
    </row>
    <row r="2184" spans="1:3" x14ac:dyDescent="0.25">
      <c r="A2184" s="532" t="str">
        <f>IF(ISNUMBER(VALUE(SUBSTITUTE('Named Boundary Report'!$A2183,"+",""))), VALUE(SUBSTITUTE('Named Boundary Report'!$A2183,"+","")), IF(TRIM('Named Boundary Report'!$A2183)="", "End of Project", $A2183))</f>
        <v>End of Project</v>
      </c>
      <c r="B2184" s="473" t="str">
        <f>IF(ISNUMBER('Named Boundary Report'!$A2183), "",TRIM(SUBSTITUTE('Named Boundary Report'!$A2183, CHAR(160), " ")))</f>
        <v/>
      </c>
      <c r="C2184" s="475">
        <f>'Named Boundary Report'!$F2183</f>
        <v>0</v>
      </c>
    </row>
    <row r="2185" spans="1:3" x14ac:dyDescent="0.25">
      <c r="A2185" s="532" t="str">
        <f>IF(ISNUMBER(VALUE(SUBSTITUTE('Named Boundary Report'!$A2184,"+",""))), VALUE(SUBSTITUTE('Named Boundary Report'!$A2184,"+","")), IF(TRIM('Named Boundary Report'!$A2184)="", "End of Project", $A2184))</f>
        <v>End of Project</v>
      </c>
      <c r="B2185" s="473" t="str">
        <f>IF(ISNUMBER('Named Boundary Report'!$A2184), "",TRIM(SUBSTITUTE('Named Boundary Report'!$A2184, CHAR(160), " ")))</f>
        <v/>
      </c>
      <c r="C2185" s="475">
        <f>'Named Boundary Report'!$F2184</f>
        <v>0</v>
      </c>
    </row>
    <row r="2186" spans="1:3" x14ac:dyDescent="0.25">
      <c r="A2186" s="532" t="str">
        <f>IF(ISNUMBER(VALUE(SUBSTITUTE('Named Boundary Report'!$A2185,"+",""))), VALUE(SUBSTITUTE('Named Boundary Report'!$A2185,"+","")), IF(TRIM('Named Boundary Report'!$A2185)="", "End of Project", $A2185))</f>
        <v>End of Project</v>
      </c>
      <c r="B2186" s="473" t="str">
        <f>IF(ISNUMBER('Named Boundary Report'!$A2185), "",TRIM(SUBSTITUTE('Named Boundary Report'!$A2185, CHAR(160), " ")))</f>
        <v/>
      </c>
      <c r="C2186" s="475">
        <f>'Named Boundary Report'!$F2185</f>
        <v>0</v>
      </c>
    </row>
    <row r="2187" spans="1:3" x14ac:dyDescent="0.25">
      <c r="A2187" s="532" t="str">
        <f>IF(ISNUMBER(VALUE(SUBSTITUTE('Named Boundary Report'!$A2186,"+",""))), VALUE(SUBSTITUTE('Named Boundary Report'!$A2186,"+","")), IF(TRIM('Named Boundary Report'!$A2186)="", "End of Project", $A2186))</f>
        <v>End of Project</v>
      </c>
      <c r="B2187" s="473" t="str">
        <f>IF(ISNUMBER('Named Boundary Report'!$A2186), "",TRIM(SUBSTITUTE('Named Boundary Report'!$A2186, CHAR(160), " ")))</f>
        <v/>
      </c>
      <c r="C2187" s="475">
        <f>'Named Boundary Report'!$F2186</f>
        <v>0</v>
      </c>
    </row>
    <row r="2188" spans="1:3" x14ac:dyDescent="0.25">
      <c r="A2188" s="532" t="str">
        <f>IF(ISNUMBER(VALUE(SUBSTITUTE('Named Boundary Report'!$A2187,"+",""))), VALUE(SUBSTITUTE('Named Boundary Report'!$A2187,"+","")), IF(TRIM('Named Boundary Report'!$A2187)="", "End of Project", $A2187))</f>
        <v>End of Project</v>
      </c>
      <c r="B2188" s="473" t="str">
        <f>IF(ISNUMBER('Named Boundary Report'!$A2187), "",TRIM(SUBSTITUTE('Named Boundary Report'!$A2187, CHAR(160), " ")))</f>
        <v/>
      </c>
      <c r="C2188" s="475">
        <f>'Named Boundary Report'!$F2187</f>
        <v>0</v>
      </c>
    </row>
    <row r="2189" spans="1:3" x14ac:dyDescent="0.25">
      <c r="A2189" s="532" t="str">
        <f>IF(ISNUMBER(VALUE(SUBSTITUTE('Named Boundary Report'!$A2188,"+",""))), VALUE(SUBSTITUTE('Named Boundary Report'!$A2188,"+","")), IF(TRIM('Named Boundary Report'!$A2188)="", "End of Project", $A2188))</f>
        <v>End of Project</v>
      </c>
      <c r="B2189" s="473" t="str">
        <f>IF(ISNUMBER('Named Boundary Report'!$A2188), "",TRIM(SUBSTITUTE('Named Boundary Report'!$A2188, CHAR(160), " ")))</f>
        <v/>
      </c>
      <c r="C2189" s="475">
        <f>'Named Boundary Report'!$F2188</f>
        <v>0</v>
      </c>
    </row>
    <row r="2190" spans="1:3" x14ac:dyDescent="0.25">
      <c r="A2190" s="532" t="str">
        <f>IF(ISNUMBER(VALUE(SUBSTITUTE('Named Boundary Report'!$A2189,"+",""))), VALUE(SUBSTITUTE('Named Boundary Report'!$A2189,"+","")), IF(TRIM('Named Boundary Report'!$A2189)="", "End of Project", $A2189))</f>
        <v>End of Project</v>
      </c>
      <c r="B2190" s="473" t="str">
        <f>IF(ISNUMBER('Named Boundary Report'!$A2189), "",TRIM(SUBSTITUTE('Named Boundary Report'!$A2189, CHAR(160), " ")))</f>
        <v/>
      </c>
      <c r="C2190" s="475">
        <f>'Named Boundary Report'!$F2189</f>
        <v>0</v>
      </c>
    </row>
    <row r="2191" spans="1:3" x14ac:dyDescent="0.25">
      <c r="A2191" s="532" t="str">
        <f>IF(ISNUMBER(VALUE(SUBSTITUTE('Named Boundary Report'!$A2190,"+",""))), VALUE(SUBSTITUTE('Named Boundary Report'!$A2190,"+","")), IF(TRIM('Named Boundary Report'!$A2190)="", "End of Project", $A2190))</f>
        <v>End of Project</v>
      </c>
      <c r="B2191" s="473" t="str">
        <f>IF(ISNUMBER('Named Boundary Report'!$A2190), "",TRIM(SUBSTITUTE('Named Boundary Report'!$A2190, CHAR(160), " ")))</f>
        <v/>
      </c>
      <c r="C2191" s="475">
        <f>'Named Boundary Report'!$F2190</f>
        <v>0</v>
      </c>
    </row>
    <row r="2192" spans="1:3" x14ac:dyDescent="0.25">
      <c r="A2192" s="532" t="str">
        <f>IF(ISNUMBER(VALUE(SUBSTITUTE('Named Boundary Report'!$A2191,"+",""))), VALUE(SUBSTITUTE('Named Boundary Report'!$A2191,"+","")), IF(TRIM('Named Boundary Report'!$A2191)="", "End of Project", $A2191))</f>
        <v>End of Project</v>
      </c>
      <c r="B2192" s="473" t="str">
        <f>IF(ISNUMBER('Named Boundary Report'!$A2191), "",TRIM(SUBSTITUTE('Named Boundary Report'!$A2191, CHAR(160), " ")))</f>
        <v/>
      </c>
      <c r="C2192" s="475">
        <f>'Named Boundary Report'!$F2191</f>
        <v>0</v>
      </c>
    </row>
    <row r="2193" spans="1:3" x14ac:dyDescent="0.25">
      <c r="A2193" s="532" t="str">
        <f>IF(ISNUMBER(VALUE(SUBSTITUTE('Named Boundary Report'!$A2192,"+",""))), VALUE(SUBSTITUTE('Named Boundary Report'!$A2192,"+","")), IF(TRIM('Named Boundary Report'!$A2192)="", "End of Project", $A2192))</f>
        <v>End of Project</v>
      </c>
      <c r="B2193" s="473" t="str">
        <f>IF(ISNUMBER('Named Boundary Report'!$A2192), "",TRIM(SUBSTITUTE('Named Boundary Report'!$A2192, CHAR(160), " ")))</f>
        <v/>
      </c>
      <c r="C2193" s="475">
        <f>'Named Boundary Report'!$F2192</f>
        <v>0</v>
      </c>
    </row>
    <row r="2194" spans="1:3" x14ac:dyDescent="0.25">
      <c r="A2194" s="532" t="str">
        <f>IF(ISNUMBER(VALUE(SUBSTITUTE('Named Boundary Report'!$A2193,"+",""))), VALUE(SUBSTITUTE('Named Boundary Report'!$A2193,"+","")), IF(TRIM('Named Boundary Report'!$A2193)="", "End of Project", $A2193))</f>
        <v>End of Project</v>
      </c>
      <c r="B2194" s="473" t="str">
        <f>IF(ISNUMBER('Named Boundary Report'!$A2193), "",TRIM(SUBSTITUTE('Named Boundary Report'!$A2193, CHAR(160), " ")))</f>
        <v/>
      </c>
      <c r="C2194" s="475">
        <f>'Named Boundary Report'!$F2193</f>
        <v>0</v>
      </c>
    </row>
    <row r="2195" spans="1:3" x14ac:dyDescent="0.25">
      <c r="A2195" s="532" t="str">
        <f>IF(ISNUMBER(VALUE(SUBSTITUTE('Named Boundary Report'!$A2194,"+",""))), VALUE(SUBSTITUTE('Named Boundary Report'!$A2194,"+","")), IF(TRIM('Named Boundary Report'!$A2194)="", "End of Project", $A2194))</f>
        <v>End of Project</v>
      </c>
      <c r="B2195" s="473" t="str">
        <f>IF(ISNUMBER('Named Boundary Report'!$A2194), "",TRIM(SUBSTITUTE('Named Boundary Report'!$A2194, CHAR(160), " ")))</f>
        <v/>
      </c>
      <c r="C2195" s="475">
        <f>'Named Boundary Report'!$F2194</f>
        <v>0</v>
      </c>
    </row>
    <row r="2196" spans="1:3" x14ac:dyDescent="0.25">
      <c r="A2196" s="532" t="str">
        <f>IF(ISNUMBER(VALUE(SUBSTITUTE('Named Boundary Report'!$A2195,"+",""))), VALUE(SUBSTITUTE('Named Boundary Report'!$A2195,"+","")), IF(TRIM('Named Boundary Report'!$A2195)="", "End of Project", $A2195))</f>
        <v>End of Project</v>
      </c>
      <c r="B2196" s="473" t="str">
        <f>IF(ISNUMBER('Named Boundary Report'!$A2195), "",TRIM(SUBSTITUTE('Named Boundary Report'!$A2195, CHAR(160), " ")))</f>
        <v/>
      </c>
      <c r="C2196" s="475">
        <f>'Named Boundary Report'!$F2195</f>
        <v>0</v>
      </c>
    </row>
    <row r="2197" spans="1:3" x14ac:dyDescent="0.25">
      <c r="A2197" s="532" t="str">
        <f>IF(ISNUMBER(VALUE(SUBSTITUTE('Named Boundary Report'!$A2196,"+",""))), VALUE(SUBSTITUTE('Named Boundary Report'!$A2196,"+","")), IF(TRIM('Named Boundary Report'!$A2196)="", "End of Project", $A2196))</f>
        <v>End of Project</v>
      </c>
      <c r="B2197" s="473" t="str">
        <f>IF(ISNUMBER('Named Boundary Report'!$A2196), "",TRIM(SUBSTITUTE('Named Boundary Report'!$A2196, CHAR(160), " ")))</f>
        <v/>
      </c>
      <c r="C2197" s="475">
        <f>'Named Boundary Report'!$F2196</f>
        <v>0</v>
      </c>
    </row>
    <row r="2198" spans="1:3" x14ac:dyDescent="0.25">
      <c r="A2198" s="532" t="str">
        <f>IF(ISNUMBER(VALUE(SUBSTITUTE('Named Boundary Report'!$A2197,"+",""))), VALUE(SUBSTITUTE('Named Boundary Report'!$A2197,"+","")), IF(TRIM('Named Boundary Report'!$A2197)="", "End of Project", $A2197))</f>
        <v>End of Project</v>
      </c>
      <c r="B2198" s="473" t="str">
        <f>IF(ISNUMBER('Named Boundary Report'!$A2197), "",TRIM(SUBSTITUTE('Named Boundary Report'!$A2197, CHAR(160), " ")))</f>
        <v/>
      </c>
      <c r="C2198" s="475">
        <f>'Named Boundary Report'!$F2197</f>
        <v>0</v>
      </c>
    </row>
    <row r="2199" spans="1:3" x14ac:dyDescent="0.25">
      <c r="A2199" s="532" t="str">
        <f>IF(ISNUMBER(VALUE(SUBSTITUTE('Named Boundary Report'!$A2198,"+",""))), VALUE(SUBSTITUTE('Named Boundary Report'!$A2198,"+","")), IF(TRIM('Named Boundary Report'!$A2198)="", "End of Project", $A2198))</f>
        <v>End of Project</v>
      </c>
      <c r="B2199" s="473" t="str">
        <f>IF(ISNUMBER('Named Boundary Report'!$A2198), "",TRIM(SUBSTITUTE('Named Boundary Report'!$A2198, CHAR(160), " ")))</f>
        <v/>
      </c>
      <c r="C2199" s="475">
        <f>'Named Boundary Report'!$F2198</f>
        <v>0</v>
      </c>
    </row>
    <row r="2200" spans="1:3" x14ac:dyDescent="0.25">
      <c r="A2200" s="532" t="str">
        <f>IF(ISNUMBER(VALUE(SUBSTITUTE('Named Boundary Report'!$A2199,"+",""))), VALUE(SUBSTITUTE('Named Boundary Report'!$A2199,"+","")), IF(TRIM('Named Boundary Report'!$A2199)="", "End of Project", $A2199))</f>
        <v>End of Project</v>
      </c>
      <c r="B2200" s="473" t="str">
        <f>IF(ISNUMBER('Named Boundary Report'!$A2199), "",TRIM(SUBSTITUTE('Named Boundary Report'!$A2199, CHAR(160), " ")))</f>
        <v/>
      </c>
      <c r="C2200" s="475">
        <f>'Named Boundary Report'!$F2199</f>
        <v>0</v>
      </c>
    </row>
    <row r="2201" spans="1:3" x14ac:dyDescent="0.25">
      <c r="A2201" s="532" t="str">
        <f>IF(ISNUMBER(VALUE(SUBSTITUTE('Named Boundary Report'!$A2200,"+",""))), VALUE(SUBSTITUTE('Named Boundary Report'!$A2200,"+","")), IF(TRIM('Named Boundary Report'!$A2200)="", "End of Project", $A2200))</f>
        <v>End of Project</v>
      </c>
      <c r="B2201" s="473" t="str">
        <f>IF(ISNUMBER('Named Boundary Report'!$A2200), "",TRIM(SUBSTITUTE('Named Boundary Report'!$A2200, CHAR(160), " ")))</f>
        <v/>
      </c>
      <c r="C2201" s="475">
        <f>'Named Boundary Report'!$F2200</f>
        <v>0</v>
      </c>
    </row>
    <row r="2202" spans="1:3" x14ac:dyDescent="0.25">
      <c r="A2202" s="532" t="str">
        <f>IF(ISNUMBER(VALUE(SUBSTITUTE('Named Boundary Report'!$A2201,"+",""))), VALUE(SUBSTITUTE('Named Boundary Report'!$A2201,"+","")), IF(TRIM('Named Boundary Report'!$A2201)="", "End of Project", $A2201))</f>
        <v>End of Project</v>
      </c>
      <c r="B2202" s="473" t="str">
        <f>IF(ISNUMBER('Named Boundary Report'!$A2201), "",TRIM(SUBSTITUTE('Named Boundary Report'!$A2201, CHAR(160), " ")))</f>
        <v/>
      </c>
      <c r="C2202" s="475">
        <f>'Named Boundary Report'!$F2201</f>
        <v>0</v>
      </c>
    </row>
    <row r="2203" spans="1:3" x14ac:dyDescent="0.25">
      <c r="A2203" s="532" t="str">
        <f>IF(ISNUMBER(VALUE(SUBSTITUTE('Named Boundary Report'!$A2202,"+",""))), VALUE(SUBSTITUTE('Named Boundary Report'!$A2202,"+","")), IF(TRIM('Named Boundary Report'!$A2202)="", "End of Project", $A2202))</f>
        <v>End of Project</v>
      </c>
      <c r="B2203" s="473" t="str">
        <f>IF(ISNUMBER('Named Boundary Report'!$A2202), "",TRIM(SUBSTITUTE('Named Boundary Report'!$A2202, CHAR(160), " ")))</f>
        <v/>
      </c>
      <c r="C2203" s="475">
        <f>'Named Boundary Report'!$F2202</f>
        <v>0</v>
      </c>
    </row>
    <row r="2204" spans="1:3" x14ac:dyDescent="0.25">
      <c r="A2204" s="532" t="str">
        <f>IF(ISNUMBER(VALUE(SUBSTITUTE('Named Boundary Report'!$A2203,"+",""))), VALUE(SUBSTITUTE('Named Boundary Report'!$A2203,"+","")), IF(TRIM('Named Boundary Report'!$A2203)="", "End of Project", $A2203))</f>
        <v>End of Project</v>
      </c>
      <c r="B2204" s="473" t="str">
        <f>IF(ISNUMBER('Named Boundary Report'!$A2203), "",TRIM(SUBSTITUTE('Named Boundary Report'!$A2203, CHAR(160), " ")))</f>
        <v/>
      </c>
      <c r="C2204" s="475">
        <f>'Named Boundary Report'!$F2203</f>
        <v>0</v>
      </c>
    </row>
    <row r="2205" spans="1:3" x14ac:dyDescent="0.25">
      <c r="A2205" s="532" t="str">
        <f>IF(ISNUMBER(VALUE(SUBSTITUTE('Named Boundary Report'!$A2204,"+",""))), VALUE(SUBSTITUTE('Named Boundary Report'!$A2204,"+","")), IF(TRIM('Named Boundary Report'!$A2204)="", "End of Project", $A2204))</f>
        <v>End of Project</v>
      </c>
      <c r="B2205" s="473" t="str">
        <f>IF(ISNUMBER('Named Boundary Report'!$A2204), "",TRIM(SUBSTITUTE('Named Boundary Report'!$A2204, CHAR(160), " ")))</f>
        <v/>
      </c>
      <c r="C2205" s="475">
        <f>'Named Boundary Report'!$F2204</f>
        <v>0</v>
      </c>
    </row>
    <row r="2206" spans="1:3" x14ac:dyDescent="0.25">
      <c r="A2206" s="532" t="str">
        <f>IF(ISNUMBER(VALUE(SUBSTITUTE('Named Boundary Report'!$A2205,"+",""))), VALUE(SUBSTITUTE('Named Boundary Report'!$A2205,"+","")), IF(TRIM('Named Boundary Report'!$A2205)="", "End of Project", $A2205))</f>
        <v>End of Project</v>
      </c>
      <c r="B2206" s="473" t="str">
        <f>IF(ISNUMBER('Named Boundary Report'!$A2205), "",TRIM(SUBSTITUTE('Named Boundary Report'!$A2205, CHAR(160), " ")))</f>
        <v/>
      </c>
      <c r="C2206" s="475">
        <f>'Named Boundary Report'!$F2205</f>
        <v>0</v>
      </c>
    </row>
    <row r="2207" spans="1:3" x14ac:dyDescent="0.25">
      <c r="A2207" s="532" t="str">
        <f>IF(ISNUMBER(VALUE(SUBSTITUTE('Named Boundary Report'!$A2206,"+",""))), VALUE(SUBSTITUTE('Named Boundary Report'!$A2206,"+","")), IF(TRIM('Named Boundary Report'!$A2206)="", "End of Project", $A2206))</f>
        <v>End of Project</v>
      </c>
      <c r="B2207" s="473" t="str">
        <f>IF(ISNUMBER('Named Boundary Report'!$A2206), "",TRIM(SUBSTITUTE('Named Boundary Report'!$A2206, CHAR(160), " ")))</f>
        <v/>
      </c>
      <c r="C2207" s="475">
        <f>'Named Boundary Report'!$F2206</f>
        <v>0</v>
      </c>
    </row>
    <row r="2208" spans="1:3" x14ac:dyDescent="0.25">
      <c r="A2208" s="532" t="str">
        <f>IF(ISNUMBER(VALUE(SUBSTITUTE('Named Boundary Report'!$A2207,"+",""))), VALUE(SUBSTITUTE('Named Boundary Report'!$A2207,"+","")), IF(TRIM('Named Boundary Report'!$A2207)="", "End of Project", $A2207))</f>
        <v>End of Project</v>
      </c>
      <c r="B2208" s="473" t="str">
        <f>IF(ISNUMBER('Named Boundary Report'!$A2207), "",TRIM(SUBSTITUTE('Named Boundary Report'!$A2207, CHAR(160), " ")))</f>
        <v/>
      </c>
      <c r="C2208" s="475">
        <f>'Named Boundary Report'!$F2207</f>
        <v>0</v>
      </c>
    </row>
    <row r="2209" spans="1:3" x14ac:dyDescent="0.25">
      <c r="A2209" s="532" t="str">
        <f>IF(ISNUMBER(VALUE(SUBSTITUTE('Named Boundary Report'!$A2208,"+",""))), VALUE(SUBSTITUTE('Named Boundary Report'!$A2208,"+","")), IF(TRIM('Named Boundary Report'!$A2208)="", "End of Project", $A2208))</f>
        <v>End of Project</v>
      </c>
      <c r="B2209" s="473" t="str">
        <f>IF(ISNUMBER('Named Boundary Report'!$A2208), "",TRIM(SUBSTITUTE('Named Boundary Report'!$A2208, CHAR(160), " ")))</f>
        <v/>
      </c>
      <c r="C2209" s="475">
        <f>'Named Boundary Report'!$F2208</f>
        <v>0</v>
      </c>
    </row>
    <row r="2210" spans="1:3" x14ac:dyDescent="0.25">
      <c r="A2210" s="532" t="str">
        <f>IF(ISNUMBER(VALUE(SUBSTITUTE('Named Boundary Report'!$A2209,"+",""))), VALUE(SUBSTITUTE('Named Boundary Report'!$A2209,"+","")), IF(TRIM('Named Boundary Report'!$A2209)="", "End of Project", $A2209))</f>
        <v>End of Project</v>
      </c>
      <c r="B2210" s="473" t="str">
        <f>IF(ISNUMBER('Named Boundary Report'!$A2209), "",TRIM(SUBSTITUTE('Named Boundary Report'!$A2209, CHAR(160), " ")))</f>
        <v/>
      </c>
      <c r="C2210" s="475">
        <f>'Named Boundary Report'!$F2209</f>
        <v>0</v>
      </c>
    </row>
    <row r="2211" spans="1:3" x14ac:dyDescent="0.25">
      <c r="A2211" s="532" t="str">
        <f>IF(ISNUMBER(VALUE(SUBSTITUTE('Named Boundary Report'!$A2210,"+",""))), VALUE(SUBSTITUTE('Named Boundary Report'!$A2210,"+","")), IF(TRIM('Named Boundary Report'!$A2210)="", "End of Project", $A2210))</f>
        <v>End of Project</v>
      </c>
      <c r="B2211" s="473" t="str">
        <f>IF(ISNUMBER('Named Boundary Report'!$A2210), "",TRIM(SUBSTITUTE('Named Boundary Report'!$A2210, CHAR(160), " ")))</f>
        <v/>
      </c>
      <c r="C2211" s="475">
        <f>'Named Boundary Report'!$F2210</f>
        <v>0</v>
      </c>
    </row>
    <row r="2212" spans="1:3" x14ac:dyDescent="0.25">
      <c r="A2212" s="532" t="str">
        <f>IF(ISNUMBER(VALUE(SUBSTITUTE('Named Boundary Report'!$A2211,"+",""))), VALUE(SUBSTITUTE('Named Boundary Report'!$A2211,"+","")), IF(TRIM('Named Boundary Report'!$A2211)="", "End of Project", $A2211))</f>
        <v>End of Project</v>
      </c>
      <c r="B2212" s="473" t="str">
        <f>IF(ISNUMBER('Named Boundary Report'!$A2211), "",TRIM(SUBSTITUTE('Named Boundary Report'!$A2211, CHAR(160), " ")))</f>
        <v/>
      </c>
      <c r="C2212" s="475">
        <f>'Named Boundary Report'!$F2211</f>
        <v>0</v>
      </c>
    </row>
    <row r="2213" spans="1:3" x14ac:dyDescent="0.25">
      <c r="A2213" s="532" t="str">
        <f>IF(ISNUMBER(VALUE(SUBSTITUTE('Named Boundary Report'!$A2212,"+",""))), VALUE(SUBSTITUTE('Named Boundary Report'!$A2212,"+","")), IF(TRIM('Named Boundary Report'!$A2212)="", "End of Project", $A2212))</f>
        <v>End of Project</v>
      </c>
      <c r="B2213" s="473" t="str">
        <f>IF(ISNUMBER('Named Boundary Report'!$A2212), "",TRIM(SUBSTITUTE('Named Boundary Report'!$A2212, CHAR(160), " ")))</f>
        <v/>
      </c>
      <c r="C2213" s="475">
        <f>'Named Boundary Report'!$F2212</f>
        <v>0</v>
      </c>
    </row>
    <row r="2214" spans="1:3" x14ac:dyDescent="0.25">
      <c r="A2214" s="532" t="str">
        <f>IF(ISNUMBER(VALUE(SUBSTITUTE('Named Boundary Report'!$A2213,"+",""))), VALUE(SUBSTITUTE('Named Boundary Report'!$A2213,"+","")), IF(TRIM('Named Boundary Report'!$A2213)="", "End of Project", $A2213))</f>
        <v>End of Project</v>
      </c>
      <c r="B2214" s="473" t="str">
        <f>IF(ISNUMBER('Named Boundary Report'!$A2213), "",TRIM(SUBSTITUTE('Named Boundary Report'!$A2213, CHAR(160), " ")))</f>
        <v/>
      </c>
      <c r="C2214" s="475">
        <f>'Named Boundary Report'!$F2213</f>
        <v>0</v>
      </c>
    </row>
    <row r="2215" spans="1:3" x14ac:dyDescent="0.25">
      <c r="A2215" s="532" t="str">
        <f>IF(ISNUMBER(VALUE(SUBSTITUTE('Named Boundary Report'!$A2214,"+",""))), VALUE(SUBSTITUTE('Named Boundary Report'!$A2214,"+","")), IF(TRIM('Named Boundary Report'!$A2214)="", "End of Project", $A2214))</f>
        <v>End of Project</v>
      </c>
      <c r="B2215" s="473" t="str">
        <f>IF(ISNUMBER('Named Boundary Report'!$A2214), "",TRIM(SUBSTITUTE('Named Boundary Report'!$A2214, CHAR(160), " ")))</f>
        <v/>
      </c>
      <c r="C2215" s="475">
        <f>'Named Boundary Report'!$F2214</f>
        <v>0</v>
      </c>
    </row>
    <row r="2216" spans="1:3" x14ac:dyDescent="0.25">
      <c r="A2216" s="532" t="str">
        <f>IF(ISNUMBER(VALUE(SUBSTITUTE('Named Boundary Report'!$A2215,"+",""))), VALUE(SUBSTITUTE('Named Boundary Report'!$A2215,"+","")), IF(TRIM('Named Boundary Report'!$A2215)="", "End of Project", $A2215))</f>
        <v>End of Project</v>
      </c>
      <c r="B2216" s="473" t="str">
        <f>IF(ISNUMBER('Named Boundary Report'!$A2215), "",TRIM(SUBSTITUTE('Named Boundary Report'!$A2215, CHAR(160), " ")))</f>
        <v/>
      </c>
      <c r="C2216" s="475">
        <f>'Named Boundary Report'!$F2215</f>
        <v>0</v>
      </c>
    </row>
    <row r="2217" spans="1:3" x14ac:dyDescent="0.25">
      <c r="A2217" s="532" t="str">
        <f>IF(ISNUMBER(VALUE(SUBSTITUTE('Named Boundary Report'!$A2216,"+",""))), VALUE(SUBSTITUTE('Named Boundary Report'!$A2216,"+","")), IF(TRIM('Named Boundary Report'!$A2216)="", "End of Project", $A2216))</f>
        <v>End of Project</v>
      </c>
      <c r="B2217" s="473" t="str">
        <f>IF(ISNUMBER('Named Boundary Report'!$A2216), "",TRIM(SUBSTITUTE('Named Boundary Report'!$A2216, CHAR(160), " ")))</f>
        <v/>
      </c>
      <c r="C2217" s="475">
        <f>'Named Boundary Report'!$F2216</f>
        <v>0</v>
      </c>
    </row>
    <row r="2218" spans="1:3" x14ac:dyDescent="0.25">
      <c r="A2218" s="532" t="str">
        <f>IF(ISNUMBER(VALUE(SUBSTITUTE('Named Boundary Report'!$A2217,"+",""))), VALUE(SUBSTITUTE('Named Boundary Report'!$A2217,"+","")), IF(TRIM('Named Boundary Report'!$A2217)="", "End of Project", $A2217))</f>
        <v>End of Project</v>
      </c>
      <c r="B2218" s="473" t="str">
        <f>IF(ISNUMBER('Named Boundary Report'!$A2217), "",TRIM(SUBSTITUTE('Named Boundary Report'!$A2217, CHAR(160), " ")))</f>
        <v/>
      </c>
      <c r="C2218" s="475">
        <f>'Named Boundary Report'!$F2217</f>
        <v>0</v>
      </c>
    </row>
    <row r="2219" spans="1:3" x14ac:dyDescent="0.25">
      <c r="A2219" s="532" t="str">
        <f>IF(ISNUMBER(VALUE(SUBSTITUTE('Named Boundary Report'!$A2218,"+",""))), VALUE(SUBSTITUTE('Named Boundary Report'!$A2218,"+","")), IF(TRIM('Named Boundary Report'!$A2218)="", "End of Project", $A2218))</f>
        <v>End of Project</v>
      </c>
      <c r="B2219" s="473" t="str">
        <f>IF(ISNUMBER('Named Boundary Report'!$A2218), "",TRIM(SUBSTITUTE('Named Boundary Report'!$A2218, CHAR(160), " ")))</f>
        <v/>
      </c>
      <c r="C2219" s="475">
        <f>'Named Boundary Report'!$F2218</f>
        <v>0</v>
      </c>
    </row>
    <row r="2220" spans="1:3" x14ac:dyDescent="0.25">
      <c r="A2220" s="532" t="str">
        <f>IF(ISNUMBER(VALUE(SUBSTITUTE('Named Boundary Report'!$A2219,"+",""))), VALUE(SUBSTITUTE('Named Boundary Report'!$A2219,"+","")), IF(TRIM('Named Boundary Report'!$A2219)="", "End of Project", $A2219))</f>
        <v>End of Project</v>
      </c>
      <c r="B2220" s="473" t="str">
        <f>IF(ISNUMBER('Named Boundary Report'!$A2219), "",TRIM(SUBSTITUTE('Named Boundary Report'!$A2219, CHAR(160), " ")))</f>
        <v/>
      </c>
      <c r="C2220" s="475">
        <f>'Named Boundary Report'!$F2219</f>
        <v>0</v>
      </c>
    </row>
    <row r="2221" spans="1:3" x14ac:dyDescent="0.25">
      <c r="A2221" s="532" t="str">
        <f>IF(ISNUMBER(VALUE(SUBSTITUTE('Named Boundary Report'!$A2220,"+",""))), VALUE(SUBSTITUTE('Named Boundary Report'!$A2220,"+","")), IF(TRIM('Named Boundary Report'!$A2220)="", "End of Project", $A2220))</f>
        <v>End of Project</v>
      </c>
      <c r="B2221" s="473" t="str">
        <f>IF(ISNUMBER('Named Boundary Report'!$A2220), "",TRIM(SUBSTITUTE('Named Boundary Report'!$A2220, CHAR(160), " ")))</f>
        <v/>
      </c>
      <c r="C2221" s="475">
        <f>'Named Boundary Report'!$F2220</f>
        <v>0</v>
      </c>
    </row>
    <row r="2222" spans="1:3" x14ac:dyDescent="0.25">
      <c r="A2222" s="532" t="str">
        <f>IF(ISNUMBER(VALUE(SUBSTITUTE('Named Boundary Report'!$A2221,"+",""))), VALUE(SUBSTITUTE('Named Boundary Report'!$A2221,"+","")), IF(TRIM('Named Boundary Report'!$A2221)="", "End of Project", $A2221))</f>
        <v>End of Project</v>
      </c>
      <c r="B2222" s="473" t="str">
        <f>IF(ISNUMBER('Named Boundary Report'!$A2221), "",TRIM(SUBSTITUTE('Named Boundary Report'!$A2221, CHAR(160), " ")))</f>
        <v/>
      </c>
      <c r="C2222" s="475">
        <f>'Named Boundary Report'!$F2221</f>
        <v>0</v>
      </c>
    </row>
    <row r="2223" spans="1:3" x14ac:dyDescent="0.25">
      <c r="A2223" s="532" t="str">
        <f>IF(ISNUMBER(VALUE(SUBSTITUTE('Named Boundary Report'!$A2222,"+",""))), VALUE(SUBSTITUTE('Named Boundary Report'!$A2222,"+","")), IF(TRIM('Named Boundary Report'!$A2222)="", "End of Project", $A2222))</f>
        <v>End of Project</v>
      </c>
      <c r="B2223" s="473" t="str">
        <f>IF(ISNUMBER('Named Boundary Report'!$A2222), "",TRIM(SUBSTITUTE('Named Boundary Report'!$A2222, CHAR(160), " ")))</f>
        <v/>
      </c>
      <c r="C2223" s="475">
        <f>'Named Boundary Report'!$F2222</f>
        <v>0</v>
      </c>
    </row>
    <row r="2224" spans="1:3" x14ac:dyDescent="0.25">
      <c r="A2224" s="532" t="str">
        <f>IF(ISNUMBER(VALUE(SUBSTITUTE('Named Boundary Report'!$A2223,"+",""))), VALUE(SUBSTITUTE('Named Boundary Report'!$A2223,"+","")), IF(TRIM('Named Boundary Report'!$A2223)="", "End of Project", $A2223))</f>
        <v>End of Project</v>
      </c>
      <c r="B2224" s="473" t="str">
        <f>IF(ISNUMBER('Named Boundary Report'!$A2223), "",TRIM(SUBSTITUTE('Named Boundary Report'!$A2223, CHAR(160), " ")))</f>
        <v/>
      </c>
      <c r="C2224" s="475">
        <f>'Named Boundary Report'!$F2223</f>
        <v>0</v>
      </c>
    </row>
    <row r="2225" spans="1:3" x14ac:dyDescent="0.25">
      <c r="A2225" s="532" t="str">
        <f>IF(ISNUMBER(VALUE(SUBSTITUTE('Named Boundary Report'!$A2224,"+",""))), VALUE(SUBSTITUTE('Named Boundary Report'!$A2224,"+","")), IF(TRIM('Named Boundary Report'!$A2224)="", "End of Project", $A2224))</f>
        <v>End of Project</v>
      </c>
      <c r="B2225" s="473" t="str">
        <f>IF(ISNUMBER('Named Boundary Report'!$A2224), "",TRIM(SUBSTITUTE('Named Boundary Report'!$A2224, CHAR(160), " ")))</f>
        <v/>
      </c>
      <c r="C2225" s="475">
        <f>'Named Boundary Report'!$F2224</f>
        <v>0</v>
      </c>
    </row>
    <row r="2226" spans="1:3" x14ac:dyDescent="0.25">
      <c r="A2226" s="532" t="str">
        <f>IF(ISNUMBER(VALUE(SUBSTITUTE('Named Boundary Report'!$A2225,"+",""))), VALUE(SUBSTITUTE('Named Boundary Report'!$A2225,"+","")), IF(TRIM('Named Boundary Report'!$A2225)="", "End of Project", $A2225))</f>
        <v>End of Project</v>
      </c>
      <c r="B2226" s="473" t="str">
        <f>IF(ISNUMBER('Named Boundary Report'!$A2225), "",TRIM(SUBSTITUTE('Named Boundary Report'!$A2225, CHAR(160), " ")))</f>
        <v/>
      </c>
      <c r="C2226" s="475">
        <f>'Named Boundary Report'!$F2225</f>
        <v>0</v>
      </c>
    </row>
    <row r="2227" spans="1:3" x14ac:dyDescent="0.25">
      <c r="A2227" s="532" t="str">
        <f>IF(ISNUMBER(VALUE(SUBSTITUTE('Named Boundary Report'!$A2226,"+",""))), VALUE(SUBSTITUTE('Named Boundary Report'!$A2226,"+","")), IF(TRIM('Named Boundary Report'!$A2226)="", "End of Project", $A2226))</f>
        <v>End of Project</v>
      </c>
      <c r="B2227" s="473" t="str">
        <f>IF(ISNUMBER('Named Boundary Report'!$A2226), "",TRIM(SUBSTITUTE('Named Boundary Report'!$A2226, CHAR(160), " ")))</f>
        <v/>
      </c>
      <c r="C2227" s="475">
        <f>'Named Boundary Report'!$F2226</f>
        <v>0</v>
      </c>
    </row>
    <row r="2228" spans="1:3" x14ac:dyDescent="0.25">
      <c r="A2228" s="532" t="str">
        <f>IF(ISNUMBER(VALUE(SUBSTITUTE('Named Boundary Report'!$A2227,"+",""))), VALUE(SUBSTITUTE('Named Boundary Report'!$A2227,"+","")), IF(TRIM('Named Boundary Report'!$A2227)="", "End of Project", $A2227))</f>
        <v>End of Project</v>
      </c>
      <c r="B2228" s="473" t="str">
        <f>IF(ISNUMBER('Named Boundary Report'!$A2227), "",TRIM(SUBSTITUTE('Named Boundary Report'!$A2227, CHAR(160), " ")))</f>
        <v/>
      </c>
      <c r="C2228" s="475">
        <f>'Named Boundary Report'!$F2227</f>
        <v>0</v>
      </c>
    </row>
    <row r="2229" spans="1:3" x14ac:dyDescent="0.25">
      <c r="A2229" s="532" t="str">
        <f>IF(ISNUMBER(VALUE(SUBSTITUTE('Named Boundary Report'!$A2228,"+",""))), VALUE(SUBSTITUTE('Named Boundary Report'!$A2228,"+","")), IF(TRIM('Named Boundary Report'!$A2228)="", "End of Project", $A2228))</f>
        <v>End of Project</v>
      </c>
      <c r="B2229" s="473" t="str">
        <f>IF(ISNUMBER('Named Boundary Report'!$A2228), "",TRIM(SUBSTITUTE('Named Boundary Report'!$A2228, CHAR(160), " ")))</f>
        <v/>
      </c>
      <c r="C2229" s="475">
        <f>'Named Boundary Report'!$F2228</f>
        <v>0</v>
      </c>
    </row>
    <row r="2230" spans="1:3" x14ac:dyDescent="0.25">
      <c r="A2230" s="532" t="str">
        <f>IF(ISNUMBER(VALUE(SUBSTITUTE('Named Boundary Report'!$A2229,"+",""))), VALUE(SUBSTITUTE('Named Boundary Report'!$A2229,"+","")), IF(TRIM('Named Boundary Report'!$A2229)="", "End of Project", $A2229))</f>
        <v>End of Project</v>
      </c>
      <c r="B2230" s="473" t="str">
        <f>IF(ISNUMBER('Named Boundary Report'!$A2229), "",TRIM(SUBSTITUTE('Named Boundary Report'!$A2229, CHAR(160), " ")))</f>
        <v/>
      </c>
      <c r="C2230" s="475">
        <f>'Named Boundary Report'!$F2229</f>
        <v>0</v>
      </c>
    </row>
    <row r="2231" spans="1:3" x14ac:dyDescent="0.25">
      <c r="A2231" s="532" t="str">
        <f>IF(ISNUMBER(VALUE(SUBSTITUTE('Named Boundary Report'!$A2230,"+",""))), VALUE(SUBSTITUTE('Named Boundary Report'!$A2230,"+","")), IF(TRIM('Named Boundary Report'!$A2230)="", "End of Project", $A2230))</f>
        <v>End of Project</v>
      </c>
      <c r="B2231" s="473" t="str">
        <f>IF(ISNUMBER('Named Boundary Report'!$A2230), "",TRIM(SUBSTITUTE('Named Boundary Report'!$A2230, CHAR(160), " ")))</f>
        <v/>
      </c>
      <c r="C2231" s="475">
        <f>'Named Boundary Report'!$F2230</f>
        <v>0</v>
      </c>
    </row>
    <row r="2232" spans="1:3" x14ac:dyDescent="0.25">
      <c r="A2232" s="532" t="str">
        <f>IF(ISNUMBER(VALUE(SUBSTITUTE('Named Boundary Report'!$A2231,"+",""))), VALUE(SUBSTITUTE('Named Boundary Report'!$A2231,"+","")), IF(TRIM('Named Boundary Report'!$A2231)="", "End of Project", $A2231))</f>
        <v>End of Project</v>
      </c>
      <c r="B2232" s="473" t="str">
        <f>IF(ISNUMBER('Named Boundary Report'!$A2231), "",TRIM(SUBSTITUTE('Named Boundary Report'!$A2231, CHAR(160), " ")))</f>
        <v/>
      </c>
      <c r="C2232" s="475">
        <f>'Named Boundary Report'!$F2231</f>
        <v>0</v>
      </c>
    </row>
    <row r="2233" spans="1:3" x14ac:dyDescent="0.25">
      <c r="A2233" s="532" t="str">
        <f>IF(ISNUMBER(VALUE(SUBSTITUTE('Named Boundary Report'!$A2232,"+",""))), VALUE(SUBSTITUTE('Named Boundary Report'!$A2232,"+","")), IF(TRIM('Named Boundary Report'!$A2232)="", "End of Project", $A2232))</f>
        <v>End of Project</v>
      </c>
      <c r="B2233" s="473" t="str">
        <f>IF(ISNUMBER('Named Boundary Report'!$A2232), "",TRIM(SUBSTITUTE('Named Boundary Report'!$A2232, CHAR(160), " ")))</f>
        <v/>
      </c>
      <c r="C2233" s="475">
        <f>'Named Boundary Report'!$F2232</f>
        <v>0</v>
      </c>
    </row>
    <row r="2234" spans="1:3" x14ac:dyDescent="0.25">
      <c r="A2234" s="532" t="str">
        <f>IF(ISNUMBER(VALUE(SUBSTITUTE('Named Boundary Report'!$A2233,"+",""))), VALUE(SUBSTITUTE('Named Boundary Report'!$A2233,"+","")), IF(TRIM('Named Boundary Report'!$A2233)="", "End of Project", $A2233))</f>
        <v>End of Project</v>
      </c>
      <c r="B2234" s="473" t="str">
        <f>IF(ISNUMBER('Named Boundary Report'!$A2233), "",TRIM(SUBSTITUTE('Named Boundary Report'!$A2233, CHAR(160), " ")))</f>
        <v/>
      </c>
      <c r="C2234" s="475">
        <f>'Named Boundary Report'!$F2233</f>
        <v>0</v>
      </c>
    </row>
    <row r="2235" spans="1:3" x14ac:dyDescent="0.25">
      <c r="A2235" s="532" t="str">
        <f>IF(ISNUMBER(VALUE(SUBSTITUTE('Named Boundary Report'!$A2234,"+",""))), VALUE(SUBSTITUTE('Named Boundary Report'!$A2234,"+","")), IF(TRIM('Named Boundary Report'!$A2234)="", "End of Project", $A2234))</f>
        <v>End of Project</v>
      </c>
      <c r="B2235" s="473" t="str">
        <f>IF(ISNUMBER('Named Boundary Report'!$A2234), "",TRIM(SUBSTITUTE('Named Boundary Report'!$A2234, CHAR(160), " ")))</f>
        <v/>
      </c>
      <c r="C2235" s="475">
        <f>'Named Boundary Report'!$F2234</f>
        <v>0</v>
      </c>
    </row>
    <row r="2236" spans="1:3" x14ac:dyDescent="0.25">
      <c r="A2236" s="532" t="str">
        <f>IF(ISNUMBER(VALUE(SUBSTITUTE('Named Boundary Report'!$A2235,"+",""))), VALUE(SUBSTITUTE('Named Boundary Report'!$A2235,"+","")), IF(TRIM('Named Boundary Report'!$A2235)="", "End of Project", $A2235))</f>
        <v>End of Project</v>
      </c>
      <c r="B2236" s="473" t="str">
        <f>IF(ISNUMBER('Named Boundary Report'!$A2235), "",TRIM(SUBSTITUTE('Named Boundary Report'!$A2235, CHAR(160), " ")))</f>
        <v/>
      </c>
      <c r="C2236" s="475">
        <f>'Named Boundary Report'!$F2235</f>
        <v>0</v>
      </c>
    </row>
    <row r="2237" spans="1:3" x14ac:dyDescent="0.25">
      <c r="A2237" s="532" t="str">
        <f>IF(ISNUMBER(VALUE(SUBSTITUTE('Named Boundary Report'!$A2236,"+",""))), VALUE(SUBSTITUTE('Named Boundary Report'!$A2236,"+","")), IF(TRIM('Named Boundary Report'!$A2236)="", "End of Project", $A2236))</f>
        <v>End of Project</v>
      </c>
      <c r="B2237" s="473" t="str">
        <f>IF(ISNUMBER('Named Boundary Report'!$A2236), "",TRIM(SUBSTITUTE('Named Boundary Report'!$A2236, CHAR(160), " ")))</f>
        <v/>
      </c>
      <c r="C2237" s="475">
        <f>'Named Boundary Report'!$F2236</f>
        <v>0</v>
      </c>
    </row>
    <row r="2238" spans="1:3" x14ac:dyDescent="0.25">
      <c r="A2238" s="532" t="str">
        <f>IF(ISNUMBER(VALUE(SUBSTITUTE('Named Boundary Report'!$A2237,"+",""))), VALUE(SUBSTITUTE('Named Boundary Report'!$A2237,"+","")), IF(TRIM('Named Boundary Report'!$A2237)="", "End of Project", $A2237))</f>
        <v>End of Project</v>
      </c>
      <c r="B2238" s="473" t="str">
        <f>IF(ISNUMBER('Named Boundary Report'!$A2237), "",TRIM(SUBSTITUTE('Named Boundary Report'!$A2237, CHAR(160), " ")))</f>
        <v/>
      </c>
      <c r="C2238" s="475">
        <f>'Named Boundary Report'!$F2237</f>
        <v>0</v>
      </c>
    </row>
    <row r="2239" spans="1:3" x14ac:dyDescent="0.25">
      <c r="A2239" s="532" t="str">
        <f>IF(ISNUMBER(VALUE(SUBSTITUTE('Named Boundary Report'!$A2238,"+",""))), VALUE(SUBSTITUTE('Named Boundary Report'!$A2238,"+","")), IF(TRIM('Named Boundary Report'!$A2238)="", "End of Project", $A2238))</f>
        <v>End of Project</v>
      </c>
      <c r="B2239" s="473" t="str">
        <f>IF(ISNUMBER('Named Boundary Report'!$A2238), "",TRIM(SUBSTITUTE('Named Boundary Report'!$A2238, CHAR(160), " ")))</f>
        <v/>
      </c>
      <c r="C2239" s="475">
        <f>'Named Boundary Report'!$F2238</f>
        <v>0</v>
      </c>
    </row>
    <row r="2240" spans="1:3" x14ac:dyDescent="0.25">
      <c r="A2240" s="532" t="str">
        <f>IF(ISNUMBER(VALUE(SUBSTITUTE('Named Boundary Report'!$A2239,"+",""))), VALUE(SUBSTITUTE('Named Boundary Report'!$A2239,"+","")), IF(TRIM('Named Boundary Report'!$A2239)="", "End of Project", $A2239))</f>
        <v>End of Project</v>
      </c>
      <c r="B2240" s="473" t="str">
        <f>IF(ISNUMBER('Named Boundary Report'!$A2239), "",TRIM(SUBSTITUTE('Named Boundary Report'!$A2239, CHAR(160), " ")))</f>
        <v/>
      </c>
      <c r="C2240" s="475">
        <f>'Named Boundary Report'!$F2239</f>
        <v>0</v>
      </c>
    </row>
    <row r="2241" spans="1:3" x14ac:dyDescent="0.25">
      <c r="A2241" s="532" t="str">
        <f>IF(ISNUMBER(VALUE(SUBSTITUTE('Named Boundary Report'!$A2240,"+",""))), VALUE(SUBSTITUTE('Named Boundary Report'!$A2240,"+","")), IF(TRIM('Named Boundary Report'!$A2240)="", "End of Project", $A2240))</f>
        <v>End of Project</v>
      </c>
      <c r="B2241" s="473" t="str">
        <f>IF(ISNUMBER('Named Boundary Report'!$A2240), "",TRIM(SUBSTITUTE('Named Boundary Report'!$A2240, CHAR(160), " ")))</f>
        <v/>
      </c>
      <c r="C2241" s="475">
        <f>'Named Boundary Report'!$F2240</f>
        <v>0</v>
      </c>
    </row>
    <row r="2242" spans="1:3" x14ac:dyDescent="0.25">
      <c r="A2242" s="532" t="str">
        <f>IF(ISNUMBER(VALUE(SUBSTITUTE('Named Boundary Report'!$A2241,"+",""))), VALUE(SUBSTITUTE('Named Boundary Report'!$A2241,"+","")), IF(TRIM('Named Boundary Report'!$A2241)="", "End of Project", $A2241))</f>
        <v>End of Project</v>
      </c>
      <c r="B2242" s="473" t="str">
        <f>IF(ISNUMBER('Named Boundary Report'!$A2241), "",TRIM(SUBSTITUTE('Named Boundary Report'!$A2241, CHAR(160), " ")))</f>
        <v/>
      </c>
      <c r="C2242" s="475">
        <f>'Named Boundary Report'!$F2241</f>
        <v>0</v>
      </c>
    </row>
    <row r="2243" spans="1:3" x14ac:dyDescent="0.25">
      <c r="A2243" s="532" t="str">
        <f>IF(ISNUMBER(VALUE(SUBSTITUTE('Named Boundary Report'!$A2242,"+",""))), VALUE(SUBSTITUTE('Named Boundary Report'!$A2242,"+","")), IF(TRIM('Named Boundary Report'!$A2242)="", "End of Project", $A2242))</f>
        <v>End of Project</v>
      </c>
      <c r="B2243" s="473" t="str">
        <f>IF(ISNUMBER('Named Boundary Report'!$A2242), "",TRIM(SUBSTITUTE('Named Boundary Report'!$A2242, CHAR(160), " ")))</f>
        <v/>
      </c>
      <c r="C2243" s="475">
        <f>'Named Boundary Report'!$F2242</f>
        <v>0</v>
      </c>
    </row>
    <row r="2244" spans="1:3" x14ac:dyDescent="0.25">
      <c r="A2244" s="532" t="str">
        <f>IF(ISNUMBER(VALUE(SUBSTITUTE('Named Boundary Report'!$A2243,"+",""))), VALUE(SUBSTITUTE('Named Boundary Report'!$A2243,"+","")), IF(TRIM('Named Boundary Report'!$A2243)="", "End of Project", $A2243))</f>
        <v>End of Project</v>
      </c>
      <c r="B2244" s="473" t="str">
        <f>IF(ISNUMBER('Named Boundary Report'!$A2243), "",TRIM(SUBSTITUTE('Named Boundary Report'!$A2243, CHAR(160), " ")))</f>
        <v/>
      </c>
      <c r="C2244" s="475">
        <f>'Named Boundary Report'!$F2243</f>
        <v>0</v>
      </c>
    </row>
    <row r="2245" spans="1:3" x14ac:dyDescent="0.25">
      <c r="A2245" s="532" t="str">
        <f>IF(ISNUMBER(VALUE(SUBSTITUTE('Named Boundary Report'!$A2244,"+",""))), VALUE(SUBSTITUTE('Named Boundary Report'!$A2244,"+","")), IF(TRIM('Named Boundary Report'!$A2244)="", "End of Project", $A2244))</f>
        <v>End of Project</v>
      </c>
      <c r="B2245" s="473" t="str">
        <f>IF(ISNUMBER('Named Boundary Report'!$A2244), "",TRIM(SUBSTITUTE('Named Boundary Report'!$A2244, CHAR(160), " ")))</f>
        <v/>
      </c>
      <c r="C2245" s="475">
        <f>'Named Boundary Report'!$F2244</f>
        <v>0</v>
      </c>
    </row>
    <row r="2246" spans="1:3" x14ac:dyDescent="0.25">
      <c r="A2246" s="532" t="str">
        <f>IF(ISNUMBER(VALUE(SUBSTITUTE('Named Boundary Report'!$A2245,"+",""))), VALUE(SUBSTITUTE('Named Boundary Report'!$A2245,"+","")), IF(TRIM('Named Boundary Report'!$A2245)="", "End of Project", $A2245))</f>
        <v>End of Project</v>
      </c>
      <c r="B2246" s="473" t="str">
        <f>IF(ISNUMBER('Named Boundary Report'!$A2245), "",TRIM(SUBSTITUTE('Named Boundary Report'!$A2245, CHAR(160), " ")))</f>
        <v/>
      </c>
      <c r="C2246" s="475">
        <f>'Named Boundary Report'!$F2245</f>
        <v>0</v>
      </c>
    </row>
    <row r="2247" spans="1:3" x14ac:dyDescent="0.25">
      <c r="A2247" s="532" t="str">
        <f>IF(ISNUMBER(VALUE(SUBSTITUTE('Named Boundary Report'!$A2246,"+",""))), VALUE(SUBSTITUTE('Named Boundary Report'!$A2246,"+","")), IF(TRIM('Named Boundary Report'!$A2246)="", "End of Project", $A2246))</f>
        <v>End of Project</v>
      </c>
      <c r="B2247" s="473" t="str">
        <f>IF(ISNUMBER('Named Boundary Report'!$A2246), "",TRIM(SUBSTITUTE('Named Boundary Report'!$A2246, CHAR(160), " ")))</f>
        <v/>
      </c>
      <c r="C2247" s="475">
        <f>'Named Boundary Report'!$F2246</f>
        <v>0</v>
      </c>
    </row>
    <row r="2248" spans="1:3" x14ac:dyDescent="0.25">
      <c r="A2248" s="532" t="str">
        <f>IF(ISNUMBER(VALUE(SUBSTITUTE('Named Boundary Report'!$A2247,"+",""))), VALUE(SUBSTITUTE('Named Boundary Report'!$A2247,"+","")), IF(TRIM('Named Boundary Report'!$A2247)="", "End of Project", $A2247))</f>
        <v>End of Project</v>
      </c>
      <c r="B2248" s="473" t="str">
        <f>IF(ISNUMBER('Named Boundary Report'!$A2247), "",TRIM(SUBSTITUTE('Named Boundary Report'!$A2247, CHAR(160), " ")))</f>
        <v/>
      </c>
      <c r="C2248" s="475">
        <f>'Named Boundary Report'!$F2247</f>
        <v>0</v>
      </c>
    </row>
    <row r="2249" spans="1:3" x14ac:dyDescent="0.25">
      <c r="A2249" s="532" t="str">
        <f>IF(ISNUMBER(VALUE(SUBSTITUTE('Named Boundary Report'!$A2248,"+",""))), VALUE(SUBSTITUTE('Named Boundary Report'!$A2248,"+","")), IF(TRIM('Named Boundary Report'!$A2248)="", "End of Project", $A2248))</f>
        <v>End of Project</v>
      </c>
      <c r="B2249" s="473" t="str">
        <f>IF(ISNUMBER('Named Boundary Report'!$A2248), "",TRIM(SUBSTITUTE('Named Boundary Report'!$A2248, CHAR(160), " ")))</f>
        <v/>
      </c>
      <c r="C2249" s="475">
        <f>'Named Boundary Report'!$F2248</f>
        <v>0</v>
      </c>
    </row>
    <row r="2250" spans="1:3" x14ac:dyDescent="0.25">
      <c r="A2250" s="532" t="str">
        <f>IF(ISNUMBER(VALUE(SUBSTITUTE('Named Boundary Report'!$A2249,"+",""))), VALUE(SUBSTITUTE('Named Boundary Report'!$A2249,"+","")), IF(TRIM('Named Boundary Report'!$A2249)="", "End of Project", $A2249))</f>
        <v>End of Project</v>
      </c>
      <c r="B2250" s="473" t="str">
        <f>IF(ISNUMBER('Named Boundary Report'!$A2249), "",TRIM(SUBSTITUTE('Named Boundary Report'!$A2249, CHAR(160), " ")))</f>
        <v/>
      </c>
      <c r="C2250" s="475">
        <f>'Named Boundary Report'!$F2249</f>
        <v>0</v>
      </c>
    </row>
    <row r="2251" spans="1:3" x14ac:dyDescent="0.25">
      <c r="A2251" s="532" t="str">
        <f>IF(ISNUMBER(VALUE(SUBSTITUTE('Named Boundary Report'!$A2250,"+",""))), VALUE(SUBSTITUTE('Named Boundary Report'!$A2250,"+","")), IF(TRIM('Named Boundary Report'!$A2250)="", "End of Project", $A2250))</f>
        <v>End of Project</v>
      </c>
      <c r="B2251" s="473" t="str">
        <f>IF(ISNUMBER('Named Boundary Report'!$A2250), "",TRIM(SUBSTITUTE('Named Boundary Report'!$A2250, CHAR(160), " ")))</f>
        <v/>
      </c>
      <c r="C2251" s="475">
        <f>'Named Boundary Report'!$F2250</f>
        <v>0</v>
      </c>
    </row>
    <row r="2252" spans="1:3" x14ac:dyDescent="0.25">
      <c r="A2252" s="532" t="str">
        <f>IF(ISNUMBER(VALUE(SUBSTITUTE('Named Boundary Report'!$A2251,"+",""))), VALUE(SUBSTITUTE('Named Boundary Report'!$A2251,"+","")), IF(TRIM('Named Boundary Report'!$A2251)="", "End of Project", $A2251))</f>
        <v>End of Project</v>
      </c>
      <c r="B2252" s="473" t="str">
        <f>IF(ISNUMBER('Named Boundary Report'!$A2251), "",TRIM(SUBSTITUTE('Named Boundary Report'!$A2251, CHAR(160), " ")))</f>
        <v/>
      </c>
      <c r="C2252" s="475">
        <f>'Named Boundary Report'!$F2251</f>
        <v>0</v>
      </c>
    </row>
    <row r="2253" spans="1:3" x14ac:dyDescent="0.25">
      <c r="A2253" s="532" t="str">
        <f>IF(ISNUMBER(VALUE(SUBSTITUTE('Named Boundary Report'!$A2252,"+",""))), VALUE(SUBSTITUTE('Named Boundary Report'!$A2252,"+","")), IF(TRIM('Named Boundary Report'!$A2252)="", "End of Project", $A2252))</f>
        <v>End of Project</v>
      </c>
      <c r="B2253" s="473" t="str">
        <f>IF(ISNUMBER('Named Boundary Report'!$A2252), "",TRIM(SUBSTITUTE('Named Boundary Report'!$A2252, CHAR(160), " ")))</f>
        <v/>
      </c>
      <c r="C2253" s="475">
        <f>'Named Boundary Report'!$F2252</f>
        <v>0</v>
      </c>
    </row>
    <row r="2254" spans="1:3" x14ac:dyDescent="0.25">
      <c r="A2254" s="532" t="str">
        <f>IF(ISNUMBER(VALUE(SUBSTITUTE('Named Boundary Report'!$A2253,"+",""))), VALUE(SUBSTITUTE('Named Boundary Report'!$A2253,"+","")), IF(TRIM('Named Boundary Report'!$A2253)="", "End of Project", $A2253))</f>
        <v>End of Project</v>
      </c>
      <c r="B2254" s="473" t="str">
        <f>IF(ISNUMBER('Named Boundary Report'!$A2253), "",TRIM(SUBSTITUTE('Named Boundary Report'!$A2253, CHAR(160), " ")))</f>
        <v/>
      </c>
      <c r="C2254" s="475">
        <f>'Named Boundary Report'!$F2253</f>
        <v>0</v>
      </c>
    </row>
    <row r="2255" spans="1:3" x14ac:dyDescent="0.25">
      <c r="A2255" s="532" t="str">
        <f>IF(ISNUMBER(VALUE(SUBSTITUTE('Named Boundary Report'!$A2254,"+",""))), VALUE(SUBSTITUTE('Named Boundary Report'!$A2254,"+","")), IF(TRIM('Named Boundary Report'!$A2254)="", "End of Project", $A2254))</f>
        <v>End of Project</v>
      </c>
      <c r="B2255" s="473" t="str">
        <f>IF(ISNUMBER('Named Boundary Report'!$A2254), "",TRIM(SUBSTITUTE('Named Boundary Report'!$A2254, CHAR(160), " ")))</f>
        <v/>
      </c>
      <c r="C2255" s="475">
        <f>'Named Boundary Report'!$F2254</f>
        <v>0</v>
      </c>
    </row>
    <row r="2256" spans="1:3" x14ac:dyDescent="0.25">
      <c r="A2256" s="532" t="str">
        <f>IF(ISNUMBER(VALUE(SUBSTITUTE('Named Boundary Report'!$A2255,"+",""))), VALUE(SUBSTITUTE('Named Boundary Report'!$A2255,"+","")), IF(TRIM('Named Boundary Report'!$A2255)="", "End of Project", $A2255))</f>
        <v>End of Project</v>
      </c>
      <c r="B2256" s="473" t="str">
        <f>IF(ISNUMBER('Named Boundary Report'!$A2255), "",TRIM(SUBSTITUTE('Named Boundary Report'!$A2255, CHAR(160), " ")))</f>
        <v/>
      </c>
      <c r="C2256" s="475">
        <f>'Named Boundary Report'!$F2255</f>
        <v>0</v>
      </c>
    </row>
    <row r="2257" spans="1:3" x14ac:dyDescent="0.25">
      <c r="A2257" s="532" t="str">
        <f>IF(ISNUMBER(VALUE(SUBSTITUTE('Named Boundary Report'!$A2256,"+",""))), VALUE(SUBSTITUTE('Named Boundary Report'!$A2256,"+","")), IF(TRIM('Named Boundary Report'!$A2256)="", "End of Project", $A2256))</f>
        <v>End of Project</v>
      </c>
      <c r="B2257" s="473" t="str">
        <f>IF(ISNUMBER('Named Boundary Report'!$A2256), "",TRIM(SUBSTITUTE('Named Boundary Report'!$A2256, CHAR(160), " ")))</f>
        <v/>
      </c>
      <c r="C2257" s="475">
        <f>'Named Boundary Report'!$F2256</f>
        <v>0</v>
      </c>
    </row>
    <row r="2258" spans="1:3" x14ac:dyDescent="0.25">
      <c r="A2258" s="532" t="str">
        <f>IF(ISNUMBER(VALUE(SUBSTITUTE('Named Boundary Report'!$A2257,"+",""))), VALUE(SUBSTITUTE('Named Boundary Report'!$A2257,"+","")), IF(TRIM('Named Boundary Report'!$A2257)="", "End of Project", $A2257))</f>
        <v>End of Project</v>
      </c>
      <c r="B2258" s="473" t="str">
        <f>IF(ISNUMBER('Named Boundary Report'!$A2257), "",TRIM(SUBSTITUTE('Named Boundary Report'!$A2257, CHAR(160), " ")))</f>
        <v/>
      </c>
      <c r="C2258" s="475">
        <f>'Named Boundary Report'!$F2257</f>
        <v>0</v>
      </c>
    </row>
    <row r="2259" spans="1:3" x14ac:dyDescent="0.25">
      <c r="A2259" s="532" t="str">
        <f>IF(ISNUMBER(VALUE(SUBSTITUTE('Named Boundary Report'!$A2258,"+",""))), VALUE(SUBSTITUTE('Named Boundary Report'!$A2258,"+","")), IF(TRIM('Named Boundary Report'!$A2258)="", "End of Project", $A2258))</f>
        <v>End of Project</v>
      </c>
      <c r="B2259" s="473" t="str">
        <f>IF(ISNUMBER('Named Boundary Report'!$A2258), "",TRIM(SUBSTITUTE('Named Boundary Report'!$A2258, CHAR(160), " ")))</f>
        <v/>
      </c>
      <c r="C2259" s="475">
        <f>'Named Boundary Report'!$F2258</f>
        <v>0</v>
      </c>
    </row>
    <row r="2260" spans="1:3" x14ac:dyDescent="0.25">
      <c r="A2260" s="532" t="str">
        <f>IF(ISNUMBER(VALUE(SUBSTITUTE('Named Boundary Report'!$A2259,"+",""))), VALUE(SUBSTITUTE('Named Boundary Report'!$A2259,"+","")), IF(TRIM('Named Boundary Report'!$A2259)="", "End of Project", $A2259))</f>
        <v>End of Project</v>
      </c>
      <c r="B2260" s="473" t="str">
        <f>IF(ISNUMBER('Named Boundary Report'!$A2259), "",TRIM(SUBSTITUTE('Named Boundary Report'!$A2259, CHAR(160), " ")))</f>
        <v/>
      </c>
      <c r="C2260" s="475">
        <f>'Named Boundary Report'!$F2259</f>
        <v>0</v>
      </c>
    </row>
    <row r="2261" spans="1:3" x14ac:dyDescent="0.25">
      <c r="A2261" s="532" t="str">
        <f>IF(ISNUMBER(VALUE(SUBSTITUTE('Named Boundary Report'!$A2260,"+",""))), VALUE(SUBSTITUTE('Named Boundary Report'!$A2260,"+","")), IF(TRIM('Named Boundary Report'!$A2260)="", "End of Project", $A2260))</f>
        <v>End of Project</v>
      </c>
      <c r="B2261" s="473" t="str">
        <f>IF(ISNUMBER('Named Boundary Report'!$A2260), "",TRIM(SUBSTITUTE('Named Boundary Report'!$A2260, CHAR(160), " ")))</f>
        <v/>
      </c>
      <c r="C2261" s="475">
        <f>'Named Boundary Report'!$F2260</f>
        <v>0</v>
      </c>
    </row>
    <row r="2262" spans="1:3" x14ac:dyDescent="0.25">
      <c r="A2262" s="532" t="str">
        <f>IF(ISNUMBER(VALUE(SUBSTITUTE('Named Boundary Report'!$A2261,"+",""))), VALUE(SUBSTITUTE('Named Boundary Report'!$A2261,"+","")), IF(TRIM('Named Boundary Report'!$A2261)="", "End of Project", $A2261))</f>
        <v>End of Project</v>
      </c>
      <c r="B2262" s="473" t="str">
        <f>IF(ISNUMBER('Named Boundary Report'!$A2261), "",TRIM(SUBSTITUTE('Named Boundary Report'!$A2261, CHAR(160), " ")))</f>
        <v/>
      </c>
      <c r="C2262" s="475">
        <f>'Named Boundary Report'!$F2261</f>
        <v>0</v>
      </c>
    </row>
    <row r="2263" spans="1:3" x14ac:dyDescent="0.25">
      <c r="A2263" s="532" t="str">
        <f>IF(ISNUMBER(VALUE(SUBSTITUTE('Named Boundary Report'!$A2262,"+",""))), VALUE(SUBSTITUTE('Named Boundary Report'!$A2262,"+","")), IF(TRIM('Named Boundary Report'!$A2262)="", "End of Project", $A2262))</f>
        <v>End of Project</v>
      </c>
      <c r="B2263" s="473" t="str">
        <f>IF(ISNUMBER('Named Boundary Report'!$A2262), "",TRIM(SUBSTITUTE('Named Boundary Report'!$A2262, CHAR(160), " ")))</f>
        <v/>
      </c>
      <c r="C2263" s="475">
        <f>'Named Boundary Report'!$F2262</f>
        <v>0</v>
      </c>
    </row>
    <row r="2264" spans="1:3" x14ac:dyDescent="0.25">
      <c r="A2264" s="532" t="str">
        <f>IF(ISNUMBER(VALUE(SUBSTITUTE('Named Boundary Report'!$A2263,"+",""))), VALUE(SUBSTITUTE('Named Boundary Report'!$A2263,"+","")), IF(TRIM('Named Boundary Report'!$A2263)="", "End of Project", $A2263))</f>
        <v>End of Project</v>
      </c>
      <c r="B2264" s="473" t="str">
        <f>IF(ISNUMBER('Named Boundary Report'!$A2263), "",TRIM(SUBSTITUTE('Named Boundary Report'!$A2263, CHAR(160), " ")))</f>
        <v/>
      </c>
      <c r="C2264" s="475">
        <f>'Named Boundary Report'!$F2263</f>
        <v>0</v>
      </c>
    </row>
    <row r="2265" spans="1:3" x14ac:dyDescent="0.25">
      <c r="A2265" s="532" t="str">
        <f>IF(ISNUMBER(VALUE(SUBSTITUTE('Named Boundary Report'!$A2264,"+",""))), VALUE(SUBSTITUTE('Named Boundary Report'!$A2264,"+","")), IF(TRIM('Named Boundary Report'!$A2264)="", "End of Project", $A2264))</f>
        <v>End of Project</v>
      </c>
      <c r="B2265" s="473" t="str">
        <f>IF(ISNUMBER('Named Boundary Report'!$A2264), "",TRIM(SUBSTITUTE('Named Boundary Report'!$A2264, CHAR(160), " ")))</f>
        <v/>
      </c>
      <c r="C2265" s="475">
        <f>'Named Boundary Report'!$F2264</f>
        <v>0</v>
      </c>
    </row>
    <row r="2266" spans="1:3" x14ac:dyDescent="0.25">
      <c r="A2266" s="532" t="str">
        <f>IF(ISNUMBER(VALUE(SUBSTITUTE('Named Boundary Report'!$A2265,"+",""))), VALUE(SUBSTITUTE('Named Boundary Report'!$A2265,"+","")), IF(TRIM('Named Boundary Report'!$A2265)="", "End of Project", $A2265))</f>
        <v>End of Project</v>
      </c>
      <c r="B2266" s="473" t="str">
        <f>IF(ISNUMBER('Named Boundary Report'!$A2265), "",TRIM(SUBSTITUTE('Named Boundary Report'!$A2265, CHAR(160), " ")))</f>
        <v/>
      </c>
      <c r="C2266" s="475">
        <f>'Named Boundary Report'!$F2265</f>
        <v>0</v>
      </c>
    </row>
    <row r="2267" spans="1:3" x14ac:dyDescent="0.25">
      <c r="A2267" s="532" t="str">
        <f>IF(ISNUMBER(VALUE(SUBSTITUTE('Named Boundary Report'!$A2266,"+",""))), VALUE(SUBSTITUTE('Named Boundary Report'!$A2266,"+","")), IF(TRIM('Named Boundary Report'!$A2266)="", "End of Project", $A2266))</f>
        <v>End of Project</v>
      </c>
      <c r="B2267" s="473" t="str">
        <f>IF(ISNUMBER('Named Boundary Report'!$A2266), "",TRIM(SUBSTITUTE('Named Boundary Report'!$A2266, CHAR(160), " ")))</f>
        <v/>
      </c>
      <c r="C2267" s="475">
        <f>'Named Boundary Report'!$F2266</f>
        <v>0</v>
      </c>
    </row>
    <row r="2268" spans="1:3" x14ac:dyDescent="0.25">
      <c r="A2268" s="532" t="str">
        <f>IF(ISNUMBER(VALUE(SUBSTITUTE('Named Boundary Report'!$A2267,"+",""))), VALUE(SUBSTITUTE('Named Boundary Report'!$A2267,"+","")), IF(TRIM('Named Boundary Report'!$A2267)="", "End of Project", $A2267))</f>
        <v>End of Project</v>
      </c>
      <c r="B2268" s="473" t="str">
        <f>IF(ISNUMBER('Named Boundary Report'!$A2267), "",TRIM(SUBSTITUTE('Named Boundary Report'!$A2267, CHAR(160), " ")))</f>
        <v/>
      </c>
      <c r="C2268" s="475">
        <f>'Named Boundary Report'!$F2267</f>
        <v>0</v>
      </c>
    </row>
    <row r="2269" spans="1:3" x14ac:dyDescent="0.25">
      <c r="A2269" s="532" t="str">
        <f>IF(ISNUMBER(VALUE(SUBSTITUTE('Named Boundary Report'!$A2268,"+",""))), VALUE(SUBSTITUTE('Named Boundary Report'!$A2268,"+","")), IF(TRIM('Named Boundary Report'!$A2268)="", "End of Project", $A2268))</f>
        <v>End of Project</v>
      </c>
      <c r="B2269" s="473" t="str">
        <f>IF(ISNUMBER('Named Boundary Report'!$A2268), "",TRIM(SUBSTITUTE('Named Boundary Report'!$A2268, CHAR(160), " ")))</f>
        <v/>
      </c>
      <c r="C2269" s="475">
        <f>'Named Boundary Report'!$F2268</f>
        <v>0</v>
      </c>
    </row>
    <row r="2270" spans="1:3" x14ac:dyDescent="0.25">
      <c r="A2270" s="532" t="str">
        <f>IF(ISNUMBER(VALUE(SUBSTITUTE('Named Boundary Report'!$A2269,"+",""))), VALUE(SUBSTITUTE('Named Boundary Report'!$A2269,"+","")), IF(TRIM('Named Boundary Report'!$A2269)="", "End of Project", $A2269))</f>
        <v>End of Project</v>
      </c>
      <c r="B2270" s="473" t="str">
        <f>IF(ISNUMBER('Named Boundary Report'!$A2269), "",TRIM(SUBSTITUTE('Named Boundary Report'!$A2269, CHAR(160), " ")))</f>
        <v/>
      </c>
      <c r="C2270" s="475">
        <f>'Named Boundary Report'!$F2269</f>
        <v>0</v>
      </c>
    </row>
    <row r="2271" spans="1:3" x14ac:dyDescent="0.25">
      <c r="A2271" s="532" t="str">
        <f>IF(ISNUMBER(VALUE(SUBSTITUTE('Named Boundary Report'!$A2270,"+",""))), VALUE(SUBSTITUTE('Named Boundary Report'!$A2270,"+","")), IF(TRIM('Named Boundary Report'!$A2270)="", "End of Project", $A2270))</f>
        <v>End of Project</v>
      </c>
      <c r="B2271" s="473" t="str">
        <f>IF(ISNUMBER('Named Boundary Report'!$A2270), "",TRIM(SUBSTITUTE('Named Boundary Report'!$A2270, CHAR(160), " ")))</f>
        <v/>
      </c>
      <c r="C2271" s="475">
        <f>'Named Boundary Report'!$F2270</f>
        <v>0</v>
      </c>
    </row>
    <row r="2272" spans="1:3" x14ac:dyDescent="0.25">
      <c r="A2272" s="532" t="str">
        <f>IF(ISNUMBER(VALUE(SUBSTITUTE('Named Boundary Report'!$A2271,"+",""))), VALUE(SUBSTITUTE('Named Boundary Report'!$A2271,"+","")), IF(TRIM('Named Boundary Report'!$A2271)="", "End of Project", $A2271))</f>
        <v>End of Project</v>
      </c>
      <c r="B2272" s="473" t="str">
        <f>IF(ISNUMBER('Named Boundary Report'!$A2271), "",TRIM(SUBSTITUTE('Named Boundary Report'!$A2271, CHAR(160), " ")))</f>
        <v/>
      </c>
      <c r="C2272" s="475">
        <f>'Named Boundary Report'!$F2271</f>
        <v>0</v>
      </c>
    </row>
    <row r="2273" spans="1:3" x14ac:dyDescent="0.25">
      <c r="A2273" s="532" t="str">
        <f>IF(ISNUMBER(VALUE(SUBSTITUTE('Named Boundary Report'!$A2272,"+",""))), VALUE(SUBSTITUTE('Named Boundary Report'!$A2272,"+","")), IF(TRIM('Named Boundary Report'!$A2272)="", "End of Project", $A2272))</f>
        <v>End of Project</v>
      </c>
      <c r="B2273" s="473" t="str">
        <f>IF(ISNUMBER('Named Boundary Report'!$A2272), "",TRIM(SUBSTITUTE('Named Boundary Report'!$A2272, CHAR(160), " ")))</f>
        <v/>
      </c>
      <c r="C2273" s="475">
        <f>'Named Boundary Report'!$F2272</f>
        <v>0</v>
      </c>
    </row>
    <row r="2274" spans="1:3" x14ac:dyDescent="0.25">
      <c r="A2274" s="532" t="str">
        <f>IF(ISNUMBER(VALUE(SUBSTITUTE('Named Boundary Report'!$A2273,"+",""))), VALUE(SUBSTITUTE('Named Boundary Report'!$A2273,"+","")), IF(TRIM('Named Boundary Report'!$A2273)="", "End of Project", $A2273))</f>
        <v>End of Project</v>
      </c>
      <c r="B2274" s="473" t="str">
        <f>IF(ISNUMBER('Named Boundary Report'!$A2273), "",TRIM(SUBSTITUTE('Named Boundary Report'!$A2273, CHAR(160), " ")))</f>
        <v/>
      </c>
      <c r="C2274" s="475">
        <f>'Named Boundary Report'!$F2273</f>
        <v>0</v>
      </c>
    </row>
    <row r="2275" spans="1:3" x14ac:dyDescent="0.25">
      <c r="A2275" s="532" t="str">
        <f>IF(ISNUMBER(VALUE(SUBSTITUTE('Named Boundary Report'!$A2274,"+",""))), VALUE(SUBSTITUTE('Named Boundary Report'!$A2274,"+","")), IF(TRIM('Named Boundary Report'!$A2274)="", "End of Project", $A2274))</f>
        <v>End of Project</v>
      </c>
      <c r="B2275" s="473" t="str">
        <f>IF(ISNUMBER('Named Boundary Report'!$A2274), "",TRIM(SUBSTITUTE('Named Boundary Report'!$A2274, CHAR(160), " ")))</f>
        <v/>
      </c>
      <c r="C2275" s="475">
        <f>'Named Boundary Report'!$F2274</f>
        <v>0</v>
      </c>
    </row>
    <row r="2276" spans="1:3" x14ac:dyDescent="0.25">
      <c r="A2276" s="532" t="str">
        <f>IF(ISNUMBER(VALUE(SUBSTITUTE('Named Boundary Report'!$A2275,"+",""))), VALUE(SUBSTITUTE('Named Boundary Report'!$A2275,"+","")), IF(TRIM('Named Boundary Report'!$A2275)="", "End of Project", $A2275))</f>
        <v>End of Project</v>
      </c>
      <c r="B2276" s="473" t="str">
        <f>IF(ISNUMBER('Named Boundary Report'!$A2275), "",TRIM(SUBSTITUTE('Named Boundary Report'!$A2275, CHAR(160), " ")))</f>
        <v/>
      </c>
      <c r="C2276" s="475">
        <f>'Named Boundary Report'!$F2275</f>
        <v>0</v>
      </c>
    </row>
    <row r="2277" spans="1:3" x14ac:dyDescent="0.25">
      <c r="A2277" s="532" t="str">
        <f>IF(ISNUMBER(VALUE(SUBSTITUTE('Named Boundary Report'!$A2276,"+",""))), VALUE(SUBSTITUTE('Named Boundary Report'!$A2276,"+","")), IF(TRIM('Named Boundary Report'!$A2276)="", "End of Project", $A2276))</f>
        <v>End of Project</v>
      </c>
      <c r="B2277" s="473" t="str">
        <f>IF(ISNUMBER('Named Boundary Report'!$A2276), "",TRIM(SUBSTITUTE('Named Boundary Report'!$A2276, CHAR(160), " ")))</f>
        <v/>
      </c>
      <c r="C2277" s="475">
        <f>'Named Boundary Report'!$F2276</f>
        <v>0</v>
      </c>
    </row>
    <row r="2278" spans="1:3" x14ac:dyDescent="0.25">
      <c r="A2278" s="532" t="str">
        <f>IF(ISNUMBER(VALUE(SUBSTITUTE('Named Boundary Report'!$A2277,"+",""))), VALUE(SUBSTITUTE('Named Boundary Report'!$A2277,"+","")), IF(TRIM('Named Boundary Report'!$A2277)="", "End of Project", $A2277))</f>
        <v>End of Project</v>
      </c>
      <c r="B2278" s="473" t="str">
        <f>IF(ISNUMBER('Named Boundary Report'!$A2277), "",TRIM(SUBSTITUTE('Named Boundary Report'!$A2277, CHAR(160), " ")))</f>
        <v/>
      </c>
      <c r="C2278" s="475">
        <f>'Named Boundary Report'!$F2277</f>
        <v>0</v>
      </c>
    </row>
    <row r="2279" spans="1:3" x14ac:dyDescent="0.25">
      <c r="A2279" s="532" t="str">
        <f>IF(ISNUMBER(VALUE(SUBSTITUTE('Named Boundary Report'!$A2278,"+",""))), VALUE(SUBSTITUTE('Named Boundary Report'!$A2278,"+","")), IF(TRIM('Named Boundary Report'!$A2278)="", "End of Project", $A2278))</f>
        <v>End of Project</v>
      </c>
      <c r="B2279" s="473" t="str">
        <f>IF(ISNUMBER('Named Boundary Report'!$A2278), "",TRIM(SUBSTITUTE('Named Boundary Report'!$A2278, CHAR(160), " ")))</f>
        <v/>
      </c>
      <c r="C2279" s="475">
        <f>'Named Boundary Report'!$F2278</f>
        <v>0</v>
      </c>
    </row>
    <row r="2280" spans="1:3" x14ac:dyDescent="0.25">
      <c r="A2280" s="532" t="str">
        <f>IF(ISNUMBER(VALUE(SUBSTITUTE('Named Boundary Report'!$A2279,"+",""))), VALUE(SUBSTITUTE('Named Boundary Report'!$A2279,"+","")), IF(TRIM('Named Boundary Report'!$A2279)="", "End of Project", $A2279))</f>
        <v>End of Project</v>
      </c>
      <c r="B2280" s="473" t="str">
        <f>IF(ISNUMBER('Named Boundary Report'!$A2279), "",TRIM(SUBSTITUTE('Named Boundary Report'!$A2279, CHAR(160), " ")))</f>
        <v/>
      </c>
      <c r="C2280" s="475">
        <f>'Named Boundary Report'!$F2279</f>
        <v>0</v>
      </c>
    </row>
    <row r="2281" spans="1:3" x14ac:dyDescent="0.25">
      <c r="A2281" s="532" t="str">
        <f>IF(ISNUMBER(VALUE(SUBSTITUTE('Named Boundary Report'!$A2280,"+",""))), VALUE(SUBSTITUTE('Named Boundary Report'!$A2280,"+","")), IF(TRIM('Named Boundary Report'!$A2280)="", "End of Project", $A2280))</f>
        <v>End of Project</v>
      </c>
      <c r="B2281" s="473" t="str">
        <f>IF(ISNUMBER('Named Boundary Report'!$A2280), "",TRIM(SUBSTITUTE('Named Boundary Report'!$A2280, CHAR(160), " ")))</f>
        <v/>
      </c>
      <c r="C2281" s="475">
        <f>'Named Boundary Report'!$F2280</f>
        <v>0</v>
      </c>
    </row>
    <row r="2282" spans="1:3" x14ac:dyDescent="0.25">
      <c r="A2282" s="532" t="str">
        <f>IF(ISNUMBER(VALUE(SUBSTITUTE('Named Boundary Report'!$A2281,"+",""))), VALUE(SUBSTITUTE('Named Boundary Report'!$A2281,"+","")), IF(TRIM('Named Boundary Report'!$A2281)="", "End of Project", $A2281))</f>
        <v>End of Project</v>
      </c>
      <c r="B2282" s="473" t="str">
        <f>IF(ISNUMBER('Named Boundary Report'!$A2281), "",TRIM(SUBSTITUTE('Named Boundary Report'!$A2281, CHAR(160), " ")))</f>
        <v/>
      </c>
      <c r="C2282" s="475">
        <f>'Named Boundary Report'!$F2281</f>
        <v>0</v>
      </c>
    </row>
    <row r="2283" spans="1:3" x14ac:dyDescent="0.25">
      <c r="A2283" s="532" t="str">
        <f>IF(ISNUMBER(VALUE(SUBSTITUTE('Named Boundary Report'!$A2282,"+",""))), VALUE(SUBSTITUTE('Named Boundary Report'!$A2282,"+","")), IF(TRIM('Named Boundary Report'!$A2282)="", "End of Project", $A2282))</f>
        <v>End of Project</v>
      </c>
      <c r="B2283" s="473" t="str">
        <f>IF(ISNUMBER('Named Boundary Report'!$A2282), "",TRIM(SUBSTITUTE('Named Boundary Report'!$A2282, CHAR(160), " ")))</f>
        <v/>
      </c>
      <c r="C2283" s="475">
        <f>'Named Boundary Report'!$F2282</f>
        <v>0</v>
      </c>
    </row>
    <row r="2284" spans="1:3" x14ac:dyDescent="0.25">
      <c r="A2284" s="532" t="str">
        <f>IF(ISNUMBER(VALUE(SUBSTITUTE('Named Boundary Report'!$A2283,"+",""))), VALUE(SUBSTITUTE('Named Boundary Report'!$A2283,"+","")), IF(TRIM('Named Boundary Report'!$A2283)="", "End of Project", $A2283))</f>
        <v>End of Project</v>
      </c>
      <c r="B2284" s="473" t="str">
        <f>IF(ISNUMBER('Named Boundary Report'!$A2283), "",TRIM(SUBSTITUTE('Named Boundary Report'!$A2283, CHAR(160), " ")))</f>
        <v/>
      </c>
      <c r="C2284" s="475">
        <f>'Named Boundary Report'!$F2283</f>
        <v>0</v>
      </c>
    </row>
    <row r="2285" spans="1:3" x14ac:dyDescent="0.25">
      <c r="A2285" s="532" t="str">
        <f>IF(ISNUMBER(VALUE(SUBSTITUTE('Named Boundary Report'!$A2284,"+",""))), VALUE(SUBSTITUTE('Named Boundary Report'!$A2284,"+","")), IF(TRIM('Named Boundary Report'!$A2284)="", "End of Project", $A2284))</f>
        <v>End of Project</v>
      </c>
      <c r="B2285" s="473" t="str">
        <f>IF(ISNUMBER('Named Boundary Report'!$A2284), "",TRIM(SUBSTITUTE('Named Boundary Report'!$A2284, CHAR(160), " ")))</f>
        <v/>
      </c>
      <c r="C2285" s="475">
        <f>'Named Boundary Report'!$F2284</f>
        <v>0</v>
      </c>
    </row>
    <row r="2286" spans="1:3" x14ac:dyDescent="0.25">
      <c r="A2286" s="532" t="str">
        <f>IF(ISNUMBER(VALUE(SUBSTITUTE('Named Boundary Report'!$A2285,"+",""))), VALUE(SUBSTITUTE('Named Boundary Report'!$A2285,"+","")), IF(TRIM('Named Boundary Report'!$A2285)="", "End of Project", $A2285))</f>
        <v>End of Project</v>
      </c>
      <c r="B2286" s="473" t="str">
        <f>IF(ISNUMBER('Named Boundary Report'!$A2285), "",TRIM(SUBSTITUTE('Named Boundary Report'!$A2285, CHAR(160), " ")))</f>
        <v/>
      </c>
      <c r="C2286" s="475">
        <f>'Named Boundary Report'!$F2285</f>
        <v>0</v>
      </c>
    </row>
    <row r="2287" spans="1:3" x14ac:dyDescent="0.25">
      <c r="A2287" s="532" t="str">
        <f>IF(ISNUMBER(VALUE(SUBSTITUTE('Named Boundary Report'!$A2286,"+",""))), VALUE(SUBSTITUTE('Named Boundary Report'!$A2286,"+","")), IF(TRIM('Named Boundary Report'!$A2286)="", "End of Project", $A2286))</f>
        <v>End of Project</v>
      </c>
      <c r="B2287" s="473" t="str">
        <f>IF(ISNUMBER('Named Boundary Report'!$A2286), "",TRIM(SUBSTITUTE('Named Boundary Report'!$A2286, CHAR(160), " ")))</f>
        <v/>
      </c>
      <c r="C2287" s="475">
        <f>'Named Boundary Report'!$F2286</f>
        <v>0</v>
      </c>
    </row>
    <row r="2288" spans="1:3" x14ac:dyDescent="0.25">
      <c r="A2288" s="532" t="str">
        <f>IF(ISNUMBER(VALUE(SUBSTITUTE('Named Boundary Report'!$A2287,"+",""))), VALUE(SUBSTITUTE('Named Boundary Report'!$A2287,"+","")), IF(TRIM('Named Boundary Report'!$A2287)="", "End of Project", $A2287))</f>
        <v>End of Project</v>
      </c>
      <c r="B2288" s="473" t="str">
        <f>IF(ISNUMBER('Named Boundary Report'!$A2287), "",TRIM(SUBSTITUTE('Named Boundary Report'!$A2287, CHAR(160), " ")))</f>
        <v/>
      </c>
      <c r="C2288" s="475">
        <f>'Named Boundary Report'!$F2287</f>
        <v>0</v>
      </c>
    </row>
    <row r="2289" spans="1:3" x14ac:dyDescent="0.25">
      <c r="A2289" s="532" t="str">
        <f>IF(ISNUMBER(VALUE(SUBSTITUTE('Named Boundary Report'!$A2288,"+",""))), VALUE(SUBSTITUTE('Named Boundary Report'!$A2288,"+","")), IF(TRIM('Named Boundary Report'!$A2288)="", "End of Project", $A2288))</f>
        <v>End of Project</v>
      </c>
      <c r="B2289" s="473" t="str">
        <f>IF(ISNUMBER('Named Boundary Report'!$A2288), "",TRIM(SUBSTITUTE('Named Boundary Report'!$A2288, CHAR(160), " ")))</f>
        <v/>
      </c>
      <c r="C2289" s="475">
        <f>'Named Boundary Report'!$F2288</f>
        <v>0</v>
      </c>
    </row>
    <row r="2290" spans="1:3" x14ac:dyDescent="0.25">
      <c r="A2290" s="532" t="str">
        <f>IF(ISNUMBER(VALUE(SUBSTITUTE('Named Boundary Report'!$A2289,"+",""))), VALUE(SUBSTITUTE('Named Boundary Report'!$A2289,"+","")), IF(TRIM('Named Boundary Report'!$A2289)="", "End of Project", $A2289))</f>
        <v>End of Project</v>
      </c>
      <c r="B2290" s="473" t="str">
        <f>IF(ISNUMBER('Named Boundary Report'!$A2289), "",TRIM(SUBSTITUTE('Named Boundary Report'!$A2289, CHAR(160), " ")))</f>
        <v/>
      </c>
      <c r="C2290" s="475">
        <f>'Named Boundary Report'!$F2289</f>
        <v>0</v>
      </c>
    </row>
    <row r="2291" spans="1:3" x14ac:dyDescent="0.25">
      <c r="A2291" s="532" t="str">
        <f>IF(ISNUMBER(VALUE(SUBSTITUTE('Named Boundary Report'!$A2290,"+",""))), VALUE(SUBSTITUTE('Named Boundary Report'!$A2290,"+","")), IF(TRIM('Named Boundary Report'!$A2290)="", "End of Project", $A2290))</f>
        <v>End of Project</v>
      </c>
      <c r="B2291" s="473" t="str">
        <f>IF(ISNUMBER('Named Boundary Report'!$A2290), "",TRIM(SUBSTITUTE('Named Boundary Report'!$A2290, CHAR(160), " ")))</f>
        <v/>
      </c>
      <c r="C2291" s="475">
        <f>'Named Boundary Report'!$F2290</f>
        <v>0</v>
      </c>
    </row>
    <row r="2292" spans="1:3" x14ac:dyDescent="0.25">
      <c r="A2292" s="532" t="str">
        <f>IF(ISNUMBER(VALUE(SUBSTITUTE('Named Boundary Report'!$A2291,"+",""))), VALUE(SUBSTITUTE('Named Boundary Report'!$A2291,"+","")), IF(TRIM('Named Boundary Report'!$A2291)="", "End of Project", $A2291))</f>
        <v>End of Project</v>
      </c>
      <c r="B2292" s="473" t="str">
        <f>IF(ISNUMBER('Named Boundary Report'!$A2291), "",TRIM(SUBSTITUTE('Named Boundary Report'!$A2291, CHAR(160), " ")))</f>
        <v/>
      </c>
      <c r="C2292" s="475">
        <f>'Named Boundary Report'!$F2291</f>
        <v>0</v>
      </c>
    </row>
    <row r="2293" spans="1:3" x14ac:dyDescent="0.25">
      <c r="A2293" s="532" t="str">
        <f>IF(ISNUMBER(VALUE(SUBSTITUTE('Named Boundary Report'!$A2292,"+",""))), VALUE(SUBSTITUTE('Named Boundary Report'!$A2292,"+","")), IF(TRIM('Named Boundary Report'!$A2292)="", "End of Project", $A2292))</f>
        <v>End of Project</v>
      </c>
      <c r="B2293" s="473" t="str">
        <f>IF(ISNUMBER('Named Boundary Report'!$A2292), "",TRIM(SUBSTITUTE('Named Boundary Report'!$A2292, CHAR(160), " ")))</f>
        <v/>
      </c>
      <c r="C2293" s="475">
        <f>'Named Boundary Report'!$F2292</f>
        <v>0</v>
      </c>
    </row>
    <row r="2294" spans="1:3" x14ac:dyDescent="0.25">
      <c r="A2294" s="532" t="str">
        <f>IF(ISNUMBER(VALUE(SUBSTITUTE('Named Boundary Report'!$A2293,"+",""))), VALUE(SUBSTITUTE('Named Boundary Report'!$A2293,"+","")), IF(TRIM('Named Boundary Report'!$A2293)="", "End of Project", $A2293))</f>
        <v>End of Project</v>
      </c>
      <c r="B2294" s="473" t="str">
        <f>IF(ISNUMBER('Named Boundary Report'!$A2293), "",TRIM(SUBSTITUTE('Named Boundary Report'!$A2293, CHAR(160), " ")))</f>
        <v/>
      </c>
      <c r="C2294" s="475">
        <f>'Named Boundary Report'!$F2293</f>
        <v>0</v>
      </c>
    </row>
    <row r="2295" spans="1:3" x14ac:dyDescent="0.25">
      <c r="A2295" s="532" t="str">
        <f>IF(ISNUMBER(VALUE(SUBSTITUTE('Named Boundary Report'!$A2294,"+",""))), VALUE(SUBSTITUTE('Named Boundary Report'!$A2294,"+","")), IF(TRIM('Named Boundary Report'!$A2294)="", "End of Project", $A2294))</f>
        <v>End of Project</v>
      </c>
      <c r="B2295" s="473" t="str">
        <f>IF(ISNUMBER('Named Boundary Report'!$A2294), "",TRIM(SUBSTITUTE('Named Boundary Report'!$A2294, CHAR(160), " ")))</f>
        <v/>
      </c>
      <c r="C2295" s="475">
        <f>'Named Boundary Report'!$F2294</f>
        <v>0</v>
      </c>
    </row>
    <row r="2296" spans="1:3" x14ac:dyDescent="0.25">
      <c r="A2296" s="532" t="str">
        <f>IF(ISNUMBER(VALUE(SUBSTITUTE('Named Boundary Report'!$A2295,"+",""))), VALUE(SUBSTITUTE('Named Boundary Report'!$A2295,"+","")), IF(TRIM('Named Boundary Report'!$A2295)="", "End of Project", $A2295))</f>
        <v>End of Project</v>
      </c>
      <c r="B2296" s="473" t="str">
        <f>IF(ISNUMBER('Named Boundary Report'!$A2295), "",TRIM(SUBSTITUTE('Named Boundary Report'!$A2295, CHAR(160), " ")))</f>
        <v/>
      </c>
      <c r="C2296" s="475">
        <f>'Named Boundary Report'!$F2295</f>
        <v>0</v>
      </c>
    </row>
    <row r="2297" spans="1:3" x14ac:dyDescent="0.25">
      <c r="A2297" s="532" t="str">
        <f>IF(ISNUMBER(VALUE(SUBSTITUTE('Named Boundary Report'!$A2296,"+",""))), VALUE(SUBSTITUTE('Named Boundary Report'!$A2296,"+","")), IF(TRIM('Named Boundary Report'!$A2296)="", "End of Project", $A2296))</f>
        <v>End of Project</v>
      </c>
      <c r="B2297" s="473" t="str">
        <f>IF(ISNUMBER('Named Boundary Report'!$A2296), "",TRIM(SUBSTITUTE('Named Boundary Report'!$A2296, CHAR(160), " ")))</f>
        <v/>
      </c>
      <c r="C2297" s="475">
        <f>'Named Boundary Report'!$F2296</f>
        <v>0</v>
      </c>
    </row>
    <row r="2298" spans="1:3" x14ac:dyDescent="0.25">
      <c r="A2298" s="532" t="str">
        <f>IF(ISNUMBER(VALUE(SUBSTITUTE('Named Boundary Report'!$A2297,"+",""))), VALUE(SUBSTITUTE('Named Boundary Report'!$A2297,"+","")), IF(TRIM('Named Boundary Report'!$A2297)="", "End of Project", $A2297))</f>
        <v>End of Project</v>
      </c>
      <c r="B2298" s="473" t="str">
        <f>IF(ISNUMBER('Named Boundary Report'!$A2297), "",TRIM(SUBSTITUTE('Named Boundary Report'!$A2297, CHAR(160), " ")))</f>
        <v/>
      </c>
      <c r="C2298" s="475">
        <f>'Named Boundary Report'!$F2297</f>
        <v>0</v>
      </c>
    </row>
    <row r="2299" spans="1:3" x14ac:dyDescent="0.25">
      <c r="A2299" s="532" t="str">
        <f>IF(ISNUMBER(VALUE(SUBSTITUTE('Named Boundary Report'!$A2298,"+",""))), VALUE(SUBSTITUTE('Named Boundary Report'!$A2298,"+","")), IF(TRIM('Named Boundary Report'!$A2298)="", "End of Project", $A2298))</f>
        <v>End of Project</v>
      </c>
      <c r="B2299" s="473" t="str">
        <f>IF(ISNUMBER('Named Boundary Report'!$A2298), "",TRIM(SUBSTITUTE('Named Boundary Report'!$A2298, CHAR(160), " ")))</f>
        <v/>
      </c>
      <c r="C2299" s="475">
        <f>'Named Boundary Report'!$F2298</f>
        <v>0</v>
      </c>
    </row>
    <row r="2300" spans="1:3" x14ac:dyDescent="0.25">
      <c r="A2300" s="532" t="str">
        <f>IF(ISNUMBER(VALUE(SUBSTITUTE('Named Boundary Report'!$A2299,"+",""))), VALUE(SUBSTITUTE('Named Boundary Report'!$A2299,"+","")), IF(TRIM('Named Boundary Report'!$A2299)="", "End of Project", $A2299))</f>
        <v>End of Project</v>
      </c>
      <c r="B2300" s="473" t="str">
        <f>IF(ISNUMBER('Named Boundary Report'!$A2299), "",TRIM(SUBSTITUTE('Named Boundary Report'!$A2299, CHAR(160), " ")))</f>
        <v/>
      </c>
      <c r="C2300" s="475">
        <f>'Named Boundary Report'!$F2299</f>
        <v>0</v>
      </c>
    </row>
    <row r="2301" spans="1:3" x14ac:dyDescent="0.25">
      <c r="A2301" s="532" t="str">
        <f>IF(ISNUMBER(VALUE(SUBSTITUTE('Named Boundary Report'!$A2300,"+",""))), VALUE(SUBSTITUTE('Named Boundary Report'!$A2300,"+","")), IF(TRIM('Named Boundary Report'!$A2300)="", "End of Project", $A2300))</f>
        <v>End of Project</v>
      </c>
      <c r="B2301" s="473" t="str">
        <f>IF(ISNUMBER('Named Boundary Report'!$A2300), "",TRIM(SUBSTITUTE('Named Boundary Report'!$A2300, CHAR(160), " ")))</f>
        <v/>
      </c>
      <c r="C2301" s="475">
        <f>'Named Boundary Report'!$F2300</f>
        <v>0</v>
      </c>
    </row>
    <row r="2302" spans="1:3" x14ac:dyDescent="0.25">
      <c r="A2302" s="532" t="str">
        <f>IF(ISNUMBER(VALUE(SUBSTITUTE('Named Boundary Report'!$A2301,"+",""))), VALUE(SUBSTITUTE('Named Boundary Report'!$A2301,"+","")), IF(TRIM('Named Boundary Report'!$A2301)="", "End of Project", $A2301))</f>
        <v>End of Project</v>
      </c>
      <c r="B2302" s="473" t="str">
        <f>IF(ISNUMBER('Named Boundary Report'!$A2301), "",TRIM(SUBSTITUTE('Named Boundary Report'!$A2301, CHAR(160), " ")))</f>
        <v/>
      </c>
      <c r="C2302" s="475">
        <f>'Named Boundary Report'!$F2301</f>
        <v>0</v>
      </c>
    </row>
    <row r="2303" spans="1:3" x14ac:dyDescent="0.25">
      <c r="A2303" s="532" t="str">
        <f>IF(ISNUMBER(VALUE(SUBSTITUTE('Named Boundary Report'!$A2302,"+",""))), VALUE(SUBSTITUTE('Named Boundary Report'!$A2302,"+","")), IF(TRIM('Named Boundary Report'!$A2302)="", "End of Project", $A2302))</f>
        <v>End of Project</v>
      </c>
      <c r="B2303" s="473" t="str">
        <f>IF(ISNUMBER('Named Boundary Report'!$A2302), "",TRIM(SUBSTITUTE('Named Boundary Report'!$A2302, CHAR(160), " ")))</f>
        <v/>
      </c>
      <c r="C2303" s="475">
        <f>'Named Boundary Report'!$F2302</f>
        <v>0</v>
      </c>
    </row>
    <row r="2304" spans="1:3" x14ac:dyDescent="0.25">
      <c r="A2304" s="532" t="str">
        <f>IF(ISNUMBER(VALUE(SUBSTITUTE('Named Boundary Report'!$A2303,"+",""))), VALUE(SUBSTITUTE('Named Boundary Report'!$A2303,"+","")), IF(TRIM('Named Boundary Report'!$A2303)="", "End of Project", $A2303))</f>
        <v>End of Project</v>
      </c>
      <c r="B2304" s="473" t="str">
        <f>IF(ISNUMBER('Named Boundary Report'!$A2303), "",TRIM(SUBSTITUTE('Named Boundary Report'!$A2303, CHAR(160), " ")))</f>
        <v/>
      </c>
      <c r="C2304" s="475">
        <f>'Named Boundary Report'!$F2303</f>
        <v>0</v>
      </c>
    </row>
    <row r="2305" spans="1:3" x14ac:dyDescent="0.25">
      <c r="A2305" s="532" t="str">
        <f>IF(ISNUMBER(VALUE(SUBSTITUTE('Named Boundary Report'!$A2304,"+",""))), VALUE(SUBSTITUTE('Named Boundary Report'!$A2304,"+","")), IF(TRIM('Named Boundary Report'!$A2304)="", "End of Project", $A2304))</f>
        <v>End of Project</v>
      </c>
      <c r="B2305" s="473" t="str">
        <f>IF(ISNUMBER('Named Boundary Report'!$A2304), "",TRIM(SUBSTITUTE('Named Boundary Report'!$A2304, CHAR(160), " ")))</f>
        <v/>
      </c>
      <c r="C2305" s="475">
        <f>'Named Boundary Report'!$F2304</f>
        <v>0</v>
      </c>
    </row>
    <row r="2306" spans="1:3" x14ac:dyDescent="0.25">
      <c r="A2306" s="532" t="str">
        <f>IF(ISNUMBER(VALUE(SUBSTITUTE('Named Boundary Report'!$A2305,"+",""))), VALUE(SUBSTITUTE('Named Boundary Report'!$A2305,"+","")), IF(TRIM('Named Boundary Report'!$A2305)="", "End of Project", $A2305))</f>
        <v>End of Project</v>
      </c>
      <c r="B2306" s="473" t="str">
        <f>IF(ISNUMBER('Named Boundary Report'!$A2305), "",TRIM(SUBSTITUTE('Named Boundary Report'!$A2305, CHAR(160), " ")))</f>
        <v/>
      </c>
      <c r="C2306" s="475">
        <f>'Named Boundary Report'!$F2305</f>
        <v>0</v>
      </c>
    </row>
    <row r="2307" spans="1:3" x14ac:dyDescent="0.25">
      <c r="A2307" s="532" t="str">
        <f>IF(ISNUMBER(VALUE(SUBSTITUTE('Named Boundary Report'!$A2306,"+",""))), VALUE(SUBSTITUTE('Named Boundary Report'!$A2306,"+","")), IF(TRIM('Named Boundary Report'!$A2306)="", "End of Project", $A2306))</f>
        <v>End of Project</v>
      </c>
      <c r="B2307" s="473" t="str">
        <f>IF(ISNUMBER('Named Boundary Report'!$A2306), "",TRIM(SUBSTITUTE('Named Boundary Report'!$A2306, CHAR(160), " ")))</f>
        <v/>
      </c>
      <c r="C2307" s="475">
        <f>'Named Boundary Report'!$F2306</f>
        <v>0</v>
      </c>
    </row>
    <row r="2308" spans="1:3" x14ac:dyDescent="0.25">
      <c r="A2308" s="532" t="str">
        <f>IF(ISNUMBER(VALUE(SUBSTITUTE('Named Boundary Report'!$A2307,"+",""))), VALUE(SUBSTITUTE('Named Boundary Report'!$A2307,"+","")), IF(TRIM('Named Boundary Report'!$A2307)="", "End of Project", $A2307))</f>
        <v>End of Project</v>
      </c>
      <c r="B2308" s="473" t="str">
        <f>IF(ISNUMBER('Named Boundary Report'!$A2307), "",TRIM(SUBSTITUTE('Named Boundary Report'!$A2307, CHAR(160), " ")))</f>
        <v/>
      </c>
      <c r="C2308" s="475">
        <f>'Named Boundary Report'!$F2307</f>
        <v>0</v>
      </c>
    </row>
    <row r="2309" spans="1:3" x14ac:dyDescent="0.25">
      <c r="A2309" s="532" t="str">
        <f>IF(ISNUMBER(VALUE(SUBSTITUTE('Named Boundary Report'!$A2308,"+",""))), VALUE(SUBSTITUTE('Named Boundary Report'!$A2308,"+","")), IF(TRIM('Named Boundary Report'!$A2308)="", "End of Project", $A2308))</f>
        <v>End of Project</v>
      </c>
      <c r="B2309" s="473" t="str">
        <f>IF(ISNUMBER('Named Boundary Report'!$A2308), "",TRIM(SUBSTITUTE('Named Boundary Report'!$A2308, CHAR(160), " ")))</f>
        <v/>
      </c>
      <c r="C2309" s="475">
        <f>'Named Boundary Report'!$F2308</f>
        <v>0</v>
      </c>
    </row>
    <row r="2310" spans="1:3" x14ac:dyDescent="0.25">
      <c r="A2310" s="532" t="str">
        <f>IF(ISNUMBER(VALUE(SUBSTITUTE('Named Boundary Report'!$A2309,"+",""))), VALUE(SUBSTITUTE('Named Boundary Report'!$A2309,"+","")), IF(TRIM('Named Boundary Report'!$A2309)="", "End of Project", $A2309))</f>
        <v>End of Project</v>
      </c>
      <c r="B2310" s="473" t="str">
        <f>IF(ISNUMBER('Named Boundary Report'!$A2309), "",TRIM(SUBSTITUTE('Named Boundary Report'!$A2309, CHAR(160), " ")))</f>
        <v/>
      </c>
      <c r="C2310" s="475">
        <f>'Named Boundary Report'!$F2309</f>
        <v>0</v>
      </c>
    </row>
    <row r="2311" spans="1:3" x14ac:dyDescent="0.25">
      <c r="A2311" s="532" t="str">
        <f>IF(ISNUMBER(VALUE(SUBSTITUTE('Named Boundary Report'!$A2310,"+",""))), VALUE(SUBSTITUTE('Named Boundary Report'!$A2310,"+","")), IF(TRIM('Named Boundary Report'!$A2310)="", "End of Project", $A2310))</f>
        <v>End of Project</v>
      </c>
      <c r="B2311" s="473" t="str">
        <f>IF(ISNUMBER('Named Boundary Report'!$A2310), "",TRIM(SUBSTITUTE('Named Boundary Report'!$A2310, CHAR(160), " ")))</f>
        <v/>
      </c>
      <c r="C2311" s="475">
        <f>'Named Boundary Report'!$F2310</f>
        <v>0</v>
      </c>
    </row>
    <row r="2312" spans="1:3" x14ac:dyDescent="0.25">
      <c r="A2312" s="532" t="str">
        <f>IF(ISNUMBER(VALUE(SUBSTITUTE('Named Boundary Report'!$A2311,"+",""))), VALUE(SUBSTITUTE('Named Boundary Report'!$A2311,"+","")), IF(TRIM('Named Boundary Report'!$A2311)="", "End of Project", $A2311))</f>
        <v>End of Project</v>
      </c>
      <c r="B2312" s="473" t="str">
        <f>IF(ISNUMBER('Named Boundary Report'!$A2311), "",TRIM(SUBSTITUTE('Named Boundary Report'!$A2311, CHAR(160), " ")))</f>
        <v/>
      </c>
      <c r="C2312" s="475">
        <f>'Named Boundary Report'!$F2311</f>
        <v>0</v>
      </c>
    </row>
    <row r="2313" spans="1:3" x14ac:dyDescent="0.25">
      <c r="A2313" s="532" t="str">
        <f>IF(ISNUMBER(VALUE(SUBSTITUTE('Named Boundary Report'!$A2312,"+",""))), VALUE(SUBSTITUTE('Named Boundary Report'!$A2312,"+","")), IF(TRIM('Named Boundary Report'!$A2312)="", "End of Project", $A2312))</f>
        <v>End of Project</v>
      </c>
      <c r="B2313" s="473" t="str">
        <f>IF(ISNUMBER('Named Boundary Report'!$A2312), "",TRIM(SUBSTITUTE('Named Boundary Report'!$A2312, CHAR(160), " ")))</f>
        <v/>
      </c>
      <c r="C2313" s="475">
        <f>'Named Boundary Report'!$F2312</f>
        <v>0</v>
      </c>
    </row>
    <row r="2314" spans="1:3" x14ac:dyDescent="0.25">
      <c r="A2314" s="532" t="str">
        <f>IF(ISNUMBER(VALUE(SUBSTITUTE('Named Boundary Report'!$A2313,"+",""))), VALUE(SUBSTITUTE('Named Boundary Report'!$A2313,"+","")), IF(TRIM('Named Boundary Report'!$A2313)="", "End of Project", $A2313))</f>
        <v>End of Project</v>
      </c>
      <c r="B2314" s="473" t="str">
        <f>IF(ISNUMBER('Named Boundary Report'!$A2313), "",TRIM(SUBSTITUTE('Named Boundary Report'!$A2313, CHAR(160), " ")))</f>
        <v/>
      </c>
      <c r="C2314" s="475">
        <f>'Named Boundary Report'!$F2313</f>
        <v>0</v>
      </c>
    </row>
    <row r="2315" spans="1:3" x14ac:dyDescent="0.25">
      <c r="A2315" s="532" t="str">
        <f>IF(ISNUMBER(VALUE(SUBSTITUTE('Named Boundary Report'!$A2314,"+",""))), VALUE(SUBSTITUTE('Named Boundary Report'!$A2314,"+","")), IF(TRIM('Named Boundary Report'!$A2314)="", "End of Project", $A2314))</f>
        <v>End of Project</v>
      </c>
      <c r="B2315" s="473" t="str">
        <f>IF(ISNUMBER('Named Boundary Report'!$A2314), "",TRIM(SUBSTITUTE('Named Boundary Report'!$A2314, CHAR(160), " ")))</f>
        <v/>
      </c>
      <c r="C2315" s="475">
        <f>'Named Boundary Report'!$F2314</f>
        <v>0</v>
      </c>
    </row>
    <row r="2316" spans="1:3" x14ac:dyDescent="0.25">
      <c r="A2316" s="532" t="str">
        <f>IF(ISNUMBER(VALUE(SUBSTITUTE('Named Boundary Report'!$A2315,"+",""))), VALUE(SUBSTITUTE('Named Boundary Report'!$A2315,"+","")), IF(TRIM('Named Boundary Report'!$A2315)="", "End of Project", $A2315))</f>
        <v>End of Project</v>
      </c>
      <c r="B2316" s="473" t="str">
        <f>IF(ISNUMBER('Named Boundary Report'!$A2315), "",TRIM(SUBSTITUTE('Named Boundary Report'!$A2315, CHAR(160), " ")))</f>
        <v/>
      </c>
      <c r="C2316" s="475">
        <f>'Named Boundary Report'!$F2315</f>
        <v>0</v>
      </c>
    </row>
    <row r="2317" spans="1:3" x14ac:dyDescent="0.25">
      <c r="A2317" s="532" t="str">
        <f>IF(ISNUMBER(VALUE(SUBSTITUTE('Named Boundary Report'!$A2316,"+",""))), VALUE(SUBSTITUTE('Named Boundary Report'!$A2316,"+","")), IF(TRIM('Named Boundary Report'!$A2316)="", "End of Project", $A2316))</f>
        <v>End of Project</v>
      </c>
      <c r="B2317" s="473" t="str">
        <f>IF(ISNUMBER('Named Boundary Report'!$A2316), "",TRIM(SUBSTITUTE('Named Boundary Report'!$A2316, CHAR(160), " ")))</f>
        <v/>
      </c>
      <c r="C2317" s="475">
        <f>'Named Boundary Report'!$F2316</f>
        <v>0</v>
      </c>
    </row>
    <row r="2318" spans="1:3" x14ac:dyDescent="0.25">
      <c r="A2318" s="532" t="str">
        <f>IF(ISNUMBER(VALUE(SUBSTITUTE('Named Boundary Report'!$A2317,"+",""))), VALUE(SUBSTITUTE('Named Boundary Report'!$A2317,"+","")), IF(TRIM('Named Boundary Report'!$A2317)="", "End of Project", $A2317))</f>
        <v>End of Project</v>
      </c>
      <c r="B2318" s="473" t="str">
        <f>IF(ISNUMBER('Named Boundary Report'!$A2317), "",TRIM(SUBSTITUTE('Named Boundary Report'!$A2317, CHAR(160), " ")))</f>
        <v/>
      </c>
      <c r="C2318" s="475">
        <f>'Named Boundary Report'!$F2317</f>
        <v>0</v>
      </c>
    </row>
    <row r="2319" spans="1:3" x14ac:dyDescent="0.25">
      <c r="A2319" s="532" t="str">
        <f>IF(ISNUMBER(VALUE(SUBSTITUTE('Named Boundary Report'!$A2318,"+",""))), VALUE(SUBSTITUTE('Named Boundary Report'!$A2318,"+","")), IF(TRIM('Named Boundary Report'!$A2318)="", "End of Project", $A2318))</f>
        <v>End of Project</v>
      </c>
      <c r="B2319" s="473" t="str">
        <f>IF(ISNUMBER('Named Boundary Report'!$A2318), "",TRIM(SUBSTITUTE('Named Boundary Report'!$A2318, CHAR(160), " ")))</f>
        <v/>
      </c>
      <c r="C2319" s="475">
        <f>'Named Boundary Report'!$F2318</f>
        <v>0</v>
      </c>
    </row>
    <row r="2320" spans="1:3" x14ac:dyDescent="0.25">
      <c r="A2320" s="532" t="str">
        <f>IF(ISNUMBER(VALUE(SUBSTITUTE('Named Boundary Report'!$A2319,"+",""))), VALUE(SUBSTITUTE('Named Boundary Report'!$A2319,"+","")), IF(TRIM('Named Boundary Report'!$A2319)="", "End of Project", $A2319))</f>
        <v>End of Project</v>
      </c>
      <c r="B2320" s="473" t="str">
        <f>IF(ISNUMBER('Named Boundary Report'!$A2319), "",TRIM(SUBSTITUTE('Named Boundary Report'!$A2319, CHAR(160), " ")))</f>
        <v/>
      </c>
      <c r="C2320" s="475">
        <f>'Named Boundary Report'!$F2319</f>
        <v>0</v>
      </c>
    </row>
    <row r="2321" spans="1:3" x14ac:dyDescent="0.25">
      <c r="A2321" s="532" t="str">
        <f>IF(ISNUMBER(VALUE(SUBSTITUTE('Named Boundary Report'!$A2320,"+",""))), VALUE(SUBSTITUTE('Named Boundary Report'!$A2320,"+","")), IF(TRIM('Named Boundary Report'!$A2320)="", "End of Project", $A2320))</f>
        <v>End of Project</v>
      </c>
      <c r="B2321" s="473" t="str">
        <f>IF(ISNUMBER('Named Boundary Report'!$A2320), "",TRIM(SUBSTITUTE('Named Boundary Report'!$A2320, CHAR(160), " ")))</f>
        <v/>
      </c>
      <c r="C2321" s="475">
        <f>'Named Boundary Report'!$F2320</f>
        <v>0</v>
      </c>
    </row>
    <row r="2322" spans="1:3" x14ac:dyDescent="0.25">
      <c r="A2322" s="532" t="str">
        <f>IF(ISNUMBER(VALUE(SUBSTITUTE('Named Boundary Report'!$A2321,"+",""))), VALUE(SUBSTITUTE('Named Boundary Report'!$A2321,"+","")), IF(TRIM('Named Boundary Report'!$A2321)="", "End of Project", $A2321))</f>
        <v>End of Project</v>
      </c>
      <c r="B2322" s="473" t="str">
        <f>IF(ISNUMBER('Named Boundary Report'!$A2321), "",TRIM(SUBSTITUTE('Named Boundary Report'!$A2321, CHAR(160), " ")))</f>
        <v/>
      </c>
      <c r="C2322" s="475">
        <f>'Named Boundary Report'!$F2321</f>
        <v>0</v>
      </c>
    </row>
    <row r="2323" spans="1:3" x14ac:dyDescent="0.25">
      <c r="A2323" s="532" t="str">
        <f>IF(ISNUMBER(VALUE(SUBSTITUTE('Named Boundary Report'!$A2322,"+",""))), VALUE(SUBSTITUTE('Named Boundary Report'!$A2322,"+","")), IF(TRIM('Named Boundary Report'!$A2322)="", "End of Project", $A2322))</f>
        <v>End of Project</v>
      </c>
      <c r="B2323" s="473" t="str">
        <f>IF(ISNUMBER('Named Boundary Report'!$A2322), "",TRIM(SUBSTITUTE('Named Boundary Report'!$A2322, CHAR(160), " ")))</f>
        <v/>
      </c>
      <c r="C2323" s="475">
        <f>'Named Boundary Report'!$F2322</f>
        <v>0</v>
      </c>
    </row>
    <row r="2324" spans="1:3" x14ac:dyDescent="0.25">
      <c r="A2324" s="532" t="str">
        <f>IF(ISNUMBER(VALUE(SUBSTITUTE('Named Boundary Report'!$A2323,"+",""))), VALUE(SUBSTITUTE('Named Boundary Report'!$A2323,"+","")), IF(TRIM('Named Boundary Report'!$A2323)="", "End of Project", $A2323))</f>
        <v>End of Project</v>
      </c>
      <c r="B2324" s="473" t="str">
        <f>IF(ISNUMBER('Named Boundary Report'!$A2323), "",TRIM(SUBSTITUTE('Named Boundary Report'!$A2323, CHAR(160), " ")))</f>
        <v/>
      </c>
      <c r="C2324" s="475">
        <f>'Named Boundary Report'!$F2323</f>
        <v>0</v>
      </c>
    </row>
    <row r="2325" spans="1:3" x14ac:dyDescent="0.25">
      <c r="A2325" s="532" t="str">
        <f>IF(ISNUMBER(VALUE(SUBSTITUTE('Named Boundary Report'!$A2324,"+",""))), VALUE(SUBSTITUTE('Named Boundary Report'!$A2324,"+","")), IF(TRIM('Named Boundary Report'!$A2324)="", "End of Project", $A2324))</f>
        <v>End of Project</v>
      </c>
      <c r="B2325" s="473" t="str">
        <f>IF(ISNUMBER('Named Boundary Report'!$A2324), "",TRIM(SUBSTITUTE('Named Boundary Report'!$A2324, CHAR(160), " ")))</f>
        <v/>
      </c>
      <c r="C2325" s="475">
        <f>'Named Boundary Report'!$F2324</f>
        <v>0</v>
      </c>
    </row>
    <row r="2326" spans="1:3" x14ac:dyDescent="0.25">
      <c r="A2326" s="532" t="str">
        <f>IF(ISNUMBER(VALUE(SUBSTITUTE('Named Boundary Report'!$A2325,"+",""))), VALUE(SUBSTITUTE('Named Boundary Report'!$A2325,"+","")), IF(TRIM('Named Boundary Report'!$A2325)="", "End of Project", $A2325))</f>
        <v>End of Project</v>
      </c>
      <c r="B2326" s="473" t="str">
        <f>IF(ISNUMBER('Named Boundary Report'!$A2325), "",TRIM(SUBSTITUTE('Named Boundary Report'!$A2325, CHAR(160), " ")))</f>
        <v/>
      </c>
      <c r="C2326" s="475">
        <f>'Named Boundary Report'!$F2325</f>
        <v>0</v>
      </c>
    </row>
    <row r="2327" spans="1:3" x14ac:dyDescent="0.25">
      <c r="A2327" s="532" t="str">
        <f>IF(ISNUMBER(VALUE(SUBSTITUTE('Named Boundary Report'!$A2326,"+",""))), VALUE(SUBSTITUTE('Named Boundary Report'!$A2326,"+","")), IF(TRIM('Named Boundary Report'!$A2326)="", "End of Project", $A2326))</f>
        <v>End of Project</v>
      </c>
      <c r="B2327" s="473" t="str">
        <f>IF(ISNUMBER('Named Boundary Report'!$A2326), "",TRIM(SUBSTITUTE('Named Boundary Report'!$A2326, CHAR(160), " ")))</f>
        <v/>
      </c>
      <c r="C2327" s="475">
        <f>'Named Boundary Report'!$F2326</f>
        <v>0</v>
      </c>
    </row>
    <row r="2328" spans="1:3" x14ac:dyDescent="0.25">
      <c r="A2328" s="532" t="str">
        <f>IF(ISNUMBER(VALUE(SUBSTITUTE('Named Boundary Report'!$A2327,"+",""))), VALUE(SUBSTITUTE('Named Boundary Report'!$A2327,"+","")), IF(TRIM('Named Boundary Report'!$A2327)="", "End of Project", $A2327))</f>
        <v>End of Project</v>
      </c>
      <c r="B2328" s="473" t="str">
        <f>IF(ISNUMBER('Named Boundary Report'!$A2327), "",TRIM(SUBSTITUTE('Named Boundary Report'!$A2327, CHAR(160), " ")))</f>
        <v/>
      </c>
      <c r="C2328" s="475">
        <f>'Named Boundary Report'!$F2327</f>
        <v>0</v>
      </c>
    </row>
    <row r="2329" spans="1:3" x14ac:dyDescent="0.25">
      <c r="A2329" s="532" t="str">
        <f>IF(ISNUMBER(VALUE(SUBSTITUTE('Named Boundary Report'!$A2328,"+",""))), VALUE(SUBSTITUTE('Named Boundary Report'!$A2328,"+","")), IF(TRIM('Named Boundary Report'!$A2328)="", "End of Project", $A2328))</f>
        <v>End of Project</v>
      </c>
      <c r="B2329" s="473" t="str">
        <f>IF(ISNUMBER('Named Boundary Report'!$A2328), "",TRIM(SUBSTITUTE('Named Boundary Report'!$A2328, CHAR(160), " ")))</f>
        <v/>
      </c>
      <c r="C2329" s="475">
        <f>'Named Boundary Report'!$F2328</f>
        <v>0</v>
      </c>
    </row>
    <row r="2330" spans="1:3" x14ac:dyDescent="0.25">
      <c r="A2330" s="532" t="str">
        <f>IF(ISNUMBER(VALUE(SUBSTITUTE('Named Boundary Report'!$A2329,"+",""))), VALUE(SUBSTITUTE('Named Boundary Report'!$A2329,"+","")), IF(TRIM('Named Boundary Report'!$A2329)="", "End of Project", $A2329))</f>
        <v>End of Project</v>
      </c>
      <c r="B2330" s="473" t="str">
        <f>IF(ISNUMBER('Named Boundary Report'!$A2329), "",TRIM(SUBSTITUTE('Named Boundary Report'!$A2329, CHAR(160), " ")))</f>
        <v/>
      </c>
      <c r="C2330" s="475">
        <f>'Named Boundary Report'!$F2329</f>
        <v>0</v>
      </c>
    </row>
    <row r="2331" spans="1:3" x14ac:dyDescent="0.25">
      <c r="A2331" s="532" t="str">
        <f>IF(ISNUMBER(VALUE(SUBSTITUTE('Named Boundary Report'!$A2330,"+",""))), VALUE(SUBSTITUTE('Named Boundary Report'!$A2330,"+","")), IF(TRIM('Named Boundary Report'!$A2330)="", "End of Project", $A2330))</f>
        <v>End of Project</v>
      </c>
      <c r="B2331" s="473" t="str">
        <f>IF(ISNUMBER('Named Boundary Report'!$A2330), "",TRIM(SUBSTITUTE('Named Boundary Report'!$A2330, CHAR(160), " ")))</f>
        <v/>
      </c>
      <c r="C2331" s="475">
        <f>'Named Boundary Report'!$F2330</f>
        <v>0</v>
      </c>
    </row>
    <row r="2332" spans="1:3" x14ac:dyDescent="0.25">
      <c r="A2332" s="532" t="str">
        <f>IF(ISNUMBER(VALUE(SUBSTITUTE('Named Boundary Report'!$A2331,"+",""))), VALUE(SUBSTITUTE('Named Boundary Report'!$A2331,"+","")), IF(TRIM('Named Boundary Report'!$A2331)="", "End of Project", $A2331))</f>
        <v>End of Project</v>
      </c>
      <c r="B2332" s="473" t="str">
        <f>IF(ISNUMBER('Named Boundary Report'!$A2331), "",TRIM(SUBSTITUTE('Named Boundary Report'!$A2331, CHAR(160), " ")))</f>
        <v/>
      </c>
      <c r="C2332" s="475">
        <f>'Named Boundary Report'!$F2331</f>
        <v>0</v>
      </c>
    </row>
    <row r="2333" spans="1:3" x14ac:dyDescent="0.25">
      <c r="A2333" s="532" t="str">
        <f>IF(ISNUMBER(VALUE(SUBSTITUTE('Named Boundary Report'!$A2332,"+",""))), VALUE(SUBSTITUTE('Named Boundary Report'!$A2332,"+","")), IF(TRIM('Named Boundary Report'!$A2332)="", "End of Project", $A2332))</f>
        <v>End of Project</v>
      </c>
      <c r="B2333" s="473" t="str">
        <f>IF(ISNUMBER('Named Boundary Report'!$A2332), "",TRIM(SUBSTITUTE('Named Boundary Report'!$A2332, CHAR(160), " ")))</f>
        <v/>
      </c>
      <c r="C2333" s="475">
        <f>'Named Boundary Report'!$F2332</f>
        <v>0</v>
      </c>
    </row>
    <row r="2334" spans="1:3" x14ac:dyDescent="0.25">
      <c r="A2334" s="532" t="str">
        <f>IF(ISNUMBER(VALUE(SUBSTITUTE('Named Boundary Report'!$A2333,"+",""))), VALUE(SUBSTITUTE('Named Boundary Report'!$A2333,"+","")), IF(TRIM('Named Boundary Report'!$A2333)="", "End of Project", $A2333))</f>
        <v>End of Project</v>
      </c>
      <c r="B2334" s="473" t="str">
        <f>IF(ISNUMBER('Named Boundary Report'!$A2333), "",TRIM(SUBSTITUTE('Named Boundary Report'!$A2333, CHAR(160), " ")))</f>
        <v/>
      </c>
      <c r="C2334" s="475">
        <f>'Named Boundary Report'!$F2333</f>
        <v>0</v>
      </c>
    </row>
    <row r="2335" spans="1:3" x14ac:dyDescent="0.25">
      <c r="A2335" s="532" t="str">
        <f>IF(ISNUMBER(VALUE(SUBSTITUTE('Named Boundary Report'!$A2334,"+",""))), VALUE(SUBSTITUTE('Named Boundary Report'!$A2334,"+","")), IF(TRIM('Named Boundary Report'!$A2334)="", "End of Project", $A2334))</f>
        <v>End of Project</v>
      </c>
      <c r="B2335" s="473" t="str">
        <f>IF(ISNUMBER('Named Boundary Report'!$A2334), "",TRIM(SUBSTITUTE('Named Boundary Report'!$A2334, CHAR(160), " ")))</f>
        <v/>
      </c>
      <c r="C2335" s="475">
        <f>'Named Boundary Report'!$F2334</f>
        <v>0</v>
      </c>
    </row>
    <row r="2336" spans="1:3" x14ac:dyDescent="0.25">
      <c r="A2336" s="532" t="str">
        <f>IF(ISNUMBER(VALUE(SUBSTITUTE('Named Boundary Report'!$A2335,"+",""))), VALUE(SUBSTITUTE('Named Boundary Report'!$A2335,"+","")), IF(TRIM('Named Boundary Report'!$A2335)="", "End of Project", $A2335))</f>
        <v>End of Project</v>
      </c>
      <c r="B2336" s="473" t="str">
        <f>IF(ISNUMBER('Named Boundary Report'!$A2335), "",TRIM(SUBSTITUTE('Named Boundary Report'!$A2335, CHAR(160), " ")))</f>
        <v/>
      </c>
      <c r="C2336" s="475">
        <f>'Named Boundary Report'!$F2335</f>
        <v>0</v>
      </c>
    </row>
    <row r="2337" spans="1:3" x14ac:dyDescent="0.25">
      <c r="A2337" s="532" t="str">
        <f>IF(ISNUMBER(VALUE(SUBSTITUTE('Named Boundary Report'!$A2336,"+",""))), VALUE(SUBSTITUTE('Named Boundary Report'!$A2336,"+","")), IF(TRIM('Named Boundary Report'!$A2336)="", "End of Project", $A2336))</f>
        <v>End of Project</v>
      </c>
      <c r="B2337" s="473" t="str">
        <f>IF(ISNUMBER('Named Boundary Report'!$A2336), "",TRIM(SUBSTITUTE('Named Boundary Report'!$A2336, CHAR(160), " ")))</f>
        <v/>
      </c>
      <c r="C2337" s="475">
        <f>'Named Boundary Report'!$F2336</f>
        <v>0</v>
      </c>
    </row>
    <row r="2338" spans="1:3" x14ac:dyDescent="0.25">
      <c r="A2338" s="532" t="str">
        <f>IF(ISNUMBER(VALUE(SUBSTITUTE('Named Boundary Report'!$A2337,"+",""))), VALUE(SUBSTITUTE('Named Boundary Report'!$A2337,"+","")), IF(TRIM('Named Boundary Report'!$A2337)="", "End of Project", $A2337))</f>
        <v>End of Project</v>
      </c>
      <c r="B2338" s="473" t="str">
        <f>IF(ISNUMBER('Named Boundary Report'!$A2337), "",TRIM(SUBSTITUTE('Named Boundary Report'!$A2337, CHAR(160), " ")))</f>
        <v/>
      </c>
      <c r="C2338" s="475">
        <f>'Named Boundary Report'!$F2337</f>
        <v>0</v>
      </c>
    </row>
    <row r="2339" spans="1:3" x14ac:dyDescent="0.25">
      <c r="A2339" s="532" t="str">
        <f>IF(ISNUMBER(VALUE(SUBSTITUTE('Named Boundary Report'!$A2338,"+",""))), VALUE(SUBSTITUTE('Named Boundary Report'!$A2338,"+","")), IF(TRIM('Named Boundary Report'!$A2338)="", "End of Project", $A2338))</f>
        <v>End of Project</v>
      </c>
      <c r="B2339" s="473" t="str">
        <f>IF(ISNUMBER('Named Boundary Report'!$A2338), "",TRIM(SUBSTITUTE('Named Boundary Report'!$A2338, CHAR(160), " ")))</f>
        <v/>
      </c>
      <c r="C2339" s="475">
        <f>'Named Boundary Report'!$F2338</f>
        <v>0</v>
      </c>
    </row>
    <row r="2340" spans="1:3" x14ac:dyDescent="0.25">
      <c r="A2340" s="532" t="str">
        <f>IF(ISNUMBER(VALUE(SUBSTITUTE('Named Boundary Report'!$A2339,"+",""))), VALUE(SUBSTITUTE('Named Boundary Report'!$A2339,"+","")), IF(TRIM('Named Boundary Report'!$A2339)="", "End of Project", $A2339))</f>
        <v>End of Project</v>
      </c>
      <c r="B2340" s="473" t="str">
        <f>IF(ISNUMBER('Named Boundary Report'!$A2339), "",TRIM(SUBSTITUTE('Named Boundary Report'!$A2339, CHAR(160), " ")))</f>
        <v/>
      </c>
      <c r="C2340" s="475">
        <f>'Named Boundary Report'!$F2339</f>
        <v>0</v>
      </c>
    </row>
    <row r="2341" spans="1:3" x14ac:dyDescent="0.25">
      <c r="A2341" s="532" t="str">
        <f>IF(ISNUMBER(VALUE(SUBSTITUTE('Named Boundary Report'!$A2340,"+",""))), VALUE(SUBSTITUTE('Named Boundary Report'!$A2340,"+","")), IF(TRIM('Named Boundary Report'!$A2340)="", "End of Project", $A2340))</f>
        <v>End of Project</v>
      </c>
      <c r="B2341" s="473" t="str">
        <f>IF(ISNUMBER('Named Boundary Report'!$A2340), "",TRIM(SUBSTITUTE('Named Boundary Report'!$A2340, CHAR(160), " ")))</f>
        <v/>
      </c>
      <c r="C2341" s="475">
        <f>'Named Boundary Report'!$F2340</f>
        <v>0</v>
      </c>
    </row>
    <row r="2342" spans="1:3" x14ac:dyDescent="0.25">
      <c r="A2342" s="532" t="str">
        <f>IF(ISNUMBER(VALUE(SUBSTITUTE('Named Boundary Report'!$A2341,"+",""))), VALUE(SUBSTITUTE('Named Boundary Report'!$A2341,"+","")), IF(TRIM('Named Boundary Report'!$A2341)="", "End of Project", $A2341))</f>
        <v>End of Project</v>
      </c>
      <c r="B2342" s="473" t="str">
        <f>IF(ISNUMBER('Named Boundary Report'!$A2341), "",TRIM(SUBSTITUTE('Named Boundary Report'!$A2341, CHAR(160), " ")))</f>
        <v/>
      </c>
      <c r="C2342" s="475">
        <f>'Named Boundary Report'!$F2341</f>
        <v>0</v>
      </c>
    </row>
    <row r="2343" spans="1:3" x14ac:dyDescent="0.25">
      <c r="A2343" s="532" t="str">
        <f>IF(ISNUMBER(VALUE(SUBSTITUTE('Named Boundary Report'!$A2342,"+",""))), VALUE(SUBSTITUTE('Named Boundary Report'!$A2342,"+","")), IF(TRIM('Named Boundary Report'!$A2342)="", "End of Project", $A2342))</f>
        <v>End of Project</v>
      </c>
      <c r="B2343" s="473" t="str">
        <f>IF(ISNUMBER('Named Boundary Report'!$A2342), "",TRIM(SUBSTITUTE('Named Boundary Report'!$A2342, CHAR(160), " ")))</f>
        <v/>
      </c>
      <c r="C2343" s="475">
        <f>'Named Boundary Report'!$F2342</f>
        <v>0</v>
      </c>
    </row>
    <row r="2344" spans="1:3" x14ac:dyDescent="0.25">
      <c r="A2344" s="532" t="str">
        <f>IF(ISNUMBER(VALUE(SUBSTITUTE('Named Boundary Report'!$A2343,"+",""))), VALUE(SUBSTITUTE('Named Boundary Report'!$A2343,"+","")), IF(TRIM('Named Boundary Report'!$A2343)="", "End of Project", $A2343))</f>
        <v>End of Project</v>
      </c>
      <c r="B2344" s="473" t="str">
        <f>IF(ISNUMBER('Named Boundary Report'!$A2343), "",TRIM(SUBSTITUTE('Named Boundary Report'!$A2343, CHAR(160), " ")))</f>
        <v/>
      </c>
      <c r="C2344" s="475">
        <f>'Named Boundary Report'!$F2343</f>
        <v>0</v>
      </c>
    </row>
    <row r="2345" spans="1:3" x14ac:dyDescent="0.25">
      <c r="A2345" s="532" t="str">
        <f>IF(ISNUMBER(VALUE(SUBSTITUTE('Named Boundary Report'!$A2344,"+",""))), VALUE(SUBSTITUTE('Named Boundary Report'!$A2344,"+","")), IF(TRIM('Named Boundary Report'!$A2344)="", "End of Project", $A2344))</f>
        <v>End of Project</v>
      </c>
      <c r="B2345" s="473" t="str">
        <f>IF(ISNUMBER('Named Boundary Report'!$A2344), "",TRIM(SUBSTITUTE('Named Boundary Report'!$A2344, CHAR(160), " ")))</f>
        <v/>
      </c>
      <c r="C2345" s="475">
        <f>'Named Boundary Report'!$F2344</f>
        <v>0</v>
      </c>
    </row>
    <row r="2346" spans="1:3" x14ac:dyDescent="0.25">
      <c r="A2346" s="532" t="str">
        <f>IF(ISNUMBER(VALUE(SUBSTITUTE('Named Boundary Report'!$A2345,"+",""))), VALUE(SUBSTITUTE('Named Boundary Report'!$A2345,"+","")), IF(TRIM('Named Boundary Report'!$A2345)="", "End of Project", $A2345))</f>
        <v>End of Project</v>
      </c>
      <c r="B2346" s="473" t="str">
        <f>IF(ISNUMBER('Named Boundary Report'!$A2345), "",TRIM(SUBSTITUTE('Named Boundary Report'!$A2345, CHAR(160), " ")))</f>
        <v/>
      </c>
      <c r="C2346" s="475">
        <f>'Named Boundary Report'!$F2345</f>
        <v>0</v>
      </c>
    </row>
    <row r="2347" spans="1:3" x14ac:dyDescent="0.25">
      <c r="A2347" s="532" t="str">
        <f>IF(ISNUMBER(VALUE(SUBSTITUTE('Named Boundary Report'!$A2346,"+",""))), VALUE(SUBSTITUTE('Named Boundary Report'!$A2346,"+","")), IF(TRIM('Named Boundary Report'!$A2346)="", "End of Project", $A2346))</f>
        <v>End of Project</v>
      </c>
      <c r="B2347" s="473" t="str">
        <f>IF(ISNUMBER('Named Boundary Report'!$A2346), "",TRIM(SUBSTITUTE('Named Boundary Report'!$A2346, CHAR(160), " ")))</f>
        <v/>
      </c>
      <c r="C2347" s="475">
        <f>'Named Boundary Report'!$F2346</f>
        <v>0</v>
      </c>
    </row>
    <row r="2348" spans="1:3" x14ac:dyDescent="0.25">
      <c r="A2348" s="532" t="str">
        <f>IF(ISNUMBER(VALUE(SUBSTITUTE('Named Boundary Report'!$A2347,"+",""))), VALUE(SUBSTITUTE('Named Boundary Report'!$A2347,"+","")), IF(TRIM('Named Boundary Report'!$A2347)="", "End of Project", $A2347))</f>
        <v>End of Project</v>
      </c>
      <c r="B2348" s="473" t="str">
        <f>IF(ISNUMBER('Named Boundary Report'!$A2347), "",TRIM(SUBSTITUTE('Named Boundary Report'!$A2347, CHAR(160), " ")))</f>
        <v/>
      </c>
      <c r="C2348" s="475">
        <f>'Named Boundary Report'!$F2347</f>
        <v>0</v>
      </c>
    </row>
    <row r="2349" spans="1:3" x14ac:dyDescent="0.25">
      <c r="A2349" s="532" t="str">
        <f>IF(ISNUMBER(VALUE(SUBSTITUTE('Named Boundary Report'!$A2348,"+",""))), VALUE(SUBSTITUTE('Named Boundary Report'!$A2348,"+","")), IF(TRIM('Named Boundary Report'!$A2348)="", "End of Project", $A2348))</f>
        <v>End of Project</v>
      </c>
      <c r="B2349" s="473" t="str">
        <f>IF(ISNUMBER('Named Boundary Report'!$A2348), "",TRIM(SUBSTITUTE('Named Boundary Report'!$A2348, CHAR(160), " ")))</f>
        <v/>
      </c>
      <c r="C2349" s="475">
        <f>'Named Boundary Report'!$F2348</f>
        <v>0</v>
      </c>
    </row>
    <row r="2350" spans="1:3" x14ac:dyDescent="0.25">
      <c r="A2350" s="532" t="str">
        <f>IF(ISNUMBER(VALUE(SUBSTITUTE('Named Boundary Report'!$A2349,"+",""))), VALUE(SUBSTITUTE('Named Boundary Report'!$A2349,"+","")), IF(TRIM('Named Boundary Report'!$A2349)="", "End of Project", $A2349))</f>
        <v>End of Project</v>
      </c>
      <c r="B2350" s="473" t="str">
        <f>IF(ISNUMBER('Named Boundary Report'!$A2349), "",TRIM(SUBSTITUTE('Named Boundary Report'!$A2349, CHAR(160), " ")))</f>
        <v/>
      </c>
      <c r="C2350" s="475">
        <f>'Named Boundary Report'!$F2349</f>
        <v>0</v>
      </c>
    </row>
    <row r="2351" spans="1:3" x14ac:dyDescent="0.25">
      <c r="A2351" s="532" t="str">
        <f>IF(ISNUMBER(VALUE(SUBSTITUTE('Named Boundary Report'!$A2350,"+",""))), VALUE(SUBSTITUTE('Named Boundary Report'!$A2350,"+","")), IF(TRIM('Named Boundary Report'!$A2350)="", "End of Project", $A2350))</f>
        <v>End of Project</v>
      </c>
      <c r="B2351" s="473" t="str">
        <f>IF(ISNUMBER('Named Boundary Report'!$A2350), "",TRIM(SUBSTITUTE('Named Boundary Report'!$A2350, CHAR(160), " ")))</f>
        <v/>
      </c>
      <c r="C2351" s="475">
        <f>'Named Boundary Report'!$F2350</f>
        <v>0</v>
      </c>
    </row>
    <row r="2352" spans="1:3" x14ac:dyDescent="0.25">
      <c r="A2352" s="532" t="str">
        <f>IF(ISNUMBER(VALUE(SUBSTITUTE('Named Boundary Report'!$A2351,"+",""))), VALUE(SUBSTITUTE('Named Boundary Report'!$A2351,"+","")), IF(TRIM('Named Boundary Report'!$A2351)="", "End of Project", $A2351))</f>
        <v>End of Project</v>
      </c>
      <c r="B2352" s="473" t="str">
        <f>IF(ISNUMBER('Named Boundary Report'!$A2351), "",TRIM(SUBSTITUTE('Named Boundary Report'!$A2351, CHAR(160), " ")))</f>
        <v/>
      </c>
      <c r="C2352" s="475">
        <f>'Named Boundary Report'!$F2351</f>
        <v>0</v>
      </c>
    </row>
    <row r="2353" spans="1:3" x14ac:dyDescent="0.25">
      <c r="A2353" s="532" t="str">
        <f>IF(ISNUMBER(VALUE(SUBSTITUTE('Named Boundary Report'!$A2352,"+",""))), VALUE(SUBSTITUTE('Named Boundary Report'!$A2352,"+","")), IF(TRIM('Named Boundary Report'!$A2352)="", "End of Project", $A2352))</f>
        <v>End of Project</v>
      </c>
      <c r="B2353" s="473" t="str">
        <f>IF(ISNUMBER('Named Boundary Report'!$A2352), "",TRIM(SUBSTITUTE('Named Boundary Report'!$A2352, CHAR(160), " ")))</f>
        <v/>
      </c>
      <c r="C2353" s="475">
        <f>'Named Boundary Report'!$F2352</f>
        <v>0</v>
      </c>
    </row>
    <row r="2354" spans="1:3" x14ac:dyDescent="0.25">
      <c r="A2354" s="532" t="str">
        <f>IF(ISNUMBER(VALUE(SUBSTITUTE('Named Boundary Report'!$A2353,"+",""))), VALUE(SUBSTITUTE('Named Boundary Report'!$A2353,"+","")), IF(TRIM('Named Boundary Report'!$A2353)="", "End of Project", $A2353))</f>
        <v>End of Project</v>
      </c>
      <c r="B2354" s="473" t="str">
        <f>IF(ISNUMBER('Named Boundary Report'!$A2353), "",TRIM(SUBSTITUTE('Named Boundary Report'!$A2353, CHAR(160), " ")))</f>
        <v/>
      </c>
      <c r="C2354" s="475">
        <f>'Named Boundary Report'!$F2353</f>
        <v>0</v>
      </c>
    </row>
    <row r="2355" spans="1:3" x14ac:dyDescent="0.25">
      <c r="A2355" s="532" t="str">
        <f>IF(ISNUMBER(VALUE(SUBSTITUTE('Named Boundary Report'!$A2354,"+",""))), VALUE(SUBSTITUTE('Named Boundary Report'!$A2354,"+","")), IF(TRIM('Named Boundary Report'!$A2354)="", "End of Project", $A2354))</f>
        <v>End of Project</v>
      </c>
      <c r="B2355" s="473" t="str">
        <f>IF(ISNUMBER('Named Boundary Report'!$A2354), "",TRIM(SUBSTITUTE('Named Boundary Report'!$A2354, CHAR(160), " ")))</f>
        <v/>
      </c>
      <c r="C2355" s="475">
        <f>'Named Boundary Report'!$F2354</f>
        <v>0</v>
      </c>
    </row>
    <row r="2356" spans="1:3" x14ac:dyDescent="0.25">
      <c r="A2356" s="532" t="str">
        <f>IF(ISNUMBER(VALUE(SUBSTITUTE('Named Boundary Report'!$A2355,"+",""))), VALUE(SUBSTITUTE('Named Boundary Report'!$A2355,"+","")), IF(TRIM('Named Boundary Report'!$A2355)="", "End of Project", $A2355))</f>
        <v>End of Project</v>
      </c>
      <c r="B2356" s="473" t="str">
        <f>IF(ISNUMBER('Named Boundary Report'!$A2355), "",TRIM(SUBSTITUTE('Named Boundary Report'!$A2355, CHAR(160), " ")))</f>
        <v/>
      </c>
      <c r="C2356" s="475">
        <f>'Named Boundary Report'!$F2355</f>
        <v>0</v>
      </c>
    </row>
    <row r="2357" spans="1:3" x14ac:dyDescent="0.25">
      <c r="A2357" s="532" t="str">
        <f>IF(ISNUMBER(VALUE(SUBSTITUTE('Named Boundary Report'!$A2356,"+",""))), VALUE(SUBSTITUTE('Named Boundary Report'!$A2356,"+","")), IF(TRIM('Named Boundary Report'!$A2356)="", "End of Project", $A2356))</f>
        <v>End of Project</v>
      </c>
      <c r="B2357" s="473" t="str">
        <f>IF(ISNUMBER('Named Boundary Report'!$A2356), "",TRIM(SUBSTITUTE('Named Boundary Report'!$A2356, CHAR(160), " ")))</f>
        <v/>
      </c>
      <c r="C2357" s="475">
        <f>'Named Boundary Report'!$F2356</f>
        <v>0</v>
      </c>
    </row>
    <row r="2358" spans="1:3" x14ac:dyDescent="0.25">
      <c r="A2358" s="532" t="str">
        <f>IF(ISNUMBER(VALUE(SUBSTITUTE('Named Boundary Report'!$A2357,"+",""))), VALUE(SUBSTITUTE('Named Boundary Report'!$A2357,"+","")), IF(TRIM('Named Boundary Report'!$A2357)="", "End of Project", $A2357))</f>
        <v>End of Project</v>
      </c>
      <c r="B2358" s="473" t="str">
        <f>IF(ISNUMBER('Named Boundary Report'!$A2357), "",TRIM(SUBSTITUTE('Named Boundary Report'!$A2357, CHAR(160), " ")))</f>
        <v/>
      </c>
      <c r="C2358" s="475">
        <f>'Named Boundary Report'!$F2357</f>
        <v>0</v>
      </c>
    </row>
    <row r="2359" spans="1:3" x14ac:dyDescent="0.25">
      <c r="A2359" s="532" t="str">
        <f>IF(ISNUMBER(VALUE(SUBSTITUTE('Named Boundary Report'!$A2358,"+",""))), VALUE(SUBSTITUTE('Named Boundary Report'!$A2358,"+","")), IF(TRIM('Named Boundary Report'!$A2358)="", "End of Project", $A2358))</f>
        <v>End of Project</v>
      </c>
      <c r="B2359" s="473" t="str">
        <f>IF(ISNUMBER('Named Boundary Report'!$A2358), "",TRIM(SUBSTITUTE('Named Boundary Report'!$A2358, CHAR(160), " ")))</f>
        <v/>
      </c>
      <c r="C2359" s="475">
        <f>'Named Boundary Report'!$F2358</f>
        <v>0</v>
      </c>
    </row>
    <row r="2360" spans="1:3" x14ac:dyDescent="0.25">
      <c r="A2360" s="532" t="str">
        <f>IF(ISNUMBER(VALUE(SUBSTITUTE('Named Boundary Report'!$A2359,"+",""))), VALUE(SUBSTITUTE('Named Boundary Report'!$A2359,"+","")), IF(TRIM('Named Boundary Report'!$A2359)="", "End of Project", $A2359))</f>
        <v>End of Project</v>
      </c>
      <c r="B2360" s="473" t="str">
        <f>IF(ISNUMBER('Named Boundary Report'!$A2359), "",TRIM(SUBSTITUTE('Named Boundary Report'!$A2359, CHAR(160), " ")))</f>
        <v/>
      </c>
      <c r="C2360" s="475">
        <f>'Named Boundary Report'!$F2359</f>
        <v>0</v>
      </c>
    </row>
    <row r="2361" spans="1:3" x14ac:dyDescent="0.25">
      <c r="A2361" s="532" t="str">
        <f>IF(ISNUMBER(VALUE(SUBSTITUTE('Named Boundary Report'!$A2360,"+",""))), VALUE(SUBSTITUTE('Named Boundary Report'!$A2360,"+","")), IF(TRIM('Named Boundary Report'!$A2360)="", "End of Project", $A2360))</f>
        <v>End of Project</v>
      </c>
      <c r="B2361" s="473" t="str">
        <f>IF(ISNUMBER('Named Boundary Report'!$A2360), "",TRIM(SUBSTITUTE('Named Boundary Report'!$A2360, CHAR(160), " ")))</f>
        <v/>
      </c>
      <c r="C2361" s="475">
        <f>'Named Boundary Report'!$F2360</f>
        <v>0</v>
      </c>
    </row>
    <row r="2362" spans="1:3" x14ac:dyDescent="0.25">
      <c r="A2362" s="532" t="str">
        <f>IF(ISNUMBER(VALUE(SUBSTITUTE('Named Boundary Report'!$A2361,"+",""))), VALUE(SUBSTITUTE('Named Boundary Report'!$A2361,"+","")), IF(TRIM('Named Boundary Report'!$A2361)="", "End of Project", $A2361))</f>
        <v>End of Project</v>
      </c>
      <c r="B2362" s="473" t="str">
        <f>IF(ISNUMBER('Named Boundary Report'!$A2361), "",TRIM(SUBSTITUTE('Named Boundary Report'!$A2361, CHAR(160), " ")))</f>
        <v/>
      </c>
      <c r="C2362" s="475">
        <f>'Named Boundary Report'!$F2361</f>
        <v>0</v>
      </c>
    </row>
    <row r="2363" spans="1:3" x14ac:dyDescent="0.25">
      <c r="A2363" s="532" t="str">
        <f>IF(ISNUMBER(VALUE(SUBSTITUTE('Named Boundary Report'!$A2362,"+",""))), VALUE(SUBSTITUTE('Named Boundary Report'!$A2362,"+","")), IF(TRIM('Named Boundary Report'!$A2362)="", "End of Project", $A2362))</f>
        <v>End of Project</v>
      </c>
      <c r="B2363" s="473" t="str">
        <f>IF(ISNUMBER('Named Boundary Report'!$A2362), "",TRIM(SUBSTITUTE('Named Boundary Report'!$A2362, CHAR(160), " ")))</f>
        <v/>
      </c>
      <c r="C2363" s="475">
        <f>'Named Boundary Report'!$F2362</f>
        <v>0</v>
      </c>
    </row>
    <row r="2364" spans="1:3" x14ac:dyDescent="0.25">
      <c r="A2364" s="532" t="str">
        <f>IF(ISNUMBER(VALUE(SUBSTITUTE('Named Boundary Report'!$A2363,"+",""))), VALUE(SUBSTITUTE('Named Boundary Report'!$A2363,"+","")), IF(TRIM('Named Boundary Report'!$A2363)="", "End of Project", $A2363))</f>
        <v>End of Project</v>
      </c>
      <c r="B2364" s="473" t="str">
        <f>IF(ISNUMBER('Named Boundary Report'!$A2363), "",TRIM(SUBSTITUTE('Named Boundary Report'!$A2363, CHAR(160), " ")))</f>
        <v/>
      </c>
      <c r="C2364" s="475">
        <f>'Named Boundary Report'!$F2363</f>
        <v>0</v>
      </c>
    </row>
    <row r="2365" spans="1:3" x14ac:dyDescent="0.25">
      <c r="A2365" s="532" t="str">
        <f>IF(ISNUMBER(VALUE(SUBSTITUTE('Named Boundary Report'!$A2364,"+",""))), VALUE(SUBSTITUTE('Named Boundary Report'!$A2364,"+","")), IF(TRIM('Named Boundary Report'!$A2364)="", "End of Project", $A2364))</f>
        <v>End of Project</v>
      </c>
      <c r="B2365" s="473" t="str">
        <f>IF(ISNUMBER('Named Boundary Report'!$A2364), "",TRIM(SUBSTITUTE('Named Boundary Report'!$A2364, CHAR(160), " ")))</f>
        <v/>
      </c>
      <c r="C2365" s="475">
        <f>'Named Boundary Report'!$F2364</f>
        <v>0</v>
      </c>
    </row>
    <row r="2366" spans="1:3" x14ac:dyDescent="0.25">
      <c r="A2366" s="532" t="str">
        <f>IF(ISNUMBER(VALUE(SUBSTITUTE('Named Boundary Report'!$A2365,"+",""))), VALUE(SUBSTITUTE('Named Boundary Report'!$A2365,"+","")), IF(TRIM('Named Boundary Report'!$A2365)="", "End of Project", $A2365))</f>
        <v>End of Project</v>
      </c>
      <c r="B2366" s="473" t="str">
        <f>IF(ISNUMBER('Named Boundary Report'!$A2365), "",TRIM(SUBSTITUTE('Named Boundary Report'!$A2365, CHAR(160), " ")))</f>
        <v/>
      </c>
      <c r="C2366" s="475">
        <f>'Named Boundary Report'!$F2365</f>
        <v>0</v>
      </c>
    </row>
    <row r="2367" spans="1:3" x14ac:dyDescent="0.25">
      <c r="A2367" s="532" t="str">
        <f>IF(ISNUMBER(VALUE(SUBSTITUTE('Named Boundary Report'!$A2366,"+",""))), VALUE(SUBSTITUTE('Named Boundary Report'!$A2366,"+","")), IF(TRIM('Named Boundary Report'!$A2366)="", "End of Project", $A2366))</f>
        <v>End of Project</v>
      </c>
      <c r="B2367" s="473" t="str">
        <f>IF(ISNUMBER('Named Boundary Report'!$A2366), "",TRIM(SUBSTITUTE('Named Boundary Report'!$A2366, CHAR(160), " ")))</f>
        <v/>
      </c>
      <c r="C2367" s="475">
        <f>'Named Boundary Report'!$F2366</f>
        <v>0</v>
      </c>
    </row>
    <row r="2368" spans="1:3" x14ac:dyDescent="0.25">
      <c r="A2368" s="532" t="str">
        <f>IF(ISNUMBER(VALUE(SUBSTITUTE('Named Boundary Report'!$A2367,"+",""))), VALUE(SUBSTITUTE('Named Boundary Report'!$A2367,"+","")), IF(TRIM('Named Boundary Report'!$A2367)="", "End of Project", $A2367))</f>
        <v>End of Project</v>
      </c>
      <c r="B2368" s="473" t="str">
        <f>IF(ISNUMBER('Named Boundary Report'!$A2367), "",TRIM(SUBSTITUTE('Named Boundary Report'!$A2367, CHAR(160), " ")))</f>
        <v/>
      </c>
      <c r="C2368" s="475">
        <f>'Named Boundary Report'!$F2367</f>
        <v>0</v>
      </c>
    </row>
    <row r="2369" spans="1:3" x14ac:dyDescent="0.25">
      <c r="A2369" s="532" t="str">
        <f>IF(ISNUMBER(VALUE(SUBSTITUTE('Named Boundary Report'!$A2368,"+",""))), VALUE(SUBSTITUTE('Named Boundary Report'!$A2368,"+","")), IF(TRIM('Named Boundary Report'!$A2368)="", "End of Project", $A2368))</f>
        <v>End of Project</v>
      </c>
      <c r="B2369" s="473" t="str">
        <f>IF(ISNUMBER('Named Boundary Report'!$A2368), "",TRIM(SUBSTITUTE('Named Boundary Report'!$A2368, CHAR(160), " ")))</f>
        <v/>
      </c>
      <c r="C2369" s="475">
        <f>'Named Boundary Report'!$F2368</f>
        <v>0</v>
      </c>
    </row>
    <row r="2370" spans="1:3" x14ac:dyDescent="0.25">
      <c r="A2370" s="532" t="str">
        <f>IF(ISNUMBER(VALUE(SUBSTITUTE('Named Boundary Report'!$A2369,"+",""))), VALUE(SUBSTITUTE('Named Boundary Report'!$A2369,"+","")), IF(TRIM('Named Boundary Report'!$A2369)="", "End of Project", $A2369))</f>
        <v>End of Project</v>
      </c>
      <c r="B2370" s="473" t="str">
        <f>IF(ISNUMBER('Named Boundary Report'!$A2369), "",TRIM(SUBSTITUTE('Named Boundary Report'!$A2369, CHAR(160), " ")))</f>
        <v/>
      </c>
      <c r="C2370" s="475">
        <f>'Named Boundary Report'!$F2369</f>
        <v>0</v>
      </c>
    </row>
    <row r="2371" spans="1:3" x14ac:dyDescent="0.25">
      <c r="A2371" s="532" t="str">
        <f>IF(ISNUMBER(VALUE(SUBSTITUTE('Named Boundary Report'!$A2370,"+",""))), VALUE(SUBSTITUTE('Named Boundary Report'!$A2370,"+","")), IF(TRIM('Named Boundary Report'!$A2370)="", "End of Project", $A2370))</f>
        <v>End of Project</v>
      </c>
      <c r="B2371" s="473" t="str">
        <f>IF(ISNUMBER('Named Boundary Report'!$A2370), "",TRIM(SUBSTITUTE('Named Boundary Report'!$A2370, CHAR(160), " ")))</f>
        <v/>
      </c>
      <c r="C2371" s="475">
        <f>'Named Boundary Report'!$F2370</f>
        <v>0</v>
      </c>
    </row>
    <row r="2372" spans="1:3" x14ac:dyDescent="0.25">
      <c r="A2372" s="532" t="str">
        <f>IF(ISNUMBER(VALUE(SUBSTITUTE('Named Boundary Report'!$A2371,"+",""))), VALUE(SUBSTITUTE('Named Boundary Report'!$A2371,"+","")), IF(TRIM('Named Boundary Report'!$A2371)="", "End of Project", $A2371))</f>
        <v>End of Project</v>
      </c>
      <c r="B2372" s="473" t="str">
        <f>IF(ISNUMBER('Named Boundary Report'!$A2371), "",TRIM(SUBSTITUTE('Named Boundary Report'!$A2371, CHAR(160), " ")))</f>
        <v/>
      </c>
      <c r="C2372" s="475">
        <f>'Named Boundary Report'!$F2371</f>
        <v>0</v>
      </c>
    </row>
    <row r="2373" spans="1:3" x14ac:dyDescent="0.25">
      <c r="A2373" s="532" t="str">
        <f>IF(ISNUMBER(VALUE(SUBSTITUTE('Named Boundary Report'!$A2372,"+",""))), VALUE(SUBSTITUTE('Named Boundary Report'!$A2372,"+","")), IF(TRIM('Named Boundary Report'!$A2372)="", "End of Project", $A2372))</f>
        <v>End of Project</v>
      </c>
      <c r="B2373" s="473" t="str">
        <f>IF(ISNUMBER('Named Boundary Report'!$A2372), "",TRIM(SUBSTITUTE('Named Boundary Report'!$A2372, CHAR(160), " ")))</f>
        <v/>
      </c>
      <c r="C2373" s="475">
        <f>'Named Boundary Report'!$F2372</f>
        <v>0</v>
      </c>
    </row>
    <row r="2374" spans="1:3" x14ac:dyDescent="0.25">
      <c r="A2374" s="532" t="str">
        <f>IF(ISNUMBER(VALUE(SUBSTITUTE('Named Boundary Report'!$A2373,"+",""))), VALUE(SUBSTITUTE('Named Boundary Report'!$A2373,"+","")), IF(TRIM('Named Boundary Report'!$A2373)="", "End of Project", $A2373))</f>
        <v>End of Project</v>
      </c>
      <c r="B2374" s="473" t="str">
        <f>IF(ISNUMBER('Named Boundary Report'!$A2373), "",TRIM(SUBSTITUTE('Named Boundary Report'!$A2373, CHAR(160), " ")))</f>
        <v/>
      </c>
      <c r="C2374" s="475">
        <f>'Named Boundary Report'!$F2373</f>
        <v>0</v>
      </c>
    </row>
    <row r="2375" spans="1:3" x14ac:dyDescent="0.25">
      <c r="A2375" s="532" t="str">
        <f>IF(ISNUMBER(VALUE(SUBSTITUTE('Named Boundary Report'!$A2374,"+",""))), VALUE(SUBSTITUTE('Named Boundary Report'!$A2374,"+","")), IF(TRIM('Named Boundary Report'!$A2374)="", "End of Project", $A2374))</f>
        <v>End of Project</v>
      </c>
      <c r="B2375" s="473" t="str">
        <f>IF(ISNUMBER('Named Boundary Report'!$A2374), "",TRIM(SUBSTITUTE('Named Boundary Report'!$A2374, CHAR(160), " ")))</f>
        <v/>
      </c>
      <c r="C2375" s="475">
        <f>'Named Boundary Report'!$F2374</f>
        <v>0</v>
      </c>
    </row>
    <row r="2376" spans="1:3" x14ac:dyDescent="0.25">
      <c r="A2376" s="532" t="str">
        <f>IF(ISNUMBER(VALUE(SUBSTITUTE('Named Boundary Report'!$A2375,"+",""))), VALUE(SUBSTITUTE('Named Boundary Report'!$A2375,"+","")), IF(TRIM('Named Boundary Report'!$A2375)="", "End of Project", $A2375))</f>
        <v>End of Project</v>
      </c>
      <c r="B2376" s="473" t="str">
        <f>IF(ISNUMBER('Named Boundary Report'!$A2375), "",TRIM(SUBSTITUTE('Named Boundary Report'!$A2375, CHAR(160), " ")))</f>
        <v/>
      </c>
      <c r="C2376" s="475">
        <f>'Named Boundary Report'!$F2375</f>
        <v>0</v>
      </c>
    </row>
    <row r="2377" spans="1:3" x14ac:dyDescent="0.25">
      <c r="A2377" s="532" t="str">
        <f>IF(ISNUMBER(VALUE(SUBSTITUTE('Named Boundary Report'!$A2376,"+",""))), VALUE(SUBSTITUTE('Named Boundary Report'!$A2376,"+","")), IF(TRIM('Named Boundary Report'!$A2376)="", "End of Project", $A2376))</f>
        <v>End of Project</v>
      </c>
      <c r="B2377" s="473" t="str">
        <f>IF(ISNUMBER('Named Boundary Report'!$A2376), "",TRIM(SUBSTITUTE('Named Boundary Report'!$A2376, CHAR(160), " ")))</f>
        <v/>
      </c>
      <c r="C2377" s="475">
        <f>'Named Boundary Report'!$F2376</f>
        <v>0</v>
      </c>
    </row>
    <row r="2378" spans="1:3" x14ac:dyDescent="0.25">
      <c r="A2378" s="532" t="str">
        <f>IF(ISNUMBER(VALUE(SUBSTITUTE('Named Boundary Report'!$A2377,"+",""))), VALUE(SUBSTITUTE('Named Boundary Report'!$A2377,"+","")), IF(TRIM('Named Boundary Report'!$A2377)="", "End of Project", $A2377))</f>
        <v>End of Project</v>
      </c>
      <c r="B2378" s="473" t="str">
        <f>IF(ISNUMBER('Named Boundary Report'!$A2377), "",TRIM(SUBSTITUTE('Named Boundary Report'!$A2377, CHAR(160), " ")))</f>
        <v/>
      </c>
      <c r="C2378" s="475">
        <f>'Named Boundary Report'!$F2377</f>
        <v>0</v>
      </c>
    </row>
    <row r="2379" spans="1:3" x14ac:dyDescent="0.25">
      <c r="A2379" s="532" t="str">
        <f>IF(ISNUMBER(VALUE(SUBSTITUTE('Named Boundary Report'!$A2378,"+",""))), VALUE(SUBSTITUTE('Named Boundary Report'!$A2378,"+","")), IF(TRIM('Named Boundary Report'!$A2378)="", "End of Project", $A2378))</f>
        <v>End of Project</v>
      </c>
      <c r="B2379" s="473" t="str">
        <f>IF(ISNUMBER('Named Boundary Report'!$A2378), "",TRIM(SUBSTITUTE('Named Boundary Report'!$A2378, CHAR(160), " ")))</f>
        <v/>
      </c>
      <c r="C2379" s="475">
        <f>'Named Boundary Report'!$F2378</f>
        <v>0</v>
      </c>
    </row>
    <row r="2380" spans="1:3" x14ac:dyDescent="0.25">
      <c r="A2380" s="532" t="str">
        <f>IF(ISNUMBER(VALUE(SUBSTITUTE('Named Boundary Report'!$A2379,"+",""))), VALUE(SUBSTITUTE('Named Boundary Report'!$A2379,"+","")), IF(TRIM('Named Boundary Report'!$A2379)="", "End of Project", $A2379))</f>
        <v>End of Project</v>
      </c>
      <c r="B2380" s="473" t="str">
        <f>IF(ISNUMBER('Named Boundary Report'!$A2379), "",TRIM(SUBSTITUTE('Named Boundary Report'!$A2379, CHAR(160), " ")))</f>
        <v/>
      </c>
      <c r="C2380" s="475">
        <f>'Named Boundary Report'!$F2379</f>
        <v>0</v>
      </c>
    </row>
    <row r="2381" spans="1:3" x14ac:dyDescent="0.25">
      <c r="A2381" s="532" t="str">
        <f>IF(ISNUMBER(VALUE(SUBSTITUTE('Named Boundary Report'!$A2380,"+",""))), VALUE(SUBSTITUTE('Named Boundary Report'!$A2380,"+","")), IF(TRIM('Named Boundary Report'!$A2380)="", "End of Project", $A2380))</f>
        <v>End of Project</v>
      </c>
      <c r="B2381" s="473" t="str">
        <f>IF(ISNUMBER('Named Boundary Report'!$A2380), "",TRIM(SUBSTITUTE('Named Boundary Report'!$A2380, CHAR(160), " ")))</f>
        <v/>
      </c>
      <c r="C2381" s="475">
        <f>'Named Boundary Report'!$F2380</f>
        <v>0</v>
      </c>
    </row>
    <row r="2382" spans="1:3" x14ac:dyDescent="0.25">
      <c r="A2382" s="532" t="str">
        <f>IF(ISNUMBER(VALUE(SUBSTITUTE('Named Boundary Report'!$A2381,"+",""))), VALUE(SUBSTITUTE('Named Boundary Report'!$A2381,"+","")), IF(TRIM('Named Boundary Report'!$A2381)="", "End of Project", $A2381))</f>
        <v>End of Project</v>
      </c>
      <c r="B2382" s="473" t="str">
        <f>IF(ISNUMBER('Named Boundary Report'!$A2381), "",TRIM(SUBSTITUTE('Named Boundary Report'!$A2381, CHAR(160), " ")))</f>
        <v/>
      </c>
      <c r="C2382" s="475">
        <f>'Named Boundary Report'!$F2381</f>
        <v>0</v>
      </c>
    </row>
    <row r="2383" spans="1:3" x14ac:dyDescent="0.25">
      <c r="A2383" s="532" t="str">
        <f>IF(ISNUMBER(VALUE(SUBSTITUTE('Named Boundary Report'!$A2382,"+",""))), VALUE(SUBSTITUTE('Named Boundary Report'!$A2382,"+","")), IF(TRIM('Named Boundary Report'!$A2382)="", "End of Project", $A2382))</f>
        <v>End of Project</v>
      </c>
      <c r="B2383" s="473" t="str">
        <f>IF(ISNUMBER('Named Boundary Report'!$A2382), "",TRIM(SUBSTITUTE('Named Boundary Report'!$A2382, CHAR(160), " ")))</f>
        <v/>
      </c>
      <c r="C2383" s="475">
        <f>'Named Boundary Report'!$F2382</f>
        <v>0</v>
      </c>
    </row>
    <row r="2384" spans="1:3" x14ac:dyDescent="0.25">
      <c r="A2384" s="532" t="str">
        <f>IF(ISNUMBER(VALUE(SUBSTITUTE('Named Boundary Report'!$A2383,"+",""))), VALUE(SUBSTITUTE('Named Boundary Report'!$A2383,"+","")), IF(TRIM('Named Boundary Report'!$A2383)="", "End of Project", $A2383))</f>
        <v>End of Project</v>
      </c>
      <c r="B2384" s="473" t="str">
        <f>IF(ISNUMBER('Named Boundary Report'!$A2383), "",TRIM(SUBSTITUTE('Named Boundary Report'!$A2383, CHAR(160), " ")))</f>
        <v/>
      </c>
      <c r="C2384" s="475">
        <f>'Named Boundary Report'!$F2383</f>
        <v>0</v>
      </c>
    </row>
    <row r="2385" spans="1:3" x14ac:dyDescent="0.25">
      <c r="A2385" s="532" t="str">
        <f>IF(ISNUMBER(VALUE(SUBSTITUTE('Named Boundary Report'!$A2384,"+",""))), VALUE(SUBSTITUTE('Named Boundary Report'!$A2384,"+","")), IF(TRIM('Named Boundary Report'!$A2384)="", "End of Project", $A2384))</f>
        <v>End of Project</v>
      </c>
      <c r="B2385" s="473" t="str">
        <f>IF(ISNUMBER('Named Boundary Report'!$A2384), "",TRIM(SUBSTITUTE('Named Boundary Report'!$A2384, CHAR(160), " ")))</f>
        <v/>
      </c>
      <c r="C2385" s="475">
        <f>'Named Boundary Report'!$F2384</f>
        <v>0</v>
      </c>
    </row>
    <row r="2386" spans="1:3" x14ac:dyDescent="0.25">
      <c r="A2386" s="532" t="str">
        <f>IF(ISNUMBER(VALUE(SUBSTITUTE('Named Boundary Report'!$A2385,"+",""))), VALUE(SUBSTITUTE('Named Boundary Report'!$A2385,"+","")), IF(TRIM('Named Boundary Report'!$A2385)="", "End of Project", $A2385))</f>
        <v>End of Project</v>
      </c>
      <c r="B2386" s="473" t="str">
        <f>IF(ISNUMBER('Named Boundary Report'!$A2385), "",TRIM(SUBSTITUTE('Named Boundary Report'!$A2385, CHAR(160), " ")))</f>
        <v/>
      </c>
      <c r="C2386" s="475">
        <f>'Named Boundary Report'!$F2385</f>
        <v>0</v>
      </c>
    </row>
    <row r="2387" spans="1:3" x14ac:dyDescent="0.25">
      <c r="A2387" s="532" t="str">
        <f>IF(ISNUMBER(VALUE(SUBSTITUTE('Named Boundary Report'!$A2386,"+",""))), VALUE(SUBSTITUTE('Named Boundary Report'!$A2386,"+","")), IF(TRIM('Named Boundary Report'!$A2386)="", "End of Project", $A2386))</f>
        <v>End of Project</v>
      </c>
      <c r="B2387" s="473" t="str">
        <f>IF(ISNUMBER('Named Boundary Report'!$A2386), "",TRIM(SUBSTITUTE('Named Boundary Report'!$A2386, CHAR(160), " ")))</f>
        <v/>
      </c>
      <c r="C2387" s="475">
        <f>'Named Boundary Report'!$F2386</f>
        <v>0</v>
      </c>
    </row>
    <row r="2388" spans="1:3" x14ac:dyDescent="0.25">
      <c r="A2388" s="532" t="str">
        <f>IF(ISNUMBER(VALUE(SUBSTITUTE('Named Boundary Report'!$A2387,"+",""))), VALUE(SUBSTITUTE('Named Boundary Report'!$A2387,"+","")), IF(TRIM('Named Boundary Report'!$A2387)="", "End of Project", $A2387))</f>
        <v>End of Project</v>
      </c>
      <c r="B2388" s="473" t="str">
        <f>IF(ISNUMBER('Named Boundary Report'!$A2387), "",TRIM(SUBSTITUTE('Named Boundary Report'!$A2387, CHAR(160), " ")))</f>
        <v/>
      </c>
      <c r="C2388" s="475">
        <f>'Named Boundary Report'!$F2387</f>
        <v>0</v>
      </c>
    </row>
    <row r="2389" spans="1:3" x14ac:dyDescent="0.25">
      <c r="A2389" s="532" t="str">
        <f>IF(ISNUMBER(VALUE(SUBSTITUTE('Named Boundary Report'!$A2388,"+",""))), VALUE(SUBSTITUTE('Named Boundary Report'!$A2388,"+","")), IF(TRIM('Named Boundary Report'!$A2388)="", "End of Project", $A2388))</f>
        <v>End of Project</v>
      </c>
      <c r="B2389" s="473" t="str">
        <f>IF(ISNUMBER('Named Boundary Report'!$A2388), "",TRIM(SUBSTITUTE('Named Boundary Report'!$A2388, CHAR(160), " ")))</f>
        <v/>
      </c>
      <c r="C2389" s="475">
        <f>'Named Boundary Report'!$F2388</f>
        <v>0</v>
      </c>
    </row>
    <row r="2390" spans="1:3" x14ac:dyDescent="0.25">
      <c r="A2390" s="532" t="str">
        <f>IF(ISNUMBER(VALUE(SUBSTITUTE('Named Boundary Report'!$A2389,"+",""))), VALUE(SUBSTITUTE('Named Boundary Report'!$A2389,"+","")), IF(TRIM('Named Boundary Report'!$A2389)="", "End of Project", $A2389))</f>
        <v>End of Project</v>
      </c>
      <c r="B2390" s="473" t="str">
        <f>IF(ISNUMBER('Named Boundary Report'!$A2389), "",TRIM(SUBSTITUTE('Named Boundary Report'!$A2389, CHAR(160), " ")))</f>
        <v/>
      </c>
      <c r="C2390" s="475">
        <f>'Named Boundary Report'!$F2389</f>
        <v>0</v>
      </c>
    </row>
    <row r="2391" spans="1:3" x14ac:dyDescent="0.25">
      <c r="A2391" s="532" t="str">
        <f>IF(ISNUMBER(VALUE(SUBSTITUTE('Named Boundary Report'!$A2390,"+",""))), VALUE(SUBSTITUTE('Named Boundary Report'!$A2390,"+","")), IF(TRIM('Named Boundary Report'!$A2390)="", "End of Project", $A2390))</f>
        <v>End of Project</v>
      </c>
      <c r="B2391" s="473" t="str">
        <f>IF(ISNUMBER('Named Boundary Report'!$A2390), "",TRIM(SUBSTITUTE('Named Boundary Report'!$A2390, CHAR(160), " ")))</f>
        <v/>
      </c>
      <c r="C2391" s="475">
        <f>'Named Boundary Report'!$F2390</f>
        <v>0</v>
      </c>
    </row>
    <row r="2392" spans="1:3" x14ac:dyDescent="0.25">
      <c r="A2392" s="532" t="str">
        <f>IF(ISNUMBER(VALUE(SUBSTITUTE('Named Boundary Report'!$A2391,"+",""))), VALUE(SUBSTITUTE('Named Boundary Report'!$A2391,"+","")), IF(TRIM('Named Boundary Report'!$A2391)="", "End of Project", $A2391))</f>
        <v>End of Project</v>
      </c>
      <c r="B2392" s="473" t="str">
        <f>IF(ISNUMBER('Named Boundary Report'!$A2391), "",TRIM(SUBSTITUTE('Named Boundary Report'!$A2391, CHAR(160), " ")))</f>
        <v/>
      </c>
      <c r="C2392" s="475">
        <f>'Named Boundary Report'!$F2391</f>
        <v>0</v>
      </c>
    </row>
    <row r="2393" spans="1:3" x14ac:dyDescent="0.25">
      <c r="A2393" s="532" t="str">
        <f>IF(ISNUMBER(VALUE(SUBSTITUTE('Named Boundary Report'!$A2392,"+",""))), VALUE(SUBSTITUTE('Named Boundary Report'!$A2392,"+","")), IF(TRIM('Named Boundary Report'!$A2392)="", "End of Project", $A2392))</f>
        <v>End of Project</v>
      </c>
      <c r="B2393" s="473" t="str">
        <f>IF(ISNUMBER('Named Boundary Report'!$A2392), "",TRIM(SUBSTITUTE('Named Boundary Report'!$A2392, CHAR(160), " ")))</f>
        <v/>
      </c>
      <c r="C2393" s="475">
        <f>'Named Boundary Report'!$F2392</f>
        <v>0</v>
      </c>
    </row>
    <row r="2394" spans="1:3" x14ac:dyDescent="0.25">
      <c r="A2394" s="532" t="str">
        <f>IF(ISNUMBER(VALUE(SUBSTITUTE('Named Boundary Report'!$A2393,"+",""))), VALUE(SUBSTITUTE('Named Boundary Report'!$A2393,"+","")), IF(TRIM('Named Boundary Report'!$A2393)="", "End of Project", $A2393))</f>
        <v>End of Project</v>
      </c>
      <c r="B2394" s="473" t="str">
        <f>IF(ISNUMBER('Named Boundary Report'!$A2393), "",TRIM(SUBSTITUTE('Named Boundary Report'!$A2393, CHAR(160), " ")))</f>
        <v/>
      </c>
      <c r="C2394" s="475">
        <f>'Named Boundary Report'!$F2393</f>
        <v>0</v>
      </c>
    </row>
    <row r="2395" spans="1:3" x14ac:dyDescent="0.25">
      <c r="A2395" s="532" t="str">
        <f>IF(ISNUMBER(VALUE(SUBSTITUTE('Named Boundary Report'!$A2394,"+",""))), VALUE(SUBSTITUTE('Named Boundary Report'!$A2394,"+","")), IF(TRIM('Named Boundary Report'!$A2394)="", "End of Project", $A2394))</f>
        <v>End of Project</v>
      </c>
      <c r="B2395" s="473" t="str">
        <f>IF(ISNUMBER('Named Boundary Report'!$A2394), "",TRIM(SUBSTITUTE('Named Boundary Report'!$A2394, CHAR(160), " ")))</f>
        <v/>
      </c>
      <c r="C2395" s="475">
        <f>'Named Boundary Report'!$F2394</f>
        <v>0</v>
      </c>
    </row>
    <row r="2396" spans="1:3" x14ac:dyDescent="0.25">
      <c r="A2396" s="532" t="str">
        <f>IF(ISNUMBER(VALUE(SUBSTITUTE('Named Boundary Report'!$A2395,"+",""))), VALUE(SUBSTITUTE('Named Boundary Report'!$A2395,"+","")), IF(TRIM('Named Boundary Report'!$A2395)="", "End of Project", $A2395))</f>
        <v>End of Project</v>
      </c>
      <c r="B2396" s="473" t="str">
        <f>IF(ISNUMBER('Named Boundary Report'!$A2395), "",TRIM(SUBSTITUTE('Named Boundary Report'!$A2395, CHAR(160), " ")))</f>
        <v/>
      </c>
      <c r="C2396" s="475">
        <f>'Named Boundary Report'!$F2395</f>
        <v>0</v>
      </c>
    </row>
    <row r="2397" spans="1:3" x14ac:dyDescent="0.25">
      <c r="A2397" s="532" t="str">
        <f>IF(ISNUMBER(VALUE(SUBSTITUTE('Named Boundary Report'!$A2396,"+",""))), VALUE(SUBSTITUTE('Named Boundary Report'!$A2396,"+","")), IF(TRIM('Named Boundary Report'!$A2396)="", "End of Project", $A2396))</f>
        <v>End of Project</v>
      </c>
      <c r="B2397" s="473" t="str">
        <f>IF(ISNUMBER('Named Boundary Report'!$A2396), "",TRIM(SUBSTITUTE('Named Boundary Report'!$A2396, CHAR(160), " ")))</f>
        <v/>
      </c>
      <c r="C2397" s="475">
        <f>'Named Boundary Report'!$F2396</f>
        <v>0</v>
      </c>
    </row>
    <row r="2398" spans="1:3" x14ac:dyDescent="0.25">
      <c r="A2398" s="532" t="str">
        <f>IF(ISNUMBER(VALUE(SUBSTITUTE('Named Boundary Report'!$A2397,"+",""))), VALUE(SUBSTITUTE('Named Boundary Report'!$A2397,"+","")), IF(TRIM('Named Boundary Report'!$A2397)="", "End of Project", $A2397))</f>
        <v>End of Project</v>
      </c>
      <c r="B2398" s="473" t="str">
        <f>IF(ISNUMBER('Named Boundary Report'!$A2397), "",TRIM(SUBSTITUTE('Named Boundary Report'!$A2397, CHAR(160), " ")))</f>
        <v/>
      </c>
      <c r="C2398" s="475">
        <f>'Named Boundary Report'!$F2397</f>
        <v>0</v>
      </c>
    </row>
    <row r="2399" spans="1:3" x14ac:dyDescent="0.25">
      <c r="A2399" s="532" t="str">
        <f>IF(ISNUMBER(VALUE(SUBSTITUTE('Named Boundary Report'!$A2398,"+",""))), VALUE(SUBSTITUTE('Named Boundary Report'!$A2398,"+","")), IF(TRIM('Named Boundary Report'!$A2398)="", "End of Project", $A2398))</f>
        <v>End of Project</v>
      </c>
      <c r="B2399" s="473" t="str">
        <f>IF(ISNUMBER('Named Boundary Report'!$A2398), "",TRIM(SUBSTITUTE('Named Boundary Report'!$A2398, CHAR(160), " ")))</f>
        <v/>
      </c>
      <c r="C2399" s="475">
        <f>'Named Boundary Report'!$F2398</f>
        <v>0</v>
      </c>
    </row>
    <row r="2400" spans="1:3" x14ac:dyDescent="0.25">
      <c r="A2400" s="532" t="str">
        <f>IF(ISNUMBER(VALUE(SUBSTITUTE('Named Boundary Report'!$A2399,"+",""))), VALUE(SUBSTITUTE('Named Boundary Report'!$A2399,"+","")), IF(TRIM('Named Boundary Report'!$A2399)="", "End of Project", $A2399))</f>
        <v>End of Project</v>
      </c>
      <c r="B2400" s="473" t="str">
        <f>IF(ISNUMBER('Named Boundary Report'!$A2399), "",TRIM(SUBSTITUTE('Named Boundary Report'!$A2399, CHAR(160), " ")))</f>
        <v/>
      </c>
      <c r="C2400" s="475">
        <f>'Named Boundary Report'!$F2399</f>
        <v>0</v>
      </c>
    </row>
    <row r="2401" spans="1:3" x14ac:dyDescent="0.25">
      <c r="A2401" s="532" t="str">
        <f>IF(ISNUMBER(VALUE(SUBSTITUTE('Named Boundary Report'!$A2400,"+",""))), VALUE(SUBSTITUTE('Named Boundary Report'!$A2400,"+","")), IF(TRIM('Named Boundary Report'!$A2400)="", "End of Project", $A2400))</f>
        <v>End of Project</v>
      </c>
      <c r="B2401" s="473" t="str">
        <f>IF(ISNUMBER('Named Boundary Report'!$A2400), "",TRIM(SUBSTITUTE('Named Boundary Report'!$A2400, CHAR(160), " ")))</f>
        <v/>
      </c>
      <c r="C2401" s="475">
        <f>'Named Boundary Report'!$F2400</f>
        <v>0</v>
      </c>
    </row>
    <row r="2402" spans="1:3" x14ac:dyDescent="0.25">
      <c r="A2402" s="532" t="str">
        <f>IF(ISNUMBER(VALUE(SUBSTITUTE('Named Boundary Report'!$A2401,"+",""))), VALUE(SUBSTITUTE('Named Boundary Report'!$A2401,"+","")), IF(TRIM('Named Boundary Report'!$A2401)="", "End of Project", $A2401))</f>
        <v>End of Project</v>
      </c>
      <c r="B2402" s="473" t="str">
        <f>IF(ISNUMBER('Named Boundary Report'!$A2401), "",TRIM(SUBSTITUTE('Named Boundary Report'!$A2401, CHAR(160), " ")))</f>
        <v/>
      </c>
      <c r="C2402" s="475">
        <f>'Named Boundary Report'!$F2401</f>
        <v>0</v>
      </c>
    </row>
    <row r="2403" spans="1:3" x14ac:dyDescent="0.25">
      <c r="A2403" s="532" t="str">
        <f>IF(ISNUMBER(VALUE(SUBSTITUTE('Named Boundary Report'!$A2402,"+",""))), VALUE(SUBSTITUTE('Named Boundary Report'!$A2402,"+","")), IF(TRIM('Named Boundary Report'!$A2402)="", "End of Project", $A2402))</f>
        <v>End of Project</v>
      </c>
      <c r="B2403" s="473" t="str">
        <f>IF(ISNUMBER('Named Boundary Report'!$A2402), "",TRIM(SUBSTITUTE('Named Boundary Report'!$A2402, CHAR(160), " ")))</f>
        <v/>
      </c>
      <c r="C2403" s="475">
        <f>'Named Boundary Report'!$F2402</f>
        <v>0</v>
      </c>
    </row>
    <row r="2404" spans="1:3" x14ac:dyDescent="0.25">
      <c r="A2404" s="532" t="str">
        <f>IF(ISNUMBER(VALUE(SUBSTITUTE('Named Boundary Report'!$A2403,"+",""))), VALUE(SUBSTITUTE('Named Boundary Report'!$A2403,"+","")), IF(TRIM('Named Boundary Report'!$A2403)="", "End of Project", $A2403))</f>
        <v>End of Project</v>
      </c>
      <c r="B2404" s="473" t="str">
        <f>IF(ISNUMBER('Named Boundary Report'!$A2403), "",TRIM(SUBSTITUTE('Named Boundary Report'!$A2403, CHAR(160), " ")))</f>
        <v/>
      </c>
      <c r="C2404" s="475">
        <f>'Named Boundary Report'!$F2403</f>
        <v>0</v>
      </c>
    </row>
    <row r="2405" spans="1:3" x14ac:dyDescent="0.25">
      <c r="A2405" s="532" t="str">
        <f>IF(ISNUMBER(VALUE(SUBSTITUTE('Named Boundary Report'!$A2404,"+",""))), VALUE(SUBSTITUTE('Named Boundary Report'!$A2404,"+","")), IF(TRIM('Named Boundary Report'!$A2404)="", "End of Project", $A2404))</f>
        <v>End of Project</v>
      </c>
      <c r="B2405" s="473" t="str">
        <f>IF(ISNUMBER('Named Boundary Report'!$A2404), "",TRIM(SUBSTITUTE('Named Boundary Report'!$A2404, CHAR(160), " ")))</f>
        <v/>
      </c>
      <c r="C2405" s="475">
        <f>'Named Boundary Report'!$F2404</f>
        <v>0</v>
      </c>
    </row>
    <row r="2406" spans="1:3" x14ac:dyDescent="0.25">
      <c r="A2406" s="532" t="str">
        <f>IF(ISNUMBER(VALUE(SUBSTITUTE('Named Boundary Report'!$A2405,"+",""))), VALUE(SUBSTITUTE('Named Boundary Report'!$A2405,"+","")), IF(TRIM('Named Boundary Report'!$A2405)="", "End of Project", $A2405))</f>
        <v>End of Project</v>
      </c>
      <c r="B2406" s="473" t="str">
        <f>IF(ISNUMBER('Named Boundary Report'!$A2405), "",TRIM(SUBSTITUTE('Named Boundary Report'!$A2405, CHAR(160), " ")))</f>
        <v/>
      </c>
      <c r="C2406" s="475">
        <f>'Named Boundary Report'!$F2405</f>
        <v>0</v>
      </c>
    </row>
    <row r="2407" spans="1:3" x14ac:dyDescent="0.25">
      <c r="A2407" s="532" t="str">
        <f>IF(ISNUMBER(VALUE(SUBSTITUTE('Named Boundary Report'!$A2406,"+",""))), VALUE(SUBSTITUTE('Named Boundary Report'!$A2406,"+","")), IF(TRIM('Named Boundary Report'!$A2406)="", "End of Project", $A2406))</f>
        <v>End of Project</v>
      </c>
      <c r="B2407" s="473" t="str">
        <f>IF(ISNUMBER('Named Boundary Report'!$A2406), "",TRIM(SUBSTITUTE('Named Boundary Report'!$A2406, CHAR(160), " ")))</f>
        <v/>
      </c>
      <c r="C2407" s="475">
        <f>'Named Boundary Report'!$F2406</f>
        <v>0</v>
      </c>
    </row>
    <row r="2408" spans="1:3" x14ac:dyDescent="0.25">
      <c r="A2408" s="532" t="str">
        <f>IF(ISNUMBER(VALUE(SUBSTITUTE('Named Boundary Report'!$A2407,"+",""))), VALUE(SUBSTITUTE('Named Boundary Report'!$A2407,"+","")), IF(TRIM('Named Boundary Report'!$A2407)="", "End of Project", $A2407))</f>
        <v>End of Project</v>
      </c>
      <c r="B2408" s="473" t="str">
        <f>IF(ISNUMBER('Named Boundary Report'!$A2407), "",TRIM(SUBSTITUTE('Named Boundary Report'!$A2407, CHAR(160), " ")))</f>
        <v/>
      </c>
      <c r="C2408" s="475">
        <f>'Named Boundary Report'!$F2407</f>
        <v>0</v>
      </c>
    </row>
    <row r="2409" spans="1:3" x14ac:dyDescent="0.25">
      <c r="A2409" s="532" t="str">
        <f>IF(ISNUMBER(VALUE(SUBSTITUTE('Named Boundary Report'!$A2408,"+",""))), VALUE(SUBSTITUTE('Named Boundary Report'!$A2408,"+","")), IF(TRIM('Named Boundary Report'!$A2408)="", "End of Project", $A2408))</f>
        <v>End of Project</v>
      </c>
      <c r="B2409" s="473" t="str">
        <f>IF(ISNUMBER('Named Boundary Report'!$A2408), "",TRIM(SUBSTITUTE('Named Boundary Report'!$A2408, CHAR(160), " ")))</f>
        <v/>
      </c>
      <c r="C2409" s="475">
        <f>'Named Boundary Report'!$F2408</f>
        <v>0</v>
      </c>
    </row>
    <row r="2410" spans="1:3" x14ac:dyDescent="0.25">
      <c r="A2410" s="532" t="str">
        <f>IF(ISNUMBER(VALUE(SUBSTITUTE('Named Boundary Report'!$A2409,"+",""))), VALUE(SUBSTITUTE('Named Boundary Report'!$A2409,"+","")), IF(TRIM('Named Boundary Report'!$A2409)="", "End of Project", $A2409))</f>
        <v>End of Project</v>
      </c>
      <c r="B2410" s="473" t="str">
        <f>IF(ISNUMBER('Named Boundary Report'!$A2409), "",TRIM(SUBSTITUTE('Named Boundary Report'!$A2409, CHAR(160), " ")))</f>
        <v/>
      </c>
      <c r="C2410" s="475">
        <f>'Named Boundary Report'!$F2409</f>
        <v>0</v>
      </c>
    </row>
    <row r="2411" spans="1:3" x14ac:dyDescent="0.25">
      <c r="A2411" s="532" t="str">
        <f>IF(ISNUMBER(VALUE(SUBSTITUTE('Named Boundary Report'!$A2410,"+",""))), VALUE(SUBSTITUTE('Named Boundary Report'!$A2410,"+","")), IF(TRIM('Named Boundary Report'!$A2410)="", "End of Project", $A2410))</f>
        <v>End of Project</v>
      </c>
      <c r="B2411" s="473" t="str">
        <f>IF(ISNUMBER('Named Boundary Report'!$A2410), "",TRIM(SUBSTITUTE('Named Boundary Report'!$A2410, CHAR(160), " ")))</f>
        <v/>
      </c>
      <c r="C2411" s="475">
        <f>'Named Boundary Report'!$F2410</f>
        <v>0</v>
      </c>
    </row>
    <row r="2412" spans="1:3" x14ac:dyDescent="0.25">
      <c r="A2412" s="532" t="str">
        <f>IF(ISNUMBER(VALUE(SUBSTITUTE('Named Boundary Report'!$A2411,"+",""))), VALUE(SUBSTITUTE('Named Boundary Report'!$A2411,"+","")), IF(TRIM('Named Boundary Report'!$A2411)="", "End of Project", $A2411))</f>
        <v>End of Project</v>
      </c>
      <c r="B2412" s="473" t="str">
        <f>IF(ISNUMBER('Named Boundary Report'!$A2411), "",TRIM(SUBSTITUTE('Named Boundary Report'!$A2411, CHAR(160), " ")))</f>
        <v/>
      </c>
      <c r="C2412" s="475">
        <f>'Named Boundary Report'!$F2411</f>
        <v>0</v>
      </c>
    </row>
    <row r="2413" spans="1:3" x14ac:dyDescent="0.25">
      <c r="A2413" s="532" t="str">
        <f>IF(ISNUMBER(VALUE(SUBSTITUTE('Named Boundary Report'!$A2412,"+",""))), VALUE(SUBSTITUTE('Named Boundary Report'!$A2412,"+","")), IF(TRIM('Named Boundary Report'!$A2412)="", "End of Project", $A2412))</f>
        <v>End of Project</v>
      </c>
      <c r="B2413" s="473" t="str">
        <f>IF(ISNUMBER('Named Boundary Report'!$A2412), "",TRIM(SUBSTITUTE('Named Boundary Report'!$A2412, CHAR(160), " ")))</f>
        <v/>
      </c>
      <c r="C2413" s="475">
        <f>'Named Boundary Report'!$F2412</f>
        <v>0</v>
      </c>
    </row>
    <row r="2414" spans="1:3" x14ac:dyDescent="0.25">
      <c r="A2414" s="532" t="str">
        <f>IF(ISNUMBER(VALUE(SUBSTITUTE('Named Boundary Report'!$A2413,"+",""))), VALUE(SUBSTITUTE('Named Boundary Report'!$A2413,"+","")), IF(TRIM('Named Boundary Report'!$A2413)="", "End of Project", $A2413))</f>
        <v>End of Project</v>
      </c>
      <c r="B2414" s="473" t="str">
        <f>IF(ISNUMBER('Named Boundary Report'!$A2413), "",TRIM(SUBSTITUTE('Named Boundary Report'!$A2413, CHAR(160), " ")))</f>
        <v/>
      </c>
      <c r="C2414" s="475">
        <f>'Named Boundary Report'!$F2413</f>
        <v>0</v>
      </c>
    </row>
    <row r="2415" spans="1:3" x14ac:dyDescent="0.25">
      <c r="A2415" s="532" t="str">
        <f>IF(ISNUMBER(VALUE(SUBSTITUTE('Named Boundary Report'!$A2414,"+",""))), VALUE(SUBSTITUTE('Named Boundary Report'!$A2414,"+","")), IF(TRIM('Named Boundary Report'!$A2414)="", "End of Project", $A2414))</f>
        <v>End of Project</v>
      </c>
      <c r="B2415" s="473" t="str">
        <f>IF(ISNUMBER('Named Boundary Report'!$A2414), "",TRIM(SUBSTITUTE('Named Boundary Report'!$A2414, CHAR(160), " ")))</f>
        <v/>
      </c>
      <c r="C2415" s="475">
        <f>'Named Boundary Report'!$F2414</f>
        <v>0</v>
      </c>
    </row>
    <row r="2416" spans="1:3" x14ac:dyDescent="0.25">
      <c r="A2416" s="532" t="str">
        <f>IF(ISNUMBER(VALUE(SUBSTITUTE('Named Boundary Report'!$A2415,"+",""))), VALUE(SUBSTITUTE('Named Boundary Report'!$A2415,"+","")), IF(TRIM('Named Boundary Report'!$A2415)="", "End of Project", $A2415))</f>
        <v>End of Project</v>
      </c>
      <c r="B2416" s="473" t="str">
        <f>IF(ISNUMBER('Named Boundary Report'!$A2415), "",TRIM(SUBSTITUTE('Named Boundary Report'!$A2415, CHAR(160), " ")))</f>
        <v/>
      </c>
      <c r="C2416" s="475">
        <f>'Named Boundary Report'!$F2415</f>
        <v>0</v>
      </c>
    </row>
    <row r="2417" spans="1:3" x14ac:dyDescent="0.25">
      <c r="A2417" s="532" t="str">
        <f>IF(ISNUMBER(VALUE(SUBSTITUTE('Named Boundary Report'!$A2416,"+",""))), VALUE(SUBSTITUTE('Named Boundary Report'!$A2416,"+","")), IF(TRIM('Named Boundary Report'!$A2416)="", "End of Project", $A2416))</f>
        <v>End of Project</v>
      </c>
      <c r="B2417" s="473" t="str">
        <f>IF(ISNUMBER('Named Boundary Report'!$A2416), "",TRIM(SUBSTITUTE('Named Boundary Report'!$A2416, CHAR(160), " ")))</f>
        <v/>
      </c>
      <c r="C2417" s="475">
        <f>'Named Boundary Report'!$F2416</f>
        <v>0</v>
      </c>
    </row>
    <row r="2418" spans="1:3" x14ac:dyDescent="0.25">
      <c r="A2418" s="532" t="str">
        <f>IF(ISNUMBER(VALUE(SUBSTITUTE('Named Boundary Report'!$A2417,"+",""))), VALUE(SUBSTITUTE('Named Boundary Report'!$A2417,"+","")), IF(TRIM('Named Boundary Report'!$A2417)="", "End of Project", $A2417))</f>
        <v>End of Project</v>
      </c>
      <c r="B2418" s="473" t="str">
        <f>IF(ISNUMBER('Named Boundary Report'!$A2417), "",TRIM(SUBSTITUTE('Named Boundary Report'!$A2417, CHAR(160), " ")))</f>
        <v/>
      </c>
      <c r="C2418" s="475">
        <f>'Named Boundary Report'!$F2417</f>
        <v>0</v>
      </c>
    </row>
    <row r="2419" spans="1:3" x14ac:dyDescent="0.25">
      <c r="A2419" s="532" t="str">
        <f>IF(ISNUMBER(VALUE(SUBSTITUTE('Named Boundary Report'!$A2418,"+",""))), VALUE(SUBSTITUTE('Named Boundary Report'!$A2418,"+","")), IF(TRIM('Named Boundary Report'!$A2418)="", "End of Project", $A2418))</f>
        <v>End of Project</v>
      </c>
      <c r="B2419" s="473" t="str">
        <f>IF(ISNUMBER('Named Boundary Report'!$A2418), "",TRIM(SUBSTITUTE('Named Boundary Report'!$A2418, CHAR(160), " ")))</f>
        <v/>
      </c>
      <c r="C2419" s="475">
        <f>'Named Boundary Report'!$F2418</f>
        <v>0</v>
      </c>
    </row>
    <row r="2420" spans="1:3" x14ac:dyDescent="0.25">
      <c r="A2420" s="532" t="str">
        <f>IF(ISNUMBER(VALUE(SUBSTITUTE('Named Boundary Report'!$A2419,"+",""))), VALUE(SUBSTITUTE('Named Boundary Report'!$A2419,"+","")), IF(TRIM('Named Boundary Report'!$A2419)="", "End of Project", $A2419))</f>
        <v>End of Project</v>
      </c>
      <c r="B2420" s="473" t="str">
        <f>IF(ISNUMBER('Named Boundary Report'!$A2419), "",TRIM(SUBSTITUTE('Named Boundary Report'!$A2419, CHAR(160), " ")))</f>
        <v/>
      </c>
      <c r="C2420" s="475">
        <f>'Named Boundary Report'!$F2419</f>
        <v>0</v>
      </c>
    </row>
    <row r="2421" spans="1:3" x14ac:dyDescent="0.25">
      <c r="A2421" s="532" t="str">
        <f>IF(ISNUMBER(VALUE(SUBSTITUTE('Named Boundary Report'!$A2420,"+",""))), VALUE(SUBSTITUTE('Named Boundary Report'!$A2420,"+","")), IF(TRIM('Named Boundary Report'!$A2420)="", "End of Project", $A2420))</f>
        <v>End of Project</v>
      </c>
      <c r="B2421" s="473" t="str">
        <f>IF(ISNUMBER('Named Boundary Report'!$A2420), "",TRIM(SUBSTITUTE('Named Boundary Report'!$A2420, CHAR(160), " ")))</f>
        <v/>
      </c>
      <c r="C2421" s="475">
        <f>'Named Boundary Report'!$F2420</f>
        <v>0</v>
      </c>
    </row>
    <row r="2422" spans="1:3" x14ac:dyDescent="0.25">
      <c r="A2422" s="532" t="str">
        <f>IF(ISNUMBER(VALUE(SUBSTITUTE('Named Boundary Report'!$A2421,"+",""))), VALUE(SUBSTITUTE('Named Boundary Report'!$A2421,"+","")), IF(TRIM('Named Boundary Report'!$A2421)="", "End of Project", $A2421))</f>
        <v>End of Project</v>
      </c>
      <c r="B2422" s="473" t="str">
        <f>IF(ISNUMBER('Named Boundary Report'!$A2421), "",TRIM(SUBSTITUTE('Named Boundary Report'!$A2421, CHAR(160), " ")))</f>
        <v/>
      </c>
      <c r="C2422" s="475">
        <f>'Named Boundary Report'!$F2421</f>
        <v>0</v>
      </c>
    </row>
    <row r="2423" spans="1:3" x14ac:dyDescent="0.25">
      <c r="A2423" s="532" t="str">
        <f>IF(ISNUMBER(VALUE(SUBSTITUTE('Named Boundary Report'!$A2422,"+",""))), VALUE(SUBSTITUTE('Named Boundary Report'!$A2422,"+","")), IF(TRIM('Named Boundary Report'!$A2422)="", "End of Project", $A2422))</f>
        <v>End of Project</v>
      </c>
      <c r="B2423" s="473" t="str">
        <f>IF(ISNUMBER('Named Boundary Report'!$A2422), "",TRIM(SUBSTITUTE('Named Boundary Report'!$A2422, CHAR(160), " ")))</f>
        <v/>
      </c>
      <c r="C2423" s="475">
        <f>'Named Boundary Report'!$F2422</f>
        <v>0</v>
      </c>
    </row>
    <row r="2424" spans="1:3" x14ac:dyDescent="0.25">
      <c r="A2424" s="532" t="str">
        <f>IF(ISNUMBER(VALUE(SUBSTITUTE('Named Boundary Report'!$A2423,"+",""))), VALUE(SUBSTITUTE('Named Boundary Report'!$A2423,"+","")), IF(TRIM('Named Boundary Report'!$A2423)="", "End of Project", $A2423))</f>
        <v>End of Project</v>
      </c>
      <c r="B2424" s="473" t="str">
        <f>IF(ISNUMBER('Named Boundary Report'!$A2423), "",TRIM(SUBSTITUTE('Named Boundary Report'!$A2423, CHAR(160), " ")))</f>
        <v/>
      </c>
      <c r="C2424" s="475">
        <f>'Named Boundary Report'!$F2423</f>
        <v>0</v>
      </c>
    </row>
    <row r="2425" spans="1:3" x14ac:dyDescent="0.25">
      <c r="A2425" s="532" t="str">
        <f>IF(ISNUMBER(VALUE(SUBSTITUTE('Named Boundary Report'!$A2424,"+",""))), VALUE(SUBSTITUTE('Named Boundary Report'!$A2424,"+","")), IF(TRIM('Named Boundary Report'!$A2424)="", "End of Project", $A2424))</f>
        <v>End of Project</v>
      </c>
      <c r="B2425" s="473" t="str">
        <f>IF(ISNUMBER('Named Boundary Report'!$A2424), "",TRIM(SUBSTITUTE('Named Boundary Report'!$A2424, CHAR(160), " ")))</f>
        <v/>
      </c>
      <c r="C2425" s="475">
        <f>'Named Boundary Report'!$F2424</f>
        <v>0</v>
      </c>
    </row>
    <row r="2426" spans="1:3" x14ac:dyDescent="0.25">
      <c r="A2426" s="532" t="str">
        <f>IF(ISNUMBER(VALUE(SUBSTITUTE('Named Boundary Report'!$A2425,"+",""))), VALUE(SUBSTITUTE('Named Boundary Report'!$A2425,"+","")), IF(TRIM('Named Boundary Report'!$A2425)="", "End of Project", $A2425))</f>
        <v>End of Project</v>
      </c>
      <c r="B2426" s="473" t="str">
        <f>IF(ISNUMBER('Named Boundary Report'!$A2425), "",TRIM(SUBSTITUTE('Named Boundary Report'!$A2425, CHAR(160), " ")))</f>
        <v/>
      </c>
      <c r="C2426" s="475">
        <f>'Named Boundary Report'!$F2425</f>
        <v>0</v>
      </c>
    </row>
    <row r="2427" spans="1:3" x14ac:dyDescent="0.25">
      <c r="A2427" s="532" t="str">
        <f>IF(ISNUMBER(VALUE(SUBSTITUTE('Named Boundary Report'!$A2426,"+",""))), VALUE(SUBSTITUTE('Named Boundary Report'!$A2426,"+","")), IF(TRIM('Named Boundary Report'!$A2426)="", "End of Project", $A2426))</f>
        <v>End of Project</v>
      </c>
      <c r="B2427" s="473" t="str">
        <f>IF(ISNUMBER('Named Boundary Report'!$A2426), "",TRIM(SUBSTITUTE('Named Boundary Report'!$A2426, CHAR(160), " ")))</f>
        <v/>
      </c>
      <c r="C2427" s="475">
        <f>'Named Boundary Report'!$F2426</f>
        <v>0</v>
      </c>
    </row>
    <row r="2428" spans="1:3" x14ac:dyDescent="0.25">
      <c r="A2428" s="532" t="str">
        <f>IF(ISNUMBER(VALUE(SUBSTITUTE('Named Boundary Report'!$A2427,"+",""))), VALUE(SUBSTITUTE('Named Boundary Report'!$A2427,"+","")), IF(TRIM('Named Boundary Report'!$A2427)="", "End of Project", $A2427))</f>
        <v>End of Project</v>
      </c>
      <c r="B2428" s="473" t="str">
        <f>IF(ISNUMBER('Named Boundary Report'!$A2427), "",TRIM(SUBSTITUTE('Named Boundary Report'!$A2427, CHAR(160), " ")))</f>
        <v/>
      </c>
      <c r="C2428" s="475">
        <f>'Named Boundary Report'!$F2427</f>
        <v>0</v>
      </c>
    </row>
    <row r="2429" spans="1:3" x14ac:dyDescent="0.25">
      <c r="A2429" s="532" t="str">
        <f>IF(ISNUMBER(VALUE(SUBSTITUTE('Named Boundary Report'!$A2428,"+",""))), VALUE(SUBSTITUTE('Named Boundary Report'!$A2428,"+","")), IF(TRIM('Named Boundary Report'!$A2428)="", "End of Project", $A2428))</f>
        <v>End of Project</v>
      </c>
      <c r="B2429" s="473" t="str">
        <f>IF(ISNUMBER('Named Boundary Report'!$A2428), "",TRIM(SUBSTITUTE('Named Boundary Report'!$A2428, CHAR(160), " ")))</f>
        <v/>
      </c>
      <c r="C2429" s="475">
        <f>'Named Boundary Report'!$F2428</f>
        <v>0</v>
      </c>
    </row>
    <row r="2430" spans="1:3" x14ac:dyDescent="0.25">
      <c r="A2430" s="532" t="str">
        <f>IF(ISNUMBER(VALUE(SUBSTITUTE('Named Boundary Report'!$A2429,"+",""))), VALUE(SUBSTITUTE('Named Boundary Report'!$A2429,"+","")), IF(TRIM('Named Boundary Report'!$A2429)="", "End of Project", $A2429))</f>
        <v>End of Project</v>
      </c>
      <c r="B2430" s="473" t="str">
        <f>IF(ISNUMBER('Named Boundary Report'!$A2429), "",TRIM(SUBSTITUTE('Named Boundary Report'!$A2429, CHAR(160), " ")))</f>
        <v/>
      </c>
      <c r="C2430" s="475">
        <f>'Named Boundary Report'!$F2429</f>
        <v>0</v>
      </c>
    </row>
    <row r="2431" spans="1:3" x14ac:dyDescent="0.25">
      <c r="A2431" s="532" t="str">
        <f>IF(ISNUMBER(VALUE(SUBSTITUTE('Named Boundary Report'!$A2430,"+",""))), VALUE(SUBSTITUTE('Named Boundary Report'!$A2430,"+","")), IF(TRIM('Named Boundary Report'!$A2430)="", "End of Project", $A2430))</f>
        <v>End of Project</v>
      </c>
      <c r="B2431" s="473" t="str">
        <f>IF(ISNUMBER('Named Boundary Report'!$A2430), "",TRIM(SUBSTITUTE('Named Boundary Report'!$A2430, CHAR(160), " ")))</f>
        <v/>
      </c>
      <c r="C2431" s="475">
        <f>'Named Boundary Report'!$F2430</f>
        <v>0</v>
      </c>
    </row>
    <row r="2432" spans="1:3" x14ac:dyDescent="0.25">
      <c r="A2432" s="532" t="str">
        <f>IF(ISNUMBER(VALUE(SUBSTITUTE('Named Boundary Report'!$A2431,"+",""))), VALUE(SUBSTITUTE('Named Boundary Report'!$A2431,"+","")), IF(TRIM('Named Boundary Report'!$A2431)="", "End of Project", $A2431))</f>
        <v>End of Project</v>
      </c>
      <c r="B2432" s="473" t="str">
        <f>IF(ISNUMBER('Named Boundary Report'!$A2431), "",TRIM(SUBSTITUTE('Named Boundary Report'!$A2431, CHAR(160), " ")))</f>
        <v/>
      </c>
      <c r="C2432" s="475">
        <f>'Named Boundary Report'!$F2431</f>
        <v>0</v>
      </c>
    </row>
    <row r="2433" spans="1:3" x14ac:dyDescent="0.25">
      <c r="A2433" s="532" t="str">
        <f>IF(ISNUMBER(VALUE(SUBSTITUTE('Named Boundary Report'!$A2432,"+",""))), VALUE(SUBSTITUTE('Named Boundary Report'!$A2432,"+","")), IF(TRIM('Named Boundary Report'!$A2432)="", "End of Project", $A2432))</f>
        <v>End of Project</v>
      </c>
      <c r="B2433" s="473" t="str">
        <f>IF(ISNUMBER('Named Boundary Report'!$A2432), "",TRIM(SUBSTITUTE('Named Boundary Report'!$A2432, CHAR(160), " ")))</f>
        <v/>
      </c>
      <c r="C2433" s="475">
        <f>'Named Boundary Report'!$F2432</f>
        <v>0</v>
      </c>
    </row>
    <row r="2434" spans="1:3" x14ac:dyDescent="0.25">
      <c r="A2434" s="532" t="str">
        <f>IF(ISNUMBER(VALUE(SUBSTITUTE('Named Boundary Report'!$A2433,"+",""))), VALUE(SUBSTITUTE('Named Boundary Report'!$A2433,"+","")), IF(TRIM('Named Boundary Report'!$A2433)="", "End of Project", $A2433))</f>
        <v>End of Project</v>
      </c>
      <c r="B2434" s="473" t="str">
        <f>IF(ISNUMBER('Named Boundary Report'!$A2433), "",TRIM(SUBSTITUTE('Named Boundary Report'!$A2433, CHAR(160), " ")))</f>
        <v/>
      </c>
      <c r="C2434" s="475">
        <f>'Named Boundary Report'!$F2433</f>
        <v>0</v>
      </c>
    </row>
    <row r="2435" spans="1:3" x14ac:dyDescent="0.25">
      <c r="A2435" s="532" t="str">
        <f>IF(ISNUMBER(VALUE(SUBSTITUTE('Named Boundary Report'!$A2434,"+",""))), VALUE(SUBSTITUTE('Named Boundary Report'!$A2434,"+","")), IF(TRIM('Named Boundary Report'!$A2434)="", "End of Project", $A2434))</f>
        <v>End of Project</v>
      </c>
      <c r="B2435" s="473" t="str">
        <f>IF(ISNUMBER('Named Boundary Report'!$A2434), "",TRIM(SUBSTITUTE('Named Boundary Report'!$A2434, CHAR(160), " ")))</f>
        <v/>
      </c>
      <c r="C2435" s="475">
        <f>'Named Boundary Report'!$F2434</f>
        <v>0</v>
      </c>
    </row>
    <row r="2436" spans="1:3" x14ac:dyDescent="0.25">
      <c r="A2436" s="532" t="str">
        <f>IF(ISNUMBER(VALUE(SUBSTITUTE('Named Boundary Report'!$A2435,"+",""))), VALUE(SUBSTITUTE('Named Boundary Report'!$A2435,"+","")), IF(TRIM('Named Boundary Report'!$A2435)="", "End of Project", $A2435))</f>
        <v>End of Project</v>
      </c>
      <c r="B2436" s="473" t="str">
        <f>IF(ISNUMBER('Named Boundary Report'!$A2435), "",TRIM(SUBSTITUTE('Named Boundary Report'!$A2435, CHAR(160), " ")))</f>
        <v/>
      </c>
      <c r="C2436" s="475">
        <f>'Named Boundary Report'!$F2435</f>
        <v>0</v>
      </c>
    </row>
    <row r="2437" spans="1:3" x14ac:dyDescent="0.25">
      <c r="A2437" s="532" t="str">
        <f>IF(ISNUMBER(VALUE(SUBSTITUTE('Named Boundary Report'!$A2436,"+",""))), VALUE(SUBSTITUTE('Named Boundary Report'!$A2436,"+","")), IF(TRIM('Named Boundary Report'!$A2436)="", "End of Project", $A2436))</f>
        <v>End of Project</v>
      </c>
      <c r="B2437" s="473" t="str">
        <f>IF(ISNUMBER('Named Boundary Report'!$A2436), "",TRIM(SUBSTITUTE('Named Boundary Report'!$A2436, CHAR(160), " ")))</f>
        <v/>
      </c>
      <c r="C2437" s="475">
        <f>'Named Boundary Report'!$F2436</f>
        <v>0</v>
      </c>
    </row>
    <row r="2438" spans="1:3" x14ac:dyDescent="0.25">
      <c r="A2438" s="532" t="str">
        <f>IF(ISNUMBER(VALUE(SUBSTITUTE('Named Boundary Report'!$A2437,"+",""))), VALUE(SUBSTITUTE('Named Boundary Report'!$A2437,"+","")), IF(TRIM('Named Boundary Report'!$A2437)="", "End of Project", $A2437))</f>
        <v>End of Project</v>
      </c>
      <c r="B2438" s="473" t="str">
        <f>IF(ISNUMBER('Named Boundary Report'!$A2437), "",TRIM(SUBSTITUTE('Named Boundary Report'!$A2437, CHAR(160), " ")))</f>
        <v/>
      </c>
      <c r="C2438" s="475">
        <f>'Named Boundary Report'!$F2437</f>
        <v>0</v>
      </c>
    </row>
    <row r="2439" spans="1:3" x14ac:dyDescent="0.25">
      <c r="A2439" s="532" t="str">
        <f>IF(ISNUMBER(VALUE(SUBSTITUTE('Named Boundary Report'!$A2438,"+",""))), VALUE(SUBSTITUTE('Named Boundary Report'!$A2438,"+","")), IF(TRIM('Named Boundary Report'!$A2438)="", "End of Project", $A2438))</f>
        <v>End of Project</v>
      </c>
      <c r="B2439" s="473" t="str">
        <f>IF(ISNUMBER('Named Boundary Report'!$A2438), "",TRIM(SUBSTITUTE('Named Boundary Report'!$A2438, CHAR(160), " ")))</f>
        <v/>
      </c>
      <c r="C2439" s="475">
        <f>'Named Boundary Report'!$F2438</f>
        <v>0</v>
      </c>
    </row>
    <row r="2440" spans="1:3" x14ac:dyDescent="0.25">
      <c r="A2440" s="532" t="str">
        <f>IF(ISNUMBER(VALUE(SUBSTITUTE('Named Boundary Report'!$A2439,"+",""))), VALUE(SUBSTITUTE('Named Boundary Report'!$A2439,"+","")), IF(TRIM('Named Boundary Report'!$A2439)="", "End of Project", $A2439))</f>
        <v>End of Project</v>
      </c>
      <c r="B2440" s="473" t="str">
        <f>IF(ISNUMBER('Named Boundary Report'!$A2439), "",TRIM(SUBSTITUTE('Named Boundary Report'!$A2439, CHAR(160), " ")))</f>
        <v/>
      </c>
      <c r="C2440" s="475">
        <f>'Named Boundary Report'!$F2439</f>
        <v>0</v>
      </c>
    </row>
    <row r="2441" spans="1:3" x14ac:dyDescent="0.25">
      <c r="A2441" s="532" t="str">
        <f>IF(ISNUMBER(VALUE(SUBSTITUTE('Named Boundary Report'!$A2440,"+",""))), VALUE(SUBSTITUTE('Named Boundary Report'!$A2440,"+","")), IF(TRIM('Named Boundary Report'!$A2440)="", "End of Project", $A2440))</f>
        <v>End of Project</v>
      </c>
      <c r="B2441" s="473" t="str">
        <f>IF(ISNUMBER('Named Boundary Report'!$A2440), "",TRIM(SUBSTITUTE('Named Boundary Report'!$A2440, CHAR(160), " ")))</f>
        <v/>
      </c>
      <c r="C2441" s="475">
        <f>'Named Boundary Report'!$F2440</f>
        <v>0</v>
      </c>
    </row>
    <row r="2442" spans="1:3" x14ac:dyDescent="0.25">
      <c r="A2442" s="532" t="str">
        <f>IF(ISNUMBER(VALUE(SUBSTITUTE('Named Boundary Report'!$A2441,"+",""))), VALUE(SUBSTITUTE('Named Boundary Report'!$A2441,"+","")), IF(TRIM('Named Boundary Report'!$A2441)="", "End of Project", $A2441))</f>
        <v>End of Project</v>
      </c>
      <c r="B2442" s="473" t="str">
        <f>IF(ISNUMBER('Named Boundary Report'!$A2441), "",TRIM(SUBSTITUTE('Named Boundary Report'!$A2441, CHAR(160), " ")))</f>
        <v/>
      </c>
      <c r="C2442" s="475">
        <f>'Named Boundary Report'!$F2441</f>
        <v>0</v>
      </c>
    </row>
    <row r="2443" spans="1:3" x14ac:dyDescent="0.25">
      <c r="A2443" s="532" t="str">
        <f>IF(ISNUMBER(VALUE(SUBSTITUTE('Named Boundary Report'!$A2442,"+",""))), VALUE(SUBSTITUTE('Named Boundary Report'!$A2442,"+","")), IF(TRIM('Named Boundary Report'!$A2442)="", "End of Project", $A2442))</f>
        <v>End of Project</v>
      </c>
      <c r="B2443" s="473" t="str">
        <f>IF(ISNUMBER('Named Boundary Report'!$A2442), "",TRIM(SUBSTITUTE('Named Boundary Report'!$A2442, CHAR(160), " ")))</f>
        <v/>
      </c>
      <c r="C2443" s="475">
        <f>'Named Boundary Report'!$F2442</f>
        <v>0</v>
      </c>
    </row>
    <row r="2444" spans="1:3" x14ac:dyDescent="0.25">
      <c r="A2444" s="532" t="str">
        <f>IF(ISNUMBER(VALUE(SUBSTITUTE('Named Boundary Report'!$A2443,"+",""))), VALUE(SUBSTITUTE('Named Boundary Report'!$A2443,"+","")), IF(TRIM('Named Boundary Report'!$A2443)="", "End of Project", $A2443))</f>
        <v>End of Project</v>
      </c>
      <c r="B2444" s="473" t="str">
        <f>IF(ISNUMBER('Named Boundary Report'!$A2443), "",TRIM(SUBSTITUTE('Named Boundary Report'!$A2443, CHAR(160), " ")))</f>
        <v/>
      </c>
      <c r="C2444" s="475">
        <f>'Named Boundary Report'!$F2443</f>
        <v>0</v>
      </c>
    </row>
    <row r="2445" spans="1:3" x14ac:dyDescent="0.25">
      <c r="A2445" s="532" t="str">
        <f>IF(ISNUMBER(VALUE(SUBSTITUTE('Named Boundary Report'!$A2444,"+",""))), VALUE(SUBSTITUTE('Named Boundary Report'!$A2444,"+","")), IF(TRIM('Named Boundary Report'!$A2444)="", "End of Project", $A2444))</f>
        <v>End of Project</v>
      </c>
      <c r="B2445" s="473" t="str">
        <f>IF(ISNUMBER('Named Boundary Report'!$A2444), "",TRIM(SUBSTITUTE('Named Boundary Report'!$A2444, CHAR(160), " ")))</f>
        <v/>
      </c>
      <c r="C2445" s="475">
        <f>'Named Boundary Report'!$F2444</f>
        <v>0</v>
      </c>
    </row>
    <row r="2446" spans="1:3" x14ac:dyDescent="0.25">
      <c r="A2446" s="532" t="str">
        <f>IF(ISNUMBER(VALUE(SUBSTITUTE('Named Boundary Report'!$A2445,"+",""))), VALUE(SUBSTITUTE('Named Boundary Report'!$A2445,"+","")), IF(TRIM('Named Boundary Report'!$A2445)="", "End of Project", $A2445))</f>
        <v>End of Project</v>
      </c>
      <c r="B2446" s="473" t="str">
        <f>IF(ISNUMBER('Named Boundary Report'!$A2445), "",TRIM(SUBSTITUTE('Named Boundary Report'!$A2445, CHAR(160), " ")))</f>
        <v/>
      </c>
      <c r="C2446" s="475">
        <f>'Named Boundary Report'!$F2445</f>
        <v>0</v>
      </c>
    </row>
    <row r="2447" spans="1:3" x14ac:dyDescent="0.25">
      <c r="A2447" s="532" t="str">
        <f>IF(ISNUMBER(VALUE(SUBSTITUTE('Named Boundary Report'!$A2446,"+",""))), VALUE(SUBSTITUTE('Named Boundary Report'!$A2446,"+","")), IF(TRIM('Named Boundary Report'!$A2446)="", "End of Project", $A2446))</f>
        <v>End of Project</v>
      </c>
      <c r="B2447" s="473" t="str">
        <f>IF(ISNUMBER('Named Boundary Report'!$A2446), "",TRIM(SUBSTITUTE('Named Boundary Report'!$A2446, CHAR(160), " ")))</f>
        <v/>
      </c>
      <c r="C2447" s="475">
        <f>'Named Boundary Report'!$F2446</f>
        <v>0</v>
      </c>
    </row>
    <row r="2448" spans="1:3" x14ac:dyDescent="0.25">
      <c r="A2448" s="532" t="str">
        <f>IF(ISNUMBER(VALUE(SUBSTITUTE('Named Boundary Report'!$A2447,"+",""))), VALUE(SUBSTITUTE('Named Boundary Report'!$A2447,"+","")), IF(TRIM('Named Boundary Report'!$A2447)="", "End of Project", $A2447))</f>
        <v>End of Project</v>
      </c>
      <c r="B2448" s="473" t="str">
        <f>IF(ISNUMBER('Named Boundary Report'!$A2447), "",TRIM(SUBSTITUTE('Named Boundary Report'!$A2447, CHAR(160), " ")))</f>
        <v/>
      </c>
      <c r="C2448" s="475">
        <f>'Named Boundary Report'!$F2447</f>
        <v>0</v>
      </c>
    </row>
    <row r="2449" spans="1:3" x14ac:dyDescent="0.25">
      <c r="A2449" s="532" t="str">
        <f>IF(ISNUMBER(VALUE(SUBSTITUTE('Named Boundary Report'!$A2448,"+",""))), VALUE(SUBSTITUTE('Named Boundary Report'!$A2448,"+","")), IF(TRIM('Named Boundary Report'!$A2448)="", "End of Project", $A2448))</f>
        <v>End of Project</v>
      </c>
      <c r="B2449" s="473" t="str">
        <f>IF(ISNUMBER('Named Boundary Report'!$A2448), "",TRIM(SUBSTITUTE('Named Boundary Report'!$A2448, CHAR(160), " ")))</f>
        <v/>
      </c>
      <c r="C2449" s="475">
        <f>'Named Boundary Report'!$F2448</f>
        <v>0</v>
      </c>
    </row>
    <row r="2450" spans="1:3" x14ac:dyDescent="0.25">
      <c r="A2450" s="532" t="str">
        <f>IF(ISNUMBER(VALUE(SUBSTITUTE('Named Boundary Report'!$A2449,"+",""))), VALUE(SUBSTITUTE('Named Boundary Report'!$A2449,"+","")), IF(TRIM('Named Boundary Report'!$A2449)="", "End of Project", $A2449))</f>
        <v>End of Project</v>
      </c>
      <c r="B2450" s="473" t="str">
        <f>IF(ISNUMBER('Named Boundary Report'!$A2449), "",TRIM(SUBSTITUTE('Named Boundary Report'!$A2449, CHAR(160), " ")))</f>
        <v/>
      </c>
      <c r="C2450" s="475">
        <f>'Named Boundary Report'!$F2449</f>
        <v>0</v>
      </c>
    </row>
    <row r="2451" spans="1:3" x14ac:dyDescent="0.25">
      <c r="A2451" s="532" t="str">
        <f>IF(ISNUMBER(VALUE(SUBSTITUTE('Named Boundary Report'!$A2450,"+",""))), VALUE(SUBSTITUTE('Named Boundary Report'!$A2450,"+","")), IF(TRIM('Named Boundary Report'!$A2450)="", "End of Project", $A2450))</f>
        <v>End of Project</v>
      </c>
      <c r="B2451" s="473" t="str">
        <f>IF(ISNUMBER('Named Boundary Report'!$A2450), "",TRIM(SUBSTITUTE('Named Boundary Report'!$A2450, CHAR(160), " ")))</f>
        <v/>
      </c>
      <c r="C2451" s="475">
        <f>'Named Boundary Report'!$F2450</f>
        <v>0</v>
      </c>
    </row>
    <row r="2452" spans="1:3" x14ac:dyDescent="0.25">
      <c r="A2452" s="532" t="str">
        <f>IF(ISNUMBER(VALUE(SUBSTITUTE('Named Boundary Report'!$A2451,"+",""))), VALUE(SUBSTITUTE('Named Boundary Report'!$A2451,"+","")), IF(TRIM('Named Boundary Report'!$A2451)="", "End of Project", $A2451))</f>
        <v>End of Project</v>
      </c>
      <c r="B2452" s="473" t="str">
        <f>IF(ISNUMBER('Named Boundary Report'!$A2451), "",TRIM(SUBSTITUTE('Named Boundary Report'!$A2451, CHAR(160), " ")))</f>
        <v/>
      </c>
      <c r="C2452" s="475">
        <f>'Named Boundary Report'!$F2451</f>
        <v>0</v>
      </c>
    </row>
    <row r="2453" spans="1:3" x14ac:dyDescent="0.25">
      <c r="A2453" s="532" t="str">
        <f>IF(ISNUMBER(VALUE(SUBSTITUTE('Named Boundary Report'!$A2452,"+",""))), VALUE(SUBSTITUTE('Named Boundary Report'!$A2452,"+","")), IF(TRIM('Named Boundary Report'!$A2452)="", "End of Project", $A2452))</f>
        <v>End of Project</v>
      </c>
      <c r="B2453" s="473" t="str">
        <f>IF(ISNUMBER('Named Boundary Report'!$A2452), "",TRIM(SUBSTITUTE('Named Boundary Report'!$A2452, CHAR(160), " ")))</f>
        <v/>
      </c>
      <c r="C2453" s="475">
        <f>'Named Boundary Report'!$F2452</f>
        <v>0</v>
      </c>
    </row>
    <row r="2454" spans="1:3" x14ac:dyDescent="0.25">
      <c r="A2454" s="532" t="str">
        <f>IF(ISNUMBER(VALUE(SUBSTITUTE('Named Boundary Report'!$A2453,"+",""))), VALUE(SUBSTITUTE('Named Boundary Report'!$A2453,"+","")), IF(TRIM('Named Boundary Report'!$A2453)="", "End of Project", $A2453))</f>
        <v>End of Project</v>
      </c>
      <c r="B2454" s="473" t="str">
        <f>IF(ISNUMBER('Named Boundary Report'!$A2453), "",TRIM(SUBSTITUTE('Named Boundary Report'!$A2453, CHAR(160), " ")))</f>
        <v/>
      </c>
      <c r="C2454" s="475">
        <f>'Named Boundary Report'!$F2453</f>
        <v>0</v>
      </c>
    </row>
    <row r="2455" spans="1:3" x14ac:dyDescent="0.25">
      <c r="A2455" s="532" t="str">
        <f>IF(ISNUMBER(VALUE(SUBSTITUTE('Named Boundary Report'!$A2454,"+",""))), VALUE(SUBSTITUTE('Named Boundary Report'!$A2454,"+","")), IF(TRIM('Named Boundary Report'!$A2454)="", "End of Project", $A2454))</f>
        <v>End of Project</v>
      </c>
      <c r="B2455" s="473" t="str">
        <f>IF(ISNUMBER('Named Boundary Report'!$A2454), "",TRIM(SUBSTITUTE('Named Boundary Report'!$A2454, CHAR(160), " ")))</f>
        <v/>
      </c>
      <c r="C2455" s="475">
        <f>'Named Boundary Report'!$F2454</f>
        <v>0</v>
      </c>
    </row>
    <row r="2456" spans="1:3" x14ac:dyDescent="0.25">
      <c r="A2456" s="532" t="str">
        <f>IF(ISNUMBER(VALUE(SUBSTITUTE('Named Boundary Report'!$A2455,"+",""))), VALUE(SUBSTITUTE('Named Boundary Report'!$A2455,"+","")), IF(TRIM('Named Boundary Report'!$A2455)="", "End of Project", $A2455))</f>
        <v>End of Project</v>
      </c>
      <c r="B2456" s="473" t="str">
        <f>IF(ISNUMBER('Named Boundary Report'!$A2455), "",TRIM(SUBSTITUTE('Named Boundary Report'!$A2455, CHAR(160), " ")))</f>
        <v/>
      </c>
      <c r="C2456" s="475">
        <f>'Named Boundary Report'!$F2455</f>
        <v>0</v>
      </c>
    </row>
    <row r="2457" spans="1:3" x14ac:dyDescent="0.25">
      <c r="A2457" s="532" t="str">
        <f>IF(ISNUMBER(VALUE(SUBSTITUTE('Named Boundary Report'!$A2456,"+",""))), VALUE(SUBSTITUTE('Named Boundary Report'!$A2456,"+","")), IF(TRIM('Named Boundary Report'!$A2456)="", "End of Project", $A2456))</f>
        <v>End of Project</v>
      </c>
      <c r="B2457" s="473" t="str">
        <f>IF(ISNUMBER('Named Boundary Report'!$A2456), "",TRIM(SUBSTITUTE('Named Boundary Report'!$A2456, CHAR(160), " ")))</f>
        <v/>
      </c>
      <c r="C2457" s="475">
        <f>'Named Boundary Report'!$F2456</f>
        <v>0</v>
      </c>
    </row>
    <row r="2458" spans="1:3" x14ac:dyDescent="0.25">
      <c r="A2458" s="532" t="str">
        <f>IF(ISNUMBER(VALUE(SUBSTITUTE('Named Boundary Report'!$A2457,"+",""))), VALUE(SUBSTITUTE('Named Boundary Report'!$A2457,"+","")), IF(TRIM('Named Boundary Report'!$A2457)="", "End of Project", $A2457))</f>
        <v>End of Project</v>
      </c>
      <c r="B2458" s="473" t="str">
        <f>IF(ISNUMBER('Named Boundary Report'!$A2457), "",TRIM(SUBSTITUTE('Named Boundary Report'!$A2457, CHAR(160), " ")))</f>
        <v/>
      </c>
      <c r="C2458" s="475">
        <f>'Named Boundary Report'!$F2457</f>
        <v>0</v>
      </c>
    </row>
    <row r="2459" spans="1:3" x14ac:dyDescent="0.25">
      <c r="A2459" s="532" t="str">
        <f>IF(ISNUMBER(VALUE(SUBSTITUTE('Named Boundary Report'!$A2458,"+",""))), VALUE(SUBSTITUTE('Named Boundary Report'!$A2458,"+","")), IF(TRIM('Named Boundary Report'!$A2458)="", "End of Project", $A2458))</f>
        <v>End of Project</v>
      </c>
      <c r="B2459" s="473" t="str">
        <f>IF(ISNUMBER('Named Boundary Report'!$A2458), "",TRIM(SUBSTITUTE('Named Boundary Report'!$A2458, CHAR(160), " ")))</f>
        <v/>
      </c>
      <c r="C2459" s="475">
        <f>'Named Boundary Report'!$F2458</f>
        <v>0</v>
      </c>
    </row>
    <row r="2460" spans="1:3" x14ac:dyDescent="0.25">
      <c r="A2460" s="532" t="str">
        <f>IF(ISNUMBER(VALUE(SUBSTITUTE('Named Boundary Report'!$A2459,"+",""))), VALUE(SUBSTITUTE('Named Boundary Report'!$A2459,"+","")), IF(TRIM('Named Boundary Report'!$A2459)="", "End of Project", $A2459))</f>
        <v>End of Project</v>
      </c>
      <c r="B2460" s="473" t="str">
        <f>IF(ISNUMBER('Named Boundary Report'!$A2459), "",TRIM(SUBSTITUTE('Named Boundary Report'!$A2459, CHAR(160), " ")))</f>
        <v/>
      </c>
      <c r="C2460" s="475">
        <f>'Named Boundary Report'!$F2459</f>
        <v>0</v>
      </c>
    </row>
    <row r="2461" spans="1:3" x14ac:dyDescent="0.25">
      <c r="A2461" s="532" t="str">
        <f>IF(ISNUMBER(VALUE(SUBSTITUTE('Named Boundary Report'!$A2460,"+",""))), VALUE(SUBSTITUTE('Named Boundary Report'!$A2460,"+","")), IF(TRIM('Named Boundary Report'!$A2460)="", "End of Project", $A2460))</f>
        <v>End of Project</v>
      </c>
      <c r="B2461" s="473" t="str">
        <f>IF(ISNUMBER('Named Boundary Report'!$A2460), "",TRIM(SUBSTITUTE('Named Boundary Report'!$A2460, CHAR(160), " ")))</f>
        <v/>
      </c>
      <c r="C2461" s="475">
        <f>'Named Boundary Report'!$F2460</f>
        <v>0</v>
      </c>
    </row>
    <row r="2462" spans="1:3" x14ac:dyDescent="0.25">
      <c r="A2462" s="532" t="str">
        <f>IF(ISNUMBER(VALUE(SUBSTITUTE('Named Boundary Report'!$A2461,"+",""))), VALUE(SUBSTITUTE('Named Boundary Report'!$A2461,"+","")), IF(TRIM('Named Boundary Report'!$A2461)="", "End of Project", $A2461))</f>
        <v>End of Project</v>
      </c>
      <c r="B2462" s="473" t="str">
        <f>IF(ISNUMBER('Named Boundary Report'!$A2461), "",TRIM(SUBSTITUTE('Named Boundary Report'!$A2461, CHAR(160), " ")))</f>
        <v/>
      </c>
      <c r="C2462" s="475">
        <f>'Named Boundary Report'!$F2461</f>
        <v>0</v>
      </c>
    </row>
    <row r="2463" spans="1:3" x14ac:dyDescent="0.25">
      <c r="A2463" s="532" t="str">
        <f>IF(ISNUMBER(VALUE(SUBSTITUTE('Named Boundary Report'!$A2462,"+",""))), VALUE(SUBSTITUTE('Named Boundary Report'!$A2462,"+","")), IF(TRIM('Named Boundary Report'!$A2462)="", "End of Project", $A2462))</f>
        <v>End of Project</v>
      </c>
      <c r="B2463" s="473" t="str">
        <f>IF(ISNUMBER('Named Boundary Report'!$A2462), "",TRIM(SUBSTITUTE('Named Boundary Report'!$A2462, CHAR(160), " ")))</f>
        <v/>
      </c>
      <c r="C2463" s="475">
        <f>'Named Boundary Report'!$F2462</f>
        <v>0</v>
      </c>
    </row>
    <row r="2464" spans="1:3" x14ac:dyDescent="0.25">
      <c r="A2464" s="532" t="str">
        <f>IF(ISNUMBER(VALUE(SUBSTITUTE('Named Boundary Report'!$A2463,"+",""))), VALUE(SUBSTITUTE('Named Boundary Report'!$A2463,"+","")), IF(TRIM('Named Boundary Report'!$A2463)="", "End of Project", $A2463))</f>
        <v>End of Project</v>
      </c>
      <c r="B2464" s="473" t="str">
        <f>IF(ISNUMBER('Named Boundary Report'!$A2463), "",TRIM(SUBSTITUTE('Named Boundary Report'!$A2463, CHAR(160), " ")))</f>
        <v/>
      </c>
      <c r="C2464" s="475">
        <f>'Named Boundary Report'!$F2463</f>
        <v>0</v>
      </c>
    </row>
    <row r="2465" spans="1:3" x14ac:dyDescent="0.25">
      <c r="A2465" s="532" t="str">
        <f>IF(ISNUMBER(VALUE(SUBSTITUTE('Named Boundary Report'!$A2464,"+",""))), VALUE(SUBSTITUTE('Named Boundary Report'!$A2464,"+","")), IF(TRIM('Named Boundary Report'!$A2464)="", "End of Project", $A2464))</f>
        <v>End of Project</v>
      </c>
      <c r="B2465" s="473" t="str">
        <f>IF(ISNUMBER('Named Boundary Report'!$A2464), "",TRIM(SUBSTITUTE('Named Boundary Report'!$A2464, CHAR(160), " ")))</f>
        <v/>
      </c>
      <c r="C2465" s="475">
        <f>'Named Boundary Report'!$F2464</f>
        <v>0</v>
      </c>
    </row>
    <row r="2466" spans="1:3" x14ac:dyDescent="0.25">
      <c r="A2466" s="532" t="str">
        <f>IF(ISNUMBER(VALUE(SUBSTITUTE('Named Boundary Report'!$A2465,"+",""))), VALUE(SUBSTITUTE('Named Boundary Report'!$A2465,"+","")), IF(TRIM('Named Boundary Report'!$A2465)="", "End of Project", $A2465))</f>
        <v>End of Project</v>
      </c>
      <c r="B2466" s="473" t="str">
        <f>IF(ISNUMBER('Named Boundary Report'!$A2465), "",TRIM(SUBSTITUTE('Named Boundary Report'!$A2465, CHAR(160), " ")))</f>
        <v/>
      </c>
      <c r="C2466" s="475">
        <f>'Named Boundary Report'!$F2465</f>
        <v>0</v>
      </c>
    </row>
    <row r="2467" spans="1:3" x14ac:dyDescent="0.25">
      <c r="A2467" s="532" t="str">
        <f>IF(ISNUMBER(VALUE(SUBSTITUTE('Named Boundary Report'!$A2466,"+",""))), VALUE(SUBSTITUTE('Named Boundary Report'!$A2466,"+","")), IF(TRIM('Named Boundary Report'!$A2466)="", "End of Project", $A2466))</f>
        <v>End of Project</v>
      </c>
      <c r="B2467" s="473" t="str">
        <f>IF(ISNUMBER('Named Boundary Report'!$A2466), "",TRIM(SUBSTITUTE('Named Boundary Report'!$A2466, CHAR(160), " ")))</f>
        <v/>
      </c>
      <c r="C2467" s="475">
        <f>'Named Boundary Report'!$F2466</f>
        <v>0</v>
      </c>
    </row>
    <row r="2468" spans="1:3" x14ac:dyDescent="0.25">
      <c r="A2468" s="532" t="str">
        <f>IF(ISNUMBER(VALUE(SUBSTITUTE('Named Boundary Report'!$A2467,"+",""))), VALUE(SUBSTITUTE('Named Boundary Report'!$A2467,"+","")), IF(TRIM('Named Boundary Report'!$A2467)="", "End of Project", $A2467))</f>
        <v>End of Project</v>
      </c>
      <c r="B2468" s="473" t="str">
        <f>IF(ISNUMBER('Named Boundary Report'!$A2467), "",TRIM(SUBSTITUTE('Named Boundary Report'!$A2467, CHAR(160), " ")))</f>
        <v/>
      </c>
      <c r="C2468" s="475">
        <f>'Named Boundary Report'!$F2467</f>
        <v>0</v>
      </c>
    </row>
    <row r="2469" spans="1:3" x14ac:dyDescent="0.25">
      <c r="A2469" s="532" t="str">
        <f>IF(ISNUMBER(VALUE(SUBSTITUTE('Named Boundary Report'!$A2468,"+",""))), VALUE(SUBSTITUTE('Named Boundary Report'!$A2468,"+","")), IF(TRIM('Named Boundary Report'!$A2468)="", "End of Project", $A2468))</f>
        <v>End of Project</v>
      </c>
      <c r="B2469" s="473" t="str">
        <f>IF(ISNUMBER('Named Boundary Report'!$A2468), "",TRIM(SUBSTITUTE('Named Boundary Report'!$A2468, CHAR(160), " ")))</f>
        <v/>
      </c>
      <c r="C2469" s="475">
        <f>'Named Boundary Report'!$F2468</f>
        <v>0</v>
      </c>
    </row>
    <row r="2470" spans="1:3" x14ac:dyDescent="0.25">
      <c r="A2470" s="532" t="str">
        <f>IF(ISNUMBER(VALUE(SUBSTITUTE('Named Boundary Report'!$A2469,"+",""))), VALUE(SUBSTITUTE('Named Boundary Report'!$A2469,"+","")), IF(TRIM('Named Boundary Report'!$A2469)="", "End of Project", $A2469))</f>
        <v>End of Project</v>
      </c>
      <c r="B2470" s="473" t="str">
        <f>IF(ISNUMBER('Named Boundary Report'!$A2469), "",TRIM(SUBSTITUTE('Named Boundary Report'!$A2469, CHAR(160), " ")))</f>
        <v/>
      </c>
      <c r="C2470" s="475">
        <f>'Named Boundary Report'!$F2469</f>
        <v>0</v>
      </c>
    </row>
    <row r="2471" spans="1:3" x14ac:dyDescent="0.25">
      <c r="A2471" s="532" t="str">
        <f>IF(ISNUMBER(VALUE(SUBSTITUTE('Named Boundary Report'!$A2470,"+",""))), VALUE(SUBSTITUTE('Named Boundary Report'!$A2470,"+","")), IF(TRIM('Named Boundary Report'!$A2470)="", "End of Project", $A2470))</f>
        <v>End of Project</v>
      </c>
      <c r="B2471" s="473" t="str">
        <f>IF(ISNUMBER('Named Boundary Report'!$A2470), "",TRIM(SUBSTITUTE('Named Boundary Report'!$A2470, CHAR(160), " ")))</f>
        <v/>
      </c>
      <c r="C2471" s="475">
        <f>'Named Boundary Report'!$F2470</f>
        <v>0</v>
      </c>
    </row>
    <row r="2472" spans="1:3" x14ac:dyDescent="0.25">
      <c r="A2472" s="532" t="str">
        <f>IF(ISNUMBER(VALUE(SUBSTITUTE('Named Boundary Report'!$A2471,"+",""))), VALUE(SUBSTITUTE('Named Boundary Report'!$A2471,"+","")), IF(TRIM('Named Boundary Report'!$A2471)="", "End of Project", $A2471))</f>
        <v>End of Project</v>
      </c>
      <c r="B2472" s="473" t="str">
        <f>IF(ISNUMBER('Named Boundary Report'!$A2471), "",TRIM(SUBSTITUTE('Named Boundary Report'!$A2471, CHAR(160), " ")))</f>
        <v/>
      </c>
      <c r="C2472" s="475">
        <f>'Named Boundary Report'!$F2471</f>
        <v>0</v>
      </c>
    </row>
    <row r="2473" spans="1:3" x14ac:dyDescent="0.25">
      <c r="A2473" s="532" t="str">
        <f>IF(ISNUMBER(VALUE(SUBSTITUTE('Named Boundary Report'!$A2472,"+",""))), VALUE(SUBSTITUTE('Named Boundary Report'!$A2472,"+","")), IF(TRIM('Named Boundary Report'!$A2472)="", "End of Project", $A2472))</f>
        <v>End of Project</v>
      </c>
      <c r="B2473" s="473" t="str">
        <f>IF(ISNUMBER('Named Boundary Report'!$A2472), "",TRIM(SUBSTITUTE('Named Boundary Report'!$A2472, CHAR(160), " ")))</f>
        <v/>
      </c>
      <c r="C2473" s="475">
        <f>'Named Boundary Report'!$F2472</f>
        <v>0</v>
      </c>
    </row>
    <row r="2474" spans="1:3" x14ac:dyDescent="0.25">
      <c r="A2474" s="532" t="str">
        <f>IF(ISNUMBER(VALUE(SUBSTITUTE('Named Boundary Report'!$A2473,"+",""))), VALUE(SUBSTITUTE('Named Boundary Report'!$A2473,"+","")), IF(TRIM('Named Boundary Report'!$A2473)="", "End of Project", $A2473))</f>
        <v>End of Project</v>
      </c>
      <c r="B2474" s="473" t="str">
        <f>IF(ISNUMBER('Named Boundary Report'!$A2473), "",TRIM(SUBSTITUTE('Named Boundary Report'!$A2473, CHAR(160), " ")))</f>
        <v/>
      </c>
      <c r="C2474" s="475">
        <f>'Named Boundary Report'!$F2473</f>
        <v>0</v>
      </c>
    </row>
    <row r="2475" spans="1:3" x14ac:dyDescent="0.25">
      <c r="A2475" s="532" t="str">
        <f>IF(ISNUMBER(VALUE(SUBSTITUTE('Named Boundary Report'!$A2474,"+",""))), VALUE(SUBSTITUTE('Named Boundary Report'!$A2474,"+","")), IF(TRIM('Named Boundary Report'!$A2474)="", "End of Project", $A2474))</f>
        <v>End of Project</v>
      </c>
      <c r="B2475" s="473" t="str">
        <f>IF(ISNUMBER('Named Boundary Report'!$A2474), "",TRIM(SUBSTITUTE('Named Boundary Report'!$A2474, CHAR(160), " ")))</f>
        <v/>
      </c>
      <c r="C2475" s="475">
        <f>'Named Boundary Report'!$F2474</f>
        <v>0</v>
      </c>
    </row>
    <row r="2476" spans="1:3" x14ac:dyDescent="0.25">
      <c r="A2476" s="532" t="str">
        <f>IF(ISNUMBER(VALUE(SUBSTITUTE('Named Boundary Report'!$A2475,"+",""))), VALUE(SUBSTITUTE('Named Boundary Report'!$A2475,"+","")), IF(TRIM('Named Boundary Report'!$A2475)="", "End of Project", $A2475))</f>
        <v>End of Project</v>
      </c>
      <c r="B2476" s="473" t="str">
        <f>IF(ISNUMBER('Named Boundary Report'!$A2475), "",TRIM(SUBSTITUTE('Named Boundary Report'!$A2475, CHAR(160), " ")))</f>
        <v/>
      </c>
      <c r="C2476" s="475">
        <f>'Named Boundary Report'!$F2475</f>
        <v>0</v>
      </c>
    </row>
    <row r="2477" spans="1:3" x14ac:dyDescent="0.25">
      <c r="A2477" s="532" t="str">
        <f>IF(ISNUMBER(VALUE(SUBSTITUTE('Named Boundary Report'!$A2476,"+",""))), VALUE(SUBSTITUTE('Named Boundary Report'!$A2476,"+","")), IF(TRIM('Named Boundary Report'!$A2476)="", "End of Project", $A2476))</f>
        <v>End of Project</v>
      </c>
      <c r="B2477" s="473" t="str">
        <f>IF(ISNUMBER('Named Boundary Report'!$A2476), "",TRIM(SUBSTITUTE('Named Boundary Report'!$A2476, CHAR(160), " ")))</f>
        <v/>
      </c>
      <c r="C2477" s="475">
        <f>'Named Boundary Report'!$F2476</f>
        <v>0</v>
      </c>
    </row>
    <row r="2478" spans="1:3" x14ac:dyDescent="0.25">
      <c r="A2478" s="532" t="str">
        <f>IF(ISNUMBER(VALUE(SUBSTITUTE('Named Boundary Report'!$A2477,"+",""))), VALUE(SUBSTITUTE('Named Boundary Report'!$A2477,"+","")), IF(TRIM('Named Boundary Report'!$A2477)="", "End of Project", $A2477))</f>
        <v>End of Project</v>
      </c>
      <c r="B2478" s="473" t="str">
        <f>IF(ISNUMBER('Named Boundary Report'!$A2477), "",TRIM(SUBSTITUTE('Named Boundary Report'!$A2477, CHAR(160), " ")))</f>
        <v/>
      </c>
      <c r="C2478" s="475">
        <f>'Named Boundary Report'!$F2477</f>
        <v>0</v>
      </c>
    </row>
    <row r="2479" spans="1:3" x14ac:dyDescent="0.25">
      <c r="A2479" s="532" t="str">
        <f>IF(ISNUMBER(VALUE(SUBSTITUTE('Named Boundary Report'!$A2478,"+",""))), VALUE(SUBSTITUTE('Named Boundary Report'!$A2478,"+","")), IF(TRIM('Named Boundary Report'!$A2478)="", "End of Project", $A2478))</f>
        <v>End of Project</v>
      </c>
      <c r="B2479" s="473" t="str">
        <f>IF(ISNUMBER('Named Boundary Report'!$A2478), "",TRIM(SUBSTITUTE('Named Boundary Report'!$A2478, CHAR(160), " ")))</f>
        <v/>
      </c>
      <c r="C2479" s="475">
        <f>'Named Boundary Report'!$F2478</f>
        <v>0</v>
      </c>
    </row>
    <row r="2480" spans="1:3" x14ac:dyDescent="0.25">
      <c r="A2480" s="532" t="str">
        <f>IF(ISNUMBER(VALUE(SUBSTITUTE('Named Boundary Report'!$A2479,"+",""))), VALUE(SUBSTITUTE('Named Boundary Report'!$A2479,"+","")), IF(TRIM('Named Boundary Report'!$A2479)="", "End of Project", $A2479))</f>
        <v>End of Project</v>
      </c>
      <c r="B2480" s="473" t="str">
        <f>IF(ISNUMBER('Named Boundary Report'!$A2479), "",TRIM(SUBSTITUTE('Named Boundary Report'!$A2479, CHAR(160), " ")))</f>
        <v/>
      </c>
      <c r="C2480" s="475">
        <f>'Named Boundary Report'!$F2479</f>
        <v>0</v>
      </c>
    </row>
    <row r="2481" spans="1:3" x14ac:dyDescent="0.25">
      <c r="A2481" s="532" t="str">
        <f>IF(ISNUMBER(VALUE(SUBSTITUTE('Named Boundary Report'!$A2480,"+",""))), VALUE(SUBSTITUTE('Named Boundary Report'!$A2480,"+","")), IF(TRIM('Named Boundary Report'!$A2480)="", "End of Project", $A2480))</f>
        <v>End of Project</v>
      </c>
      <c r="B2481" s="473" t="str">
        <f>IF(ISNUMBER('Named Boundary Report'!$A2480), "",TRIM(SUBSTITUTE('Named Boundary Report'!$A2480, CHAR(160), " ")))</f>
        <v/>
      </c>
      <c r="C2481" s="475">
        <f>'Named Boundary Report'!$F2480</f>
        <v>0</v>
      </c>
    </row>
    <row r="2482" spans="1:3" x14ac:dyDescent="0.25">
      <c r="A2482" s="532" t="str">
        <f>IF(ISNUMBER(VALUE(SUBSTITUTE('Named Boundary Report'!$A2481,"+",""))), VALUE(SUBSTITUTE('Named Boundary Report'!$A2481,"+","")), IF(TRIM('Named Boundary Report'!$A2481)="", "End of Project", $A2481))</f>
        <v>End of Project</v>
      </c>
      <c r="B2482" s="473" t="str">
        <f>IF(ISNUMBER('Named Boundary Report'!$A2481), "",TRIM(SUBSTITUTE('Named Boundary Report'!$A2481, CHAR(160), " ")))</f>
        <v/>
      </c>
      <c r="C2482" s="475">
        <f>'Named Boundary Report'!$F2481</f>
        <v>0</v>
      </c>
    </row>
    <row r="2483" spans="1:3" x14ac:dyDescent="0.25">
      <c r="A2483" s="532" t="str">
        <f>IF(ISNUMBER(VALUE(SUBSTITUTE('Named Boundary Report'!$A2482,"+",""))), VALUE(SUBSTITUTE('Named Boundary Report'!$A2482,"+","")), IF(TRIM('Named Boundary Report'!$A2482)="", "End of Project", $A2482))</f>
        <v>End of Project</v>
      </c>
      <c r="B2483" s="473" t="str">
        <f>IF(ISNUMBER('Named Boundary Report'!$A2482), "",TRIM(SUBSTITUTE('Named Boundary Report'!$A2482, CHAR(160), " ")))</f>
        <v/>
      </c>
      <c r="C2483" s="475">
        <f>'Named Boundary Report'!$F2482</f>
        <v>0</v>
      </c>
    </row>
    <row r="2484" spans="1:3" x14ac:dyDescent="0.25">
      <c r="A2484" s="532" t="str">
        <f>IF(ISNUMBER(VALUE(SUBSTITUTE('Named Boundary Report'!$A2483,"+",""))), VALUE(SUBSTITUTE('Named Boundary Report'!$A2483,"+","")), IF(TRIM('Named Boundary Report'!$A2483)="", "End of Project", $A2483))</f>
        <v>End of Project</v>
      </c>
      <c r="B2484" s="473" t="str">
        <f>IF(ISNUMBER('Named Boundary Report'!$A2483), "",TRIM(SUBSTITUTE('Named Boundary Report'!$A2483, CHAR(160), " ")))</f>
        <v/>
      </c>
      <c r="C2484" s="475">
        <f>'Named Boundary Report'!$F2483</f>
        <v>0</v>
      </c>
    </row>
    <row r="2485" spans="1:3" x14ac:dyDescent="0.25">
      <c r="A2485" s="532" t="str">
        <f>IF(ISNUMBER(VALUE(SUBSTITUTE('Named Boundary Report'!$A2484,"+",""))), VALUE(SUBSTITUTE('Named Boundary Report'!$A2484,"+","")), IF(TRIM('Named Boundary Report'!$A2484)="", "End of Project", $A2484))</f>
        <v>End of Project</v>
      </c>
      <c r="B2485" s="473" t="str">
        <f>IF(ISNUMBER('Named Boundary Report'!$A2484), "",TRIM(SUBSTITUTE('Named Boundary Report'!$A2484, CHAR(160), " ")))</f>
        <v/>
      </c>
      <c r="C2485" s="475">
        <f>'Named Boundary Report'!$F2484</f>
        <v>0</v>
      </c>
    </row>
    <row r="2486" spans="1:3" x14ac:dyDescent="0.25">
      <c r="A2486" s="532" t="str">
        <f>IF(ISNUMBER(VALUE(SUBSTITUTE('Named Boundary Report'!$A2485,"+",""))), VALUE(SUBSTITUTE('Named Boundary Report'!$A2485,"+","")), IF(TRIM('Named Boundary Report'!$A2485)="", "End of Project", $A2485))</f>
        <v>End of Project</v>
      </c>
      <c r="B2486" s="473" t="str">
        <f>IF(ISNUMBER('Named Boundary Report'!$A2485), "",TRIM(SUBSTITUTE('Named Boundary Report'!$A2485, CHAR(160), " ")))</f>
        <v/>
      </c>
      <c r="C2486" s="475">
        <f>'Named Boundary Report'!$F2485</f>
        <v>0</v>
      </c>
    </row>
    <row r="2487" spans="1:3" x14ac:dyDescent="0.25">
      <c r="A2487" s="532" t="str">
        <f>IF(ISNUMBER(VALUE(SUBSTITUTE('Named Boundary Report'!$A2486,"+",""))), VALUE(SUBSTITUTE('Named Boundary Report'!$A2486,"+","")), IF(TRIM('Named Boundary Report'!$A2486)="", "End of Project", $A2486))</f>
        <v>End of Project</v>
      </c>
      <c r="B2487" s="473" t="str">
        <f>IF(ISNUMBER('Named Boundary Report'!$A2486), "",TRIM(SUBSTITUTE('Named Boundary Report'!$A2486, CHAR(160), " ")))</f>
        <v/>
      </c>
      <c r="C2487" s="475">
        <f>'Named Boundary Report'!$F2486</f>
        <v>0</v>
      </c>
    </row>
    <row r="2488" spans="1:3" x14ac:dyDescent="0.25">
      <c r="A2488" s="532" t="str">
        <f>IF(ISNUMBER(VALUE(SUBSTITUTE('Named Boundary Report'!$A2487,"+",""))), VALUE(SUBSTITUTE('Named Boundary Report'!$A2487,"+","")), IF(TRIM('Named Boundary Report'!$A2487)="", "End of Project", $A2487))</f>
        <v>End of Project</v>
      </c>
      <c r="B2488" s="473" t="str">
        <f>IF(ISNUMBER('Named Boundary Report'!$A2487), "",TRIM(SUBSTITUTE('Named Boundary Report'!$A2487, CHAR(160), " ")))</f>
        <v/>
      </c>
      <c r="C2488" s="475">
        <f>'Named Boundary Report'!$F2487</f>
        <v>0</v>
      </c>
    </row>
    <row r="2489" spans="1:3" x14ac:dyDescent="0.25">
      <c r="A2489" s="532" t="str">
        <f>IF(ISNUMBER(VALUE(SUBSTITUTE('Named Boundary Report'!$A2488,"+",""))), VALUE(SUBSTITUTE('Named Boundary Report'!$A2488,"+","")), IF(TRIM('Named Boundary Report'!$A2488)="", "End of Project", $A2488))</f>
        <v>End of Project</v>
      </c>
      <c r="B2489" s="473" t="str">
        <f>IF(ISNUMBER('Named Boundary Report'!$A2488), "",TRIM(SUBSTITUTE('Named Boundary Report'!$A2488, CHAR(160), " ")))</f>
        <v/>
      </c>
      <c r="C2489" s="475">
        <f>'Named Boundary Report'!$F2488</f>
        <v>0</v>
      </c>
    </row>
    <row r="2490" spans="1:3" x14ac:dyDescent="0.25">
      <c r="A2490" s="532" t="str">
        <f>IF(ISNUMBER(VALUE(SUBSTITUTE('Named Boundary Report'!$A2489,"+",""))), VALUE(SUBSTITUTE('Named Boundary Report'!$A2489,"+","")), IF(TRIM('Named Boundary Report'!$A2489)="", "End of Project", $A2489))</f>
        <v>End of Project</v>
      </c>
      <c r="B2490" s="473" t="str">
        <f>IF(ISNUMBER('Named Boundary Report'!$A2489), "",TRIM(SUBSTITUTE('Named Boundary Report'!$A2489, CHAR(160), " ")))</f>
        <v/>
      </c>
      <c r="C2490" s="475">
        <f>'Named Boundary Report'!$F2489</f>
        <v>0</v>
      </c>
    </row>
    <row r="2491" spans="1:3" x14ac:dyDescent="0.25">
      <c r="A2491" s="532" t="str">
        <f>IF(ISNUMBER(VALUE(SUBSTITUTE('Named Boundary Report'!$A2490,"+",""))), VALUE(SUBSTITUTE('Named Boundary Report'!$A2490,"+","")), IF(TRIM('Named Boundary Report'!$A2490)="", "End of Project", $A2490))</f>
        <v>End of Project</v>
      </c>
      <c r="B2491" s="473" t="str">
        <f>IF(ISNUMBER('Named Boundary Report'!$A2490), "",TRIM(SUBSTITUTE('Named Boundary Report'!$A2490, CHAR(160), " ")))</f>
        <v/>
      </c>
      <c r="C2491" s="475">
        <f>'Named Boundary Report'!$F2490</f>
        <v>0</v>
      </c>
    </row>
    <row r="2492" spans="1:3" x14ac:dyDescent="0.25">
      <c r="A2492" s="532" t="str">
        <f>IF(ISNUMBER(VALUE(SUBSTITUTE('Named Boundary Report'!$A2491,"+",""))), VALUE(SUBSTITUTE('Named Boundary Report'!$A2491,"+","")), IF(TRIM('Named Boundary Report'!$A2491)="", "End of Project", $A2491))</f>
        <v>End of Project</v>
      </c>
      <c r="B2492" s="473" t="str">
        <f>IF(ISNUMBER('Named Boundary Report'!$A2491), "",TRIM(SUBSTITUTE('Named Boundary Report'!$A2491, CHAR(160), " ")))</f>
        <v/>
      </c>
      <c r="C2492" s="475">
        <f>'Named Boundary Report'!$F2491</f>
        <v>0</v>
      </c>
    </row>
    <row r="2493" spans="1:3" x14ac:dyDescent="0.25">
      <c r="A2493" s="532" t="str">
        <f>IF(ISNUMBER(VALUE(SUBSTITUTE('Named Boundary Report'!$A2492,"+",""))), VALUE(SUBSTITUTE('Named Boundary Report'!$A2492,"+","")), IF(TRIM('Named Boundary Report'!$A2492)="", "End of Project", $A2492))</f>
        <v>End of Project</v>
      </c>
      <c r="B2493" s="473" t="str">
        <f>IF(ISNUMBER('Named Boundary Report'!$A2492), "",TRIM(SUBSTITUTE('Named Boundary Report'!$A2492, CHAR(160), " ")))</f>
        <v/>
      </c>
      <c r="C2493" s="475">
        <f>'Named Boundary Report'!$F2492</f>
        <v>0</v>
      </c>
    </row>
    <row r="2494" spans="1:3" x14ac:dyDescent="0.25">
      <c r="A2494" s="532" t="str">
        <f>IF(ISNUMBER(VALUE(SUBSTITUTE('Named Boundary Report'!$A2493,"+",""))), VALUE(SUBSTITUTE('Named Boundary Report'!$A2493,"+","")), IF(TRIM('Named Boundary Report'!$A2493)="", "End of Project", $A2493))</f>
        <v>End of Project</v>
      </c>
      <c r="B2494" s="473" t="str">
        <f>IF(ISNUMBER('Named Boundary Report'!$A2493), "",TRIM(SUBSTITUTE('Named Boundary Report'!$A2493, CHAR(160), " ")))</f>
        <v/>
      </c>
      <c r="C2494" s="475">
        <f>'Named Boundary Report'!$F2493</f>
        <v>0</v>
      </c>
    </row>
    <row r="2495" spans="1:3" x14ac:dyDescent="0.25">
      <c r="A2495" s="532" t="str">
        <f>IF(ISNUMBER(VALUE(SUBSTITUTE('Named Boundary Report'!$A2494,"+",""))), VALUE(SUBSTITUTE('Named Boundary Report'!$A2494,"+","")), IF(TRIM('Named Boundary Report'!$A2494)="", "End of Project", $A2494))</f>
        <v>End of Project</v>
      </c>
      <c r="B2495" s="473" t="str">
        <f>IF(ISNUMBER('Named Boundary Report'!$A2494), "",TRIM(SUBSTITUTE('Named Boundary Report'!$A2494, CHAR(160), " ")))</f>
        <v/>
      </c>
      <c r="C2495" s="475">
        <f>'Named Boundary Report'!$F2494</f>
        <v>0</v>
      </c>
    </row>
    <row r="2496" spans="1:3" x14ac:dyDescent="0.25">
      <c r="A2496" s="532" t="str">
        <f>IF(ISNUMBER(VALUE(SUBSTITUTE('Named Boundary Report'!$A2495,"+",""))), VALUE(SUBSTITUTE('Named Boundary Report'!$A2495,"+","")), IF(TRIM('Named Boundary Report'!$A2495)="", "End of Project", $A2495))</f>
        <v>End of Project</v>
      </c>
      <c r="B2496" s="473" t="str">
        <f>IF(ISNUMBER('Named Boundary Report'!$A2495), "",TRIM(SUBSTITUTE('Named Boundary Report'!$A2495, CHAR(160), " ")))</f>
        <v/>
      </c>
      <c r="C2496" s="475">
        <f>'Named Boundary Report'!$F2495</f>
        <v>0</v>
      </c>
    </row>
    <row r="2497" spans="1:3" x14ac:dyDescent="0.25">
      <c r="A2497" s="532" t="str">
        <f>IF(ISNUMBER(VALUE(SUBSTITUTE('Named Boundary Report'!$A2496,"+",""))), VALUE(SUBSTITUTE('Named Boundary Report'!$A2496,"+","")), IF(TRIM('Named Boundary Report'!$A2496)="", "End of Project", $A2496))</f>
        <v>End of Project</v>
      </c>
      <c r="B2497" s="473" t="str">
        <f>IF(ISNUMBER('Named Boundary Report'!$A2496), "",TRIM(SUBSTITUTE('Named Boundary Report'!$A2496, CHAR(160), " ")))</f>
        <v/>
      </c>
      <c r="C2497" s="475">
        <f>'Named Boundary Report'!$F2496</f>
        <v>0</v>
      </c>
    </row>
    <row r="2498" spans="1:3" x14ac:dyDescent="0.25">
      <c r="A2498" s="532" t="str">
        <f>IF(ISNUMBER(VALUE(SUBSTITUTE('Named Boundary Report'!$A2497,"+",""))), VALUE(SUBSTITUTE('Named Boundary Report'!$A2497,"+","")), IF(TRIM('Named Boundary Report'!$A2497)="", "End of Project", $A2497))</f>
        <v>End of Project</v>
      </c>
      <c r="B2498" s="473" t="str">
        <f>IF(ISNUMBER('Named Boundary Report'!$A2497), "",TRIM(SUBSTITUTE('Named Boundary Report'!$A2497, CHAR(160), " ")))</f>
        <v/>
      </c>
      <c r="C2498" s="475">
        <f>'Named Boundary Report'!$F2497</f>
        <v>0</v>
      </c>
    </row>
    <row r="2499" spans="1:3" x14ac:dyDescent="0.25">
      <c r="A2499" s="532" t="str">
        <f>IF(ISNUMBER(VALUE(SUBSTITUTE('Named Boundary Report'!$A2498,"+",""))), VALUE(SUBSTITUTE('Named Boundary Report'!$A2498,"+","")), IF(TRIM('Named Boundary Report'!$A2498)="", "End of Project", $A2498))</f>
        <v>End of Project</v>
      </c>
      <c r="B2499" s="473" t="str">
        <f>IF(ISNUMBER('Named Boundary Report'!$A2498), "",TRIM(SUBSTITUTE('Named Boundary Report'!$A2498, CHAR(160), " ")))</f>
        <v/>
      </c>
      <c r="C2499" s="475">
        <f>'Named Boundary Report'!$F2498</f>
        <v>0</v>
      </c>
    </row>
    <row r="2500" spans="1:3" x14ac:dyDescent="0.25">
      <c r="A2500" s="532" t="str">
        <f>IF(ISNUMBER(VALUE(SUBSTITUTE('Named Boundary Report'!$A2499,"+",""))), VALUE(SUBSTITUTE('Named Boundary Report'!$A2499,"+","")), IF(TRIM('Named Boundary Report'!$A2499)="", "End of Project", $A2499))</f>
        <v>End of Project</v>
      </c>
      <c r="B2500" s="473" t="str">
        <f>IF(ISNUMBER('Named Boundary Report'!$A2499), "",TRIM(SUBSTITUTE('Named Boundary Report'!$A2499, CHAR(160), " ")))</f>
        <v/>
      </c>
      <c r="C2500" s="475">
        <f>'Named Boundary Report'!$F2499</f>
        <v>0</v>
      </c>
    </row>
    <row r="2501" spans="1:3" x14ac:dyDescent="0.25">
      <c r="A2501" s="532" t="str">
        <f>IF(ISNUMBER(VALUE(SUBSTITUTE('Named Boundary Report'!$A2500,"+",""))), VALUE(SUBSTITUTE('Named Boundary Report'!$A2500,"+","")), IF(TRIM('Named Boundary Report'!$A2500)="", "End of Project", $A2500))</f>
        <v>End of Project</v>
      </c>
      <c r="B2501" s="473" t="str">
        <f>IF(ISNUMBER('Named Boundary Report'!$A2500), "",TRIM(SUBSTITUTE('Named Boundary Report'!$A2500, CHAR(160), " ")))</f>
        <v/>
      </c>
      <c r="C2501" s="475">
        <f>'Named Boundary Report'!$F2500</f>
        <v>0</v>
      </c>
    </row>
    <row r="2502" spans="1:3" x14ac:dyDescent="0.25">
      <c r="A2502" s="532" t="str">
        <f>IF(ISNUMBER(VALUE(SUBSTITUTE('Named Boundary Report'!$A2501,"+",""))), VALUE(SUBSTITUTE('Named Boundary Report'!$A2501,"+","")), IF(TRIM('Named Boundary Report'!$A2501)="", "End of Project", $A2501))</f>
        <v>End of Project</v>
      </c>
      <c r="B2502" s="473" t="str">
        <f>IF(ISNUMBER('Named Boundary Report'!$A2501), "",TRIM(SUBSTITUTE('Named Boundary Report'!$A2501, CHAR(160), " ")))</f>
        <v/>
      </c>
      <c r="C2502" s="475">
        <f>'Named Boundary Report'!$F2501</f>
        <v>0</v>
      </c>
    </row>
    <row r="2503" spans="1:3" x14ac:dyDescent="0.25">
      <c r="A2503" s="532" t="str">
        <f>IF(ISNUMBER(VALUE(SUBSTITUTE('Named Boundary Report'!$A2502,"+",""))), VALUE(SUBSTITUTE('Named Boundary Report'!$A2502,"+","")), IF(TRIM('Named Boundary Report'!$A2502)="", "End of Project", $A2502))</f>
        <v>End of Project</v>
      </c>
      <c r="B2503" s="473" t="str">
        <f>IF(ISNUMBER('Named Boundary Report'!$A2502), "",TRIM(SUBSTITUTE('Named Boundary Report'!$A2502, CHAR(160), " ")))</f>
        <v/>
      </c>
      <c r="C2503" s="475">
        <f>'Named Boundary Report'!$F2502</f>
        <v>0</v>
      </c>
    </row>
    <row r="2504" spans="1:3" x14ac:dyDescent="0.25">
      <c r="A2504" s="532" t="str">
        <f>IF(ISNUMBER(VALUE(SUBSTITUTE('Named Boundary Report'!$A2503,"+",""))), VALUE(SUBSTITUTE('Named Boundary Report'!$A2503,"+","")), IF(TRIM('Named Boundary Report'!$A2503)="", "End of Project", $A2503))</f>
        <v>End of Project</v>
      </c>
      <c r="B2504" s="473" t="str">
        <f>IF(ISNUMBER('Named Boundary Report'!$A2503), "",TRIM(SUBSTITUTE('Named Boundary Report'!$A2503, CHAR(160), " ")))</f>
        <v/>
      </c>
      <c r="C2504" s="475">
        <f>'Named Boundary Report'!$F2503</f>
        <v>0</v>
      </c>
    </row>
    <row r="2505" spans="1:3" x14ac:dyDescent="0.25">
      <c r="A2505" s="532" t="str">
        <f>IF(ISNUMBER(VALUE(SUBSTITUTE('Named Boundary Report'!$A2504,"+",""))), VALUE(SUBSTITUTE('Named Boundary Report'!$A2504,"+","")), IF(TRIM('Named Boundary Report'!$A2504)="", "End of Project", $A2504))</f>
        <v>End of Project</v>
      </c>
      <c r="B2505" s="473" t="str">
        <f>IF(ISNUMBER('Named Boundary Report'!$A2504), "",TRIM(SUBSTITUTE('Named Boundary Report'!$A2504, CHAR(160), " ")))</f>
        <v/>
      </c>
      <c r="C2505" s="475">
        <f>'Named Boundary Report'!$F2504</f>
        <v>0</v>
      </c>
    </row>
    <row r="2506" spans="1:3" x14ac:dyDescent="0.25">
      <c r="A2506" s="532" t="str">
        <f>IF(ISNUMBER(VALUE(SUBSTITUTE('Named Boundary Report'!$A2505,"+",""))), VALUE(SUBSTITUTE('Named Boundary Report'!$A2505,"+","")), IF(TRIM('Named Boundary Report'!$A2505)="", "End of Project", $A2505))</f>
        <v>End of Project</v>
      </c>
      <c r="B2506" s="473" t="str">
        <f>IF(ISNUMBER('Named Boundary Report'!$A2505), "",TRIM(SUBSTITUTE('Named Boundary Report'!$A2505, CHAR(160), " ")))</f>
        <v/>
      </c>
      <c r="C2506" s="475">
        <f>'Named Boundary Report'!$F2505</f>
        <v>0</v>
      </c>
    </row>
    <row r="2507" spans="1:3" x14ac:dyDescent="0.25">
      <c r="A2507" s="532" t="str">
        <f>IF(ISNUMBER(VALUE(SUBSTITUTE('Named Boundary Report'!$A2506,"+",""))), VALUE(SUBSTITUTE('Named Boundary Report'!$A2506,"+","")), IF(TRIM('Named Boundary Report'!$A2506)="", "End of Project", $A2506))</f>
        <v>End of Project</v>
      </c>
      <c r="B2507" s="473" t="str">
        <f>IF(ISNUMBER('Named Boundary Report'!$A2506), "",TRIM(SUBSTITUTE('Named Boundary Report'!$A2506, CHAR(160), " ")))</f>
        <v/>
      </c>
      <c r="C2507" s="475">
        <f>'Named Boundary Report'!$F2506</f>
        <v>0</v>
      </c>
    </row>
    <row r="2508" spans="1:3" x14ac:dyDescent="0.25">
      <c r="A2508" s="532" t="str">
        <f>IF(ISNUMBER(VALUE(SUBSTITUTE('Named Boundary Report'!$A2507,"+",""))), VALUE(SUBSTITUTE('Named Boundary Report'!$A2507,"+","")), IF(TRIM('Named Boundary Report'!$A2507)="", "End of Project", $A2507))</f>
        <v>End of Project</v>
      </c>
      <c r="B2508" s="473" t="str">
        <f>IF(ISNUMBER('Named Boundary Report'!$A2507), "",TRIM(SUBSTITUTE('Named Boundary Report'!$A2507, CHAR(160), " ")))</f>
        <v/>
      </c>
      <c r="C2508" s="475">
        <f>'Named Boundary Report'!$F2507</f>
        <v>0</v>
      </c>
    </row>
    <row r="2509" spans="1:3" x14ac:dyDescent="0.25">
      <c r="A2509" s="532" t="str">
        <f>IF(ISNUMBER(VALUE(SUBSTITUTE('Named Boundary Report'!$A2508,"+",""))), VALUE(SUBSTITUTE('Named Boundary Report'!$A2508,"+","")), IF(TRIM('Named Boundary Report'!$A2508)="", "End of Project", $A2508))</f>
        <v>End of Project</v>
      </c>
      <c r="B2509" s="473" t="str">
        <f>IF(ISNUMBER('Named Boundary Report'!$A2508), "",TRIM(SUBSTITUTE('Named Boundary Report'!$A2508, CHAR(160), " ")))</f>
        <v/>
      </c>
      <c r="C2509" s="475">
        <f>'Named Boundary Report'!$F2508</f>
        <v>0</v>
      </c>
    </row>
    <row r="2510" spans="1:3" x14ac:dyDescent="0.25">
      <c r="A2510" s="532" t="str">
        <f>IF(ISNUMBER(VALUE(SUBSTITUTE('Named Boundary Report'!$A2509,"+",""))), VALUE(SUBSTITUTE('Named Boundary Report'!$A2509,"+","")), IF(TRIM('Named Boundary Report'!$A2509)="", "End of Project", $A2509))</f>
        <v>End of Project</v>
      </c>
      <c r="B2510" s="473" t="str">
        <f>IF(ISNUMBER('Named Boundary Report'!$A2509), "",TRIM(SUBSTITUTE('Named Boundary Report'!$A2509, CHAR(160), " ")))</f>
        <v/>
      </c>
      <c r="C2510" s="475">
        <f>'Named Boundary Report'!$F2509</f>
        <v>0</v>
      </c>
    </row>
    <row r="2511" spans="1:3" x14ac:dyDescent="0.25">
      <c r="A2511" s="532" t="str">
        <f>IF(ISNUMBER(VALUE(SUBSTITUTE('Named Boundary Report'!$A2510,"+",""))), VALUE(SUBSTITUTE('Named Boundary Report'!$A2510,"+","")), IF(TRIM('Named Boundary Report'!$A2510)="", "End of Project", $A2510))</f>
        <v>End of Project</v>
      </c>
      <c r="B2511" s="473" t="str">
        <f>IF(ISNUMBER('Named Boundary Report'!$A2510), "",TRIM(SUBSTITUTE('Named Boundary Report'!$A2510, CHAR(160), " ")))</f>
        <v/>
      </c>
      <c r="C2511" s="475">
        <f>'Named Boundary Report'!$F2510</f>
        <v>0</v>
      </c>
    </row>
    <row r="2512" spans="1:3" x14ac:dyDescent="0.25">
      <c r="A2512" s="532" t="str">
        <f>IF(ISNUMBER(VALUE(SUBSTITUTE('Named Boundary Report'!$A2511,"+",""))), VALUE(SUBSTITUTE('Named Boundary Report'!$A2511,"+","")), IF(TRIM('Named Boundary Report'!$A2511)="", "End of Project", $A2511))</f>
        <v>End of Project</v>
      </c>
      <c r="B2512" s="473" t="str">
        <f>IF(ISNUMBER('Named Boundary Report'!$A2511), "",TRIM(SUBSTITUTE('Named Boundary Report'!$A2511, CHAR(160), " ")))</f>
        <v/>
      </c>
      <c r="C2512" s="475">
        <f>'Named Boundary Report'!$F2511</f>
        <v>0</v>
      </c>
    </row>
    <row r="2513" spans="1:3" x14ac:dyDescent="0.25">
      <c r="A2513" s="532" t="str">
        <f>IF(ISNUMBER(VALUE(SUBSTITUTE('Named Boundary Report'!$A2512,"+",""))), VALUE(SUBSTITUTE('Named Boundary Report'!$A2512,"+","")), IF(TRIM('Named Boundary Report'!$A2512)="", "End of Project", $A2512))</f>
        <v>End of Project</v>
      </c>
      <c r="B2513" s="473" t="str">
        <f>IF(ISNUMBER('Named Boundary Report'!$A2512), "",TRIM(SUBSTITUTE('Named Boundary Report'!$A2512, CHAR(160), " ")))</f>
        <v/>
      </c>
      <c r="C2513" s="475">
        <f>'Named Boundary Report'!$F2512</f>
        <v>0</v>
      </c>
    </row>
    <row r="2514" spans="1:3" x14ac:dyDescent="0.25">
      <c r="A2514" s="532" t="str">
        <f>IF(ISNUMBER(VALUE(SUBSTITUTE('Named Boundary Report'!$A2513,"+",""))), VALUE(SUBSTITUTE('Named Boundary Report'!$A2513,"+","")), IF(TRIM('Named Boundary Report'!$A2513)="", "End of Project", $A2513))</f>
        <v>End of Project</v>
      </c>
      <c r="B2514" s="473" t="str">
        <f>IF(ISNUMBER('Named Boundary Report'!$A2513), "",TRIM(SUBSTITUTE('Named Boundary Report'!$A2513, CHAR(160), " ")))</f>
        <v/>
      </c>
      <c r="C2514" s="475">
        <f>'Named Boundary Report'!$F2513</f>
        <v>0</v>
      </c>
    </row>
    <row r="2515" spans="1:3" x14ac:dyDescent="0.25">
      <c r="A2515" s="532" t="str">
        <f>IF(ISNUMBER(VALUE(SUBSTITUTE('Named Boundary Report'!$A2514,"+",""))), VALUE(SUBSTITUTE('Named Boundary Report'!$A2514,"+","")), IF(TRIM('Named Boundary Report'!$A2514)="", "End of Project", $A2514))</f>
        <v>End of Project</v>
      </c>
      <c r="B2515" s="473" t="str">
        <f>IF(ISNUMBER('Named Boundary Report'!$A2514), "",TRIM(SUBSTITUTE('Named Boundary Report'!$A2514, CHAR(160), " ")))</f>
        <v/>
      </c>
      <c r="C2515" s="475">
        <f>'Named Boundary Report'!$F2514</f>
        <v>0</v>
      </c>
    </row>
    <row r="2516" spans="1:3" x14ac:dyDescent="0.25">
      <c r="A2516" s="532" t="str">
        <f>IF(ISNUMBER(VALUE(SUBSTITUTE('Named Boundary Report'!$A2515,"+",""))), VALUE(SUBSTITUTE('Named Boundary Report'!$A2515,"+","")), IF(TRIM('Named Boundary Report'!$A2515)="", "End of Project", $A2515))</f>
        <v>End of Project</v>
      </c>
      <c r="B2516" s="473" t="str">
        <f>IF(ISNUMBER('Named Boundary Report'!$A2515), "",TRIM(SUBSTITUTE('Named Boundary Report'!$A2515, CHAR(160), " ")))</f>
        <v/>
      </c>
      <c r="C2516" s="475">
        <f>'Named Boundary Report'!$F2515</f>
        <v>0</v>
      </c>
    </row>
    <row r="2517" spans="1:3" x14ac:dyDescent="0.25">
      <c r="A2517" s="532" t="str">
        <f>IF(ISNUMBER(VALUE(SUBSTITUTE('Named Boundary Report'!$A2516,"+",""))), VALUE(SUBSTITUTE('Named Boundary Report'!$A2516,"+","")), IF(TRIM('Named Boundary Report'!$A2516)="", "End of Project", $A2516))</f>
        <v>End of Project</v>
      </c>
      <c r="B2517" s="473" t="str">
        <f>IF(ISNUMBER('Named Boundary Report'!$A2516), "",TRIM(SUBSTITUTE('Named Boundary Report'!$A2516, CHAR(160), " ")))</f>
        <v/>
      </c>
      <c r="C2517" s="475">
        <f>'Named Boundary Report'!$F2516</f>
        <v>0</v>
      </c>
    </row>
    <row r="2518" spans="1:3" x14ac:dyDescent="0.25">
      <c r="A2518" s="532" t="str">
        <f>IF(ISNUMBER(VALUE(SUBSTITUTE('Named Boundary Report'!$A2517,"+",""))), VALUE(SUBSTITUTE('Named Boundary Report'!$A2517,"+","")), IF(TRIM('Named Boundary Report'!$A2517)="", "End of Project", $A2517))</f>
        <v>End of Project</v>
      </c>
      <c r="B2518" s="473" t="str">
        <f>IF(ISNUMBER('Named Boundary Report'!$A2517), "",TRIM(SUBSTITUTE('Named Boundary Report'!$A2517, CHAR(160), " ")))</f>
        <v/>
      </c>
      <c r="C2518" s="475">
        <f>'Named Boundary Report'!$F2517</f>
        <v>0</v>
      </c>
    </row>
    <row r="2519" spans="1:3" x14ac:dyDescent="0.25">
      <c r="A2519" s="532" t="str">
        <f>IF(ISNUMBER(VALUE(SUBSTITUTE('Named Boundary Report'!$A2518,"+",""))), VALUE(SUBSTITUTE('Named Boundary Report'!$A2518,"+","")), IF(TRIM('Named Boundary Report'!$A2518)="", "End of Project", $A2518))</f>
        <v>End of Project</v>
      </c>
      <c r="B2519" s="473" t="str">
        <f>IF(ISNUMBER('Named Boundary Report'!$A2518), "",TRIM(SUBSTITUTE('Named Boundary Report'!$A2518, CHAR(160), " ")))</f>
        <v/>
      </c>
      <c r="C2519" s="475">
        <f>'Named Boundary Report'!$F2518</f>
        <v>0</v>
      </c>
    </row>
    <row r="2520" spans="1:3" x14ac:dyDescent="0.25">
      <c r="A2520" s="532" t="str">
        <f>IF(ISNUMBER(VALUE(SUBSTITUTE('Named Boundary Report'!$A2519,"+",""))), VALUE(SUBSTITUTE('Named Boundary Report'!$A2519,"+","")), IF(TRIM('Named Boundary Report'!$A2519)="", "End of Project", $A2519))</f>
        <v>End of Project</v>
      </c>
      <c r="B2520" s="473" t="str">
        <f>IF(ISNUMBER('Named Boundary Report'!$A2519), "",TRIM(SUBSTITUTE('Named Boundary Report'!$A2519, CHAR(160), " ")))</f>
        <v/>
      </c>
      <c r="C2520" s="475">
        <f>'Named Boundary Report'!$F2519</f>
        <v>0</v>
      </c>
    </row>
    <row r="2521" spans="1:3" x14ac:dyDescent="0.25">
      <c r="A2521" s="532" t="str">
        <f>IF(ISNUMBER(VALUE(SUBSTITUTE('Named Boundary Report'!$A2520,"+",""))), VALUE(SUBSTITUTE('Named Boundary Report'!$A2520,"+","")), IF(TRIM('Named Boundary Report'!$A2520)="", "End of Project", $A2520))</f>
        <v>End of Project</v>
      </c>
      <c r="B2521" s="473" t="str">
        <f>IF(ISNUMBER('Named Boundary Report'!$A2520), "",TRIM(SUBSTITUTE('Named Boundary Report'!$A2520, CHAR(160), " ")))</f>
        <v/>
      </c>
      <c r="C2521" s="475">
        <f>'Named Boundary Report'!$F2520</f>
        <v>0</v>
      </c>
    </row>
    <row r="2522" spans="1:3" x14ac:dyDescent="0.25">
      <c r="A2522" s="532" t="str">
        <f>IF(ISNUMBER(VALUE(SUBSTITUTE('Named Boundary Report'!$A2521,"+",""))), VALUE(SUBSTITUTE('Named Boundary Report'!$A2521,"+","")), IF(TRIM('Named Boundary Report'!$A2521)="", "End of Project", $A2521))</f>
        <v>End of Project</v>
      </c>
      <c r="B2522" s="473" t="str">
        <f>IF(ISNUMBER('Named Boundary Report'!$A2521), "",TRIM(SUBSTITUTE('Named Boundary Report'!$A2521, CHAR(160), " ")))</f>
        <v/>
      </c>
      <c r="C2522" s="475">
        <f>'Named Boundary Report'!$F2521</f>
        <v>0</v>
      </c>
    </row>
    <row r="2523" spans="1:3" x14ac:dyDescent="0.25">
      <c r="A2523" s="532" t="str">
        <f>IF(ISNUMBER(VALUE(SUBSTITUTE('Named Boundary Report'!$A2522,"+",""))), VALUE(SUBSTITUTE('Named Boundary Report'!$A2522,"+","")), IF(TRIM('Named Boundary Report'!$A2522)="", "End of Project", $A2522))</f>
        <v>End of Project</v>
      </c>
      <c r="B2523" s="473" t="str">
        <f>IF(ISNUMBER('Named Boundary Report'!$A2522), "",TRIM(SUBSTITUTE('Named Boundary Report'!$A2522, CHAR(160), " ")))</f>
        <v/>
      </c>
      <c r="C2523" s="475">
        <f>'Named Boundary Report'!$F2522</f>
        <v>0</v>
      </c>
    </row>
    <row r="2524" spans="1:3" x14ac:dyDescent="0.25">
      <c r="A2524" s="532" t="str">
        <f>IF(ISNUMBER(VALUE(SUBSTITUTE('Named Boundary Report'!$A2523,"+",""))), VALUE(SUBSTITUTE('Named Boundary Report'!$A2523,"+","")), IF(TRIM('Named Boundary Report'!$A2523)="", "End of Project", $A2523))</f>
        <v>End of Project</v>
      </c>
      <c r="B2524" s="473" t="str">
        <f>IF(ISNUMBER('Named Boundary Report'!$A2523), "",TRIM(SUBSTITUTE('Named Boundary Report'!$A2523, CHAR(160), " ")))</f>
        <v/>
      </c>
      <c r="C2524" s="475">
        <f>'Named Boundary Report'!$F2523</f>
        <v>0</v>
      </c>
    </row>
    <row r="2525" spans="1:3" x14ac:dyDescent="0.25">
      <c r="A2525" s="532" t="str">
        <f>IF(ISNUMBER(VALUE(SUBSTITUTE('Named Boundary Report'!$A2524,"+",""))), VALUE(SUBSTITUTE('Named Boundary Report'!$A2524,"+","")), IF(TRIM('Named Boundary Report'!$A2524)="", "End of Project", $A2524))</f>
        <v>End of Project</v>
      </c>
      <c r="B2525" s="473" t="str">
        <f>IF(ISNUMBER('Named Boundary Report'!$A2524), "",TRIM(SUBSTITUTE('Named Boundary Report'!$A2524, CHAR(160), " ")))</f>
        <v/>
      </c>
      <c r="C2525" s="475">
        <f>'Named Boundary Report'!$F2524</f>
        <v>0</v>
      </c>
    </row>
    <row r="2526" spans="1:3" x14ac:dyDescent="0.25">
      <c r="A2526" s="532" t="str">
        <f>IF(ISNUMBER(VALUE(SUBSTITUTE('Named Boundary Report'!$A2525,"+",""))), VALUE(SUBSTITUTE('Named Boundary Report'!$A2525,"+","")), IF(TRIM('Named Boundary Report'!$A2525)="", "End of Project", $A2525))</f>
        <v>End of Project</v>
      </c>
      <c r="B2526" s="473" t="str">
        <f>IF(ISNUMBER('Named Boundary Report'!$A2525), "",TRIM(SUBSTITUTE('Named Boundary Report'!$A2525, CHAR(160), " ")))</f>
        <v/>
      </c>
      <c r="C2526" s="475">
        <f>'Named Boundary Report'!$F2525</f>
        <v>0</v>
      </c>
    </row>
    <row r="2527" spans="1:3" x14ac:dyDescent="0.25">
      <c r="A2527" s="532" t="str">
        <f>IF(ISNUMBER(VALUE(SUBSTITUTE('Named Boundary Report'!$A2526,"+",""))), VALUE(SUBSTITUTE('Named Boundary Report'!$A2526,"+","")), IF(TRIM('Named Boundary Report'!$A2526)="", "End of Project", $A2526))</f>
        <v>End of Project</v>
      </c>
      <c r="B2527" s="473" t="str">
        <f>IF(ISNUMBER('Named Boundary Report'!$A2526), "",TRIM(SUBSTITUTE('Named Boundary Report'!$A2526, CHAR(160), " ")))</f>
        <v/>
      </c>
      <c r="C2527" s="475">
        <f>'Named Boundary Report'!$F2526</f>
        <v>0</v>
      </c>
    </row>
    <row r="2528" spans="1:3" x14ac:dyDescent="0.25">
      <c r="A2528" s="532" t="str">
        <f>IF(ISNUMBER(VALUE(SUBSTITUTE('Named Boundary Report'!$A2527,"+",""))), VALUE(SUBSTITUTE('Named Boundary Report'!$A2527,"+","")), IF(TRIM('Named Boundary Report'!$A2527)="", "End of Project", $A2527))</f>
        <v>End of Project</v>
      </c>
      <c r="B2528" s="473" t="str">
        <f>IF(ISNUMBER('Named Boundary Report'!$A2527), "",TRIM(SUBSTITUTE('Named Boundary Report'!$A2527, CHAR(160), " ")))</f>
        <v/>
      </c>
      <c r="C2528" s="475">
        <f>'Named Boundary Report'!$F2527</f>
        <v>0</v>
      </c>
    </row>
    <row r="2529" spans="1:3" x14ac:dyDescent="0.25">
      <c r="A2529" s="532" t="str">
        <f>IF(ISNUMBER(VALUE(SUBSTITUTE('Named Boundary Report'!$A2528,"+",""))), VALUE(SUBSTITUTE('Named Boundary Report'!$A2528,"+","")), IF(TRIM('Named Boundary Report'!$A2528)="", "End of Project", $A2528))</f>
        <v>End of Project</v>
      </c>
      <c r="B2529" s="473" t="str">
        <f>IF(ISNUMBER('Named Boundary Report'!$A2528), "",TRIM(SUBSTITUTE('Named Boundary Report'!$A2528, CHAR(160), " ")))</f>
        <v/>
      </c>
      <c r="C2529" s="475">
        <f>'Named Boundary Report'!$F2528</f>
        <v>0</v>
      </c>
    </row>
    <row r="2530" spans="1:3" x14ac:dyDescent="0.25">
      <c r="A2530" s="532" t="str">
        <f>IF(ISNUMBER(VALUE(SUBSTITUTE('Named Boundary Report'!$A2529,"+",""))), VALUE(SUBSTITUTE('Named Boundary Report'!$A2529,"+","")), IF(TRIM('Named Boundary Report'!$A2529)="", "End of Project", $A2529))</f>
        <v>End of Project</v>
      </c>
      <c r="B2530" s="473" t="str">
        <f>IF(ISNUMBER('Named Boundary Report'!$A2529), "",TRIM(SUBSTITUTE('Named Boundary Report'!$A2529, CHAR(160), " ")))</f>
        <v/>
      </c>
      <c r="C2530" s="475">
        <f>'Named Boundary Report'!$F2529</f>
        <v>0</v>
      </c>
    </row>
    <row r="2531" spans="1:3" x14ac:dyDescent="0.25">
      <c r="A2531" s="532" t="str">
        <f>IF(ISNUMBER(VALUE(SUBSTITUTE('Named Boundary Report'!$A2530,"+",""))), VALUE(SUBSTITUTE('Named Boundary Report'!$A2530,"+","")), IF(TRIM('Named Boundary Report'!$A2530)="", "End of Project", $A2530))</f>
        <v>End of Project</v>
      </c>
      <c r="B2531" s="473" t="str">
        <f>IF(ISNUMBER('Named Boundary Report'!$A2530), "",TRIM(SUBSTITUTE('Named Boundary Report'!$A2530, CHAR(160), " ")))</f>
        <v/>
      </c>
      <c r="C2531" s="475">
        <f>'Named Boundary Report'!$F2530</f>
        <v>0</v>
      </c>
    </row>
    <row r="2532" spans="1:3" x14ac:dyDescent="0.25">
      <c r="A2532" s="532" t="str">
        <f>IF(ISNUMBER(VALUE(SUBSTITUTE('Named Boundary Report'!$A2531,"+",""))), VALUE(SUBSTITUTE('Named Boundary Report'!$A2531,"+","")), IF(TRIM('Named Boundary Report'!$A2531)="", "End of Project", $A2531))</f>
        <v>End of Project</v>
      </c>
      <c r="B2532" s="473" t="str">
        <f>IF(ISNUMBER('Named Boundary Report'!$A2531), "",TRIM(SUBSTITUTE('Named Boundary Report'!$A2531, CHAR(160), " ")))</f>
        <v/>
      </c>
      <c r="C2532" s="475">
        <f>'Named Boundary Report'!$F2531</f>
        <v>0</v>
      </c>
    </row>
    <row r="2533" spans="1:3" x14ac:dyDescent="0.25">
      <c r="A2533" s="532" t="str">
        <f>IF(ISNUMBER(VALUE(SUBSTITUTE('Named Boundary Report'!$A2532,"+",""))), VALUE(SUBSTITUTE('Named Boundary Report'!$A2532,"+","")), IF(TRIM('Named Boundary Report'!$A2532)="", "End of Project", $A2532))</f>
        <v>End of Project</v>
      </c>
      <c r="B2533" s="473" t="str">
        <f>IF(ISNUMBER('Named Boundary Report'!$A2532), "",TRIM(SUBSTITUTE('Named Boundary Report'!$A2532, CHAR(160), " ")))</f>
        <v/>
      </c>
      <c r="C2533" s="475">
        <f>'Named Boundary Report'!$F2532</f>
        <v>0</v>
      </c>
    </row>
    <row r="2534" spans="1:3" x14ac:dyDescent="0.25">
      <c r="A2534" s="532" t="str">
        <f>IF(ISNUMBER(VALUE(SUBSTITUTE('Named Boundary Report'!$A2533,"+",""))), VALUE(SUBSTITUTE('Named Boundary Report'!$A2533,"+","")), IF(TRIM('Named Boundary Report'!$A2533)="", "End of Project", $A2533))</f>
        <v>End of Project</v>
      </c>
      <c r="B2534" s="473" t="str">
        <f>IF(ISNUMBER('Named Boundary Report'!$A2533), "",TRIM(SUBSTITUTE('Named Boundary Report'!$A2533, CHAR(160), " ")))</f>
        <v/>
      </c>
      <c r="C2534" s="475">
        <f>'Named Boundary Report'!$F2533</f>
        <v>0</v>
      </c>
    </row>
    <row r="2535" spans="1:3" x14ac:dyDescent="0.25">
      <c r="A2535" s="532" t="str">
        <f>IF(ISNUMBER(VALUE(SUBSTITUTE('Named Boundary Report'!$A2534,"+",""))), VALUE(SUBSTITUTE('Named Boundary Report'!$A2534,"+","")), IF(TRIM('Named Boundary Report'!$A2534)="", "End of Project", $A2534))</f>
        <v>End of Project</v>
      </c>
      <c r="B2535" s="473" t="str">
        <f>IF(ISNUMBER('Named Boundary Report'!$A2534), "",TRIM(SUBSTITUTE('Named Boundary Report'!$A2534, CHAR(160), " ")))</f>
        <v/>
      </c>
      <c r="C2535" s="475">
        <f>'Named Boundary Report'!$F2534</f>
        <v>0</v>
      </c>
    </row>
    <row r="2536" spans="1:3" x14ac:dyDescent="0.25">
      <c r="A2536" s="532" t="str">
        <f>IF(ISNUMBER(VALUE(SUBSTITUTE('Named Boundary Report'!$A2535,"+",""))), VALUE(SUBSTITUTE('Named Boundary Report'!$A2535,"+","")), IF(TRIM('Named Boundary Report'!$A2535)="", "End of Project", $A2535))</f>
        <v>End of Project</v>
      </c>
      <c r="B2536" s="473" t="str">
        <f>IF(ISNUMBER('Named Boundary Report'!$A2535), "",TRIM(SUBSTITUTE('Named Boundary Report'!$A2535, CHAR(160), " ")))</f>
        <v/>
      </c>
      <c r="C2536" s="475">
        <f>'Named Boundary Report'!$F2535</f>
        <v>0</v>
      </c>
    </row>
    <row r="2537" spans="1:3" x14ac:dyDescent="0.25">
      <c r="A2537" s="532" t="str">
        <f>IF(ISNUMBER(VALUE(SUBSTITUTE('Named Boundary Report'!$A2536,"+",""))), VALUE(SUBSTITUTE('Named Boundary Report'!$A2536,"+","")), IF(TRIM('Named Boundary Report'!$A2536)="", "End of Project", $A2536))</f>
        <v>End of Project</v>
      </c>
      <c r="B2537" s="473" t="str">
        <f>IF(ISNUMBER('Named Boundary Report'!$A2536), "",TRIM(SUBSTITUTE('Named Boundary Report'!$A2536, CHAR(160), " ")))</f>
        <v/>
      </c>
      <c r="C2537" s="475">
        <f>'Named Boundary Report'!$F2536</f>
        <v>0</v>
      </c>
    </row>
    <row r="2538" spans="1:3" x14ac:dyDescent="0.25">
      <c r="A2538" s="532" t="str">
        <f>IF(ISNUMBER(VALUE(SUBSTITUTE('Named Boundary Report'!$A2537,"+",""))), VALUE(SUBSTITUTE('Named Boundary Report'!$A2537,"+","")), IF(TRIM('Named Boundary Report'!$A2537)="", "End of Project", $A2537))</f>
        <v>End of Project</v>
      </c>
      <c r="B2538" s="473" t="str">
        <f>IF(ISNUMBER('Named Boundary Report'!$A2537), "",TRIM(SUBSTITUTE('Named Boundary Report'!$A2537, CHAR(160), " ")))</f>
        <v/>
      </c>
      <c r="C2538" s="475">
        <f>'Named Boundary Report'!$F2537</f>
        <v>0</v>
      </c>
    </row>
    <row r="2539" spans="1:3" x14ac:dyDescent="0.25">
      <c r="A2539" s="532" t="str">
        <f>IF(ISNUMBER(VALUE(SUBSTITUTE('Named Boundary Report'!$A2538,"+",""))), VALUE(SUBSTITUTE('Named Boundary Report'!$A2538,"+","")), IF(TRIM('Named Boundary Report'!$A2538)="", "End of Project", $A2538))</f>
        <v>End of Project</v>
      </c>
      <c r="B2539" s="473" t="str">
        <f>IF(ISNUMBER('Named Boundary Report'!$A2538), "",TRIM(SUBSTITUTE('Named Boundary Report'!$A2538, CHAR(160), " ")))</f>
        <v/>
      </c>
      <c r="C2539" s="475">
        <f>'Named Boundary Report'!$F2538</f>
        <v>0</v>
      </c>
    </row>
    <row r="2540" spans="1:3" x14ac:dyDescent="0.25">
      <c r="A2540" s="532" t="str">
        <f>IF(ISNUMBER(VALUE(SUBSTITUTE('Named Boundary Report'!$A2539,"+",""))), VALUE(SUBSTITUTE('Named Boundary Report'!$A2539,"+","")), IF(TRIM('Named Boundary Report'!$A2539)="", "End of Project", $A2539))</f>
        <v>End of Project</v>
      </c>
      <c r="B2540" s="473" t="str">
        <f>IF(ISNUMBER('Named Boundary Report'!$A2539), "",TRIM(SUBSTITUTE('Named Boundary Report'!$A2539, CHAR(160), " ")))</f>
        <v/>
      </c>
      <c r="C2540" s="475">
        <f>'Named Boundary Report'!$F2539</f>
        <v>0</v>
      </c>
    </row>
    <row r="2541" spans="1:3" x14ac:dyDescent="0.25">
      <c r="A2541" s="532" t="str">
        <f>IF(ISNUMBER(VALUE(SUBSTITUTE('Named Boundary Report'!$A2540,"+",""))), VALUE(SUBSTITUTE('Named Boundary Report'!$A2540,"+","")), IF(TRIM('Named Boundary Report'!$A2540)="", "End of Project", $A2540))</f>
        <v>End of Project</v>
      </c>
      <c r="B2541" s="473" t="str">
        <f>IF(ISNUMBER('Named Boundary Report'!$A2540), "",TRIM(SUBSTITUTE('Named Boundary Report'!$A2540, CHAR(160), " ")))</f>
        <v/>
      </c>
      <c r="C2541" s="475">
        <f>'Named Boundary Report'!$F2540</f>
        <v>0</v>
      </c>
    </row>
    <row r="2542" spans="1:3" x14ac:dyDescent="0.25">
      <c r="A2542" s="532" t="str">
        <f>IF(ISNUMBER(VALUE(SUBSTITUTE('Named Boundary Report'!$A2541,"+",""))), VALUE(SUBSTITUTE('Named Boundary Report'!$A2541,"+","")), IF(TRIM('Named Boundary Report'!$A2541)="", "End of Project", $A2541))</f>
        <v>End of Project</v>
      </c>
      <c r="B2542" s="473" t="str">
        <f>IF(ISNUMBER('Named Boundary Report'!$A2541), "",TRIM(SUBSTITUTE('Named Boundary Report'!$A2541, CHAR(160), " ")))</f>
        <v/>
      </c>
      <c r="C2542" s="475">
        <f>'Named Boundary Report'!$F2541</f>
        <v>0</v>
      </c>
    </row>
    <row r="2543" spans="1:3" x14ac:dyDescent="0.25">
      <c r="A2543" s="532" t="str">
        <f>IF(ISNUMBER(VALUE(SUBSTITUTE('Named Boundary Report'!$A2542,"+",""))), VALUE(SUBSTITUTE('Named Boundary Report'!$A2542,"+","")), IF(TRIM('Named Boundary Report'!$A2542)="", "End of Project", $A2542))</f>
        <v>End of Project</v>
      </c>
      <c r="B2543" s="473" t="str">
        <f>IF(ISNUMBER('Named Boundary Report'!$A2542), "",TRIM(SUBSTITUTE('Named Boundary Report'!$A2542, CHAR(160), " ")))</f>
        <v/>
      </c>
      <c r="C2543" s="475">
        <f>'Named Boundary Report'!$F2542</f>
        <v>0</v>
      </c>
    </row>
    <row r="2544" spans="1:3" x14ac:dyDescent="0.25">
      <c r="A2544" s="532" t="str">
        <f>IF(ISNUMBER(VALUE(SUBSTITUTE('Named Boundary Report'!$A2543,"+",""))), VALUE(SUBSTITUTE('Named Boundary Report'!$A2543,"+","")), IF(TRIM('Named Boundary Report'!$A2543)="", "End of Project", $A2543))</f>
        <v>End of Project</v>
      </c>
      <c r="B2544" s="473" t="str">
        <f>IF(ISNUMBER('Named Boundary Report'!$A2543), "",TRIM(SUBSTITUTE('Named Boundary Report'!$A2543, CHAR(160), " ")))</f>
        <v/>
      </c>
      <c r="C2544" s="475">
        <f>'Named Boundary Report'!$F2543</f>
        <v>0</v>
      </c>
    </row>
    <row r="2545" spans="1:3" x14ac:dyDescent="0.25">
      <c r="A2545" s="532" t="str">
        <f>IF(ISNUMBER(VALUE(SUBSTITUTE('Named Boundary Report'!$A2544,"+",""))), VALUE(SUBSTITUTE('Named Boundary Report'!$A2544,"+","")), IF(TRIM('Named Boundary Report'!$A2544)="", "End of Project", $A2544))</f>
        <v>End of Project</v>
      </c>
      <c r="B2545" s="473" t="str">
        <f>IF(ISNUMBER('Named Boundary Report'!$A2544), "",TRIM(SUBSTITUTE('Named Boundary Report'!$A2544, CHAR(160), " ")))</f>
        <v/>
      </c>
      <c r="C2545" s="475">
        <f>'Named Boundary Report'!$F2544</f>
        <v>0</v>
      </c>
    </row>
    <row r="2546" spans="1:3" x14ac:dyDescent="0.25">
      <c r="A2546" s="532" t="str">
        <f>IF(ISNUMBER(VALUE(SUBSTITUTE('Named Boundary Report'!$A2545,"+",""))), VALUE(SUBSTITUTE('Named Boundary Report'!$A2545,"+","")), IF(TRIM('Named Boundary Report'!$A2545)="", "End of Project", $A2545))</f>
        <v>End of Project</v>
      </c>
      <c r="B2546" s="473" t="str">
        <f>IF(ISNUMBER('Named Boundary Report'!$A2545), "",TRIM(SUBSTITUTE('Named Boundary Report'!$A2545, CHAR(160), " ")))</f>
        <v/>
      </c>
      <c r="C2546" s="475">
        <f>'Named Boundary Report'!$F2545</f>
        <v>0</v>
      </c>
    </row>
    <row r="2547" spans="1:3" x14ac:dyDescent="0.25">
      <c r="A2547" s="532" t="str">
        <f>IF(ISNUMBER(VALUE(SUBSTITUTE('Named Boundary Report'!$A2546,"+",""))), VALUE(SUBSTITUTE('Named Boundary Report'!$A2546,"+","")), IF(TRIM('Named Boundary Report'!$A2546)="", "End of Project", $A2546))</f>
        <v>End of Project</v>
      </c>
      <c r="B2547" s="473" t="str">
        <f>IF(ISNUMBER('Named Boundary Report'!$A2546), "",TRIM(SUBSTITUTE('Named Boundary Report'!$A2546, CHAR(160), " ")))</f>
        <v/>
      </c>
      <c r="C2547" s="475">
        <f>'Named Boundary Report'!$F2546</f>
        <v>0</v>
      </c>
    </row>
    <row r="2548" spans="1:3" x14ac:dyDescent="0.25">
      <c r="A2548" s="532" t="str">
        <f>IF(ISNUMBER(VALUE(SUBSTITUTE('Named Boundary Report'!$A2547,"+",""))), VALUE(SUBSTITUTE('Named Boundary Report'!$A2547,"+","")), IF(TRIM('Named Boundary Report'!$A2547)="", "End of Project", $A2547))</f>
        <v>End of Project</v>
      </c>
      <c r="B2548" s="473" t="str">
        <f>IF(ISNUMBER('Named Boundary Report'!$A2547), "",TRIM(SUBSTITUTE('Named Boundary Report'!$A2547, CHAR(160), " ")))</f>
        <v/>
      </c>
      <c r="C2548" s="475">
        <f>'Named Boundary Report'!$F2547</f>
        <v>0</v>
      </c>
    </row>
    <row r="2549" spans="1:3" x14ac:dyDescent="0.25">
      <c r="A2549" s="532" t="str">
        <f>IF(ISNUMBER(VALUE(SUBSTITUTE('Named Boundary Report'!$A2548,"+",""))), VALUE(SUBSTITUTE('Named Boundary Report'!$A2548,"+","")), IF(TRIM('Named Boundary Report'!$A2548)="", "End of Project", $A2548))</f>
        <v>End of Project</v>
      </c>
      <c r="B2549" s="473" t="str">
        <f>IF(ISNUMBER('Named Boundary Report'!$A2548), "",TRIM(SUBSTITUTE('Named Boundary Report'!$A2548, CHAR(160), " ")))</f>
        <v/>
      </c>
      <c r="C2549" s="475">
        <f>'Named Boundary Report'!$F2548</f>
        <v>0</v>
      </c>
    </row>
    <row r="2550" spans="1:3" x14ac:dyDescent="0.25">
      <c r="A2550" s="532" t="str">
        <f>IF(ISNUMBER(VALUE(SUBSTITUTE('Named Boundary Report'!$A2549,"+",""))), VALUE(SUBSTITUTE('Named Boundary Report'!$A2549,"+","")), IF(TRIM('Named Boundary Report'!$A2549)="", "End of Project", $A2549))</f>
        <v>End of Project</v>
      </c>
      <c r="B2550" s="473" t="str">
        <f>IF(ISNUMBER('Named Boundary Report'!$A2549), "",TRIM(SUBSTITUTE('Named Boundary Report'!$A2549, CHAR(160), " ")))</f>
        <v/>
      </c>
      <c r="C2550" s="475">
        <f>'Named Boundary Report'!$F2549</f>
        <v>0</v>
      </c>
    </row>
    <row r="2551" spans="1:3" x14ac:dyDescent="0.25">
      <c r="A2551" s="532" t="str">
        <f>IF(ISNUMBER(VALUE(SUBSTITUTE('Named Boundary Report'!$A2550,"+",""))), VALUE(SUBSTITUTE('Named Boundary Report'!$A2550,"+","")), IF(TRIM('Named Boundary Report'!$A2550)="", "End of Project", $A2550))</f>
        <v>End of Project</v>
      </c>
      <c r="B2551" s="473" t="str">
        <f>IF(ISNUMBER('Named Boundary Report'!$A2550), "",TRIM(SUBSTITUTE('Named Boundary Report'!$A2550, CHAR(160), " ")))</f>
        <v/>
      </c>
      <c r="C2551" s="475">
        <f>'Named Boundary Report'!$F2550</f>
        <v>0</v>
      </c>
    </row>
    <row r="2552" spans="1:3" x14ac:dyDescent="0.25">
      <c r="A2552" s="532" t="str">
        <f>IF(ISNUMBER(VALUE(SUBSTITUTE('Named Boundary Report'!$A2551,"+",""))), VALUE(SUBSTITUTE('Named Boundary Report'!$A2551,"+","")), IF(TRIM('Named Boundary Report'!$A2551)="", "End of Project", $A2551))</f>
        <v>End of Project</v>
      </c>
      <c r="B2552" s="473" t="str">
        <f>IF(ISNUMBER('Named Boundary Report'!$A2551), "",TRIM(SUBSTITUTE('Named Boundary Report'!$A2551, CHAR(160), " ")))</f>
        <v/>
      </c>
      <c r="C2552" s="475">
        <f>'Named Boundary Report'!$F2551</f>
        <v>0</v>
      </c>
    </row>
    <row r="2553" spans="1:3" x14ac:dyDescent="0.25">
      <c r="A2553" s="532" t="str">
        <f>IF(ISNUMBER(VALUE(SUBSTITUTE('Named Boundary Report'!$A2552,"+",""))), VALUE(SUBSTITUTE('Named Boundary Report'!$A2552,"+","")), IF(TRIM('Named Boundary Report'!$A2552)="", "End of Project", $A2552))</f>
        <v>End of Project</v>
      </c>
      <c r="B2553" s="473" t="str">
        <f>IF(ISNUMBER('Named Boundary Report'!$A2552), "",TRIM(SUBSTITUTE('Named Boundary Report'!$A2552, CHAR(160), " ")))</f>
        <v/>
      </c>
      <c r="C2553" s="475">
        <f>'Named Boundary Report'!$F2552</f>
        <v>0</v>
      </c>
    </row>
    <row r="2554" spans="1:3" x14ac:dyDescent="0.25">
      <c r="A2554" s="532" t="str">
        <f>IF(ISNUMBER(VALUE(SUBSTITUTE('Named Boundary Report'!$A2553,"+",""))), VALUE(SUBSTITUTE('Named Boundary Report'!$A2553,"+","")), IF(TRIM('Named Boundary Report'!$A2553)="", "End of Project", $A2553))</f>
        <v>End of Project</v>
      </c>
      <c r="B2554" s="473" t="str">
        <f>IF(ISNUMBER('Named Boundary Report'!$A2553), "",TRIM(SUBSTITUTE('Named Boundary Report'!$A2553, CHAR(160), " ")))</f>
        <v/>
      </c>
      <c r="C2554" s="475">
        <f>'Named Boundary Report'!$F2553</f>
        <v>0</v>
      </c>
    </row>
    <row r="2555" spans="1:3" x14ac:dyDescent="0.25">
      <c r="A2555" s="532" t="str">
        <f>IF(ISNUMBER(VALUE(SUBSTITUTE('Named Boundary Report'!$A2554,"+",""))), VALUE(SUBSTITUTE('Named Boundary Report'!$A2554,"+","")), IF(TRIM('Named Boundary Report'!$A2554)="", "End of Project", $A2554))</f>
        <v>End of Project</v>
      </c>
      <c r="B2555" s="473" t="str">
        <f>IF(ISNUMBER('Named Boundary Report'!$A2554), "",TRIM(SUBSTITUTE('Named Boundary Report'!$A2554, CHAR(160), " ")))</f>
        <v/>
      </c>
      <c r="C2555" s="475">
        <f>'Named Boundary Report'!$F2554</f>
        <v>0</v>
      </c>
    </row>
    <row r="2556" spans="1:3" x14ac:dyDescent="0.25">
      <c r="A2556" s="532" t="str">
        <f>IF(ISNUMBER(VALUE(SUBSTITUTE('Named Boundary Report'!$A2555,"+",""))), VALUE(SUBSTITUTE('Named Boundary Report'!$A2555,"+","")), IF(TRIM('Named Boundary Report'!$A2555)="", "End of Project", $A2555))</f>
        <v>End of Project</v>
      </c>
      <c r="B2556" s="473" t="str">
        <f>IF(ISNUMBER('Named Boundary Report'!$A2555), "",TRIM(SUBSTITUTE('Named Boundary Report'!$A2555, CHAR(160), " ")))</f>
        <v/>
      </c>
      <c r="C2556" s="475">
        <f>'Named Boundary Report'!$F2555</f>
        <v>0</v>
      </c>
    </row>
    <row r="2557" spans="1:3" x14ac:dyDescent="0.25">
      <c r="A2557" s="532" t="str">
        <f>IF(ISNUMBER(VALUE(SUBSTITUTE('Named Boundary Report'!$A2556,"+",""))), VALUE(SUBSTITUTE('Named Boundary Report'!$A2556,"+","")), IF(TRIM('Named Boundary Report'!$A2556)="", "End of Project", $A2556))</f>
        <v>End of Project</v>
      </c>
      <c r="B2557" s="473" t="str">
        <f>IF(ISNUMBER('Named Boundary Report'!$A2556), "",TRIM(SUBSTITUTE('Named Boundary Report'!$A2556, CHAR(160), " ")))</f>
        <v/>
      </c>
      <c r="C2557" s="475">
        <f>'Named Boundary Report'!$F2556</f>
        <v>0</v>
      </c>
    </row>
    <row r="2558" spans="1:3" x14ac:dyDescent="0.25">
      <c r="A2558" s="532" t="str">
        <f>IF(ISNUMBER(VALUE(SUBSTITUTE('Named Boundary Report'!$A2557,"+",""))), VALUE(SUBSTITUTE('Named Boundary Report'!$A2557,"+","")), IF(TRIM('Named Boundary Report'!$A2557)="", "End of Project", $A2557))</f>
        <v>End of Project</v>
      </c>
      <c r="B2558" s="473" t="str">
        <f>IF(ISNUMBER('Named Boundary Report'!$A2557), "",TRIM(SUBSTITUTE('Named Boundary Report'!$A2557, CHAR(160), " ")))</f>
        <v/>
      </c>
      <c r="C2558" s="475">
        <f>'Named Boundary Report'!$F2557</f>
        <v>0</v>
      </c>
    </row>
    <row r="2559" spans="1:3" x14ac:dyDescent="0.25">
      <c r="A2559" s="532" t="str">
        <f>IF(ISNUMBER(VALUE(SUBSTITUTE('Named Boundary Report'!$A2558,"+",""))), VALUE(SUBSTITUTE('Named Boundary Report'!$A2558,"+","")), IF(TRIM('Named Boundary Report'!$A2558)="", "End of Project", $A2558))</f>
        <v>End of Project</v>
      </c>
      <c r="B2559" s="473" t="str">
        <f>IF(ISNUMBER('Named Boundary Report'!$A2558), "",TRIM(SUBSTITUTE('Named Boundary Report'!$A2558, CHAR(160), " ")))</f>
        <v/>
      </c>
      <c r="C2559" s="475">
        <f>'Named Boundary Report'!$F2558</f>
        <v>0</v>
      </c>
    </row>
    <row r="2560" spans="1:3" x14ac:dyDescent="0.25">
      <c r="A2560" s="532" t="str">
        <f>IF(ISNUMBER(VALUE(SUBSTITUTE('Named Boundary Report'!$A2559,"+",""))), VALUE(SUBSTITUTE('Named Boundary Report'!$A2559,"+","")), IF(TRIM('Named Boundary Report'!$A2559)="", "End of Project", $A2559))</f>
        <v>End of Project</v>
      </c>
      <c r="B2560" s="473" t="str">
        <f>IF(ISNUMBER('Named Boundary Report'!$A2559), "",TRIM(SUBSTITUTE('Named Boundary Report'!$A2559, CHAR(160), " ")))</f>
        <v/>
      </c>
      <c r="C2560" s="475">
        <f>'Named Boundary Report'!$F2559</f>
        <v>0</v>
      </c>
    </row>
    <row r="2561" spans="1:3" x14ac:dyDescent="0.25">
      <c r="A2561" s="532" t="str">
        <f>IF(ISNUMBER(VALUE(SUBSTITUTE('Named Boundary Report'!$A2560,"+",""))), VALUE(SUBSTITUTE('Named Boundary Report'!$A2560,"+","")), IF(TRIM('Named Boundary Report'!$A2560)="", "End of Project", $A2560))</f>
        <v>End of Project</v>
      </c>
      <c r="B2561" s="473" t="str">
        <f>IF(ISNUMBER('Named Boundary Report'!$A2560), "",TRIM(SUBSTITUTE('Named Boundary Report'!$A2560, CHAR(160), " ")))</f>
        <v/>
      </c>
      <c r="C2561" s="475">
        <f>'Named Boundary Report'!$F2560</f>
        <v>0</v>
      </c>
    </row>
    <row r="2562" spans="1:3" x14ac:dyDescent="0.25">
      <c r="A2562" s="532" t="str">
        <f>IF(ISNUMBER(VALUE(SUBSTITUTE('Named Boundary Report'!$A2561,"+",""))), VALUE(SUBSTITUTE('Named Boundary Report'!$A2561,"+","")), IF(TRIM('Named Boundary Report'!$A2561)="", "End of Project", $A2561))</f>
        <v>End of Project</v>
      </c>
      <c r="B2562" s="473" t="str">
        <f>IF(ISNUMBER('Named Boundary Report'!$A2561), "",TRIM(SUBSTITUTE('Named Boundary Report'!$A2561, CHAR(160), " ")))</f>
        <v/>
      </c>
      <c r="C2562" s="475">
        <f>'Named Boundary Report'!$F2561</f>
        <v>0</v>
      </c>
    </row>
    <row r="2563" spans="1:3" x14ac:dyDescent="0.25">
      <c r="A2563" s="532" t="str">
        <f>IF(ISNUMBER(VALUE(SUBSTITUTE('Named Boundary Report'!$A2562,"+",""))), VALUE(SUBSTITUTE('Named Boundary Report'!$A2562,"+","")), IF(TRIM('Named Boundary Report'!$A2562)="", "End of Project", $A2562))</f>
        <v>End of Project</v>
      </c>
      <c r="B2563" s="473" t="str">
        <f>IF(ISNUMBER('Named Boundary Report'!$A2562), "",TRIM(SUBSTITUTE('Named Boundary Report'!$A2562, CHAR(160), " ")))</f>
        <v/>
      </c>
      <c r="C2563" s="475">
        <f>'Named Boundary Report'!$F2562</f>
        <v>0</v>
      </c>
    </row>
    <row r="2564" spans="1:3" x14ac:dyDescent="0.25">
      <c r="A2564" s="532" t="str">
        <f>IF(ISNUMBER(VALUE(SUBSTITUTE('Named Boundary Report'!$A2563,"+",""))), VALUE(SUBSTITUTE('Named Boundary Report'!$A2563,"+","")), IF(TRIM('Named Boundary Report'!$A2563)="", "End of Project", $A2563))</f>
        <v>End of Project</v>
      </c>
      <c r="B2564" s="473" t="str">
        <f>IF(ISNUMBER('Named Boundary Report'!$A2563), "",TRIM(SUBSTITUTE('Named Boundary Report'!$A2563, CHAR(160), " ")))</f>
        <v/>
      </c>
      <c r="C2564" s="475">
        <f>'Named Boundary Report'!$F2563</f>
        <v>0</v>
      </c>
    </row>
    <row r="2565" spans="1:3" x14ac:dyDescent="0.25">
      <c r="A2565" s="532" t="str">
        <f>IF(ISNUMBER(VALUE(SUBSTITUTE('Named Boundary Report'!$A2564,"+",""))), VALUE(SUBSTITUTE('Named Boundary Report'!$A2564,"+","")), IF(TRIM('Named Boundary Report'!$A2564)="", "End of Project", $A2564))</f>
        <v>End of Project</v>
      </c>
      <c r="B2565" s="473" t="str">
        <f>IF(ISNUMBER('Named Boundary Report'!$A2564), "",TRIM(SUBSTITUTE('Named Boundary Report'!$A2564, CHAR(160), " ")))</f>
        <v/>
      </c>
      <c r="C2565" s="475">
        <f>'Named Boundary Report'!$F2564</f>
        <v>0</v>
      </c>
    </row>
    <row r="2566" spans="1:3" x14ac:dyDescent="0.25">
      <c r="A2566" s="532" t="str">
        <f>IF(ISNUMBER(VALUE(SUBSTITUTE('Named Boundary Report'!$A2565,"+",""))), VALUE(SUBSTITUTE('Named Boundary Report'!$A2565,"+","")), IF(TRIM('Named Boundary Report'!$A2565)="", "End of Project", $A2565))</f>
        <v>End of Project</v>
      </c>
      <c r="B2566" s="473" t="str">
        <f>IF(ISNUMBER('Named Boundary Report'!$A2565), "",TRIM(SUBSTITUTE('Named Boundary Report'!$A2565, CHAR(160), " ")))</f>
        <v/>
      </c>
      <c r="C2566" s="475">
        <f>'Named Boundary Report'!$F2565</f>
        <v>0</v>
      </c>
    </row>
    <row r="2567" spans="1:3" x14ac:dyDescent="0.25">
      <c r="A2567" s="532" t="str">
        <f>IF(ISNUMBER(VALUE(SUBSTITUTE('Named Boundary Report'!$A2566,"+",""))), VALUE(SUBSTITUTE('Named Boundary Report'!$A2566,"+","")), IF(TRIM('Named Boundary Report'!$A2566)="", "End of Project", $A2566))</f>
        <v>End of Project</v>
      </c>
      <c r="B2567" s="473" t="str">
        <f>IF(ISNUMBER('Named Boundary Report'!$A2566), "",TRIM(SUBSTITUTE('Named Boundary Report'!$A2566, CHAR(160), " ")))</f>
        <v/>
      </c>
      <c r="C2567" s="475">
        <f>'Named Boundary Report'!$F2566</f>
        <v>0</v>
      </c>
    </row>
    <row r="2568" spans="1:3" x14ac:dyDescent="0.25">
      <c r="A2568" s="532" t="str">
        <f>IF(ISNUMBER(VALUE(SUBSTITUTE('Named Boundary Report'!$A2567,"+",""))), VALUE(SUBSTITUTE('Named Boundary Report'!$A2567,"+","")), IF(TRIM('Named Boundary Report'!$A2567)="", "End of Project", $A2567))</f>
        <v>End of Project</v>
      </c>
      <c r="B2568" s="473" t="str">
        <f>IF(ISNUMBER('Named Boundary Report'!$A2567), "",TRIM(SUBSTITUTE('Named Boundary Report'!$A2567, CHAR(160), " ")))</f>
        <v/>
      </c>
      <c r="C2568" s="475">
        <f>'Named Boundary Report'!$F2567</f>
        <v>0</v>
      </c>
    </row>
    <row r="2569" spans="1:3" x14ac:dyDescent="0.25">
      <c r="A2569" s="532" t="str">
        <f>IF(ISNUMBER(VALUE(SUBSTITUTE('Named Boundary Report'!$A2568,"+",""))), VALUE(SUBSTITUTE('Named Boundary Report'!$A2568,"+","")), IF(TRIM('Named Boundary Report'!$A2568)="", "End of Project", $A2568))</f>
        <v>End of Project</v>
      </c>
      <c r="B2569" s="473" t="str">
        <f>IF(ISNUMBER('Named Boundary Report'!$A2568), "",TRIM(SUBSTITUTE('Named Boundary Report'!$A2568, CHAR(160), " ")))</f>
        <v/>
      </c>
      <c r="C2569" s="475">
        <f>'Named Boundary Report'!$F2568</f>
        <v>0</v>
      </c>
    </row>
    <row r="2570" spans="1:3" x14ac:dyDescent="0.25">
      <c r="A2570" s="532" t="str">
        <f>IF(ISNUMBER(VALUE(SUBSTITUTE('Named Boundary Report'!$A2569,"+",""))), VALUE(SUBSTITUTE('Named Boundary Report'!$A2569,"+","")), IF(TRIM('Named Boundary Report'!$A2569)="", "End of Project", $A2569))</f>
        <v>End of Project</v>
      </c>
      <c r="B2570" s="473" t="str">
        <f>IF(ISNUMBER('Named Boundary Report'!$A2569), "",TRIM(SUBSTITUTE('Named Boundary Report'!$A2569, CHAR(160), " ")))</f>
        <v/>
      </c>
      <c r="C2570" s="475">
        <f>'Named Boundary Report'!$F2569</f>
        <v>0</v>
      </c>
    </row>
    <row r="2571" spans="1:3" x14ac:dyDescent="0.25">
      <c r="A2571" s="532" t="str">
        <f>IF(ISNUMBER(VALUE(SUBSTITUTE('Named Boundary Report'!$A2570,"+",""))), VALUE(SUBSTITUTE('Named Boundary Report'!$A2570,"+","")), IF(TRIM('Named Boundary Report'!$A2570)="", "End of Project", $A2570))</f>
        <v>End of Project</v>
      </c>
      <c r="B2571" s="473" t="str">
        <f>IF(ISNUMBER('Named Boundary Report'!$A2570), "",TRIM(SUBSTITUTE('Named Boundary Report'!$A2570, CHAR(160), " ")))</f>
        <v/>
      </c>
      <c r="C2571" s="475">
        <f>'Named Boundary Report'!$F2570</f>
        <v>0</v>
      </c>
    </row>
    <row r="2572" spans="1:3" x14ac:dyDescent="0.25">
      <c r="A2572" s="532" t="str">
        <f>IF(ISNUMBER(VALUE(SUBSTITUTE('Named Boundary Report'!$A2571,"+",""))), VALUE(SUBSTITUTE('Named Boundary Report'!$A2571,"+","")), IF(TRIM('Named Boundary Report'!$A2571)="", "End of Project", $A2571))</f>
        <v>End of Project</v>
      </c>
      <c r="B2572" s="473" t="str">
        <f>IF(ISNUMBER('Named Boundary Report'!$A2571), "",TRIM(SUBSTITUTE('Named Boundary Report'!$A2571, CHAR(160), " ")))</f>
        <v/>
      </c>
      <c r="C2572" s="475">
        <f>'Named Boundary Report'!$F2571</f>
        <v>0</v>
      </c>
    </row>
    <row r="2573" spans="1:3" x14ac:dyDescent="0.25">
      <c r="A2573" s="532" t="str">
        <f>IF(ISNUMBER(VALUE(SUBSTITUTE('Named Boundary Report'!$A2572,"+",""))), VALUE(SUBSTITUTE('Named Boundary Report'!$A2572,"+","")), IF(TRIM('Named Boundary Report'!$A2572)="", "End of Project", $A2572))</f>
        <v>End of Project</v>
      </c>
      <c r="B2573" s="473" t="str">
        <f>IF(ISNUMBER('Named Boundary Report'!$A2572), "",TRIM(SUBSTITUTE('Named Boundary Report'!$A2572, CHAR(160), " ")))</f>
        <v/>
      </c>
      <c r="C2573" s="475">
        <f>'Named Boundary Report'!$F2572</f>
        <v>0</v>
      </c>
    </row>
    <row r="2574" spans="1:3" x14ac:dyDescent="0.25">
      <c r="A2574" s="532" t="str">
        <f>IF(ISNUMBER(VALUE(SUBSTITUTE('Named Boundary Report'!$A2573,"+",""))), VALUE(SUBSTITUTE('Named Boundary Report'!$A2573,"+","")), IF(TRIM('Named Boundary Report'!$A2573)="", "End of Project", $A2573))</f>
        <v>End of Project</v>
      </c>
      <c r="B2574" s="473" t="str">
        <f>IF(ISNUMBER('Named Boundary Report'!$A2573), "",TRIM(SUBSTITUTE('Named Boundary Report'!$A2573, CHAR(160), " ")))</f>
        <v/>
      </c>
      <c r="C2574" s="475">
        <f>'Named Boundary Report'!$F2573</f>
        <v>0</v>
      </c>
    </row>
    <row r="2575" spans="1:3" x14ac:dyDescent="0.25">
      <c r="A2575" s="532" t="str">
        <f>IF(ISNUMBER(VALUE(SUBSTITUTE('Named Boundary Report'!$A2574,"+",""))), VALUE(SUBSTITUTE('Named Boundary Report'!$A2574,"+","")), IF(TRIM('Named Boundary Report'!$A2574)="", "End of Project", $A2574))</f>
        <v>End of Project</v>
      </c>
      <c r="B2575" s="473" t="str">
        <f>IF(ISNUMBER('Named Boundary Report'!$A2574), "",TRIM(SUBSTITUTE('Named Boundary Report'!$A2574, CHAR(160), " ")))</f>
        <v/>
      </c>
      <c r="C2575" s="475">
        <f>'Named Boundary Report'!$F2574</f>
        <v>0</v>
      </c>
    </row>
    <row r="2576" spans="1:3" x14ac:dyDescent="0.25">
      <c r="A2576" s="532" t="str">
        <f>IF(ISNUMBER(VALUE(SUBSTITUTE('Named Boundary Report'!$A2575,"+",""))), VALUE(SUBSTITUTE('Named Boundary Report'!$A2575,"+","")), IF(TRIM('Named Boundary Report'!$A2575)="", "End of Project", $A2575))</f>
        <v>End of Project</v>
      </c>
      <c r="B2576" s="473" t="str">
        <f>IF(ISNUMBER('Named Boundary Report'!$A2575), "",TRIM(SUBSTITUTE('Named Boundary Report'!$A2575, CHAR(160), " ")))</f>
        <v/>
      </c>
      <c r="C2576" s="475">
        <f>'Named Boundary Report'!$F2575</f>
        <v>0</v>
      </c>
    </row>
    <row r="2577" spans="1:3" x14ac:dyDescent="0.25">
      <c r="A2577" s="532" t="str">
        <f>IF(ISNUMBER(VALUE(SUBSTITUTE('Named Boundary Report'!$A2576,"+",""))), VALUE(SUBSTITUTE('Named Boundary Report'!$A2576,"+","")), IF(TRIM('Named Boundary Report'!$A2576)="", "End of Project", $A2576))</f>
        <v>End of Project</v>
      </c>
      <c r="B2577" s="473" t="str">
        <f>IF(ISNUMBER('Named Boundary Report'!$A2576), "",TRIM(SUBSTITUTE('Named Boundary Report'!$A2576, CHAR(160), " ")))</f>
        <v/>
      </c>
      <c r="C2577" s="475">
        <f>'Named Boundary Report'!$F2576</f>
        <v>0</v>
      </c>
    </row>
    <row r="2578" spans="1:3" x14ac:dyDescent="0.25">
      <c r="A2578" s="532" t="str">
        <f>IF(ISNUMBER(VALUE(SUBSTITUTE('Named Boundary Report'!$A2577,"+",""))), VALUE(SUBSTITUTE('Named Boundary Report'!$A2577,"+","")), IF(TRIM('Named Boundary Report'!$A2577)="", "End of Project", $A2577))</f>
        <v>End of Project</v>
      </c>
      <c r="B2578" s="473" t="str">
        <f>IF(ISNUMBER('Named Boundary Report'!$A2577), "",TRIM(SUBSTITUTE('Named Boundary Report'!$A2577, CHAR(160), " ")))</f>
        <v/>
      </c>
      <c r="C2578" s="475">
        <f>'Named Boundary Report'!$F2577</f>
        <v>0</v>
      </c>
    </row>
    <row r="2579" spans="1:3" x14ac:dyDescent="0.25">
      <c r="A2579" s="532" t="str">
        <f>IF(ISNUMBER(VALUE(SUBSTITUTE('Named Boundary Report'!$A2578,"+",""))), VALUE(SUBSTITUTE('Named Boundary Report'!$A2578,"+","")), IF(TRIM('Named Boundary Report'!$A2578)="", "End of Project", $A2578))</f>
        <v>End of Project</v>
      </c>
      <c r="B2579" s="473" t="str">
        <f>IF(ISNUMBER('Named Boundary Report'!$A2578), "",TRIM(SUBSTITUTE('Named Boundary Report'!$A2578, CHAR(160), " ")))</f>
        <v/>
      </c>
      <c r="C2579" s="475">
        <f>'Named Boundary Report'!$F2578</f>
        <v>0</v>
      </c>
    </row>
    <row r="2580" spans="1:3" x14ac:dyDescent="0.25">
      <c r="A2580" s="532" t="str">
        <f>IF(ISNUMBER(VALUE(SUBSTITUTE('Named Boundary Report'!$A2579,"+",""))), VALUE(SUBSTITUTE('Named Boundary Report'!$A2579,"+","")), IF(TRIM('Named Boundary Report'!$A2579)="", "End of Project", $A2579))</f>
        <v>End of Project</v>
      </c>
      <c r="B2580" s="473" t="str">
        <f>IF(ISNUMBER('Named Boundary Report'!$A2579), "",TRIM(SUBSTITUTE('Named Boundary Report'!$A2579, CHAR(160), " ")))</f>
        <v/>
      </c>
      <c r="C2580" s="475">
        <f>'Named Boundary Report'!$F2579</f>
        <v>0</v>
      </c>
    </row>
    <row r="2581" spans="1:3" x14ac:dyDescent="0.25">
      <c r="A2581" s="532" t="str">
        <f>IF(ISNUMBER(VALUE(SUBSTITUTE('Named Boundary Report'!$A2580,"+",""))), VALUE(SUBSTITUTE('Named Boundary Report'!$A2580,"+","")), IF(TRIM('Named Boundary Report'!$A2580)="", "End of Project", $A2580))</f>
        <v>End of Project</v>
      </c>
      <c r="B2581" s="473" t="str">
        <f>IF(ISNUMBER('Named Boundary Report'!$A2580), "",TRIM(SUBSTITUTE('Named Boundary Report'!$A2580, CHAR(160), " ")))</f>
        <v/>
      </c>
      <c r="C2581" s="475">
        <f>'Named Boundary Report'!$F2580</f>
        <v>0</v>
      </c>
    </row>
    <row r="2582" spans="1:3" x14ac:dyDescent="0.25">
      <c r="A2582" s="532" t="str">
        <f>IF(ISNUMBER(VALUE(SUBSTITUTE('Named Boundary Report'!$A2581,"+",""))), VALUE(SUBSTITUTE('Named Boundary Report'!$A2581,"+","")), IF(TRIM('Named Boundary Report'!$A2581)="", "End of Project", $A2581))</f>
        <v>End of Project</v>
      </c>
      <c r="B2582" s="473" t="str">
        <f>IF(ISNUMBER('Named Boundary Report'!$A2581), "",TRIM(SUBSTITUTE('Named Boundary Report'!$A2581, CHAR(160), " ")))</f>
        <v/>
      </c>
      <c r="C2582" s="475">
        <f>'Named Boundary Report'!$F2581</f>
        <v>0</v>
      </c>
    </row>
    <row r="2583" spans="1:3" x14ac:dyDescent="0.25">
      <c r="A2583" s="532" t="str">
        <f>IF(ISNUMBER(VALUE(SUBSTITUTE('Named Boundary Report'!$A2582,"+",""))), VALUE(SUBSTITUTE('Named Boundary Report'!$A2582,"+","")), IF(TRIM('Named Boundary Report'!$A2582)="", "End of Project", $A2582))</f>
        <v>End of Project</v>
      </c>
      <c r="B2583" s="473" t="str">
        <f>IF(ISNUMBER('Named Boundary Report'!$A2582), "",TRIM(SUBSTITUTE('Named Boundary Report'!$A2582, CHAR(160), " ")))</f>
        <v/>
      </c>
      <c r="C2583" s="475">
        <f>'Named Boundary Report'!$F2582</f>
        <v>0</v>
      </c>
    </row>
    <row r="2584" spans="1:3" x14ac:dyDescent="0.25">
      <c r="A2584" s="532" t="str">
        <f>IF(ISNUMBER(VALUE(SUBSTITUTE('Named Boundary Report'!$A2583,"+",""))), VALUE(SUBSTITUTE('Named Boundary Report'!$A2583,"+","")), IF(TRIM('Named Boundary Report'!$A2583)="", "End of Project", $A2583))</f>
        <v>End of Project</v>
      </c>
      <c r="B2584" s="473" t="str">
        <f>IF(ISNUMBER('Named Boundary Report'!$A2583), "",TRIM(SUBSTITUTE('Named Boundary Report'!$A2583, CHAR(160), " ")))</f>
        <v/>
      </c>
      <c r="C2584" s="475">
        <f>'Named Boundary Report'!$F2583</f>
        <v>0</v>
      </c>
    </row>
    <row r="2585" spans="1:3" x14ac:dyDescent="0.25">
      <c r="A2585" s="532" t="str">
        <f>IF(ISNUMBER(VALUE(SUBSTITUTE('Named Boundary Report'!$A2584,"+",""))), VALUE(SUBSTITUTE('Named Boundary Report'!$A2584,"+","")), IF(TRIM('Named Boundary Report'!$A2584)="", "End of Project", $A2584))</f>
        <v>End of Project</v>
      </c>
      <c r="B2585" s="473" t="str">
        <f>IF(ISNUMBER('Named Boundary Report'!$A2584), "",TRIM(SUBSTITUTE('Named Boundary Report'!$A2584, CHAR(160), " ")))</f>
        <v/>
      </c>
      <c r="C2585" s="475">
        <f>'Named Boundary Report'!$F2584</f>
        <v>0</v>
      </c>
    </row>
    <row r="2586" spans="1:3" x14ac:dyDescent="0.25">
      <c r="A2586" s="532" t="str">
        <f>IF(ISNUMBER(VALUE(SUBSTITUTE('Named Boundary Report'!$A2585,"+",""))), VALUE(SUBSTITUTE('Named Boundary Report'!$A2585,"+","")), IF(TRIM('Named Boundary Report'!$A2585)="", "End of Project", $A2585))</f>
        <v>End of Project</v>
      </c>
      <c r="B2586" s="473" t="str">
        <f>IF(ISNUMBER('Named Boundary Report'!$A2585), "",TRIM(SUBSTITUTE('Named Boundary Report'!$A2585, CHAR(160), " ")))</f>
        <v/>
      </c>
      <c r="C2586" s="475">
        <f>'Named Boundary Report'!$F2585</f>
        <v>0</v>
      </c>
    </row>
    <row r="2587" spans="1:3" x14ac:dyDescent="0.25">
      <c r="A2587" s="532" t="str">
        <f>IF(ISNUMBER(VALUE(SUBSTITUTE('Named Boundary Report'!$A2586,"+",""))), VALUE(SUBSTITUTE('Named Boundary Report'!$A2586,"+","")), IF(TRIM('Named Boundary Report'!$A2586)="", "End of Project", $A2586))</f>
        <v>End of Project</v>
      </c>
      <c r="B2587" s="473" t="str">
        <f>IF(ISNUMBER('Named Boundary Report'!$A2586), "",TRIM(SUBSTITUTE('Named Boundary Report'!$A2586, CHAR(160), " ")))</f>
        <v/>
      </c>
      <c r="C2587" s="475">
        <f>'Named Boundary Report'!$F2586</f>
        <v>0</v>
      </c>
    </row>
    <row r="2588" spans="1:3" x14ac:dyDescent="0.25">
      <c r="A2588" s="532" t="str">
        <f>IF(ISNUMBER(VALUE(SUBSTITUTE('Named Boundary Report'!$A2587,"+",""))), VALUE(SUBSTITUTE('Named Boundary Report'!$A2587,"+","")), IF(TRIM('Named Boundary Report'!$A2587)="", "End of Project", $A2587))</f>
        <v>End of Project</v>
      </c>
      <c r="B2588" s="473" t="str">
        <f>IF(ISNUMBER('Named Boundary Report'!$A2587), "",TRIM(SUBSTITUTE('Named Boundary Report'!$A2587, CHAR(160), " ")))</f>
        <v/>
      </c>
      <c r="C2588" s="475">
        <f>'Named Boundary Report'!$F2587</f>
        <v>0</v>
      </c>
    </row>
    <row r="2589" spans="1:3" x14ac:dyDescent="0.25">
      <c r="A2589" s="532" t="str">
        <f>IF(ISNUMBER(VALUE(SUBSTITUTE('Named Boundary Report'!$A2588,"+",""))), VALUE(SUBSTITUTE('Named Boundary Report'!$A2588,"+","")), IF(TRIM('Named Boundary Report'!$A2588)="", "End of Project", $A2588))</f>
        <v>End of Project</v>
      </c>
      <c r="B2589" s="473" t="str">
        <f>IF(ISNUMBER('Named Boundary Report'!$A2588), "",TRIM(SUBSTITUTE('Named Boundary Report'!$A2588, CHAR(160), " ")))</f>
        <v/>
      </c>
      <c r="C2589" s="475">
        <f>'Named Boundary Report'!$F2588</f>
        <v>0</v>
      </c>
    </row>
    <row r="2590" spans="1:3" x14ac:dyDescent="0.25">
      <c r="A2590" s="532" t="str">
        <f>IF(ISNUMBER(VALUE(SUBSTITUTE('Named Boundary Report'!$A2589,"+",""))), VALUE(SUBSTITUTE('Named Boundary Report'!$A2589,"+","")), IF(TRIM('Named Boundary Report'!$A2589)="", "End of Project", $A2589))</f>
        <v>End of Project</v>
      </c>
      <c r="B2590" s="473" t="str">
        <f>IF(ISNUMBER('Named Boundary Report'!$A2589), "",TRIM(SUBSTITUTE('Named Boundary Report'!$A2589, CHAR(160), " ")))</f>
        <v/>
      </c>
      <c r="C2590" s="475">
        <f>'Named Boundary Report'!$F2589</f>
        <v>0</v>
      </c>
    </row>
    <row r="2591" spans="1:3" x14ac:dyDescent="0.25">
      <c r="A2591" s="532" t="str">
        <f>IF(ISNUMBER(VALUE(SUBSTITUTE('Named Boundary Report'!$A2590,"+",""))), VALUE(SUBSTITUTE('Named Boundary Report'!$A2590,"+","")), IF(TRIM('Named Boundary Report'!$A2590)="", "End of Project", $A2590))</f>
        <v>End of Project</v>
      </c>
      <c r="B2591" s="473" t="str">
        <f>IF(ISNUMBER('Named Boundary Report'!$A2590), "",TRIM(SUBSTITUTE('Named Boundary Report'!$A2590, CHAR(160), " ")))</f>
        <v/>
      </c>
      <c r="C2591" s="475">
        <f>'Named Boundary Report'!$F2590</f>
        <v>0</v>
      </c>
    </row>
    <row r="2592" spans="1:3" x14ac:dyDescent="0.25">
      <c r="A2592" s="532" t="str">
        <f>IF(ISNUMBER(VALUE(SUBSTITUTE('Named Boundary Report'!$A2591,"+",""))), VALUE(SUBSTITUTE('Named Boundary Report'!$A2591,"+","")), IF(TRIM('Named Boundary Report'!$A2591)="", "End of Project", $A2591))</f>
        <v>End of Project</v>
      </c>
      <c r="B2592" s="473" t="str">
        <f>IF(ISNUMBER('Named Boundary Report'!$A2591), "",TRIM(SUBSTITUTE('Named Boundary Report'!$A2591, CHAR(160), " ")))</f>
        <v/>
      </c>
      <c r="C2592" s="475">
        <f>'Named Boundary Report'!$F2591</f>
        <v>0</v>
      </c>
    </row>
    <row r="2593" spans="1:3" x14ac:dyDescent="0.25">
      <c r="A2593" s="532" t="str">
        <f>IF(ISNUMBER(VALUE(SUBSTITUTE('Named Boundary Report'!$A2592,"+",""))), VALUE(SUBSTITUTE('Named Boundary Report'!$A2592,"+","")), IF(TRIM('Named Boundary Report'!$A2592)="", "End of Project", $A2592))</f>
        <v>End of Project</v>
      </c>
      <c r="B2593" s="473" t="str">
        <f>IF(ISNUMBER('Named Boundary Report'!$A2592), "",TRIM(SUBSTITUTE('Named Boundary Report'!$A2592, CHAR(160), " ")))</f>
        <v/>
      </c>
      <c r="C2593" s="475">
        <f>'Named Boundary Report'!$F2592</f>
        <v>0</v>
      </c>
    </row>
    <row r="2594" spans="1:3" x14ac:dyDescent="0.25">
      <c r="A2594" s="532" t="str">
        <f>IF(ISNUMBER(VALUE(SUBSTITUTE('Named Boundary Report'!$A2593,"+",""))), VALUE(SUBSTITUTE('Named Boundary Report'!$A2593,"+","")), IF(TRIM('Named Boundary Report'!$A2593)="", "End of Project", $A2593))</f>
        <v>End of Project</v>
      </c>
      <c r="B2594" s="473" t="str">
        <f>IF(ISNUMBER('Named Boundary Report'!$A2593), "",TRIM(SUBSTITUTE('Named Boundary Report'!$A2593, CHAR(160), " ")))</f>
        <v/>
      </c>
      <c r="C2594" s="475">
        <f>'Named Boundary Report'!$F2593</f>
        <v>0</v>
      </c>
    </row>
    <row r="2595" spans="1:3" x14ac:dyDescent="0.25">
      <c r="A2595" s="532" t="str">
        <f>IF(ISNUMBER(VALUE(SUBSTITUTE('Named Boundary Report'!$A2594,"+",""))), VALUE(SUBSTITUTE('Named Boundary Report'!$A2594,"+","")), IF(TRIM('Named Boundary Report'!$A2594)="", "End of Project", $A2594))</f>
        <v>End of Project</v>
      </c>
      <c r="B2595" s="473" t="str">
        <f>IF(ISNUMBER('Named Boundary Report'!$A2594), "",TRIM(SUBSTITUTE('Named Boundary Report'!$A2594, CHAR(160), " ")))</f>
        <v/>
      </c>
      <c r="C2595" s="475">
        <f>'Named Boundary Report'!$F2594</f>
        <v>0</v>
      </c>
    </row>
    <row r="2596" spans="1:3" x14ac:dyDescent="0.25">
      <c r="A2596" s="532" t="str">
        <f>IF(ISNUMBER(VALUE(SUBSTITUTE('Named Boundary Report'!$A2595,"+",""))), VALUE(SUBSTITUTE('Named Boundary Report'!$A2595,"+","")), IF(TRIM('Named Boundary Report'!$A2595)="", "End of Project", $A2595))</f>
        <v>End of Project</v>
      </c>
      <c r="B2596" s="473" t="str">
        <f>IF(ISNUMBER('Named Boundary Report'!$A2595), "",TRIM(SUBSTITUTE('Named Boundary Report'!$A2595, CHAR(160), " ")))</f>
        <v/>
      </c>
      <c r="C2596" s="475">
        <f>'Named Boundary Report'!$F2595</f>
        <v>0</v>
      </c>
    </row>
    <row r="2597" spans="1:3" x14ac:dyDescent="0.25">
      <c r="A2597" s="532" t="str">
        <f>IF(ISNUMBER(VALUE(SUBSTITUTE('Named Boundary Report'!$A2596,"+",""))), VALUE(SUBSTITUTE('Named Boundary Report'!$A2596,"+","")), IF(TRIM('Named Boundary Report'!$A2596)="", "End of Project", $A2596))</f>
        <v>End of Project</v>
      </c>
      <c r="B2597" s="473" t="str">
        <f>IF(ISNUMBER('Named Boundary Report'!$A2596), "",TRIM(SUBSTITUTE('Named Boundary Report'!$A2596, CHAR(160), " ")))</f>
        <v/>
      </c>
      <c r="C2597" s="475">
        <f>'Named Boundary Report'!$F2596</f>
        <v>0</v>
      </c>
    </row>
    <row r="2598" spans="1:3" x14ac:dyDescent="0.25">
      <c r="A2598" s="532" t="str">
        <f>IF(ISNUMBER(VALUE(SUBSTITUTE('Named Boundary Report'!$A2597,"+",""))), VALUE(SUBSTITUTE('Named Boundary Report'!$A2597,"+","")), IF(TRIM('Named Boundary Report'!$A2597)="", "End of Project", $A2597))</f>
        <v>End of Project</v>
      </c>
      <c r="B2598" s="473" t="str">
        <f>IF(ISNUMBER('Named Boundary Report'!$A2597), "",TRIM(SUBSTITUTE('Named Boundary Report'!$A2597, CHAR(160), " ")))</f>
        <v/>
      </c>
      <c r="C2598" s="475">
        <f>'Named Boundary Report'!$F2597</f>
        <v>0</v>
      </c>
    </row>
    <row r="2599" spans="1:3" x14ac:dyDescent="0.25">
      <c r="A2599" s="532" t="str">
        <f>IF(ISNUMBER(VALUE(SUBSTITUTE('Named Boundary Report'!$A2598,"+",""))), VALUE(SUBSTITUTE('Named Boundary Report'!$A2598,"+","")), IF(TRIM('Named Boundary Report'!$A2598)="", "End of Project", $A2598))</f>
        <v>End of Project</v>
      </c>
      <c r="B2599" s="473" t="str">
        <f>IF(ISNUMBER('Named Boundary Report'!$A2598), "",TRIM(SUBSTITUTE('Named Boundary Report'!$A2598, CHAR(160), " ")))</f>
        <v/>
      </c>
      <c r="C2599" s="475">
        <f>'Named Boundary Report'!$F2598</f>
        <v>0</v>
      </c>
    </row>
    <row r="2600" spans="1:3" x14ac:dyDescent="0.25">
      <c r="A2600" s="532" t="str">
        <f>IF(ISNUMBER(VALUE(SUBSTITUTE('Named Boundary Report'!$A2599,"+",""))), VALUE(SUBSTITUTE('Named Boundary Report'!$A2599,"+","")), IF(TRIM('Named Boundary Report'!$A2599)="", "End of Project", $A2599))</f>
        <v>End of Project</v>
      </c>
      <c r="B2600" s="473" t="str">
        <f>IF(ISNUMBER('Named Boundary Report'!$A2599), "",TRIM(SUBSTITUTE('Named Boundary Report'!$A2599, CHAR(160), " ")))</f>
        <v/>
      </c>
      <c r="C2600" s="475">
        <f>'Named Boundary Report'!$F2599</f>
        <v>0</v>
      </c>
    </row>
    <row r="2601" spans="1:3" x14ac:dyDescent="0.25">
      <c r="A2601" s="532" t="str">
        <f>IF(ISNUMBER(VALUE(SUBSTITUTE('Named Boundary Report'!$A2600,"+",""))), VALUE(SUBSTITUTE('Named Boundary Report'!$A2600,"+","")), IF(TRIM('Named Boundary Report'!$A2600)="", "End of Project", $A2600))</f>
        <v>End of Project</v>
      </c>
      <c r="B2601" s="473" t="str">
        <f>IF(ISNUMBER('Named Boundary Report'!$A2600), "",TRIM(SUBSTITUTE('Named Boundary Report'!$A2600, CHAR(160), " ")))</f>
        <v/>
      </c>
      <c r="C2601" s="475">
        <f>'Named Boundary Report'!$F2600</f>
        <v>0</v>
      </c>
    </row>
    <row r="2602" spans="1:3" x14ac:dyDescent="0.25">
      <c r="A2602" s="532" t="str">
        <f>IF(ISNUMBER(VALUE(SUBSTITUTE('Named Boundary Report'!$A2601,"+",""))), VALUE(SUBSTITUTE('Named Boundary Report'!$A2601,"+","")), IF(TRIM('Named Boundary Report'!$A2601)="", "End of Project", $A2601))</f>
        <v>End of Project</v>
      </c>
      <c r="B2602" s="473" t="str">
        <f>IF(ISNUMBER('Named Boundary Report'!$A2601), "",TRIM(SUBSTITUTE('Named Boundary Report'!$A2601, CHAR(160), " ")))</f>
        <v/>
      </c>
      <c r="C2602" s="475">
        <f>'Named Boundary Report'!$F2601</f>
        <v>0</v>
      </c>
    </row>
    <row r="2603" spans="1:3" x14ac:dyDescent="0.25">
      <c r="A2603" s="532" t="str">
        <f>IF(ISNUMBER(VALUE(SUBSTITUTE('Named Boundary Report'!$A2602,"+",""))), VALUE(SUBSTITUTE('Named Boundary Report'!$A2602,"+","")), IF(TRIM('Named Boundary Report'!$A2602)="", "End of Project", $A2602))</f>
        <v>End of Project</v>
      </c>
      <c r="B2603" s="473" t="str">
        <f>IF(ISNUMBER('Named Boundary Report'!$A2602), "",TRIM(SUBSTITUTE('Named Boundary Report'!$A2602, CHAR(160), " ")))</f>
        <v/>
      </c>
      <c r="C2603" s="475">
        <f>'Named Boundary Report'!$F2602</f>
        <v>0</v>
      </c>
    </row>
    <row r="2604" spans="1:3" x14ac:dyDescent="0.25">
      <c r="A2604" s="532" t="str">
        <f>IF(ISNUMBER(VALUE(SUBSTITUTE('Named Boundary Report'!$A2603,"+",""))), VALUE(SUBSTITUTE('Named Boundary Report'!$A2603,"+","")), IF(TRIM('Named Boundary Report'!$A2603)="", "End of Project", $A2603))</f>
        <v>End of Project</v>
      </c>
      <c r="B2604" s="473" t="str">
        <f>IF(ISNUMBER('Named Boundary Report'!$A2603), "",TRIM(SUBSTITUTE('Named Boundary Report'!$A2603, CHAR(160), " ")))</f>
        <v/>
      </c>
      <c r="C2604" s="475">
        <f>'Named Boundary Report'!$F2603</f>
        <v>0</v>
      </c>
    </row>
    <row r="2605" spans="1:3" x14ac:dyDescent="0.25">
      <c r="A2605" s="532" t="str">
        <f>IF(ISNUMBER(VALUE(SUBSTITUTE('Named Boundary Report'!$A2604,"+",""))), VALUE(SUBSTITUTE('Named Boundary Report'!$A2604,"+","")), IF(TRIM('Named Boundary Report'!$A2604)="", "End of Project", $A2604))</f>
        <v>End of Project</v>
      </c>
      <c r="B2605" s="473" t="str">
        <f>IF(ISNUMBER('Named Boundary Report'!$A2604), "",TRIM(SUBSTITUTE('Named Boundary Report'!$A2604, CHAR(160), " ")))</f>
        <v/>
      </c>
      <c r="C2605" s="475">
        <f>'Named Boundary Report'!$F2604</f>
        <v>0</v>
      </c>
    </row>
    <row r="2606" spans="1:3" x14ac:dyDescent="0.25">
      <c r="A2606" s="532" t="str">
        <f>IF(ISNUMBER(VALUE(SUBSTITUTE('Named Boundary Report'!$A2605,"+",""))), VALUE(SUBSTITUTE('Named Boundary Report'!$A2605,"+","")), IF(TRIM('Named Boundary Report'!$A2605)="", "End of Project", $A2605))</f>
        <v>End of Project</v>
      </c>
      <c r="B2606" s="473" t="str">
        <f>IF(ISNUMBER('Named Boundary Report'!$A2605), "",TRIM(SUBSTITUTE('Named Boundary Report'!$A2605, CHAR(160), " ")))</f>
        <v/>
      </c>
      <c r="C2606" s="475">
        <f>'Named Boundary Report'!$F2605</f>
        <v>0</v>
      </c>
    </row>
    <row r="2607" spans="1:3" x14ac:dyDescent="0.25">
      <c r="A2607" s="532" t="str">
        <f>IF(ISNUMBER(VALUE(SUBSTITUTE('Named Boundary Report'!$A2606,"+",""))), VALUE(SUBSTITUTE('Named Boundary Report'!$A2606,"+","")), IF(TRIM('Named Boundary Report'!$A2606)="", "End of Project", $A2606))</f>
        <v>End of Project</v>
      </c>
      <c r="B2607" s="473" t="str">
        <f>IF(ISNUMBER('Named Boundary Report'!$A2606), "",TRIM(SUBSTITUTE('Named Boundary Report'!$A2606, CHAR(160), " ")))</f>
        <v/>
      </c>
      <c r="C2607" s="475">
        <f>'Named Boundary Report'!$F2606</f>
        <v>0</v>
      </c>
    </row>
    <row r="2608" spans="1:3" x14ac:dyDescent="0.25">
      <c r="A2608" s="532" t="str">
        <f>IF(ISNUMBER(VALUE(SUBSTITUTE('Named Boundary Report'!$A2607,"+",""))), VALUE(SUBSTITUTE('Named Boundary Report'!$A2607,"+","")), IF(TRIM('Named Boundary Report'!$A2607)="", "End of Project", $A2607))</f>
        <v>End of Project</v>
      </c>
      <c r="B2608" s="473" t="str">
        <f>IF(ISNUMBER('Named Boundary Report'!$A2607), "",TRIM(SUBSTITUTE('Named Boundary Report'!$A2607, CHAR(160), " ")))</f>
        <v/>
      </c>
      <c r="C2608" s="475">
        <f>'Named Boundary Report'!$F2607</f>
        <v>0</v>
      </c>
    </row>
    <row r="2609" spans="1:3" x14ac:dyDescent="0.25">
      <c r="A2609" s="532" t="str">
        <f>IF(ISNUMBER(VALUE(SUBSTITUTE('Named Boundary Report'!$A2608,"+",""))), VALUE(SUBSTITUTE('Named Boundary Report'!$A2608,"+","")), IF(TRIM('Named Boundary Report'!$A2608)="", "End of Project", $A2608))</f>
        <v>End of Project</v>
      </c>
      <c r="B2609" s="473" t="str">
        <f>IF(ISNUMBER('Named Boundary Report'!$A2608), "",TRIM(SUBSTITUTE('Named Boundary Report'!$A2608, CHAR(160), " ")))</f>
        <v/>
      </c>
      <c r="C2609" s="475">
        <f>'Named Boundary Report'!$F2608</f>
        <v>0</v>
      </c>
    </row>
    <row r="2610" spans="1:3" x14ac:dyDescent="0.25">
      <c r="A2610" s="532" t="str">
        <f>IF(ISNUMBER(VALUE(SUBSTITUTE('Named Boundary Report'!$A2609,"+",""))), VALUE(SUBSTITUTE('Named Boundary Report'!$A2609,"+","")), IF(TRIM('Named Boundary Report'!$A2609)="", "End of Project", $A2609))</f>
        <v>End of Project</v>
      </c>
      <c r="B2610" s="473" t="str">
        <f>IF(ISNUMBER('Named Boundary Report'!$A2609), "",TRIM(SUBSTITUTE('Named Boundary Report'!$A2609, CHAR(160), " ")))</f>
        <v/>
      </c>
      <c r="C2610" s="475">
        <f>'Named Boundary Report'!$F2609</f>
        <v>0</v>
      </c>
    </row>
    <row r="2611" spans="1:3" x14ac:dyDescent="0.25">
      <c r="A2611" s="532" t="str">
        <f>IF(ISNUMBER(VALUE(SUBSTITUTE('Named Boundary Report'!$A2610,"+",""))), VALUE(SUBSTITUTE('Named Boundary Report'!$A2610,"+","")), IF(TRIM('Named Boundary Report'!$A2610)="", "End of Project", $A2610))</f>
        <v>End of Project</v>
      </c>
      <c r="B2611" s="473" t="str">
        <f>IF(ISNUMBER('Named Boundary Report'!$A2610), "",TRIM(SUBSTITUTE('Named Boundary Report'!$A2610, CHAR(160), " ")))</f>
        <v/>
      </c>
      <c r="C2611" s="475">
        <f>'Named Boundary Report'!$F2610</f>
        <v>0</v>
      </c>
    </row>
    <row r="2612" spans="1:3" x14ac:dyDescent="0.25">
      <c r="A2612" s="532" t="str">
        <f>IF(ISNUMBER(VALUE(SUBSTITUTE('Named Boundary Report'!$A2611,"+",""))), VALUE(SUBSTITUTE('Named Boundary Report'!$A2611,"+","")), IF(TRIM('Named Boundary Report'!$A2611)="", "End of Project", $A2611))</f>
        <v>End of Project</v>
      </c>
      <c r="B2612" s="473" t="str">
        <f>IF(ISNUMBER('Named Boundary Report'!$A2611), "",TRIM(SUBSTITUTE('Named Boundary Report'!$A2611, CHAR(160), " ")))</f>
        <v/>
      </c>
      <c r="C2612" s="475">
        <f>'Named Boundary Report'!$F2611</f>
        <v>0</v>
      </c>
    </row>
    <row r="2613" spans="1:3" x14ac:dyDescent="0.25">
      <c r="A2613" s="532" t="str">
        <f>IF(ISNUMBER(VALUE(SUBSTITUTE('Named Boundary Report'!$A2612,"+",""))), VALUE(SUBSTITUTE('Named Boundary Report'!$A2612,"+","")), IF(TRIM('Named Boundary Report'!$A2612)="", "End of Project", $A2612))</f>
        <v>End of Project</v>
      </c>
      <c r="B2613" s="473" t="str">
        <f>IF(ISNUMBER('Named Boundary Report'!$A2612), "",TRIM(SUBSTITUTE('Named Boundary Report'!$A2612, CHAR(160), " ")))</f>
        <v/>
      </c>
      <c r="C2613" s="475">
        <f>'Named Boundary Report'!$F2612</f>
        <v>0</v>
      </c>
    </row>
    <row r="2614" spans="1:3" x14ac:dyDescent="0.25">
      <c r="A2614" s="532" t="str">
        <f>IF(ISNUMBER(VALUE(SUBSTITUTE('Named Boundary Report'!$A2613,"+",""))), VALUE(SUBSTITUTE('Named Boundary Report'!$A2613,"+","")), IF(TRIM('Named Boundary Report'!$A2613)="", "End of Project", $A2613))</f>
        <v>End of Project</v>
      </c>
      <c r="B2614" s="473" t="str">
        <f>IF(ISNUMBER('Named Boundary Report'!$A2613), "",TRIM(SUBSTITUTE('Named Boundary Report'!$A2613, CHAR(160), " ")))</f>
        <v/>
      </c>
      <c r="C2614" s="475">
        <f>'Named Boundary Report'!$F2613</f>
        <v>0</v>
      </c>
    </row>
    <row r="2615" spans="1:3" x14ac:dyDescent="0.25">
      <c r="A2615" s="532" t="str">
        <f>IF(ISNUMBER(VALUE(SUBSTITUTE('Named Boundary Report'!$A2614,"+",""))), VALUE(SUBSTITUTE('Named Boundary Report'!$A2614,"+","")), IF(TRIM('Named Boundary Report'!$A2614)="", "End of Project", $A2614))</f>
        <v>End of Project</v>
      </c>
      <c r="B2615" s="473" t="str">
        <f>IF(ISNUMBER('Named Boundary Report'!$A2614), "",TRIM(SUBSTITUTE('Named Boundary Report'!$A2614, CHAR(160), " ")))</f>
        <v/>
      </c>
      <c r="C2615" s="475">
        <f>'Named Boundary Report'!$F2614</f>
        <v>0</v>
      </c>
    </row>
    <row r="2616" spans="1:3" x14ac:dyDescent="0.25">
      <c r="A2616" s="532" t="str">
        <f>IF(ISNUMBER(VALUE(SUBSTITUTE('Named Boundary Report'!$A2615,"+",""))), VALUE(SUBSTITUTE('Named Boundary Report'!$A2615,"+","")), IF(TRIM('Named Boundary Report'!$A2615)="", "End of Project", $A2615))</f>
        <v>End of Project</v>
      </c>
      <c r="B2616" s="473" t="str">
        <f>IF(ISNUMBER('Named Boundary Report'!$A2615), "",TRIM(SUBSTITUTE('Named Boundary Report'!$A2615, CHAR(160), " ")))</f>
        <v/>
      </c>
      <c r="C2616" s="475">
        <f>'Named Boundary Report'!$F2615</f>
        <v>0</v>
      </c>
    </row>
    <row r="2617" spans="1:3" x14ac:dyDescent="0.25">
      <c r="A2617" s="532" t="str">
        <f>IF(ISNUMBER(VALUE(SUBSTITUTE('Named Boundary Report'!$A2616,"+",""))), VALUE(SUBSTITUTE('Named Boundary Report'!$A2616,"+","")), IF(TRIM('Named Boundary Report'!$A2616)="", "End of Project", $A2616))</f>
        <v>End of Project</v>
      </c>
      <c r="B2617" s="473" t="str">
        <f>IF(ISNUMBER('Named Boundary Report'!$A2616), "",TRIM(SUBSTITUTE('Named Boundary Report'!$A2616, CHAR(160), " ")))</f>
        <v/>
      </c>
      <c r="C2617" s="475">
        <f>'Named Boundary Report'!$F2616</f>
        <v>0</v>
      </c>
    </row>
    <row r="2618" spans="1:3" x14ac:dyDescent="0.25">
      <c r="A2618" s="532" t="str">
        <f>IF(ISNUMBER(VALUE(SUBSTITUTE('Named Boundary Report'!$A2617,"+",""))), VALUE(SUBSTITUTE('Named Boundary Report'!$A2617,"+","")), IF(TRIM('Named Boundary Report'!$A2617)="", "End of Project", $A2617))</f>
        <v>End of Project</v>
      </c>
      <c r="B2618" s="473" t="str">
        <f>IF(ISNUMBER('Named Boundary Report'!$A2617), "",TRIM(SUBSTITUTE('Named Boundary Report'!$A2617, CHAR(160), " ")))</f>
        <v/>
      </c>
      <c r="C2618" s="475">
        <f>'Named Boundary Report'!$F2617</f>
        <v>0</v>
      </c>
    </row>
    <row r="2619" spans="1:3" x14ac:dyDescent="0.25">
      <c r="A2619" s="532" t="str">
        <f>IF(ISNUMBER(VALUE(SUBSTITUTE('Named Boundary Report'!$A2618,"+",""))), VALUE(SUBSTITUTE('Named Boundary Report'!$A2618,"+","")), IF(TRIM('Named Boundary Report'!$A2618)="", "End of Project", $A2618))</f>
        <v>End of Project</v>
      </c>
      <c r="B2619" s="473" t="str">
        <f>IF(ISNUMBER('Named Boundary Report'!$A2618), "",TRIM(SUBSTITUTE('Named Boundary Report'!$A2618, CHAR(160), " ")))</f>
        <v/>
      </c>
      <c r="C2619" s="475">
        <f>'Named Boundary Report'!$F2618</f>
        <v>0</v>
      </c>
    </row>
    <row r="2620" spans="1:3" x14ac:dyDescent="0.25">
      <c r="A2620" s="532" t="str">
        <f>IF(ISNUMBER(VALUE(SUBSTITUTE('Named Boundary Report'!$A2619,"+",""))), VALUE(SUBSTITUTE('Named Boundary Report'!$A2619,"+","")), IF(TRIM('Named Boundary Report'!$A2619)="", "End of Project", $A2619))</f>
        <v>End of Project</v>
      </c>
      <c r="B2620" s="473" t="str">
        <f>IF(ISNUMBER('Named Boundary Report'!$A2619), "",TRIM(SUBSTITUTE('Named Boundary Report'!$A2619, CHAR(160), " ")))</f>
        <v/>
      </c>
      <c r="C2620" s="475">
        <f>'Named Boundary Report'!$F2619</f>
        <v>0</v>
      </c>
    </row>
    <row r="2621" spans="1:3" x14ac:dyDescent="0.25">
      <c r="A2621" s="532" t="str">
        <f>IF(ISNUMBER(VALUE(SUBSTITUTE('Named Boundary Report'!$A2620,"+",""))), VALUE(SUBSTITUTE('Named Boundary Report'!$A2620,"+","")), IF(TRIM('Named Boundary Report'!$A2620)="", "End of Project", $A2620))</f>
        <v>End of Project</v>
      </c>
      <c r="B2621" s="473" t="str">
        <f>IF(ISNUMBER('Named Boundary Report'!$A2620), "",TRIM(SUBSTITUTE('Named Boundary Report'!$A2620, CHAR(160), " ")))</f>
        <v/>
      </c>
      <c r="C2621" s="475">
        <f>'Named Boundary Report'!$F2620</f>
        <v>0</v>
      </c>
    </row>
    <row r="2622" spans="1:3" x14ac:dyDescent="0.25">
      <c r="A2622" s="532" t="str">
        <f>IF(ISNUMBER(VALUE(SUBSTITUTE('Named Boundary Report'!$A2621,"+",""))), VALUE(SUBSTITUTE('Named Boundary Report'!$A2621,"+","")), IF(TRIM('Named Boundary Report'!$A2621)="", "End of Project", $A2621))</f>
        <v>End of Project</v>
      </c>
      <c r="B2622" s="473" t="str">
        <f>IF(ISNUMBER('Named Boundary Report'!$A2621), "",TRIM(SUBSTITUTE('Named Boundary Report'!$A2621, CHAR(160), " ")))</f>
        <v/>
      </c>
      <c r="C2622" s="475">
        <f>'Named Boundary Report'!$F2621</f>
        <v>0</v>
      </c>
    </row>
    <row r="2623" spans="1:3" x14ac:dyDescent="0.25">
      <c r="A2623" s="532" t="str">
        <f>IF(ISNUMBER(VALUE(SUBSTITUTE('Named Boundary Report'!$A2622,"+",""))), VALUE(SUBSTITUTE('Named Boundary Report'!$A2622,"+","")), IF(TRIM('Named Boundary Report'!$A2622)="", "End of Project", $A2622))</f>
        <v>End of Project</v>
      </c>
      <c r="B2623" s="473" t="str">
        <f>IF(ISNUMBER('Named Boundary Report'!$A2622), "",TRIM(SUBSTITUTE('Named Boundary Report'!$A2622, CHAR(160), " ")))</f>
        <v/>
      </c>
      <c r="C2623" s="475">
        <f>'Named Boundary Report'!$F2622</f>
        <v>0</v>
      </c>
    </row>
    <row r="2624" spans="1:3" x14ac:dyDescent="0.25">
      <c r="A2624" s="532" t="str">
        <f>IF(ISNUMBER(VALUE(SUBSTITUTE('Named Boundary Report'!$A2623,"+",""))), VALUE(SUBSTITUTE('Named Boundary Report'!$A2623,"+","")), IF(TRIM('Named Boundary Report'!$A2623)="", "End of Project", $A2623))</f>
        <v>End of Project</v>
      </c>
      <c r="B2624" s="473" t="str">
        <f>IF(ISNUMBER('Named Boundary Report'!$A2623), "",TRIM(SUBSTITUTE('Named Boundary Report'!$A2623, CHAR(160), " ")))</f>
        <v/>
      </c>
      <c r="C2624" s="475">
        <f>'Named Boundary Report'!$F2623</f>
        <v>0</v>
      </c>
    </row>
    <row r="2625" spans="1:3" x14ac:dyDescent="0.25">
      <c r="A2625" s="532" t="str">
        <f>IF(ISNUMBER(VALUE(SUBSTITUTE('Named Boundary Report'!$A2624,"+",""))), VALUE(SUBSTITUTE('Named Boundary Report'!$A2624,"+","")), IF(TRIM('Named Boundary Report'!$A2624)="", "End of Project", $A2624))</f>
        <v>End of Project</v>
      </c>
      <c r="B2625" s="473" t="str">
        <f>IF(ISNUMBER('Named Boundary Report'!$A2624), "",TRIM(SUBSTITUTE('Named Boundary Report'!$A2624, CHAR(160), " ")))</f>
        <v/>
      </c>
      <c r="C2625" s="475">
        <f>'Named Boundary Report'!$F2624</f>
        <v>0</v>
      </c>
    </row>
    <row r="2626" spans="1:3" x14ac:dyDescent="0.25">
      <c r="A2626" s="532" t="str">
        <f>IF(ISNUMBER(VALUE(SUBSTITUTE('Named Boundary Report'!$A2625,"+",""))), VALUE(SUBSTITUTE('Named Boundary Report'!$A2625,"+","")), IF(TRIM('Named Boundary Report'!$A2625)="", "End of Project", $A2625))</f>
        <v>End of Project</v>
      </c>
      <c r="B2626" s="473" t="str">
        <f>IF(ISNUMBER('Named Boundary Report'!$A2625), "",TRIM(SUBSTITUTE('Named Boundary Report'!$A2625, CHAR(160), " ")))</f>
        <v/>
      </c>
      <c r="C2626" s="475">
        <f>'Named Boundary Report'!$F2625</f>
        <v>0</v>
      </c>
    </row>
    <row r="2627" spans="1:3" x14ac:dyDescent="0.25">
      <c r="A2627" s="532" t="str">
        <f>IF(ISNUMBER(VALUE(SUBSTITUTE('Named Boundary Report'!$A2626,"+",""))), VALUE(SUBSTITUTE('Named Boundary Report'!$A2626,"+","")), IF(TRIM('Named Boundary Report'!$A2626)="", "End of Project", $A2626))</f>
        <v>End of Project</v>
      </c>
      <c r="B2627" s="473" t="str">
        <f>IF(ISNUMBER('Named Boundary Report'!$A2626), "",TRIM(SUBSTITUTE('Named Boundary Report'!$A2626, CHAR(160), " ")))</f>
        <v/>
      </c>
      <c r="C2627" s="475">
        <f>'Named Boundary Report'!$F2626</f>
        <v>0</v>
      </c>
    </row>
    <row r="2628" spans="1:3" x14ac:dyDescent="0.25">
      <c r="A2628" s="532" t="str">
        <f>IF(ISNUMBER(VALUE(SUBSTITUTE('Named Boundary Report'!$A2627,"+",""))), VALUE(SUBSTITUTE('Named Boundary Report'!$A2627,"+","")), IF(TRIM('Named Boundary Report'!$A2627)="", "End of Project", $A2627))</f>
        <v>End of Project</v>
      </c>
      <c r="B2628" s="473" t="str">
        <f>IF(ISNUMBER('Named Boundary Report'!$A2627), "",TRIM(SUBSTITUTE('Named Boundary Report'!$A2627, CHAR(160), " ")))</f>
        <v/>
      </c>
      <c r="C2628" s="475">
        <f>'Named Boundary Report'!$F2627</f>
        <v>0</v>
      </c>
    </row>
    <row r="2629" spans="1:3" x14ac:dyDescent="0.25">
      <c r="A2629" s="532" t="str">
        <f>IF(ISNUMBER(VALUE(SUBSTITUTE('Named Boundary Report'!$A2628,"+",""))), VALUE(SUBSTITUTE('Named Boundary Report'!$A2628,"+","")), IF(TRIM('Named Boundary Report'!$A2628)="", "End of Project", $A2628))</f>
        <v>End of Project</v>
      </c>
      <c r="B2629" s="473" t="str">
        <f>IF(ISNUMBER('Named Boundary Report'!$A2628), "",TRIM(SUBSTITUTE('Named Boundary Report'!$A2628, CHAR(160), " ")))</f>
        <v/>
      </c>
      <c r="C2629" s="475">
        <f>'Named Boundary Report'!$F2628</f>
        <v>0</v>
      </c>
    </row>
    <row r="2630" spans="1:3" x14ac:dyDescent="0.25">
      <c r="A2630" s="532" t="str">
        <f>IF(ISNUMBER(VALUE(SUBSTITUTE('Named Boundary Report'!$A2629,"+",""))), VALUE(SUBSTITUTE('Named Boundary Report'!$A2629,"+","")), IF(TRIM('Named Boundary Report'!$A2629)="", "End of Project", $A2629))</f>
        <v>End of Project</v>
      </c>
      <c r="B2630" s="473" t="str">
        <f>IF(ISNUMBER('Named Boundary Report'!$A2629), "",TRIM(SUBSTITUTE('Named Boundary Report'!$A2629, CHAR(160), " ")))</f>
        <v/>
      </c>
      <c r="C2630" s="475">
        <f>'Named Boundary Report'!$F2629</f>
        <v>0</v>
      </c>
    </row>
    <row r="2631" spans="1:3" x14ac:dyDescent="0.25">
      <c r="A2631" s="532" t="str">
        <f>IF(ISNUMBER(VALUE(SUBSTITUTE('Named Boundary Report'!$A2630,"+",""))), VALUE(SUBSTITUTE('Named Boundary Report'!$A2630,"+","")), IF(TRIM('Named Boundary Report'!$A2630)="", "End of Project", $A2630))</f>
        <v>End of Project</v>
      </c>
      <c r="B2631" s="473" t="str">
        <f>IF(ISNUMBER('Named Boundary Report'!$A2630), "",TRIM(SUBSTITUTE('Named Boundary Report'!$A2630, CHAR(160), " ")))</f>
        <v/>
      </c>
      <c r="C2631" s="475">
        <f>'Named Boundary Report'!$F2630</f>
        <v>0</v>
      </c>
    </row>
    <row r="2632" spans="1:3" x14ac:dyDescent="0.25">
      <c r="A2632" s="532" t="str">
        <f>IF(ISNUMBER(VALUE(SUBSTITUTE('Named Boundary Report'!$A2631,"+",""))), VALUE(SUBSTITUTE('Named Boundary Report'!$A2631,"+","")), IF(TRIM('Named Boundary Report'!$A2631)="", "End of Project", $A2631))</f>
        <v>End of Project</v>
      </c>
      <c r="B2632" s="473" t="str">
        <f>IF(ISNUMBER('Named Boundary Report'!$A2631), "",TRIM(SUBSTITUTE('Named Boundary Report'!$A2631, CHAR(160), " ")))</f>
        <v/>
      </c>
      <c r="C2632" s="475">
        <f>'Named Boundary Report'!$F2631</f>
        <v>0</v>
      </c>
    </row>
    <row r="2633" spans="1:3" x14ac:dyDescent="0.25">
      <c r="A2633" s="532" t="str">
        <f>IF(ISNUMBER(VALUE(SUBSTITUTE('Named Boundary Report'!$A2632,"+",""))), VALUE(SUBSTITUTE('Named Boundary Report'!$A2632,"+","")), IF(TRIM('Named Boundary Report'!$A2632)="", "End of Project", $A2632))</f>
        <v>End of Project</v>
      </c>
      <c r="B2633" s="473" t="str">
        <f>IF(ISNUMBER('Named Boundary Report'!$A2632), "",TRIM(SUBSTITUTE('Named Boundary Report'!$A2632, CHAR(160), " ")))</f>
        <v/>
      </c>
      <c r="C2633" s="475">
        <f>'Named Boundary Report'!$F2632</f>
        <v>0</v>
      </c>
    </row>
    <row r="2634" spans="1:3" x14ac:dyDescent="0.25">
      <c r="A2634" s="532" t="str">
        <f>IF(ISNUMBER(VALUE(SUBSTITUTE('Named Boundary Report'!$A2633,"+",""))), VALUE(SUBSTITUTE('Named Boundary Report'!$A2633,"+","")), IF(TRIM('Named Boundary Report'!$A2633)="", "End of Project", $A2633))</f>
        <v>End of Project</v>
      </c>
      <c r="B2634" s="473" t="str">
        <f>IF(ISNUMBER('Named Boundary Report'!$A2633), "",TRIM(SUBSTITUTE('Named Boundary Report'!$A2633, CHAR(160), " ")))</f>
        <v/>
      </c>
      <c r="C2634" s="475">
        <f>'Named Boundary Report'!$F2633</f>
        <v>0</v>
      </c>
    </row>
    <row r="2635" spans="1:3" x14ac:dyDescent="0.25">
      <c r="A2635" s="532" t="str">
        <f>IF(ISNUMBER(VALUE(SUBSTITUTE('Named Boundary Report'!$A2634,"+",""))), VALUE(SUBSTITUTE('Named Boundary Report'!$A2634,"+","")), IF(TRIM('Named Boundary Report'!$A2634)="", "End of Project", $A2634))</f>
        <v>End of Project</v>
      </c>
      <c r="B2635" s="473" t="str">
        <f>IF(ISNUMBER('Named Boundary Report'!$A2634), "",TRIM(SUBSTITUTE('Named Boundary Report'!$A2634, CHAR(160), " ")))</f>
        <v/>
      </c>
      <c r="C2635" s="475">
        <f>'Named Boundary Report'!$F2634</f>
        <v>0</v>
      </c>
    </row>
    <row r="2636" spans="1:3" x14ac:dyDescent="0.25">
      <c r="A2636" s="532" t="str">
        <f>IF(ISNUMBER(VALUE(SUBSTITUTE('Named Boundary Report'!$A2635,"+",""))), VALUE(SUBSTITUTE('Named Boundary Report'!$A2635,"+","")), IF(TRIM('Named Boundary Report'!$A2635)="", "End of Project", $A2635))</f>
        <v>End of Project</v>
      </c>
      <c r="B2636" s="473" t="str">
        <f>IF(ISNUMBER('Named Boundary Report'!$A2635), "",TRIM(SUBSTITUTE('Named Boundary Report'!$A2635, CHAR(160), " ")))</f>
        <v/>
      </c>
      <c r="C2636" s="475">
        <f>'Named Boundary Report'!$F2635</f>
        <v>0</v>
      </c>
    </row>
    <row r="2637" spans="1:3" x14ac:dyDescent="0.25">
      <c r="A2637" s="532" t="str">
        <f>IF(ISNUMBER(VALUE(SUBSTITUTE('Named Boundary Report'!$A2636,"+",""))), VALUE(SUBSTITUTE('Named Boundary Report'!$A2636,"+","")), IF(TRIM('Named Boundary Report'!$A2636)="", "End of Project", $A2636))</f>
        <v>End of Project</v>
      </c>
      <c r="B2637" s="473" t="str">
        <f>IF(ISNUMBER('Named Boundary Report'!$A2636), "",TRIM(SUBSTITUTE('Named Boundary Report'!$A2636, CHAR(160), " ")))</f>
        <v/>
      </c>
      <c r="C2637" s="475">
        <f>'Named Boundary Report'!$F2636</f>
        <v>0</v>
      </c>
    </row>
    <row r="2638" spans="1:3" x14ac:dyDescent="0.25">
      <c r="A2638" s="532" t="str">
        <f>IF(ISNUMBER(VALUE(SUBSTITUTE('Named Boundary Report'!$A2637,"+",""))), VALUE(SUBSTITUTE('Named Boundary Report'!$A2637,"+","")), IF(TRIM('Named Boundary Report'!$A2637)="", "End of Project", $A2637))</f>
        <v>End of Project</v>
      </c>
      <c r="B2638" s="473" t="str">
        <f>IF(ISNUMBER('Named Boundary Report'!$A2637), "",TRIM(SUBSTITUTE('Named Boundary Report'!$A2637, CHAR(160), " ")))</f>
        <v/>
      </c>
      <c r="C2638" s="475">
        <f>'Named Boundary Report'!$F2637</f>
        <v>0</v>
      </c>
    </row>
    <row r="2639" spans="1:3" x14ac:dyDescent="0.25">
      <c r="A2639" s="532" t="str">
        <f>IF(ISNUMBER(VALUE(SUBSTITUTE('Named Boundary Report'!$A2638,"+",""))), VALUE(SUBSTITUTE('Named Boundary Report'!$A2638,"+","")), IF(TRIM('Named Boundary Report'!$A2638)="", "End of Project", $A2638))</f>
        <v>End of Project</v>
      </c>
      <c r="B2639" s="473" t="str">
        <f>IF(ISNUMBER('Named Boundary Report'!$A2638), "",TRIM(SUBSTITUTE('Named Boundary Report'!$A2638, CHAR(160), " ")))</f>
        <v/>
      </c>
      <c r="C2639" s="475">
        <f>'Named Boundary Report'!$F2638</f>
        <v>0</v>
      </c>
    </row>
    <row r="2640" spans="1:3" x14ac:dyDescent="0.25">
      <c r="A2640" s="532" t="str">
        <f>IF(ISNUMBER(VALUE(SUBSTITUTE('Named Boundary Report'!$A2639,"+",""))), VALUE(SUBSTITUTE('Named Boundary Report'!$A2639,"+","")), IF(TRIM('Named Boundary Report'!$A2639)="", "End of Project", $A2639))</f>
        <v>End of Project</v>
      </c>
      <c r="B2640" s="473" t="str">
        <f>IF(ISNUMBER('Named Boundary Report'!$A2639), "",TRIM(SUBSTITUTE('Named Boundary Report'!$A2639, CHAR(160), " ")))</f>
        <v/>
      </c>
      <c r="C2640" s="475">
        <f>'Named Boundary Report'!$F2639</f>
        <v>0</v>
      </c>
    </row>
    <row r="2641" spans="1:3" x14ac:dyDescent="0.25">
      <c r="A2641" s="532" t="str">
        <f>IF(ISNUMBER(VALUE(SUBSTITUTE('Named Boundary Report'!$A2640,"+",""))), VALUE(SUBSTITUTE('Named Boundary Report'!$A2640,"+","")), IF(TRIM('Named Boundary Report'!$A2640)="", "End of Project", $A2640))</f>
        <v>End of Project</v>
      </c>
      <c r="B2641" s="473" t="str">
        <f>IF(ISNUMBER('Named Boundary Report'!$A2640), "",TRIM(SUBSTITUTE('Named Boundary Report'!$A2640, CHAR(160), " ")))</f>
        <v/>
      </c>
      <c r="C2641" s="475">
        <f>'Named Boundary Report'!$F2640</f>
        <v>0</v>
      </c>
    </row>
    <row r="2642" spans="1:3" x14ac:dyDescent="0.25">
      <c r="A2642" s="532" t="str">
        <f>IF(ISNUMBER(VALUE(SUBSTITUTE('Named Boundary Report'!$A2641,"+",""))), VALUE(SUBSTITUTE('Named Boundary Report'!$A2641,"+","")), IF(TRIM('Named Boundary Report'!$A2641)="", "End of Project", $A2641))</f>
        <v>End of Project</v>
      </c>
      <c r="B2642" s="473" t="str">
        <f>IF(ISNUMBER('Named Boundary Report'!$A2641), "",TRIM(SUBSTITUTE('Named Boundary Report'!$A2641, CHAR(160), " ")))</f>
        <v/>
      </c>
      <c r="C2642" s="475">
        <f>'Named Boundary Report'!$F2641</f>
        <v>0</v>
      </c>
    </row>
    <row r="2643" spans="1:3" x14ac:dyDescent="0.25">
      <c r="A2643" s="532" t="str">
        <f>IF(ISNUMBER(VALUE(SUBSTITUTE('Named Boundary Report'!$A2642,"+",""))), VALUE(SUBSTITUTE('Named Boundary Report'!$A2642,"+","")), IF(TRIM('Named Boundary Report'!$A2642)="", "End of Project", $A2642))</f>
        <v>End of Project</v>
      </c>
      <c r="B2643" s="473" t="str">
        <f>IF(ISNUMBER('Named Boundary Report'!$A2642), "",TRIM(SUBSTITUTE('Named Boundary Report'!$A2642, CHAR(160), " ")))</f>
        <v/>
      </c>
      <c r="C2643" s="475">
        <f>'Named Boundary Report'!$F2642</f>
        <v>0</v>
      </c>
    </row>
    <row r="2644" spans="1:3" x14ac:dyDescent="0.25">
      <c r="A2644" s="532" t="str">
        <f>IF(ISNUMBER(VALUE(SUBSTITUTE('Named Boundary Report'!$A2643,"+",""))), VALUE(SUBSTITUTE('Named Boundary Report'!$A2643,"+","")), IF(TRIM('Named Boundary Report'!$A2643)="", "End of Project", $A2643))</f>
        <v>End of Project</v>
      </c>
      <c r="B2644" s="473" t="str">
        <f>IF(ISNUMBER('Named Boundary Report'!$A2643), "",TRIM(SUBSTITUTE('Named Boundary Report'!$A2643, CHAR(160), " ")))</f>
        <v/>
      </c>
      <c r="C2644" s="475">
        <f>'Named Boundary Report'!$F2643</f>
        <v>0</v>
      </c>
    </row>
    <row r="2645" spans="1:3" x14ac:dyDescent="0.25">
      <c r="A2645" s="532" t="str">
        <f>IF(ISNUMBER(VALUE(SUBSTITUTE('Named Boundary Report'!$A2644,"+",""))), VALUE(SUBSTITUTE('Named Boundary Report'!$A2644,"+","")), IF(TRIM('Named Boundary Report'!$A2644)="", "End of Project", $A2644))</f>
        <v>End of Project</v>
      </c>
      <c r="B2645" s="473" t="str">
        <f>IF(ISNUMBER('Named Boundary Report'!$A2644), "",TRIM(SUBSTITUTE('Named Boundary Report'!$A2644, CHAR(160), " ")))</f>
        <v/>
      </c>
      <c r="C2645" s="475">
        <f>'Named Boundary Report'!$F2644</f>
        <v>0</v>
      </c>
    </row>
    <row r="2646" spans="1:3" x14ac:dyDescent="0.25">
      <c r="A2646" s="532" t="str">
        <f>IF(ISNUMBER(VALUE(SUBSTITUTE('Named Boundary Report'!$A2645,"+",""))), VALUE(SUBSTITUTE('Named Boundary Report'!$A2645,"+","")), IF(TRIM('Named Boundary Report'!$A2645)="", "End of Project", $A2645))</f>
        <v>End of Project</v>
      </c>
      <c r="B2646" s="473" t="str">
        <f>IF(ISNUMBER('Named Boundary Report'!$A2645), "",TRIM(SUBSTITUTE('Named Boundary Report'!$A2645, CHAR(160), " ")))</f>
        <v/>
      </c>
      <c r="C2646" s="475">
        <f>'Named Boundary Report'!$F2645</f>
        <v>0</v>
      </c>
    </row>
    <row r="2647" spans="1:3" x14ac:dyDescent="0.25">
      <c r="A2647" s="532" t="str">
        <f>IF(ISNUMBER(VALUE(SUBSTITUTE('Named Boundary Report'!$A2646,"+",""))), VALUE(SUBSTITUTE('Named Boundary Report'!$A2646,"+","")), IF(TRIM('Named Boundary Report'!$A2646)="", "End of Project", $A2646))</f>
        <v>End of Project</v>
      </c>
      <c r="B2647" s="473" t="str">
        <f>IF(ISNUMBER('Named Boundary Report'!$A2646), "",TRIM(SUBSTITUTE('Named Boundary Report'!$A2646, CHAR(160), " ")))</f>
        <v/>
      </c>
      <c r="C2647" s="475">
        <f>'Named Boundary Report'!$F2646</f>
        <v>0</v>
      </c>
    </row>
    <row r="2648" spans="1:3" x14ac:dyDescent="0.25">
      <c r="A2648" s="532" t="str">
        <f>IF(ISNUMBER(VALUE(SUBSTITUTE('Named Boundary Report'!$A2647,"+",""))), VALUE(SUBSTITUTE('Named Boundary Report'!$A2647,"+","")), IF(TRIM('Named Boundary Report'!$A2647)="", "End of Project", $A2647))</f>
        <v>End of Project</v>
      </c>
      <c r="B2648" s="473" t="str">
        <f>IF(ISNUMBER('Named Boundary Report'!$A2647), "",TRIM(SUBSTITUTE('Named Boundary Report'!$A2647, CHAR(160), " ")))</f>
        <v/>
      </c>
      <c r="C2648" s="475">
        <f>'Named Boundary Report'!$F2647</f>
        <v>0</v>
      </c>
    </row>
    <row r="2649" spans="1:3" x14ac:dyDescent="0.25">
      <c r="A2649" s="532" t="str">
        <f>IF(ISNUMBER(VALUE(SUBSTITUTE('Named Boundary Report'!$A2648,"+",""))), VALUE(SUBSTITUTE('Named Boundary Report'!$A2648,"+","")), IF(TRIM('Named Boundary Report'!$A2648)="", "End of Project", $A2648))</f>
        <v>End of Project</v>
      </c>
      <c r="B2649" s="473" t="str">
        <f>IF(ISNUMBER('Named Boundary Report'!$A2648), "",TRIM(SUBSTITUTE('Named Boundary Report'!$A2648, CHAR(160), " ")))</f>
        <v/>
      </c>
      <c r="C2649" s="475">
        <f>'Named Boundary Report'!$F2648</f>
        <v>0</v>
      </c>
    </row>
    <row r="2650" spans="1:3" x14ac:dyDescent="0.25">
      <c r="A2650" s="532" t="str">
        <f>IF(ISNUMBER(VALUE(SUBSTITUTE('Named Boundary Report'!$A2649,"+",""))), VALUE(SUBSTITUTE('Named Boundary Report'!$A2649,"+","")), IF(TRIM('Named Boundary Report'!$A2649)="", "End of Project", $A2649))</f>
        <v>End of Project</v>
      </c>
      <c r="B2650" s="473" t="str">
        <f>IF(ISNUMBER('Named Boundary Report'!$A2649), "",TRIM(SUBSTITUTE('Named Boundary Report'!$A2649, CHAR(160), " ")))</f>
        <v/>
      </c>
      <c r="C2650" s="475">
        <f>'Named Boundary Report'!$F2649</f>
        <v>0</v>
      </c>
    </row>
    <row r="2651" spans="1:3" x14ac:dyDescent="0.25">
      <c r="A2651" s="532" t="str">
        <f>IF(ISNUMBER(VALUE(SUBSTITUTE('Named Boundary Report'!$A2650,"+",""))), VALUE(SUBSTITUTE('Named Boundary Report'!$A2650,"+","")), IF(TRIM('Named Boundary Report'!$A2650)="", "End of Project", $A2650))</f>
        <v>End of Project</v>
      </c>
      <c r="B2651" s="473" t="str">
        <f>IF(ISNUMBER('Named Boundary Report'!$A2650), "",TRIM(SUBSTITUTE('Named Boundary Report'!$A2650, CHAR(160), " ")))</f>
        <v/>
      </c>
      <c r="C2651" s="475">
        <f>'Named Boundary Report'!$F2650</f>
        <v>0</v>
      </c>
    </row>
    <row r="2652" spans="1:3" x14ac:dyDescent="0.25">
      <c r="A2652" s="532" t="str">
        <f>IF(ISNUMBER(VALUE(SUBSTITUTE('Named Boundary Report'!$A2651,"+",""))), VALUE(SUBSTITUTE('Named Boundary Report'!$A2651,"+","")), IF(TRIM('Named Boundary Report'!$A2651)="", "End of Project", $A2651))</f>
        <v>End of Project</v>
      </c>
      <c r="B2652" s="473" t="str">
        <f>IF(ISNUMBER('Named Boundary Report'!$A2651), "",TRIM(SUBSTITUTE('Named Boundary Report'!$A2651, CHAR(160), " ")))</f>
        <v/>
      </c>
      <c r="C2652" s="475">
        <f>'Named Boundary Report'!$F2651</f>
        <v>0</v>
      </c>
    </row>
    <row r="2653" spans="1:3" x14ac:dyDescent="0.25">
      <c r="A2653" s="532" t="str">
        <f>IF(ISNUMBER(VALUE(SUBSTITUTE('Named Boundary Report'!$A2652,"+",""))), VALUE(SUBSTITUTE('Named Boundary Report'!$A2652,"+","")), IF(TRIM('Named Boundary Report'!$A2652)="", "End of Project", $A2652))</f>
        <v>End of Project</v>
      </c>
      <c r="B2653" s="473" t="str">
        <f>IF(ISNUMBER('Named Boundary Report'!$A2652), "",TRIM(SUBSTITUTE('Named Boundary Report'!$A2652, CHAR(160), " ")))</f>
        <v/>
      </c>
      <c r="C2653" s="475">
        <f>'Named Boundary Report'!$F2652</f>
        <v>0</v>
      </c>
    </row>
    <row r="2654" spans="1:3" x14ac:dyDescent="0.25">
      <c r="A2654" s="532" t="str">
        <f>IF(ISNUMBER(VALUE(SUBSTITUTE('Named Boundary Report'!$A2653,"+",""))), VALUE(SUBSTITUTE('Named Boundary Report'!$A2653,"+","")), IF(TRIM('Named Boundary Report'!$A2653)="", "End of Project", $A2653))</f>
        <v>End of Project</v>
      </c>
      <c r="B2654" s="473" t="str">
        <f>IF(ISNUMBER('Named Boundary Report'!$A2653), "",TRIM(SUBSTITUTE('Named Boundary Report'!$A2653, CHAR(160), " ")))</f>
        <v/>
      </c>
      <c r="C2654" s="475">
        <f>'Named Boundary Report'!$F2653</f>
        <v>0</v>
      </c>
    </row>
    <row r="2655" spans="1:3" x14ac:dyDescent="0.25">
      <c r="A2655" s="532" t="str">
        <f>IF(ISNUMBER(VALUE(SUBSTITUTE('Named Boundary Report'!$A2654,"+",""))), VALUE(SUBSTITUTE('Named Boundary Report'!$A2654,"+","")), IF(TRIM('Named Boundary Report'!$A2654)="", "End of Project", $A2654))</f>
        <v>End of Project</v>
      </c>
      <c r="B2655" s="473" t="str">
        <f>IF(ISNUMBER('Named Boundary Report'!$A2654), "",TRIM(SUBSTITUTE('Named Boundary Report'!$A2654, CHAR(160), " ")))</f>
        <v/>
      </c>
      <c r="C2655" s="475">
        <f>'Named Boundary Report'!$F2654</f>
        <v>0</v>
      </c>
    </row>
    <row r="2656" spans="1:3" x14ac:dyDescent="0.25">
      <c r="A2656" s="532" t="str">
        <f>IF(ISNUMBER(VALUE(SUBSTITUTE('Named Boundary Report'!$A2655,"+",""))), VALUE(SUBSTITUTE('Named Boundary Report'!$A2655,"+","")), IF(TRIM('Named Boundary Report'!$A2655)="", "End of Project", $A2655))</f>
        <v>End of Project</v>
      </c>
      <c r="B2656" s="473" t="str">
        <f>IF(ISNUMBER('Named Boundary Report'!$A2655), "",TRIM(SUBSTITUTE('Named Boundary Report'!$A2655, CHAR(160), " ")))</f>
        <v/>
      </c>
      <c r="C2656" s="475">
        <f>'Named Boundary Report'!$F2655</f>
        <v>0</v>
      </c>
    </row>
    <row r="2657" spans="1:3" x14ac:dyDescent="0.25">
      <c r="A2657" s="532" t="str">
        <f>IF(ISNUMBER(VALUE(SUBSTITUTE('Named Boundary Report'!$A2656,"+",""))), VALUE(SUBSTITUTE('Named Boundary Report'!$A2656,"+","")), IF(TRIM('Named Boundary Report'!$A2656)="", "End of Project", $A2656))</f>
        <v>End of Project</v>
      </c>
      <c r="B2657" s="473" t="str">
        <f>IF(ISNUMBER('Named Boundary Report'!$A2656), "",TRIM(SUBSTITUTE('Named Boundary Report'!$A2656, CHAR(160), " ")))</f>
        <v/>
      </c>
      <c r="C2657" s="475">
        <f>'Named Boundary Report'!$F2656</f>
        <v>0</v>
      </c>
    </row>
    <row r="2658" spans="1:3" x14ac:dyDescent="0.25">
      <c r="A2658" s="532" t="str">
        <f>IF(ISNUMBER(VALUE(SUBSTITUTE('Named Boundary Report'!$A2657,"+",""))), VALUE(SUBSTITUTE('Named Boundary Report'!$A2657,"+","")), IF(TRIM('Named Boundary Report'!$A2657)="", "End of Project", $A2657))</f>
        <v>End of Project</v>
      </c>
      <c r="B2658" s="473" t="str">
        <f>IF(ISNUMBER('Named Boundary Report'!$A2657), "",TRIM(SUBSTITUTE('Named Boundary Report'!$A2657, CHAR(160), " ")))</f>
        <v/>
      </c>
      <c r="C2658" s="475">
        <f>'Named Boundary Report'!$F2657</f>
        <v>0</v>
      </c>
    </row>
    <row r="2659" spans="1:3" x14ac:dyDescent="0.25">
      <c r="A2659" s="532" t="str">
        <f>IF(ISNUMBER(VALUE(SUBSTITUTE('Named Boundary Report'!$A2658,"+",""))), VALUE(SUBSTITUTE('Named Boundary Report'!$A2658,"+","")), IF(TRIM('Named Boundary Report'!$A2658)="", "End of Project", $A2658))</f>
        <v>End of Project</v>
      </c>
      <c r="B2659" s="473" t="str">
        <f>IF(ISNUMBER('Named Boundary Report'!$A2658), "",TRIM(SUBSTITUTE('Named Boundary Report'!$A2658, CHAR(160), " ")))</f>
        <v/>
      </c>
      <c r="C2659" s="475">
        <f>'Named Boundary Report'!$F2658</f>
        <v>0</v>
      </c>
    </row>
    <row r="2660" spans="1:3" x14ac:dyDescent="0.25">
      <c r="A2660" s="532" t="str">
        <f>IF(ISNUMBER(VALUE(SUBSTITUTE('Named Boundary Report'!$A2659,"+",""))), VALUE(SUBSTITUTE('Named Boundary Report'!$A2659,"+","")), IF(TRIM('Named Boundary Report'!$A2659)="", "End of Project", $A2659))</f>
        <v>End of Project</v>
      </c>
      <c r="B2660" s="473" t="str">
        <f>IF(ISNUMBER('Named Boundary Report'!$A2659), "",TRIM(SUBSTITUTE('Named Boundary Report'!$A2659, CHAR(160), " ")))</f>
        <v/>
      </c>
      <c r="C2660" s="475">
        <f>'Named Boundary Report'!$F2659</f>
        <v>0</v>
      </c>
    </row>
    <row r="2661" spans="1:3" x14ac:dyDescent="0.25">
      <c r="A2661" s="532" t="str">
        <f>IF(ISNUMBER(VALUE(SUBSTITUTE('Named Boundary Report'!$A2660,"+",""))), VALUE(SUBSTITUTE('Named Boundary Report'!$A2660,"+","")), IF(TRIM('Named Boundary Report'!$A2660)="", "End of Project", $A2660))</f>
        <v>End of Project</v>
      </c>
      <c r="B2661" s="473" t="str">
        <f>IF(ISNUMBER('Named Boundary Report'!$A2660), "",TRIM(SUBSTITUTE('Named Boundary Report'!$A2660, CHAR(160), " ")))</f>
        <v/>
      </c>
      <c r="C2661" s="475">
        <f>'Named Boundary Report'!$F2660</f>
        <v>0</v>
      </c>
    </row>
    <row r="2662" spans="1:3" x14ac:dyDescent="0.25">
      <c r="A2662" s="532" t="str">
        <f>IF(ISNUMBER(VALUE(SUBSTITUTE('Named Boundary Report'!$A2661,"+",""))), VALUE(SUBSTITUTE('Named Boundary Report'!$A2661,"+","")), IF(TRIM('Named Boundary Report'!$A2661)="", "End of Project", $A2661))</f>
        <v>End of Project</v>
      </c>
      <c r="B2662" s="473" t="str">
        <f>IF(ISNUMBER('Named Boundary Report'!$A2661), "",TRIM(SUBSTITUTE('Named Boundary Report'!$A2661, CHAR(160), " ")))</f>
        <v/>
      </c>
      <c r="C2662" s="475">
        <f>'Named Boundary Report'!$F2661</f>
        <v>0</v>
      </c>
    </row>
    <row r="2663" spans="1:3" x14ac:dyDescent="0.25">
      <c r="A2663" s="532" t="str">
        <f>IF(ISNUMBER(VALUE(SUBSTITUTE('Named Boundary Report'!$A2662,"+",""))), VALUE(SUBSTITUTE('Named Boundary Report'!$A2662,"+","")), IF(TRIM('Named Boundary Report'!$A2662)="", "End of Project", $A2662))</f>
        <v>End of Project</v>
      </c>
      <c r="B2663" s="473" t="str">
        <f>IF(ISNUMBER('Named Boundary Report'!$A2662), "",TRIM(SUBSTITUTE('Named Boundary Report'!$A2662, CHAR(160), " ")))</f>
        <v/>
      </c>
      <c r="C2663" s="475">
        <f>'Named Boundary Report'!$F2662</f>
        <v>0</v>
      </c>
    </row>
    <row r="2664" spans="1:3" x14ac:dyDescent="0.25">
      <c r="A2664" s="532" t="str">
        <f>IF(ISNUMBER(VALUE(SUBSTITUTE('Named Boundary Report'!$A2663,"+",""))), VALUE(SUBSTITUTE('Named Boundary Report'!$A2663,"+","")), IF(TRIM('Named Boundary Report'!$A2663)="", "End of Project", $A2663))</f>
        <v>End of Project</v>
      </c>
      <c r="B2664" s="473" t="str">
        <f>IF(ISNUMBER('Named Boundary Report'!$A2663), "",TRIM(SUBSTITUTE('Named Boundary Report'!$A2663, CHAR(160), " ")))</f>
        <v/>
      </c>
      <c r="C2664" s="475">
        <f>'Named Boundary Report'!$F2663</f>
        <v>0</v>
      </c>
    </row>
    <row r="2665" spans="1:3" x14ac:dyDescent="0.25">
      <c r="A2665" s="532" t="str">
        <f>IF(ISNUMBER(VALUE(SUBSTITUTE('Named Boundary Report'!$A2664,"+",""))), VALUE(SUBSTITUTE('Named Boundary Report'!$A2664,"+","")), IF(TRIM('Named Boundary Report'!$A2664)="", "End of Project", $A2664))</f>
        <v>End of Project</v>
      </c>
      <c r="B2665" s="473" t="str">
        <f>IF(ISNUMBER('Named Boundary Report'!$A2664), "",TRIM(SUBSTITUTE('Named Boundary Report'!$A2664, CHAR(160), " ")))</f>
        <v/>
      </c>
      <c r="C2665" s="475">
        <f>'Named Boundary Report'!$F2664</f>
        <v>0</v>
      </c>
    </row>
    <row r="2666" spans="1:3" x14ac:dyDescent="0.25">
      <c r="A2666" s="532" t="str">
        <f>IF(ISNUMBER(VALUE(SUBSTITUTE('Named Boundary Report'!$A2665,"+",""))), VALUE(SUBSTITUTE('Named Boundary Report'!$A2665,"+","")), IF(TRIM('Named Boundary Report'!$A2665)="", "End of Project", $A2665))</f>
        <v>End of Project</v>
      </c>
      <c r="B2666" s="473" t="str">
        <f>IF(ISNUMBER('Named Boundary Report'!$A2665), "",TRIM(SUBSTITUTE('Named Boundary Report'!$A2665, CHAR(160), " ")))</f>
        <v/>
      </c>
      <c r="C2666" s="475">
        <f>'Named Boundary Report'!$F2665</f>
        <v>0</v>
      </c>
    </row>
    <row r="2667" spans="1:3" x14ac:dyDescent="0.25">
      <c r="A2667" s="532" t="str">
        <f>IF(ISNUMBER(VALUE(SUBSTITUTE('Named Boundary Report'!$A2666,"+",""))), VALUE(SUBSTITUTE('Named Boundary Report'!$A2666,"+","")), IF(TRIM('Named Boundary Report'!$A2666)="", "End of Project", $A2666))</f>
        <v>End of Project</v>
      </c>
      <c r="B2667" s="473" t="str">
        <f>IF(ISNUMBER('Named Boundary Report'!$A2666), "",TRIM(SUBSTITUTE('Named Boundary Report'!$A2666, CHAR(160), " ")))</f>
        <v/>
      </c>
      <c r="C2667" s="475">
        <f>'Named Boundary Report'!$F2666</f>
        <v>0</v>
      </c>
    </row>
    <row r="2668" spans="1:3" x14ac:dyDescent="0.25">
      <c r="A2668" s="532" t="str">
        <f>IF(ISNUMBER(VALUE(SUBSTITUTE('Named Boundary Report'!$A2667,"+",""))), VALUE(SUBSTITUTE('Named Boundary Report'!$A2667,"+","")), IF(TRIM('Named Boundary Report'!$A2667)="", "End of Project", $A2667))</f>
        <v>End of Project</v>
      </c>
      <c r="B2668" s="473" t="str">
        <f>IF(ISNUMBER('Named Boundary Report'!$A2667), "",TRIM(SUBSTITUTE('Named Boundary Report'!$A2667, CHAR(160), " ")))</f>
        <v/>
      </c>
      <c r="C2668" s="475">
        <f>'Named Boundary Report'!$F2667</f>
        <v>0</v>
      </c>
    </row>
    <row r="2669" spans="1:3" x14ac:dyDescent="0.25">
      <c r="A2669" s="532" t="str">
        <f>IF(ISNUMBER(VALUE(SUBSTITUTE('Named Boundary Report'!$A2668,"+",""))), VALUE(SUBSTITUTE('Named Boundary Report'!$A2668,"+","")), IF(TRIM('Named Boundary Report'!$A2668)="", "End of Project", $A2668))</f>
        <v>End of Project</v>
      </c>
      <c r="B2669" s="473" t="str">
        <f>IF(ISNUMBER('Named Boundary Report'!$A2668), "",TRIM(SUBSTITUTE('Named Boundary Report'!$A2668, CHAR(160), " ")))</f>
        <v/>
      </c>
      <c r="C2669" s="475">
        <f>'Named Boundary Report'!$F2668</f>
        <v>0</v>
      </c>
    </row>
    <row r="2670" spans="1:3" x14ac:dyDescent="0.25">
      <c r="A2670" s="532" t="str">
        <f>IF(ISNUMBER(VALUE(SUBSTITUTE('Named Boundary Report'!$A2669,"+",""))), VALUE(SUBSTITUTE('Named Boundary Report'!$A2669,"+","")), IF(TRIM('Named Boundary Report'!$A2669)="", "End of Project", $A2669))</f>
        <v>End of Project</v>
      </c>
      <c r="B2670" s="473" t="str">
        <f>IF(ISNUMBER('Named Boundary Report'!$A2669), "",TRIM(SUBSTITUTE('Named Boundary Report'!$A2669, CHAR(160), " ")))</f>
        <v/>
      </c>
      <c r="C2670" s="475">
        <f>'Named Boundary Report'!$F2669</f>
        <v>0</v>
      </c>
    </row>
    <row r="2671" spans="1:3" x14ac:dyDescent="0.25">
      <c r="A2671" s="532" t="str">
        <f>IF(ISNUMBER(VALUE(SUBSTITUTE('Named Boundary Report'!$A2670,"+",""))), VALUE(SUBSTITUTE('Named Boundary Report'!$A2670,"+","")), IF(TRIM('Named Boundary Report'!$A2670)="", "End of Project", $A2670))</f>
        <v>End of Project</v>
      </c>
      <c r="B2671" s="473" t="str">
        <f>IF(ISNUMBER('Named Boundary Report'!$A2670), "",TRIM(SUBSTITUTE('Named Boundary Report'!$A2670, CHAR(160), " ")))</f>
        <v/>
      </c>
      <c r="C2671" s="475">
        <f>'Named Boundary Report'!$F2670</f>
        <v>0</v>
      </c>
    </row>
    <row r="2672" spans="1:3" x14ac:dyDescent="0.25">
      <c r="A2672" s="532" t="str">
        <f>IF(ISNUMBER(VALUE(SUBSTITUTE('Named Boundary Report'!$A2671,"+",""))), VALUE(SUBSTITUTE('Named Boundary Report'!$A2671,"+","")), IF(TRIM('Named Boundary Report'!$A2671)="", "End of Project", $A2671))</f>
        <v>End of Project</v>
      </c>
      <c r="B2672" s="473" t="str">
        <f>IF(ISNUMBER('Named Boundary Report'!$A2671), "",TRIM(SUBSTITUTE('Named Boundary Report'!$A2671, CHAR(160), " ")))</f>
        <v/>
      </c>
      <c r="C2672" s="475">
        <f>'Named Boundary Report'!$F2671</f>
        <v>0</v>
      </c>
    </row>
    <row r="2673" spans="1:3" x14ac:dyDescent="0.25">
      <c r="A2673" s="532" t="str">
        <f>IF(ISNUMBER(VALUE(SUBSTITUTE('Named Boundary Report'!$A2672,"+",""))), VALUE(SUBSTITUTE('Named Boundary Report'!$A2672,"+","")), IF(TRIM('Named Boundary Report'!$A2672)="", "End of Project", $A2672))</f>
        <v>End of Project</v>
      </c>
      <c r="B2673" s="473" t="str">
        <f>IF(ISNUMBER('Named Boundary Report'!$A2672), "",TRIM(SUBSTITUTE('Named Boundary Report'!$A2672, CHAR(160), " ")))</f>
        <v/>
      </c>
      <c r="C2673" s="475">
        <f>'Named Boundary Report'!$F2672</f>
        <v>0</v>
      </c>
    </row>
    <row r="2674" spans="1:3" x14ac:dyDescent="0.25">
      <c r="A2674" s="532" t="str">
        <f>IF(ISNUMBER(VALUE(SUBSTITUTE('Named Boundary Report'!$A2673,"+",""))), VALUE(SUBSTITUTE('Named Boundary Report'!$A2673,"+","")), IF(TRIM('Named Boundary Report'!$A2673)="", "End of Project", $A2673))</f>
        <v>End of Project</v>
      </c>
      <c r="B2674" s="473" t="str">
        <f>IF(ISNUMBER('Named Boundary Report'!$A2673), "",TRIM(SUBSTITUTE('Named Boundary Report'!$A2673, CHAR(160), " ")))</f>
        <v/>
      </c>
      <c r="C2674" s="475">
        <f>'Named Boundary Report'!$F2673</f>
        <v>0</v>
      </c>
    </row>
    <row r="2675" spans="1:3" x14ac:dyDescent="0.25">
      <c r="A2675" s="532" t="str">
        <f>IF(ISNUMBER(VALUE(SUBSTITUTE('Named Boundary Report'!$A2674,"+",""))), VALUE(SUBSTITUTE('Named Boundary Report'!$A2674,"+","")), IF(TRIM('Named Boundary Report'!$A2674)="", "End of Project", $A2674))</f>
        <v>End of Project</v>
      </c>
      <c r="B2675" s="473" t="str">
        <f>IF(ISNUMBER('Named Boundary Report'!$A2674), "",TRIM(SUBSTITUTE('Named Boundary Report'!$A2674, CHAR(160), " ")))</f>
        <v/>
      </c>
      <c r="C2675" s="475">
        <f>'Named Boundary Report'!$F2674</f>
        <v>0</v>
      </c>
    </row>
    <row r="2676" spans="1:3" x14ac:dyDescent="0.25">
      <c r="A2676" s="532" t="str">
        <f>IF(ISNUMBER(VALUE(SUBSTITUTE('Named Boundary Report'!$A2675,"+",""))), VALUE(SUBSTITUTE('Named Boundary Report'!$A2675,"+","")), IF(TRIM('Named Boundary Report'!$A2675)="", "End of Project", $A2675))</f>
        <v>End of Project</v>
      </c>
      <c r="B2676" s="473" t="str">
        <f>IF(ISNUMBER('Named Boundary Report'!$A2675), "",TRIM(SUBSTITUTE('Named Boundary Report'!$A2675, CHAR(160), " ")))</f>
        <v/>
      </c>
      <c r="C2676" s="475">
        <f>'Named Boundary Report'!$F2675</f>
        <v>0</v>
      </c>
    </row>
    <row r="2677" spans="1:3" x14ac:dyDescent="0.25">
      <c r="A2677" s="532" t="str">
        <f>IF(ISNUMBER(VALUE(SUBSTITUTE('Named Boundary Report'!$A2676,"+",""))), VALUE(SUBSTITUTE('Named Boundary Report'!$A2676,"+","")), IF(TRIM('Named Boundary Report'!$A2676)="", "End of Project", $A2676))</f>
        <v>End of Project</v>
      </c>
      <c r="B2677" s="473" t="str">
        <f>IF(ISNUMBER('Named Boundary Report'!$A2676), "",TRIM(SUBSTITUTE('Named Boundary Report'!$A2676, CHAR(160), " ")))</f>
        <v/>
      </c>
      <c r="C2677" s="475">
        <f>'Named Boundary Report'!$F2676</f>
        <v>0</v>
      </c>
    </row>
    <row r="2678" spans="1:3" x14ac:dyDescent="0.25">
      <c r="A2678" s="532" t="str">
        <f>IF(ISNUMBER(VALUE(SUBSTITUTE('Named Boundary Report'!$A2677,"+",""))), VALUE(SUBSTITUTE('Named Boundary Report'!$A2677,"+","")), IF(TRIM('Named Boundary Report'!$A2677)="", "End of Project", $A2677))</f>
        <v>End of Project</v>
      </c>
      <c r="B2678" s="473" t="str">
        <f>IF(ISNUMBER('Named Boundary Report'!$A2677), "",TRIM(SUBSTITUTE('Named Boundary Report'!$A2677, CHAR(160), " ")))</f>
        <v/>
      </c>
      <c r="C2678" s="475">
        <f>'Named Boundary Report'!$F2677</f>
        <v>0</v>
      </c>
    </row>
    <row r="2679" spans="1:3" x14ac:dyDescent="0.25">
      <c r="A2679" s="532" t="str">
        <f>IF(ISNUMBER(VALUE(SUBSTITUTE('Named Boundary Report'!$A2678,"+",""))), VALUE(SUBSTITUTE('Named Boundary Report'!$A2678,"+","")), IF(TRIM('Named Boundary Report'!$A2678)="", "End of Project", $A2678))</f>
        <v>End of Project</v>
      </c>
      <c r="B2679" s="473" t="str">
        <f>IF(ISNUMBER('Named Boundary Report'!$A2678), "",TRIM(SUBSTITUTE('Named Boundary Report'!$A2678, CHAR(160), " ")))</f>
        <v/>
      </c>
      <c r="C2679" s="475">
        <f>'Named Boundary Report'!$F2678</f>
        <v>0</v>
      </c>
    </row>
    <row r="2680" spans="1:3" x14ac:dyDescent="0.25">
      <c r="A2680" s="532" t="str">
        <f>IF(ISNUMBER(VALUE(SUBSTITUTE('Named Boundary Report'!$A2679,"+",""))), VALUE(SUBSTITUTE('Named Boundary Report'!$A2679,"+","")), IF(TRIM('Named Boundary Report'!$A2679)="", "End of Project", $A2679))</f>
        <v>End of Project</v>
      </c>
      <c r="B2680" s="473" t="str">
        <f>IF(ISNUMBER('Named Boundary Report'!$A2679), "",TRIM(SUBSTITUTE('Named Boundary Report'!$A2679, CHAR(160), " ")))</f>
        <v/>
      </c>
      <c r="C2680" s="475">
        <f>'Named Boundary Report'!$F2679</f>
        <v>0</v>
      </c>
    </row>
    <row r="2681" spans="1:3" x14ac:dyDescent="0.25">
      <c r="A2681" s="532" t="str">
        <f>IF(ISNUMBER(VALUE(SUBSTITUTE('Named Boundary Report'!$A2680,"+",""))), VALUE(SUBSTITUTE('Named Boundary Report'!$A2680,"+","")), IF(TRIM('Named Boundary Report'!$A2680)="", "End of Project", $A2680))</f>
        <v>End of Project</v>
      </c>
      <c r="B2681" s="473" t="str">
        <f>IF(ISNUMBER('Named Boundary Report'!$A2680), "",TRIM(SUBSTITUTE('Named Boundary Report'!$A2680, CHAR(160), " ")))</f>
        <v/>
      </c>
      <c r="C2681" s="475">
        <f>'Named Boundary Report'!$F2680</f>
        <v>0</v>
      </c>
    </row>
    <row r="2682" spans="1:3" x14ac:dyDescent="0.25">
      <c r="A2682" s="532" t="str">
        <f>IF(ISNUMBER(VALUE(SUBSTITUTE('Named Boundary Report'!$A2681,"+",""))), VALUE(SUBSTITUTE('Named Boundary Report'!$A2681,"+","")), IF(TRIM('Named Boundary Report'!$A2681)="", "End of Project", $A2681))</f>
        <v>End of Project</v>
      </c>
      <c r="B2682" s="473" t="str">
        <f>IF(ISNUMBER('Named Boundary Report'!$A2681), "",TRIM(SUBSTITUTE('Named Boundary Report'!$A2681, CHAR(160), " ")))</f>
        <v/>
      </c>
      <c r="C2682" s="475">
        <f>'Named Boundary Report'!$F2681</f>
        <v>0</v>
      </c>
    </row>
    <row r="2683" spans="1:3" x14ac:dyDescent="0.25">
      <c r="A2683" s="532" t="str">
        <f>IF(ISNUMBER(VALUE(SUBSTITUTE('Named Boundary Report'!$A2682,"+",""))), VALUE(SUBSTITUTE('Named Boundary Report'!$A2682,"+","")), IF(TRIM('Named Boundary Report'!$A2682)="", "End of Project", $A2682))</f>
        <v>End of Project</v>
      </c>
      <c r="B2683" s="473" t="str">
        <f>IF(ISNUMBER('Named Boundary Report'!$A2682), "",TRIM(SUBSTITUTE('Named Boundary Report'!$A2682, CHAR(160), " ")))</f>
        <v/>
      </c>
      <c r="C2683" s="475">
        <f>'Named Boundary Report'!$F2682</f>
        <v>0</v>
      </c>
    </row>
    <row r="2684" spans="1:3" x14ac:dyDescent="0.25">
      <c r="A2684" s="532" t="str">
        <f>IF(ISNUMBER(VALUE(SUBSTITUTE('Named Boundary Report'!$A2683,"+",""))), VALUE(SUBSTITUTE('Named Boundary Report'!$A2683,"+","")), IF(TRIM('Named Boundary Report'!$A2683)="", "End of Project", $A2683))</f>
        <v>End of Project</v>
      </c>
      <c r="B2684" s="473" t="str">
        <f>IF(ISNUMBER('Named Boundary Report'!$A2683), "",TRIM(SUBSTITUTE('Named Boundary Report'!$A2683, CHAR(160), " ")))</f>
        <v/>
      </c>
      <c r="C2684" s="475">
        <f>'Named Boundary Report'!$F2683</f>
        <v>0</v>
      </c>
    </row>
    <row r="2685" spans="1:3" x14ac:dyDescent="0.25">
      <c r="A2685" s="532" t="str">
        <f>IF(ISNUMBER(VALUE(SUBSTITUTE('Named Boundary Report'!$A2684,"+",""))), VALUE(SUBSTITUTE('Named Boundary Report'!$A2684,"+","")), IF(TRIM('Named Boundary Report'!$A2684)="", "End of Project", $A2684))</f>
        <v>End of Project</v>
      </c>
      <c r="B2685" s="473" t="str">
        <f>IF(ISNUMBER('Named Boundary Report'!$A2684), "",TRIM(SUBSTITUTE('Named Boundary Report'!$A2684, CHAR(160), " ")))</f>
        <v/>
      </c>
      <c r="C2685" s="475">
        <f>'Named Boundary Report'!$F2684</f>
        <v>0</v>
      </c>
    </row>
    <row r="2686" spans="1:3" x14ac:dyDescent="0.25">
      <c r="A2686" s="532" t="str">
        <f>IF(ISNUMBER(VALUE(SUBSTITUTE('Named Boundary Report'!$A2685,"+",""))), VALUE(SUBSTITUTE('Named Boundary Report'!$A2685,"+","")), IF(TRIM('Named Boundary Report'!$A2685)="", "End of Project", $A2685))</f>
        <v>End of Project</v>
      </c>
      <c r="B2686" s="473" t="str">
        <f>IF(ISNUMBER('Named Boundary Report'!$A2685), "",TRIM(SUBSTITUTE('Named Boundary Report'!$A2685, CHAR(160), " ")))</f>
        <v/>
      </c>
      <c r="C2686" s="475">
        <f>'Named Boundary Report'!$F2685</f>
        <v>0</v>
      </c>
    </row>
    <row r="2687" spans="1:3" x14ac:dyDescent="0.25">
      <c r="A2687" s="532" t="str">
        <f>IF(ISNUMBER(VALUE(SUBSTITUTE('Named Boundary Report'!$A2686,"+",""))), VALUE(SUBSTITUTE('Named Boundary Report'!$A2686,"+","")), IF(TRIM('Named Boundary Report'!$A2686)="", "End of Project", $A2686))</f>
        <v>End of Project</v>
      </c>
      <c r="B2687" s="473" t="str">
        <f>IF(ISNUMBER('Named Boundary Report'!$A2686), "",TRIM(SUBSTITUTE('Named Boundary Report'!$A2686, CHAR(160), " ")))</f>
        <v/>
      </c>
      <c r="C2687" s="475">
        <f>'Named Boundary Report'!$F2686</f>
        <v>0</v>
      </c>
    </row>
    <row r="2688" spans="1:3" x14ac:dyDescent="0.25">
      <c r="A2688" s="532" t="str">
        <f>IF(ISNUMBER(VALUE(SUBSTITUTE('Named Boundary Report'!$A2687,"+",""))), VALUE(SUBSTITUTE('Named Boundary Report'!$A2687,"+","")), IF(TRIM('Named Boundary Report'!$A2687)="", "End of Project", $A2687))</f>
        <v>End of Project</v>
      </c>
      <c r="B2688" s="473" t="str">
        <f>IF(ISNUMBER('Named Boundary Report'!$A2687), "",TRIM(SUBSTITUTE('Named Boundary Report'!$A2687, CHAR(160), " ")))</f>
        <v/>
      </c>
      <c r="C2688" s="475">
        <f>'Named Boundary Report'!$F2687</f>
        <v>0</v>
      </c>
    </row>
    <row r="2689" spans="1:3" x14ac:dyDescent="0.25">
      <c r="A2689" s="532" t="str">
        <f>IF(ISNUMBER(VALUE(SUBSTITUTE('Named Boundary Report'!$A2688,"+",""))), VALUE(SUBSTITUTE('Named Boundary Report'!$A2688,"+","")), IF(TRIM('Named Boundary Report'!$A2688)="", "End of Project", $A2688))</f>
        <v>End of Project</v>
      </c>
      <c r="B2689" s="473" t="str">
        <f>IF(ISNUMBER('Named Boundary Report'!$A2688), "",TRIM(SUBSTITUTE('Named Boundary Report'!$A2688, CHAR(160), " ")))</f>
        <v/>
      </c>
      <c r="C2689" s="475">
        <f>'Named Boundary Report'!$F2688</f>
        <v>0</v>
      </c>
    </row>
    <row r="2690" spans="1:3" x14ac:dyDescent="0.25">
      <c r="A2690" s="532" t="str">
        <f>IF(ISNUMBER(VALUE(SUBSTITUTE('Named Boundary Report'!$A2689,"+",""))), VALUE(SUBSTITUTE('Named Boundary Report'!$A2689,"+","")), IF(TRIM('Named Boundary Report'!$A2689)="", "End of Project", $A2689))</f>
        <v>End of Project</v>
      </c>
      <c r="B2690" s="473" t="str">
        <f>IF(ISNUMBER('Named Boundary Report'!$A2689), "",TRIM(SUBSTITUTE('Named Boundary Report'!$A2689, CHAR(160), " ")))</f>
        <v/>
      </c>
      <c r="C2690" s="475">
        <f>'Named Boundary Report'!$F2689</f>
        <v>0</v>
      </c>
    </row>
    <row r="2691" spans="1:3" x14ac:dyDescent="0.25">
      <c r="A2691" s="532" t="str">
        <f>IF(ISNUMBER(VALUE(SUBSTITUTE('Named Boundary Report'!$A2690,"+",""))), VALUE(SUBSTITUTE('Named Boundary Report'!$A2690,"+","")), IF(TRIM('Named Boundary Report'!$A2690)="", "End of Project", $A2690))</f>
        <v>End of Project</v>
      </c>
      <c r="B2691" s="473" t="str">
        <f>IF(ISNUMBER('Named Boundary Report'!$A2690), "",TRIM(SUBSTITUTE('Named Boundary Report'!$A2690, CHAR(160), " ")))</f>
        <v/>
      </c>
      <c r="C2691" s="475">
        <f>'Named Boundary Report'!$F2690</f>
        <v>0</v>
      </c>
    </row>
    <row r="2692" spans="1:3" x14ac:dyDescent="0.25">
      <c r="A2692" s="532" t="str">
        <f>IF(ISNUMBER(VALUE(SUBSTITUTE('Named Boundary Report'!$A2691,"+",""))), VALUE(SUBSTITUTE('Named Boundary Report'!$A2691,"+","")), IF(TRIM('Named Boundary Report'!$A2691)="", "End of Project", $A2691))</f>
        <v>End of Project</v>
      </c>
      <c r="B2692" s="473" t="str">
        <f>IF(ISNUMBER('Named Boundary Report'!$A2691), "",TRIM(SUBSTITUTE('Named Boundary Report'!$A2691, CHAR(160), " ")))</f>
        <v/>
      </c>
      <c r="C2692" s="475">
        <f>'Named Boundary Report'!$F2691</f>
        <v>0</v>
      </c>
    </row>
    <row r="2693" spans="1:3" x14ac:dyDescent="0.25">
      <c r="A2693" s="532" t="str">
        <f>IF(ISNUMBER(VALUE(SUBSTITUTE('Named Boundary Report'!$A2692,"+",""))), VALUE(SUBSTITUTE('Named Boundary Report'!$A2692,"+","")), IF(TRIM('Named Boundary Report'!$A2692)="", "End of Project", $A2692))</f>
        <v>End of Project</v>
      </c>
      <c r="B2693" s="473" t="str">
        <f>IF(ISNUMBER('Named Boundary Report'!$A2692), "",TRIM(SUBSTITUTE('Named Boundary Report'!$A2692, CHAR(160), " ")))</f>
        <v/>
      </c>
      <c r="C2693" s="475">
        <f>'Named Boundary Report'!$F2692</f>
        <v>0</v>
      </c>
    </row>
    <row r="2694" spans="1:3" x14ac:dyDescent="0.25">
      <c r="A2694" s="532" t="str">
        <f>IF(ISNUMBER(VALUE(SUBSTITUTE('Named Boundary Report'!$A2693,"+",""))), VALUE(SUBSTITUTE('Named Boundary Report'!$A2693,"+","")), IF(TRIM('Named Boundary Report'!$A2693)="", "End of Project", $A2693))</f>
        <v>End of Project</v>
      </c>
      <c r="B2694" s="473" t="str">
        <f>IF(ISNUMBER('Named Boundary Report'!$A2693), "",TRIM(SUBSTITUTE('Named Boundary Report'!$A2693, CHAR(160), " ")))</f>
        <v/>
      </c>
      <c r="C2694" s="475">
        <f>'Named Boundary Report'!$F2693</f>
        <v>0</v>
      </c>
    </row>
    <row r="2695" spans="1:3" x14ac:dyDescent="0.25">
      <c r="A2695" s="532" t="str">
        <f>IF(ISNUMBER(VALUE(SUBSTITUTE('Named Boundary Report'!$A2694,"+",""))), VALUE(SUBSTITUTE('Named Boundary Report'!$A2694,"+","")), IF(TRIM('Named Boundary Report'!$A2694)="", "End of Project", $A2694))</f>
        <v>End of Project</v>
      </c>
      <c r="B2695" s="473" t="str">
        <f>IF(ISNUMBER('Named Boundary Report'!$A2694), "",TRIM(SUBSTITUTE('Named Boundary Report'!$A2694, CHAR(160), " ")))</f>
        <v/>
      </c>
      <c r="C2695" s="475">
        <f>'Named Boundary Report'!$F2694</f>
        <v>0</v>
      </c>
    </row>
    <row r="2696" spans="1:3" x14ac:dyDescent="0.25">
      <c r="A2696" s="532" t="str">
        <f>IF(ISNUMBER(VALUE(SUBSTITUTE('Named Boundary Report'!$A2695,"+",""))), VALUE(SUBSTITUTE('Named Boundary Report'!$A2695,"+","")), IF(TRIM('Named Boundary Report'!$A2695)="", "End of Project", $A2695))</f>
        <v>End of Project</v>
      </c>
      <c r="B2696" s="473" t="str">
        <f>IF(ISNUMBER('Named Boundary Report'!$A2695), "",TRIM(SUBSTITUTE('Named Boundary Report'!$A2695, CHAR(160), " ")))</f>
        <v/>
      </c>
      <c r="C2696" s="475">
        <f>'Named Boundary Report'!$F2695</f>
        <v>0</v>
      </c>
    </row>
    <row r="2697" spans="1:3" x14ac:dyDescent="0.25">
      <c r="A2697" s="532" t="str">
        <f>IF(ISNUMBER(VALUE(SUBSTITUTE('Named Boundary Report'!$A2696,"+",""))), VALUE(SUBSTITUTE('Named Boundary Report'!$A2696,"+","")), IF(TRIM('Named Boundary Report'!$A2696)="", "End of Project", $A2696))</f>
        <v>End of Project</v>
      </c>
      <c r="B2697" s="473" t="str">
        <f>IF(ISNUMBER('Named Boundary Report'!$A2696), "",TRIM(SUBSTITUTE('Named Boundary Report'!$A2696, CHAR(160), " ")))</f>
        <v/>
      </c>
      <c r="C2697" s="475">
        <f>'Named Boundary Report'!$F2696</f>
        <v>0</v>
      </c>
    </row>
    <row r="2698" spans="1:3" x14ac:dyDescent="0.25">
      <c r="A2698" s="532" t="str">
        <f>IF(ISNUMBER(VALUE(SUBSTITUTE('Named Boundary Report'!$A2697,"+",""))), VALUE(SUBSTITUTE('Named Boundary Report'!$A2697,"+","")), IF(TRIM('Named Boundary Report'!$A2697)="", "End of Project", $A2697))</f>
        <v>End of Project</v>
      </c>
      <c r="B2698" s="473" t="str">
        <f>IF(ISNUMBER('Named Boundary Report'!$A2697), "",TRIM(SUBSTITUTE('Named Boundary Report'!$A2697, CHAR(160), " ")))</f>
        <v/>
      </c>
      <c r="C2698" s="475">
        <f>'Named Boundary Report'!$F2697</f>
        <v>0</v>
      </c>
    </row>
    <row r="2699" spans="1:3" x14ac:dyDescent="0.25">
      <c r="A2699" s="532" t="str">
        <f>IF(ISNUMBER(VALUE(SUBSTITUTE('Named Boundary Report'!$A2698,"+",""))), VALUE(SUBSTITUTE('Named Boundary Report'!$A2698,"+","")), IF(TRIM('Named Boundary Report'!$A2698)="", "End of Project", $A2698))</f>
        <v>End of Project</v>
      </c>
      <c r="B2699" s="473" t="str">
        <f>IF(ISNUMBER('Named Boundary Report'!$A2698), "",TRIM(SUBSTITUTE('Named Boundary Report'!$A2698, CHAR(160), " ")))</f>
        <v/>
      </c>
      <c r="C2699" s="475">
        <f>'Named Boundary Report'!$F2698</f>
        <v>0</v>
      </c>
    </row>
    <row r="2700" spans="1:3" x14ac:dyDescent="0.25">
      <c r="A2700" s="532" t="str">
        <f>IF(ISNUMBER(VALUE(SUBSTITUTE('Named Boundary Report'!$A2699,"+",""))), VALUE(SUBSTITUTE('Named Boundary Report'!$A2699,"+","")), IF(TRIM('Named Boundary Report'!$A2699)="", "End of Project", $A2699))</f>
        <v>End of Project</v>
      </c>
      <c r="B2700" s="473" t="str">
        <f>IF(ISNUMBER('Named Boundary Report'!$A2699), "",TRIM(SUBSTITUTE('Named Boundary Report'!$A2699, CHAR(160), " ")))</f>
        <v/>
      </c>
      <c r="C2700" s="475">
        <f>'Named Boundary Report'!$F2699</f>
        <v>0</v>
      </c>
    </row>
    <row r="2701" spans="1:3" x14ac:dyDescent="0.25">
      <c r="A2701" s="532" t="str">
        <f>IF(ISNUMBER(VALUE(SUBSTITUTE('Named Boundary Report'!$A2700,"+",""))), VALUE(SUBSTITUTE('Named Boundary Report'!$A2700,"+","")), IF(TRIM('Named Boundary Report'!$A2700)="", "End of Project", $A2700))</f>
        <v>End of Project</v>
      </c>
      <c r="B2701" s="473" t="str">
        <f>IF(ISNUMBER('Named Boundary Report'!$A2700), "",TRIM(SUBSTITUTE('Named Boundary Report'!$A2700, CHAR(160), " ")))</f>
        <v/>
      </c>
      <c r="C2701" s="475">
        <f>'Named Boundary Report'!$F2700</f>
        <v>0</v>
      </c>
    </row>
    <row r="2702" spans="1:3" x14ac:dyDescent="0.25">
      <c r="A2702" s="532" t="str">
        <f>IF(ISNUMBER(VALUE(SUBSTITUTE('Named Boundary Report'!$A2701,"+",""))), VALUE(SUBSTITUTE('Named Boundary Report'!$A2701,"+","")), IF(TRIM('Named Boundary Report'!$A2701)="", "End of Project", $A2701))</f>
        <v>End of Project</v>
      </c>
      <c r="B2702" s="473" t="str">
        <f>IF(ISNUMBER('Named Boundary Report'!$A2701), "",TRIM(SUBSTITUTE('Named Boundary Report'!$A2701, CHAR(160), " ")))</f>
        <v/>
      </c>
      <c r="C2702" s="475">
        <f>'Named Boundary Report'!$F2701</f>
        <v>0</v>
      </c>
    </row>
    <row r="2703" spans="1:3" x14ac:dyDescent="0.25">
      <c r="A2703" s="532" t="str">
        <f>IF(ISNUMBER(VALUE(SUBSTITUTE('Named Boundary Report'!$A2702,"+",""))), VALUE(SUBSTITUTE('Named Boundary Report'!$A2702,"+","")), IF(TRIM('Named Boundary Report'!$A2702)="", "End of Project", $A2702))</f>
        <v>End of Project</v>
      </c>
      <c r="B2703" s="473" t="str">
        <f>IF(ISNUMBER('Named Boundary Report'!$A2702), "",TRIM(SUBSTITUTE('Named Boundary Report'!$A2702, CHAR(160), " ")))</f>
        <v/>
      </c>
      <c r="C2703" s="475">
        <f>'Named Boundary Report'!$F2702</f>
        <v>0</v>
      </c>
    </row>
    <row r="2704" spans="1:3" x14ac:dyDescent="0.25">
      <c r="A2704" s="532" t="str">
        <f>IF(ISNUMBER(VALUE(SUBSTITUTE('Named Boundary Report'!$A2703,"+",""))), VALUE(SUBSTITUTE('Named Boundary Report'!$A2703,"+","")), IF(TRIM('Named Boundary Report'!$A2703)="", "End of Project", $A2703))</f>
        <v>End of Project</v>
      </c>
      <c r="B2704" s="473" t="str">
        <f>IF(ISNUMBER('Named Boundary Report'!$A2703), "",TRIM(SUBSTITUTE('Named Boundary Report'!$A2703, CHAR(160), " ")))</f>
        <v/>
      </c>
      <c r="C2704" s="475">
        <f>'Named Boundary Report'!$F2703</f>
        <v>0</v>
      </c>
    </row>
    <row r="2705" spans="1:3" x14ac:dyDescent="0.25">
      <c r="A2705" s="532" t="str">
        <f>IF(ISNUMBER(VALUE(SUBSTITUTE('Named Boundary Report'!$A2704,"+",""))), VALUE(SUBSTITUTE('Named Boundary Report'!$A2704,"+","")), IF(TRIM('Named Boundary Report'!$A2704)="", "End of Project", $A2704))</f>
        <v>End of Project</v>
      </c>
      <c r="B2705" s="473" t="str">
        <f>IF(ISNUMBER('Named Boundary Report'!$A2704), "",TRIM(SUBSTITUTE('Named Boundary Report'!$A2704, CHAR(160), " ")))</f>
        <v/>
      </c>
      <c r="C2705" s="475">
        <f>'Named Boundary Report'!$F2704</f>
        <v>0</v>
      </c>
    </row>
    <row r="2706" spans="1:3" x14ac:dyDescent="0.25">
      <c r="A2706" s="532" t="str">
        <f>IF(ISNUMBER(VALUE(SUBSTITUTE('Named Boundary Report'!$A2705,"+",""))), VALUE(SUBSTITUTE('Named Boundary Report'!$A2705,"+","")), IF(TRIM('Named Boundary Report'!$A2705)="", "End of Project", $A2705))</f>
        <v>End of Project</v>
      </c>
      <c r="B2706" s="473" t="str">
        <f>IF(ISNUMBER('Named Boundary Report'!$A2705), "",TRIM(SUBSTITUTE('Named Boundary Report'!$A2705, CHAR(160), " ")))</f>
        <v/>
      </c>
      <c r="C2706" s="475">
        <f>'Named Boundary Report'!$F2705</f>
        <v>0</v>
      </c>
    </row>
    <row r="2707" spans="1:3" x14ac:dyDescent="0.25">
      <c r="A2707" s="532" t="str">
        <f>IF(ISNUMBER(VALUE(SUBSTITUTE('Named Boundary Report'!$A2706,"+",""))), VALUE(SUBSTITUTE('Named Boundary Report'!$A2706,"+","")), IF(TRIM('Named Boundary Report'!$A2706)="", "End of Project", $A2706))</f>
        <v>End of Project</v>
      </c>
      <c r="B2707" s="473" t="str">
        <f>IF(ISNUMBER('Named Boundary Report'!$A2706), "",TRIM(SUBSTITUTE('Named Boundary Report'!$A2706, CHAR(160), " ")))</f>
        <v/>
      </c>
      <c r="C2707" s="475">
        <f>'Named Boundary Report'!$F2706</f>
        <v>0</v>
      </c>
    </row>
    <row r="2708" spans="1:3" x14ac:dyDescent="0.25">
      <c r="A2708" s="532" t="str">
        <f>IF(ISNUMBER(VALUE(SUBSTITUTE('Named Boundary Report'!$A2707,"+",""))), VALUE(SUBSTITUTE('Named Boundary Report'!$A2707,"+","")), IF(TRIM('Named Boundary Report'!$A2707)="", "End of Project", $A2707))</f>
        <v>End of Project</v>
      </c>
      <c r="B2708" s="473" t="str">
        <f>IF(ISNUMBER('Named Boundary Report'!$A2707), "",TRIM(SUBSTITUTE('Named Boundary Report'!$A2707, CHAR(160), " ")))</f>
        <v/>
      </c>
      <c r="C2708" s="475">
        <f>'Named Boundary Report'!$F2707</f>
        <v>0</v>
      </c>
    </row>
    <row r="2709" spans="1:3" x14ac:dyDescent="0.25">
      <c r="A2709" s="532" t="str">
        <f>IF(ISNUMBER(VALUE(SUBSTITUTE('Named Boundary Report'!$A2708,"+",""))), VALUE(SUBSTITUTE('Named Boundary Report'!$A2708,"+","")), IF(TRIM('Named Boundary Report'!$A2708)="", "End of Project", $A2708))</f>
        <v>End of Project</v>
      </c>
      <c r="B2709" s="473" t="str">
        <f>IF(ISNUMBER('Named Boundary Report'!$A2708), "",TRIM(SUBSTITUTE('Named Boundary Report'!$A2708, CHAR(160), " ")))</f>
        <v/>
      </c>
      <c r="C2709" s="475">
        <f>'Named Boundary Report'!$F2708</f>
        <v>0</v>
      </c>
    </row>
    <row r="2710" spans="1:3" x14ac:dyDescent="0.25">
      <c r="A2710" s="532" t="str">
        <f>IF(ISNUMBER(VALUE(SUBSTITUTE('Named Boundary Report'!$A2709,"+",""))), VALUE(SUBSTITUTE('Named Boundary Report'!$A2709,"+","")), IF(TRIM('Named Boundary Report'!$A2709)="", "End of Project", $A2709))</f>
        <v>End of Project</v>
      </c>
      <c r="B2710" s="473" t="str">
        <f>IF(ISNUMBER('Named Boundary Report'!$A2709), "",TRIM(SUBSTITUTE('Named Boundary Report'!$A2709, CHAR(160), " ")))</f>
        <v/>
      </c>
      <c r="C2710" s="475">
        <f>'Named Boundary Report'!$F2709</f>
        <v>0</v>
      </c>
    </row>
    <row r="2711" spans="1:3" x14ac:dyDescent="0.25">
      <c r="A2711" s="532" t="str">
        <f>IF(ISNUMBER(VALUE(SUBSTITUTE('Named Boundary Report'!$A2710,"+",""))), VALUE(SUBSTITUTE('Named Boundary Report'!$A2710,"+","")), IF(TRIM('Named Boundary Report'!$A2710)="", "End of Project", $A2710))</f>
        <v>End of Project</v>
      </c>
      <c r="B2711" s="473" t="str">
        <f>IF(ISNUMBER('Named Boundary Report'!$A2710), "",TRIM(SUBSTITUTE('Named Boundary Report'!$A2710, CHAR(160), " ")))</f>
        <v/>
      </c>
      <c r="C2711" s="475">
        <f>'Named Boundary Report'!$F2710</f>
        <v>0</v>
      </c>
    </row>
    <row r="2712" spans="1:3" x14ac:dyDescent="0.25">
      <c r="A2712" s="532" t="str">
        <f>IF(ISNUMBER(VALUE(SUBSTITUTE('Named Boundary Report'!$A2711,"+",""))), VALUE(SUBSTITUTE('Named Boundary Report'!$A2711,"+","")), IF(TRIM('Named Boundary Report'!$A2711)="", "End of Project", $A2711))</f>
        <v>End of Project</v>
      </c>
      <c r="B2712" s="473" t="str">
        <f>IF(ISNUMBER('Named Boundary Report'!$A2711), "",TRIM(SUBSTITUTE('Named Boundary Report'!$A2711, CHAR(160), " ")))</f>
        <v/>
      </c>
      <c r="C2712" s="475">
        <f>'Named Boundary Report'!$F2711</f>
        <v>0</v>
      </c>
    </row>
    <row r="2713" spans="1:3" x14ac:dyDescent="0.25">
      <c r="A2713" s="532" t="str">
        <f>IF(ISNUMBER(VALUE(SUBSTITUTE('Named Boundary Report'!$A2712,"+",""))), VALUE(SUBSTITUTE('Named Boundary Report'!$A2712,"+","")), IF(TRIM('Named Boundary Report'!$A2712)="", "End of Project", $A2712))</f>
        <v>End of Project</v>
      </c>
      <c r="B2713" s="473" t="str">
        <f>IF(ISNUMBER('Named Boundary Report'!$A2712), "",TRIM(SUBSTITUTE('Named Boundary Report'!$A2712, CHAR(160), " ")))</f>
        <v/>
      </c>
      <c r="C2713" s="475">
        <f>'Named Boundary Report'!$F2712</f>
        <v>0</v>
      </c>
    </row>
    <row r="2714" spans="1:3" x14ac:dyDescent="0.25">
      <c r="A2714" s="532" t="str">
        <f>IF(ISNUMBER(VALUE(SUBSTITUTE('Named Boundary Report'!$A2713,"+",""))), VALUE(SUBSTITUTE('Named Boundary Report'!$A2713,"+","")), IF(TRIM('Named Boundary Report'!$A2713)="", "End of Project", $A2713))</f>
        <v>End of Project</v>
      </c>
      <c r="B2714" s="473" t="str">
        <f>IF(ISNUMBER('Named Boundary Report'!$A2713), "",TRIM(SUBSTITUTE('Named Boundary Report'!$A2713, CHAR(160), " ")))</f>
        <v/>
      </c>
      <c r="C2714" s="475">
        <f>'Named Boundary Report'!$F2713</f>
        <v>0</v>
      </c>
    </row>
    <row r="2715" spans="1:3" x14ac:dyDescent="0.25">
      <c r="A2715" s="532" t="str">
        <f>IF(ISNUMBER(VALUE(SUBSTITUTE('Named Boundary Report'!$A2714,"+",""))), VALUE(SUBSTITUTE('Named Boundary Report'!$A2714,"+","")), IF(TRIM('Named Boundary Report'!$A2714)="", "End of Project", $A2714))</f>
        <v>End of Project</v>
      </c>
      <c r="B2715" s="473" t="str">
        <f>IF(ISNUMBER('Named Boundary Report'!$A2714), "",TRIM(SUBSTITUTE('Named Boundary Report'!$A2714, CHAR(160), " ")))</f>
        <v/>
      </c>
      <c r="C2715" s="475">
        <f>'Named Boundary Report'!$F2714</f>
        <v>0</v>
      </c>
    </row>
    <row r="2716" spans="1:3" x14ac:dyDescent="0.25">
      <c r="A2716" s="532" t="str">
        <f>IF(ISNUMBER(VALUE(SUBSTITUTE('Named Boundary Report'!$A2715,"+",""))), VALUE(SUBSTITUTE('Named Boundary Report'!$A2715,"+","")), IF(TRIM('Named Boundary Report'!$A2715)="", "End of Project", $A2715))</f>
        <v>End of Project</v>
      </c>
      <c r="B2716" s="473" t="str">
        <f>IF(ISNUMBER('Named Boundary Report'!$A2715), "",TRIM(SUBSTITUTE('Named Boundary Report'!$A2715, CHAR(160), " ")))</f>
        <v/>
      </c>
      <c r="C2716" s="475">
        <f>'Named Boundary Report'!$F2715</f>
        <v>0</v>
      </c>
    </row>
    <row r="2717" spans="1:3" x14ac:dyDescent="0.25">
      <c r="A2717" s="532" t="str">
        <f>IF(ISNUMBER(VALUE(SUBSTITUTE('Named Boundary Report'!$A2716,"+",""))), VALUE(SUBSTITUTE('Named Boundary Report'!$A2716,"+","")), IF(TRIM('Named Boundary Report'!$A2716)="", "End of Project", $A2716))</f>
        <v>End of Project</v>
      </c>
      <c r="B2717" s="473" t="str">
        <f>IF(ISNUMBER('Named Boundary Report'!$A2716), "",TRIM(SUBSTITUTE('Named Boundary Report'!$A2716, CHAR(160), " ")))</f>
        <v/>
      </c>
      <c r="C2717" s="475">
        <f>'Named Boundary Report'!$F2716</f>
        <v>0</v>
      </c>
    </row>
    <row r="2718" spans="1:3" x14ac:dyDescent="0.25">
      <c r="A2718" s="532" t="str">
        <f>IF(ISNUMBER(VALUE(SUBSTITUTE('Named Boundary Report'!$A2717,"+",""))), VALUE(SUBSTITUTE('Named Boundary Report'!$A2717,"+","")), IF(TRIM('Named Boundary Report'!$A2717)="", "End of Project", $A2717))</f>
        <v>End of Project</v>
      </c>
      <c r="B2718" s="473" t="str">
        <f>IF(ISNUMBER('Named Boundary Report'!$A2717), "",TRIM(SUBSTITUTE('Named Boundary Report'!$A2717, CHAR(160), " ")))</f>
        <v/>
      </c>
      <c r="C2718" s="475">
        <f>'Named Boundary Report'!$F2717</f>
        <v>0</v>
      </c>
    </row>
    <row r="2719" spans="1:3" x14ac:dyDescent="0.25">
      <c r="A2719" s="532" t="str">
        <f>IF(ISNUMBER(VALUE(SUBSTITUTE('Named Boundary Report'!$A2718,"+",""))), VALUE(SUBSTITUTE('Named Boundary Report'!$A2718,"+","")), IF(TRIM('Named Boundary Report'!$A2718)="", "End of Project", $A2718))</f>
        <v>End of Project</v>
      </c>
      <c r="B2719" s="473" t="str">
        <f>IF(ISNUMBER('Named Boundary Report'!$A2718), "",TRIM(SUBSTITUTE('Named Boundary Report'!$A2718, CHAR(160), " ")))</f>
        <v/>
      </c>
      <c r="C2719" s="475">
        <f>'Named Boundary Report'!$F2718</f>
        <v>0</v>
      </c>
    </row>
    <row r="2720" spans="1:3" x14ac:dyDescent="0.25">
      <c r="A2720" s="532" t="str">
        <f>IF(ISNUMBER(VALUE(SUBSTITUTE('Named Boundary Report'!$A2719,"+",""))), VALUE(SUBSTITUTE('Named Boundary Report'!$A2719,"+","")), IF(TRIM('Named Boundary Report'!$A2719)="", "End of Project", $A2719))</f>
        <v>End of Project</v>
      </c>
      <c r="B2720" s="473" t="str">
        <f>IF(ISNUMBER('Named Boundary Report'!$A2719), "",TRIM(SUBSTITUTE('Named Boundary Report'!$A2719, CHAR(160), " ")))</f>
        <v/>
      </c>
      <c r="C2720" s="475">
        <f>'Named Boundary Report'!$F2719</f>
        <v>0</v>
      </c>
    </row>
    <row r="2721" spans="1:3" x14ac:dyDescent="0.25">
      <c r="A2721" s="532" t="str">
        <f>IF(ISNUMBER(VALUE(SUBSTITUTE('Named Boundary Report'!$A2720,"+",""))), VALUE(SUBSTITUTE('Named Boundary Report'!$A2720,"+","")), IF(TRIM('Named Boundary Report'!$A2720)="", "End of Project", $A2720))</f>
        <v>End of Project</v>
      </c>
      <c r="B2721" s="473" t="str">
        <f>IF(ISNUMBER('Named Boundary Report'!$A2720), "",TRIM(SUBSTITUTE('Named Boundary Report'!$A2720, CHAR(160), " ")))</f>
        <v/>
      </c>
      <c r="C2721" s="475">
        <f>'Named Boundary Report'!$F2720</f>
        <v>0</v>
      </c>
    </row>
    <row r="2722" spans="1:3" x14ac:dyDescent="0.25">
      <c r="A2722" s="532" t="str">
        <f>IF(ISNUMBER(VALUE(SUBSTITUTE('Named Boundary Report'!$A2721,"+",""))), VALUE(SUBSTITUTE('Named Boundary Report'!$A2721,"+","")), IF(TRIM('Named Boundary Report'!$A2721)="", "End of Project", $A2721))</f>
        <v>End of Project</v>
      </c>
      <c r="B2722" s="473" t="str">
        <f>IF(ISNUMBER('Named Boundary Report'!$A2721), "",TRIM(SUBSTITUTE('Named Boundary Report'!$A2721, CHAR(160), " ")))</f>
        <v/>
      </c>
      <c r="C2722" s="475">
        <f>'Named Boundary Report'!$F2721</f>
        <v>0</v>
      </c>
    </row>
    <row r="2723" spans="1:3" x14ac:dyDescent="0.25">
      <c r="A2723" s="532" t="str">
        <f>IF(ISNUMBER(VALUE(SUBSTITUTE('Named Boundary Report'!$A2722,"+",""))), VALUE(SUBSTITUTE('Named Boundary Report'!$A2722,"+","")), IF(TRIM('Named Boundary Report'!$A2722)="", "End of Project", $A2722))</f>
        <v>End of Project</v>
      </c>
      <c r="B2723" s="473" t="str">
        <f>IF(ISNUMBER('Named Boundary Report'!$A2722), "",TRIM(SUBSTITUTE('Named Boundary Report'!$A2722, CHAR(160), " ")))</f>
        <v/>
      </c>
      <c r="C2723" s="475">
        <f>'Named Boundary Report'!$F2722</f>
        <v>0</v>
      </c>
    </row>
    <row r="2724" spans="1:3" x14ac:dyDescent="0.25">
      <c r="A2724" s="532" t="str">
        <f>IF(ISNUMBER(VALUE(SUBSTITUTE('Named Boundary Report'!$A2723,"+",""))), VALUE(SUBSTITUTE('Named Boundary Report'!$A2723,"+","")), IF(TRIM('Named Boundary Report'!$A2723)="", "End of Project", $A2723))</f>
        <v>End of Project</v>
      </c>
      <c r="B2724" s="473" t="str">
        <f>IF(ISNUMBER('Named Boundary Report'!$A2723), "",TRIM(SUBSTITUTE('Named Boundary Report'!$A2723, CHAR(160), " ")))</f>
        <v/>
      </c>
      <c r="C2724" s="475">
        <f>'Named Boundary Report'!$F2723</f>
        <v>0</v>
      </c>
    </row>
    <row r="2725" spans="1:3" x14ac:dyDescent="0.25">
      <c r="A2725" s="532" t="str">
        <f>IF(ISNUMBER(VALUE(SUBSTITUTE('Named Boundary Report'!$A2724,"+",""))), VALUE(SUBSTITUTE('Named Boundary Report'!$A2724,"+","")), IF(TRIM('Named Boundary Report'!$A2724)="", "End of Project", $A2724))</f>
        <v>End of Project</v>
      </c>
      <c r="B2725" s="473" t="str">
        <f>IF(ISNUMBER('Named Boundary Report'!$A2724), "",TRIM(SUBSTITUTE('Named Boundary Report'!$A2724, CHAR(160), " ")))</f>
        <v/>
      </c>
      <c r="C2725" s="475">
        <f>'Named Boundary Report'!$F2724</f>
        <v>0</v>
      </c>
    </row>
    <row r="2726" spans="1:3" x14ac:dyDescent="0.25">
      <c r="A2726" s="532" t="str">
        <f>IF(ISNUMBER(VALUE(SUBSTITUTE('Named Boundary Report'!$A2725,"+",""))), VALUE(SUBSTITUTE('Named Boundary Report'!$A2725,"+","")), IF(TRIM('Named Boundary Report'!$A2725)="", "End of Project", $A2725))</f>
        <v>End of Project</v>
      </c>
      <c r="B2726" s="473" t="str">
        <f>IF(ISNUMBER('Named Boundary Report'!$A2725), "",TRIM(SUBSTITUTE('Named Boundary Report'!$A2725, CHAR(160), " ")))</f>
        <v/>
      </c>
      <c r="C2726" s="475">
        <f>'Named Boundary Report'!$F2725</f>
        <v>0</v>
      </c>
    </row>
    <row r="2727" spans="1:3" x14ac:dyDescent="0.25">
      <c r="A2727" s="532" t="str">
        <f>IF(ISNUMBER(VALUE(SUBSTITUTE('Named Boundary Report'!$A2726,"+",""))), VALUE(SUBSTITUTE('Named Boundary Report'!$A2726,"+","")), IF(TRIM('Named Boundary Report'!$A2726)="", "End of Project", $A2726))</f>
        <v>End of Project</v>
      </c>
      <c r="B2727" s="473" t="str">
        <f>IF(ISNUMBER('Named Boundary Report'!$A2726), "",TRIM(SUBSTITUTE('Named Boundary Report'!$A2726, CHAR(160), " ")))</f>
        <v/>
      </c>
      <c r="C2727" s="475">
        <f>'Named Boundary Report'!$F2726</f>
        <v>0</v>
      </c>
    </row>
    <row r="2728" spans="1:3" x14ac:dyDescent="0.25">
      <c r="A2728" s="532" t="str">
        <f>IF(ISNUMBER(VALUE(SUBSTITUTE('Named Boundary Report'!$A2727,"+",""))), VALUE(SUBSTITUTE('Named Boundary Report'!$A2727,"+","")), IF(TRIM('Named Boundary Report'!$A2727)="", "End of Project", $A2727))</f>
        <v>End of Project</v>
      </c>
      <c r="B2728" s="473" t="str">
        <f>IF(ISNUMBER('Named Boundary Report'!$A2727), "",TRIM(SUBSTITUTE('Named Boundary Report'!$A2727, CHAR(160), " ")))</f>
        <v/>
      </c>
      <c r="C2728" s="475">
        <f>'Named Boundary Report'!$F2727</f>
        <v>0</v>
      </c>
    </row>
    <row r="2729" spans="1:3" x14ac:dyDescent="0.25">
      <c r="A2729" s="532" t="str">
        <f>IF(ISNUMBER(VALUE(SUBSTITUTE('Named Boundary Report'!$A2728,"+",""))), VALUE(SUBSTITUTE('Named Boundary Report'!$A2728,"+","")), IF(TRIM('Named Boundary Report'!$A2728)="", "End of Project", $A2728))</f>
        <v>End of Project</v>
      </c>
      <c r="B2729" s="473" t="str">
        <f>IF(ISNUMBER('Named Boundary Report'!$A2728), "",TRIM(SUBSTITUTE('Named Boundary Report'!$A2728, CHAR(160), " ")))</f>
        <v/>
      </c>
      <c r="C2729" s="475">
        <f>'Named Boundary Report'!$F2728</f>
        <v>0</v>
      </c>
    </row>
    <row r="2730" spans="1:3" x14ac:dyDescent="0.25">
      <c r="A2730" s="532" t="str">
        <f>IF(ISNUMBER(VALUE(SUBSTITUTE('Named Boundary Report'!$A2729,"+",""))), VALUE(SUBSTITUTE('Named Boundary Report'!$A2729,"+","")), IF(TRIM('Named Boundary Report'!$A2729)="", "End of Project", $A2729))</f>
        <v>End of Project</v>
      </c>
      <c r="B2730" s="473" t="str">
        <f>IF(ISNUMBER('Named Boundary Report'!$A2729), "",TRIM(SUBSTITUTE('Named Boundary Report'!$A2729, CHAR(160), " ")))</f>
        <v/>
      </c>
      <c r="C2730" s="475">
        <f>'Named Boundary Report'!$F2729</f>
        <v>0</v>
      </c>
    </row>
    <row r="2731" spans="1:3" x14ac:dyDescent="0.25">
      <c r="A2731" s="532" t="str">
        <f>IF(ISNUMBER(VALUE(SUBSTITUTE('Named Boundary Report'!$A2730,"+",""))), VALUE(SUBSTITUTE('Named Boundary Report'!$A2730,"+","")), IF(TRIM('Named Boundary Report'!$A2730)="", "End of Project", $A2730))</f>
        <v>End of Project</v>
      </c>
      <c r="B2731" s="473" t="str">
        <f>IF(ISNUMBER('Named Boundary Report'!$A2730), "",TRIM(SUBSTITUTE('Named Boundary Report'!$A2730, CHAR(160), " ")))</f>
        <v/>
      </c>
      <c r="C2731" s="475">
        <f>'Named Boundary Report'!$F2730</f>
        <v>0</v>
      </c>
    </row>
    <row r="2732" spans="1:3" x14ac:dyDescent="0.25">
      <c r="A2732" s="532" t="str">
        <f>IF(ISNUMBER(VALUE(SUBSTITUTE('Named Boundary Report'!$A2731,"+",""))), VALUE(SUBSTITUTE('Named Boundary Report'!$A2731,"+","")), IF(TRIM('Named Boundary Report'!$A2731)="", "End of Project", $A2731))</f>
        <v>End of Project</v>
      </c>
      <c r="B2732" s="473" t="str">
        <f>IF(ISNUMBER('Named Boundary Report'!$A2731), "",TRIM(SUBSTITUTE('Named Boundary Report'!$A2731, CHAR(160), " ")))</f>
        <v/>
      </c>
      <c r="C2732" s="475">
        <f>'Named Boundary Report'!$F2731</f>
        <v>0</v>
      </c>
    </row>
    <row r="2733" spans="1:3" x14ac:dyDescent="0.25">
      <c r="A2733" s="532" t="str">
        <f>IF(ISNUMBER(VALUE(SUBSTITUTE('Named Boundary Report'!$A2732,"+",""))), VALUE(SUBSTITUTE('Named Boundary Report'!$A2732,"+","")), IF(TRIM('Named Boundary Report'!$A2732)="", "End of Project", $A2732))</f>
        <v>End of Project</v>
      </c>
      <c r="B2733" s="473" t="str">
        <f>IF(ISNUMBER('Named Boundary Report'!$A2732), "",TRIM(SUBSTITUTE('Named Boundary Report'!$A2732, CHAR(160), " ")))</f>
        <v/>
      </c>
      <c r="C2733" s="475">
        <f>'Named Boundary Report'!$F2732</f>
        <v>0</v>
      </c>
    </row>
    <row r="2734" spans="1:3" x14ac:dyDescent="0.25">
      <c r="A2734" s="532" t="str">
        <f>IF(ISNUMBER(VALUE(SUBSTITUTE('Named Boundary Report'!$A2733,"+",""))), VALUE(SUBSTITUTE('Named Boundary Report'!$A2733,"+","")), IF(TRIM('Named Boundary Report'!$A2733)="", "End of Project", $A2733))</f>
        <v>End of Project</v>
      </c>
      <c r="B2734" s="473" t="str">
        <f>IF(ISNUMBER('Named Boundary Report'!$A2733), "",TRIM(SUBSTITUTE('Named Boundary Report'!$A2733, CHAR(160), " ")))</f>
        <v/>
      </c>
      <c r="C2734" s="475">
        <f>'Named Boundary Report'!$F2733</f>
        <v>0</v>
      </c>
    </row>
    <row r="2735" spans="1:3" x14ac:dyDescent="0.25">
      <c r="A2735" s="532" t="str">
        <f>IF(ISNUMBER(VALUE(SUBSTITUTE('Named Boundary Report'!$A2734,"+",""))), VALUE(SUBSTITUTE('Named Boundary Report'!$A2734,"+","")), IF(TRIM('Named Boundary Report'!$A2734)="", "End of Project", $A2734))</f>
        <v>End of Project</v>
      </c>
      <c r="B2735" s="473" t="str">
        <f>IF(ISNUMBER('Named Boundary Report'!$A2734), "",TRIM(SUBSTITUTE('Named Boundary Report'!$A2734, CHAR(160), " ")))</f>
        <v/>
      </c>
      <c r="C2735" s="475">
        <f>'Named Boundary Report'!$F2734</f>
        <v>0</v>
      </c>
    </row>
    <row r="2736" spans="1:3" x14ac:dyDescent="0.25">
      <c r="A2736" s="532" t="str">
        <f>IF(ISNUMBER(VALUE(SUBSTITUTE('Named Boundary Report'!$A2735,"+",""))), VALUE(SUBSTITUTE('Named Boundary Report'!$A2735,"+","")), IF(TRIM('Named Boundary Report'!$A2735)="", "End of Project", $A2735))</f>
        <v>End of Project</v>
      </c>
      <c r="B2736" s="473" t="str">
        <f>IF(ISNUMBER('Named Boundary Report'!$A2735), "",TRIM(SUBSTITUTE('Named Boundary Report'!$A2735, CHAR(160), " ")))</f>
        <v/>
      </c>
      <c r="C2736" s="475">
        <f>'Named Boundary Report'!$F2735</f>
        <v>0</v>
      </c>
    </row>
    <row r="2737" spans="1:3" x14ac:dyDescent="0.25">
      <c r="A2737" s="532" t="str">
        <f>IF(ISNUMBER(VALUE(SUBSTITUTE('Named Boundary Report'!$A2736,"+",""))), VALUE(SUBSTITUTE('Named Boundary Report'!$A2736,"+","")), IF(TRIM('Named Boundary Report'!$A2736)="", "End of Project", $A2736))</f>
        <v>End of Project</v>
      </c>
      <c r="B2737" s="473" t="str">
        <f>IF(ISNUMBER('Named Boundary Report'!$A2736), "",TRIM(SUBSTITUTE('Named Boundary Report'!$A2736, CHAR(160), " ")))</f>
        <v/>
      </c>
      <c r="C2737" s="475">
        <f>'Named Boundary Report'!$F2736</f>
        <v>0</v>
      </c>
    </row>
    <row r="2738" spans="1:3" x14ac:dyDescent="0.25">
      <c r="A2738" s="532" t="str">
        <f>IF(ISNUMBER(VALUE(SUBSTITUTE('Named Boundary Report'!$A2737,"+",""))), VALUE(SUBSTITUTE('Named Boundary Report'!$A2737,"+","")), IF(TRIM('Named Boundary Report'!$A2737)="", "End of Project", $A2737))</f>
        <v>End of Project</v>
      </c>
      <c r="B2738" s="473" t="str">
        <f>IF(ISNUMBER('Named Boundary Report'!$A2737), "",TRIM(SUBSTITUTE('Named Boundary Report'!$A2737, CHAR(160), " ")))</f>
        <v/>
      </c>
      <c r="C2738" s="475">
        <f>'Named Boundary Report'!$F2737</f>
        <v>0</v>
      </c>
    </row>
    <row r="2739" spans="1:3" x14ac:dyDescent="0.25">
      <c r="A2739" s="532" t="str">
        <f>IF(ISNUMBER(VALUE(SUBSTITUTE('Named Boundary Report'!$A2738,"+",""))), VALUE(SUBSTITUTE('Named Boundary Report'!$A2738,"+","")), IF(TRIM('Named Boundary Report'!$A2738)="", "End of Project", $A2738))</f>
        <v>End of Project</v>
      </c>
      <c r="B2739" s="473" t="str">
        <f>IF(ISNUMBER('Named Boundary Report'!$A2738), "",TRIM(SUBSTITUTE('Named Boundary Report'!$A2738, CHAR(160), " ")))</f>
        <v/>
      </c>
      <c r="C2739" s="475">
        <f>'Named Boundary Report'!$F2738</f>
        <v>0</v>
      </c>
    </row>
    <row r="2740" spans="1:3" x14ac:dyDescent="0.25">
      <c r="A2740" s="532" t="str">
        <f>IF(ISNUMBER(VALUE(SUBSTITUTE('Named Boundary Report'!$A2739,"+",""))), VALUE(SUBSTITUTE('Named Boundary Report'!$A2739,"+","")), IF(TRIM('Named Boundary Report'!$A2739)="", "End of Project", $A2739))</f>
        <v>End of Project</v>
      </c>
      <c r="B2740" s="473" t="str">
        <f>IF(ISNUMBER('Named Boundary Report'!$A2739), "",TRIM(SUBSTITUTE('Named Boundary Report'!$A2739, CHAR(160), " ")))</f>
        <v/>
      </c>
      <c r="C2740" s="475">
        <f>'Named Boundary Report'!$F2739</f>
        <v>0</v>
      </c>
    </row>
    <row r="2741" spans="1:3" x14ac:dyDescent="0.25">
      <c r="A2741" s="532" t="str">
        <f>IF(ISNUMBER(VALUE(SUBSTITUTE('Named Boundary Report'!$A2740,"+",""))), VALUE(SUBSTITUTE('Named Boundary Report'!$A2740,"+","")), IF(TRIM('Named Boundary Report'!$A2740)="", "End of Project", $A2740))</f>
        <v>End of Project</v>
      </c>
      <c r="B2741" s="473" t="str">
        <f>IF(ISNUMBER('Named Boundary Report'!$A2740), "",TRIM(SUBSTITUTE('Named Boundary Report'!$A2740, CHAR(160), " ")))</f>
        <v/>
      </c>
      <c r="C2741" s="475">
        <f>'Named Boundary Report'!$F2740</f>
        <v>0</v>
      </c>
    </row>
    <row r="2742" spans="1:3" x14ac:dyDescent="0.25">
      <c r="A2742" s="532" t="str">
        <f>IF(ISNUMBER(VALUE(SUBSTITUTE('Named Boundary Report'!$A2741,"+",""))), VALUE(SUBSTITUTE('Named Boundary Report'!$A2741,"+","")), IF(TRIM('Named Boundary Report'!$A2741)="", "End of Project", $A2741))</f>
        <v>End of Project</v>
      </c>
      <c r="B2742" s="473" t="str">
        <f>IF(ISNUMBER('Named Boundary Report'!$A2741), "",TRIM(SUBSTITUTE('Named Boundary Report'!$A2741, CHAR(160), " ")))</f>
        <v/>
      </c>
      <c r="C2742" s="475">
        <f>'Named Boundary Report'!$F2741</f>
        <v>0</v>
      </c>
    </row>
    <row r="2743" spans="1:3" x14ac:dyDescent="0.25">
      <c r="A2743" s="532" t="str">
        <f>IF(ISNUMBER(VALUE(SUBSTITUTE('Named Boundary Report'!$A2742,"+",""))), VALUE(SUBSTITUTE('Named Boundary Report'!$A2742,"+","")), IF(TRIM('Named Boundary Report'!$A2742)="", "End of Project", $A2742))</f>
        <v>End of Project</v>
      </c>
      <c r="B2743" s="473" t="str">
        <f>IF(ISNUMBER('Named Boundary Report'!$A2742), "",TRIM(SUBSTITUTE('Named Boundary Report'!$A2742, CHAR(160), " ")))</f>
        <v/>
      </c>
      <c r="C2743" s="475">
        <f>'Named Boundary Report'!$F2742</f>
        <v>0</v>
      </c>
    </row>
    <row r="2744" spans="1:3" x14ac:dyDescent="0.25">
      <c r="A2744" s="532" t="str">
        <f>IF(ISNUMBER(VALUE(SUBSTITUTE('Named Boundary Report'!$A2743,"+",""))), VALUE(SUBSTITUTE('Named Boundary Report'!$A2743,"+","")), IF(TRIM('Named Boundary Report'!$A2743)="", "End of Project", $A2743))</f>
        <v>End of Project</v>
      </c>
      <c r="B2744" s="473" t="str">
        <f>IF(ISNUMBER('Named Boundary Report'!$A2743), "",TRIM(SUBSTITUTE('Named Boundary Report'!$A2743, CHAR(160), " ")))</f>
        <v/>
      </c>
      <c r="C2744" s="475">
        <f>'Named Boundary Report'!$F2743</f>
        <v>0</v>
      </c>
    </row>
    <row r="2745" spans="1:3" x14ac:dyDescent="0.25">
      <c r="A2745" s="532" t="str">
        <f>IF(ISNUMBER(VALUE(SUBSTITUTE('Named Boundary Report'!$A2744,"+",""))), VALUE(SUBSTITUTE('Named Boundary Report'!$A2744,"+","")), IF(TRIM('Named Boundary Report'!$A2744)="", "End of Project", $A2744))</f>
        <v>End of Project</v>
      </c>
      <c r="B2745" s="473" t="str">
        <f>IF(ISNUMBER('Named Boundary Report'!$A2744), "",TRIM(SUBSTITUTE('Named Boundary Report'!$A2744, CHAR(160), " ")))</f>
        <v/>
      </c>
      <c r="C2745" s="475">
        <f>'Named Boundary Report'!$F2744</f>
        <v>0</v>
      </c>
    </row>
    <row r="2746" spans="1:3" x14ac:dyDescent="0.25">
      <c r="A2746" s="532" t="str">
        <f>IF(ISNUMBER(VALUE(SUBSTITUTE('Named Boundary Report'!$A2745,"+",""))), VALUE(SUBSTITUTE('Named Boundary Report'!$A2745,"+","")), IF(TRIM('Named Boundary Report'!$A2745)="", "End of Project", $A2745))</f>
        <v>End of Project</v>
      </c>
      <c r="B2746" s="473" t="str">
        <f>IF(ISNUMBER('Named Boundary Report'!$A2745), "",TRIM(SUBSTITUTE('Named Boundary Report'!$A2745, CHAR(160), " ")))</f>
        <v/>
      </c>
      <c r="C2746" s="475">
        <f>'Named Boundary Report'!$F2745</f>
        <v>0</v>
      </c>
    </row>
    <row r="2747" spans="1:3" x14ac:dyDescent="0.25">
      <c r="A2747" s="532" t="str">
        <f>IF(ISNUMBER(VALUE(SUBSTITUTE('Named Boundary Report'!$A2746,"+",""))), VALUE(SUBSTITUTE('Named Boundary Report'!$A2746,"+","")), IF(TRIM('Named Boundary Report'!$A2746)="", "End of Project", $A2746))</f>
        <v>End of Project</v>
      </c>
      <c r="B2747" s="473" t="str">
        <f>IF(ISNUMBER('Named Boundary Report'!$A2746), "",TRIM(SUBSTITUTE('Named Boundary Report'!$A2746, CHAR(160), " ")))</f>
        <v/>
      </c>
      <c r="C2747" s="475">
        <f>'Named Boundary Report'!$F2746</f>
        <v>0</v>
      </c>
    </row>
    <row r="2748" spans="1:3" x14ac:dyDescent="0.25">
      <c r="A2748" s="532" t="str">
        <f>IF(ISNUMBER(VALUE(SUBSTITUTE('Named Boundary Report'!$A2747,"+",""))), VALUE(SUBSTITUTE('Named Boundary Report'!$A2747,"+","")), IF(TRIM('Named Boundary Report'!$A2747)="", "End of Project", $A2747))</f>
        <v>End of Project</v>
      </c>
      <c r="B2748" s="473" t="str">
        <f>IF(ISNUMBER('Named Boundary Report'!$A2747), "",TRIM(SUBSTITUTE('Named Boundary Report'!$A2747, CHAR(160), " ")))</f>
        <v/>
      </c>
      <c r="C2748" s="475">
        <f>'Named Boundary Report'!$F2747</f>
        <v>0</v>
      </c>
    </row>
    <row r="2749" spans="1:3" x14ac:dyDescent="0.25">
      <c r="A2749" s="532" t="str">
        <f>IF(ISNUMBER(VALUE(SUBSTITUTE('Named Boundary Report'!$A2748,"+",""))), VALUE(SUBSTITUTE('Named Boundary Report'!$A2748,"+","")), IF(TRIM('Named Boundary Report'!$A2748)="", "End of Project", $A2748))</f>
        <v>End of Project</v>
      </c>
      <c r="B2749" s="473" t="str">
        <f>IF(ISNUMBER('Named Boundary Report'!$A2748), "",TRIM(SUBSTITUTE('Named Boundary Report'!$A2748, CHAR(160), " ")))</f>
        <v/>
      </c>
      <c r="C2749" s="475">
        <f>'Named Boundary Report'!$F2748</f>
        <v>0</v>
      </c>
    </row>
    <row r="2750" spans="1:3" x14ac:dyDescent="0.25">
      <c r="A2750" s="532" t="str">
        <f>IF(ISNUMBER(VALUE(SUBSTITUTE('Named Boundary Report'!$A2749,"+",""))), VALUE(SUBSTITUTE('Named Boundary Report'!$A2749,"+","")), IF(TRIM('Named Boundary Report'!$A2749)="", "End of Project", $A2749))</f>
        <v>End of Project</v>
      </c>
      <c r="B2750" s="473" t="str">
        <f>IF(ISNUMBER('Named Boundary Report'!$A2749), "",TRIM(SUBSTITUTE('Named Boundary Report'!$A2749, CHAR(160), " ")))</f>
        <v/>
      </c>
      <c r="C2750" s="475">
        <f>'Named Boundary Report'!$F2749</f>
        <v>0</v>
      </c>
    </row>
    <row r="2751" spans="1:3" x14ac:dyDescent="0.25">
      <c r="A2751" s="532" t="str">
        <f>IF(ISNUMBER(VALUE(SUBSTITUTE('Named Boundary Report'!$A2750,"+",""))), VALUE(SUBSTITUTE('Named Boundary Report'!$A2750,"+","")), IF(TRIM('Named Boundary Report'!$A2750)="", "End of Project", $A2750))</f>
        <v>End of Project</v>
      </c>
      <c r="B2751" s="473" t="str">
        <f>IF(ISNUMBER('Named Boundary Report'!$A2750), "",TRIM(SUBSTITUTE('Named Boundary Report'!$A2750, CHAR(160), " ")))</f>
        <v/>
      </c>
      <c r="C2751" s="475">
        <f>'Named Boundary Report'!$F2750</f>
        <v>0</v>
      </c>
    </row>
    <row r="2752" spans="1:3" x14ac:dyDescent="0.25">
      <c r="A2752" s="532" t="str">
        <f>IF(ISNUMBER(VALUE(SUBSTITUTE('Named Boundary Report'!$A2751,"+",""))), VALUE(SUBSTITUTE('Named Boundary Report'!$A2751,"+","")), IF(TRIM('Named Boundary Report'!$A2751)="", "End of Project", $A2751))</f>
        <v>End of Project</v>
      </c>
      <c r="B2752" s="473" t="str">
        <f>IF(ISNUMBER('Named Boundary Report'!$A2751), "",TRIM(SUBSTITUTE('Named Boundary Report'!$A2751, CHAR(160), " ")))</f>
        <v/>
      </c>
      <c r="C2752" s="475">
        <f>'Named Boundary Report'!$F2751</f>
        <v>0</v>
      </c>
    </row>
    <row r="2753" spans="1:3" x14ac:dyDescent="0.25">
      <c r="A2753" s="532" t="str">
        <f>IF(ISNUMBER(VALUE(SUBSTITUTE('Named Boundary Report'!$A2752,"+",""))), VALUE(SUBSTITUTE('Named Boundary Report'!$A2752,"+","")), IF(TRIM('Named Boundary Report'!$A2752)="", "End of Project", $A2752))</f>
        <v>End of Project</v>
      </c>
      <c r="B2753" s="473" t="str">
        <f>IF(ISNUMBER('Named Boundary Report'!$A2752), "",TRIM(SUBSTITUTE('Named Boundary Report'!$A2752, CHAR(160), " ")))</f>
        <v/>
      </c>
      <c r="C2753" s="475">
        <f>'Named Boundary Report'!$F2752</f>
        <v>0</v>
      </c>
    </row>
    <row r="2754" spans="1:3" x14ac:dyDescent="0.25">
      <c r="A2754" s="532" t="str">
        <f>IF(ISNUMBER(VALUE(SUBSTITUTE('Named Boundary Report'!$A2753,"+",""))), VALUE(SUBSTITUTE('Named Boundary Report'!$A2753,"+","")), IF(TRIM('Named Boundary Report'!$A2753)="", "End of Project", $A2753))</f>
        <v>End of Project</v>
      </c>
      <c r="B2754" s="473" t="str">
        <f>IF(ISNUMBER('Named Boundary Report'!$A2753), "",TRIM(SUBSTITUTE('Named Boundary Report'!$A2753, CHAR(160), " ")))</f>
        <v/>
      </c>
      <c r="C2754" s="475">
        <f>'Named Boundary Report'!$F2753</f>
        <v>0</v>
      </c>
    </row>
    <row r="2755" spans="1:3" x14ac:dyDescent="0.25">
      <c r="A2755" s="532" t="str">
        <f>IF(ISNUMBER(VALUE(SUBSTITUTE('Named Boundary Report'!$A2754,"+",""))), VALUE(SUBSTITUTE('Named Boundary Report'!$A2754,"+","")), IF(TRIM('Named Boundary Report'!$A2754)="", "End of Project", $A2754))</f>
        <v>End of Project</v>
      </c>
      <c r="B2755" s="473" t="str">
        <f>IF(ISNUMBER('Named Boundary Report'!$A2754), "",TRIM(SUBSTITUTE('Named Boundary Report'!$A2754, CHAR(160), " ")))</f>
        <v/>
      </c>
      <c r="C2755" s="475">
        <f>'Named Boundary Report'!$F2754</f>
        <v>0</v>
      </c>
    </row>
    <row r="2756" spans="1:3" x14ac:dyDescent="0.25">
      <c r="A2756" s="532" t="str">
        <f>IF(ISNUMBER(VALUE(SUBSTITUTE('Named Boundary Report'!$A2755,"+",""))), VALUE(SUBSTITUTE('Named Boundary Report'!$A2755,"+","")), IF(TRIM('Named Boundary Report'!$A2755)="", "End of Project", $A2755))</f>
        <v>End of Project</v>
      </c>
      <c r="B2756" s="473" t="str">
        <f>IF(ISNUMBER('Named Boundary Report'!$A2755), "",TRIM(SUBSTITUTE('Named Boundary Report'!$A2755, CHAR(160), " ")))</f>
        <v/>
      </c>
      <c r="C2756" s="475">
        <f>'Named Boundary Report'!$F2755</f>
        <v>0</v>
      </c>
    </row>
    <row r="2757" spans="1:3" x14ac:dyDescent="0.25">
      <c r="A2757" s="532" t="str">
        <f>IF(ISNUMBER(VALUE(SUBSTITUTE('Named Boundary Report'!$A2756,"+",""))), VALUE(SUBSTITUTE('Named Boundary Report'!$A2756,"+","")), IF(TRIM('Named Boundary Report'!$A2756)="", "End of Project", $A2756))</f>
        <v>End of Project</v>
      </c>
      <c r="B2757" s="473" t="str">
        <f>IF(ISNUMBER('Named Boundary Report'!$A2756), "",TRIM(SUBSTITUTE('Named Boundary Report'!$A2756, CHAR(160), " ")))</f>
        <v/>
      </c>
      <c r="C2757" s="475">
        <f>'Named Boundary Report'!$F2756</f>
        <v>0</v>
      </c>
    </row>
    <row r="2758" spans="1:3" x14ac:dyDescent="0.25">
      <c r="A2758" s="532" t="str">
        <f>IF(ISNUMBER(VALUE(SUBSTITUTE('Named Boundary Report'!$A2757,"+",""))), VALUE(SUBSTITUTE('Named Boundary Report'!$A2757,"+","")), IF(TRIM('Named Boundary Report'!$A2757)="", "End of Project", $A2757))</f>
        <v>End of Project</v>
      </c>
      <c r="B2758" s="473" t="str">
        <f>IF(ISNUMBER('Named Boundary Report'!$A2757), "",TRIM(SUBSTITUTE('Named Boundary Report'!$A2757, CHAR(160), " ")))</f>
        <v/>
      </c>
      <c r="C2758" s="475">
        <f>'Named Boundary Report'!$F2757</f>
        <v>0</v>
      </c>
    </row>
    <row r="2759" spans="1:3" x14ac:dyDescent="0.25">
      <c r="A2759" s="532" t="str">
        <f>IF(ISNUMBER(VALUE(SUBSTITUTE('Named Boundary Report'!$A2758,"+",""))), VALUE(SUBSTITUTE('Named Boundary Report'!$A2758,"+","")), IF(TRIM('Named Boundary Report'!$A2758)="", "End of Project", $A2758))</f>
        <v>End of Project</v>
      </c>
      <c r="B2759" s="473" t="str">
        <f>IF(ISNUMBER('Named Boundary Report'!$A2758), "",TRIM(SUBSTITUTE('Named Boundary Report'!$A2758, CHAR(160), " ")))</f>
        <v/>
      </c>
      <c r="C2759" s="475">
        <f>'Named Boundary Report'!$F2758</f>
        <v>0</v>
      </c>
    </row>
    <row r="2760" spans="1:3" x14ac:dyDescent="0.25">
      <c r="A2760" s="532" t="str">
        <f>IF(ISNUMBER(VALUE(SUBSTITUTE('Named Boundary Report'!$A2759,"+",""))), VALUE(SUBSTITUTE('Named Boundary Report'!$A2759,"+","")), IF(TRIM('Named Boundary Report'!$A2759)="", "End of Project", $A2759))</f>
        <v>End of Project</v>
      </c>
      <c r="B2760" s="473" t="str">
        <f>IF(ISNUMBER('Named Boundary Report'!$A2759), "",TRIM(SUBSTITUTE('Named Boundary Report'!$A2759, CHAR(160), " ")))</f>
        <v/>
      </c>
      <c r="C2760" s="475">
        <f>'Named Boundary Report'!$F2759</f>
        <v>0</v>
      </c>
    </row>
    <row r="2761" spans="1:3" x14ac:dyDescent="0.25">
      <c r="A2761" s="532" t="str">
        <f>IF(ISNUMBER(VALUE(SUBSTITUTE('Named Boundary Report'!$A2760,"+",""))), VALUE(SUBSTITUTE('Named Boundary Report'!$A2760,"+","")), IF(TRIM('Named Boundary Report'!$A2760)="", "End of Project", $A2760))</f>
        <v>End of Project</v>
      </c>
      <c r="B2761" s="473" t="str">
        <f>IF(ISNUMBER('Named Boundary Report'!$A2760), "",TRIM(SUBSTITUTE('Named Boundary Report'!$A2760, CHAR(160), " ")))</f>
        <v/>
      </c>
      <c r="C2761" s="475">
        <f>'Named Boundary Report'!$F2760</f>
        <v>0</v>
      </c>
    </row>
    <row r="2762" spans="1:3" x14ac:dyDescent="0.25">
      <c r="A2762" s="532" t="str">
        <f>IF(ISNUMBER(VALUE(SUBSTITUTE('Named Boundary Report'!$A2761,"+",""))), VALUE(SUBSTITUTE('Named Boundary Report'!$A2761,"+","")), IF(TRIM('Named Boundary Report'!$A2761)="", "End of Project", $A2761))</f>
        <v>End of Project</v>
      </c>
      <c r="B2762" s="473" t="str">
        <f>IF(ISNUMBER('Named Boundary Report'!$A2761), "",TRIM(SUBSTITUTE('Named Boundary Report'!$A2761, CHAR(160), " ")))</f>
        <v/>
      </c>
      <c r="C2762" s="475">
        <f>'Named Boundary Report'!$F2761</f>
        <v>0</v>
      </c>
    </row>
    <row r="2763" spans="1:3" x14ac:dyDescent="0.25">
      <c r="A2763" s="532" t="str">
        <f>IF(ISNUMBER(VALUE(SUBSTITUTE('Named Boundary Report'!$A2762,"+",""))), VALUE(SUBSTITUTE('Named Boundary Report'!$A2762,"+","")), IF(TRIM('Named Boundary Report'!$A2762)="", "End of Project", $A2762))</f>
        <v>End of Project</v>
      </c>
      <c r="B2763" s="473" t="str">
        <f>IF(ISNUMBER('Named Boundary Report'!$A2762), "",TRIM(SUBSTITUTE('Named Boundary Report'!$A2762, CHAR(160), " ")))</f>
        <v/>
      </c>
      <c r="C2763" s="475">
        <f>'Named Boundary Report'!$F2762</f>
        <v>0</v>
      </c>
    </row>
    <row r="2764" spans="1:3" x14ac:dyDescent="0.25">
      <c r="A2764" s="532" t="str">
        <f>IF(ISNUMBER(VALUE(SUBSTITUTE('Named Boundary Report'!$A2763,"+",""))), VALUE(SUBSTITUTE('Named Boundary Report'!$A2763,"+","")), IF(TRIM('Named Boundary Report'!$A2763)="", "End of Project", $A2763))</f>
        <v>End of Project</v>
      </c>
      <c r="B2764" s="473" t="str">
        <f>IF(ISNUMBER('Named Boundary Report'!$A2763), "",TRIM(SUBSTITUTE('Named Boundary Report'!$A2763, CHAR(160), " ")))</f>
        <v/>
      </c>
      <c r="C2764" s="475">
        <f>'Named Boundary Report'!$F2763</f>
        <v>0</v>
      </c>
    </row>
    <row r="2765" spans="1:3" x14ac:dyDescent="0.25">
      <c r="A2765" s="532" t="str">
        <f>IF(ISNUMBER(VALUE(SUBSTITUTE('Named Boundary Report'!$A2764,"+",""))), VALUE(SUBSTITUTE('Named Boundary Report'!$A2764,"+","")), IF(TRIM('Named Boundary Report'!$A2764)="", "End of Project", $A2764))</f>
        <v>End of Project</v>
      </c>
      <c r="B2765" s="473" t="str">
        <f>IF(ISNUMBER('Named Boundary Report'!$A2764), "",TRIM(SUBSTITUTE('Named Boundary Report'!$A2764, CHAR(160), " ")))</f>
        <v/>
      </c>
      <c r="C2765" s="475">
        <f>'Named Boundary Report'!$F2764</f>
        <v>0</v>
      </c>
    </row>
    <row r="2766" spans="1:3" x14ac:dyDescent="0.25">
      <c r="A2766" s="532" t="str">
        <f>IF(ISNUMBER(VALUE(SUBSTITUTE('Named Boundary Report'!$A2765,"+",""))), VALUE(SUBSTITUTE('Named Boundary Report'!$A2765,"+","")), IF(TRIM('Named Boundary Report'!$A2765)="", "End of Project", $A2765))</f>
        <v>End of Project</v>
      </c>
      <c r="B2766" s="473" t="str">
        <f>IF(ISNUMBER('Named Boundary Report'!$A2765), "",TRIM(SUBSTITUTE('Named Boundary Report'!$A2765, CHAR(160), " ")))</f>
        <v/>
      </c>
      <c r="C2766" s="475">
        <f>'Named Boundary Report'!$F2765</f>
        <v>0</v>
      </c>
    </row>
    <row r="2767" spans="1:3" x14ac:dyDescent="0.25">
      <c r="A2767" s="532" t="str">
        <f>IF(ISNUMBER(VALUE(SUBSTITUTE('Named Boundary Report'!$A2766,"+",""))), VALUE(SUBSTITUTE('Named Boundary Report'!$A2766,"+","")), IF(TRIM('Named Boundary Report'!$A2766)="", "End of Project", $A2766))</f>
        <v>End of Project</v>
      </c>
      <c r="B2767" s="473" t="str">
        <f>IF(ISNUMBER('Named Boundary Report'!$A2766), "",TRIM(SUBSTITUTE('Named Boundary Report'!$A2766, CHAR(160), " ")))</f>
        <v/>
      </c>
      <c r="C2767" s="475">
        <f>'Named Boundary Report'!$F2766</f>
        <v>0</v>
      </c>
    </row>
    <row r="2768" spans="1:3" x14ac:dyDescent="0.25">
      <c r="A2768" s="532" t="str">
        <f>IF(ISNUMBER(VALUE(SUBSTITUTE('Named Boundary Report'!$A2767,"+",""))), VALUE(SUBSTITUTE('Named Boundary Report'!$A2767,"+","")), IF(TRIM('Named Boundary Report'!$A2767)="", "End of Project", $A2767))</f>
        <v>End of Project</v>
      </c>
      <c r="B2768" s="473" t="str">
        <f>IF(ISNUMBER('Named Boundary Report'!$A2767), "",TRIM(SUBSTITUTE('Named Boundary Report'!$A2767, CHAR(160), " ")))</f>
        <v/>
      </c>
      <c r="C2768" s="475">
        <f>'Named Boundary Report'!$F2767</f>
        <v>0</v>
      </c>
    </row>
    <row r="2769" spans="1:3" x14ac:dyDescent="0.25">
      <c r="A2769" s="532" t="str">
        <f>IF(ISNUMBER(VALUE(SUBSTITUTE('Named Boundary Report'!$A2768,"+",""))), VALUE(SUBSTITUTE('Named Boundary Report'!$A2768,"+","")), IF(TRIM('Named Boundary Report'!$A2768)="", "End of Project", $A2768))</f>
        <v>End of Project</v>
      </c>
      <c r="B2769" s="473" t="str">
        <f>IF(ISNUMBER('Named Boundary Report'!$A2768), "",TRIM(SUBSTITUTE('Named Boundary Report'!$A2768, CHAR(160), " ")))</f>
        <v/>
      </c>
      <c r="C2769" s="475">
        <f>'Named Boundary Report'!$F2768</f>
        <v>0</v>
      </c>
    </row>
    <row r="2770" spans="1:3" x14ac:dyDescent="0.25">
      <c r="A2770" s="532" t="str">
        <f>IF(ISNUMBER(VALUE(SUBSTITUTE('Named Boundary Report'!$A2769,"+",""))), VALUE(SUBSTITUTE('Named Boundary Report'!$A2769,"+","")), IF(TRIM('Named Boundary Report'!$A2769)="", "End of Project", $A2769))</f>
        <v>End of Project</v>
      </c>
      <c r="B2770" s="473" t="str">
        <f>IF(ISNUMBER('Named Boundary Report'!$A2769), "",TRIM(SUBSTITUTE('Named Boundary Report'!$A2769, CHAR(160), " ")))</f>
        <v/>
      </c>
      <c r="C2770" s="475">
        <f>'Named Boundary Report'!$F2769</f>
        <v>0</v>
      </c>
    </row>
    <row r="2771" spans="1:3" x14ac:dyDescent="0.25">
      <c r="A2771" s="532" t="str">
        <f>IF(ISNUMBER(VALUE(SUBSTITUTE('Named Boundary Report'!$A2770,"+",""))), VALUE(SUBSTITUTE('Named Boundary Report'!$A2770,"+","")), IF(TRIM('Named Boundary Report'!$A2770)="", "End of Project", $A2770))</f>
        <v>End of Project</v>
      </c>
      <c r="B2771" s="473" t="str">
        <f>IF(ISNUMBER('Named Boundary Report'!$A2770), "",TRIM(SUBSTITUTE('Named Boundary Report'!$A2770, CHAR(160), " ")))</f>
        <v/>
      </c>
      <c r="C2771" s="475">
        <f>'Named Boundary Report'!$F2770</f>
        <v>0</v>
      </c>
    </row>
    <row r="2772" spans="1:3" x14ac:dyDescent="0.25">
      <c r="A2772" s="532" t="str">
        <f>IF(ISNUMBER(VALUE(SUBSTITUTE('Named Boundary Report'!$A2771,"+",""))), VALUE(SUBSTITUTE('Named Boundary Report'!$A2771,"+","")), IF(TRIM('Named Boundary Report'!$A2771)="", "End of Project", $A2771))</f>
        <v>End of Project</v>
      </c>
      <c r="B2772" s="473" t="str">
        <f>IF(ISNUMBER('Named Boundary Report'!$A2771), "",TRIM(SUBSTITUTE('Named Boundary Report'!$A2771, CHAR(160), " ")))</f>
        <v/>
      </c>
      <c r="C2772" s="475">
        <f>'Named Boundary Report'!$F2771</f>
        <v>0</v>
      </c>
    </row>
    <row r="2773" spans="1:3" x14ac:dyDescent="0.25">
      <c r="A2773" s="532" t="str">
        <f>IF(ISNUMBER(VALUE(SUBSTITUTE('Named Boundary Report'!$A2772,"+",""))), VALUE(SUBSTITUTE('Named Boundary Report'!$A2772,"+","")), IF(TRIM('Named Boundary Report'!$A2772)="", "End of Project", $A2772))</f>
        <v>End of Project</v>
      </c>
      <c r="B2773" s="473" t="str">
        <f>IF(ISNUMBER('Named Boundary Report'!$A2772), "",TRIM(SUBSTITUTE('Named Boundary Report'!$A2772, CHAR(160), " ")))</f>
        <v/>
      </c>
      <c r="C2773" s="475">
        <f>'Named Boundary Report'!$F2772</f>
        <v>0</v>
      </c>
    </row>
    <row r="2774" spans="1:3" x14ac:dyDescent="0.25">
      <c r="A2774" s="532" t="str">
        <f>IF(ISNUMBER(VALUE(SUBSTITUTE('Named Boundary Report'!$A2773,"+",""))), VALUE(SUBSTITUTE('Named Boundary Report'!$A2773,"+","")), IF(TRIM('Named Boundary Report'!$A2773)="", "End of Project", $A2773))</f>
        <v>End of Project</v>
      </c>
      <c r="B2774" s="473" t="str">
        <f>IF(ISNUMBER('Named Boundary Report'!$A2773), "",TRIM(SUBSTITUTE('Named Boundary Report'!$A2773, CHAR(160), " ")))</f>
        <v/>
      </c>
      <c r="C2774" s="475">
        <f>'Named Boundary Report'!$F2773</f>
        <v>0</v>
      </c>
    </row>
    <row r="2775" spans="1:3" x14ac:dyDescent="0.25">
      <c r="A2775" s="532" t="str">
        <f>IF(ISNUMBER(VALUE(SUBSTITUTE('Named Boundary Report'!$A2774,"+",""))), VALUE(SUBSTITUTE('Named Boundary Report'!$A2774,"+","")), IF(TRIM('Named Boundary Report'!$A2774)="", "End of Project", $A2774))</f>
        <v>End of Project</v>
      </c>
      <c r="B2775" s="473" t="str">
        <f>IF(ISNUMBER('Named Boundary Report'!$A2774), "",TRIM(SUBSTITUTE('Named Boundary Report'!$A2774, CHAR(160), " ")))</f>
        <v/>
      </c>
      <c r="C2775" s="475">
        <f>'Named Boundary Report'!$F2774</f>
        <v>0</v>
      </c>
    </row>
    <row r="2776" spans="1:3" x14ac:dyDescent="0.25">
      <c r="A2776" s="532" t="str">
        <f>IF(ISNUMBER(VALUE(SUBSTITUTE('Named Boundary Report'!$A2775,"+",""))), VALUE(SUBSTITUTE('Named Boundary Report'!$A2775,"+","")), IF(TRIM('Named Boundary Report'!$A2775)="", "End of Project", $A2775))</f>
        <v>End of Project</v>
      </c>
      <c r="B2776" s="473" t="str">
        <f>IF(ISNUMBER('Named Boundary Report'!$A2775), "",TRIM(SUBSTITUTE('Named Boundary Report'!$A2775, CHAR(160), " ")))</f>
        <v/>
      </c>
      <c r="C2776" s="475">
        <f>'Named Boundary Report'!$F2775</f>
        <v>0</v>
      </c>
    </row>
    <row r="2777" spans="1:3" x14ac:dyDescent="0.25">
      <c r="A2777" s="532" t="str">
        <f>IF(ISNUMBER(VALUE(SUBSTITUTE('Named Boundary Report'!$A2776,"+",""))), VALUE(SUBSTITUTE('Named Boundary Report'!$A2776,"+","")), IF(TRIM('Named Boundary Report'!$A2776)="", "End of Project", $A2776))</f>
        <v>End of Project</v>
      </c>
      <c r="B2777" s="473" t="str">
        <f>IF(ISNUMBER('Named Boundary Report'!$A2776), "",TRIM(SUBSTITUTE('Named Boundary Report'!$A2776, CHAR(160), " ")))</f>
        <v/>
      </c>
      <c r="C2777" s="475">
        <f>'Named Boundary Report'!$F2776</f>
        <v>0</v>
      </c>
    </row>
    <row r="2778" spans="1:3" x14ac:dyDescent="0.25">
      <c r="A2778" s="532" t="str">
        <f>IF(ISNUMBER(VALUE(SUBSTITUTE('Named Boundary Report'!$A2777,"+",""))), VALUE(SUBSTITUTE('Named Boundary Report'!$A2777,"+","")), IF(TRIM('Named Boundary Report'!$A2777)="", "End of Project", $A2777))</f>
        <v>End of Project</v>
      </c>
      <c r="B2778" s="473" t="str">
        <f>IF(ISNUMBER('Named Boundary Report'!$A2777), "",TRIM(SUBSTITUTE('Named Boundary Report'!$A2777, CHAR(160), " ")))</f>
        <v/>
      </c>
      <c r="C2778" s="475">
        <f>'Named Boundary Report'!$F2777</f>
        <v>0</v>
      </c>
    </row>
    <row r="2779" spans="1:3" x14ac:dyDescent="0.25">
      <c r="A2779" s="532" t="str">
        <f>IF(ISNUMBER(VALUE(SUBSTITUTE('Named Boundary Report'!$A2778,"+",""))), VALUE(SUBSTITUTE('Named Boundary Report'!$A2778,"+","")), IF(TRIM('Named Boundary Report'!$A2778)="", "End of Project", $A2778))</f>
        <v>End of Project</v>
      </c>
      <c r="B2779" s="473" t="str">
        <f>IF(ISNUMBER('Named Boundary Report'!$A2778), "",TRIM(SUBSTITUTE('Named Boundary Report'!$A2778, CHAR(160), " ")))</f>
        <v/>
      </c>
      <c r="C2779" s="475">
        <f>'Named Boundary Report'!$F2778</f>
        <v>0</v>
      </c>
    </row>
    <row r="2780" spans="1:3" x14ac:dyDescent="0.25">
      <c r="A2780" s="532" t="str">
        <f>IF(ISNUMBER(VALUE(SUBSTITUTE('Named Boundary Report'!$A2779,"+",""))), VALUE(SUBSTITUTE('Named Boundary Report'!$A2779,"+","")), IF(TRIM('Named Boundary Report'!$A2779)="", "End of Project", $A2779))</f>
        <v>End of Project</v>
      </c>
      <c r="B2780" s="473" t="str">
        <f>IF(ISNUMBER('Named Boundary Report'!$A2779), "",TRIM(SUBSTITUTE('Named Boundary Report'!$A2779, CHAR(160), " ")))</f>
        <v/>
      </c>
      <c r="C2780" s="475">
        <f>'Named Boundary Report'!$F2779</f>
        <v>0</v>
      </c>
    </row>
    <row r="2781" spans="1:3" x14ac:dyDescent="0.25">
      <c r="A2781" s="532" t="str">
        <f>IF(ISNUMBER(VALUE(SUBSTITUTE('Named Boundary Report'!$A2780,"+",""))), VALUE(SUBSTITUTE('Named Boundary Report'!$A2780,"+","")), IF(TRIM('Named Boundary Report'!$A2780)="", "End of Project", $A2780))</f>
        <v>End of Project</v>
      </c>
      <c r="B2781" s="473" t="str">
        <f>IF(ISNUMBER('Named Boundary Report'!$A2780), "",TRIM(SUBSTITUTE('Named Boundary Report'!$A2780, CHAR(160), " ")))</f>
        <v/>
      </c>
      <c r="C2781" s="475">
        <f>'Named Boundary Report'!$F2780</f>
        <v>0</v>
      </c>
    </row>
    <row r="2782" spans="1:3" x14ac:dyDescent="0.25">
      <c r="A2782" s="532" t="str">
        <f>IF(ISNUMBER(VALUE(SUBSTITUTE('Named Boundary Report'!$A2781,"+",""))), VALUE(SUBSTITUTE('Named Boundary Report'!$A2781,"+","")), IF(TRIM('Named Boundary Report'!$A2781)="", "End of Project", $A2781))</f>
        <v>End of Project</v>
      </c>
      <c r="B2782" s="473" t="str">
        <f>IF(ISNUMBER('Named Boundary Report'!$A2781), "",TRIM(SUBSTITUTE('Named Boundary Report'!$A2781, CHAR(160), " ")))</f>
        <v/>
      </c>
      <c r="C2782" s="475">
        <f>'Named Boundary Report'!$F2781</f>
        <v>0</v>
      </c>
    </row>
    <row r="2783" spans="1:3" x14ac:dyDescent="0.25">
      <c r="A2783" s="532" t="str">
        <f>IF(ISNUMBER(VALUE(SUBSTITUTE('Named Boundary Report'!$A2782,"+",""))), VALUE(SUBSTITUTE('Named Boundary Report'!$A2782,"+","")), IF(TRIM('Named Boundary Report'!$A2782)="", "End of Project", $A2782))</f>
        <v>End of Project</v>
      </c>
      <c r="B2783" s="473" t="str">
        <f>IF(ISNUMBER('Named Boundary Report'!$A2782), "",TRIM(SUBSTITUTE('Named Boundary Report'!$A2782, CHAR(160), " ")))</f>
        <v/>
      </c>
      <c r="C2783" s="475">
        <f>'Named Boundary Report'!$F2782</f>
        <v>0</v>
      </c>
    </row>
    <row r="2784" spans="1:3" x14ac:dyDescent="0.25">
      <c r="A2784" s="532" t="str">
        <f>IF(ISNUMBER(VALUE(SUBSTITUTE('Named Boundary Report'!$A2783,"+",""))), VALUE(SUBSTITUTE('Named Boundary Report'!$A2783,"+","")), IF(TRIM('Named Boundary Report'!$A2783)="", "End of Project", $A2783))</f>
        <v>End of Project</v>
      </c>
      <c r="B2784" s="473" t="str">
        <f>IF(ISNUMBER('Named Boundary Report'!$A2783), "",TRIM(SUBSTITUTE('Named Boundary Report'!$A2783, CHAR(160), " ")))</f>
        <v/>
      </c>
      <c r="C2784" s="475">
        <f>'Named Boundary Report'!$F2783</f>
        <v>0</v>
      </c>
    </row>
    <row r="2785" spans="1:3" x14ac:dyDescent="0.25">
      <c r="A2785" s="532" t="str">
        <f>IF(ISNUMBER(VALUE(SUBSTITUTE('Named Boundary Report'!$A2784,"+",""))), VALUE(SUBSTITUTE('Named Boundary Report'!$A2784,"+","")), IF(TRIM('Named Boundary Report'!$A2784)="", "End of Project", $A2784))</f>
        <v>End of Project</v>
      </c>
      <c r="B2785" s="473" t="str">
        <f>IF(ISNUMBER('Named Boundary Report'!$A2784), "",TRIM(SUBSTITUTE('Named Boundary Report'!$A2784, CHAR(160), " ")))</f>
        <v/>
      </c>
      <c r="C2785" s="475">
        <f>'Named Boundary Report'!$F2784</f>
        <v>0</v>
      </c>
    </row>
    <row r="2786" spans="1:3" x14ac:dyDescent="0.25">
      <c r="A2786" s="532" t="str">
        <f>IF(ISNUMBER(VALUE(SUBSTITUTE('Named Boundary Report'!$A2785,"+",""))), VALUE(SUBSTITUTE('Named Boundary Report'!$A2785,"+","")), IF(TRIM('Named Boundary Report'!$A2785)="", "End of Project", $A2785))</f>
        <v>End of Project</v>
      </c>
      <c r="B2786" s="473" t="str">
        <f>IF(ISNUMBER('Named Boundary Report'!$A2785), "",TRIM(SUBSTITUTE('Named Boundary Report'!$A2785, CHAR(160), " ")))</f>
        <v/>
      </c>
      <c r="C2786" s="475">
        <f>'Named Boundary Report'!$F2785</f>
        <v>0</v>
      </c>
    </row>
    <row r="2787" spans="1:3" x14ac:dyDescent="0.25">
      <c r="A2787" s="532" t="str">
        <f>IF(ISNUMBER(VALUE(SUBSTITUTE('Named Boundary Report'!$A2786,"+",""))), VALUE(SUBSTITUTE('Named Boundary Report'!$A2786,"+","")), IF(TRIM('Named Boundary Report'!$A2786)="", "End of Project", $A2786))</f>
        <v>End of Project</v>
      </c>
      <c r="B2787" s="473" t="str">
        <f>IF(ISNUMBER('Named Boundary Report'!$A2786), "",TRIM(SUBSTITUTE('Named Boundary Report'!$A2786, CHAR(160), " ")))</f>
        <v/>
      </c>
      <c r="C2787" s="475">
        <f>'Named Boundary Report'!$F2786</f>
        <v>0</v>
      </c>
    </row>
    <row r="2788" spans="1:3" x14ac:dyDescent="0.25">
      <c r="A2788" s="532" t="str">
        <f>IF(ISNUMBER(VALUE(SUBSTITUTE('Named Boundary Report'!$A2787,"+",""))), VALUE(SUBSTITUTE('Named Boundary Report'!$A2787,"+","")), IF(TRIM('Named Boundary Report'!$A2787)="", "End of Project", $A2787))</f>
        <v>End of Project</v>
      </c>
      <c r="B2788" s="473" t="str">
        <f>IF(ISNUMBER('Named Boundary Report'!$A2787), "",TRIM(SUBSTITUTE('Named Boundary Report'!$A2787, CHAR(160), " ")))</f>
        <v/>
      </c>
      <c r="C2788" s="475">
        <f>'Named Boundary Report'!$F2787</f>
        <v>0</v>
      </c>
    </row>
    <row r="2789" spans="1:3" x14ac:dyDescent="0.25">
      <c r="A2789" s="532" t="str">
        <f>IF(ISNUMBER(VALUE(SUBSTITUTE('Named Boundary Report'!$A2788,"+",""))), VALUE(SUBSTITUTE('Named Boundary Report'!$A2788,"+","")), IF(TRIM('Named Boundary Report'!$A2788)="", "End of Project", $A2788))</f>
        <v>End of Project</v>
      </c>
      <c r="B2789" s="473" t="str">
        <f>IF(ISNUMBER('Named Boundary Report'!$A2788), "",TRIM(SUBSTITUTE('Named Boundary Report'!$A2788, CHAR(160), " ")))</f>
        <v/>
      </c>
      <c r="C2789" s="475">
        <f>'Named Boundary Report'!$F2788</f>
        <v>0</v>
      </c>
    </row>
    <row r="2790" spans="1:3" x14ac:dyDescent="0.25">
      <c r="A2790" s="532" t="str">
        <f>IF(ISNUMBER(VALUE(SUBSTITUTE('Named Boundary Report'!$A2789,"+",""))), VALUE(SUBSTITUTE('Named Boundary Report'!$A2789,"+","")), IF(TRIM('Named Boundary Report'!$A2789)="", "End of Project", $A2789))</f>
        <v>End of Project</v>
      </c>
      <c r="B2790" s="473" t="str">
        <f>IF(ISNUMBER('Named Boundary Report'!$A2789), "",TRIM(SUBSTITUTE('Named Boundary Report'!$A2789, CHAR(160), " ")))</f>
        <v/>
      </c>
      <c r="C2790" s="475">
        <f>'Named Boundary Report'!$F2789</f>
        <v>0</v>
      </c>
    </row>
    <row r="2791" spans="1:3" x14ac:dyDescent="0.25">
      <c r="A2791" s="532" t="str">
        <f>IF(ISNUMBER(VALUE(SUBSTITUTE('Named Boundary Report'!$A2790,"+",""))), VALUE(SUBSTITUTE('Named Boundary Report'!$A2790,"+","")), IF(TRIM('Named Boundary Report'!$A2790)="", "End of Project", $A2790))</f>
        <v>End of Project</v>
      </c>
      <c r="B2791" s="473" t="str">
        <f>IF(ISNUMBER('Named Boundary Report'!$A2790), "",TRIM(SUBSTITUTE('Named Boundary Report'!$A2790, CHAR(160), " ")))</f>
        <v/>
      </c>
      <c r="C2791" s="475">
        <f>'Named Boundary Report'!$F2790</f>
        <v>0</v>
      </c>
    </row>
    <row r="2792" spans="1:3" x14ac:dyDescent="0.25">
      <c r="A2792" s="532" t="str">
        <f>IF(ISNUMBER(VALUE(SUBSTITUTE('Named Boundary Report'!$A2791,"+",""))), VALUE(SUBSTITUTE('Named Boundary Report'!$A2791,"+","")), IF(TRIM('Named Boundary Report'!$A2791)="", "End of Project", $A2791))</f>
        <v>End of Project</v>
      </c>
      <c r="B2792" s="473" t="str">
        <f>IF(ISNUMBER('Named Boundary Report'!$A2791), "",TRIM(SUBSTITUTE('Named Boundary Report'!$A2791, CHAR(160), " ")))</f>
        <v/>
      </c>
      <c r="C2792" s="475">
        <f>'Named Boundary Report'!$F2791</f>
        <v>0</v>
      </c>
    </row>
    <row r="2793" spans="1:3" x14ac:dyDescent="0.25">
      <c r="A2793" s="532" t="str">
        <f>IF(ISNUMBER(VALUE(SUBSTITUTE('Named Boundary Report'!$A2792,"+",""))), VALUE(SUBSTITUTE('Named Boundary Report'!$A2792,"+","")), IF(TRIM('Named Boundary Report'!$A2792)="", "End of Project", $A2792))</f>
        <v>End of Project</v>
      </c>
      <c r="B2793" s="473" t="str">
        <f>IF(ISNUMBER('Named Boundary Report'!$A2792), "",TRIM(SUBSTITUTE('Named Boundary Report'!$A2792, CHAR(160), " ")))</f>
        <v/>
      </c>
      <c r="C2793" s="475">
        <f>'Named Boundary Report'!$F2792</f>
        <v>0</v>
      </c>
    </row>
    <row r="2794" spans="1:3" x14ac:dyDescent="0.25">
      <c r="A2794" s="532" t="str">
        <f>IF(ISNUMBER(VALUE(SUBSTITUTE('Named Boundary Report'!$A2793,"+",""))), VALUE(SUBSTITUTE('Named Boundary Report'!$A2793,"+","")), IF(TRIM('Named Boundary Report'!$A2793)="", "End of Project", $A2793))</f>
        <v>End of Project</v>
      </c>
      <c r="B2794" s="473" t="str">
        <f>IF(ISNUMBER('Named Boundary Report'!$A2793), "",TRIM(SUBSTITUTE('Named Boundary Report'!$A2793, CHAR(160), " ")))</f>
        <v/>
      </c>
      <c r="C2794" s="475">
        <f>'Named Boundary Report'!$F2793</f>
        <v>0</v>
      </c>
    </row>
    <row r="2795" spans="1:3" x14ac:dyDescent="0.25">
      <c r="A2795" s="532" t="str">
        <f>IF(ISNUMBER(VALUE(SUBSTITUTE('Named Boundary Report'!$A2794,"+",""))), VALUE(SUBSTITUTE('Named Boundary Report'!$A2794,"+","")), IF(TRIM('Named Boundary Report'!$A2794)="", "End of Project", $A2794))</f>
        <v>End of Project</v>
      </c>
      <c r="B2795" s="473" t="str">
        <f>IF(ISNUMBER('Named Boundary Report'!$A2794), "",TRIM(SUBSTITUTE('Named Boundary Report'!$A2794, CHAR(160), " ")))</f>
        <v/>
      </c>
      <c r="C2795" s="475">
        <f>'Named Boundary Report'!$F2794</f>
        <v>0</v>
      </c>
    </row>
    <row r="2796" spans="1:3" x14ac:dyDescent="0.25">
      <c r="A2796" s="532" t="str">
        <f>IF(ISNUMBER(VALUE(SUBSTITUTE('Named Boundary Report'!$A2795,"+",""))), VALUE(SUBSTITUTE('Named Boundary Report'!$A2795,"+","")), IF(TRIM('Named Boundary Report'!$A2795)="", "End of Project", $A2795))</f>
        <v>End of Project</v>
      </c>
      <c r="B2796" s="473" t="str">
        <f>IF(ISNUMBER('Named Boundary Report'!$A2795), "",TRIM(SUBSTITUTE('Named Boundary Report'!$A2795, CHAR(160), " ")))</f>
        <v/>
      </c>
      <c r="C2796" s="475">
        <f>'Named Boundary Report'!$F2795</f>
        <v>0</v>
      </c>
    </row>
    <row r="2797" spans="1:3" x14ac:dyDescent="0.25">
      <c r="A2797" s="532" t="str">
        <f>IF(ISNUMBER(VALUE(SUBSTITUTE('Named Boundary Report'!$A2796,"+",""))), VALUE(SUBSTITUTE('Named Boundary Report'!$A2796,"+","")), IF(TRIM('Named Boundary Report'!$A2796)="", "End of Project", $A2796))</f>
        <v>End of Project</v>
      </c>
      <c r="B2797" s="473" t="str">
        <f>IF(ISNUMBER('Named Boundary Report'!$A2796), "",TRIM(SUBSTITUTE('Named Boundary Report'!$A2796, CHAR(160), " ")))</f>
        <v/>
      </c>
      <c r="C2797" s="475">
        <f>'Named Boundary Report'!$F2796</f>
        <v>0</v>
      </c>
    </row>
    <row r="2798" spans="1:3" x14ac:dyDescent="0.25">
      <c r="A2798" s="532" t="str">
        <f>IF(ISNUMBER(VALUE(SUBSTITUTE('Named Boundary Report'!$A2797,"+",""))), VALUE(SUBSTITUTE('Named Boundary Report'!$A2797,"+","")), IF(TRIM('Named Boundary Report'!$A2797)="", "End of Project", $A2797))</f>
        <v>End of Project</v>
      </c>
      <c r="B2798" s="473" t="str">
        <f>IF(ISNUMBER('Named Boundary Report'!$A2797), "",TRIM(SUBSTITUTE('Named Boundary Report'!$A2797, CHAR(160), " ")))</f>
        <v/>
      </c>
      <c r="C2798" s="475">
        <f>'Named Boundary Report'!$F2797</f>
        <v>0</v>
      </c>
    </row>
    <row r="2799" spans="1:3" x14ac:dyDescent="0.25">
      <c r="A2799" s="532" t="str">
        <f>IF(ISNUMBER(VALUE(SUBSTITUTE('Named Boundary Report'!$A2798,"+",""))), VALUE(SUBSTITUTE('Named Boundary Report'!$A2798,"+","")), IF(TRIM('Named Boundary Report'!$A2798)="", "End of Project", $A2798))</f>
        <v>End of Project</v>
      </c>
      <c r="B2799" s="473" t="str">
        <f>IF(ISNUMBER('Named Boundary Report'!$A2798), "",TRIM(SUBSTITUTE('Named Boundary Report'!$A2798, CHAR(160), " ")))</f>
        <v/>
      </c>
      <c r="C2799" s="475">
        <f>'Named Boundary Report'!$F2798</f>
        <v>0</v>
      </c>
    </row>
    <row r="2800" spans="1:3" x14ac:dyDescent="0.25">
      <c r="A2800" s="532" t="str">
        <f>IF(ISNUMBER(VALUE(SUBSTITUTE('Named Boundary Report'!$A2799,"+",""))), VALUE(SUBSTITUTE('Named Boundary Report'!$A2799,"+","")), IF(TRIM('Named Boundary Report'!$A2799)="", "End of Project", $A2799))</f>
        <v>End of Project</v>
      </c>
      <c r="B2800" s="473" t="str">
        <f>IF(ISNUMBER('Named Boundary Report'!$A2799), "",TRIM(SUBSTITUTE('Named Boundary Report'!$A2799, CHAR(160), " ")))</f>
        <v/>
      </c>
      <c r="C2800" s="475">
        <f>'Named Boundary Report'!$F2799</f>
        <v>0</v>
      </c>
    </row>
    <row r="2801" spans="1:3" x14ac:dyDescent="0.25">
      <c r="A2801" s="532" t="str">
        <f>IF(ISNUMBER(VALUE(SUBSTITUTE('Named Boundary Report'!$A2800,"+",""))), VALUE(SUBSTITUTE('Named Boundary Report'!$A2800,"+","")), IF(TRIM('Named Boundary Report'!$A2800)="", "End of Project", $A2800))</f>
        <v>End of Project</v>
      </c>
      <c r="B2801" s="473" t="str">
        <f>IF(ISNUMBER('Named Boundary Report'!$A2800), "",TRIM(SUBSTITUTE('Named Boundary Report'!$A2800, CHAR(160), " ")))</f>
        <v/>
      </c>
      <c r="C2801" s="475">
        <f>'Named Boundary Report'!$F2800</f>
        <v>0</v>
      </c>
    </row>
    <row r="2802" spans="1:3" x14ac:dyDescent="0.25">
      <c r="A2802" s="532" t="str">
        <f>IF(ISNUMBER(VALUE(SUBSTITUTE('Named Boundary Report'!$A2801,"+",""))), VALUE(SUBSTITUTE('Named Boundary Report'!$A2801,"+","")), IF(TRIM('Named Boundary Report'!$A2801)="", "End of Project", $A2801))</f>
        <v>End of Project</v>
      </c>
      <c r="B2802" s="473" t="str">
        <f>IF(ISNUMBER('Named Boundary Report'!$A2801), "",TRIM(SUBSTITUTE('Named Boundary Report'!$A2801, CHAR(160), " ")))</f>
        <v/>
      </c>
      <c r="C2802" s="475">
        <f>'Named Boundary Report'!$F2801</f>
        <v>0</v>
      </c>
    </row>
    <row r="2803" spans="1:3" x14ac:dyDescent="0.25">
      <c r="A2803" s="532" t="str">
        <f>IF(ISNUMBER(VALUE(SUBSTITUTE('Named Boundary Report'!$A2802,"+",""))), VALUE(SUBSTITUTE('Named Boundary Report'!$A2802,"+","")), IF(TRIM('Named Boundary Report'!$A2802)="", "End of Project", $A2802))</f>
        <v>End of Project</v>
      </c>
      <c r="B2803" s="473" t="str">
        <f>IF(ISNUMBER('Named Boundary Report'!$A2802), "",TRIM(SUBSTITUTE('Named Boundary Report'!$A2802, CHAR(160), " ")))</f>
        <v/>
      </c>
      <c r="C2803" s="475">
        <f>'Named Boundary Report'!$F2802</f>
        <v>0</v>
      </c>
    </row>
    <row r="2804" spans="1:3" x14ac:dyDescent="0.25">
      <c r="A2804" s="532" t="str">
        <f>IF(ISNUMBER(VALUE(SUBSTITUTE('Named Boundary Report'!$A2803,"+",""))), VALUE(SUBSTITUTE('Named Boundary Report'!$A2803,"+","")), IF(TRIM('Named Boundary Report'!$A2803)="", "End of Project", $A2803))</f>
        <v>End of Project</v>
      </c>
      <c r="B2804" s="473" t="str">
        <f>IF(ISNUMBER('Named Boundary Report'!$A2803), "",TRIM(SUBSTITUTE('Named Boundary Report'!$A2803, CHAR(160), " ")))</f>
        <v/>
      </c>
      <c r="C2804" s="475">
        <f>'Named Boundary Report'!$F2803</f>
        <v>0</v>
      </c>
    </row>
    <row r="2805" spans="1:3" x14ac:dyDescent="0.25">
      <c r="A2805" s="532" t="str">
        <f>IF(ISNUMBER(VALUE(SUBSTITUTE('Named Boundary Report'!$A2804,"+",""))), VALUE(SUBSTITUTE('Named Boundary Report'!$A2804,"+","")), IF(TRIM('Named Boundary Report'!$A2804)="", "End of Project", $A2804))</f>
        <v>End of Project</v>
      </c>
      <c r="B2805" s="473" t="str">
        <f>IF(ISNUMBER('Named Boundary Report'!$A2804), "",TRIM(SUBSTITUTE('Named Boundary Report'!$A2804, CHAR(160), " ")))</f>
        <v/>
      </c>
      <c r="C2805" s="475">
        <f>'Named Boundary Report'!$F2804</f>
        <v>0</v>
      </c>
    </row>
    <row r="2806" spans="1:3" x14ac:dyDescent="0.25">
      <c r="A2806" s="532" t="str">
        <f>IF(ISNUMBER(VALUE(SUBSTITUTE('Named Boundary Report'!$A2805,"+",""))), VALUE(SUBSTITUTE('Named Boundary Report'!$A2805,"+","")), IF(TRIM('Named Boundary Report'!$A2805)="", "End of Project", $A2805))</f>
        <v>End of Project</v>
      </c>
      <c r="B2806" s="473" t="str">
        <f>IF(ISNUMBER('Named Boundary Report'!$A2805), "",TRIM(SUBSTITUTE('Named Boundary Report'!$A2805, CHAR(160), " ")))</f>
        <v/>
      </c>
      <c r="C2806" s="475">
        <f>'Named Boundary Report'!$F2805</f>
        <v>0</v>
      </c>
    </row>
    <row r="2807" spans="1:3" x14ac:dyDescent="0.25">
      <c r="A2807" s="532" t="str">
        <f>IF(ISNUMBER(VALUE(SUBSTITUTE('Named Boundary Report'!$A2806,"+",""))), VALUE(SUBSTITUTE('Named Boundary Report'!$A2806,"+","")), IF(TRIM('Named Boundary Report'!$A2806)="", "End of Project", $A2806))</f>
        <v>End of Project</v>
      </c>
      <c r="B2807" s="473" t="str">
        <f>IF(ISNUMBER('Named Boundary Report'!$A2806), "",TRIM(SUBSTITUTE('Named Boundary Report'!$A2806, CHAR(160), " ")))</f>
        <v/>
      </c>
      <c r="C2807" s="475">
        <f>'Named Boundary Report'!$F2806</f>
        <v>0</v>
      </c>
    </row>
    <row r="2808" spans="1:3" x14ac:dyDescent="0.25">
      <c r="A2808" s="532" t="str">
        <f>IF(ISNUMBER(VALUE(SUBSTITUTE('Named Boundary Report'!$A2807,"+",""))), VALUE(SUBSTITUTE('Named Boundary Report'!$A2807,"+","")), IF(TRIM('Named Boundary Report'!$A2807)="", "End of Project", $A2807))</f>
        <v>End of Project</v>
      </c>
      <c r="B2808" s="473" t="str">
        <f>IF(ISNUMBER('Named Boundary Report'!$A2807), "",TRIM(SUBSTITUTE('Named Boundary Report'!$A2807, CHAR(160), " ")))</f>
        <v/>
      </c>
      <c r="C2808" s="475">
        <f>'Named Boundary Report'!$F2807</f>
        <v>0</v>
      </c>
    </row>
    <row r="2809" spans="1:3" x14ac:dyDescent="0.25">
      <c r="A2809" s="532" t="str">
        <f>IF(ISNUMBER(VALUE(SUBSTITUTE('Named Boundary Report'!$A2808,"+",""))), VALUE(SUBSTITUTE('Named Boundary Report'!$A2808,"+","")), IF(TRIM('Named Boundary Report'!$A2808)="", "End of Project", $A2808))</f>
        <v>End of Project</v>
      </c>
      <c r="B2809" s="473" t="str">
        <f>IF(ISNUMBER('Named Boundary Report'!$A2808), "",TRIM(SUBSTITUTE('Named Boundary Report'!$A2808, CHAR(160), " ")))</f>
        <v/>
      </c>
      <c r="C2809" s="475">
        <f>'Named Boundary Report'!$F2808</f>
        <v>0</v>
      </c>
    </row>
    <row r="2810" spans="1:3" x14ac:dyDescent="0.25">
      <c r="A2810" s="532" t="str">
        <f>IF(ISNUMBER(VALUE(SUBSTITUTE('Named Boundary Report'!$A2809,"+",""))), VALUE(SUBSTITUTE('Named Boundary Report'!$A2809,"+","")), IF(TRIM('Named Boundary Report'!$A2809)="", "End of Project", $A2809))</f>
        <v>End of Project</v>
      </c>
      <c r="B2810" s="473" t="str">
        <f>IF(ISNUMBER('Named Boundary Report'!$A2809), "",TRIM(SUBSTITUTE('Named Boundary Report'!$A2809, CHAR(160), " ")))</f>
        <v/>
      </c>
      <c r="C2810" s="475">
        <f>'Named Boundary Report'!$F2809</f>
        <v>0</v>
      </c>
    </row>
    <row r="2811" spans="1:3" x14ac:dyDescent="0.25">
      <c r="A2811" s="532" t="str">
        <f>IF(ISNUMBER(VALUE(SUBSTITUTE('Named Boundary Report'!$A2810,"+",""))), VALUE(SUBSTITUTE('Named Boundary Report'!$A2810,"+","")), IF(TRIM('Named Boundary Report'!$A2810)="", "End of Project", $A2810))</f>
        <v>End of Project</v>
      </c>
      <c r="B2811" s="473" t="str">
        <f>IF(ISNUMBER('Named Boundary Report'!$A2810), "",TRIM(SUBSTITUTE('Named Boundary Report'!$A2810, CHAR(160), " ")))</f>
        <v/>
      </c>
      <c r="C2811" s="475">
        <f>'Named Boundary Report'!$F2810</f>
        <v>0</v>
      </c>
    </row>
    <row r="2812" spans="1:3" x14ac:dyDescent="0.25">
      <c r="A2812" s="532" t="str">
        <f>IF(ISNUMBER(VALUE(SUBSTITUTE('Named Boundary Report'!$A2811,"+",""))), VALUE(SUBSTITUTE('Named Boundary Report'!$A2811,"+","")), IF(TRIM('Named Boundary Report'!$A2811)="", "End of Project", $A2811))</f>
        <v>End of Project</v>
      </c>
      <c r="B2812" s="473" t="str">
        <f>IF(ISNUMBER('Named Boundary Report'!$A2811), "",TRIM(SUBSTITUTE('Named Boundary Report'!$A2811, CHAR(160), " ")))</f>
        <v/>
      </c>
      <c r="C2812" s="475">
        <f>'Named Boundary Report'!$F2811</f>
        <v>0</v>
      </c>
    </row>
    <row r="2813" spans="1:3" x14ac:dyDescent="0.25">
      <c r="A2813" s="532" t="str">
        <f>IF(ISNUMBER(VALUE(SUBSTITUTE('Named Boundary Report'!$A2812,"+",""))), VALUE(SUBSTITUTE('Named Boundary Report'!$A2812,"+","")), IF(TRIM('Named Boundary Report'!$A2812)="", "End of Project", $A2812))</f>
        <v>End of Project</v>
      </c>
      <c r="B2813" s="473" t="str">
        <f>IF(ISNUMBER('Named Boundary Report'!$A2812), "",TRIM(SUBSTITUTE('Named Boundary Report'!$A2812, CHAR(160), " ")))</f>
        <v/>
      </c>
      <c r="C2813" s="475">
        <f>'Named Boundary Report'!$F2812</f>
        <v>0</v>
      </c>
    </row>
    <row r="2814" spans="1:3" x14ac:dyDescent="0.25">
      <c r="A2814" s="532" t="str">
        <f>IF(ISNUMBER(VALUE(SUBSTITUTE('Named Boundary Report'!$A2813,"+",""))), VALUE(SUBSTITUTE('Named Boundary Report'!$A2813,"+","")), IF(TRIM('Named Boundary Report'!$A2813)="", "End of Project", $A2813))</f>
        <v>End of Project</v>
      </c>
      <c r="B2814" s="473" t="str">
        <f>IF(ISNUMBER('Named Boundary Report'!$A2813), "",TRIM(SUBSTITUTE('Named Boundary Report'!$A2813, CHAR(160), " ")))</f>
        <v/>
      </c>
      <c r="C2814" s="475">
        <f>'Named Boundary Report'!$F2813</f>
        <v>0</v>
      </c>
    </row>
    <row r="2815" spans="1:3" x14ac:dyDescent="0.25">
      <c r="A2815" s="532" t="str">
        <f>IF(ISNUMBER(VALUE(SUBSTITUTE('Named Boundary Report'!$A2814,"+",""))), VALUE(SUBSTITUTE('Named Boundary Report'!$A2814,"+","")), IF(TRIM('Named Boundary Report'!$A2814)="", "End of Project", $A2814))</f>
        <v>End of Project</v>
      </c>
      <c r="B2815" s="473" t="str">
        <f>IF(ISNUMBER('Named Boundary Report'!$A2814), "",TRIM(SUBSTITUTE('Named Boundary Report'!$A2814, CHAR(160), " ")))</f>
        <v/>
      </c>
      <c r="C2815" s="475">
        <f>'Named Boundary Report'!$F2814</f>
        <v>0</v>
      </c>
    </row>
    <row r="2816" spans="1:3" x14ac:dyDescent="0.25">
      <c r="A2816" s="532" t="str">
        <f>IF(ISNUMBER(VALUE(SUBSTITUTE('Named Boundary Report'!$A2815,"+",""))), VALUE(SUBSTITUTE('Named Boundary Report'!$A2815,"+","")), IF(TRIM('Named Boundary Report'!$A2815)="", "End of Project", $A2815))</f>
        <v>End of Project</v>
      </c>
      <c r="B2816" s="473" t="str">
        <f>IF(ISNUMBER('Named Boundary Report'!$A2815), "",TRIM(SUBSTITUTE('Named Boundary Report'!$A2815, CHAR(160), " ")))</f>
        <v/>
      </c>
      <c r="C2816" s="475">
        <f>'Named Boundary Report'!$F2815</f>
        <v>0</v>
      </c>
    </row>
    <row r="2817" spans="1:3" x14ac:dyDescent="0.25">
      <c r="A2817" s="532" t="str">
        <f>IF(ISNUMBER(VALUE(SUBSTITUTE('Named Boundary Report'!$A2816,"+",""))), VALUE(SUBSTITUTE('Named Boundary Report'!$A2816,"+","")), IF(TRIM('Named Boundary Report'!$A2816)="", "End of Project", $A2816))</f>
        <v>End of Project</v>
      </c>
      <c r="B2817" s="473" t="str">
        <f>IF(ISNUMBER('Named Boundary Report'!$A2816), "",TRIM(SUBSTITUTE('Named Boundary Report'!$A2816, CHAR(160), " ")))</f>
        <v/>
      </c>
      <c r="C2817" s="475">
        <f>'Named Boundary Report'!$F2816</f>
        <v>0</v>
      </c>
    </row>
    <row r="2818" spans="1:3" x14ac:dyDescent="0.25">
      <c r="A2818" s="532" t="str">
        <f>IF(ISNUMBER(VALUE(SUBSTITUTE('Named Boundary Report'!$A2817,"+",""))), VALUE(SUBSTITUTE('Named Boundary Report'!$A2817,"+","")), IF(TRIM('Named Boundary Report'!$A2817)="", "End of Project", $A2817))</f>
        <v>End of Project</v>
      </c>
      <c r="B2818" s="473" t="str">
        <f>IF(ISNUMBER('Named Boundary Report'!$A2817), "",TRIM(SUBSTITUTE('Named Boundary Report'!$A2817, CHAR(160), " ")))</f>
        <v/>
      </c>
      <c r="C2818" s="475">
        <f>'Named Boundary Report'!$F2817</f>
        <v>0</v>
      </c>
    </row>
    <row r="2819" spans="1:3" x14ac:dyDescent="0.25">
      <c r="A2819" s="532" t="str">
        <f>IF(ISNUMBER(VALUE(SUBSTITUTE('Named Boundary Report'!$A2818,"+",""))), VALUE(SUBSTITUTE('Named Boundary Report'!$A2818,"+","")), IF(TRIM('Named Boundary Report'!$A2818)="", "End of Project", $A2818))</f>
        <v>End of Project</v>
      </c>
      <c r="B2819" s="473" t="str">
        <f>IF(ISNUMBER('Named Boundary Report'!$A2818), "",TRIM(SUBSTITUTE('Named Boundary Report'!$A2818, CHAR(160), " ")))</f>
        <v/>
      </c>
      <c r="C2819" s="475">
        <f>'Named Boundary Report'!$F2818</f>
        <v>0</v>
      </c>
    </row>
    <row r="2820" spans="1:3" x14ac:dyDescent="0.25">
      <c r="A2820" s="532" t="str">
        <f>IF(ISNUMBER(VALUE(SUBSTITUTE('Named Boundary Report'!$A2819,"+",""))), VALUE(SUBSTITUTE('Named Boundary Report'!$A2819,"+","")), IF(TRIM('Named Boundary Report'!$A2819)="", "End of Project", $A2819))</f>
        <v>End of Project</v>
      </c>
      <c r="B2820" s="473" t="str">
        <f>IF(ISNUMBER('Named Boundary Report'!$A2819), "",TRIM(SUBSTITUTE('Named Boundary Report'!$A2819, CHAR(160), " ")))</f>
        <v/>
      </c>
      <c r="C2820" s="475">
        <f>'Named Boundary Report'!$F2819</f>
        <v>0</v>
      </c>
    </row>
    <row r="2821" spans="1:3" x14ac:dyDescent="0.25">
      <c r="A2821" s="532" t="str">
        <f>IF(ISNUMBER(VALUE(SUBSTITUTE('Named Boundary Report'!$A2820,"+",""))), VALUE(SUBSTITUTE('Named Boundary Report'!$A2820,"+","")), IF(TRIM('Named Boundary Report'!$A2820)="", "End of Project", $A2820))</f>
        <v>End of Project</v>
      </c>
      <c r="B2821" s="473" t="str">
        <f>IF(ISNUMBER('Named Boundary Report'!$A2820), "",TRIM(SUBSTITUTE('Named Boundary Report'!$A2820, CHAR(160), " ")))</f>
        <v/>
      </c>
      <c r="C2821" s="475">
        <f>'Named Boundary Report'!$F2820</f>
        <v>0</v>
      </c>
    </row>
    <row r="2822" spans="1:3" x14ac:dyDescent="0.25">
      <c r="A2822" s="532" t="str">
        <f>IF(ISNUMBER(VALUE(SUBSTITUTE('Named Boundary Report'!$A2821,"+",""))), VALUE(SUBSTITUTE('Named Boundary Report'!$A2821,"+","")), IF(TRIM('Named Boundary Report'!$A2821)="", "End of Project", $A2821))</f>
        <v>End of Project</v>
      </c>
      <c r="B2822" s="473" t="str">
        <f>IF(ISNUMBER('Named Boundary Report'!$A2821), "",TRIM(SUBSTITUTE('Named Boundary Report'!$A2821, CHAR(160), " ")))</f>
        <v/>
      </c>
      <c r="C2822" s="475">
        <f>'Named Boundary Report'!$F2821</f>
        <v>0</v>
      </c>
    </row>
    <row r="2823" spans="1:3" x14ac:dyDescent="0.25">
      <c r="A2823" s="532" t="str">
        <f>IF(ISNUMBER(VALUE(SUBSTITUTE('Named Boundary Report'!$A2822,"+",""))), VALUE(SUBSTITUTE('Named Boundary Report'!$A2822,"+","")), IF(TRIM('Named Boundary Report'!$A2822)="", "End of Project", $A2822))</f>
        <v>End of Project</v>
      </c>
      <c r="B2823" s="473" t="str">
        <f>IF(ISNUMBER('Named Boundary Report'!$A2822), "",TRIM(SUBSTITUTE('Named Boundary Report'!$A2822, CHAR(160), " ")))</f>
        <v/>
      </c>
      <c r="C2823" s="475">
        <f>'Named Boundary Report'!$F2822</f>
        <v>0</v>
      </c>
    </row>
    <row r="2824" spans="1:3" x14ac:dyDescent="0.25">
      <c r="A2824" s="532" t="str">
        <f>IF(ISNUMBER(VALUE(SUBSTITUTE('Named Boundary Report'!$A2823,"+",""))), VALUE(SUBSTITUTE('Named Boundary Report'!$A2823,"+","")), IF(TRIM('Named Boundary Report'!$A2823)="", "End of Project", $A2823))</f>
        <v>End of Project</v>
      </c>
      <c r="B2824" s="473" t="str">
        <f>IF(ISNUMBER('Named Boundary Report'!$A2823), "",TRIM(SUBSTITUTE('Named Boundary Report'!$A2823, CHAR(160), " ")))</f>
        <v/>
      </c>
      <c r="C2824" s="475">
        <f>'Named Boundary Report'!$F2823</f>
        <v>0</v>
      </c>
    </row>
    <row r="2825" spans="1:3" x14ac:dyDescent="0.25">
      <c r="A2825" s="532" t="str">
        <f>IF(ISNUMBER(VALUE(SUBSTITUTE('Named Boundary Report'!$A2824,"+",""))), VALUE(SUBSTITUTE('Named Boundary Report'!$A2824,"+","")), IF(TRIM('Named Boundary Report'!$A2824)="", "End of Project", $A2824))</f>
        <v>End of Project</v>
      </c>
      <c r="B2825" s="473" t="str">
        <f>IF(ISNUMBER('Named Boundary Report'!$A2824), "",TRIM(SUBSTITUTE('Named Boundary Report'!$A2824, CHAR(160), " ")))</f>
        <v/>
      </c>
      <c r="C2825" s="475">
        <f>'Named Boundary Report'!$F2824</f>
        <v>0</v>
      </c>
    </row>
    <row r="2826" spans="1:3" x14ac:dyDescent="0.25">
      <c r="A2826" s="532" t="str">
        <f>IF(ISNUMBER(VALUE(SUBSTITUTE('Named Boundary Report'!$A2825,"+",""))), VALUE(SUBSTITUTE('Named Boundary Report'!$A2825,"+","")), IF(TRIM('Named Boundary Report'!$A2825)="", "End of Project", $A2825))</f>
        <v>End of Project</v>
      </c>
      <c r="B2826" s="473" t="str">
        <f>IF(ISNUMBER('Named Boundary Report'!$A2825), "",TRIM(SUBSTITUTE('Named Boundary Report'!$A2825, CHAR(160), " ")))</f>
        <v/>
      </c>
      <c r="C2826" s="475">
        <f>'Named Boundary Report'!$F2825</f>
        <v>0</v>
      </c>
    </row>
    <row r="2827" spans="1:3" x14ac:dyDescent="0.25">
      <c r="A2827" s="532" t="str">
        <f>IF(ISNUMBER(VALUE(SUBSTITUTE('Named Boundary Report'!$A2826,"+",""))), VALUE(SUBSTITUTE('Named Boundary Report'!$A2826,"+","")), IF(TRIM('Named Boundary Report'!$A2826)="", "End of Project", $A2826))</f>
        <v>End of Project</v>
      </c>
      <c r="B2827" s="473" t="str">
        <f>IF(ISNUMBER('Named Boundary Report'!$A2826), "",TRIM(SUBSTITUTE('Named Boundary Report'!$A2826, CHAR(160), " ")))</f>
        <v/>
      </c>
      <c r="C2827" s="475">
        <f>'Named Boundary Report'!$F2826</f>
        <v>0</v>
      </c>
    </row>
    <row r="2828" spans="1:3" x14ac:dyDescent="0.25">
      <c r="A2828" s="532" t="str">
        <f>IF(ISNUMBER(VALUE(SUBSTITUTE('Named Boundary Report'!$A2827,"+",""))), VALUE(SUBSTITUTE('Named Boundary Report'!$A2827,"+","")), IF(TRIM('Named Boundary Report'!$A2827)="", "End of Project", $A2827))</f>
        <v>End of Project</v>
      </c>
      <c r="B2828" s="473" t="str">
        <f>IF(ISNUMBER('Named Boundary Report'!$A2827), "",TRIM(SUBSTITUTE('Named Boundary Report'!$A2827, CHAR(160), " ")))</f>
        <v/>
      </c>
      <c r="C2828" s="475">
        <f>'Named Boundary Report'!$F2827</f>
        <v>0</v>
      </c>
    </row>
    <row r="2829" spans="1:3" x14ac:dyDescent="0.25">
      <c r="A2829" s="532" t="str">
        <f>IF(ISNUMBER(VALUE(SUBSTITUTE('Named Boundary Report'!$A2828,"+",""))), VALUE(SUBSTITUTE('Named Boundary Report'!$A2828,"+","")), IF(TRIM('Named Boundary Report'!$A2828)="", "End of Project", $A2828))</f>
        <v>End of Project</v>
      </c>
      <c r="B2829" s="473" t="str">
        <f>IF(ISNUMBER('Named Boundary Report'!$A2828), "",TRIM(SUBSTITUTE('Named Boundary Report'!$A2828, CHAR(160), " ")))</f>
        <v/>
      </c>
      <c r="C2829" s="475">
        <f>'Named Boundary Report'!$F2828</f>
        <v>0</v>
      </c>
    </row>
    <row r="2830" spans="1:3" x14ac:dyDescent="0.25">
      <c r="A2830" s="532" t="str">
        <f>IF(ISNUMBER(VALUE(SUBSTITUTE('Named Boundary Report'!$A2829,"+",""))), VALUE(SUBSTITUTE('Named Boundary Report'!$A2829,"+","")), IF(TRIM('Named Boundary Report'!$A2829)="", "End of Project", $A2829))</f>
        <v>End of Project</v>
      </c>
      <c r="B2830" s="473" t="str">
        <f>IF(ISNUMBER('Named Boundary Report'!$A2829), "",TRIM(SUBSTITUTE('Named Boundary Report'!$A2829, CHAR(160), " ")))</f>
        <v/>
      </c>
      <c r="C2830" s="475">
        <f>'Named Boundary Report'!$F2829</f>
        <v>0</v>
      </c>
    </row>
    <row r="2831" spans="1:3" x14ac:dyDescent="0.25">
      <c r="A2831" s="532" t="str">
        <f>IF(ISNUMBER(VALUE(SUBSTITUTE('Named Boundary Report'!$A2830,"+",""))), VALUE(SUBSTITUTE('Named Boundary Report'!$A2830,"+","")), IF(TRIM('Named Boundary Report'!$A2830)="", "End of Project", $A2830))</f>
        <v>End of Project</v>
      </c>
      <c r="B2831" s="473" t="str">
        <f>IF(ISNUMBER('Named Boundary Report'!$A2830), "",TRIM(SUBSTITUTE('Named Boundary Report'!$A2830, CHAR(160), " ")))</f>
        <v/>
      </c>
      <c r="C2831" s="475">
        <f>'Named Boundary Report'!$F2830</f>
        <v>0</v>
      </c>
    </row>
    <row r="2832" spans="1:3" x14ac:dyDescent="0.25">
      <c r="A2832" s="532" t="str">
        <f>IF(ISNUMBER(VALUE(SUBSTITUTE('Named Boundary Report'!$A2831,"+",""))), VALUE(SUBSTITUTE('Named Boundary Report'!$A2831,"+","")), IF(TRIM('Named Boundary Report'!$A2831)="", "End of Project", $A2831))</f>
        <v>End of Project</v>
      </c>
      <c r="B2832" s="473" t="str">
        <f>IF(ISNUMBER('Named Boundary Report'!$A2831), "",TRIM(SUBSTITUTE('Named Boundary Report'!$A2831, CHAR(160), " ")))</f>
        <v/>
      </c>
      <c r="C2832" s="475">
        <f>'Named Boundary Report'!$F2831</f>
        <v>0</v>
      </c>
    </row>
    <row r="2833" spans="1:3" x14ac:dyDescent="0.25">
      <c r="A2833" s="532" t="str">
        <f>IF(ISNUMBER(VALUE(SUBSTITUTE('Named Boundary Report'!$A2832,"+",""))), VALUE(SUBSTITUTE('Named Boundary Report'!$A2832,"+","")), IF(TRIM('Named Boundary Report'!$A2832)="", "End of Project", $A2832))</f>
        <v>End of Project</v>
      </c>
      <c r="B2833" s="473" t="str">
        <f>IF(ISNUMBER('Named Boundary Report'!$A2832), "",TRIM(SUBSTITUTE('Named Boundary Report'!$A2832, CHAR(160), " ")))</f>
        <v/>
      </c>
      <c r="C2833" s="475">
        <f>'Named Boundary Report'!$F2832</f>
        <v>0</v>
      </c>
    </row>
    <row r="2834" spans="1:3" x14ac:dyDescent="0.25">
      <c r="A2834" s="532" t="str">
        <f>IF(ISNUMBER(VALUE(SUBSTITUTE('Named Boundary Report'!$A2833,"+",""))), VALUE(SUBSTITUTE('Named Boundary Report'!$A2833,"+","")), IF(TRIM('Named Boundary Report'!$A2833)="", "End of Project", $A2833))</f>
        <v>End of Project</v>
      </c>
      <c r="B2834" s="473" t="str">
        <f>IF(ISNUMBER('Named Boundary Report'!$A2833), "",TRIM(SUBSTITUTE('Named Boundary Report'!$A2833, CHAR(160), " ")))</f>
        <v/>
      </c>
      <c r="C2834" s="475">
        <f>'Named Boundary Report'!$F2833</f>
        <v>0</v>
      </c>
    </row>
    <row r="2835" spans="1:3" x14ac:dyDescent="0.25">
      <c r="A2835" s="532" t="str">
        <f>IF(ISNUMBER(VALUE(SUBSTITUTE('Named Boundary Report'!$A2834,"+",""))), VALUE(SUBSTITUTE('Named Boundary Report'!$A2834,"+","")), IF(TRIM('Named Boundary Report'!$A2834)="", "End of Project", $A2834))</f>
        <v>End of Project</v>
      </c>
      <c r="B2835" s="473" t="str">
        <f>IF(ISNUMBER('Named Boundary Report'!$A2834), "",TRIM(SUBSTITUTE('Named Boundary Report'!$A2834, CHAR(160), " ")))</f>
        <v/>
      </c>
      <c r="C2835" s="475">
        <f>'Named Boundary Report'!$F2834</f>
        <v>0</v>
      </c>
    </row>
    <row r="2836" spans="1:3" x14ac:dyDescent="0.25">
      <c r="A2836" s="532" t="str">
        <f>IF(ISNUMBER(VALUE(SUBSTITUTE('Named Boundary Report'!$A2835,"+",""))), VALUE(SUBSTITUTE('Named Boundary Report'!$A2835,"+","")), IF(TRIM('Named Boundary Report'!$A2835)="", "End of Project", $A2835))</f>
        <v>End of Project</v>
      </c>
      <c r="B2836" s="473" t="str">
        <f>IF(ISNUMBER('Named Boundary Report'!$A2835), "",TRIM(SUBSTITUTE('Named Boundary Report'!$A2835, CHAR(160), " ")))</f>
        <v/>
      </c>
      <c r="C2836" s="475">
        <f>'Named Boundary Report'!$F2835</f>
        <v>0</v>
      </c>
    </row>
    <row r="2837" spans="1:3" x14ac:dyDescent="0.25">
      <c r="A2837" s="532" t="str">
        <f>IF(ISNUMBER(VALUE(SUBSTITUTE('Named Boundary Report'!$A2836,"+",""))), VALUE(SUBSTITUTE('Named Boundary Report'!$A2836,"+","")), IF(TRIM('Named Boundary Report'!$A2836)="", "End of Project", $A2836))</f>
        <v>End of Project</v>
      </c>
      <c r="B2837" s="473" t="str">
        <f>IF(ISNUMBER('Named Boundary Report'!$A2836), "",TRIM(SUBSTITUTE('Named Boundary Report'!$A2836, CHAR(160), " ")))</f>
        <v/>
      </c>
      <c r="C2837" s="475">
        <f>'Named Boundary Report'!$F2836</f>
        <v>0</v>
      </c>
    </row>
    <row r="2838" spans="1:3" x14ac:dyDescent="0.25">
      <c r="A2838" s="532" t="str">
        <f>IF(ISNUMBER(VALUE(SUBSTITUTE('Named Boundary Report'!$A2837,"+",""))), VALUE(SUBSTITUTE('Named Boundary Report'!$A2837,"+","")), IF(TRIM('Named Boundary Report'!$A2837)="", "End of Project", $A2837))</f>
        <v>End of Project</v>
      </c>
      <c r="B2838" s="473" t="str">
        <f>IF(ISNUMBER('Named Boundary Report'!$A2837), "",TRIM(SUBSTITUTE('Named Boundary Report'!$A2837, CHAR(160), " ")))</f>
        <v/>
      </c>
      <c r="C2838" s="475">
        <f>'Named Boundary Report'!$F2837</f>
        <v>0</v>
      </c>
    </row>
    <row r="2839" spans="1:3" x14ac:dyDescent="0.25">
      <c r="A2839" s="532" t="str">
        <f>IF(ISNUMBER(VALUE(SUBSTITUTE('Named Boundary Report'!$A2838,"+",""))), VALUE(SUBSTITUTE('Named Boundary Report'!$A2838,"+","")), IF(TRIM('Named Boundary Report'!$A2838)="", "End of Project", $A2838))</f>
        <v>End of Project</v>
      </c>
      <c r="B2839" s="473" t="str">
        <f>IF(ISNUMBER('Named Boundary Report'!$A2838), "",TRIM(SUBSTITUTE('Named Boundary Report'!$A2838, CHAR(160), " ")))</f>
        <v/>
      </c>
      <c r="C2839" s="475">
        <f>'Named Boundary Report'!$F2838</f>
        <v>0</v>
      </c>
    </row>
    <row r="2840" spans="1:3" x14ac:dyDescent="0.25">
      <c r="A2840" s="532" t="str">
        <f>IF(ISNUMBER(VALUE(SUBSTITUTE('Named Boundary Report'!$A2839,"+",""))), VALUE(SUBSTITUTE('Named Boundary Report'!$A2839,"+","")), IF(TRIM('Named Boundary Report'!$A2839)="", "End of Project", $A2839))</f>
        <v>End of Project</v>
      </c>
      <c r="B2840" s="473" t="str">
        <f>IF(ISNUMBER('Named Boundary Report'!$A2839), "",TRIM(SUBSTITUTE('Named Boundary Report'!$A2839, CHAR(160), " ")))</f>
        <v/>
      </c>
      <c r="C2840" s="475">
        <f>'Named Boundary Report'!$F2839</f>
        <v>0</v>
      </c>
    </row>
    <row r="2841" spans="1:3" x14ac:dyDescent="0.25">
      <c r="A2841" s="532" t="str">
        <f>IF(ISNUMBER(VALUE(SUBSTITUTE('Named Boundary Report'!$A2840,"+",""))), VALUE(SUBSTITUTE('Named Boundary Report'!$A2840,"+","")), IF(TRIM('Named Boundary Report'!$A2840)="", "End of Project", $A2840))</f>
        <v>End of Project</v>
      </c>
      <c r="B2841" s="473" t="str">
        <f>IF(ISNUMBER('Named Boundary Report'!$A2840), "",TRIM(SUBSTITUTE('Named Boundary Report'!$A2840, CHAR(160), " ")))</f>
        <v/>
      </c>
      <c r="C2841" s="475">
        <f>'Named Boundary Report'!$F2840</f>
        <v>0</v>
      </c>
    </row>
    <row r="2842" spans="1:3" x14ac:dyDescent="0.25">
      <c r="A2842" s="532" t="str">
        <f>IF(ISNUMBER(VALUE(SUBSTITUTE('Named Boundary Report'!$A2841,"+",""))), VALUE(SUBSTITUTE('Named Boundary Report'!$A2841,"+","")), IF(TRIM('Named Boundary Report'!$A2841)="", "End of Project", $A2841))</f>
        <v>End of Project</v>
      </c>
      <c r="B2842" s="473" t="str">
        <f>IF(ISNUMBER('Named Boundary Report'!$A2841), "",TRIM(SUBSTITUTE('Named Boundary Report'!$A2841, CHAR(160), " ")))</f>
        <v/>
      </c>
      <c r="C2842" s="475">
        <f>'Named Boundary Report'!$F2841</f>
        <v>0</v>
      </c>
    </row>
    <row r="2843" spans="1:3" x14ac:dyDescent="0.25">
      <c r="A2843" s="532" t="str">
        <f>IF(ISNUMBER(VALUE(SUBSTITUTE('Named Boundary Report'!$A2842,"+",""))), VALUE(SUBSTITUTE('Named Boundary Report'!$A2842,"+","")), IF(TRIM('Named Boundary Report'!$A2842)="", "End of Project", $A2842))</f>
        <v>End of Project</v>
      </c>
      <c r="B2843" s="473" t="str">
        <f>IF(ISNUMBER('Named Boundary Report'!$A2842), "",TRIM(SUBSTITUTE('Named Boundary Report'!$A2842, CHAR(160), " ")))</f>
        <v/>
      </c>
      <c r="C2843" s="475">
        <f>'Named Boundary Report'!$F2842</f>
        <v>0</v>
      </c>
    </row>
    <row r="2844" spans="1:3" x14ac:dyDescent="0.25">
      <c r="A2844" s="532" t="str">
        <f>IF(ISNUMBER(VALUE(SUBSTITUTE('Named Boundary Report'!$A2843,"+",""))), VALUE(SUBSTITUTE('Named Boundary Report'!$A2843,"+","")), IF(TRIM('Named Boundary Report'!$A2843)="", "End of Project", $A2843))</f>
        <v>End of Project</v>
      </c>
      <c r="B2844" s="473" t="str">
        <f>IF(ISNUMBER('Named Boundary Report'!$A2843), "",TRIM(SUBSTITUTE('Named Boundary Report'!$A2843, CHAR(160), " ")))</f>
        <v/>
      </c>
      <c r="C2844" s="475">
        <f>'Named Boundary Report'!$F2843</f>
        <v>0</v>
      </c>
    </row>
    <row r="2845" spans="1:3" x14ac:dyDescent="0.25">
      <c r="A2845" s="532" t="str">
        <f>IF(ISNUMBER(VALUE(SUBSTITUTE('Named Boundary Report'!$A2844,"+",""))), VALUE(SUBSTITUTE('Named Boundary Report'!$A2844,"+","")), IF(TRIM('Named Boundary Report'!$A2844)="", "End of Project", $A2844))</f>
        <v>End of Project</v>
      </c>
      <c r="B2845" s="473" t="str">
        <f>IF(ISNUMBER('Named Boundary Report'!$A2844), "",TRIM(SUBSTITUTE('Named Boundary Report'!$A2844, CHAR(160), " ")))</f>
        <v/>
      </c>
      <c r="C2845" s="475">
        <f>'Named Boundary Report'!$F2844</f>
        <v>0</v>
      </c>
    </row>
    <row r="2846" spans="1:3" x14ac:dyDescent="0.25">
      <c r="A2846" s="532" t="str">
        <f>IF(ISNUMBER(VALUE(SUBSTITUTE('Named Boundary Report'!$A2845,"+",""))), VALUE(SUBSTITUTE('Named Boundary Report'!$A2845,"+","")), IF(TRIM('Named Boundary Report'!$A2845)="", "End of Project", $A2845))</f>
        <v>End of Project</v>
      </c>
      <c r="B2846" s="473" t="str">
        <f>IF(ISNUMBER('Named Boundary Report'!$A2845), "",TRIM(SUBSTITUTE('Named Boundary Report'!$A2845, CHAR(160), " ")))</f>
        <v/>
      </c>
      <c r="C2846" s="475">
        <f>'Named Boundary Report'!$F2845</f>
        <v>0</v>
      </c>
    </row>
    <row r="2847" spans="1:3" x14ac:dyDescent="0.25">
      <c r="A2847" s="532" t="str">
        <f>IF(ISNUMBER(VALUE(SUBSTITUTE('Named Boundary Report'!$A2846,"+",""))), VALUE(SUBSTITUTE('Named Boundary Report'!$A2846,"+","")), IF(TRIM('Named Boundary Report'!$A2846)="", "End of Project", $A2846))</f>
        <v>End of Project</v>
      </c>
      <c r="B2847" s="473" t="str">
        <f>IF(ISNUMBER('Named Boundary Report'!$A2846), "",TRIM(SUBSTITUTE('Named Boundary Report'!$A2846, CHAR(160), " ")))</f>
        <v/>
      </c>
      <c r="C2847" s="475">
        <f>'Named Boundary Report'!$F2846</f>
        <v>0</v>
      </c>
    </row>
    <row r="2848" spans="1:3" x14ac:dyDescent="0.25">
      <c r="A2848" s="532" t="str">
        <f>IF(ISNUMBER(VALUE(SUBSTITUTE('Named Boundary Report'!$A2847,"+",""))), VALUE(SUBSTITUTE('Named Boundary Report'!$A2847,"+","")), IF(TRIM('Named Boundary Report'!$A2847)="", "End of Project", $A2847))</f>
        <v>End of Project</v>
      </c>
      <c r="B2848" s="473" t="str">
        <f>IF(ISNUMBER('Named Boundary Report'!$A2847), "",TRIM(SUBSTITUTE('Named Boundary Report'!$A2847, CHAR(160), " ")))</f>
        <v/>
      </c>
      <c r="C2848" s="475">
        <f>'Named Boundary Report'!$F2847</f>
        <v>0</v>
      </c>
    </row>
    <row r="2849" spans="1:3" x14ac:dyDescent="0.25">
      <c r="A2849" s="532" t="str">
        <f>IF(ISNUMBER(VALUE(SUBSTITUTE('Named Boundary Report'!$A2848,"+",""))), VALUE(SUBSTITUTE('Named Boundary Report'!$A2848,"+","")), IF(TRIM('Named Boundary Report'!$A2848)="", "End of Project", $A2848))</f>
        <v>End of Project</v>
      </c>
      <c r="B2849" s="473" t="str">
        <f>IF(ISNUMBER('Named Boundary Report'!$A2848), "",TRIM(SUBSTITUTE('Named Boundary Report'!$A2848, CHAR(160), " ")))</f>
        <v/>
      </c>
      <c r="C2849" s="475">
        <f>'Named Boundary Report'!$F2848</f>
        <v>0</v>
      </c>
    </row>
    <row r="2850" spans="1:3" x14ac:dyDescent="0.25">
      <c r="A2850" s="532" t="str">
        <f>IF(ISNUMBER(VALUE(SUBSTITUTE('Named Boundary Report'!$A2849,"+",""))), VALUE(SUBSTITUTE('Named Boundary Report'!$A2849,"+","")), IF(TRIM('Named Boundary Report'!$A2849)="", "End of Project", $A2849))</f>
        <v>End of Project</v>
      </c>
      <c r="B2850" s="473" t="str">
        <f>IF(ISNUMBER('Named Boundary Report'!$A2849), "",TRIM(SUBSTITUTE('Named Boundary Report'!$A2849, CHAR(160), " ")))</f>
        <v/>
      </c>
      <c r="C2850" s="475">
        <f>'Named Boundary Report'!$F2849</f>
        <v>0</v>
      </c>
    </row>
    <row r="2851" spans="1:3" x14ac:dyDescent="0.25">
      <c r="A2851" s="532" t="str">
        <f>IF(ISNUMBER(VALUE(SUBSTITUTE('Named Boundary Report'!$A2850,"+",""))), VALUE(SUBSTITUTE('Named Boundary Report'!$A2850,"+","")), IF(TRIM('Named Boundary Report'!$A2850)="", "End of Project", $A2850))</f>
        <v>End of Project</v>
      </c>
      <c r="B2851" s="473" t="str">
        <f>IF(ISNUMBER('Named Boundary Report'!$A2850), "",TRIM(SUBSTITUTE('Named Boundary Report'!$A2850, CHAR(160), " ")))</f>
        <v/>
      </c>
      <c r="C2851" s="475">
        <f>'Named Boundary Report'!$F2850</f>
        <v>0</v>
      </c>
    </row>
    <row r="2852" spans="1:3" x14ac:dyDescent="0.25">
      <c r="A2852" s="532" t="str">
        <f>IF(ISNUMBER(VALUE(SUBSTITUTE('Named Boundary Report'!$A2851,"+",""))), VALUE(SUBSTITUTE('Named Boundary Report'!$A2851,"+","")), IF(TRIM('Named Boundary Report'!$A2851)="", "End of Project", $A2851))</f>
        <v>End of Project</v>
      </c>
      <c r="B2852" s="473" t="str">
        <f>IF(ISNUMBER('Named Boundary Report'!$A2851), "",TRIM(SUBSTITUTE('Named Boundary Report'!$A2851, CHAR(160), " ")))</f>
        <v/>
      </c>
      <c r="C2852" s="475">
        <f>'Named Boundary Report'!$F2851</f>
        <v>0</v>
      </c>
    </row>
    <row r="2853" spans="1:3" x14ac:dyDescent="0.25">
      <c r="A2853" s="532" t="str">
        <f>IF(ISNUMBER(VALUE(SUBSTITUTE('Named Boundary Report'!$A2852,"+",""))), VALUE(SUBSTITUTE('Named Boundary Report'!$A2852,"+","")), IF(TRIM('Named Boundary Report'!$A2852)="", "End of Project", $A2852))</f>
        <v>End of Project</v>
      </c>
      <c r="B2853" s="473" t="str">
        <f>IF(ISNUMBER('Named Boundary Report'!$A2852), "",TRIM(SUBSTITUTE('Named Boundary Report'!$A2852, CHAR(160), " ")))</f>
        <v/>
      </c>
      <c r="C2853" s="475">
        <f>'Named Boundary Report'!$F2852</f>
        <v>0</v>
      </c>
    </row>
    <row r="2854" spans="1:3" x14ac:dyDescent="0.25">
      <c r="A2854" s="532" t="str">
        <f>IF(ISNUMBER(VALUE(SUBSTITUTE('Named Boundary Report'!$A2853,"+",""))), VALUE(SUBSTITUTE('Named Boundary Report'!$A2853,"+","")), IF(TRIM('Named Boundary Report'!$A2853)="", "End of Project", $A2853))</f>
        <v>End of Project</v>
      </c>
      <c r="B2854" s="473" t="str">
        <f>IF(ISNUMBER('Named Boundary Report'!$A2853), "",TRIM(SUBSTITUTE('Named Boundary Report'!$A2853, CHAR(160), " ")))</f>
        <v/>
      </c>
      <c r="C2854" s="475">
        <f>'Named Boundary Report'!$F2853</f>
        <v>0</v>
      </c>
    </row>
    <row r="2855" spans="1:3" x14ac:dyDescent="0.25">
      <c r="A2855" s="532" t="str">
        <f>IF(ISNUMBER(VALUE(SUBSTITUTE('Named Boundary Report'!$A2854,"+",""))), VALUE(SUBSTITUTE('Named Boundary Report'!$A2854,"+","")), IF(TRIM('Named Boundary Report'!$A2854)="", "End of Project", $A2854))</f>
        <v>End of Project</v>
      </c>
      <c r="B2855" s="473" t="str">
        <f>IF(ISNUMBER('Named Boundary Report'!$A2854), "",TRIM(SUBSTITUTE('Named Boundary Report'!$A2854, CHAR(160), " ")))</f>
        <v/>
      </c>
      <c r="C2855" s="475">
        <f>'Named Boundary Report'!$F2854</f>
        <v>0</v>
      </c>
    </row>
    <row r="2856" spans="1:3" x14ac:dyDescent="0.25">
      <c r="A2856" s="532" t="str">
        <f>IF(ISNUMBER(VALUE(SUBSTITUTE('Named Boundary Report'!$A2855,"+",""))), VALUE(SUBSTITUTE('Named Boundary Report'!$A2855,"+","")), IF(TRIM('Named Boundary Report'!$A2855)="", "End of Project", $A2855))</f>
        <v>End of Project</v>
      </c>
      <c r="B2856" s="473" t="str">
        <f>IF(ISNUMBER('Named Boundary Report'!$A2855), "",TRIM(SUBSTITUTE('Named Boundary Report'!$A2855, CHAR(160), " ")))</f>
        <v/>
      </c>
      <c r="C2856" s="475">
        <f>'Named Boundary Report'!$F2855</f>
        <v>0</v>
      </c>
    </row>
    <row r="2857" spans="1:3" x14ac:dyDescent="0.25">
      <c r="A2857" s="532" t="str">
        <f>IF(ISNUMBER(VALUE(SUBSTITUTE('Named Boundary Report'!$A2856,"+",""))), VALUE(SUBSTITUTE('Named Boundary Report'!$A2856,"+","")), IF(TRIM('Named Boundary Report'!$A2856)="", "End of Project", $A2856))</f>
        <v>End of Project</v>
      </c>
      <c r="B2857" s="473" t="str">
        <f>IF(ISNUMBER('Named Boundary Report'!$A2856), "",TRIM(SUBSTITUTE('Named Boundary Report'!$A2856, CHAR(160), " ")))</f>
        <v/>
      </c>
      <c r="C2857" s="475">
        <f>'Named Boundary Report'!$F2856</f>
        <v>0</v>
      </c>
    </row>
    <row r="2858" spans="1:3" x14ac:dyDescent="0.25">
      <c r="A2858" s="532" t="str">
        <f>IF(ISNUMBER(VALUE(SUBSTITUTE('Named Boundary Report'!$A2857,"+",""))), VALUE(SUBSTITUTE('Named Boundary Report'!$A2857,"+","")), IF(TRIM('Named Boundary Report'!$A2857)="", "End of Project", $A2857))</f>
        <v>End of Project</v>
      </c>
      <c r="B2858" s="473" t="str">
        <f>IF(ISNUMBER('Named Boundary Report'!$A2857), "",TRIM(SUBSTITUTE('Named Boundary Report'!$A2857, CHAR(160), " ")))</f>
        <v/>
      </c>
      <c r="C2858" s="475">
        <f>'Named Boundary Report'!$F2857</f>
        <v>0</v>
      </c>
    </row>
    <row r="2859" spans="1:3" x14ac:dyDescent="0.25">
      <c r="A2859" s="532" t="str">
        <f>IF(ISNUMBER(VALUE(SUBSTITUTE('Named Boundary Report'!$A2858,"+",""))), VALUE(SUBSTITUTE('Named Boundary Report'!$A2858,"+","")), IF(TRIM('Named Boundary Report'!$A2858)="", "End of Project", $A2858))</f>
        <v>End of Project</v>
      </c>
      <c r="B2859" s="473" t="str">
        <f>IF(ISNUMBER('Named Boundary Report'!$A2858), "",TRIM(SUBSTITUTE('Named Boundary Report'!$A2858, CHAR(160), " ")))</f>
        <v/>
      </c>
      <c r="C2859" s="475">
        <f>'Named Boundary Report'!$F2858</f>
        <v>0</v>
      </c>
    </row>
    <row r="2860" spans="1:3" x14ac:dyDescent="0.25">
      <c r="A2860" s="532" t="str">
        <f>IF(ISNUMBER(VALUE(SUBSTITUTE('Named Boundary Report'!$A2859,"+",""))), VALUE(SUBSTITUTE('Named Boundary Report'!$A2859,"+","")), IF(TRIM('Named Boundary Report'!$A2859)="", "End of Project", $A2859))</f>
        <v>End of Project</v>
      </c>
      <c r="B2860" s="473" t="str">
        <f>IF(ISNUMBER('Named Boundary Report'!$A2859), "",TRIM(SUBSTITUTE('Named Boundary Report'!$A2859, CHAR(160), " ")))</f>
        <v/>
      </c>
      <c r="C2860" s="475">
        <f>'Named Boundary Report'!$F2859</f>
        <v>0</v>
      </c>
    </row>
    <row r="2861" spans="1:3" x14ac:dyDescent="0.25">
      <c r="A2861" s="532" t="str">
        <f>IF(ISNUMBER(VALUE(SUBSTITUTE('Named Boundary Report'!$A2860,"+",""))), VALUE(SUBSTITUTE('Named Boundary Report'!$A2860,"+","")), IF(TRIM('Named Boundary Report'!$A2860)="", "End of Project", $A2860))</f>
        <v>End of Project</v>
      </c>
      <c r="B2861" s="473" t="str">
        <f>IF(ISNUMBER('Named Boundary Report'!$A2860), "",TRIM(SUBSTITUTE('Named Boundary Report'!$A2860, CHAR(160), " ")))</f>
        <v/>
      </c>
      <c r="C2861" s="475">
        <f>'Named Boundary Report'!$F2860</f>
        <v>0</v>
      </c>
    </row>
    <row r="2862" spans="1:3" x14ac:dyDescent="0.25">
      <c r="A2862" s="532" t="str">
        <f>IF(ISNUMBER(VALUE(SUBSTITUTE('Named Boundary Report'!$A2861,"+",""))), VALUE(SUBSTITUTE('Named Boundary Report'!$A2861,"+","")), IF(TRIM('Named Boundary Report'!$A2861)="", "End of Project", $A2861))</f>
        <v>End of Project</v>
      </c>
      <c r="B2862" s="473" t="str">
        <f>IF(ISNUMBER('Named Boundary Report'!$A2861), "",TRIM(SUBSTITUTE('Named Boundary Report'!$A2861, CHAR(160), " ")))</f>
        <v/>
      </c>
      <c r="C2862" s="475">
        <f>'Named Boundary Report'!$F2861</f>
        <v>0</v>
      </c>
    </row>
    <row r="2863" spans="1:3" x14ac:dyDescent="0.25">
      <c r="A2863" s="532" t="str">
        <f>IF(ISNUMBER(VALUE(SUBSTITUTE('Named Boundary Report'!$A2862,"+",""))), VALUE(SUBSTITUTE('Named Boundary Report'!$A2862,"+","")), IF(TRIM('Named Boundary Report'!$A2862)="", "End of Project", $A2862))</f>
        <v>End of Project</v>
      </c>
      <c r="B2863" s="473" t="str">
        <f>IF(ISNUMBER('Named Boundary Report'!$A2862), "",TRIM(SUBSTITUTE('Named Boundary Report'!$A2862, CHAR(160), " ")))</f>
        <v/>
      </c>
      <c r="C2863" s="475">
        <f>'Named Boundary Report'!$F2862</f>
        <v>0</v>
      </c>
    </row>
    <row r="2864" spans="1:3" x14ac:dyDescent="0.25">
      <c r="A2864" s="532" t="str">
        <f>IF(ISNUMBER(VALUE(SUBSTITUTE('Named Boundary Report'!$A2863,"+",""))), VALUE(SUBSTITUTE('Named Boundary Report'!$A2863,"+","")), IF(TRIM('Named Boundary Report'!$A2863)="", "End of Project", $A2863))</f>
        <v>End of Project</v>
      </c>
      <c r="B2864" s="473" t="str">
        <f>IF(ISNUMBER('Named Boundary Report'!$A2863), "",TRIM(SUBSTITUTE('Named Boundary Report'!$A2863, CHAR(160), " ")))</f>
        <v/>
      </c>
      <c r="C2864" s="475">
        <f>'Named Boundary Report'!$F2863</f>
        <v>0</v>
      </c>
    </row>
    <row r="2865" spans="1:3" x14ac:dyDescent="0.25">
      <c r="A2865" s="532" t="str">
        <f>IF(ISNUMBER(VALUE(SUBSTITUTE('Named Boundary Report'!$A2864,"+",""))), VALUE(SUBSTITUTE('Named Boundary Report'!$A2864,"+","")), IF(TRIM('Named Boundary Report'!$A2864)="", "End of Project", $A2864))</f>
        <v>End of Project</v>
      </c>
      <c r="B2865" s="473" t="str">
        <f>IF(ISNUMBER('Named Boundary Report'!$A2864), "",TRIM(SUBSTITUTE('Named Boundary Report'!$A2864, CHAR(160), " ")))</f>
        <v/>
      </c>
      <c r="C2865" s="475">
        <f>'Named Boundary Report'!$F2864</f>
        <v>0</v>
      </c>
    </row>
    <row r="2866" spans="1:3" x14ac:dyDescent="0.25">
      <c r="A2866" s="532" t="str">
        <f>IF(ISNUMBER(VALUE(SUBSTITUTE('Named Boundary Report'!$A2865,"+",""))), VALUE(SUBSTITUTE('Named Boundary Report'!$A2865,"+","")), IF(TRIM('Named Boundary Report'!$A2865)="", "End of Project", $A2865))</f>
        <v>End of Project</v>
      </c>
      <c r="B2866" s="473" t="str">
        <f>IF(ISNUMBER('Named Boundary Report'!$A2865), "",TRIM(SUBSTITUTE('Named Boundary Report'!$A2865, CHAR(160), " ")))</f>
        <v/>
      </c>
      <c r="C2866" s="475">
        <f>'Named Boundary Report'!$F2865</f>
        <v>0</v>
      </c>
    </row>
    <row r="2867" spans="1:3" x14ac:dyDescent="0.25">
      <c r="A2867" s="532" t="str">
        <f>IF(ISNUMBER(VALUE(SUBSTITUTE('Named Boundary Report'!$A2866,"+",""))), VALUE(SUBSTITUTE('Named Boundary Report'!$A2866,"+","")), IF(TRIM('Named Boundary Report'!$A2866)="", "End of Project", $A2866))</f>
        <v>End of Project</v>
      </c>
      <c r="B2867" s="473" t="str">
        <f>IF(ISNUMBER('Named Boundary Report'!$A2866), "",TRIM(SUBSTITUTE('Named Boundary Report'!$A2866, CHAR(160), " ")))</f>
        <v/>
      </c>
      <c r="C2867" s="475">
        <f>'Named Boundary Report'!$F2866</f>
        <v>0</v>
      </c>
    </row>
    <row r="2868" spans="1:3" x14ac:dyDescent="0.25">
      <c r="A2868" s="532" t="str">
        <f>IF(ISNUMBER(VALUE(SUBSTITUTE('Named Boundary Report'!$A2867,"+",""))), VALUE(SUBSTITUTE('Named Boundary Report'!$A2867,"+","")), IF(TRIM('Named Boundary Report'!$A2867)="", "End of Project", $A2867))</f>
        <v>End of Project</v>
      </c>
      <c r="B2868" s="473" t="str">
        <f>IF(ISNUMBER('Named Boundary Report'!$A2867), "",TRIM(SUBSTITUTE('Named Boundary Report'!$A2867, CHAR(160), " ")))</f>
        <v/>
      </c>
      <c r="C2868" s="475">
        <f>'Named Boundary Report'!$F2867</f>
        <v>0</v>
      </c>
    </row>
    <row r="2869" spans="1:3" x14ac:dyDescent="0.25">
      <c r="A2869" s="532" t="str">
        <f>IF(ISNUMBER(VALUE(SUBSTITUTE('Named Boundary Report'!$A2868,"+",""))), VALUE(SUBSTITUTE('Named Boundary Report'!$A2868,"+","")), IF(TRIM('Named Boundary Report'!$A2868)="", "End of Project", $A2868))</f>
        <v>End of Project</v>
      </c>
      <c r="B2869" s="473" t="str">
        <f>IF(ISNUMBER('Named Boundary Report'!$A2868), "",TRIM(SUBSTITUTE('Named Boundary Report'!$A2868, CHAR(160), " ")))</f>
        <v/>
      </c>
      <c r="C2869" s="475">
        <f>'Named Boundary Report'!$F2868</f>
        <v>0</v>
      </c>
    </row>
    <row r="2870" spans="1:3" x14ac:dyDescent="0.25">
      <c r="A2870" s="532" t="str">
        <f>IF(ISNUMBER(VALUE(SUBSTITUTE('Named Boundary Report'!$A2869,"+",""))), VALUE(SUBSTITUTE('Named Boundary Report'!$A2869,"+","")), IF(TRIM('Named Boundary Report'!$A2869)="", "End of Project", $A2869))</f>
        <v>End of Project</v>
      </c>
      <c r="B2870" s="473" t="str">
        <f>IF(ISNUMBER('Named Boundary Report'!$A2869), "",TRIM(SUBSTITUTE('Named Boundary Report'!$A2869, CHAR(160), " ")))</f>
        <v/>
      </c>
      <c r="C2870" s="475">
        <f>'Named Boundary Report'!$F2869</f>
        <v>0</v>
      </c>
    </row>
    <row r="2871" spans="1:3" x14ac:dyDescent="0.25">
      <c r="A2871" s="532" t="str">
        <f>IF(ISNUMBER(VALUE(SUBSTITUTE('Named Boundary Report'!$A2870,"+",""))), VALUE(SUBSTITUTE('Named Boundary Report'!$A2870,"+","")), IF(TRIM('Named Boundary Report'!$A2870)="", "End of Project", $A2870))</f>
        <v>End of Project</v>
      </c>
      <c r="B2871" s="473" t="str">
        <f>IF(ISNUMBER('Named Boundary Report'!$A2870), "",TRIM(SUBSTITUTE('Named Boundary Report'!$A2870, CHAR(160), " ")))</f>
        <v/>
      </c>
      <c r="C2871" s="475">
        <f>'Named Boundary Report'!$F2870</f>
        <v>0</v>
      </c>
    </row>
    <row r="2872" spans="1:3" x14ac:dyDescent="0.25">
      <c r="A2872" s="532" t="str">
        <f>IF(ISNUMBER(VALUE(SUBSTITUTE('Named Boundary Report'!$A2871,"+",""))), VALUE(SUBSTITUTE('Named Boundary Report'!$A2871,"+","")), IF(TRIM('Named Boundary Report'!$A2871)="", "End of Project", $A2871))</f>
        <v>End of Project</v>
      </c>
      <c r="B2872" s="473" t="str">
        <f>IF(ISNUMBER('Named Boundary Report'!$A2871), "",TRIM(SUBSTITUTE('Named Boundary Report'!$A2871, CHAR(160), " ")))</f>
        <v/>
      </c>
      <c r="C2872" s="475">
        <f>'Named Boundary Report'!$F2871</f>
        <v>0</v>
      </c>
    </row>
    <row r="2873" spans="1:3" x14ac:dyDescent="0.25">
      <c r="A2873" s="532" t="str">
        <f>IF(ISNUMBER(VALUE(SUBSTITUTE('Named Boundary Report'!$A2872,"+",""))), VALUE(SUBSTITUTE('Named Boundary Report'!$A2872,"+","")), IF(TRIM('Named Boundary Report'!$A2872)="", "End of Project", $A2872))</f>
        <v>End of Project</v>
      </c>
      <c r="B2873" s="473" t="str">
        <f>IF(ISNUMBER('Named Boundary Report'!$A2872), "",TRIM(SUBSTITUTE('Named Boundary Report'!$A2872, CHAR(160), " ")))</f>
        <v/>
      </c>
      <c r="C2873" s="475">
        <f>'Named Boundary Report'!$F2872</f>
        <v>0</v>
      </c>
    </row>
    <row r="2874" spans="1:3" x14ac:dyDescent="0.25">
      <c r="A2874" s="532" t="str">
        <f>IF(ISNUMBER(VALUE(SUBSTITUTE('Named Boundary Report'!$A2873,"+",""))), VALUE(SUBSTITUTE('Named Boundary Report'!$A2873,"+","")), IF(TRIM('Named Boundary Report'!$A2873)="", "End of Project", $A2873))</f>
        <v>End of Project</v>
      </c>
      <c r="B2874" s="473" t="str">
        <f>IF(ISNUMBER('Named Boundary Report'!$A2873), "",TRIM(SUBSTITUTE('Named Boundary Report'!$A2873, CHAR(160), " ")))</f>
        <v/>
      </c>
      <c r="C2874" s="475">
        <f>'Named Boundary Report'!$F2873</f>
        <v>0</v>
      </c>
    </row>
    <row r="2875" spans="1:3" x14ac:dyDescent="0.25">
      <c r="A2875" s="532" t="str">
        <f>IF(ISNUMBER(VALUE(SUBSTITUTE('Named Boundary Report'!$A2874,"+",""))), VALUE(SUBSTITUTE('Named Boundary Report'!$A2874,"+","")), IF(TRIM('Named Boundary Report'!$A2874)="", "End of Project", $A2874))</f>
        <v>End of Project</v>
      </c>
      <c r="B2875" s="473" t="str">
        <f>IF(ISNUMBER('Named Boundary Report'!$A2874), "",TRIM(SUBSTITUTE('Named Boundary Report'!$A2874, CHAR(160), " ")))</f>
        <v/>
      </c>
      <c r="C2875" s="475">
        <f>'Named Boundary Report'!$F2874</f>
        <v>0</v>
      </c>
    </row>
    <row r="2876" spans="1:3" x14ac:dyDescent="0.25">
      <c r="A2876" s="532" t="str">
        <f>IF(ISNUMBER(VALUE(SUBSTITUTE('Named Boundary Report'!$A2875,"+",""))), VALUE(SUBSTITUTE('Named Boundary Report'!$A2875,"+","")), IF(TRIM('Named Boundary Report'!$A2875)="", "End of Project", $A2875))</f>
        <v>End of Project</v>
      </c>
      <c r="B2876" s="473" t="str">
        <f>IF(ISNUMBER('Named Boundary Report'!$A2875), "",TRIM(SUBSTITUTE('Named Boundary Report'!$A2875, CHAR(160), " ")))</f>
        <v/>
      </c>
      <c r="C2876" s="475">
        <f>'Named Boundary Report'!$F2875</f>
        <v>0</v>
      </c>
    </row>
    <row r="2877" spans="1:3" x14ac:dyDescent="0.25">
      <c r="A2877" s="532" t="str">
        <f>IF(ISNUMBER(VALUE(SUBSTITUTE('Named Boundary Report'!$A2876,"+",""))), VALUE(SUBSTITUTE('Named Boundary Report'!$A2876,"+","")), IF(TRIM('Named Boundary Report'!$A2876)="", "End of Project", $A2876))</f>
        <v>End of Project</v>
      </c>
      <c r="B2877" s="473" t="str">
        <f>IF(ISNUMBER('Named Boundary Report'!$A2876), "",TRIM(SUBSTITUTE('Named Boundary Report'!$A2876, CHAR(160), " ")))</f>
        <v/>
      </c>
      <c r="C2877" s="475">
        <f>'Named Boundary Report'!$F2876</f>
        <v>0</v>
      </c>
    </row>
    <row r="2878" spans="1:3" x14ac:dyDescent="0.25">
      <c r="A2878" s="532" t="str">
        <f>IF(ISNUMBER(VALUE(SUBSTITUTE('Named Boundary Report'!$A2877,"+",""))), VALUE(SUBSTITUTE('Named Boundary Report'!$A2877,"+","")), IF(TRIM('Named Boundary Report'!$A2877)="", "End of Project", $A2877))</f>
        <v>End of Project</v>
      </c>
      <c r="B2878" s="473" t="str">
        <f>IF(ISNUMBER('Named Boundary Report'!$A2877), "",TRIM(SUBSTITUTE('Named Boundary Report'!$A2877, CHAR(160), " ")))</f>
        <v/>
      </c>
      <c r="C2878" s="475">
        <f>'Named Boundary Report'!$F2877</f>
        <v>0</v>
      </c>
    </row>
    <row r="2879" spans="1:3" x14ac:dyDescent="0.25">
      <c r="A2879" s="532" t="str">
        <f>IF(ISNUMBER(VALUE(SUBSTITUTE('Named Boundary Report'!$A2878,"+",""))), VALUE(SUBSTITUTE('Named Boundary Report'!$A2878,"+","")), IF(TRIM('Named Boundary Report'!$A2878)="", "End of Project", $A2878))</f>
        <v>End of Project</v>
      </c>
      <c r="B2879" s="473" t="str">
        <f>IF(ISNUMBER('Named Boundary Report'!$A2878), "",TRIM(SUBSTITUTE('Named Boundary Report'!$A2878, CHAR(160), " ")))</f>
        <v/>
      </c>
      <c r="C2879" s="475">
        <f>'Named Boundary Report'!$F2878</f>
        <v>0</v>
      </c>
    </row>
    <row r="2880" spans="1:3" x14ac:dyDescent="0.25">
      <c r="A2880" s="532" t="str">
        <f>IF(ISNUMBER(VALUE(SUBSTITUTE('Named Boundary Report'!$A2879,"+",""))), VALUE(SUBSTITUTE('Named Boundary Report'!$A2879,"+","")), IF(TRIM('Named Boundary Report'!$A2879)="", "End of Project", $A2879))</f>
        <v>End of Project</v>
      </c>
      <c r="B2880" s="473" t="str">
        <f>IF(ISNUMBER('Named Boundary Report'!$A2879), "",TRIM(SUBSTITUTE('Named Boundary Report'!$A2879, CHAR(160), " ")))</f>
        <v/>
      </c>
      <c r="C2880" s="475">
        <f>'Named Boundary Report'!$F2879</f>
        <v>0</v>
      </c>
    </row>
    <row r="2881" spans="1:3" x14ac:dyDescent="0.25">
      <c r="A2881" s="532" t="str">
        <f>IF(ISNUMBER(VALUE(SUBSTITUTE('Named Boundary Report'!$A2880,"+",""))), VALUE(SUBSTITUTE('Named Boundary Report'!$A2880,"+","")), IF(TRIM('Named Boundary Report'!$A2880)="", "End of Project", $A2880))</f>
        <v>End of Project</v>
      </c>
      <c r="B2881" s="473" t="str">
        <f>IF(ISNUMBER('Named Boundary Report'!$A2880), "",TRIM(SUBSTITUTE('Named Boundary Report'!$A2880, CHAR(160), " ")))</f>
        <v/>
      </c>
      <c r="C2881" s="475">
        <f>'Named Boundary Report'!$F2880</f>
        <v>0</v>
      </c>
    </row>
    <row r="2882" spans="1:3" x14ac:dyDescent="0.25">
      <c r="A2882" s="532" t="str">
        <f>IF(ISNUMBER(VALUE(SUBSTITUTE('Named Boundary Report'!$A2881,"+",""))), VALUE(SUBSTITUTE('Named Boundary Report'!$A2881,"+","")), IF(TRIM('Named Boundary Report'!$A2881)="", "End of Project", $A2881))</f>
        <v>End of Project</v>
      </c>
      <c r="B2882" s="473" t="str">
        <f>IF(ISNUMBER('Named Boundary Report'!$A2881), "",TRIM(SUBSTITUTE('Named Boundary Report'!$A2881, CHAR(160), " ")))</f>
        <v/>
      </c>
      <c r="C2882" s="475">
        <f>'Named Boundary Report'!$F2881</f>
        <v>0</v>
      </c>
    </row>
    <row r="2883" spans="1:3" x14ac:dyDescent="0.25">
      <c r="A2883" s="532" t="str">
        <f>IF(ISNUMBER(VALUE(SUBSTITUTE('Named Boundary Report'!$A2882,"+",""))), VALUE(SUBSTITUTE('Named Boundary Report'!$A2882,"+","")), IF(TRIM('Named Boundary Report'!$A2882)="", "End of Project", $A2882))</f>
        <v>End of Project</v>
      </c>
      <c r="B2883" s="473" t="str">
        <f>IF(ISNUMBER('Named Boundary Report'!$A2882), "",TRIM(SUBSTITUTE('Named Boundary Report'!$A2882, CHAR(160), " ")))</f>
        <v/>
      </c>
      <c r="C2883" s="475">
        <f>'Named Boundary Report'!$F2882</f>
        <v>0</v>
      </c>
    </row>
    <row r="2884" spans="1:3" x14ac:dyDescent="0.25">
      <c r="A2884" s="532" t="str">
        <f>IF(ISNUMBER(VALUE(SUBSTITUTE('Named Boundary Report'!$A2883,"+",""))), VALUE(SUBSTITUTE('Named Boundary Report'!$A2883,"+","")), IF(TRIM('Named Boundary Report'!$A2883)="", "End of Project", $A2883))</f>
        <v>End of Project</v>
      </c>
      <c r="B2884" s="473" t="str">
        <f>IF(ISNUMBER('Named Boundary Report'!$A2883), "",TRIM(SUBSTITUTE('Named Boundary Report'!$A2883, CHAR(160), " ")))</f>
        <v/>
      </c>
      <c r="C2884" s="475">
        <f>'Named Boundary Report'!$F2883</f>
        <v>0</v>
      </c>
    </row>
    <row r="2885" spans="1:3" x14ac:dyDescent="0.25">
      <c r="A2885" s="532" t="str">
        <f>IF(ISNUMBER(VALUE(SUBSTITUTE('Named Boundary Report'!$A2884,"+",""))), VALUE(SUBSTITUTE('Named Boundary Report'!$A2884,"+","")), IF(TRIM('Named Boundary Report'!$A2884)="", "End of Project", $A2884))</f>
        <v>End of Project</v>
      </c>
      <c r="B2885" s="473" t="str">
        <f>IF(ISNUMBER('Named Boundary Report'!$A2884), "",TRIM(SUBSTITUTE('Named Boundary Report'!$A2884, CHAR(160), " ")))</f>
        <v/>
      </c>
      <c r="C2885" s="475">
        <f>'Named Boundary Report'!$F2884</f>
        <v>0</v>
      </c>
    </row>
    <row r="2886" spans="1:3" x14ac:dyDescent="0.25">
      <c r="A2886" s="532" t="str">
        <f>IF(ISNUMBER(VALUE(SUBSTITUTE('Named Boundary Report'!$A2885,"+",""))), VALUE(SUBSTITUTE('Named Boundary Report'!$A2885,"+","")), IF(TRIM('Named Boundary Report'!$A2885)="", "End of Project", $A2885))</f>
        <v>End of Project</v>
      </c>
      <c r="B2886" s="473" t="str">
        <f>IF(ISNUMBER('Named Boundary Report'!$A2885), "",TRIM(SUBSTITUTE('Named Boundary Report'!$A2885, CHAR(160), " ")))</f>
        <v/>
      </c>
      <c r="C2886" s="475">
        <f>'Named Boundary Report'!$F2885</f>
        <v>0</v>
      </c>
    </row>
    <row r="2887" spans="1:3" x14ac:dyDescent="0.25">
      <c r="A2887" s="532" t="str">
        <f>IF(ISNUMBER(VALUE(SUBSTITUTE('Named Boundary Report'!$A2886,"+",""))), VALUE(SUBSTITUTE('Named Boundary Report'!$A2886,"+","")), IF(TRIM('Named Boundary Report'!$A2886)="", "End of Project", $A2886))</f>
        <v>End of Project</v>
      </c>
      <c r="B2887" s="473" t="str">
        <f>IF(ISNUMBER('Named Boundary Report'!$A2886), "",TRIM(SUBSTITUTE('Named Boundary Report'!$A2886, CHAR(160), " ")))</f>
        <v/>
      </c>
      <c r="C2887" s="475">
        <f>'Named Boundary Report'!$F2886</f>
        <v>0</v>
      </c>
    </row>
    <row r="2888" spans="1:3" x14ac:dyDescent="0.25">
      <c r="A2888" s="532" t="str">
        <f>IF(ISNUMBER(VALUE(SUBSTITUTE('Named Boundary Report'!$A2887,"+",""))), VALUE(SUBSTITUTE('Named Boundary Report'!$A2887,"+","")), IF(TRIM('Named Boundary Report'!$A2887)="", "End of Project", $A2887))</f>
        <v>End of Project</v>
      </c>
      <c r="B2888" s="473" t="str">
        <f>IF(ISNUMBER('Named Boundary Report'!$A2887), "",TRIM(SUBSTITUTE('Named Boundary Report'!$A2887, CHAR(160), " ")))</f>
        <v/>
      </c>
      <c r="C2888" s="475">
        <f>'Named Boundary Report'!$F2887</f>
        <v>0</v>
      </c>
    </row>
    <row r="2889" spans="1:3" x14ac:dyDescent="0.25">
      <c r="A2889" s="532" t="str">
        <f>IF(ISNUMBER(VALUE(SUBSTITUTE('Named Boundary Report'!$A2888,"+",""))), VALUE(SUBSTITUTE('Named Boundary Report'!$A2888,"+","")), IF(TRIM('Named Boundary Report'!$A2888)="", "End of Project", $A2888))</f>
        <v>End of Project</v>
      </c>
      <c r="B2889" s="473" t="str">
        <f>IF(ISNUMBER('Named Boundary Report'!$A2888), "",TRIM(SUBSTITUTE('Named Boundary Report'!$A2888, CHAR(160), " ")))</f>
        <v/>
      </c>
      <c r="C2889" s="475">
        <f>'Named Boundary Report'!$F2888</f>
        <v>0</v>
      </c>
    </row>
    <row r="2890" spans="1:3" x14ac:dyDescent="0.25">
      <c r="A2890" s="532" t="str">
        <f>IF(ISNUMBER(VALUE(SUBSTITUTE('Named Boundary Report'!$A2889,"+",""))), VALUE(SUBSTITUTE('Named Boundary Report'!$A2889,"+","")), IF(TRIM('Named Boundary Report'!$A2889)="", "End of Project", $A2889))</f>
        <v>End of Project</v>
      </c>
      <c r="B2890" s="473" t="str">
        <f>IF(ISNUMBER('Named Boundary Report'!$A2889), "",TRIM(SUBSTITUTE('Named Boundary Report'!$A2889, CHAR(160), " ")))</f>
        <v/>
      </c>
      <c r="C2890" s="475">
        <f>'Named Boundary Report'!$F2889</f>
        <v>0</v>
      </c>
    </row>
    <row r="2891" spans="1:3" x14ac:dyDescent="0.25">
      <c r="A2891" s="532" t="str">
        <f>IF(ISNUMBER(VALUE(SUBSTITUTE('Named Boundary Report'!$A2890,"+",""))), VALUE(SUBSTITUTE('Named Boundary Report'!$A2890,"+","")), IF(TRIM('Named Boundary Report'!$A2890)="", "End of Project", $A2890))</f>
        <v>End of Project</v>
      </c>
      <c r="B2891" s="473" t="str">
        <f>IF(ISNUMBER('Named Boundary Report'!$A2890), "",TRIM(SUBSTITUTE('Named Boundary Report'!$A2890, CHAR(160), " ")))</f>
        <v/>
      </c>
      <c r="C2891" s="475">
        <f>'Named Boundary Report'!$F2890</f>
        <v>0</v>
      </c>
    </row>
    <row r="2892" spans="1:3" x14ac:dyDescent="0.25">
      <c r="A2892" s="532" t="str">
        <f>IF(ISNUMBER(VALUE(SUBSTITUTE('Named Boundary Report'!$A2891,"+",""))), VALUE(SUBSTITUTE('Named Boundary Report'!$A2891,"+","")), IF(TRIM('Named Boundary Report'!$A2891)="", "End of Project", $A2891))</f>
        <v>End of Project</v>
      </c>
      <c r="B2892" s="473" t="str">
        <f>IF(ISNUMBER('Named Boundary Report'!$A2891), "",TRIM(SUBSTITUTE('Named Boundary Report'!$A2891, CHAR(160), " ")))</f>
        <v/>
      </c>
      <c r="C2892" s="475">
        <f>'Named Boundary Report'!$F2891</f>
        <v>0</v>
      </c>
    </row>
    <row r="2893" spans="1:3" x14ac:dyDescent="0.25">
      <c r="A2893" s="532" t="str">
        <f>IF(ISNUMBER(VALUE(SUBSTITUTE('Named Boundary Report'!$A2892,"+",""))), VALUE(SUBSTITUTE('Named Boundary Report'!$A2892,"+","")), IF(TRIM('Named Boundary Report'!$A2892)="", "End of Project", $A2892))</f>
        <v>End of Project</v>
      </c>
      <c r="B2893" s="473" t="str">
        <f>IF(ISNUMBER('Named Boundary Report'!$A2892), "",TRIM(SUBSTITUTE('Named Boundary Report'!$A2892, CHAR(160), " ")))</f>
        <v/>
      </c>
      <c r="C2893" s="475">
        <f>'Named Boundary Report'!$F2892</f>
        <v>0</v>
      </c>
    </row>
    <row r="2894" spans="1:3" x14ac:dyDescent="0.25">
      <c r="A2894" s="532" t="str">
        <f>IF(ISNUMBER(VALUE(SUBSTITUTE('Named Boundary Report'!$A2893,"+",""))), VALUE(SUBSTITUTE('Named Boundary Report'!$A2893,"+","")), IF(TRIM('Named Boundary Report'!$A2893)="", "End of Project", $A2893))</f>
        <v>End of Project</v>
      </c>
      <c r="B2894" s="473" t="str">
        <f>IF(ISNUMBER('Named Boundary Report'!$A2893), "",TRIM(SUBSTITUTE('Named Boundary Report'!$A2893, CHAR(160), " ")))</f>
        <v/>
      </c>
      <c r="C2894" s="475">
        <f>'Named Boundary Report'!$F2893</f>
        <v>0</v>
      </c>
    </row>
    <row r="2895" spans="1:3" x14ac:dyDescent="0.25">
      <c r="A2895" s="532" t="str">
        <f>IF(ISNUMBER(VALUE(SUBSTITUTE('Named Boundary Report'!$A2894,"+",""))), VALUE(SUBSTITUTE('Named Boundary Report'!$A2894,"+","")), IF(TRIM('Named Boundary Report'!$A2894)="", "End of Project", $A2894))</f>
        <v>End of Project</v>
      </c>
      <c r="B2895" s="473" t="str">
        <f>IF(ISNUMBER('Named Boundary Report'!$A2894), "",TRIM(SUBSTITUTE('Named Boundary Report'!$A2894, CHAR(160), " ")))</f>
        <v/>
      </c>
      <c r="C2895" s="475">
        <f>'Named Boundary Report'!$F2894</f>
        <v>0</v>
      </c>
    </row>
    <row r="2896" spans="1:3" x14ac:dyDescent="0.25">
      <c r="A2896" s="532" t="str">
        <f>IF(ISNUMBER(VALUE(SUBSTITUTE('Named Boundary Report'!$A2895,"+",""))), VALUE(SUBSTITUTE('Named Boundary Report'!$A2895,"+","")), IF(TRIM('Named Boundary Report'!$A2895)="", "End of Project", $A2895))</f>
        <v>End of Project</v>
      </c>
      <c r="B2896" s="473" t="str">
        <f>IF(ISNUMBER('Named Boundary Report'!$A2895), "",TRIM(SUBSTITUTE('Named Boundary Report'!$A2895, CHAR(160), " ")))</f>
        <v/>
      </c>
      <c r="C2896" s="475">
        <f>'Named Boundary Report'!$F2895</f>
        <v>0</v>
      </c>
    </row>
    <row r="2897" spans="1:3" x14ac:dyDescent="0.25">
      <c r="A2897" s="532" t="str">
        <f>IF(ISNUMBER(VALUE(SUBSTITUTE('Named Boundary Report'!$A2896,"+",""))), VALUE(SUBSTITUTE('Named Boundary Report'!$A2896,"+","")), IF(TRIM('Named Boundary Report'!$A2896)="", "End of Project", $A2896))</f>
        <v>End of Project</v>
      </c>
      <c r="B2897" s="473" t="str">
        <f>IF(ISNUMBER('Named Boundary Report'!$A2896), "",TRIM(SUBSTITUTE('Named Boundary Report'!$A2896, CHAR(160), " ")))</f>
        <v/>
      </c>
      <c r="C2897" s="475">
        <f>'Named Boundary Report'!$F2896</f>
        <v>0</v>
      </c>
    </row>
    <row r="2898" spans="1:3" x14ac:dyDescent="0.25">
      <c r="A2898" s="532" t="str">
        <f>IF(ISNUMBER(VALUE(SUBSTITUTE('Named Boundary Report'!$A2897,"+",""))), VALUE(SUBSTITUTE('Named Boundary Report'!$A2897,"+","")), IF(TRIM('Named Boundary Report'!$A2897)="", "End of Project", $A2897))</f>
        <v>End of Project</v>
      </c>
      <c r="B2898" s="473" t="str">
        <f>IF(ISNUMBER('Named Boundary Report'!$A2897), "",TRIM(SUBSTITUTE('Named Boundary Report'!$A2897, CHAR(160), " ")))</f>
        <v/>
      </c>
      <c r="C2898" s="475">
        <f>'Named Boundary Report'!$F2897</f>
        <v>0</v>
      </c>
    </row>
    <row r="2899" spans="1:3" x14ac:dyDescent="0.25">
      <c r="A2899" s="532" t="str">
        <f>IF(ISNUMBER(VALUE(SUBSTITUTE('Named Boundary Report'!$A2898,"+",""))), VALUE(SUBSTITUTE('Named Boundary Report'!$A2898,"+","")), IF(TRIM('Named Boundary Report'!$A2898)="", "End of Project", $A2898))</f>
        <v>End of Project</v>
      </c>
      <c r="B2899" s="473" t="str">
        <f>IF(ISNUMBER('Named Boundary Report'!$A2898), "",TRIM(SUBSTITUTE('Named Boundary Report'!$A2898, CHAR(160), " ")))</f>
        <v/>
      </c>
      <c r="C2899" s="475">
        <f>'Named Boundary Report'!$F2898</f>
        <v>0</v>
      </c>
    </row>
    <row r="2900" spans="1:3" x14ac:dyDescent="0.25">
      <c r="A2900" s="532" t="str">
        <f>IF(ISNUMBER(VALUE(SUBSTITUTE('Named Boundary Report'!$A2899,"+",""))), VALUE(SUBSTITUTE('Named Boundary Report'!$A2899,"+","")), IF(TRIM('Named Boundary Report'!$A2899)="", "End of Project", $A2899))</f>
        <v>End of Project</v>
      </c>
      <c r="B2900" s="473" t="str">
        <f>IF(ISNUMBER('Named Boundary Report'!$A2899), "",TRIM(SUBSTITUTE('Named Boundary Report'!$A2899, CHAR(160), " ")))</f>
        <v/>
      </c>
      <c r="C2900" s="475">
        <f>'Named Boundary Report'!$F2899</f>
        <v>0</v>
      </c>
    </row>
    <row r="2901" spans="1:3" x14ac:dyDescent="0.25">
      <c r="A2901" s="532" t="str">
        <f>IF(ISNUMBER(VALUE(SUBSTITUTE('Named Boundary Report'!$A2900,"+",""))), VALUE(SUBSTITUTE('Named Boundary Report'!$A2900,"+","")), IF(TRIM('Named Boundary Report'!$A2900)="", "End of Project", $A2900))</f>
        <v>End of Project</v>
      </c>
      <c r="B2901" s="473" t="str">
        <f>IF(ISNUMBER('Named Boundary Report'!$A2900), "",TRIM(SUBSTITUTE('Named Boundary Report'!$A2900, CHAR(160), " ")))</f>
        <v/>
      </c>
      <c r="C2901" s="475">
        <f>'Named Boundary Report'!$F2900</f>
        <v>0</v>
      </c>
    </row>
    <row r="2902" spans="1:3" x14ac:dyDescent="0.25">
      <c r="A2902" s="532" t="str">
        <f>IF(ISNUMBER(VALUE(SUBSTITUTE('Named Boundary Report'!$A2901,"+",""))), VALUE(SUBSTITUTE('Named Boundary Report'!$A2901,"+","")), IF(TRIM('Named Boundary Report'!$A2901)="", "End of Project", $A2901))</f>
        <v>End of Project</v>
      </c>
      <c r="B2902" s="473" t="str">
        <f>IF(ISNUMBER('Named Boundary Report'!$A2901), "",TRIM(SUBSTITUTE('Named Boundary Report'!$A2901, CHAR(160), " ")))</f>
        <v/>
      </c>
      <c r="C2902" s="475">
        <f>'Named Boundary Report'!$F2901</f>
        <v>0</v>
      </c>
    </row>
    <row r="2903" spans="1:3" x14ac:dyDescent="0.25">
      <c r="A2903" s="532" t="str">
        <f>IF(ISNUMBER(VALUE(SUBSTITUTE('Named Boundary Report'!$A2902,"+",""))), VALUE(SUBSTITUTE('Named Boundary Report'!$A2902,"+","")), IF(TRIM('Named Boundary Report'!$A2902)="", "End of Project", $A2902))</f>
        <v>End of Project</v>
      </c>
      <c r="B2903" s="473" t="str">
        <f>IF(ISNUMBER('Named Boundary Report'!$A2902), "",TRIM(SUBSTITUTE('Named Boundary Report'!$A2902, CHAR(160), " ")))</f>
        <v/>
      </c>
      <c r="C2903" s="475">
        <f>'Named Boundary Report'!$F2902</f>
        <v>0</v>
      </c>
    </row>
    <row r="2904" spans="1:3" x14ac:dyDescent="0.25">
      <c r="A2904" s="532" t="str">
        <f>IF(ISNUMBER(VALUE(SUBSTITUTE('Named Boundary Report'!$A2903,"+",""))), VALUE(SUBSTITUTE('Named Boundary Report'!$A2903,"+","")), IF(TRIM('Named Boundary Report'!$A2903)="", "End of Project", $A2903))</f>
        <v>End of Project</v>
      </c>
      <c r="B2904" s="473" t="str">
        <f>IF(ISNUMBER('Named Boundary Report'!$A2903), "",TRIM(SUBSTITUTE('Named Boundary Report'!$A2903, CHAR(160), " ")))</f>
        <v/>
      </c>
      <c r="C2904" s="475">
        <f>'Named Boundary Report'!$F2903</f>
        <v>0</v>
      </c>
    </row>
    <row r="2905" spans="1:3" x14ac:dyDescent="0.25">
      <c r="A2905" s="532" t="str">
        <f>IF(ISNUMBER(VALUE(SUBSTITUTE('Named Boundary Report'!$A2904,"+",""))), VALUE(SUBSTITUTE('Named Boundary Report'!$A2904,"+","")), IF(TRIM('Named Boundary Report'!$A2904)="", "End of Project", $A2904))</f>
        <v>End of Project</v>
      </c>
      <c r="B2905" s="473" t="str">
        <f>IF(ISNUMBER('Named Boundary Report'!$A2904), "",TRIM(SUBSTITUTE('Named Boundary Report'!$A2904, CHAR(160), " ")))</f>
        <v/>
      </c>
      <c r="C2905" s="475">
        <f>'Named Boundary Report'!$F2904</f>
        <v>0</v>
      </c>
    </row>
    <row r="2906" spans="1:3" x14ac:dyDescent="0.25">
      <c r="A2906" s="532" t="str">
        <f>IF(ISNUMBER(VALUE(SUBSTITUTE('Named Boundary Report'!$A2905,"+",""))), VALUE(SUBSTITUTE('Named Boundary Report'!$A2905,"+","")), IF(TRIM('Named Boundary Report'!$A2905)="", "End of Project", $A2905))</f>
        <v>End of Project</v>
      </c>
      <c r="B2906" s="473" t="str">
        <f>IF(ISNUMBER('Named Boundary Report'!$A2905), "",TRIM(SUBSTITUTE('Named Boundary Report'!$A2905, CHAR(160), " ")))</f>
        <v/>
      </c>
      <c r="C2906" s="475">
        <f>'Named Boundary Report'!$F2905</f>
        <v>0</v>
      </c>
    </row>
    <row r="2907" spans="1:3" x14ac:dyDescent="0.25">
      <c r="A2907" s="532" t="str">
        <f>IF(ISNUMBER(VALUE(SUBSTITUTE('Named Boundary Report'!$A2906,"+",""))), VALUE(SUBSTITUTE('Named Boundary Report'!$A2906,"+","")), IF(TRIM('Named Boundary Report'!$A2906)="", "End of Project", $A2906))</f>
        <v>End of Project</v>
      </c>
      <c r="B2907" s="473" t="str">
        <f>IF(ISNUMBER('Named Boundary Report'!$A2906), "",TRIM(SUBSTITUTE('Named Boundary Report'!$A2906, CHAR(160), " ")))</f>
        <v/>
      </c>
      <c r="C2907" s="475">
        <f>'Named Boundary Report'!$F2906</f>
        <v>0</v>
      </c>
    </row>
    <row r="2908" spans="1:3" x14ac:dyDescent="0.25">
      <c r="A2908" s="532" t="str">
        <f>IF(ISNUMBER(VALUE(SUBSTITUTE('Named Boundary Report'!$A2907,"+",""))), VALUE(SUBSTITUTE('Named Boundary Report'!$A2907,"+","")), IF(TRIM('Named Boundary Report'!$A2907)="", "End of Project", $A2907))</f>
        <v>End of Project</v>
      </c>
      <c r="B2908" s="473" t="str">
        <f>IF(ISNUMBER('Named Boundary Report'!$A2907), "",TRIM(SUBSTITUTE('Named Boundary Report'!$A2907, CHAR(160), " ")))</f>
        <v/>
      </c>
      <c r="C2908" s="475">
        <f>'Named Boundary Report'!$F2907</f>
        <v>0</v>
      </c>
    </row>
    <row r="2909" spans="1:3" x14ac:dyDescent="0.25">
      <c r="A2909" s="532" t="str">
        <f>IF(ISNUMBER(VALUE(SUBSTITUTE('Named Boundary Report'!$A2908,"+",""))), VALUE(SUBSTITUTE('Named Boundary Report'!$A2908,"+","")), IF(TRIM('Named Boundary Report'!$A2908)="", "End of Project", $A2908))</f>
        <v>End of Project</v>
      </c>
      <c r="B2909" s="473" t="str">
        <f>IF(ISNUMBER('Named Boundary Report'!$A2908), "",TRIM(SUBSTITUTE('Named Boundary Report'!$A2908, CHAR(160), " ")))</f>
        <v/>
      </c>
      <c r="C2909" s="475">
        <f>'Named Boundary Report'!$F2908</f>
        <v>0</v>
      </c>
    </row>
    <row r="2910" spans="1:3" x14ac:dyDescent="0.25">
      <c r="A2910" s="532" t="str">
        <f>IF(ISNUMBER(VALUE(SUBSTITUTE('Named Boundary Report'!$A2909,"+",""))), VALUE(SUBSTITUTE('Named Boundary Report'!$A2909,"+","")), IF(TRIM('Named Boundary Report'!$A2909)="", "End of Project", $A2909))</f>
        <v>End of Project</v>
      </c>
      <c r="B2910" s="473" t="str">
        <f>IF(ISNUMBER('Named Boundary Report'!$A2909), "",TRIM(SUBSTITUTE('Named Boundary Report'!$A2909, CHAR(160), " ")))</f>
        <v/>
      </c>
      <c r="C2910" s="475">
        <f>'Named Boundary Report'!$F2909</f>
        <v>0</v>
      </c>
    </row>
    <row r="2911" spans="1:3" x14ac:dyDescent="0.25">
      <c r="A2911" s="532" t="str">
        <f>IF(ISNUMBER(VALUE(SUBSTITUTE('Named Boundary Report'!$A2910,"+",""))), VALUE(SUBSTITUTE('Named Boundary Report'!$A2910,"+","")), IF(TRIM('Named Boundary Report'!$A2910)="", "End of Project", $A2910))</f>
        <v>End of Project</v>
      </c>
      <c r="B2911" s="473" t="str">
        <f>IF(ISNUMBER('Named Boundary Report'!$A2910), "",TRIM(SUBSTITUTE('Named Boundary Report'!$A2910, CHAR(160), " ")))</f>
        <v/>
      </c>
      <c r="C2911" s="475">
        <f>'Named Boundary Report'!$F2910</f>
        <v>0</v>
      </c>
    </row>
    <row r="2912" spans="1:3" x14ac:dyDescent="0.25">
      <c r="A2912" s="532" t="str">
        <f>IF(ISNUMBER(VALUE(SUBSTITUTE('Named Boundary Report'!$A2911,"+",""))), VALUE(SUBSTITUTE('Named Boundary Report'!$A2911,"+","")), IF(TRIM('Named Boundary Report'!$A2911)="", "End of Project", $A2911))</f>
        <v>End of Project</v>
      </c>
      <c r="B2912" s="473" t="str">
        <f>IF(ISNUMBER('Named Boundary Report'!$A2911), "",TRIM(SUBSTITUTE('Named Boundary Report'!$A2911, CHAR(160), " ")))</f>
        <v/>
      </c>
      <c r="C2912" s="475">
        <f>'Named Boundary Report'!$F2911</f>
        <v>0</v>
      </c>
    </row>
    <row r="2913" spans="1:3" x14ac:dyDescent="0.25">
      <c r="A2913" s="532" t="str">
        <f>IF(ISNUMBER(VALUE(SUBSTITUTE('Named Boundary Report'!$A2912,"+",""))), VALUE(SUBSTITUTE('Named Boundary Report'!$A2912,"+","")), IF(TRIM('Named Boundary Report'!$A2912)="", "End of Project", $A2912))</f>
        <v>End of Project</v>
      </c>
      <c r="B2913" s="473" t="str">
        <f>IF(ISNUMBER('Named Boundary Report'!$A2912), "",TRIM(SUBSTITUTE('Named Boundary Report'!$A2912, CHAR(160), " ")))</f>
        <v/>
      </c>
      <c r="C2913" s="475">
        <f>'Named Boundary Report'!$F2912</f>
        <v>0</v>
      </c>
    </row>
    <row r="2914" spans="1:3" x14ac:dyDescent="0.25">
      <c r="A2914" s="532" t="str">
        <f>IF(ISNUMBER(VALUE(SUBSTITUTE('Named Boundary Report'!$A2913,"+",""))), VALUE(SUBSTITUTE('Named Boundary Report'!$A2913,"+","")), IF(TRIM('Named Boundary Report'!$A2913)="", "End of Project", $A2913))</f>
        <v>End of Project</v>
      </c>
      <c r="B2914" s="473" t="str">
        <f>IF(ISNUMBER('Named Boundary Report'!$A2913), "",TRIM(SUBSTITUTE('Named Boundary Report'!$A2913, CHAR(160), " ")))</f>
        <v/>
      </c>
      <c r="C2914" s="475">
        <f>'Named Boundary Report'!$F2913</f>
        <v>0</v>
      </c>
    </row>
    <row r="2915" spans="1:3" x14ac:dyDescent="0.25">
      <c r="A2915" s="532" t="str">
        <f>IF(ISNUMBER(VALUE(SUBSTITUTE('Named Boundary Report'!$A2914,"+",""))), VALUE(SUBSTITUTE('Named Boundary Report'!$A2914,"+","")), IF(TRIM('Named Boundary Report'!$A2914)="", "End of Project", $A2914))</f>
        <v>End of Project</v>
      </c>
      <c r="B2915" s="473" t="str">
        <f>IF(ISNUMBER('Named Boundary Report'!$A2914), "",TRIM(SUBSTITUTE('Named Boundary Report'!$A2914, CHAR(160), " ")))</f>
        <v/>
      </c>
      <c r="C2915" s="475">
        <f>'Named Boundary Report'!$F2914</f>
        <v>0</v>
      </c>
    </row>
    <row r="2916" spans="1:3" x14ac:dyDescent="0.25">
      <c r="A2916" s="532" t="str">
        <f>IF(ISNUMBER(VALUE(SUBSTITUTE('Named Boundary Report'!$A2915,"+",""))), VALUE(SUBSTITUTE('Named Boundary Report'!$A2915,"+","")), IF(TRIM('Named Boundary Report'!$A2915)="", "End of Project", $A2915))</f>
        <v>End of Project</v>
      </c>
      <c r="B2916" s="473" t="str">
        <f>IF(ISNUMBER('Named Boundary Report'!$A2915), "",TRIM(SUBSTITUTE('Named Boundary Report'!$A2915, CHAR(160), " ")))</f>
        <v/>
      </c>
      <c r="C2916" s="475">
        <f>'Named Boundary Report'!$F2915</f>
        <v>0</v>
      </c>
    </row>
    <row r="2917" spans="1:3" x14ac:dyDescent="0.25">
      <c r="A2917" s="532" t="str">
        <f>IF(ISNUMBER(VALUE(SUBSTITUTE('Named Boundary Report'!$A2916,"+",""))), VALUE(SUBSTITUTE('Named Boundary Report'!$A2916,"+","")), IF(TRIM('Named Boundary Report'!$A2916)="", "End of Project", $A2916))</f>
        <v>End of Project</v>
      </c>
      <c r="B2917" s="473" t="str">
        <f>IF(ISNUMBER('Named Boundary Report'!$A2916), "",TRIM(SUBSTITUTE('Named Boundary Report'!$A2916, CHAR(160), " ")))</f>
        <v/>
      </c>
      <c r="C2917" s="475">
        <f>'Named Boundary Report'!$F2916</f>
        <v>0</v>
      </c>
    </row>
    <row r="2918" spans="1:3" x14ac:dyDescent="0.25">
      <c r="A2918" s="532" t="str">
        <f>IF(ISNUMBER(VALUE(SUBSTITUTE('Named Boundary Report'!$A2917,"+",""))), VALUE(SUBSTITUTE('Named Boundary Report'!$A2917,"+","")), IF(TRIM('Named Boundary Report'!$A2917)="", "End of Project", $A2917))</f>
        <v>End of Project</v>
      </c>
      <c r="B2918" s="473" t="str">
        <f>IF(ISNUMBER('Named Boundary Report'!$A2917), "",TRIM(SUBSTITUTE('Named Boundary Report'!$A2917, CHAR(160), " ")))</f>
        <v/>
      </c>
      <c r="C2918" s="475">
        <f>'Named Boundary Report'!$F2917</f>
        <v>0</v>
      </c>
    </row>
    <row r="2919" spans="1:3" x14ac:dyDescent="0.25">
      <c r="A2919" s="532" t="str">
        <f>IF(ISNUMBER(VALUE(SUBSTITUTE('Named Boundary Report'!$A2918,"+",""))), VALUE(SUBSTITUTE('Named Boundary Report'!$A2918,"+","")), IF(TRIM('Named Boundary Report'!$A2918)="", "End of Project", $A2918))</f>
        <v>End of Project</v>
      </c>
      <c r="B2919" s="473" t="str">
        <f>IF(ISNUMBER('Named Boundary Report'!$A2918), "",TRIM(SUBSTITUTE('Named Boundary Report'!$A2918, CHAR(160), " ")))</f>
        <v/>
      </c>
      <c r="C2919" s="475">
        <f>'Named Boundary Report'!$F2918</f>
        <v>0</v>
      </c>
    </row>
    <row r="2920" spans="1:3" x14ac:dyDescent="0.25">
      <c r="A2920" s="532" t="str">
        <f>IF(ISNUMBER(VALUE(SUBSTITUTE('Named Boundary Report'!$A2919,"+",""))), VALUE(SUBSTITUTE('Named Boundary Report'!$A2919,"+","")), IF(TRIM('Named Boundary Report'!$A2919)="", "End of Project", $A2919))</f>
        <v>End of Project</v>
      </c>
      <c r="B2920" s="473" t="str">
        <f>IF(ISNUMBER('Named Boundary Report'!$A2919), "",TRIM(SUBSTITUTE('Named Boundary Report'!$A2919, CHAR(160), " ")))</f>
        <v/>
      </c>
      <c r="C2920" s="475">
        <f>'Named Boundary Report'!$F2919</f>
        <v>0</v>
      </c>
    </row>
    <row r="2921" spans="1:3" x14ac:dyDescent="0.25">
      <c r="A2921" s="532" t="str">
        <f>IF(ISNUMBER(VALUE(SUBSTITUTE('Named Boundary Report'!$A2920,"+",""))), VALUE(SUBSTITUTE('Named Boundary Report'!$A2920,"+","")), IF(TRIM('Named Boundary Report'!$A2920)="", "End of Project", $A2920))</f>
        <v>End of Project</v>
      </c>
      <c r="B2921" s="473" t="str">
        <f>IF(ISNUMBER('Named Boundary Report'!$A2920), "",TRIM(SUBSTITUTE('Named Boundary Report'!$A2920, CHAR(160), " ")))</f>
        <v/>
      </c>
      <c r="C2921" s="475">
        <f>'Named Boundary Report'!$F2920</f>
        <v>0</v>
      </c>
    </row>
    <row r="2922" spans="1:3" x14ac:dyDescent="0.25">
      <c r="A2922" s="532" t="str">
        <f>IF(ISNUMBER(VALUE(SUBSTITUTE('Named Boundary Report'!$A2921,"+",""))), VALUE(SUBSTITUTE('Named Boundary Report'!$A2921,"+","")), IF(TRIM('Named Boundary Report'!$A2921)="", "End of Project", $A2921))</f>
        <v>End of Project</v>
      </c>
      <c r="B2922" s="473" t="str">
        <f>IF(ISNUMBER('Named Boundary Report'!$A2921), "",TRIM(SUBSTITUTE('Named Boundary Report'!$A2921, CHAR(160), " ")))</f>
        <v/>
      </c>
      <c r="C2922" s="475">
        <f>'Named Boundary Report'!$F2921</f>
        <v>0</v>
      </c>
    </row>
    <row r="2923" spans="1:3" x14ac:dyDescent="0.25">
      <c r="A2923" s="532" t="str">
        <f>IF(ISNUMBER(VALUE(SUBSTITUTE('Named Boundary Report'!$A2922,"+",""))), VALUE(SUBSTITUTE('Named Boundary Report'!$A2922,"+","")), IF(TRIM('Named Boundary Report'!$A2922)="", "End of Project", $A2922))</f>
        <v>End of Project</v>
      </c>
      <c r="B2923" s="473" t="str">
        <f>IF(ISNUMBER('Named Boundary Report'!$A2922), "",TRIM(SUBSTITUTE('Named Boundary Report'!$A2922, CHAR(160), " ")))</f>
        <v/>
      </c>
      <c r="C2923" s="475">
        <f>'Named Boundary Report'!$F2922</f>
        <v>0</v>
      </c>
    </row>
    <row r="2924" spans="1:3" x14ac:dyDescent="0.25">
      <c r="A2924" s="532" t="str">
        <f>IF(ISNUMBER(VALUE(SUBSTITUTE('Named Boundary Report'!$A2923,"+",""))), VALUE(SUBSTITUTE('Named Boundary Report'!$A2923,"+","")), IF(TRIM('Named Boundary Report'!$A2923)="", "End of Project", $A2923))</f>
        <v>End of Project</v>
      </c>
      <c r="B2924" s="473" t="str">
        <f>IF(ISNUMBER('Named Boundary Report'!$A2923), "",TRIM(SUBSTITUTE('Named Boundary Report'!$A2923, CHAR(160), " ")))</f>
        <v/>
      </c>
      <c r="C2924" s="475">
        <f>'Named Boundary Report'!$F2923</f>
        <v>0</v>
      </c>
    </row>
    <row r="2925" spans="1:3" x14ac:dyDescent="0.25">
      <c r="A2925" s="532" t="str">
        <f>IF(ISNUMBER(VALUE(SUBSTITUTE('Named Boundary Report'!$A2924,"+",""))), VALUE(SUBSTITUTE('Named Boundary Report'!$A2924,"+","")), IF(TRIM('Named Boundary Report'!$A2924)="", "End of Project", $A2924))</f>
        <v>End of Project</v>
      </c>
      <c r="B2925" s="473" t="str">
        <f>IF(ISNUMBER('Named Boundary Report'!$A2924), "",TRIM(SUBSTITUTE('Named Boundary Report'!$A2924, CHAR(160), " ")))</f>
        <v/>
      </c>
      <c r="C2925" s="475">
        <f>'Named Boundary Report'!$F2924</f>
        <v>0</v>
      </c>
    </row>
    <row r="2926" spans="1:3" x14ac:dyDescent="0.25">
      <c r="A2926" s="532" t="str">
        <f>IF(ISNUMBER(VALUE(SUBSTITUTE('Named Boundary Report'!$A2925,"+",""))), VALUE(SUBSTITUTE('Named Boundary Report'!$A2925,"+","")), IF(TRIM('Named Boundary Report'!$A2925)="", "End of Project", $A2925))</f>
        <v>End of Project</v>
      </c>
      <c r="B2926" s="473" t="str">
        <f>IF(ISNUMBER('Named Boundary Report'!$A2925), "",TRIM(SUBSTITUTE('Named Boundary Report'!$A2925, CHAR(160), " ")))</f>
        <v/>
      </c>
      <c r="C2926" s="475">
        <f>'Named Boundary Report'!$F2925</f>
        <v>0</v>
      </c>
    </row>
    <row r="2927" spans="1:3" x14ac:dyDescent="0.25">
      <c r="A2927" s="532" t="str">
        <f>IF(ISNUMBER(VALUE(SUBSTITUTE('Named Boundary Report'!$A2926,"+",""))), VALUE(SUBSTITUTE('Named Boundary Report'!$A2926,"+","")), IF(TRIM('Named Boundary Report'!$A2926)="", "End of Project", $A2926))</f>
        <v>End of Project</v>
      </c>
      <c r="B2927" s="473" t="str">
        <f>IF(ISNUMBER('Named Boundary Report'!$A2926), "",TRIM(SUBSTITUTE('Named Boundary Report'!$A2926, CHAR(160), " ")))</f>
        <v/>
      </c>
      <c r="C2927" s="475">
        <f>'Named Boundary Report'!$F2926</f>
        <v>0</v>
      </c>
    </row>
    <row r="2928" spans="1:3" x14ac:dyDescent="0.25">
      <c r="A2928" s="532" t="str">
        <f>IF(ISNUMBER(VALUE(SUBSTITUTE('Named Boundary Report'!$A2927,"+",""))), VALUE(SUBSTITUTE('Named Boundary Report'!$A2927,"+","")), IF(TRIM('Named Boundary Report'!$A2927)="", "End of Project", $A2927))</f>
        <v>End of Project</v>
      </c>
      <c r="B2928" s="473" t="str">
        <f>IF(ISNUMBER('Named Boundary Report'!$A2927), "",TRIM(SUBSTITUTE('Named Boundary Report'!$A2927, CHAR(160), " ")))</f>
        <v/>
      </c>
      <c r="C2928" s="475">
        <f>'Named Boundary Report'!$F2927</f>
        <v>0</v>
      </c>
    </row>
    <row r="2929" spans="1:3" x14ac:dyDescent="0.25">
      <c r="A2929" s="532" t="str">
        <f>IF(ISNUMBER(VALUE(SUBSTITUTE('Named Boundary Report'!$A2928,"+",""))), VALUE(SUBSTITUTE('Named Boundary Report'!$A2928,"+","")), IF(TRIM('Named Boundary Report'!$A2928)="", "End of Project", $A2928))</f>
        <v>End of Project</v>
      </c>
      <c r="B2929" s="473" t="str">
        <f>IF(ISNUMBER('Named Boundary Report'!$A2928), "",TRIM(SUBSTITUTE('Named Boundary Report'!$A2928, CHAR(160), " ")))</f>
        <v/>
      </c>
      <c r="C2929" s="475">
        <f>'Named Boundary Report'!$F2928</f>
        <v>0</v>
      </c>
    </row>
    <row r="2930" spans="1:3" x14ac:dyDescent="0.25">
      <c r="A2930" s="532" t="str">
        <f>IF(ISNUMBER(VALUE(SUBSTITUTE('Named Boundary Report'!$A2929,"+",""))), VALUE(SUBSTITUTE('Named Boundary Report'!$A2929,"+","")), IF(TRIM('Named Boundary Report'!$A2929)="", "End of Project", $A2929))</f>
        <v>End of Project</v>
      </c>
      <c r="B2930" s="473" t="str">
        <f>IF(ISNUMBER('Named Boundary Report'!$A2929), "",TRIM(SUBSTITUTE('Named Boundary Report'!$A2929, CHAR(160), " ")))</f>
        <v/>
      </c>
      <c r="C2930" s="475">
        <f>'Named Boundary Report'!$F2929</f>
        <v>0</v>
      </c>
    </row>
    <row r="2931" spans="1:3" x14ac:dyDescent="0.25">
      <c r="A2931" s="532" t="str">
        <f>IF(ISNUMBER(VALUE(SUBSTITUTE('Named Boundary Report'!$A2930,"+",""))), VALUE(SUBSTITUTE('Named Boundary Report'!$A2930,"+","")), IF(TRIM('Named Boundary Report'!$A2930)="", "End of Project", $A2930))</f>
        <v>End of Project</v>
      </c>
      <c r="B2931" s="473" t="str">
        <f>IF(ISNUMBER('Named Boundary Report'!$A2930), "",TRIM(SUBSTITUTE('Named Boundary Report'!$A2930, CHAR(160), " ")))</f>
        <v/>
      </c>
      <c r="C2931" s="475">
        <f>'Named Boundary Report'!$F2930</f>
        <v>0</v>
      </c>
    </row>
    <row r="2932" spans="1:3" x14ac:dyDescent="0.25">
      <c r="A2932" s="532" t="str">
        <f>IF(ISNUMBER(VALUE(SUBSTITUTE('Named Boundary Report'!$A2931,"+",""))), VALUE(SUBSTITUTE('Named Boundary Report'!$A2931,"+","")), IF(TRIM('Named Boundary Report'!$A2931)="", "End of Project", $A2931))</f>
        <v>End of Project</v>
      </c>
      <c r="B2932" s="473" t="str">
        <f>IF(ISNUMBER('Named Boundary Report'!$A2931), "",TRIM(SUBSTITUTE('Named Boundary Report'!$A2931, CHAR(160), " ")))</f>
        <v/>
      </c>
      <c r="C2932" s="475">
        <f>'Named Boundary Report'!$F2931</f>
        <v>0</v>
      </c>
    </row>
    <row r="2933" spans="1:3" x14ac:dyDescent="0.25">
      <c r="A2933" s="532" t="str">
        <f>IF(ISNUMBER(VALUE(SUBSTITUTE('Named Boundary Report'!$A2932,"+",""))), VALUE(SUBSTITUTE('Named Boundary Report'!$A2932,"+","")), IF(TRIM('Named Boundary Report'!$A2932)="", "End of Project", $A2932))</f>
        <v>End of Project</v>
      </c>
      <c r="B2933" s="473" t="str">
        <f>IF(ISNUMBER('Named Boundary Report'!$A2932), "",TRIM(SUBSTITUTE('Named Boundary Report'!$A2932, CHAR(160), " ")))</f>
        <v/>
      </c>
      <c r="C2933" s="475">
        <f>'Named Boundary Report'!$F2932</f>
        <v>0</v>
      </c>
    </row>
    <row r="2934" spans="1:3" x14ac:dyDescent="0.25">
      <c r="A2934" s="532" t="str">
        <f>IF(ISNUMBER(VALUE(SUBSTITUTE('Named Boundary Report'!$A2933,"+",""))), VALUE(SUBSTITUTE('Named Boundary Report'!$A2933,"+","")), IF(TRIM('Named Boundary Report'!$A2933)="", "End of Project", $A2933))</f>
        <v>End of Project</v>
      </c>
      <c r="B2934" s="473" t="str">
        <f>IF(ISNUMBER('Named Boundary Report'!$A2933), "",TRIM(SUBSTITUTE('Named Boundary Report'!$A2933, CHAR(160), " ")))</f>
        <v/>
      </c>
      <c r="C2934" s="475">
        <f>'Named Boundary Report'!$F2933</f>
        <v>0</v>
      </c>
    </row>
    <row r="2935" spans="1:3" x14ac:dyDescent="0.25">
      <c r="A2935" s="532" t="str">
        <f>IF(ISNUMBER(VALUE(SUBSTITUTE('Named Boundary Report'!$A2934,"+",""))), VALUE(SUBSTITUTE('Named Boundary Report'!$A2934,"+","")), IF(TRIM('Named Boundary Report'!$A2934)="", "End of Project", $A2934))</f>
        <v>End of Project</v>
      </c>
      <c r="B2935" s="473" t="str">
        <f>IF(ISNUMBER('Named Boundary Report'!$A2934), "",TRIM(SUBSTITUTE('Named Boundary Report'!$A2934, CHAR(160), " ")))</f>
        <v/>
      </c>
      <c r="C2935" s="475">
        <f>'Named Boundary Report'!$F2934</f>
        <v>0</v>
      </c>
    </row>
    <row r="2936" spans="1:3" x14ac:dyDescent="0.25">
      <c r="A2936" s="532" t="str">
        <f>IF(ISNUMBER(VALUE(SUBSTITUTE('Named Boundary Report'!$A2935,"+",""))), VALUE(SUBSTITUTE('Named Boundary Report'!$A2935,"+","")), IF(TRIM('Named Boundary Report'!$A2935)="", "End of Project", $A2935))</f>
        <v>End of Project</v>
      </c>
      <c r="B2936" s="473" t="str">
        <f>IF(ISNUMBER('Named Boundary Report'!$A2935), "",TRIM(SUBSTITUTE('Named Boundary Report'!$A2935, CHAR(160), " ")))</f>
        <v/>
      </c>
      <c r="C2936" s="475">
        <f>'Named Boundary Report'!$F2935</f>
        <v>0</v>
      </c>
    </row>
    <row r="2937" spans="1:3" x14ac:dyDescent="0.25">
      <c r="A2937" s="532" t="str">
        <f>IF(ISNUMBER(VALUE(SUBSTITUTE('Named Boundary Report'!$A2936,"+",""))), VALUE(SUBSTITUTE('Named Boundary Report'!$A2936,"+","")), IF(TRIM('Named Boundary Report'!$A2936)="", "End of Project", $A2936))</f>
        <v>End of Project</v>
      </c>
      <c r="B2937" s="473" t="str">
        <f>IF(ISNUMBER('Named Boundary Report'!$A2936), "",TRIM(SUBSTITUTE('Named Boundary Report'!$A2936, CHAR(160), " ")))</f>
        <v/>
      </c>
      <c r="C2937" s="475">
        <f>'Named Boundary Report'!$F2936</f>
        <v>0</v>
      </c>
    </row>
    <row r="2938" spans="1:3" x14ac:dyDescent="0.25">
      <c r="A2938" s="532" t="str">
        <f>IF(ISNUMBER(VALUE(SUBSTITUTE('Named Boundary Report'!$A2937,"+",""))), VALUE(SUBSTITUTE('Named Boundary Report'!$A2937,"+","")), IF(TRIM('Named Boundary Report'!$A2937)="", "End of Project", $A2937))</f>
        <v>End of Project</v>
      </c>
      <c r="B2938" s="473" t="str">
        <f>IF(ISNUMBER('Named Boundary Report'!$A2937), "",TRIM(SUBSTITUTE('Named Boundary Report'!$A2937, CHAR(160), " ")))</f>
        <v/>
      </c>
      <c r="C2938" s="475">
        <f>'Named Boundary Report'!$F2937</f>
        <v>0</v>
      </c>
    </row>
    <row r="2939" spans="1:3" x14ac:dyDescent="0.25">
      <c r="A2939" s="532" t="str">
        <f>IF(ISNUMBER(VALUE(SUBSTITUTE('Named Boundary Report'!$A2938,"+",""))), VALUE(SUBSTITUTE('Named Boundary Report'!$A2938,"+","")), IF(TRIM('Named Boundary Report'!$A2938)="", "End of Project", $A2938))</f>
        <v>End of Project</v>
      </c>
      <c r="B2939" s="473" t="str">
        <f>IF(ISNUMBER('Named Boundary Report'!$A2938), "",TRIM(SUBSTITUTE('Named Boundary Report'!$A2938, CHAR(160), " ")))</f>
        <v/>
      </c>
      <c r="C2939" s="475">
        <f>'Named Boundary Report'!$F2938</f>
        <v>0</v>
      </c>
    </row>
    <row r="2940" spans="1:3" x14ac:dyDescent="0.25">
      <c r="A2940" s="532" t="str">
        <f>IF(ISNUMBER(VALUE(SUBSTITUTE('Named Boundary Report'!$A2939,"+",""))), VALUE(SUBSTITUTE('Named Boundary Report'!$A2939,"+","")), IF(TRIM('Named Boundary Report'!$A2939)="", "End of Project", $A2939))</f>
        <v>End of Project</v>
      </c>
      <c r="B2940" s="473" t="str">
        <f>IF(ISNUMBER('Named Boundary Report'!$A2939), "",TRIM(SUBSTITUTE('Named Boundary Report'!$A2939, CHAR(160), " ")))</f>
        <v/>
      </c>
      <c r="C2940" s="475">
        <f>'Named Boundary Report'!$F2939</f>
        <v>0</v>
      </c>
    </row>
    <row r="2941" spans="1:3" x14ac:dyDescent="0.25">
      <c r="A2941" s="532" t="str">
        <f>IF(ISNUMBER(VALUE(SUBSTITUTE('Named Boundary Report'!$A2940,"+",""))), VALUE(SUBSTITUTE('Named Boundary Report'!$A2940,"+","")), IF(TRIM('Named Boundary Report'!$A2940)="", "End of Project", $A2940))</f>
        <v>End of Project</v>
      </c>
      <c r="B2941" s="473" t="str">
        <f>IF(ISNUMBER('Named Boundary Report'!$A2940), "",TRIM(SUBSTITUTE('Named Boundary Report'!$A2940, CHAR(160), " ")))</f>
        <v/>
      </c>
      <c r="C2941" s="475">
        <f>'Named Boundary Report'!$F2940</f>
        <v>0</v>
      </c>
    </row>
    <row r="2942" spans="1:3" x14ac:dyDescent="0.25">
      <c r="A2942" s="532" t="str">
        <f>IF(ISNUMBER(VALUE(SUBSTITUTE('Named Boundary Report'!$A2941,"+",""))), VALUE(SUBSTITUTE('Named Boundary Report'!$A2941,"+","")), IF(TRIM('Named Boundary Report'!$A2941)="", "End of Project", $A2941))</f>
        <v>End of Project</v>
      </c>
      <c r="B2942" s="473" t="str">
        <f>IF(ISNUMBER('Named Boundary Report'!$A2941), "",TRIM(SUBSTITUTE('Named Boundary Report'!$A2941, CHAR(160), " ")))</f>
        <v/>
      </c>
      <c r="C2942" s="475">
        <f>'Named Boundary Report'!$F2941</f>
        <v>0</v>
      </c>
    </row>
    <row r="2943" spans="1:3" x14ac:dyDescent="0.25">
      <c r="A2943" s="532" t="str">
        <f>IF(ISNUMBER(VALUE(SUBSTITUTE('Named Boundary Report'!$A2942,"+",""))), VALUE(SUBSTITUTE('Named Boundary Report'!$A2942,"+","")), IF(TRIM('Named Boundary Report'!$A2942)="", "End of Project", $A2942))</f>
        <v>End of Project</v>
      </c>
      <c r="B2943" s="473" t="str">
        <f>IF(ISNUMBER('Named Boundary Report'!$A2942), "",TRIM(SUBSTITUTE('Named Boundary Report'!$A2942, CHAR(160), " ")))</f>
        <v/>
      </c>
      <c r="C2943" s="475">
        <f>'Named Boundary Report'!$F2942</f>
        <v>0</v>
      </c>
    </row>
    <row r="2944" spans="1:3" x14ac:dyDescent="0.25">
      <c r="A2944" s="532" t="str">
        <f>IF(ISNUMBER(VALUE(SUBSTITUTE('Named Boundary Report'!$A2943,"+",""))), VALUE(SUBSTITUTE('Named Boundary Report'!$A2943,"+","")), IF(TRIM('Named Boundary Report'!$A2943)="", "End of Project", $A2943))</f>
        <v>End of Project</v>
      </c>
      <c r="B2944" s="473" t="str">
        <f>IF(ISNUMBER('Named Boundary Report'!$A2943), "",TRIM(SUBSTITUTE('Named Boundary Report'!$A2943, CHAR(160), " ")))</f>
        <v/>
      </c>
      <c r="C2944" s="475">
        <f>'Named Boundary Report'!$F2943</f>
        <v>0</v>
      </c>
    </row>
    <row r="2945" spans="1:3" x14ac:dyDescent="0.25">
      <c r="A2945" s="532" t="str">
        <f>IF(ISNUMBER(VALUE(SUBSTITUTE('Named Boundary Report'!$A2944,"+",""))), VALUE(SUBSTITUTE('Named Boundary Report'!$A2944,"+","")), IF(TRIM('Named Boundary Report'!$A2944)="", "End of Project", $A2944))</f>
        <v>End of Project</v>
      </c>
      <c r="B2945" s="473" t="str">
        <f>IF(ISNUMBER('Named Boundary Report'!$A2944), "",TRIM(SUBSTITUTE('Named Boundary Report'!$A2944, CHAR(160), " ")))</f>
        <v/>
      </c>
      <c r="C2945" s="475">
        <f>'Named Boundary Report'!$F2944</f>
        <v>0</v>
      </c>
    </row>
    <row r="2946" spans="1:3" x14ac:dyDescent="0.25">
      <c r="A2946" s="532" t="str">
        <f>IF(ISNUMBER(VALUE(SUBSTITUTE('Named Boundary Report'!$A2945,"+",""))), VALUE(SUBSTITUTE('Named Boundary Report'!$A2945,"+","")), IF(TRIM('Named Boundary Report'!$A2945)="", "End of Project", $A2945))</f>
        <v>End of Project</v>
      </c>
      <c r="B2946" s="473" t="str">
        <f>IF(ISNUMBER('Named Boundary Report'!$A2945), "",TRIM(SUBSTITUTE('Named Boundary Report'!$A2945, CHAR(160), " ")))</f>
        <v/>
      </c>
      <c r="C2946" s="475">
        <f>'Named Boundary Report'!$F2945</f>
        <v>0</v>
      </c>
    </row>
    <row r="2947" spans="1:3" x14ac:dyDescent="0.25">
      <c r="A2947" s="532" t="str">
        <f>IF(ISNUMBER(VALUE(SUBSTITUTE('Named Boundary Report'!$A2946,"+",""))), VALUE(SUBSTITUTE('Named Boundary Report'!$A2946,"+","")), IF(TRIM('Named Boundary Report'!$A2946)="", "End of Project", $A2946))</f>
        <v>End of Project</v>
      </c>
      <c r="B2947" s="473" t="str">
        <f>IF(ISNUMBER('Named Boundary Report'!$A2946), "",TRIM(SUBSTITUTE('Named Boundary Report'!$A2946, CHAR(160), " ")))</f>
        <v/>
      </c>
      <c r="C2947" s="475">
        <f>'Named Boundary Report'!$F2946</f>
        <v>0</v>
      </c>
    </row>
    <row r="2948" spans="1:3" x14ac:dyDescent="0.25">
      <c r="A2948" s="532" t="str">
        <f>IF(ISNUMBER(VALUE(SUBSTITUTE('Named Boundary Report'!$A2947,"+",""))), VALUE(SUBSTITUTE('Named Boundary Report'!$A2947,"+","")), IF(TRIM('Named Boundary Report'!$A2947)="", "End of Project", $A2947))</f>
        <v>End of Project</v>
      </c>
      <c r="B2948" s="473" t="str">
        <f>IF(ISNUMBER('Named Boundary Report'!$A2947), "",TRIM(SUBSTITUTE('Named Boundary Report'!$A2947, CHAR(160), " ")))</f>
        <v/>
      </c>
      <c r="C2948" s="475">
        <f>'Named Boundary Report'!$F2947</f>
        <v>0</v>
      </c>
    </row>
    <row r="2949" spans="1:3" x14ac:dyDescent="0.25">
      <c r="A2949" s="532" t="str">
        <f>IF(ISNUMBER(VALUE(SUBSTITUTE('Named Boundary Report'!$A2948,"+",""))), VALUE(SUBSTITUTE('Named Boundary Report'!$A2948,"+","")), IF(TRIM('Named Boundary Report'!$A2948)="", "End of Project", $A2948))</f>
        <v>End of Project</v>
      </c>
      <c r="B2949" s="473" t="str">
        <f>IF(ISNUMBER('Named Boundary Report'!$A2948), "",TRIM(SUBSTITUTE('Named Boundary Report'!$A2948, CHAR(160), " ")))</f>
        <v/>
      </c>
      <c r="C2949" s="475">
        <f>'Named Boundary Report'!$F2948</f>
        <v>0</v>
      </c>
    </row>
    <row r="2950" spans="1:3" x14ac:dyDescent="0.25">
      <c r="A2950" s="532" t="str">
        <f>IF(ISNUMBER(VALUE(SUBSTITUTE('Named Boundary Report'!$A2949,"+",""))), VALUE(SUBSTITUTE('Named Boundary Report'!$A2949,"+","")), IF(TRIM('Named Boundary Report'!$A2949)="", "End of Project", $A2949))</f>
        <v>End of Project</v>
      </c>
      <c r="B2950" s="473" t="str">
        <f>IF(ISNUMBER('Named Boundary Report'!$A2949), "",TRIM(SUBSTITUTE('Named Boundary Report'!$A2949, CHAR(160), " ")))</f>
        <v/>
      </c>
      <c r="C2950" s="475">
        <f>'Named Boundary Report'!$F2949</f>
        <v>0</v>
      </c>
    </row>
    <row r="2951" spans="1:3" x14ac:dyDescent="0.25">
      <c r="A2951" s="532" t="str">
        <f>IF(ISNUMBER(VALUE(SUBSTITUTE('Named Boundary Report'!$A2950,"+",""))), VALUE(SUBSTITUTE('Named Boundary Report'!$A2950,"+","")), IF(TRIM('Named Boundary Report'!$A2950)="", "End of Project", $A2950))</f>
        <v>End of Project</v>
      </c>
      <c r="B2951" s="473" t="str">
        <f>IF(ISNUMBER('Named Boundary Report'!$A2950), "",TRIM(SUBSTITUTE('Named Boundary Report'!$A2950, CHAR(160), " ")))</f>
        <v/>
      </c>
      <c r="C2951" s="475">
        <f>'Named Boundary Report'!$F2950</f>
        <v>0</v>
      </c>
    </row>
    <row r="2952" spans="1:3" x14ac:dyDescent="0.25">
      <c r="A2952" s="532" t="str">
        <f>IF(ISNUMBER(VALUE(SUBSTITUTE('Named Boundary Report'!$A2951,"+",""))), VALUE(SUBSTITUTE('Named Boundary Report'!$A2951,"+","")), IF(TRIM('Named Boundary Report'!$A2951)="", "End of Project", $A2951))</f>
        <v>End of Project</v>
      </c>
      <c r="B2952" s="473" t="str">
        <f>IF(ISNUMBER('Named Boundary Report'!$A2951), "",TRIM(SUBSTITUTE('Named Boundary Report'!$A2951, CHAR(160), " ")))</f>
        <v/>
      </c>
      <c r="C2952" s="475">
        <f>'Named Boundary Report'!$F2951</f>
        <v>0</v>
      </c>
    </row>
    <row r="2953" spans="1:3" x14ac:dyDescent="0.25">
      <c r="A2953" s="532" t="str">
        <f>IF(ISNUMBER(VALUE(SUBSTITUTE('Named Boundary Report'!$A2952,"+",""))), VALUE(SUBSTITUTE('Named Boundary Report'!$A2952,"+","")), IF(TRIM('Named Boundary Report'!$A2952)="", "End of Project", $A2952))</f>
        <v>End of Project</v>
      </c>
      <c r="B2953" s="473" t="str">
        <f>IF(ISNUMBER('Named Boundary Report'!$A2952), "",TRIM(SUBSTITUTE('Named Boundary Report'!$A2952, CHAR(160), " ")))</f>
        <v/>
      </c>
      <c r="C2953" s="475">
        <f>'Named Boundary Report'!$F2952</f>
        <v>0</v>
      </c>
    </row>
    <row r="2954" spans="1:3" x14ac:dyDescent="0.25">
      <c r="A2954" s="532" t="str">
        <f>IF(ISNUMBER(VALUE(SUBSTITUTE('Named Boundary Report'!$A2953,"+",""))), VALUE(SUBSTITUTE('Named Boundary Report'!$A2953,"+","")), IF(TRIM('Named Boundary Report'!$A2953)="", "End of Project", $A2953))</f>
        <v>End of Project</v>
      </c>
      <c r="B2954" s="473" t="str">
        <f>IF(ISNUMBER('Named Boundary Report'!$A2953), "",TRIM(SUBSTITUTE('Named Boundary Report'!$A2953, CHAR(160), " ")))</f>
        <v/>
      </c>
      <c r="C2954" s="475">
        <f>'Named Boundary Report'!$F2953</f>
        <v>0</v>
      </c>
    </row>
    <row r="2955" spans="1:3" x14ac:dyDescent="0.25">
      <c r="A2955" s="532" t="str">
        <f>IF(ISNUMBER(VALUE(SUBSTITUTE('Named Boundary Report'!$A2954,"+",""))), VALUE(SUBSTITUTE('Named Boundary Report'!$A2954,"+","")), IF(TRIM('Named Boundary Report'!$A2954)="", "End of Project", $A2954))</f>
        <v>End of Project</v>
      </c>
      <c r="B2955" s="473" t="str">
        <f>IF(ISNUMBER('Named Boundary Report'!$A2954), "",TRIM(SUBSTITUTE('Named Boundary Report'!$A2954, CHAR(160), " ")))</f>
        <v/>
      </c>
      <c r="C2955" s="475">
        <f>'Named Boundary Report'!$F2954</f>
        <v>0</v>
      </c>
    </row>
    <row r="2956" spans="1:3" x14ac:dyDescent="0.25">
      <c r="A2956" s="532" t="str">
        <f>IF(ISNUMBER(VALUE(SUBSTITUTE('Named Boundary Report'!$A2955,"+",""))), VALUE(SUBSTITUTE('Named Boundary Report'!$A2955,"+","")), IF(TRIM('Named Boundary Report'!$A2955)="", "End of Project", $A2955))</f>
        <v>End of Project</v>
      </c>
      <c r="B2956" s="473" t="str">
        <f>IF(ISNUMBER('Named Boundary Report'!$A2955), "",TRIM(SUBSTITUTE('Named Boundary Report'!$A2955, CHAR(160), " ")))</f>
        <v/>
      </c>
      <c r="C2956" s="475">
        <f>'Named Boundary Report'!$F2955</f>
        <v>0</v>
      </c>
    </row>
    <row r="2957" spans="1:3" x14ac:dyDescent="0.25">
      <c r="A2957" s="532" t="str">
        <f>IF(ISNUMBER(VALUE(SUBSTITUTE('Named Boundary Report'!$A2956,"+",""))), VALUE(SUBSTITUTE('Named Boundary Report'!$A2956,"+","")), IF(TRIM('Named Boundary Report'!$A2956)="", "End of Project", $A2956))</f>
        <v>End of Project</v>
      </c>
      <c r="B2957" s="473" t="str">
        <f>IF(ISNUMBER('Named Boundary Report'!$A2956), "",TRIM(SUBSTITUTE('Named Boundary Report'!$A2956, CHAR(160), " ")))</f>
        <v/>
      </c>
      <c r="C2957" s="475">
        <f>'Named Boundary Report'!$F2956</f>
        <v>0</v>
      </c>
    </row>
    <row r="2958" spans="1:3" x14ac:dyDescent="0.25">
      <c r="A2958" s="532" t="str">
        <f>IF(ISNUMBER(VALUE(SUBSTITUTE('Named Boundary Report'!$A2957,"+",""))), VALUE(SUBSTITUTE('Named Boundary Report'!$A2957,"+","")), IF(TRIM('Named Boundary Report'!$A2957)="", "End of Project", $A2957))</f>
        <v>End of Project</v>
      </c>
      <c r="B2958" s="473" t="str">
        <f>IF(ISNUMBER('Named Boundary Report'!$A2957), "",TRIM(SUBSTITUTE('Named Boundary Report'!$A2957, CHAR(160), " ")))</f>
        <v/>
      </c>
      <c r="C2958" s="475">
        <f>'Named Boundary Report'!$F2957</f>
        <v>0</v>
      </c>
    </row>
    <row r="2959" spans="1:3" x14ac:dyDescent="0.25">
      <c r="A2959" s="532" t="str">
        <f>IF(ISNUMBER(VALUE(SUBSTITUTE('Named Boundary Report'!$A2958,"+",""))), VALUE(SUBSTITUTE('Named Boundary Report'!$A2958,"+","")), IF(TRIM('Named Boundary Report'!$A2958)="", "End of Project", $A2958))</f>
        <v>End of Project</v>
      </c>
      <c r="B2959" s="473" t="str">
        <f>IF(ISNUMBER('Named Boundary Report'!$A2958), "",TRIM(SUBSTITUTE('Named Boundary Report'!$A2958, CHAR(160), " ")))</f>
        <v/>
      </c>
      <c r="C2959" s="475">
        <f>'Named Boundary Report'!$F2958</f>
        <v>0</v>
      </c>
    </row>
    <row r="2960" spans="1:3" x14ac:dyDescent="0.25">
      <c r="A2960" s="532" t="str">
        <f>IF(ISNUMBER(VALUE(SUBSTITUTE('Named Boundary Report'!$A2959,"+",""))), VALUE(SUBSTITUTE('Named Boundary Report'!$A2959,"+","")), IF(TRIM('Named Boundary Report'!$A2959)="", "End of Project", $A2959))</f>
        <v>End of Project</v>
      </c>
      <c r="B2960" s="473" t="str">
        <f>IF(ISNUMBER('Named Boundary Report'!$A2959), "",TRIM(SUBSTITUTE('Named Boundary Report'!$A2959, CHAR(160), " ")))</f>
        <v/>
      </c>
      <c r="C2960" s="475">
        <f>'Named Boundary Report'!$F2959</f>
        <v>0</v>
      </c>
    </row>
    <row r="2961" spans="1:3" x14ac:dyDescent="0.25">
      <c r="A2961" s="532" t="str">
        <f>IF(ISNUMBER(VALUE(SUBSTITUTE('Named Boundary Report'!$A2960,"+",""))), VALUE(SUBSTITUTE('Named Boundary Report'!$A2960,"+","")), IF(TRIM('Named Boundary Report'!$A2960)="", "End of Project", $A2960))</f>
        <v>End of Project</v>
      </c>
      <c r="B2961" s="473" t="str">
        <f>IF(ISNUMBER('Named Boundary Report'!$A2960), "",TRIM(SUBSTITUTE('Named Boundary Report'!$A2960, CHAR(160), " ")))</f>
        <v/>
      </c>
      <c r="C2961" s="475">
        <f>'Named Boundary Report'!$F2960</f>
        <v>0</v>
      </c>
    </row>
    <row r="2962" spans="1:3" x14ac:dyDescent="0.25">
      <c r="A2962" s="532" t="str">
        <f>IF(ISNUMBER(VALUE(SUBSTITUTE('Named Boundary Report'!$A2961,"+",""))), VALUE(SUBSTITUTE('Named Boundary Report'!$A2961,"+","")), IF(TRIM('Named Boundary Report'!$A2961)="", "End of Project", $A2961))</f>
        <v>End of Project</v>
      </c>
      <c r="B2962" s="473" t="str">
        <f>IF(ISNUMBER('Named Boundary Report'!$A2961), "",TRIM(SUBSTITUTE('Named Boundary Report'!$A2961, CHAR(160), " ")))</f>
        <v/>
      </c>
      <c r="C2962" s="475">
        <f>'Named Boundary Report'!$F2961</f>
        <v>0</v>
      </c>
    </row>
    <row r="2963" spans="1:3" x14ac:dyDescent="0.25">
      <c r="A2963" s="532" t="str">
        <f>IF(ISNUMBER(VALUE(SUBSTITUTE('Named Boundary Report'!$A2962,"+",""))), VALUE(SUBSTITUTE('Named Boundary Report'!$A2962,"+","")), IF(TRIM('Named Boundary Report'!$A2962)="", "End of Project", $A2962))</f>
        <v>End of Project</v>
      </c>
      <c r="B2963" s="473" t="str">
        <f>IF(ISNUMBER('Named Boundary Report'!$A2962), "",TRIM(SUBSTITUTE('Named Boundary Report'!$A2962, CHAR(160), " ")))</f>
        <v/>
      </c>
      <c r="C2963" s="475">
        <f>'Named Boundary Report'!$F2962</f>
        <v>0</v>
      </c>
    </row>
    <row r="2964" spans="1:3" x14ac:dyDescent="0.25">
      <c r="A2964" s="532" t="str">
        <f>IF(ISNUMBER(VALUE(SUBSTITUTE('Named Boundary Report'!$A2963,"+",""))), VALUE(SUBSTITUTE('Named Boundary Report'!$A2963,"+","")), IF(TRIM('Named Boundary Report'!$A2963)="", "End of Project", $A2963))</f>
        <v>End of Project</v>
      </c>
      <c r="B2964" s="473" t="str">
        <f>IF(ISNUMBER('Named Boundary Report'!$A2963), "",TRIM(SUBSTITUTE('Named Boundary Report'!$A2963, CHAR(160), " ")))</f>
        <v/>
      </c>
      <c r="C2964" s="475">
        <f>'Named Boundary Report'!$F2963</f>
        <v>0</v>
      </c>
    </row>
    <row r="2965" spans="1:3" x14ac:dyDescent="0.25">
      <c r="A2965" s="532" t="str">
        <f>IF(ISNUMBER(VALUE(SUBSTITUTE('Named Boundary Report'!$A2964,"+",""))), VALUE(SUBSTITUTE('Named Boundary Report'!$A2964,"+","")), IF(TRIM('Named Boundary Report'!$A2964)="", "End of Project", $A2964))</f>
        <v>End of Project</v>
      </c>
      <c r="B2965" s="473" t="str">
        <f>IF(ISNUMBER('Named Boundary Report'!$A2964), "",TRIM(SUBSTITUTE('Named Boundary Report'!$A2964, CHAR(160), " ")))</f>
        <v/>
      </c>
      <c r="C2965" s="475">
        <f>'Named Boundary Report'!$F2964</f>
        <v>0</v>
      </c>
    </row>
    <row r="2966" spans="1:3" x14ac:dyDescent="0.25">
      <c r="A2966" s="532" t="str">
        <f>IF(ISNUMBER(VALUE(SUBSTITUTE('Named Boundary Report'!$A2965,"+",""))), VALUE(SUBSTITUTE('Named Boundary Report'!$A2965,"+","")), IF(TRIM('Named Boundary Report'!$A2965)="", "End of Project", $A2965))</f>
        <v>End of Project</v>
      </c>
      <c r="B2966" s="473" t="str">
        <f>IF(ISNUMBER('Named Boundary Report'!$A2965), "",TRIM(SUBSTITUTE('Named Boundary Report'!$A2965, CHAR(160), " ")))</f>
        <v/>
      </c>
      <c r="C2966" s="475">
        <f>'Named Boundary Report'!$F2965</f>
        <v>0</v>
      </c>
    </row>
    <row r="2967" spans="1:3" x14ac:dyDescent="0.25">
      <c r="A2967" s="532" t="str">
        <f>IF(ISNUMBER(VALUE(SUBSTITUTE('Named Boundary Report'!$A2966,"+",""))), VALUE(SUBSTITUTE('Named Boundary Report'!$A2966,"+","")), IF(TRIM('Named Boundary Report'!$A2966)="", "End of Project", $A2966))</f>
        <v>End of Project</v>
      </c>
      <c r="B2967" s="473" t="str">
        <f>IF(ISNUMBER('Named Boundary Report'!$A2966), "",TRIM(SUBSTITUTE('Named Boundary Report'!$A2966, CHAR(160), " ")))</f>
        <v/>
      </c>
      <c r="C2967" s="475">
        <f>'Named Boundary Report'!$F2966</f>
        <v>0</v>
      </c>
    </row>
    <row r="2968" spans="1:3" x14ac:dyDescent="0.25">
      <c r="A2968" s="532" t="str">
        <f>IF(ISNUMBER(VALUE(SUBSTITUTE('Named Boundary Report'!$A2967,"+",""))), VALUE(SUBSTITUTE('Named Boundary Report'!$A2967,"+","")), IF(TRIM('Named Boundary Report'!$A2967)="", "End of Project", $A2967))</f>
        <v>End of Project</v>
      </c>
      <c r="B2968" s="473" t="str">
        <f>IF(ISNUMBER('Named Boundary Report'!$A2967), "",TRIM(SUBSTITUTE('Named Boundary Report'!$A2967, CHAR(160), " ")))</f>
        <v/>
      </c>
      <c r="C2968" s="475">
        <f>'Named Boundary Report'!$F2967</f>
        <v>0</v>
      </c>
    </row>
    <row r="2969" spans="1:3" x14ac:dyDescent="0.25">
      <c r="A2969" s="532" t="str">
        <f>IF(ISNUMBER(VALUE(SUBSTITUTE('Named Boundary Report'!$A2968,"+",""))), VALUE(SUBSTITUTE('Named Boundary Report'!$A2968,"+","")), IF(TRIM('Named Boundary Report'!$A2968)="", "End of Project", $A2968))</f>
        <v>End of Project</v>
      </c>
      <c r="B2969" s="473" t="str">
        <f>IF(ISNUMBER('Named Boundary Report'!$A2968), "",TRIM(SUBSTITUTE('Named Boundary Report'!$A2968, CHAR(160), " ")))</f>
        <v/>
      </c>
      <c r="C2969" s="475">
        <f>'Named Boundary Report'!$F2968</f>
        <v>0</v>
      </c>
    </row>
    <row r="2970" spans="1:3" x14ac:dyDescent="0.25">
      <c r="A2970" s="532" t="str">
        <f>IF(ISNUMBER(VALUE(SUBSTITUTE('Named Boundary Report'!$A2969,"+",""))), VALUE(SUBSTITUTE('Named Boundary Report'!$A2969,"+","")), IF(TRIM('Named Boundary Report'!$A2969)="", "End of Project", $A2969))</f>
        <v>End of Project</v>
      </c>
      <c r="B2970" s="473" t="str">
        <f>IF(ISNUMBER('Named Boundary Report'!$A2969), "",TRIM(SUBSTITUTE('Named Boundary Report'!$A2969, CHAR(160), " ")))</f>
        <v/>
      </c>
      <c r="C2970" s="475">
        <f>'Named Boundary Report'!$F2969</f>
        <v>0</v>
      </c>
    </row>
    <row r="2971" spans="1:3" x14ac:dyDescent="0.25">
      <c r="A2971" s="532" t="str">
        <f>IF(ISNUMBER(VALUE(SUBSTITUTE('Named Boundary Report'!$A2970,"+",""))), VALUE(SUBSTITUTE('Named Boundary Report'!$A2970,"+","")), IF(TRIM('Named Boundary Report'!$A2970)="", "End of Project", $A2970))</f>
        <v>End of Project</v>
      </c>
      <c r="B2971" s="473" t="str">
        <f>IF(ISNUMBER('Named Boundary Report'!$A2970), "",TRIM(SUBSTITUTE('Named Boundary Report'!$A2970, CHAR(160), " ")))</f>
        <v/>
      </c>
      <c r="C2971" s="475">
        <f>'Named Boundary Report'!$F2970</f>
        <v>0</v>
      </c>
    </row>
    <row r="2972" spans="1:3" x14ac:dyDescent="0.25">
      <c r="A2972" s="532" t="str">
        <f>IF(ISNUMBER(VALUE(SUBSTITUTE('Named Boundary Report'!$A2971,"+",""))), VALUE(SUBSTITUTE('Named Boundary Report'!$A2971,"+","")), IF(TRIM('Named Boundary Report'!$A2971)="", "End of Project", $A2971))</f>
        <v>End of Project</v>
      </c>
      <c r="B2972" s="473" t="str">
        <f>IF(ISNUMBER('Named Boundary Report'!$A2971), "",TRIM(SUBSTITUTE('Named Boundary Report'!$A2971, CHAR(160), " ")))</f>
        <v/>
      </c>
      <c r="C2972" s="475">
        <f>'Named Boundary Report'!$F2971</f>
        <v>0</v>
      </c>
    </row>
    <row r="2973" spans="1:3" x14ac:dyDescent="0.25">
      <c r="A2973" s="532" t="str">
        <f>IF(ISNUMBER(VALUE(SUBSTITUTE('Named Boundary Report'!$A2972,"+",""))), VALUE(SUBSTITUTE('Named Boundary Report'!$A2972,"+","")), IF(TRIM('Named Boundary Report'!$A2972)="", "End of Project", $A2972))</f>
        <v>End of Project</v>
      </c>
      <c r="B2973" s="473" t="str">
        <f>IF(ISNUMBER('Named Boundary Report'!$A2972), "",TRIM(SUBSTITUTE('Named Boundary Report'!$A2972, CHAR(160), " ")))</f>
        <v/>
      </c>
      <c r="C2973" s="475">
        <f>'Named Boundary Report'!$F2972</f>
        <v>0</v>
      </c>
    </row>
    <row r="2974" spans="1:3" x14ac:dyDescent="0.25">
      <c r="A2974" s="532" t="str">
        <f>IF(ISNUMBER(VALUE(SUBSTITUTE('Named Boundary Report'!$A2973,"+",""))), VALUE(SUBSTITUTE('Named Boundary Report'!$A2973,"+","")), IF(TRIM('Named Boundary Report'!$A2973)="", "End of Project", $A2973))</f>
        <v>End of Project</v>
      </c>
      <c r="B2974" s="473" t="str">
        <f>IF(ISNUMBER('Named Boundary Report'!$A2973), "",TRIM(SUBSTITUTE('Named Boundary Report'!$A2973, CHAR(160), " ")))</f>
        <v/>
      </c>
      <c r="C2974" s="475">
        <f>'Named Boundary Report'!$F2973</f>
        <v>0</v>
      </c>
    </row>
    <row r="2975" spans="1:3" x14ac:dyDescent="0.25">
      <c r="A2975" s="532" t="str">
        <f>IF(ISNUMBER(VALUE(SUBSTITUTE('Named Boundary Report'!$A2974,"+",""))), VALUE(SUBSTITUTE('Named Boundary Report'!$A2974,"+","")), IF(TRIM('Named Boundary Report'!$A2974)="", "End of Project", $A2974))</f>
        <v>End of Project</v>
      </c>
      <c r="B2975" s="473" t="str">
        <f>IF(ISNUMBER('Named Boundary Report'!$A2974), "",TRIM(SUBSTITUTE('Named Boundary Report'!$A2974, CHAR(160), " ")))</f>
        <v/>
      </c>
      <c r="C2975" s="475">
        <f>'Named Boundary Report'!$F2974</f>
        <v>0</v>
      </c>
    </row>
    <row r="2976" spans="1:3" x14ac:dyDescent="0.25">
      <c r="A2976" s="532" t="str">
        <f>IF(ISNUMBER(VALUE(SUBSTITUTE('Named Boundary Report'!$A2975,"+",""))), VALUE(SUBSTITUTE('Named Boundary Report'!$A2975,"+","")), IF(TRIM('Named Boundary Report'!$A2975)="", "End of Project", $A2975))</f>
        <v>End of Project</v>
      </c>
      <c r="B2976" s="473" t="str">
        <f>IF(ISNUMBER('Named Boundary Report'!$A2975), "",TRIM(SUBSTITUTE('Named Boundary Report'!$A2975, CHAR(160), " ")))</f>
        <v/>
      </c>
      <c r="C2976" s="475">
        <f>'Named Boundary Report'!$F2975</f>
        <v>0</v>
      </c>
    </row>
    <row r="2977" spans="1:3" x14ac:dyDescent="0.25">
      <c r="A2977" s="532" t="str">
        <f>IF(ISNUMBER(VALUE(SUBSTITUTE('Named Boundary Report'!$A2976,"+",""))), VALUE(SUBSTITUTE('Named Boundary Report'!$A2976,"+","")), IF(TRIM('Named Boundary Report'!$A2976)="", "End of Project", $A2976))</f>
        <v>End of Project</v>
      </c>
      <c r="B2977" s="473" t="str">
        <f>IF(ISNUMBER('Named Boundary Report'!$A2976), "",TRIM(SUBSTITUTE('Named Boundary Report'!$A2976, CHAR(160), " ")))</f>
        <v/>
      </c>
      <c r="C2977" s="475">
        <f>'Named Boundary Report'!$F2976</f>
        <v>0</v>
      </c>
    </row>
    <row r="2978" spans="1:3" x14ac:dyDescent="0.25">
      <c r="A2978" s="532" t="str">
        <f>IF(ISNUMBER(VALUE(SUBSTITUTE('Named Boundary Report'!$A2977,"+",""))), VALUE(SUBSTITUTE('Named Boundary Report'!$A2977,"+","")), IF(TRIM('Named Boundary Report'!$A2977)="", "End of Project", $A2977))</f>
        <v>End of Project</v>
      </c>
      <c r="B2978" s="473" t="str">
        <f>IF(ISNUMBER('Named Boundary Report'!$A2977), "",TRIM(SUBSTITUTE('Named Boundary Report'!$A2977, CHAR(160), " ")))</f>
        <v/>
      </c>
      <c r="C2978" s="475">
        <f>'Named Boundary Report'!$F2977</f>
        <v>0</v>
      </c>
    </row>
    <row r="2979" spans="1:3" x14ac:dyDescent="0.25">
      <c r="A2979" s="532" t="str">
        <f>IF(ISNUMBER(VALUE(SUBSTITUTE('Named Boundary Report'!$A2978,"+",""))), VALUE(SUBSTITUTE('Named Boundary Report'!$A2978,"+","")), IF(TRIM('Named Boundary Report'!$A2978)="", "End of Project", $A2978))</f>
        <v>End of Project</v>
      </c>
      <c r="B2979" s="473" t="str">
        <f>IF(ISNUMBER('Named Boundary Report'!$A2978), "",TRIM(SUBSTITUTE('Named Boundary Report'!$A2978, CHAR(160), " ")))</f>
        <v/>
      </c>
      <c r="C2979" s="475">
        <f>'Named Boundary Report'!$F2978</f>
        <v>0</v>
      </c>
    </row>
    <row r="2980" spans="1:3" x14ac:dyDescent="0.25">
      <c r="A2980" s="532" t="str">
        <f>IF(ISNUMBER(VALUE(SUBSTITUTE('Named Boundary Report'!$A2979,"+",""))), VALUE(SUBSTITUTE('Named Boundary Report'!$A2979,"+","")), IF(TRIM('Named Boundary Report'!$A2979)="", "End of Project", $A2979))</f>
        <v>End of Project</v>
      </c>
      <c r="B2980" s="473" t="str">
        <f>IF(ISNUMBER('Named Boundary Report'!$A2979), "",TRIM(SUBSTITUTE('Named Boundary Report'!$A2979, CHAR(160), " ")))</f>
        <v/>
      </c>
      <c r="C2980" s="475">
        <f>'Named Boundary Report'!$F2979</f>
        <v>0</v>
      </c>
    </row>
    <row r="2981" spans="1:3" x14ac:dyDescent="0.25">
      <c r="A2981" s="532" t="str">
        <f>IF(ISNUMBER(VALUE(SUBSTITUTE('Named Boundary Report'!$A2980,"+",""))), VALUE(SUBSTITUTE('Named Boundary Report'!$A2980,"+","")), IF(TRIM('Named Boundary Report'!$A2980)="", "End of Project", $A2980))</f>
        <v>End of Project</v>
      </c>
      <c r="B2981" s="473" t="str">
        <f>IF(ISNUMBER('Named Boundary Report'!$A2980), "",TRIM(SUBSTITUTE('Named Boundary Report'!$A2980, CHAR(160), " ")))</f>
        <v/>
      </c>
      <c r="C2981" s="475">
        <f>'Named Boundary Report'!$F2980</f>
        <v>0</v>
      </c>
    </row>
    <row r="2982" spans="1:3" x14ac:dyDescent="0.25">
      <c r="A2982" s="532" t="str">
        <f>IF(ISNUMBER(VALUE(SUBSTITUTE('Named Boundary Report'!$A2981,"+",""))), VALUE(SUBSTITUTE('Named Boundary Report'!$A2981,"+","")), IF(TRIM('Named Boundary Report'!$A2981)="", "End of Project", $A2981))</f>
        <v>End of Project</v>
      </c>
      <c r="B2982" s="473" t="str">
        <f>IF(ISNUMBER('Named Boundary Report'!$A2981), "",TRIM(SUBSTITUTE('Named Boundary Report'!$A2981, CHAR(160), " ")))</f>
        <v/>
      </c>
      <c r="C2982" s="475">
        <f>'Named Boundary Report'!$F2981</f>
        <v>0</v>
      </c>
    </row>
    <row r="2983" spans="1:3" x14ac:dyDescent="0.25">
      <c r="A2983" s="532" t="str">
        <f>IF(ISNUMBER(VALUE(SUBSTITUTE('Named Boundary Report'!$A2982,"+",""))), VALUE(SUBSTITUTE('Named Boundary Report'!$A2982,"+","")), IF(TRIM('Named Boundary Report'!$A2982)="", "End of Project", $A2982))</f>
        <v>End of Project</v>
      </c>
      <c r="B2983" s="473" t="str">
        <f>IF(ISNUMBER('Named Boundary Report'!$A2982), "",TRIM(SUBSTITUTE('Named Boundary Report'!$A2982, CHAR(160), " ")))</f>
        <v/>
      </c>
      <c r="C2983" s="475">
        <f>'Named Boundary Report'!$F2982</f>
        <v>0</v>
      </c>
    </row>
    <row r="2984" spans="1:3" x14ac:dyDescent="0.25">
      <c r="A2984" s="532" t="str">
        <f>IF(ISNUMBER(VALUE(SUBSTITUTE('Named Boundary Report'!$A2983,"+",""))), VALUE(SUBSTITUTE('Named Boundary Report'!$A2983,"+","")), IF(TRIM('Named Boundary Report'!$A2983)="", "End of Project", $A2983))</f>
        <v>End of Project</v>
      </c>
      <c r="B2984" s="473" t="str">
        <f>IF(ISNUMBER('Named Boundary Report'!$A2983), "",TRIM(SUBSTITUTE('Named Boundary Report'!$A2983, CHAR(160), " ")))</f>
        <v/>
      </c>
      <c r="C2984" s="475">
        <f>'Named Boundary Report'!$F2983</f>
        <v>0</v>
      </c>
    </row>
    <row r="2985" spans="1:3" x14ac:dyDescent="0.25">
      <c r="A2985" s="532" t="str">
        <f>IF(ISNUMBER(VALUE(SUBSTITUTE('Named Boundary Report'!$A2984,"+",""))), VALUE(SUBSTITUTE('Named Boundary Report'!$A2984,"+","")), IF(TRIM('Named Boundary Report'!$A2984)="", "End of Project", $A2984))</f>
        <v>End of Project</v>
      </c>
      <c r="B2985" s="473" t="str">
        <f>IF(ISNUMBER('Named Boundary Report'!$A2984), "",TRIM(SUBSTITUTE('Named Boundary Report'!$A2984, CHAR(160), " ")))</f>
        <v/>
      </c>
      <c r="C2985" s="475">
        <f>'Named Boundary Report'!$F2984</f>
        <v>0</v>
      </c>
    </row>
    <row r="2986" spans="1:3" x14ac:dyDescent="0.25">
      <c r="A2986" s="532" t="str">
        <f>IF(ISNUMBER(VALUE(SUBSTITUTE('Named Boundary Report'!$A2985,"+",""))), VALUE(SUBSTITUTE('Named Boundary Report'!$A2985,"+","")), IF(TRIM('Named Boundary Report'!$A2985)="", "End of Project", $A2985))</f>
        <v>End of Project</v>
      </c>
      <c r="B2986" s="473" t="str">
        <f>IF(ISNUMBER('Named Boundary Report'!$A2985), "",TRIM(SUBSTITUTE('Named Boundary Report'!$A2985, CHAR(160), " ")))</f>
        <v/>
      </c>
      <c r="C2986" s="475">
        <f>'Named Boundary Report'!$F2985</f>
        <v>0</v>
      </c>
    </row>
    <row r="2987" spans="1:3" x14ac:dyDescent="0.25">
      <c r="A2987" s="532" t="str">
        <f>IF(ISNUMBER(VALUE(SUBSTITUTE('Named Boundary Report'!$A2986,"+",""))), VALUE(SUBSTITUTE('Named Boundary Report'!$A2986,"+","")), IF(TRIM('Named Boundary Report'!$A2986)="", "End of Project", $A2986))</f>
        <v>End of Project</v>
      </c>
      <c r="B2987" s="473" t="str">
        <f>IF(ISNUMBER('Named Boundary Report'!$A2986), "",TRIM(SUBSTITUTE('Named Boundary Report'!$A2986, CHAR(160), " ")))</f>
        <v/>
      </c>
      <c r="C2987" s="475">
        <f>'Named Boundary Report'!$F2986</f>
        <v>0</v>
      </c>
    </row>
    <row r="2988" spans="1:3" x14ac:dyDescent="0.25">
      <c r="A2988" s="532" t="str">
        <f>IF(ISNUMBER(VALUE(SUBSTITUTE('Named Boundary Report'!$A2987,"+",""))), VALUE(SUBSTITUTE('Named Boundary Report'!$A2987,"+","")), IF(TRIM('Named Boundary Report'!$A2987)="", "End of Project", $A2987))</f>
        <v>End of Project</v>
      </c>
      <c r="B2988" s="473" t="str">
        <f>IF(ISNUMBER('Named Boundary Report'!$A2987), "",TRIM(SUBSTITUTE('Named Boundary Report'!$A2987, CHAR(160), " ")))</f>
        <v/>
      </c>
      <c r="C2988" s="475">
        <f>'Named Boundary Report'!$F2987</f>
        <v>0</v>
      </c>
    </row>
    <row r="2989" spans="1:3" x14ac:dyDescent="0.25">
      <c r="A2989" s="532" t="str">
        <f>IF(ISNUMBER(VALUE(SUBSTITUTE('Named Boundary Report'!$A2988,"+",""))), VALUE(SUBSTITUTE('Named Boundary Report'!$A2988,"+","")), IF(TRIM('Named Boundary Report'!$A2988)="", "End of Project", $A2988))</f>
        <v>End of Project</v>
      </c>
      <c r="B2989" s="473" t="str">
        <f>IF(ISNUMBER('Named Boundary Report'!$A2988), "",TRIM(SUBSTITUTE('Named Boundary Report'!$A2988, CHAR(160), " ")))</f>
        <v/>
      </c>
      <c r="C2989" s="475">
        <f>'Named Boundary Report'!$F2988</f>
        <v>0</v>
      </c>
    </row>
    <row r="2990" spans="1:3" x14ac:dyDescent="0.25">
      <c r="A2990" s="532" t="str">
        <f>IF(ISNUMBER(VALUE(SUBSTITUTE('Named Boundary Report'!$A2989,"+",""))), VALUE(SUBSTITUTE('Named Boundary Report'!$A2989,"+","")), IF(TRIM('Named Boundary Report'!$A2989)="", "End of Project", $A2989))</f>
        <v>End of Project</v>
      </c>
      <c r="B2990" s="473" t="str">
        <f>IF(ISNUMBER('Named Boundary Report'!$A2989), "",TRIM(SUBSTITUTE('Named Boundary Report'!$A2989, CHAR(160), " ")))</f>
        <v/>
      </c>
      <c r="C2990" s="475">
        <f>'Named Boundary Report'!$F2989</f>
        <v>0</v>
      </c>
    </row>
    <row r="2991" spans="1:3" x14ac:dyDescent="0.25">
      <c r="A2991" s="532" t="str">
        <f>IF(ISNUMBER(VALUE(SUBSTITUTE('Named Boundary Report'!$A2990,"+",""))), VALUE(SUBSTITUTE('Named Boundary Report'!$A2990,"+","")), IF(TRIM('Named Boundary Report'!$A2990)="", "End of Project", $A2990))</f>
        <v>End of Project</v>
      </c>
      <c r="B2991" s="473" t="str">
        <f>IF(ISNUMBER('Named Boundary Report'!$A2990), "",TRIM(SUBSTITUTE('Named Boundary Report'!$A2990, CHAR(160), " ")))</f>
        <v/>
      </c>
      <c r="C2991" s="475">
        <f>'Named Boundary Report'!$F2990</f>
        <v>0</v>
      </c>
    </row>
    <row r="2992" spans="1:3" x14ac:dyDescent="0.25">
      <c r="A2992" s="532" t="str">
        <f>IF(ISNUMBER(VALUE(SUBSTITUTE('Named Boundary Report'!$A2991,"+",""))), VALUE(SUBSTITUTE('Named Boundary Report'!$A2991,"+","")), IF(TRIM('Named Boundary Report'!$A2991)="", "End of Project", $A2991))</f>
        <v>End of Project</v>
      </c>
      <c r="B2992" s="473" t="str">
        <f>IF(ISNUMBER('Named Boundary Report'!$A2991), "",TRIM(SUBSTITUTE('Named Boundary Report'!$A2991, CHAR(160), " ")))</f>
        <v/>
      </c>
      <c r="C2992" s="475">
        <f>'Named Boundary Report'!$F2991</f>
        <v>0</v>
      </c>
    </row>
    <row r="2993" spans="1:3" x14ac:dyDescent="0.25">
      <c r="A2993" s="532" t="str">
        <f>IF(ISNUMBER(VALUE(SUBSTITUTE('Named Boundary Report'!$A2992,"+",""))), VALUE(SUBSTITUTE('Named Boundary Report'!$A2992,"+","")), IF(TRIM('Named Boundary Report'!$A2992)="", "End of Project", $A2992))</f>
        <v>End of Project</v>
      </c>
      <c r="B2993" s="473" t="str">
        <f>IF(ISNUMBER('Named Boundary Report'!$A2992), "",TRIM(SUBSTITUTE('Named Boundary Report'!$A2992, CHAR(160), " ")))</f>
        <v/>
      </c>
      <c r="C2993" s="475">
        <f>'Named Boundary Report'!$F2992</f>
        <v>0</v>
      </c>
    </row>
    <row r="2994" spans="1:3" x14ac:dyDescent="0.25">
      <c r="A2994" s="532" t="str">
        <f>IF(ISNUMBER(VALUE(SUBSTITUTE('Named Boundary Report'!$A2993,"+",""))), VALUE(SUBSTITUTE('Named Boundary Report'!$A2993,"+","")), IF(TRIM('Named Boundary Report'!$A2993)="", "End of Project", $A2993))</f>
        <v>End of Project</v>
      </c>
      <c r="B2994" s="473" t="str">
        <f>IF(ISNUMBER('Named Boundary Report'!$A2993), "",TRIM(SUBSTITUTE('Named Boundary Report'!$A2993, CHAR(160), " ")))</f>
        <v/>
      </c>
      <c r="C2994" s="475">
        <f>'Named Boundary Report'!$F2993</f>
        <v>0</v>
      </c>
    </row>
    <row r="2995" spans="1:3" x14ac:dyDescent="0.25">
      <c r="A2995" s="532" t="str">
        <f>IF(ISNUMBER(VALUE(SUBSTITUTE('Named Boundary Report'!$A2994,"+",""))), VALUE(SUBSTITUTE('Named Boundary Report'!$A2994,"+","")), IF(TRIM('Named Boundary Report'!$A2994)="", "End of Project", $A2994))</f>
        <v>End of Project</v>
      </c>
      <c r="B2995" s="473" t="str">
        <f>IF(ISNUMBER('Named Boundary Report'!$A2994), "",TRIM(SUBSTITUTE('Named Boundary Report'!$A2994, CHAR(160), " ")))</f>
        <v/>
      </c>
      <c r="C2995" s="475">
        <f>'Named Boundary Report'!$F2994</f>
        <v>0</v>
      </c>
    </row>
    <row r="2996" spans="1:3" x14ac:dyDescent="0.25">
      <c r="A2996" s="532" t="str">
        <f>IF(ISNUMBER(VALUE(SUBSTITUTE('Named Boundary Report'!$A2995,"+",""))), VALUE(SUBSTITUTE('Named Boundary Report'!$A2995,"+","")), IF(TRIM('Named Boundary Report'!$A2995)="", "End of Project", $A2995))</f>
        <v>End of Project</v>
      </c>
      <c r="B2996" s="473" t="str">
        <f>IF(ISNUMBER('Named Boundary Report'!$A2995), "",TRIM(SUBSTITUTE('Named Boundary Report'!$A2995, CHAR(160), " ")))</f>
        <v/>
      </c>
      <c r="C2996" s="475">
        <f>'Named Boundary Report'!$F2995</f>
        <v>0</v>
      </c>
    </row>
    <row r="2997" spans="1:3" x14ac:dyDescent="0.25">
      <c r="A2997" s="532" t="str">
        <f>IF(ISNUMBER(VALUE(SUBSTITUTE('Named Boundary Report'!$A2996,"+",""))), VALUE(SUBSTITUTE('Named Boundary Report'!$A2996,"+","")), IF(TRIM('Named Boundary Report'!$A2996)="", "End of Project", $A2996))</f>
        <v>End of Project</v>
      </c>
      <c r="B2997" s="473" t="str">
        <f>IF(ISNUMBER('Named Boundary Report'!$A2996), "",TRIM(SUBSTITUTE('Named Boundary Report'!$A2996, CHAR(160), " ")))</f>
        <v/>
      </c>
      <c r="C2997" s="475">
        <f>'Named Boundary Report'!$F2996</f>
        <v>0</v>
      </c>
    </row>
    <row r="2998" spans="1:3" x14ac:dyDescent="0.25">
      <c r="A2998" s="532" t="str">
        <f>IF(ISNUMBER(VALUE(SUBSTITUTE('Named Boundary Report'!$A2997,"+",""))), VALUE(SUBSTITUTE('Named Boundary Report'!$A2997,"+","")), IF(TRIM('Named Boundary Report'!$A2997)="", "End of Project", $A2997))</f>
        <v>End of Project</v>
      </c>
      <c r="B2998" s="473" t="str">
        <f>IF(ISNUMBER('Named Boundary Report'!$A2997), "",TRIM(SUBSTITUTE('Named Boundary Report'!$A2997, CHAR(160), " ")))</f>
        <v/>
      </c>
      <c r="C2998" s="475">
        <f>'Named Boundary Report'!$F2997</f>
        <v>0</v>
      </c>
    </row>
    <row r="2999" spans="1:3" x14ac:dyDescent="0.25">
      <c r="A2999" s="532" t="str">
        <f>IF(ISNUMBER(VALUE(SUBSTITUTE('Named Boundary Report'!$A2998,"+",""))), VALUE(SUBSTITUTE('Named Boundary Report'!$A2998,"+","")), IF(TRIM('Named Boundary Report'!$A2998)="", "End of Project", $A2998))</f>
        <v>End of Project</v>
      </c>
      <c r="B2999" s="473" t="str">
        <f>IF(ISNUMBER('Named Boundary Report'!$A2998), "",TRIM(SUBSTITUTE('Named Boundary Report'!$A2998, CHAR(160), " ")))</f>
        <v/>
      </c>
      <c r="C2999" s="475">
        <f>'Named Boundary Report'!$F2998</f>
        <v>0</v>
      </c>
    </row>
    <row r="3000" spans="1:3" x14ac:dyDescent="0.25">
      <c r="A3000" s="532" t="str">
        <f>IF(ISNUMBER(VALUE(SUBSTITUTE('Named Boundary Report'!$A2999,"+",""))), VALUE(SUBSTITUTE('Named Boundary Report'!$A2999,"+","")), IF(TRIM('Named Boundary Report'!$A2999)="", "End of Project", $A2999))</f>
        <v>End of Project</v>
      </c>
      <c r="B3000" s="473" t="str">
        <f>IF(ISNUMBER('Named Boundary Report'!$A2999), "",TRIM(SUBSTITUTE('Named Boundary Report'!$A2999, CHAR(160), " ")))</f>
        <v/>
      </c>
      <c r="C3000" s="475">
        <f>'Named Boundary Report'!$F2999</f>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B5D9-D94A-4177-8F82-6A6837CC96B4}">
  <sheetPr codeName="Sheet4"/>
  <dimension ref="B2:C14"/>
  <sheetViews>
    <sheetView showGridLines="0" topLeftCell="A9" workbookViewId="0">
      <selection activeCell="C15" sqref="C15"/>
    </sheetView>
  </sheetViews>
  <sheetFormatPr defaultRowHeight="15" x14ac:dyDescent="0.25"/>
  <cols>
    <col min="2" max="2" width="17.85546875" customWidth="1"/>
    <col min="3" max="3" width="56.42578125" customWidth="1"/>
  </cols>
  <sheetData>
    <row r="2" spans="2:3" ht="15.75" thickBot="1" x14ac:dyDescent="0.3">
      <c r="B2" s="805" t="s">
        <v>243</v>
      </c>
      <c r="C2" s="805"/>
    </row>
    <row r="3" spans="2:3" x14ac:dyDescent="0.25">
      <c r="B3" s="562" t="s">
        <v>244</v>
      </c>
      <c r="C3" s="563" t="s">
        <v>245</v>
      </c>
    </row>
    <row r="4" spans="2:3" s="442" customFormat="1" ht="150" x14ac:dyDescent="0.25">
      <c r="B4" s="560">
        <v>45897</v>
      </c>
      <c r="C4" s="561" t="s">
        <v>246</v>
      </c>
    </row>
    <row r="5" spans="2:3" ht="90" x14ac:dyDescent="0.25">
      <c r="B5" s="560">
        <v>46022</v>
      </c>
      <c r="C5" s="561" t="s">
        <v>248</v>
      </c>
    </row>
    <row r="6" spans="2:3" ht="90" x14ac:dyDescent="0.25">
      <c r="B6" s="560">
        <v>46048</v>
      </c>
      <c r="C6" s="561" t="s">
        <v>264</v>
      </c>
    </row>
    <row r="7" spans="2:3" ht="60" x14ac:dyDescent="0.25">
      <c r="B7" s="560">
        <v>46049</v>
      </c>
      <c r="C7" s="561" t="s">
        <v>274</v>
      </c>
    </row>
    <row r="8" spans="2:3" ht="75" x14ac:dyDescent="0.25">
      <c r="B8" s="560">
        <v>46050</v>
      </c>
      <c r="C8" s="561" t="s">
        <v>275</v>
      </c>
    </row>
    <row r="9" spans="2:3" ht="60" x14ac:dyDescent="0.25">
      <c r="B9" s="560">
        <v>46056</v>
      </c>
      <c r="C9" s="561" t="s">
        <v>276</v>
      </c>
    </row>
    <row r="10" spans="2:3" x14ac:dyDescent="0.25">
      <c r="B10" s="560">
        <v>46057</v>
      </c>
      <c r="C10" s="561" t="s">
        <v>277</v>
      </c>
    </row>
    <row r="11" spans="2:3" x14ac:dyDescent="0.25">
      <c r="B11" s="560">
        <v>46071</v>
      </c>
      <c r="C11" s="561" t="s">
        <v>278</v>
      </c>
    </row>
    <row r="12" spans="2:3" ht="30" x14ac:dyDescent="0.25">
      <c r="B12" s="560">
        <v>46072</v>
      </c>
      <c r="C12" s="561" t="s">
        <v>284</v>
      </c>
    </row>
    <row r="13" spans="2:3" ht="210" x14ac:dyDescent="0.25">
      <c r="B13" s="564">
        <v>46121</v>
      </c>
      <c r="C13" s="565" t="s">
        <v>301</v>
      </c>
    </row>
    <row r="14" spans="2:3" ht="30" x14ac:dyDescent="0.25">
      <c r="B14" s="564">
        <v>46122</v>
      </c>
      <c r="C14" s="565" t="s">
        <v>304</v>
      </c>
    </row>
  </sheetData>
  <mergeCells count="1">
    <mergeCell ref="B2:C2"/>
  </mergeCells>
  <phoneticPr fontId="77" type="noConversion"/>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2:O52"/>
  <sheetViews>
    <sheetView workbookViewId="0"/>
  </sheetViews>
  <sheetFormatPr defaultRowHeight="12.75" x14ac:dyDescent="0.2"/>
  <cols>
    <col min="1" max="1" width="9.140625" style="1"/>
    <col min="2" max="2" width="4.7109375" style="1" customWidth="1"/>
    <col min="3" max="3" width="56" style="1" customWidth="1"/>
    <col min="4" max="4" width="8.7109375" style="1" customWidth="1"/>
    <col min="5" max="5" width="6.140625" style="1" customWidth="1"/>
    <col min="6" max="257" width="9.140625" style="1"/>
    <col min="258" max="258" width="4.7109375" style="1" customWidth="1"/>
    <col min="259" max="259" width="56" style="1" customWidth="1"/>
    <col min="260" max="260" width="9.140625" style="1"/>
    <col min="261" max="261" width="6.140625" style="1" customWidth="1"/>
    <col min="262" max="513" width="9.140625" style="1"/>
    <col min="514" max="514" width="4.7109375" style="1" customWidth="1"/>
    <col min="515" max="515" width="56" style="1" customWidth="1"/>
    <col min="516" max="516" width="9.140625" style="1"/>
    <col min="517" max="517" width="6.140625" style="1" customWidth="1"/>
    <col min="518" max="769" width="9.140625" style="1"/>
    <col min="770" max="770" width="4.7109375" style="1" customWidth="1"/>
    <col min="771" max="771" width="56" style="1" customWidth="1"/>
    <col min="772" max="772" width="9.140625" style="1"/>
    <col min="773" max="773" width="6.140625" style="1" customWidth="1"/>
    <col min="774" max="1025" width="9.140625" style="1"/>
    <col min="1026" max="1026" width="4.7109375" style="1" customWidth="1"/>
    <col min="1027" max="1027" width="56" style="1" customWidth="1"/>
    <col min="1028" max="1028" width="9.140625" style="1"/>
    <col min="1029" max="1029" width="6.140625" style="1" customWidth="1"/>
    <col min="1030" max="1281" width="9.140625" style="1"/>
    <col min="1282" max="1282" width="4.7109375" style="1" customWidth="1"/>
    <col min="1283" max="1283" width="56" style="1" customWidth="1"/>
    <col min="1284" max="1284" width="9.140625" style="1"/>
    <col min="1285" max="1285" width="6.140625" style="1" customWidth="1"/>
    <col min="1286" max="1537" width="9.140625" style="1"/>
    <col min="1538" max="1538" width="4.7109375" style="1" customWidth="1"/>
    <col min="1539" max="1539" width="56" style="1" customWidth="1"/>
    <col min="1540" max="1540" width="9.140625" style="1"/>
    <col min="1541" max="1541" width="6.140625" style="1" customWidth="1"/>
    <col min="1542" max="1793" width="9.140625" style="1"/>
    <col min="1794" max="1794" width="4.7109375" style="1" customWidth="1"/>
    <col min="1795" max="1795" width="56" style="1" customWidth="1"/>
    <col min="1796" max="1796" width="9.140625" style="1"/>
    <col min="1797" max="1797" width="6.140625" style="1" customWidth="1"/>
    <col min="1798" max="2049" width="9.140625" style="1"/>
    <col min="2050" max="2050" width="4.7109375" style="1" customWidth="1"/>
    <col min="2051" max="2051" width="56" style="1" customWidth="1"/>
    <col min="2052" max="2052" width="9.140625" style="1"/>
    <col min="2053" max="2053" width="6.140625" style="1" customWidth="1"/>
    <col min="2054" max="2305" width="9.140625" style="1"/>
    <col min="2306" max="2306" width="4.7109375" style="1" customWidth="1"/>
    <col min="2307" max="2307" width="56" style="1" customWidth="1"/>
    <col min="2308" max="2308" width="9.140625" style="1"/>
    <col min="2309" max="2309" width="6.140625" style="1" customWidth="1"/>
    <col min="2310" max="2561" width="9.140625" style="1"/>
    <col min="2562" max="2562" width="4.7109375" style="1" customWidth="1"/>
    <col min="2563" max="2563" width="56" style="1" customWidth="1"/>
    <col min="2564" max="2564" width="9.140625" style="1"/>
    <col min="2565" max="2565" width="6.140625" style="1" customWidth="1"/>
    <col min="2566" max="2817" width="9.140625" style="1"/>
    <col min="2818" max="2818" width="4.7109375" style="1" customWidth="1"/>
    <col min="2819" max="2819" width="56" style="1" customWidth="1"/>
    <col min="2820" max="2820" width="9.140625" style="1"/>
    <col min="2821" max="2821" width="6.140625" style="1" customWidth="1"/>
    <col min="2822" max="3073" width="9.140625" style="1"/>
    <col min="3074" max="3074" width="4.7109375" style="1" customWidth="1"/>
    <col min="3075" max="3075" width="56" style="1" customWidth="1"/>
    <col min="3076" max="3076" width="9.140625" style="1"/>
    <col min="3077" max="3077" width="6.140625" style="1" customWidth="1"/>
    <col min="3078" max="3329" width="9.140625" style="1"/>
    <col min="3330" max="3330" width="4.7109375" style="1" customWidth="1"/>
    <col min="3331" max="3331" width="56" style="1" customWidth="1"/>
    <col min="3332" max="3332" width="9.140625" style="1"/>
    <col min="3333" max="3333" width="6.140625" style="1" customWidth="1"/>
    <col min="3334" max="3585" width="9.140625" style="1"/>
    <col min="3586" max="3586" width="4.7109375" style="1" customWidth="1"/>
    <col min="3587" max="3587" width="56" style="1" customWidth="1"/>
    <col min="3588" max="3588" width="9.140625" style="1"/>
    <col min="3589" max="3589" width="6.140625" style="1" customWidth="1"/>
    <col min="3590" max="3841" width="9.140625" style="1"/>
    <col min="3842" max="3842" width="4.7109375" style="1" customWidth="1"/>
    <col min="3843" max="3843" width="56" style="1" customWidth="1"/>
    <col min="3844" max="3844" width="9.140625" style="1"/>
    <col min="3845" max="3845" width="6.140625" style="1" customWidth="1"/>
    <col min="3846" max="4097" width="9.140625" style="1"/>
    <col min="4098" max="4098" width="4.7109375" style="1" customWidth="1"/>
    <col min="4099" max="4099" width="56" style="1" customWidth="1"/>
    <col min="4100" max="4100" width="9.140625" style="1"/>
    <col min="4101" max="4101" width="6.140625" style="1" customWidth="1"/>
    <col min="4102" max="4353" width="9.140625" style="1"/>
    <col min="4354" max="4354" width="4.7109375" style="1" customWidth="1"/>
    <col min="4355" max="4355" width="56" style="1" customWidth="1"/>
    <col min="4356" max="4356" width="9.140625" style="1"/>
    <col min="4357" max="4357" width="6.140625" style="1" customWidth="1"/>
    <col min="4358" max="4609" width="9.140625" style="1"/>
    <col min="4610" max="4610" width="4.7109375" style="1" customWidth="1"/>
    <col min="4611" max="4611" width="56" style="1" customWidth="1"/>
    <col min="4612" max="4612" width="9.140625" style="1"/>
    <col min="4613" max="4613" width="6.140625" style="1" customWidth="1"/>
    <col min="4614" max="4865" width="9.140625" style="1"/>
    <col min="4866" max="4866" width="4.7109375" style="1" customWidth="1"/>
    <col min="4867" max="4867" width="56" style="1" customWidth="1"/>
    <col min="4868" max="4868" width="9.140625" style="1"/>
    <col min="4869" max="4869" width="6.140625" style="1" customWidth="1"/>
    <col min="4870" max="5121" width="9.140625" style="1"/>
    <col min="5122" max="5122" width="4.7109375" style="1" customWidth="1"/>
    <col min="5123" max="5123" width="56" style="1" customWidth="1"/>
    <col min="5124" max="5124" width="9.140625" style="1"/>
    <col min="5125" max="5125" width="6.140625" style="1" customWidth="1"/>
    <col min="5126" max="5377" width="9.140625" style="1"/>
    <col min="5378" max="5378" width="4.7109375" style="1" customWidth="1"/>
    <col min="5379" max="5379" width="56" style="1" customWidth="1"/>
    <col min="5380" max="5380" width="9.140625" style="1"/>
    <col min="5381" max="5381" width="6.140625" style="1" customWidth="1"/>
    <col min="5382" max="5633" width="9.140625" style="1"/>
    <col min="5634" max="5634" width="4.7109375" style="1" customWidth="1"/>
    <col min="5635" max="5635" width="56" style="1" customWidth="1"/>
    <col min="5636" max="5636" width="9.140625" style="1"/>
    <col min="5637" max="5637" width="6.140625" style="1" customWidth="1"/>
    <col min="5638" max="5889" width="9.140625" style="1"/>
    <col min="5890" max="5890" width="4.7109375" style="1" customWidth="1"/>
    <col min="5891" max="5891" width="56" style="1" customWidth="1"/>
    <col min="5892" max="5892" width="9.140625" style="1"/>
    <col min="5893" max="5893" width="6.140625" style="1" customWidth="1"/>
    <col min="5894" max="6145" width="9.140625" style="1"/>
    <col min="6146" max="6146" width="4.7109375" style="1" customWidth="1"/>
    <col min="6147" max="6147" width="56" style="1" customWidth="1"/>
    <col min="6148" max="6148" width="9.140625" style="1"/>
    <col min="6149" max="6149" width="6.140625" style="1" customWidth="1"/>
    <col min="6150" max="6401" width="9.140625" style="1"/>
    <col min="6402" max="6402" width="4.7109375" style="1" customWidth="1"/>
    <col min="6403" max="6403" width="56" style="1" customWidth="1"/>
    <col min="6404" max="6404" width="9.140625" style="1"/>
    <col min="6405" max="6405" width="6.140625" style="1" customWidth="1"/>
    <col min="6406" max="6657" width="9.140625" style="1"/>
    <col min="6658" max="6658" width="4.7109375" style="1" customWidth="1"/>
    <col min="6659" max="6659" width="56" style="1" customWidth="1"/>
    <col min="6660" max="6660" width="9.140625" style="1"/>
    <col min="6661" max="6661" width="6.140625" style="1" customWidth="1"/>
    <col min="6662" max="6913" width="9.140625" style="1"/>
    <col min="6914" max="6914" width="4.7109375" style="1" customWidth="1"/>
    <col min="6915" max="6915" width="56" style="1" customWidth="1"/>
    <col min="6916" max="6916" width="9.140625" style="1"/>
    <col min="6917" max="6917" width="6.140625" style="1" customWidth="1"/>
    <col min="6918" max="7169" width="9.140625" style="1"/>
    <col min="7170" max="7170" width="4.7109375" style="1" customWidth="1"/>
    <col min="7171" max="7171" width="56" style="1" customWidth="1"/>
    <col min="7172" max="7172" width="9.140625" style="1"/>
    <col min="7173" max="7173" width="6.140625" style="1" customWidth="1"/>
    <col min="7174" max="7425" width="9.140625" style="1"/>
    <col min="7426" max="7426" width="4.7109375" style="1" customWidth="1"/>
    <col min="7427" max="7427" width="56" style="1" customWidth="1"/>
    <col min="7428" max="7428" width="9.140625" style="1"/>
    <col min="7429" max="7429" width="6.140625" style="1" customWidth="1"/>
    <col min="7430" max="7681" width="9.140625" style="1"/>
    <col min="7682" max="7682" width="4.7109375" style="1" customWidth="1"/>
    <col min="7683" max="7683" width="56" style="1" customWidth="1"/>
    <col min="7684" max="7684" width="9.140625" style="1"/>
    <col min="7685" max="7685" width="6.140625" style="1" customWidth="1"/>
    <col min="7686" max="7937" width="9.140625" style="1"/>
    <col min="7938" max="7938" width="4.7109375" style="1" customWidth="1"/>
    <col min="7939" max="7939" width="56" style="1" customWidth="1"/>
    <col min="7940" max="7940" width="9.140625" style="1"/>
    <col min="7941" max="7941" width="6.140625" style="1" customWidth="1"/>
    <col min="7942" max="8193" width="9.140625" style="1"/>
    <col min="8194" max="8194" width="4.7109375" style="1" customWidth="1"/>
    <col min="8195" max="8195" width="56" style="1" customWidth="1"/>
    <col min="8196" max="8196" width="9.140625" style="1"/>
    <col min="8197" max="8197" width="6.140625" style="1" customWidth="1"/>
    <col min="8198" max="8449" width="9.140625" style="1"/>
    <col min="8450" max="8450" width="4.7109375" style="1" customWidth="1"/>
    <col min="8451" max="8451" width="56" style="1" customWidth="1"/>
    <col min="8452" max="8452" width="9.140625" style="1"/>
    <col min="8453" max="8453" width="6.140625" style="1" customWidth="1"/>
    <col min="8454" max="8705" width="9.140625" style="1"/>
    <col min="8706" max="8706" width="4.7109375" style="1" customWidth="1"/>
    <col min="8707" max="8707" width="56" style="1" customWidth="1"/>
    <col min="8708" max="8708" width="9.140625" style="1"/>
    <col min="8709" max="8709" width="6.140625" style="1" customWidth="1"/>
    <col min="8710" max="8961" width="9.140625" style="1"/>
    <col min="8962" max="8962" width="4.7109375" style="1" customWidth="1"/>
    <col min="8963" max="8963" width="56" style="1" customWidth="1"/>
    <col min="8964" max="8964" width="9.140625" style="1"/>
    <col min="8965" max="8965" width="6.140625" style="1" customWidth="1"/>
    <col min="8966" max="9217" width="9.140625" style="1"/>
    <col min="9218" max="9218" width="4.7109375" style="1" customWidth="1"/>
    <col min="9219" max="9219" width="56" style="1" customWidth="1"/>
    <col min="9220" max="9220" width="9.140625" style="1"/>
    <col min="9221" max="9221" width="6.140625" style="1" customWidth="1"/>
    <col min="9222" max="9473" width="9.140625" style="1"/>
    <col min="9474" max="9474" width="4.7109375" style="1" customWidth="1"/>
    <col min="9475" max="9475" width="56" style="1" customWidth="1"/>
    <col min="9476" max="9476" width="9.140625" style="1"/>
    <col min="9477" max="9477" width="6.140625" style="1" customWidth="1"/>
    <col min="9478" max="9729" width="9.140625" style="1"/>
    <col min="9730" max="9730" width="4.7109375" style="1" customWidth="1"/>
    <col min="9731" max="9731" width="56" style="1" customWidth="1"/>
    <col min="9732" max="9732" width="9.140625" style="1"/>
    <col min="9733" max="9733" width="6.140625" style="1" customWidth="1"/>
    <col min="9734" max="9985" width="9.140625" style="1"/>
    <col min="9986" max="9986" width="4.7109375" style="1" customWidth="1"/>
    <col min="9987" max="9987" width="56" style="1" customWidth="1"/>
    <col min="9988" max="9988" width="9.140625" style="1"/>
    <col min="9989" max="9989" width="6.140625" style="1" customWidth="1"/>
    <col min="9990" max="10241" width="9.140625" style="1"/>
    <col min="10242" max="10242" width="4.7109375" style="1" customWidth="1"/>
    <col min="10243" max="10243" width="56" style="1" customWidth="1"/>
    <col min="10244" max="10244" width="9.140625" style="1"/>
    <col min="10245" max="10245" width="6.140625" style="1" customWidth="1"/>
    <col min="10246" max="10497" width="9.140625" style="1"/>
    <col min="10498" max="10498" width="4.7109375" style="1" customWidth="1"/>
    <col min="10499" max="10499" width="56" style="1" customWidth="1"/>
    <col min="10500" max="10500" width="9.140625" style="1"/>
    <col min="10501" max="10501" width="6.140625" style="1" customWidth="1"/>
    <col min="10502" max="10753" width="9.140625" style="1"/>
    <col min="10754" max="10754" width="4.7109375" style="1" customWidth="1"/>
    <col min="10755" max="10755" width="56" style="1" customWidth="1"/>
    <col min="10756" max="10756" width="9.140625" style="1"/>
    <col min="10757" max="10757" width="6.140625" style="1" customWidth="1"/>
    <col min="10758" max="11009" width="9.140625" style="1"/>
    <col min="11010" max="11010" width="4.7109375" style="1" customWidth="1"/>
    <col min="11011" max="11011" width="56" style="1" customWidth="1"/>
    <col min="11012" max="11012" width="9.140625" style="1"/>
    <col min="11013" max="11013" width="6.140625" style="1" customWidth="1"/>
    <col min="11014" max="11265" width="9.140625" style="1"/>
    <col min="11266" max="11266" width="4.7109375" style="1" customWidth="1"/>
    <col min="11267" max="11267" width="56" style="1" customWidth="1"/>
    <col min="11268" max="11268" width="9.140625" style="1"/>
    <col min="11269" max="11269" width="6.140625" style="1" customWidth="1"/>
    <col min="11270" max="11521" width="9.140625" style="1"/>
    <col min="11522" max="11522" width="4.7109375" style="1" customWidth="1"/>
    <col min="11523" max="11523" width="56" style="1" customWidth="1"/>
    <col min="11524" max="11524" width="9.140625" style="1"/>
    <col min="11525" max="11525" width="6.140625" style="1" customWidth="1"/>
    <col min="11526" max="11777" width="9.140625" style="1"/>
    <col min="11778" max="11778" width="4.7109375" style="1" customWidth="1"/>
    <col min="11779" max="11779" width="56" style="1" customWidth="1"/>
    <col min="11780" max="11780" width="9.140625" style="1"/>
    <col min="11781" max="11781" width="6.140625" style="1" customWidth="1"/>
    <col min="11782" max="12033" width="9.140625" style="1"/>
    <col min="12034" max="12034" width="4.7109375" style="1" customWidth="1"/>
    <col min="12035" max="12035" width="56" style="1" customWidth="1"/>
    <col min="12036" max="12036" width="9.140625" style="1"/>
    <col min="12037" max="12037" width="6.140625" style="1" customWidth="1"/>
    <col min="12038" max="12289" width="9.140625" style="1"/>
    <col min="12290" max="12290" width="4.7109375" style="1" customWidth="1"/>
    <col min="12291" max="12291" width="56" style="1" customWidth="1"/>
    <col min="12292" max="12292" width="9.140625" style="1"/>
    <col min="12293" max="12293" width="6.140625" style="1" customWidth="1"/>
    <col min="12294" max="12545" width="9.140625" style="1"/>
    <col min="12546" max="12546" width="4.7109375" style="1" customWidth="1"/>
    <col min="12547" max="12547" width="56" style="1" customWidth="1"/>
    <col min="12548" max="12548" width="9.140625" style="1"/>
    <col min="12549" max="12549" width="6.140625" style="1" customWidth="1"/>
    <col min="12550" max="12801" width="9.140625" style="1"/>
    <col min="12802" max="12802" width="4.7109375" style="1" customWidth="1"/>
    <col min="12803" max="12803" width="56" style="1" customWidth="1"/>
    <col min="12804" max="12804" width="9.140625" style="1"/>
    <col min="12805" max="12805" width="6.140625" style="1" customWidth="1"/>
    <col min="12806" max="13057" width="9.140625" style="1"/>
    <col min="13058" max="13058" width="4.7109375" style="1" customWidth="1"/>
    <col min="13059" max="13059" width="56" style="1" customWidth="1"/>
    <col min="13060" max="13060" width="9.140625" style="1"/>
    <col min="13061" max="13061" width="6.140625" style="1" customWidth="1"/>
    <col min="13062" max="13313" width="9.140625" style="1"/>
    <col min="13314" max="13314" width="4.7109375" style="1" customWidth="1"/>
    <col min="13315" max="13315" width="56" style="1" customWidth="1"/>
    <col min="13316" max="13316" width="9.140625" style="1"/>
    <col min="13317" max="13317" width="6.140625" style="1" customWidth="1"/>
    <col min="13318" max="13569" width="9.140625" style="1"/>
    <col min="13570" max="13570" width="4.7109375" style="1" customWidth="1"/>
    <col min="13571" max="13571" width="56" style="1" customWidth="1"/>
    <col min="13572" max="13572" width="9.140625" style="1"/>
    <col min="13573" max="13573" width="6.140625" style="1" customWidth="1"/>
    <col min="13574" max="13825" width="9.140625" style="1"/>
    <col min="13826" max="13826" width="4.7109375" style="1" customWidth="1"/>
    <col min="13827" max="13827" width="56" style="1" customWidth="1"/>
    <col min="13828" max="13828" width="9.140625" style="1"/>
    <col min="13829" max="13829" width="6.140625" style="1" customWidth="1"/>
    <col min="13830" max="14081" width="9.140625" style="1"/>
    <col min="14082" max="14082" width="4.7109375" style="1" customWidth="1"/>
    <col min="14083" max="14083" width="56" style="1" customWidth="1"/>
    <col min="14084" max="14084" width="9.140625" style="1"/>
    <col min="14085" max="14085" width="6.140625" style="1" customWidth="1"/>
    <col min="14086" max="14337" width="9.140625" style="1"/>
    <col min="14338" max="14338" width="4.7109375" style="1" customWidth="1"/>
    <col min="14339" max="14339" width="56" style="1" customWidth="1"/>
    <col min="14340" max="14340" width="9.140625" style="1"/>
    <col min="14341" max="14341" width="6.140625" style="1" customWidth="1"/>
    <col min="14342" max="14593" width="9.140625" style="1"/>
    <col min="14594" max="14594" width="4.7109375" style="1" customWidth="1"/>
    <col min="14595" max="14595" width="56" style="1" customWidth="1"/>
    <col min="14596" max="14596" width="9.140625" style="1"/>
    <col min="14597" max="14597" width="6.140625" style="1" customWidth="1"/>
    <col min="14598" max="14849" width="9.140625" style="1"/>
    <col min="14850" max="14850" width="4.7109375" style="1" customWidth="1"/>
    <col min="14851" max="14851" width="56" style="1" customWidth="1"/>
    <col min="14852" max="14852" width="9.140625" style="1"/>
    <col min="14853" max="14853" width="6.140625" style="1" customWidth="1"/>
    <col min="14854" max="15105" width="9.140625" style="1"/>
    <col min="15106" max="15106" width="4.7109375" style="1" customWidth="1"/>
    <col min="15107" max="15107" width="56" style="1" customWidth="1"/>
    <col min="15108" max="15108" width="9.140625" style="1"/>
    <col min="15109" max="15109" width="6.140625" style="1" customWidth="1"/>
    <col min="15110" max="15361" width="9.140625" style="1"/>
    <col min="15362" max="15362" width="4.7109375" style="1" customWidth="1"/>
    <col min="15363" max="15363" width="56" style="1" customWidth="1"/>
    <col min="15364" max="15364" width="9.140625" style="1"/>
    <col min="15365" max="15365" width="6.140625" style="1" customWidth="1"/>
    <col min="15366" max="15617" width="9.140625" style="1"/>
    <col min="15618" max="15618" width="4.7109375" style="1" customWidth="1"/>
    <col min="15619" max="15619" width="56" style="1" customWidth="1"/>
    <col min="15620" max="15620" width="9.140625" style="1"/>
    <col min="15621" max="15621" width="6.140625" style="1" customWidth="1"/>
    <col min="15622" max="15873" width="9.140625" style="1"/>
    <col min="15874" max="15874" width="4.7109375" style="1" customWidth="1"/>
    <col min="15875" max="15875" width="56" style="1" customWidth="1"/>
    <col min="15876" max="15876" width="9.140625" style="1"/>
    <col min="15877" max="15877" width="6.140625" style="1" customWidth="1"/>
    <col min="15878" max="16129" width="9.140625" style="1"/>
    <col min="16130" max="16130" width="4.7109375" style="1" customWidth="1"/>
    <col min="16131" max="16131" width="56" style="1" customWidth="1"/>
    <col min="16132" max="16132" width="9.140625" style="1"/>
    <col min="16133" max="16133" width="6.140625" style="1" customWidth="1"/>
    <col min="16134" max="16384" width="9.140625" style="1"/>
  </cols>
  <sheetData>
    <row r="2" spans="2:15" ht="31.5" customHeight="1" thickBot="1" x14ac:dyDescent="0.25">
      <c r="B2" s="626" t="s">
        <v>1</v>
      </c>
      <c r="C2" s="627"/>
      <c r="D2" s="627"/>
      <c r="E2" s="627"/>
    </row>
    <row r="4" spans="2:15" x14ac:dyDescent="0.2">
      <c r="B4" s="2" t="s">
        <v>2</v>
      </c>
    </row>
    <row r="5" spans="2:15" x14ac:dyDescent="0.2">
      <c r="B5" s="2"/>
      <c r="C5" s="3" t="s">
        <v>3</v>
      </c>
      <c r="D5" s="4" t="e">
        <f>SUM(#REF!)</f>
        <v>#REF!</v>
      </c>
      <c r="E5" s="5" t="s">
        <v>4</v>
      </c>
    </row>
    <row r="6" spans="2:15" ht="13.5" thickBot="1" x14ac:dyDescent="0.25">
      <c r="B6" s="2"/>
      <c r="C6" s="5" t="s">
        <v>5</v>
      </c>
      <c r="D6" s="16" t="e">
        <f>#REF!</f>
        <v>#REF!</v>
      </c>
      <c r="E6" s="17" t="s">
        <v>4</v>
      </c>
    </row>
    <row r="7" spans="2:15" ht="15" x14ac:dyDescent="0.25">
      <c r="B7" s="2"/>
      <c r="C7" s="6" t="s">
        <v>6</v>
      </c>
      <c r="D7" s="7" t="e">
        <f>SUM(D5:D6)</f>
        <v>#REF!</v>
      </c>
      <c r="E7" s="8" t="s">
        <v>4</v>
      </c>
      <c r="H7" s="9"/>
      <c r="I7" s="9"/>
      <c r="J7" s="9"/>
      <c r="K7" s="9"/>
      <c r="L7" s="9"/>
      <c r="M7" s="9"/>
      <c r="N7" s="9"/>
      <c r="O7" s="9"/>
    </row>
    <row r="8" spans="2:15" x14ac:dyDescent="0.2">
      <c r="B8" s="2"/>
      <c r="H8" s="9"/>
      <c r="I8" s="10"/>
      <c r="J8" s="11"/>
      <c r="K8" s="10"/>
      <c r="L8" s="10"/>
      <c r="M8" s="10"/>
      <c r="N8" s="12"/>
      <c r="O8" s="11"/>
    </row>
    <row r="9" spans="2:15" x14ac:dyDescent="0.2">
      <c r="B9" s="2" t="s">
        <v>7</v>
      </c>
      <c r="H9" s="9"/>
      <c r="I9" s="10"/>
      <c r="J9" s="11"/>
      <c r="K9" s="10"/>
      <c r="L9" s="10"/>
      <c r="M9" s="10"/>
      <c r="N9" s="12"/>
      <c r="O9" s="11"/>
    </row>
    <row r="10" spans="2:15" x14ac:dyDescent="0.2">
      <c r="B10" s="2"/>
      <c r="C10" s="5" t="s">
        <v>8</v>
      </c>
      <c r="D10" s="13" t="e">
        <f>#REF!</f>
        <v>#REF!</v>
      </c>
      <c r="E10" s="5" t="s">
        <v>4</v>
      </c>
      <c r="H10" s="9"/>
      <c r="I10" s="10"/>
      <c r="J10" s="11"/>
      <c r="K10" s="10"/>
      <c r="L10" s="10"/>
      <c r="M10" s="10"/>
      <c r="N10" s="12"/>
      <c r="O10" s="11"/>
    </row>
    <row r="11" spans="2:15" x14ac:dyDescent="0.2">
      <c r="B11" s="2"/>
      <c r="C11" s="5" t="s">
        <v>9</v>
      </c>
      <c r="D11" s="14" t="e">
        <f>#REF!</f>
        <v>#REF!</v>
      </c>
      <c r="E11" s="5" t="s">
        <v>4</v>
      </c>
      <c r="H11" s="9"/>
      <c r="I11" s="10"/>
      <c r="J11" s="11"/>
      <c r="K11" s="10"/>
      <c r="L11" s="10"/>
      <c r="M11" s="10"/>
      <c r="N11" s="12"/>
      <c r="O11" s="11"/>
    </row>
    <row r="12" spans="2:15" ht="13.5" thickBot="1" x14ac:dyDescent="0.25">
      <c r="B12" s="2"/>
      <c r="C12" s="15" t="s">
        <v>10</v>
      </c>
      <c r="D12" s="16" t="e">
        <f>#REF!</f>
        <v>#REF!</v>
      </c>
      <c r="E12" s="17" t="s">
        <v>4</v>
      </c>
      <c r="H12" s="9"/>
      <c r="I12" s="10"/>
      <c r="J12" s="11"/>
      <c r="K12" s="10"/>
      <c r="L12" s="10"/>
      <c r="M12" s="10"/>
      <c r="N12" s="12"/>
      <c r="O12" s="11"/>
    </row>
    <row r="13" spans="2:15" x14ac:dyDescent="0.2">
      <c r="B13" s="2"/>
      <c r="C13" s="18" t="s">
        <v>11</v>
      </c>
      <c r="D13" s="19" t="e">
        <f>SUM(D10:D12)</f>
        <v>#REF!</v>
      </c>
      <c r="E13" s="1" t="s">
        <v>4</v>
      </c>
      <c r="H13" s="9"/>
      <c r="I13" s="10"/>
      <c r="J13" s="11"/>
      <c r="K13" s="10"/>
      <c r="L13" s="10"/>
      <c r="M13" s="10"/>
      <c r="N13" s="12"/>
      <c r="O13" s="11"/>
    </row>
    <row r="14" spans="2:15" x14ac:dyDescent="0.2">
      <c r="B14" s="2"/>
      <c r="H14" s="9"/>
      <c r="I14" s="10"/>
      <c r="J14" s="11"/>
      <c r="K14" s="10"/>
      <c r="L14" s="10"/>
      <c r="M14" s="10"/>
      <c r="N14" s="12"/>
      <c r="O14" s="11"/>
    </row>
    <row r="15" spans="2:15" x14ac:dyDescent="0.2">
      <c r="B15" s="2" t="s">
        <v>12</v>
      </c>
      <c r="H15" s="9"/>
      <c r="I15" s="9"/>
      <c r="J15" s="9"/>
      <c r="K15" s="9"/>
      <c r="L15" s="9"/>
      <c r="M15" s="9"/>
      <c r="N15" s="9"/>
      <c r="O15" s="9"/>
    </row>
    <row r="16" spans="2:15" x14ac:dyDescent="0.2">
      <c r="B16" s="2"/>
      <c r="C16" s="5" t="s">
        <v>13</v>
      </c>
      <c r="D16" s="13" t="e">
        <f>#REF!</f>
        <v>#REF!</v>
      </c>
      <c r="E16" s="5" t="s">
        <v>4</v>
      </c>
      <c r="J16" s="9"/>
    </row>
    <row r="17" spans="2:10" x14ac:dyDescent="0.2">
      <c r="B17" s="2"/>
      <c r="C17" s="5" t="s">
        <v>14</v>
      </c>
      <c r="D17" s="20" t="e">
        <f>#REF!</f>
        <v>#REF!</v>
      </c>
      <c r="E17" s="15" t="s">
        <v>4</v>
      </c>
      <c r="J17" s="9"/>
    </row>
    <row r="18" spans="2:10" ht="13.5" thickBot="1" x14ac:dyDescent="0.25">
      <c r="B18" s="2"/>
      <c r="C18" s="15" t="s">
        <v>15</v>
      </c>
      <c r="D18" s="21" t="e">
        <f>#REF!</f>
        <v>#REF!</v>
      </c>
      <c r="E18" s="17" t="s">
        <v>4</v>
      </c>
      <c r="J18" s="9"/>
    </row>
    <row r="19" spans="2:10" x14ac:dyDescent="0.2">
      <c r="B19" s="2"/>
      <c r="C19" s="18" t="s">
        <v>11</v>
      </c>
      <c r="D19" s="19" t="e">
        <f>SUM(D16:D18)</f>
        <v>#REF!</v>
      </c>
      <c r="E19" s="22" t="s">
        <v>4</v>
      </c>
      <c r="J19" s="9"/>
    </row>
    <row r="20" spans="2:10" x14ac:dyDescent="0.2">
      <c r="B20" s="2"/>
      <c r="D20" s="23"/>
      <c r="J20" s="9"/>
    </row>
    <row r="21" spans="2:10" x14ac:dyDescent="0.2">
      <c r="B21" s="2" t="s">
        <v>16</v>
      </c>
      <c r="D21" s="23"/>
      <c r="J21" s="9"/>
    </row>
    <row r="22" spans="2:10" x14ac:dyDescent="0.2">
      <c r="B22" s="2"/>
      <c r="C22" s="5" t="s">
        <v>17</v>
      </c>
      <c r="D22" s="4" t="e">
        <f>#REF!</f>
        <v>#REF!</v>
      </c>
      <c r="E22" s="5" t="s">
        <v>4</v>
      </c>
    </row>
    <row r="23" spans="2:10" x14ac:dyDescent="0.2">
      <c r="B23" s="2"/>
    </row>
    <row r="24" spans="2:10" x14ac:dyDescent="0.2">
      <c r="B24" s="2" t="s">
        <v>18</v>
      </c>
    </row>
    <row r="25" spans="2:10" x14ac:dyDescent="0.2">
      <c r="C25" s="5" t="s">
        <v>19</v>
      </c>
      <c r="D25" s="4" t="e">
        <f>#REF!</f>
        <v>#REF!</v>
      </c>
      <c r="E25" s="5" t="s">
        <v>4</v>
      </c>
    </row>
    <row r="26" spans="2:10" ht="13.5" thickBot="1" x14ac:dyDescent="0.25">
      <c r="C26" s="15" t="s">
        <v>20</v>
      </c>
      <c r="D26" s="214" t="e">
        <f>#REF!</f>
        <v>#REF!</v>
      </c>
      <c r="E26" s="17" t="s">
        <v>4</v>
      </c>
    </row>
    <row r="27" spans="2:10" x14ac:dyDescent="0.2">
      <c r="C27" s="18" t="s">
        <v>11</v>
      </c>
      <c r="D27" s="19" t="e">
        <f>SUM(D25:D26)</f>
        <v>#REF!</v>
      </c>
      <c r="E27" s="1" t="s">
        <v>4</v>
      </c>
    </row>
    <row r="28" spans="2:10" x14ac:dyDescent="0.2">
      <c r="D28" s="24"/>
    </row>
    <row r="29" spans="2:10" x14ac:dyDescent="0.2">
      <c r="B29" s="2" t="s">
        <v>21</v>
      </c>
      <c r="D29" s="24"/>
    </row>
    <row r="30" spans="2:10" x14ac:dyDescent="0.2">
      <c r="C30" s="5" t="s">
        <v>22</v>
      </c>
      <c r="D30" s="13" t="e">
        <f>SUM(#REF!)</f>
        <v>#REF!</v>
      </c>
      <c r="E30" s="5" t="s">
        <v>4</v>
      </c>
    </row>
    <row r="31" spans="2:10" x14ac:dyDescent="0.2">
      <c r="C31" s="15" t="s">
        <v>23</v>
      </c>
      <c r="D31" s="14" t="e">
        <f>#REF!</f>
        <v>#REF!</v>
      </c>
      <c r="E31" s="15" t="s">
        <v>4</v>
      </c>
    </row>
    <row r="32" spans="2:10" x14ac:dyDescent="0.2">
      <c r="C32" s="15" t="s">
        <v>24</v>
      </c>
      <c r="D32" s="215" t="e">
        <f>#REF!</f>
        <v>#REF!</v>
      </c>
      <c r="E32" s="15" t="s">
        <v>4</v>
      </c>
    </row>
    <row r="33" spans="2:5" x14ac:dyDescent="0.2">
      <c r="C33" s="15" t="s">
        <v>25</v>
      </c>
      <c r="D33" s="14" t="e">
        <f>#REF!</f>
        <v>#REF!</v>
      </c>
      <c r="E33" s="15" t="s">
        <v>4</v>
      </c>
    </row>
    <row r="34" spans="2:5" x14ac:dyDescent="0.2">
      <c r="C34" s="15" t="s">
        <v>26</v>
      </c>
      <c r="D34" s="14" t="e">
        <f>#REF!</f>
        <v>#REF!</v>
      </c>
      <c r="E34" s="15" t="s">
        <v>4</v>
      </c>
    </row>
    <row r="35" spans="2:5" x14ac:dyDescent="0.2">
      <c r="C35" s="15" t="s">
        <v>27</v>
      </c>
      <c r="D35" s="14" t="e">
        <f>#REF!</f>
        <v>#REF!</v>
      </c>
      <c r="E35" s="15" t="s">
        <v>4</v>
      </c>
    </row>
    <row r="36" spans="2:5" x14ac:dyDescent="0.2">
      <c r="C36" s="15" t="s">
        <v>10</v>
      </c>
      <c r="D36" s="14" t="e">
        <f>#REF!</f>
        <v>#REF!</v>
      </c>
      <c r="E36" s="15" t="s">
        <v>4</v>
      </c>
    </row>
    <row r="37" spans="2:5" x14ac:dyDescent="0.2">
      <c r="C37" s="15" t="s">
        <v>28</v>
      </c>
      <c r="D37" s="14" t="e">
        <f>#REF!</f>
        <v>#REF!</v>
      </c>
      <c r="E37" s="15" t="s">
        <v>4</v>
      </c>
    </row>
    <row r="38" spans="2:5" ht="13.5" thickBot="1" x14ac:dyDescent="0.25">
      <c r="C38" s="15" t="s">
        <v>29</v>
      </c>
      <c r="D38" s="16" t="e">
        <f>#REF!</f>
        <v>#REF!</v>
      </c>
      <c r="E38" s="17" t="s">
        <v>4</v>
      </c>
    </row>
    <row r="39" spans="2:5" x14ac:dyDescent="0.2">
      <c r="C39" s="18" t="s">
        <v>11</v>
      </c>
      <c r="D39" s="25" t="e">
        <f>SUM(D30:D38)</f>
        <v>#REF!</v>
      </c>
      <c r="E39" s="1" t="s">
        <v>4</v>
      </c>
    </row>
    <row r="41" spans="2:5" x14ac:dyDescent="0.2">
      <c r="B41" s="2" t="s">
        <v>30</v>
      </c>
    </row>
    <row r="42" spans="2:5" x14ac:dyDescent="0.2">
      <c r="C42" s="5" t="s">
        <v>31</v>
      </c>
      <c r="D42" s="13" t="e">
        <f>D22</f>
        <v>#REF!</v>
      </c>
      <c r="E42" s="5" t="s">
        <v>4</v>
      </c>
    </row>
    <row r="43" spans="2:5" ht="13.5" thickBot="1" x14ac:dyDescent="0.25">
      <c r="C43" s="15" t="s">
        <v>32</v>
      </c>
      <c r="D43" s="26" t="e">
        <f>D27+D39</f>
        <v>#REF!</v>
      </c>
      <c r="E43" s="17" t="s">
        <v>4</v>
      </c>
    </row>
    <row r="44" spans="2:5" x14ac:dyDescent="0.2">
      <c r="C44" s="18" t="s">
        <v>33</v>
      </c>
      <c r="D44" s="25" t="e">
        <f>D42-D43</f>
        <v>#REF!</v>
      </c>
      <c r="E44" s="1" t="s">
        <v>4</v>
      </c>
    </row>
    <row r="46" spans="2:5" x14ac:dyDescent="0.2">
      <c r="B46" s="2" t="s">
        <v>34</v>
      </c>
    </row>
    <row r="47" spans="2:5" ht="15" x14ac:dyDescent="0.25">
      <c r="C47" s="27" t="s">
        <v>35</v>
      </c>
      <c r="D47" s="28" t="e">
        <f>IF(D44&gt;0,D44,"NA")</f>
        <v>#REF!</v>
      </c>
      <c r="E47" s="29" t="s">
        <v>4</v>
      </c>
    </row>
    <row r="49" spans="2:5" x14ac:dyDescent="0.2">
      <c r="B49" s="2" t="s">
        <v>36</v>
      </c>
    </row>
    <row r="50" spans="2:5" x14ac:dyDescent="0.2">
      <c r="C50" s="5" t="s">
        <v>37</v>
      </c>
      <c r="D50" s="4" t="e">
        <f>IF(D44&lt;0,ABS(D44), "NA" )</f>
        <v>#REF!</v>
      </c>
      <c r="E50" s="5" t="s">
        <v>4</v>
      </c>
    </row>
    <row r="51" spans="2:5" x14ac:dyDescent="0.2">
      <c r="C51" s="15" t="s">
        <v>38</v>
      </c>
      <c r="D51" s="30">
        <v>0.9</v>
      </c>
      <c r="E51" s="15"/>
    </row>
    <row r="52" spans="2:5" ht="15" x14ac:dyDescent="0.25">
      <c r="C52" s="27" t="s">
        <v>39</v>
      </c>
      <c r="D52" s="28" t="e">
        <f>IF(D50="NA","NA",ABS((ROUNDUP(D50/D51,0))))</f>
        <v>#REF!</v>
      </c>
      <c r="E52" s="29" t="s">
        <v>4</v>
      </c>
    </row>
  </sheetData>
  <mergeCells count="1">
    <mergeCell ref="B2:E2"/>
  </mergeCells>
  <pageMargins left="0.75" right="0.75" top="0.5" bottom="0.5"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B2:O52"/>
  <sheetViews>
    <sheetView workbookViewId="0"/>
  </sheetViews>
  <sheetFormatPr defaultRowHeight="12.75" x14ac:dyDescent="0.2"/>
  <cols>
    <col min="1" max="1" width="9.140625" style="88"/>
    <col min="2" max="2" width="4.7109375" style="88" customWidth="1"/>
    <col min="3" max="3" width="58.7109375" style="88" customWidth="1"/>
    <col min="4" max="4" width="9.140625" style="88"/>
    <col min="5" max="5" width="6.140625" style="88" customWidth="1"/>
    <col min="6" max="6" width="10.5703125" style="88" customWidth="1"/>
    <col min="7" max="257" width="9.140625" style="88"/>
    <col min="258" max="258" width="4.7109375" style="88" customWidth="1"/>
    <col min="259" max="259" width="58.7109375" style="88" customWidth="1"/>
    <col min="260" max="260" width="9.140625" style="88"/>
    <col min="261" max="261" width="6.140625" style="88" customWidth="1"/>
    <col min="262" max="513" width="9.140625" style="88"/>
    <col min="514" max="514" width="4.7109375" style="88" customWidth="1"/>
    <col min="515" max="515" width="58.7109375" style="88" customWidth="1"/>
    <col min="516" max="516" width="9.140625" style="88"/>
    <col min="517" max="517" width="6.140625" style="88" customWidth="1"/>
    <col min="518" max="769" width="9.140625" style="88"/>
    <col min="770" max="770" width="4.7109375" style="88" customWidth="1"/>
    <col min="771" max="771" width="58.7109375" style="88" customWidth="1"/>
    <col min="772" max="772" width="9.140625" style="88"/>
    <col min="773" max="773" width="6.140625" style="88" customWidth="1"/>
    <col min="774" max="1025" width="9.140625" style="88"/>
    <col min="1026" max="1026" width="4.7109375" style="88" customWidth="1"/>
    <col min="1027" max="1027" width="58.7109375" style="88" customWidth="1"/>
    <col min="1028" max="1028" width="9.140625" style="88"/>
    <col min="1029" max="1029" width="6.140625" style="88" customWidth="1"/>
    <col min="1030" max="1281" width="9.140625" style="88"/>
    <col min="1282" max="1282" width="4.7109375" style="88" customWidth="1"/>
    <col min="1283" max="1283" width="58.7109375" style="88" customWidth="1"/>
    <col min="1284" max="1284" width="9.140625" style="88"/>
    <col min="1285" max="1285" width="6.140625" style="88" customWidth="1"/>
    <col min="1286" max="1537" width="9.140625" style="88"/>
    <col min="1538" max="1538" width="4.7109375" style="88" customWidth="1"/>
    <col min="1539" max="1539" width="58.7109375" style="88" customWidth="1"/>
    <col min="1540" max="1540" width="9.140625" style="88"/>
    <col min="1541" max="1541" width="6.140625" style="88" customWidth="1"/>
    <col min="1542" max="1793" width="9.140625" style="88"/>
    <col min="1794" max="1794" width="4.7109375" style="88" customWidth="1"/>
    <col min="1795" max="1795" width="58.7109375" style="88" customWidth="1"/>
    <col min="1796" max="1796" width="9.140625" style="88"/>
    <col min="1797" max="1797" width="6.140625" style="88" customWidth="1"/>
    <col min="1798" max="2049" width="9.140625" style="88"/>
    <col min="2050" max="2050" width="4.7109375" style="88" customWidth="1"/>
    <col min="2051" max="2051" width="58.7109375" style="88" customWidth="1"/>
    <col min="2052" max="2052" width="9.140625" style="88"/>
    <col min="2053" max="2053" width="6.140625" style="88" customWidth="1"/>
    <col min="2054" max="2305" width="9.140625" style="88"/>
    <col min="2306" max="2306" width="4.7109375" style="88" customWidth="1"/>
    <col min="2307" max="2307" width="58.7109375" style="88" customWidth="1"/>
    <col min="2308" max="2308" width="9.140625" style="88"/>
    <col min="2309" max="2309" width="6.140625" style="88" customWidth="1"/>
    <col min="2310" max="2561" width="9.140625" style="88"/>
    <col min="2562" max="2562" width="4.7109375" style="88" customWidth="1"/>
    <col min="2563" max="2563" width="58.7109375" style="88" customWidth="1"/>
    <col min="2564" max="2564" width="9.140625" style="88"/>
    <col min="2565" max="2565" width="6.140625" style="88" customWidth="1"/>
    <col min="2566" max="2817" width="9.140625" style="88"/>
    <col min="2818" max="2818" width="4.7109375" style="88" customWidth="1"/>
    <col min="2819" max="2819" width="58.7109375" style="88" customWidth="1"/>
    <col min="2820" max="2820" width="9.140625" style="88"/>
    <col min="2821" max="2821" width="6.140625" style="88" customWidth="1"/>
    <col min="2822" max="3073" width="9.140625" style="88"/>
    <col min="3074" max="3074" width="4.7109375" style="88" customWidth="1"/>
    <col min="3075" max="3075" width="58.7109375" style="88" customWidth="1"/>
    <col min="3076" max="3076" width="9.140625" style="88"/>
    <col min="3077" max="3077" width="6.140625" style="88" customWidth="1"/>
    <col min="3078" max="3329" width="9.140625" style="88"/>
    <col min="3330" max="3330" width="4.7109375" style="88" customWidth="1"/>
    <col min="3331" max="3331" width="58.7109375" style="88" customWidth="1"/>
    <col min="3332" max="3332" width="9.140625" style="88"/>
    <col min="3333" max="3333" width="6.140625" style="88" customWidth="1"/>
    <col min="3334" max="3585" width="9.140625" style="88"/>
    <col min="3586" max="3586" width="4.7109375" style="88" customWidth="1"/>
    <col min="3587" max="3587" width="58.7109375" style="88" customWidth="1"/>
    <col min="3588" max="3588" width="9.140625" style="88"/>
    <col min="3589" max="3589" width="6.140625" style="88" customWidth="1"/>
    <col min="3590" max="3841" width="9.140625" style="88"/>
    <col min="3842" max="3842" width="4.7109375" style="88" customWidth="1"/>
    <col min="3843" max="3843" width="58.7109375" style="88" customWidth="1"/>
    <col min="3844" max="3844" width="9.140625" style="88"/>
    <col min="3845" max="3845" width="6.140625" style="88" customWidth="1"/>
    <col min="3846" max="4097" width="9.140625" style="88"/>
    <col min="4098" max="4098" width="4.7109375" style="88" customWidth="1"/>
    <col min="4099" max="4099" width="58.7109375" style="88" customWidth="1"/>
    <col min="4100" max="4100" width="9.140625" style="88"/>
    <col min="4101" max="4101" width="6.140625" style="88" customWidth="1"/>
    <col min="4102" max="4353" width="9.140625" style="88"/>
    <col min="4354" max="4354" width="4.7109375" style="88" customWidth="1"/>
    <col min="4355" max="4355" width="58.7109375" style="88" customWidth="1"/>
    <col min="4356" max="4356" width="9.140625" style="88"/>
    <col min="4357" max="4357" width="6.140625" style="88" customWidth="1"/>
    <col min="4358" max="4609" width="9.140625" style="88"/>
    <col min="4610" max="4610" width="4.7109375" style="88" customWidth="1"/>
    <col min="4611" max="4611" width="58.7109375" style="88" customWidth="1"/>
    <col min="4612" max="4612" width="9.140625" style="88"/>
    <col min="4613" max="4613" width="6.140625" style="88" customWidth="1"/>
    <col min="4614" max="4865" width="9.140625" style="88"/>
    <col min="4866" max="4866" width="4.7109375" style="88" customWidth="1"/>
    <col min="4867" max="4867" width="58.7109375" style="88" customWidth="1"/>
    <col min="4868" max="4868" width="9.140625" style="88"/>
    <col min="4869" max="4869" width="6.140625" style="88" customWidth="1"/>
    <col min="4870" max="5121" width="9.140625" style="88"/>
    <col min="5122" max="5122" width="4.7109375" style="88" customWidth="1"/>
    <col min="5123" max="5123" width="58.7109375" style="88" customWidth="1"/>
    <col min="5124" max="5124" width="9.140625" style="88"/>
    <col min="5125" max="5125" width="6.140625" style="88" customWidth="1"/>
    <col min="5126" max="5377" width="9.140625" style="88"/>
    <col min="5378" max="5378" width="4.7109375" style="88" customWidth="1"/>
    <col min="5379" max="5379" width="58.7109375" style="88" customWidth="1"/>
    <col min="5380" max="5380" width="9.140625" style="88"/>
    <col min="5381" max="5381" width="6.140625" style="88" customWidth="1"/>
    <col min="5382" max="5633" width="9.140625" style="88"/>
    <col min="5634" max="5634" width="4.7109375" style="88" customWidth="1"/>
    <col min="5635" max="5635" width="58.7109375" style="88" customWidth="1"/>
    <col min="5636" max="5636" width="9.140625" style="88"/>
    <col min="5637" max="5637" width="6.140625" style="88" customWidth="1"/>
    <col min="5638" max="5889" width="9.140625" style="88"/>
    <col min="5890" max="5890" width="4.7109375" style="88" customWidth="1"/>
    <col min="5891" max="5891" width="58.7109375" style="88" customWidth="1"/>
    <col min="5892" max="5892" width="9.140625" style="88"/>
    <col min="5893" max="5893" width="6.140625" style="88" customWidth="1"/>
    <col min="5894" max="6145" width="9.140625" style="88"/>
    <col min="6146" max="6146" width="4.7109375" style="88" customWidth="1"/>
    <col min="6147" max="6147" width="58.7109375" style="88" customWidth="1"/>
    <col min="6148" max="6148" width="9.140625" style="88"/>
    <col min="6149" max="6149" width="6.140625" style="88" customWidth="1"/>
    <col min="6150" max="6401" width="9.140625" style="88"/>
    <col min="6402" max="6402" width="4.7109375" style="88" customWidth="1"/>
    <col min="6403" max="6403" width="58.7109375" style="88" customWidth="1"/>
    <col min="6404" max="6404" width="9.140625" style="88"/>
    <col min="6405" max="6405" width="6.140625" style="88" customWidth="1"/>
    <col min="6406" max="6657" width="9.140625" style="88"/>
    <col min="6658" max="6658" width="4.7109375" style="88" customWidth="1"/>
    <col min="6659" max="6659" width="58.7109375" style="88" customWidth="1"/>
    <col min="6660" max="6660" width="9.140625" style="88"/>
    <col min="6661" max="6661" width="6.140625" style="88" customWidth="1"/>
    <col min="6662" max="6913" width="9.140625" style="88"/>
    <col min="6914" max="6914" width="4.7109375" style="88" customWidth="1"/>
    <col min="6915" max="6915" width="58.7109375" style="88" customWidth="1"/>
    <col min="6916" max="6916" width="9.140625" style="88"/>
    <col min="6917" max="6917" width="6.140625" style="88" customWidth="1"/>
    <col min="6918" max="7169" width="9.140625" style="88"/>
    <col min="7170" max="7170" width="4.7109375" style="88" customWidth="1"/>
    <col min="7171" max="7171" width="58.7109375" style="88" customWidth="1"/>
    <col min="7172" max="7172" width="9.140625" style="88"/>
    <col min="7173" max="7173" width="6.140625" style="88" customWidth="1"/>
    <col min="7174" max="7425" width="9.140625" style="88"/>
    <col min="7426" max="7426" width="4.7109375" style="88" customWidth="1"/>
    <col min="7427" max="7427" width="58.7109375" style="88" customWidth="1"/>
    <col min="7428" max="7428" width="9.140625" style="88"/>
    <col min="7429" max="7429" width="6.140625" style="88" customWidth="1"/>
    <col min="7430" max="7681" width="9.140625" style="88"/>
    <col min="7682" max="7682" width="4.7109375" style="88" customWidth="1"/>
    <col min="7683" max="7683" width="58.7109375" style="88" customWidth="1"/>
    <col min="7684" max="7684" width="9.140625" style="88"/>
    <col min="7685" max="7685" width="6.140625" style="88" customWidth="1"/>
    <col min="7686" max="7937" width="9.140625" style="88"/>
    <col min="7938" max="7938" width="4.7109375" style="88" customWidth="1"/>
    <col min="7939" max="7939" width="58.7109375" style="88" customWidth="1"/>
    <col min="7940" max="7940" width="9.140625" style="88"/>
    <col min="7941" max="7941" width="6.140625" style="88" customWidth="1"/>
    <col min="7942" max="8193" width="9.140625" style="88"/>
    <col min="8194" max="8194" width="4.7109375" style="88" customWidth="1"/>
    <col min="8195" max="8195" width="58.7109375" style="88" customWidth="1"/>
    <col min="8196" max="8196" width="9.140625" style="88"/>
    <col min="8197" max="8197" width="6.140625" style="88" customWidth="1"/>
    <col min="8198" max="8449" width="9.140625" style="88"/>
    <col min="8450" max="8450" width="4.7109375" style="88" customWidth="1"/>
    <col min="8451" max="8451" width="58.7109375" style="88" customWidth="1"/>
    <col min="8452" max="8452" width="9.140625" style="88"/>
    <col min="8453" max="8453" width="6.140625" style="88" customWidth="1"/>
    <col min="8454" max="8705" width="9.140625" style="88"/>
    <col min="8706" max="8706" width="4.7109375" style="88" customWidth="1"/>
    <col min="8707" max="8707" width="58.7109375" style="88" customWidth="1"/>
    <col min="8708" max="8708" width="9.140625" style="88"/>
    <col min="8709" max="8709" width="6.140625" style="88" customWidth="1"/>
    <col min="8710" max="8961" width="9.140625" style="88"/>
    <col min="8962" max="8962" width="4.7109375" style="88" customWidth="1"/>
    <col min="8963" max="8963" width="58.7109375" style="88" customWidth="1"/>
    <col min="8964" max="8964" width="9.140625" style="88"/>
    <col min="8965" max="8965" width="6.140625" style="88" customWidth="1"/>
    <col min="8966" max="9217" width="9.140625" style="88"/>
    <col min="9218" max="9218" width="4.7109375" style="88" customWidth="1"/>
    <col min="9219" max="9219" width="58.7109375" style="88" customWidth="1"/>
    <col min="9220" max="9220" width="9.140625" style="88"/>
    <col min="9221" max="9221" width="6.140625" style="88" customWidth="1"/>
    <col min="9222" max="9473" width="9.140625" style="88"/>
    <col min="9474" max="9474" width="4.7109375" style="88" customWidth="1"/>
    <col min="9475" max="9475" width="58.7109375" style="88" customWidth="1"/>
    <col min="9476" max="9476" width="9.140625" style="88"/>
    <col min="9477" max="9477" width="6.140625" style="88" customWidth="1"/>
    <col min="9478" max="9729" width="9.140625" style="88"/>
    <col min="9730" max="9730" width="4.7109375" style="88" customWidth="1"/>
    <col min="9731" max="9731" width="58.7109375" style="88" customWidth="1"/>
    <col min="9732" max="9732" width="9.140625" style="88"/>
    <col min="9733" max="9733" width="6.140625" style="88" customWidth="1"/>
    <col min="9734" max="9985" width="9.140625" style="88"/>
    <col min="9986" max="9986" width="4.7109375" style="88" customWidth="1"/>
    <col min="9987" max="9987" width="58.7109375" style="88" customWidth="1"/>
    <col min="9988" max="9988" width="9.140625" style="88"/>
    <col min="9989" max="9989" width="6.140625" style="88" customWidth="1"/>
    <col min="9990" max="10241" width="9.140625" style="88"/>
    <col min="10242" max="10242" width="4.7109375" style="88" customWidth="1"/>
    <col min="10243" max="10243" width="58.7109375" style="88" customWidth="1"/>
    <col min="10244" max="10244" width="9.140625" style="88"/>
    <col min="10245" max="10245" width="6.140625" style="88" customWidth="1"/>
    <col min="10246" max="10497" width="9.140625" style="88"/>
    <col min="10498" max="10498" width="4.7109375" style="88" customWidth="1"/>
    <col min="10499" max="10499" width="58.7109375" style="88" customWidth="1"/>
    <col min="10500" max="10500" width="9.140625" style="88"/>
    <col min="10501" max="10501" width="6.140625" style="88" customWidth="1"/>
    <col min="10502" max="10753" width="9.140625" style="88"/>
    <col min="10754" max="10754" width="4.7109375" style="88" customWidth="1"/>
    <col min="10755" max="10755" width="58.7109375" style="88" customWidth="1"/>
    <col min="10756" max="10756" width="9.140625" style="88"/>
    <col min="10757" max="10757" width="6.140625" style="88" customWidth="1"/>
    <col min="10758" max="11009" width="9.140625" style="88"/>
    <col min="11010" max="11010" width="4.7109375" style="88" customWidth="1"/>
    <col min="11011" max="11011" width="58.7109375" style="88" customWidth="1"/>
    <col min="11012" max="11012" width="9.140625" style="88"/>
    <col min="11013" max="11013" width="6.140625" style="88" customWidth="1"/>
    <col min="11014" max="11265" width="9.140625" style="88"/>
    <col min="11266" max="11266" width="4.7109375" style="88" customWidth="1"/>
    <col min="11267" max="11267" width="58.7109375" style="88" customWidth="1"/>
    <col min="11268" max="11268" width="9.140625" style="88"/>
    <col min="11269" max="11269" width="6.140625" style="88" customWidth="1"/>
    <col min="11270" max="11521" width="9.140625" style="88"/>
    <col min="11522" max="11522" width="4.7109375" style="88" customWidth="1"/>
    <col min="11523" max="11523" width="58.7109375" style="88" customWidth="1"/>
    <col min="11524" max="11524" width="9.140625" style="88"/>
    <col min="11525" max="11525" width="6.140625" style="88" customWidth="1"/>
    <col min="11526" max="11777" width="9.140625" style="88"/>
    <col min="11778" max="11778" width="4.7109375" style="88" customWidth="1"/>
    <col min="11779" max="11779" width="58.7109375" style="88" customWidth="1"/>
    <col min="11780" max="11780" width="9.140625" style="88"/>
    <col min="11781" max="11781" width="6.140625" style="88" customWidth="1"/>
    <col min="11782" max="12033" width="9.140625" style="88"/>
    <col min="12034" max="12034" width="4.7109375" style="88" customWidth="1"/>
    <col min="12035" max="12035" width="58.7109375" style="88" customWidth="1"/>
    <col min="12036" max="12036" width="9.140625" style="88"/>
    <col min="12037" max="12037" width="6.140625" style="88" customWidth="1"/>
    <col min="12038" max="12289" width="9.140625" style="88"/>
    <col min="12290" max="12290" width="4.7109375" style="88" customWidth="1"/>
    <col min="12291" max="12291" width="58.7109375" style="88" customWidth="1"/>
    <col min="12292" max="12292" width="9.140625" style="88"/>
    <col min="12293" max="12293" width="6.140625" style="88" customWidth="1"/>
    <col min="12294" max="12545" width="9.140625" style="88"/>
    <col min="12546" max="12546" width="4.7109375" style="88" customWidth="1"/>
    <col min="12547" max="12547" width="58.7109375" style="88" customWidth="1"/>
    <col min="12548" max="12548" width="9.140625" style="88"/>
    <col min="12549" max="12549" width="6.140625" style="88" customWidth="1"/>
    <col min="12550" max="12801" width="9.140625" style="88"/>
    <col min="12802" max="12802" width="4.7109375" style="88" customWidth="1"/>
    <col min="12803" max="12803" width="58.7109375" style="88" customWidth="1"/>
    <col min="12804" max="12804" width="9.140625" style="88"/>
    <col min="12805" max="12805" width="6.140625" style="88" customWidth="1"/>
    <col min="12806" max="13057" width="9.140625" style="88"/>
    <col min="13058" max="13058" width="4.7109375" style="88" customWidth="1"/>
    <col min="13059" max="13059" width="58.7109375" style="88" customWidth="1"/>
    <col min="13060" max="13060" width="9.140625" style="88"/>
    <col min="13061" max="13061" width="6.140625" style="88" customWidth="1"/>
    <col min="13062" max="13313" width="9.140625" style="88"/>
    <col min="13314" max="13314" width="4.7109375" style="88" customWidth="1"/>
    <col min="13315" max="13315" width="58.7109375" style="88" customWidth="1"/>
    <col min="13316" max="13316" width="9.140625" style="88"/>
    <col min="13317" max="13317" width="6.140625" style="88" customWidth="1"/>
    <col min="13318" max="13569" width="9.140625" style="88"/>
    <col min="13570" max="13570" width="4.7109375" style="88" customWidth="1"/>
    <col min="13571" max="13571" width="58.7109375" style="88" customWidth="1"/>
    <col min="13572" max="13572" width="9.140625" style="88"/>
    <col min="13573" max="13573" width="6.140625" style="88" customWidth="1"/>
    <col min="13574" max="13825" width="9.140625" style="88"/>
    <col min="13826" max="13826" width="4.7109375" style="88" customWidth="1"/>
    <col min="13827" max="13827" width="58.7109375" style="88" customWidth="1"/>
    <col min="13828" max="13828" width="9.140625" style="88"/>
    <col min="13829" max="13829" width="6.140625" style="88" customWidth="1"/>
    <col min="13830" max="14081" width="9.140625" style="88"/>
    <col min="14082" max="14082" width="4.7109375" style="88" customWidth="1"/>
    <col min="14083" max="14083" width="58.7109375" style="88" customWidth="1"/>
    <col min="14084" max="14084" width="9.140625" style="88"/>
    <col min="14085" max="14085" width="6.140625" style="88" customWidth="1"/>
    <col min="14086" max="14337" width="9.140625" style="88"/>
    <col min="14338" max="14338" width="4.7109375" style="88" customWidth="1"/>
    <col min="14339" max="14339" width="58.7109375" style="88" customWidth="1"/>
    <col min="14340" max="14340" width="9.140625" style="88"/>
    <col min="14341" max="14341" width="6.140625" style="88" customWidth="1"/>
    <col min="14342" max="14593" width="9.140625" style="88"/>
    <col min="14594" max="14594" width="4.7109375" style="88" customWidth="1"/>
    <col min="14595" max="14595" width="58.7109375" style="88" customWidth="1"/>
    <col min="14596" max="14596" width="9.140625" style="88"/>
    <col min="14597" max="14597" width="6.140625" style="88" customWidth="1"/>
    <col min="14598" max="14849" width="9.140625" style="88"/>
    <col min="14850" max="14850" width="4.7109375" style="88" customWidth="1"/>
    <col min="14851" max="14851" width="58.7109375" style="88" customWidth="1"/>
    <col min="14852" max="14852" width="9.140625" style="88"/>
    <col min="14853" max="14853" width="6.140625" style="88" customWidth="1"/>
    <col min="14854" max="15105" width="9.140625" style="88"/>
    <col min="15106" max="15106" width="4.7109375" style="88" customWidth="1"/>
    <col min="15107" max="15107" width="58.7109375" style="88" customWidth="1"/>
    <col min="15108" max="15108" width="9.140625" style="88"/>
    <col min="15109" max="15109" width="6.140625" style="88" customWidth="1"/>
    <col min="15110" max="15361" width="9.140625" style="88"/>
    <col min="15362" max="15362" width="4.7109375" style="88" customWidth="1"/>
    <col min="15363" max="15363" width="58.7109375" style="88" customWidth="1"/>
    <col min="15364" max="15364" width="9.140625" style="88"/>
    <col min="15365" max="15365" width="6.140625" style="88" customWidth="1"/>
    <col min="15366" max="15617" width="9.140625" style="88"/>
    <col min="15618" max="15618" width="4.7109375" style="88" customWidth="1"/>
    <col min="15619" max="15619" width="58.7109375" style="88" customWidth="1"/>
    <col min="15620" max="15620" width="9.140625" style="88"/>
    <col min="15621" max="15621" width="6.140625" style="88" customWidth="1"/>
    <col min="15622" max="15873" width="9.140625" style="88"/>
    <col min="15874" max="15874" width="4.7109375" style="88" customWidth="1"/>
    <col min="15875" max="15875" width="58.7109375" style="88" customWidth="1"/>
    <col min="15876" max="15876" width="9.140625" style="88"/>
    <col min="15877" max="15877" width="6.140625" style="88" customWidth="1"/>
    <col min="15878" max="16129" width="9.140625" style="88"/>
    <col min="16130" max="16130" width="4.7109375" style="88" customWidth="1"/>
    <col min="16131" max="16131" width="58.7109375" style="88" customWidth="1"/>
    <col min="16132" max="16132" width="9.140625" style="88"/>
    <col min="16133" max="16133" width="6.140625" style="88" customWidth="1"/>
    <col min="16134" max="16384" width="9.140625" style="88"/>
  </cols>
  <sheetData>
    <row r="2" spans="2:15" ht="31.5" customHeight="1" thickBot="1" x14ac:dyDescent="0.25">
      <c r="B2" s="690" t="s">
        <v>71</v>
      </c>
      <c r="C2" s="691"/>
      <c r="D2" s="691"/>
      <c r="E2" s="691"/>
    </row>
    <row r="4" spans="2:15" x14ac:dyDescent="0.2">
      <c r="B4" s="89" t="s">
        <v>2</v>
      </c>
    </row>
    <row r="5" spans="2:15" x14ac:dyDescent="0.2">
      <c r="B5" s="89"/>
      <c r="C5" s="90" t="s">
        <v>3</v>
      </c>
      <c r="D5" s="4" t="e">
        <f>SUM(#REF!)</f>
        <v>#REF!</v>
      </c>
      <c r="E5" s="91" t="s">
        <v>4</v>
      </c>
    </row>
    <row r="6" spans="2:15" ht="13.5" thickBot="1" x14ac:dyDescent="0.25">
      <c r="B6" s="89"/>
      <c r="C6" s="91" t="s">
        <v>5</v>
      </c>
      <c r="D6" s="16" t="e">
        <f>#REF!</f>
        <v>#REF!</v>
      </c>
      <c r="E6" s="100" t="s">
        <v>4</v>
      </c>
    </row>
    <row r="7" spans="2:15" x14ac:dyDescent="0.2">
      <c r="B7" s="89"/>
      <c r="C7" s="92" t="s">
        <v>11</v>
      </c>
      <c r="D7" s="93" t="e">
        <f>SUM(D5:D6)</f>
        <v>#REF!</v>
      </c>
      <c r="E7" s="88" t="s">
        <v>4</v>
      </c>
      <c r="H7" s="94"/>
      <c r="I7" s="94"/>
      <c r="J7" s="94"/>
      <c r="K7" s="94"/>
      <c r="L7" s="94"/>
      <c r="M7" s="94"/>
      <c r="N7" s="94"/>
      <c r="O7" s="94"/>
    </row>
    <row r="8" spans="2:15" x14ac:dyDescent="0.2">
      <c r="B8" s="89"/>
      <c r="H8" s="94"/>
      <c r="I8" s="95"/>
      <c r="J8" s="96"/>
      <c r="K8" s="95"/>
      <c r="L8" s="95"/>
      <c r="M8" s="95"/>
      <c r="N8" s="97"/>
      <c r="O8" s="96"/>
    </row>
    <row r="9" spans="2:15" x14ac:dyDescent="0.2">
      <c r="B9" s="89" t="s">
        <v>7</v>
      </c>
      <c r="H9" s="94"/>
      <c r="I9" s="95"/>
      <c r="J9" s="96"/>
      <c r="K9" s="95"/>
      <c r="L9" s="95"/>
      <c r="M9" s="95"/>
      <c r="N9" s="97"/>
      <c r="O9" s="96"/>
    </row>
    <row r="10" spans="2:15" x14ac:dyDescent="0.2">
      <c r="B10" s="89"/>
      <c r="C10" s="91" t="s">
        <v>8</v>
      </c>
      <c r="D10" s="13" t="e">
        <f>#REF!</f>
        <v>#REF!</v>
      </c>
      <c r="E10" s="91" t="s">
        <v>4</v>
      </c>
      <c r="H10" s="94"/>
      <c r="I10" s="95"/>
      <c r="J10" s="96"/>
      <c r="K10" s="95"/>
      <c r="L10" s="95"/>
      <c r="M10" s="95"/>
      <c r="N10" s="97"/>
      <c r="O10" s="96"/>
    </row>
    <row r="11" spans="2:15" x14ac:dyDescent="0.2">
      <c r="B11" s="89"/>
      <c r="C11" s="91" t="s">
        <v>9</v>
      </c>
      <c r="D11" s="14" t="e">
        <f>#REF!</f>
        <v>#REF!</v>
      </c>
      <c r="E11" s="91" t="s">
        <v>4</v>
      </c>
      <c r="H11" s="94"/>
      <c r="I11" s="95"/>
      <c r="J11" s="96"/>
      <c r="K11" s="95"/>
      <c r="L11" s="95"/>
      <c r="M11" s="95"/>
      <c r="N11" s="97"/>
      <c r="O11" s="96"/>
    </row>
    <row r="12" spans="2:15" ht="13.5" thickBot="1" x14ac:dyDescent="0.25">
      <c r="B12" s="89"/>
      <c r="C12" s="99" t="s">
        <v>10</v>
      </c>
      <c r="D12" s="16" t="e">
        <f>#REF!</f>
        <v>#REF!</v>
      </c>
      <c r="E12" s="100" t="s">
        <v>4</v>
      </c>
      <c r="H12" s="94"/>
      <c r="I12" s="95"/>
      <c r="J12" s="96"/>
      <c r="K12" s="95"/>
      <c r="L12" s="95"/>
      <c r="M12" s="95"/>
      <c r="N12" s="97"/>
      <c r="O12" s="96"/>
    </row>
    <row r="13" spans="2:15" x14ac:dyDescent="0.2">
      <c r="B13" s="89"/>
      <c r="C13" s="101" t="s">
        <v>11</v>
      </c>
      <c r="D13" s="102" t="e">
        <f>SUM(D10:D12)</f>
        <v>#REF!</v>
      </c>
      <c r="E13" s="88" t="s">
        <v>4</v>
      </c>
      <c r="H13" s="94"/>
      <c r="I13" s="95"/>
      <c r="J13" s="96"/>
      <c r="K13" s="95"/>
      <c r="L13" s="95"/>
      <c r="M13" s="95"/>
      <c r="N13" s="97"/>
      <c r="O13" s="96"/>
    </row>
    <row r="14" spans="2:15" x14ac:dyDescent="0.2">
      <c r="B14" s="89"/>
      <c r="H14" s="94"/>
      <c r="I14" s="95"/>
      <c r="J14" s="96"/>
      <c r="K14" s="95"/>
      <c r="L14" s="95"/>
      <c r="M14" s="95"/>
      <c r="N14" s="97"/>
      <c r="O14" s="96"/>
    </row>
    <row r="15" spans="2:15" s="1" customFormat="1" x14ac:dyDescent="0.2">
      <c r="B15" s="2" t="s">
        <v>12</v>
      </c>
      <c r="H15" s="9"/>
      <c r="I15" s="9"/>
      <c r="J15" s="9"/>
      <c r="K15" s="9"/>
      <c r="L15" s="9"/>
      <c r="M15" s="9"/>
      <c r="N15" s="9"/>
      <c r="O15" s="9"/>
    </row>
    <row r="16" spans="2:15" s="1" customFormat="1" x14ac:dyDescent="0.2">
      <c r="B16" s="2"/>
      <c r="C16" s="5" t="s">
        <v>13</v>
      </c>
      <c r="D16" s="13" t="e">
        <f>#REF!</f>
        <v>#REF!</v>
      </c>
      <c r="E16" s="5" t="s">
        <v>4</v>
      </c>
      <c r="J16" s="9"/>
    </row>
    <row r="17" spans="2:10" s="1" customFormat="1" x14ac:dyDescent="0.2">
      <c r="B17" s="2"/>
      <c r="C17" s="5" t="s">
        <v>14</v>
      </c>
      <c r="D17" s="20" t="e">
        <f>#REF!</f>
        <v>#REF!</v>
      </c>
      <c r="E17" s="15" t="s">
        <v>4</v>
      </c>
      <c r="J17" s="9"/>
    </row>
    <row r="18" spans="2:10" ht="13.5" thickBot="1" x14ac:dyDescent="0.25">
      <c r="B18" s="89"/>
      <c r="C18" s="99" t="s">
        <v>15</v>
      </c>
      <c r="D18" s="21" t="e">
        <f>#REF!</f>
        <v>#REF!</v>
      </c>
      <c r="E18" s="100" t="s">
        <v>4</v>
      </c>
    </row>
    <row r="19" spans="2:10" x14ac:dyDescent="0.2">
      <c r="B19" s="89"/>
      <c r="C19" s="101" t="s">
        <v>11</v>
      </c>
      <c r="D19" s="102" t="e">
        <f>SUM(D16:D18)</f>
        <v>#REF!</v>
      </c>
      <c r="E19" s="103" t="s">
        <v>4</v>
      </c>
    </row>
    <row r="20" spans="2:10" x14ac:dyDescent="0.2">
      <c r="B20" s="89"/>
      <c r="D20" s="104"/>
    </row>
    <row r="21" spans="2:10" x14ac:dyDescent="0.2">
      <c r="B21" s="89" t="s">
        <v>16</v>
      </c>
      <c r="D21" s="104"/>
    </row>
    <row r="22" spans="2:10" x14ac:dyDescent="0.2">
      <c r="B22" s="89"/>
      <c r="C22" s="91" t="s">
        <v>17</v>
      </c>
      <c r="D22" s="4" t="e">
        <f>#REF!</f>
        <v>#REF!</v>
      </c>
      <c r="E22" s="91" t="s">
        <v>4</v>
      </c>
    </row>
    <row r="23" spans="2:10" x14ac:dyDescent="0.2">
      <c r="B23" s="89"/>
    </row>
    <row r="24" spans="2:10" x14ac:dyDescent="0.2">
      <c r="B24" s="89" t="s">
        <v>18</v>
      </c>
    </row>
    <row r="25" spans="2:10" x14ac:dyDescent="0.2">
      <c r="C25" s="91" t="s">
        <v>19</v>
      </c>
      <c r="D25" s="4" t="e">
        <f>#REF!</f>
        <v>#REF!</v>
      </c>
      <c r="E25" s="91" t="s">
        <v>4</v>
      </c>
    </row>
    <row r="26" spans="2:10" ht="13.5" thickBot="1" x14ac:dyDescent="0.25">
      <c r="C26" s="99" t="s">
        <v>20</v>
      </c>
      <c r="D26" s="214" t="e">
        <f>#REF!</f>
        <v>#REF!</v>
      </c>
      <c r="E26" s="100" t="s">
        <v>4</v>
      </c>
    </row>
    <row r="27" spans="2:10" x14ac:dyDescent="0.2">
      <c r="C27" s="101" t="s">
        <v>11</v>
      </c>
      <c r="D27" s="102" t="e">
        <f>SUM(D25:D26)</f>
        <v>#REF!</v>
      </c>
      <c r="E27" s="88" t="s">
        <v>4</v>
      </c>
    </row>
    <row r="28" spans="2:10" x14ac:dyDescent="0.2">
      <c r="D28" s="105"/>
    </row>
    <row r="29" spans="2:10" x14ac:dyDescent="0.2">
      <c r="B29" s="89" t="s">
        <v>21</v>
      </c>
      <c r="D29" s="105"/>
    </row>
    <row r="30" spans="2:10" x14ac:dyDescent="0.2">
      <c r="C30" s="91" t="s">
        <v>22</v>
      </c>
      <c r="D30" s="13" t="e">
        <f>SUM(#REF!)</f>
        <v>#REF!</v>
      </c>
      <c r="E30" s="91" t="s">
        <v>4</v>
      </c>
    </row>
    <row r="31" spans="2:10" x14ac:dyDescent="0.2">
      <c r="C31" s="99" t="s">
        <v>23</v>
      </c>
      <c r="D31" s="14" t="e">
        <f>#REF!</f>
        <v>#REF!</v>
      </c>
      <c r="E31" s="99" t="s">
        <v>4</v>
      </c>
    </row>
    <row r="32" spans="2:10" x14ac:dyDescent="0.2">
      <c r="C32" s="99" t="s">
        <v>24</v>
      </c>
      <c r="D32" s="215" t="e">
        <f>#REF!</f>
        <v>#REF!</v>
      </c>
      <c r="E32" s="99" t="s">
        <v>4</v>
      </c>
    </row>
    <row r="33" spans="2:5" x14ac:dyDescent="0.2">
      <c r="C33" s="99" t="s">
        <v>25</v>
      </c>
      <c r="D33" s="14" t="e">
        <f>#REF!</f>
        <v>#REF!</v>
      </c>
      <c r="E33" s="99" t="s">
        <v>4</v>
      </c>
    </row>
    <row r="34" spans="2:5" x14ac:dyDescent="0.2">
      <c r="C34" s="99" t="s">
        <v>26</v>
      </c>
      <c r="D34" s="14" t="e">
        <f>#REF!</f>
        <v>#REF!</v>
      </c>
      <c r="E34" s="99" t="s">
        <v>4</v>
      </c>
    </row>
    <row r="35" spans="2:5" x14ac:dyDescent="0.2">
      <c r="C35" s="99" t="s">
        <v>27</v>
      </c>
      <c r="D35" s="14" t="e">
        <f>#REF!</f>
        <v>#REF!</v>
      </c>
      <c r="E35" s="99" t="s">
        <v>4</v>
      </c>
    </row>
    <row r="36" spans="2:5" x14ac:dyDescent="0.2">
      <c r="C36" s="99" t="s">
        <v>10</v>
      </c>
      <c r="D36" s="14" t="e">
        <f>#REF!</f>
        <v>#REF!</v>
      </c>
      <c r="E36" s="99" t="s">
        <v>4</v>
      </c>
    </row>
    <row r="37" spans="2:5" x14ac:dyDescent="0.2">
      <c r="C37" s="99" t="s">
        <v>28</v>
      </c>
      <c r="D37" s="14" t="e">
        <f>#REF!</f>
        <v>#REF!</v>
      </c>
      <c r="E37" s="99" t="s">
        <v>4</v>
      </c>
    </row>
    <row r="38" spans="2:5" ht="13.5" thickBot="1" x14ac:dyDescent="0.25">
      <c r="C38" s="99" t="s">
        <v>29</v>
      </c>
      <c r="D38" s="16" t="e">
        <f>#REF!</f>
        <v>#REF!</v>
      </c>
      <c r="E38" s="100" t="s">
        <v>4</v>
      </c>
    </row>
    <row r="39" spans="2:5" x14ac:dyDescent="0.2">
      <c r="C39" s="101" t="s">
        <v>11</v>
      </c>
      <c r="D39" s="93" t="e">
        <f>SUM(D30:D38)</f>
        <v>#REF!</v>
      </c>
      <c r="E39" s="88" t="s">
        <v>4</v>
      </c>
    </row>
    <row r="41" spans="2:5" x14ac:dyDescent="0.2">
      <c r="B41" s="89" t="s">
        <v>30</v>
      </c>
    </row>
    <row r="42" spans="2:5" x14ac:dyDescent="0.2">
      <c r="C42" s="91" t="s">
        <v>31</v>
      </c>
      <c r="D42" s="98" t="e">
        <f>D22</f>
        <v>#REF!</v>
      </c>
      <c r="E42" s="91" t="s">
        <v>4</v>
      </c>
    </row>
    <row r="43" spans="2:5" ht="13.5" thickBot="1" x14ac:dyDescent="0.25">
      <c r="C43" s="99" t="s">
        <v>32</v>
      </c>
      <c r="D43" s="106" t="e">
        <f>D27+D39</f>
        <v>#REF!</v>
      </c>
      <c r="E43" s="100" t="s">
        <v>4</v>
      </c>
    </row>
    <row r="44" spans="2:5" x14ac:dyDescent="0.2">
      <c r="C44" s="101" t="s">
        <v>33</v>
      </c>
      <c r="D44" s="93" t="e">
        <f>D42-D43</f>
        <v>#REF!</v>
      </c>
      <c r="E44" s="88" t="s">
        <v>4</v>
      </c>
    </row>
    <row r="46" spans="2:5" x14ac:dyDescent="0.2">
      <c r="B46" s="89" t="s">
        <v>72</v>
      </c>
    </row>
    <row r="47" spans="2:5" ht="15" x14ac:dyDescent="0.25">
      <c r="C47" s="107" t="s">
        <v>73</v>
      </c>
      <c r="D47" s="108" t="e">
        <f>D27</f>
        <v>#REF!</v>
      </c>
      <c r="E47" s="109" t="s">
        <v>4</v>
      </c>
    </row>
    <row r="49" spans="2:5" x14ac:dyDescent="0.2">
      <c r="B49" s="89" t="s">
        <v>74</v>
      </c>
    </row>
    <row r="50" spans="2:5" x14ac:dyDescent="0.2">
      <c r="C50" s="91" t="s">
        <v>37</v>
      </c>
      <c r="D50" s="239" t="e">
        <f>ABS(#REF!)</f>
        <v>#REF!</v>
      </c>
      <c r="E50" s="91" t="s">
        <v>4</v>
      </c>
    </row>
    <row r="51" spans="2:5" ht="13.5" thickBot="1" x14ac:dyDescent="0.25">
      <c r="C51" s="99" t="s">
        <v>38</v>
      </c>
      <c r="D51" s="110" t="e">
        <f>#REF!</f>
        <v>#REF!</v>
      </c>
      <c r="E51" s="100"/>
    </row>
    <row r="52" spans="2:5" ht="13.5" thickBot="1" x14ac:dyDescent="0.25">
      <c r="C52" s="111" t="s">
        <v>75</v>
      </c>
      <c r="D52" s="110" t="e">
        <f>#REF!</f>
        <v>#REF!</v>
      </c>
      <c r="E52" s="94" t="s">
        <v>4</v>
      </c>
    </row>
  </sheetData>
  <mergeCells count="1">
    <mergeCell ref="B2:E2"/>
  </mergeCells>
  <pageMargins left="0.75" right="0.75" top="0.5" bottom="0.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78F44-FFC4-4A1A-86DA-4A5B284444A2}">
  <sheetPr codeName="Sheet25"/>
  <dimension ref="A1:C3001"/>
  <sheetViews>
    <sheetView workbookViewId="0">
      <selection sqref="A1:C1"/>
    </sheetView>
  </sheetViews>
  <sheetFormatPr defaultRowHeight="15" x14ac:dyDescent="0.25"/>
  <cols>
    <col min="1" max="1" width="14.28515625" style="218" customWidth="1"/>
    <col min="2" max="2" width="26" style="473" customWidth="1"/>
    <col min="3" max="3" width="19" style="475" bestFit="1" customWidth="1"/>
  </cols>
  <sheetData>
    <row r="1" spans="1:3" ht="81.75" customHeight="1" x14ac:dyDescent="0.25">
      <c r="A1" s="590" t="s">
        <v>299</v>
      </c>
      <c r="B1" s="590"/>
      <c r="C1" s="590"/>
    </row>
    <row r="2" spans="1:3" x14ac:dyDescent="0.25">
      <c r="A2" s="472" t="s">
        <v>139</v>
      </c>
      <c r="B2" s="474" t="s">
        <v>272</v>
      </c>
      <c r="C2" s="476" t="s">
        <v>273</v>
      </c>
    </row>
    <row r="3" spans="1:3" x14ac:dyDescent="0.25">
      <c r="A3" s="218" t="str">
        <f>IF(ISNUMBER(VALUE(SUBSTITUTE('Quantities Report'!$A3,"+",""))), VALUE(SUBSTITUTE('Quantities Report'!$A3,"+","")),IF('Quantities Report'!$A3="Totals:","End of Project",$A2))</f>
        <v>Station</v>
      </c>
      <c r="B3" s="473" t="str">
        <f>IF(ISNUMBER('Quantities Report'!$A3), "",TRIM(CLEAN(SUBSTITUTE('Quantities Report'!$A3, CHAR(160), " "))))</f>
        <v/>
      </c>
      <c r="C3" s="475">
        <f>'Quantities Report'!$D3</f>
        <v>0</v>
      </c>
    </row>
    <row r="4" spans="1:3" x14ac:dyDescent="0.25">
      <c r="A4" s="532" t="str">
        <f>IF(ISNUMBER(VALUE(SUBSTITUTE('Quantities Report'!$A4,"+",""))), VALUE(SUBSTITUTE('Quantities Report'!$A4,"+","")),IF('Quantities Report'!$A4="Totals:","End of Project",$A3))</f>
        <v>Station</v>
      </c>
      <c r="B4" s="473" t="str">
        <f>IF(ISNUMBER('Quantities Report'!$A4), "",TRIM(CLEAN(SUBSTITUTE('Quantities Report'!$A4, CHAR(160), " "))))</f>
        <v/>
      </c>
      <c r="C4" s="475">
        <f>'Quantities Report'!$D4</f>
        <v>0</v>
      </c>
    </row>
    <row r="5" spans="1:3" x14ac:dyDescent="0.25">
      <c r="A5" s="532" t="str">
        <f>IF(ISNUMBER(VALUE(SUBSTITUTE('Quantities Report'!$A5,"+",""))), VALUE(SUBSTITUTE('Quantities Report'!$A5,"+","")),IF('Quantities Report'!$A5="Totals:","End of Project",$A4))</f>
        <v>Station</v>
      </c>
      <c r="B5" s="473" t="str">
        <f>IF(ISNUMBER('Quantities Report'!$A5), "",TRIM(CLEAN(SUBSTITUTE('Quantities Report'!$A5, CHAR(160), " "))))</f>
        <v/>
      </c>
      <c r="C5" s="475">
        <f>'Quantities Report'!$D5</f>
        <v>0</v>
      </c>
    </row>
    <row r="6" spans="1:3" x14ac:dyDescent="0.25">
      <c r="A6" s="532" t="str">
        <f>IF(ISNUMBER(VALUE(SUBSTITUTE('Quantities Report'!$A6,"+",""))), VALUE(SUBSTITUTE('Quantities Report'!$A6,"+","")),IF('Quantities Report'!$A6="Totals:","End of Project",$A5))</f>
        <v>Station</v>
      </c>
      <c r="B6" s="473" t="str">
        <f>IF(ISNUMBER('Quantities Report'!$A6), "",TRIM(CLEAN(SUBSTITUTE('Quantities Report'!$A6, CHAR(160), " "))))</f>
        <v/>
      </c>
      <c r="C6" s="475">
        <f>'Quantities Report'!$D6</f>
        <v>0</v>
      </c>
    </row>
    <row r="7" spans="1:3" x14ac:dyDescent="0.25">
      <c r="A7" s="532" t="str">
        <f>IF(ISNUMBER(VALUE(SUBSTITUTE('Quantities Report'!$A7,"+",""))), VALUE(SUBSTITUTE('Quantities Report'!$A7,"+","")),IF('Quantities Report'!$A7="Totals:","End of Project",$A6))</f>
        <v>Station</v>
      </c>
      <c r="B7" s="473" t="str">
        <f>IF(ISNUMBER('Quantities Report'!$A7), "",TRIM(CLEAN(SUBSTITUTE('Quantities Report'!$A7, CHAR(160), " "))))</f>
        <v/>
      </c>
      <c r="C7" s="475">
        <f>'Quantities Report'!$D7</f>
        <v>0</v>
      </c>
    </row>
    <row r="8" spans="1:3" x14ac:dyDescent="0.25">
      <c r="A8" s="532" t="str">
        <f>IF(ISNUMBER(VALUE(SUBSTITUTE('Quantities Report'!$A8,"+",""))), VALUE(SUBSTITUTE('Quantities Report'!$A8,"+","")),IF('Quantities Report'!$A8="Totals:","End of Project",$A7))</f>
        <v>Station</v>
      </c>
      <c r="B8" s="473" t="str">
        <f>IF(ISNUMBER('Quantities Report'!$A8), "",TRIM(CLEAN(SUBSTITUTE('Quantities Report'!$A8, CHAR(160), " "))))</f>
        <v/>
      </c>
      <c r="C8" s="475">
        <f>'Quantities Report'!$D8</f>
        <v>0</v>
      </c>
    </row>
    <row r="9" spans="1:3" x14ac:dyDescent="0.25">
      <c r="A9" s="532" t="str">
        <f>IF(ISNUMBER(VALUE(SUBSTITUTE('Quantities Report'!$A9,"+",""))), VALUE(SUBSTITUTE('Quantities Report'!$A9,"+","")),IF('Quantities Report'!$A9="Totals:","End of Project",$A8))</f>
        <v>Station</v>
      </c>
      <c r="B9" s="473" t="str">
        <f>IF(ISNUMBER('Quantities Report'!$A9), "",TRIM(CLEAN(SUBSTITUTE('Quantities Report'!$A9, CHAR(160), " "))))</f>
        <v/>
      </c>
      <c r="C9" s="475">
        <f>'Quantities Report'!$D9</f>
        <v>0</v>
      </c>
    </row>
    <row r="10" spans="1:3" x14ac:dyDescent="0.25">
      <c r="A10" s="532" t="str">
        <f>IF(ISNUMBER(VALUE(SUBSTITUTE('Quantities Report'!$A10,"+",""))), VALUE(SUBSTITUTE('Quantities Report'!$A10,"+","")),IF('Quantities Report'!$A10="Totals:","End of Project",$A9))</f>
        <v>Station</v>
      </c>
      <c r="B10" s="473" t="str">
        <f>IF(ISNUMBER('Quantities Report'!$A10), "",TRIM(CLEAN(SUBSTITUTE('Quantities Report'!$A10, CHAR(160), " "))))</f>
        <v/>
      </c>
      <c r="C10" s="475">
        <f>'Quantities Report'!$D10</f>
        <v>0</v>
      </c>
    </row>
    <row r="11" spans="1:3" x14ac:dyDescent="0.25">
      <c r="A11" s="532" t="str">
        <f>IF(ISNUMBER(VALUE(SUBSTITUTE('Quantities Report'!$A11,"+",""))), VALUE(SUBSTITUTE('Quantities Report'!$A11,"+","")),IF('Quantities Report'!$A11="Totals:","End of Project",$A10))</f>
        <v>Station</v>
      </c>
      <c r="B11" s="473" t="str">
        <f>IF(ISNUMBER('Quantities Report'!$A11), "",TRIM(CLEAN(SUBSTITUTE('Quantities Report'!$A11, CHAR(160), " "))))</f>
        <v/>
      </c>
      <c r="C11" s="475">
        <f>'Quantities Report'!$D11</f>
        <v>0</v>
      </c>
    </row>
    <row r="12" spans="1:3" x14ac:dyDescent="0.25">
      <c r="A12" s="532" t="str">
        <f>IF(ISNUMBER(VALUE(SUBSTITUTE('Quantities Report'!$A12,"+",""))), VALUE(SUBSTITUTE('Quantities Report'!$A12,"+","")),IF('Quantities Report'!$A12="Totals:","End of Project",$A11))</f>
        <v>Station</v>
      </c>
      <c r="B12" s="473" t="str">
        <f>IF(ISNUMBER('Quantities Report'!$A12), "",TRIM(CLEAN(SUBSTITUTE('Quantities Report'!$A12, CHAR(160), " "))))</f>
        <v/>
      </c>
      <c r="C12" s="475">
        <f>'Quantities Report'!$D12</f>
        <v>0</v>
      </c>
    </row>
    <row r="13" spans="1:3" x14ac:dyDescent="0.25">
      <c r="A13" s="532" t="str">
        <f>IF(ISNUMBER(VALUE(SUBSTITUTE('Quantities Report'!$A13,"+",""))), VALUE(SUBSTITUTE('Quantities Report'!$A13,"+","")),IF('Quantities Report'!$A13="Totals:","End of Project",$A12))</f>
        <v>Station</v>
      </c>
      <c r="B13" s="473" t="str">
        <f>IF(ISNUMBER('Quantities Report'!$A13), "",TRIM(CLEAN(SUBSTITUTE('Quantities Report'!$A13, CHAR(160), " "))))</f>
        <v/>
      </c>
      <c r="C13" s="475">
        <f>'Quantities Report'!$D13</f>
        <v>0</v>
      </c>
    </row>
    <row r="14" spans="1:3" x14ac:dyDescent="0.25">
      <c r="A14" s="532" t="str">
        <f>IF(ISNUMBER(VALUE(SUBSTITUTE('Quantities Report'!$A14,"+",""))), VALUE(SUBSTITUTE('Quantities Report'!$A14,"+","")),IF('Quantities Report'!$A14="Totals:","End of Project",$A13))</f>
        <v>Station</v>
      </c>
      <c r="B14" s="473" t="str">
        <f>IF(ISNUMBER('Quantities Report'!$A14), "",TRIM(CLEAN(SUBSTITUTE('Quantities Report'!$A14, CHAR(160), " "))))</f>
        <v/>
      </c>
      <c r="C14" s="475">
        <f>'Quantities Report'!$D14</f>
        <v>0</v>
      </c>
    </row>
    <row r="15" spans="1:3" x14ac:dyDescent="0.25">
      <c r="A15" s="532" t="str">
        <f>IF(ISNUMBER(VALUE(SUBSTITUTE('Quantities Report'!$A15,"+",""))), VALUE(SUBSTITUTE('Quantities Report'!$A15,"+","")),IF('Quantities Report'!$A15="Totals:","End of Project",$A14))</f>
        <v>Station</v>
      </c>
      <c r="B15" s="473" t="str">
        <f>IF(ISNUMBER('Quantities Report'!$A15), "",TRIM(CLEAN(SUBSTITUTE('Quantities Report'!$A15, CHAR(160), " "))))</f>
        <v/>
      </c>
      <c r="C15" s="475">
        <f>'Quantities Report'!$D15</f>
        <v>0</v>
      </c>
    </row>
    <row r="16" spans="1:3" x14ac:dyDescent="0.25">
      <c r="A16" s="532" t="str">
        <f>IF(ISNUMBER(VALUE(SUBSTITUTE('Quantities Report'!$A16,"+",""))), VALUE(SUBSTITUTE('Quantities Report'!$A16,"+","")),IF('Quantities Report'!$A16="Totals:","End of Project",$A15))</f>
        <v>Station</v>
      </c>
      <c r="B16" s="473" t="str">
        <f>IF(ISNUMBER('Quantities Report'!$A16), "",TRIM(CLEAN(SUBSTITUTE('Quantities Report'!$A16, CHAR(160), " "))))</f>
        <v/>
      </c>
      <c r="C16" s="475">
        <f>'Quantities Report'!$D16</f>
        <v>0</v>
      </c>
    </row>
    <row r="17" spans="1:3" x14ac:dyDescent="0.25">
      <c r="A17" s="532" t="str">
        <f>IF(ISNUMBER(VALUE(SUBSTITUTE('Quantities Report'!$A17,"+",""))), VALUE(SUBSTITUTE('Quantities Report'!$A17,"+","")),IF('Quantities Report'!$A17="Totals:","End of Project",$A16))</f>
        <v>Station</v>
      </c>
      <c r="B17" s="473" t="str">
        <f>IF(ISNUMBER('Quantities Report'!$A17), "",TRIM(CLEAN(SUBSTITUTE('Quantities Report'!$A17, CHAR(160), " "))))</f>
        <v/>
      </c>
      <c r="C17" s="475">
        <f>'Quantities Report'!$D17</f>
        <v>0</v>
      </c>
    </row>
    <row r="18" spans="1:3" x14ac:dyDescent="0.25">
      <c r="A18" s="532" t="str">
        <f>IF(ISNUMBER(VALUE(SUBSTITUTE('Quantities Report'!$A18,"+",""))), VALUE(SUBSTITUTE('Quantities Report'!$A18,"+","")),IF('Quantities Report'!$A18="Totals:","End of Project",$A17))</f>
        <v>Station</v>
      </c>
      <c r="B18" s="473" t="str">
        <f>IF(ISNUMBER('Quantities Report'!$A18), "",TRIM(CLEAN(SUBSTITUTE('Quantities Report'!$A18, CHAR(160), " "))))</f>
        <v/>
      </c>
      <c r="C18" s="475">
        <f>'Quantities Report'!$D18</f>
        <v>0</v>
      </c>
    </row>
    <row r="19" spans="1:3" x14ac:dyDescent="0.25">
      <c r="A19" s="532" t="str">
        <f>IF(ISNUMBER(VALUE(SUBSTITUTE('Quantities Report'!$A19,"+",""))), VALUE(SUBSTITUTE('Quantities Report'!$A19,"+","")),IF('Quantities Report'!$A19="Totals:","End of Project",$A18))</f>
        <v>Station</v>
      </c>
      <c r="B19" s="473" t="str">
        <f>IF(ISNUMBER('Quantities Report'!$A19), "",TRIM(CLEAN(SUBSTITUTE('Quantities Report'!$A19, CHAR(160), " "))))</f>
        <v/>
      </c>
      <c r="C19" s="475">
        <f>'Quantities Report'!$D19</f>
        <v>0</v>
      </c>
    </row>
    <row r="20" spans="1:3" x14ac:dyDescent="0.25">
      <c r="A20" s="532" t="str">
        <f>IF(ISNUMBER(VALUE(SUBSTITUTE('Quantities Report'!$A20,"+",""))), VALUE(SUBSTITUTE('Quantities Report'!$A20,"+","")),IF('Quantities Report'!$A20="Totals:","End of Project",$A19))</f>
        <v>Station</v>
      </c>
      <c r="B20" s="473" t="str">
        <f>IF(ISNUMBER('Quantities Report'!$A20), "",TRIM(CLEAN(SUBSTITUTE('Quantities Report'!$A20, CHAR(160), " "))))</f>
        <v/>
      </c>
      <c r="C20" s="475">
        <f>'Quantities Report'!$D20</f>
        <v>0</v>
      </c>
    </row>
    <row r="21" spans="1:3" x14ac:dyDescent="0.25">
      <c r="A21" s="532" t="str">
        <f>IF(ISNUMBER(VALUE(SUBSTITUTE('Quantities Report'!$A21,"+",""))), VALUE(SUBSTITUTE('Quantities Report'!$A21,"+","")),IF('Quantities Report'!$A21="Totals:","End of Project",$A20))</f>
        <v>Station</v>
      </c>
      <c r="B21" s="473" t="str">
        <f>IF(ISNUMBER('Quantities Report'!$A21), "",TRIM(CLEAN(SUBSTITUTE('Quantities Report'!$A21, CHAR(160), " "))))</f>
        <v/>
      </c>
      <c r="C21" s="475">
        <f>'Quantities Report'!$D21</f>
        <v>0</v>
      </c>
    </row>
    <row r="22" spans="1:3" x14ac:dyDescent="0.25">
      <c r="A22" s="532" t="str">
        <f>IF(ISNUMBER(VALUE(SUBSTITUTE('Quantities Report'!$A22,"+",""))), VALUE(SUBSTITUTE('Quantities Report'!$A22,"+","")),IF('Quantities Report'!$A22="Totals:","End of Project",$A21))</f>
        <v>Station</v>
      </c>
      <c r="B22" s="473" t="str">
        <f>IF(ISNUMBER('Quantities Report'!$A22), "",TRIM(CLEAN(SUBSTITUTE('Quantities Report'!$A22, CHAR(160), " "))))</f>
        <v/>
      </c>
      <c r="C22" s="475">
        <f>'Quantities Report'!$D22</f>
        <v>0</v>
      </c>
    </row>
    <row r="23" spans="1:3" x14ac:dyDescent="0.25">
      <c r="A23" s="532" t="str">
        <f>IF(ISNUMBER(VALUE(SUBSTITUTE('Quantities Report'!$A23,"+",""))), VALUE(SUBSTITUTE('Quantities Report'!$A23,"+","")),IF('Quantities Report'!$A23="Totals:","End of Project",$A22))</f>
        <v>Station</v>
      </c>
      <c r="B23" s="473" t="str">
        <f>IF(ISNUMBER('Quantities Report'!$A23), "",TRIM(CLEAN(SUBSTITUTE('Quantities Report'!$A23, CHAR(160), " "))))</f>
        <v/>
      </c>
      <c r="C23" s="475">
        <f>'Quantities Report'!$D23</f>
        <v>0</v>
      </c>
    </row>
    <row r="24" spans="1:3" x14ac:dyDescent="0.25">
      <c r="A24" s="532" t="str">
        <f>IF(ISNUMBER(VALUE(SUBSTITUTE('Quantities Report'!$A24,"+",""))), VALUE(SUBSTITUTE('Quantities Report'!$A24,"+","")),IF('Quantities Report'!$A24="Totals:","End of Project",$A23))</f>
        <v>Station</v>
      </c>
      <c r="B24" s="473" t="str">
        <f>IF(ISNUMBER('Quantities Report'!$A24), "",TRIM(CLEAN(SUBSTITUTE('Quantities Report'!$A24, CHAR(160), " "))))</f>
        <v/>
      </c>
      <c r="C24" s="475">
        <f>'Quantities Report'!$D24</f>
        <v>0</v>
      </c>
    </row>
    <row r="25" spans="1:3" x14ac:dyDescent="0.25">
      <c r="A25" s="532" t="str">
        <f>IF(ISNUMBER(VALUE(SUBSTITUTE('Quantities Report'!$A25,"+",""))), VALUE(SUBSTITUTE('Quantities Report'!$A25,"+","")),IF('Quantities Report'!$A25="Totals:","End of Project",$A24))</f>
        <v>Station</v>
      </c>
      <c r="B25" s="473" t="str">
        <f>IF(ISNUMBER('Quantities Report'!$A25), "",TRIM(CLEAN(SUBSTITUTE('Quantities Report'!$A25, CHAR(160), " "))))</f>
        <v/>
      </c>
      <c r="C25" s="475">
        <f>'Quantities Report'!$D25</f>
        <v>0</v>
      </c>
    </row>
    <row r="26" spans="1:3" x14ac:dyDescent="0.25">
      <c r="A26" s="532" t="str">
        <f>IF(ISNUMBER(VALUE(SUBSTITUTE('Quantities Report'!$A26,"+",""))), VALUE(SUBSTITUTE('Quantities Report'!$A26,"+","")),IF('Quantities Report'!$A26="Totals:","End of Project",$A25))</f>
        <v>Station</v>
      </c>
      <c r="B26" s="473" t="str">
        <f>IF(ISNUMBER('Quantities Report'!$A26), "",TRIM(CLEAN(SUBSTITUTE('Quantities Report'!$A26, CHAR(160), " "))))</f>
        <v/>
      </c>
      <c r="C26" s="475">
        <f>'Quantities Report'!$D26</f>
        <v>0</v>
      </c>
    </row>
    <row r="27" spans="1:3" x14ac:dyDescent="0.25">
      <c r="A27" s="532" t="str">
        <f>IF(ISNUMBER(VALUE(SUBSTITUTE('Quantities Report'!$A27,"+",""))), VALUE(SUBSTITUTE('Quantities Report'!$A27,"+","")),IF('Quantities Report'!$A27="Totals:","End of Project",$A26))</f>
        <v>Station</v>
      </c>
      <c r="B27" s="473" t="str">
        <f>IF(ISNUMBER('Quantities Report'!$A27), "",TRIM(CLEAN(SUBSTITUTE('Quantities Report'!$A27, CHAR(160), " "))))</f>
        <v/>
      </c>
      <c r="C27" s="475">
        <f>'Quantities Report'!$D27</f>
        <v>0</v>
      </c>
    </row>
    <row r="28" spans="1:3" x14ac:dyDescent="0.25">
      <c r="A28" s="532" t="str">
        <f>IF(ISNUMBER(VALUE(SUBSTITUTE('Quantities Report'!$A28,"+",""))), VALUE(SUBSTITUTE('Quantities Report'!$A28,"+","")),IF('Quantities Report'!$A28="Totals:","End of Project",$A27))</f>
        <v>Station</v>
      </c>
      <c r="B28" s="473" t="str">
        <f>IF(ISNUMBER('Quantities Report'!$A28), "",TRIM(CLEAN(SUBSTITUTE('Quantities Report'!$A28, CHAR(160), " "))))</f>
        <v/>
      </c>
      <c r="C28" s="475">
        <f>'Quantities Report'!$D28</f>
        <v>0</v>
      </c>
    </row>
    <row r="29" spans="1:3" x14ac:dyDescent="0.25">
      <c r="A29" s="532" t="str">
        <f>IF(ISNUMBER(VALUE(SUBSTITUTE('Quantities Report'!$A29,"+",""))), VALUE(SUBSTITUTE('Quantities Report'!$A29,"+","")),IF('Quantities Report'!$A29="Totals:","End of Project",$A28))</f>
        <v>Station</v>
      </c>
      <c r="B29" s="473" t="str">
        <f>IF(ISNUMBER('Quantities Report'!$A29), "",TRIM(CLEAN(SUBSTITUTE('Quantities Report'!$A29, CHAR(160), " "))))</f>
        <v/>
      </c>
      <c r="C29" s="475">
        <f>'Quantities Report'!$D29</f>
        <v>0</v>
      </c>
    </row>
    <row r="30" spans="1:3" x14ac:dyDescent="0.25">
      <c r="A30" s="532" t="str">
        <f>IF(ISNUMBER(VALUE(SUBSTITUTE('Quantities Report'!$A30,"+",""))), VALUE(SUBSTITUTE('Quantities Report'!$A30,"+","")),IF('Quantities Report'!$A30="Totals:","End of Project",$A29))</f>
        <v>Station</v>
      </c>
      <c r="B30" s="473" t="str">
        <f>IF(ISNUMBER('Quantities Report'!$A30), "",TRIM(CLEAN(SUBSTITUTE('Quantities Report'!$A30, CHAR(160), " "))))</f>
        <v/>
      </c>
      <c r="C30" s="475">
        <f>'Quantities Report'!$D30</f>
        <v>0</v>
      </c>
    </row>
    <row r="31" spans="1:3" x14ac:dyDescent="0.25">
      <c r="A31" s="532" t="str">
        <f>IF(ISNUMBER(VALUE(SUBSTITUTE('Quantities Report'!$A31,"+",""))), VALUE(SUBSTITUTE('Quantities Report'!$A31,"+","")),IF('Quantities Report'!$A31="Totals:","End of Project",$A30))</f>
        <v>Station</v>
      </c>
      <c r="B31" s="473" t="str">
        <f>IF(ISNUMBER('Quantities Report'!$A31), "",TRIM(CLEAN(SUBSTITUTE('Quantities Report'!$A31, CHAR(160), " "))))</f>
        <v/>
      </c>
      <c r="C31" s="475">
        <f>'Quantities Report'!$D31</f>
        <v>0</v>
      </c>
    </row>
    <row r="32" spans="1:3" x14ac:dyDescent="0.25">
      <c r="A32" s="532" t="str">
        <f>IF(ISNUMBER(VALUE(SUBSTITUTE('Quantities Report'!$A32,"+",""))), VALUE(SUBSTITUTE('Quantities Report'!$A32,"+","")),IF('Quantities Report'!$A32="Totals:","End of Project",$A31))</f>
        <v>Station</v>
      </c>
      <c r="B32" s="473" t="str">
        <f>IF(ISNUMBER('Quantities Report'!$A32), "",TRIM(CLEAN(SUBSTITUTE('Quantities Report'!$A32, CHAR(160), " "))))</f>
        <v/>
      </c>
      <c r="C32" s="475">
        <f>'Quantities Report'!$D32</f>
        <v>0</v>
      </c>
    </row>
    <row r="33" spans="1:3" x14ac:dyDescent="0.25">
      <c r="A33" s="532" t="str">
        <f>IF(ISNUMBER(VALUE(SUBSTITUTE('Quantities Report'!$A33,"+",""))), VALUE(SUBSTITUTE('Quantities Report'!$A33,"+","")),IF('Quantities Report'!$A33="Totals:","End of Project",$A32))</f>
        <v>Station</v>
      </c>
      <c r="B33" s="473" t="str">
        <f>IF(ISNUMBER('Quantities Report'!$A33), "",TRIM(CLEAN(SUBSTITUTE('Quantities Report'!$A33, CHAR(160), " "))))</f>
        <v/>
      </c>
      <c r="C33" s="475">
        <f>'Quantities Report'!$D33</f>
        <v>0</v>
      </c>
    </row>
    <row r="34" spans="1:3" x14ac:dyDescent="0.25">
      <c r="A34" s="532" t="str">
        <f>IF(ISNUMBER(VALUE(SUBSTITUTE('Quantities Report'!$A34,"+",""))), VALUE(SUBSTITUTE('Quantities Report'!$A34,"+","")),IF('Quantities Report'!$A34="Totals:","End of Project",$A33))</f>
        <v>Station</v>
      </c>
      <c r="B34" s="473" t="str">
        <f>IF(ISNUMBER('Quantities Report'!$A34), "",TRIM(CLEAN(SUBSTITUTE('Quantities Report'!$A34, CHAR(160), " "))))</f>
        <v/>
      </c>
      <c r="C34" s="475">
        <f>'Quantities Report'!$D34</f>
        <v>0</v>
      </c>
    </row>
    <row r="35" spans="1:3" x14ac:dyDescent="0.25">
      <c r="A35" s="532" t="str">
        <f>IF(ISNUMBER(VALUE(SUBSTITUTE('Quantities Report'!$A35,"+",""))), VALUE(SUBSTITUTE('Quantities Report'!$A35,"+","")),IF('Quantities Report'!$A35="Totals:","End of Project",$A34))</f>
        <v>Station</v>
      </c>
      <c r="B35" s="473" t="str">
        <f>IF(ISNUMBER('Quantities Report'!$A35), "",TRIM(CLEAN(SUBSTITUTE('Quantities Report'!$A35, CHAR(160), " "))))</f>
        <v/>
      </c>
      <c r="C35" s="475">
        <f>'Quantities Report'!$D35</f>
        <v>0</v>
      </c>
    </row>
    <row r="36" spans="1:3" x14ac:dyDescent="0.25">
      <c r="A36" s="532" t="str">
        <f>IF(ISNUMBER(VALUE(SUBSTITUTE('Quantities Report'!$A36,"+",""))), VALUE(SUBSTITUTE('Quantities Report'!$A36,"+","")),IF('Quantities Report'!$A36="Totals:","End of Project",$A35))</f>
        <v>Station</v>
      </c>
      <c r="B36" s="473" t="str">
        <f>IF(ISNUMBER('Quantities Report'!$A36), "",TRIM(CLEAN(SUBSTITUTE('Quantities Report'!$A36, CHAR(160), " "))))</f>
        <v/>
      </c>
      <c r="C36" s="475">
        <f>'Quantities Report'!$D36</f>
        <v>0</v>
      </c>
    </row>
    <row r="37" spans="1:3" x14ac:dyDescent="0.25">
      <c r="A37" s="532" t="str">
        <f>IF(ISNUMBER(VALUE(SUBSTITUTE('Quantities Report'!$A37,"+",""))), VALUE(SUBSTITUTE('Quantities Report'!$A37,"+","")),IF('Quantities Report'!$A37="Totals:","End of Project",$A36))</f>
        <v>Station</v>
      </c>
      <c r="B37" s="473" t="str">
        <f>IF(ISNUMBER('Quantities Report'!$A37), "",TRIM(CLEAN(SUBSTITUTE('Quantities Report'!$A37, CHAR(160), " "))))</f>
        <v/>
      </c>
      <c r="C37" s="475">
        <f>'Quantities Report'!$D37</f>
        <v>0</v>
      </c>
    </row>
    <row r="38" spans="1:3" x14ac:dyDescent="0.25">
      <c r="A38" s="532" t="str">
        <f>IF(ISNUMBER(VALUE(SUBSTITUTE('Quantities Report'!$A38,"+",""))), VALUE(SUBSTITUTE('Quantities Report'!$A38,"+","")),IF('Quantities Report'!$A38="Totals:","End of Project",$A37))</f>
        <v>Station</v>
      </c>
      <c r="B38" s="473" t="str">
        <f>IF(ISNUMBER('Quantities Report'!$A38), "",TRIM(CLEAN(SUBSTITUTE('Quantities Report'!$A38, CHAR(160), " "))))</f>
        <v/>
      </c>
      <c r="C38" s="475">
        <f>'Quantities Report'!$D38</f>
        <v>0</v>
      </c>
    </row>
    <row r="39" spans="1:3" x14ac:dyDescent="0.25">
      <c r="A39" s="532" t="str">
        <f>IF(ISNUMBER(VALUE(SUBSTITUTE('Quantities Report'!$A39,"+",""))), VALUE(SUBSTITUTE('Quantities Report'!$A39,"+","")),IF('Quantities Report'!$A39="Totals:","End of Project",$A38))</f>
        <v>Station</v>
      </c>
      <c r="B39" s="473" t="str">
        <f>IF(ISNUMBER('Quantities Report'!$A39), "",TRIM(CLEAN(SUBSTITUTE('Quantities Report'!$A39, CHAR(160), " "))))</f>
        <v/>
      </c>
      <c r="C39" s="475">
        <f>'Quantities Report'!$D39</f>
        <v>0</v>
      </c>
    </row>
    <row r="40" spans="1:3" x14ac:dyDescent="0.25">
      <c r="A40" s="532" t="str">
        <f>IF(ISNUMBER(VALUE(SUBSTITUTE('Quantities Report'!$A40,"+",""))), VALUE(SUBSTITUTE('Quantities Report'!$A40,"+","")),IF('Quantities Report'!$A40="Totals:","End of Project",$A39))</f>
        <v>Station</v>
      </c>
      <c r="B40" s="473" t="str">
        <f>IF(ISNUMBER('Quantities Report'!$A40), "",TRIM(CLEAN(SUBSTITUTE('Quantities Report'!$A40, CHAR(160), " "))))</f>
        <v/>
      </c>
      <c r="C40" s="475">
        <f>'Quantities Report'!$D40</f>
        <v>0</v>
      </c>
    </row>
    <row r="41" spans="1:3" x14ac:dyDescent="0.25">
      <c r="A41" s="532" t="str">
        <f>IF(ISNUMBER(VALUE(SUBSTITUTE('Quantities Report'!$A41,"+",""))), VALUE(SUBSTITUTE('Quantities Report'!$A41,"+","")),IF('Quantities Report'!$A41="Totals:","End of Project",$A40))</f>
        <v>Station</v>
      </c>
      <c r="B41" s="473" t="str">
        <f>IF(ISNUMBER('Quantities Report'!$A41), "",TRIM(CLEAN(SUBSTITUTE('Quantities Report'!$A41, CHAR(160), " "))))</f>
        <v/>
      </c>
      <c r="C41" s="475">
        <f>'Quantities Report'!$D41</f>
        <v>0</v>
      </c>
    </row>
    <row r="42" spans="1:3" x14ac:dyDescent="0.25">
      <c r="A42" s="532" t="str">
        <f>IF(ISNUMBER(VALUE(SUBSTITUTE('Quantities Report'!$A42,"+",""))), VALUE(SUBSTITUTE('Quantities Report'!$A42,"+","")),IF('Quantities Report'!$A42="Totals:","End of Project",$A41))</f>
        <v>Station</v>
      </c>
      <c r="B42" s="473" t="str">
        <f>IF(ISNUMBER('Quantities Report'!$A42), "",TRIM(CLEAN(SUBSTITUTE('Quantities Report'!$A42, CHAR(160), " "))))</f>
        <v/>
      </c>
      <c r="C42" s="475">
        <f>'Quantities Report'!$D42</f>
        <v>0</v>
      </c>
    </row>
    <row r="43" spans="1:3" x14ac:dyDescent="0.25">
      <c r="A43" s="532" t="str">
        <f>IF(ISNUMBER(VALUE(SUBSTITUTE('Quantities Report'!$A43,"+",""))), VALUE(SUBSTITUTE('Quantities Report'!$A43,"+","")),IF('Quantities Report'!$A43="Totals:","End of Project",$A42))</f>
        <v>Station</v>
      </c>
      <c r="B43" s="473" t="str">
        <f>IF(ISNUMBER('Quantities Report'!$A43), "",TRIM(CLEAN(SUBSTITUTE('Quantities Report'!$A43, CHAR(160), " "))))</f>
        <v/>
      </c>
      <c r="C43" s="475">
        <f>'Quantities Report'!$D43</f>
        <v>0</v>
      </c>
    </row>
    <row r="44" spans="1:3" x14ac:dyDescent="0.25">
      <c r="A44" s="532" t="str">
        <f>IF(ISNUMBER(VALUE(SUBSTITUTE('Quantities Report'!$A44,"+",""))), VALUE(SUBSTITUTE('Quantities Report'!$A44,"+","")),IF('Quantities Report'!$A44="Totals:","End of Project",$A43))</f>
        <v>Station</v>
      </c>
      <c r="B44" s="473" t="str">
        <f>IF(ISNUMBER('Quantities Report'!$A44), "",TRIM(CLEAN(SUBSTITUTE('Quantities Report'!$A44, CHAR(160), " "))))</f>
        <v/>
      </c>
      <c r="C44" s="475">
        <f>'Quantities Report'!$D44</f>
        <v>0</v>
      </c>
    </row>
    <row r="45" spans="1:3" x14ac:dyDescent="0.25">
      <c r="A45" s="532" t="str">
        <f>IF(ISNUMBER(VALUE(SUBSTITUTE('Quantities Report'!$A45,"+",""))), VALUE(SUBSTITUTE('Quantities Report'!$A45,"+","")),IF('Quantities Report'!$A45="Totals:","End of Project",$A44))</f>
        <v>Station</v>
      </c>
      <c r="B45" s="473" t="str">
        <f>IF(ISNUMBER('Quantities Report'!$A45), "",TRIM(CLEAN(SUBSTITUTE('Quantities Report'!$A45, CHAR(160), " "))))</f>
        <v/>
      </c>
      <c r="C45" s="475">
        <f>'Quantities Report'!$D45</f>
        <v>0</v>
      </c>
    </row>
    <row r="46" spans="1:3" x14ac:dyDescent="0.25">
      <c r="A46" s="532" t="str">
        <f>IF(ISNUMBER(VALUE(SUBSTITUTE('Quantities Report'!$A46,"+",""))), VALUE(SUBSTITUTE('Quantities Report'!$A46,"+","")),IF('Quantities Report'!$A46="Totals:","End of Project",$A45))</f>
        <v>Station</v>
      </c>
      <c r="B46" s="473" t="str">
        <f>IF(ISNUMBER('Quantities Report'!$A46), "",TRIM(CLEAN(SUBSTITUTE('Quantities Report'!$A46, CHAR(160), " "))))</f>
        <v/>
      </c>
      <c r="C46" s="475">
        <f>'Quantities Report'!$D46</f>
        <v>0</v>
      </c>
    </row>
    <row r="47" spans="1:3" x14ac:dyDescent="0.25">
      <c r="A47" s="532" t="str">
        <f>IF(ISNUMBER(VALUE(SUBSTITUTE('Quantities Report'!$A47,"+",""))), VALUE(SUBSTITUTE('Quantities Report'!$A47,"+","")),IF('Quantities Report'!$A47="Totals:","End of Project",$A46))</f>
        <v>Station</v>
      </c>
      <c r="B47" s="473" t="str">
        <f>IF(ISNUMBER('Quantities Report'!$A47), "",TRIM(CLEAN(SUBSTITUTE('Quantities Report'!$A47, CHAR(160), " "))))</f>
        <v/>
      </c>
      <c r="C47" s="475">
        <f>'Quantities Report'!$D47</f>
        <v>0</v>
      </c>
    </row>
    <row r="48" spans="1:3" x14ac:dyDescent="0.25">
      <c r="A48" s="532" t="str">
        <f>IF(ISNUMBER(VALUE(SUBSTITUTE('Quantities Report'!$A48,"+",""))), VALUE(SUBSTITUTE('Quantities Report'!$A48,"+","")),IF('Quantities Report'!$A48="Totals:","End of Project",$A47))</f>
        <v>Station</v>
      </c>
      <c r="B48" s="473" t="str">
        <f>IF(ISNUMBER('Quantities Report'!$A48), "",TRIM(CLEAN(SUBSTITUTE('Quantities Report'!$A48, CHAR(160), " "))))</f>
        <v/>
      </c>
      <c r="C48" s="475">
        <f>'Quantities Report'!$D48</f>
        <v>0</v>
      </c>
    </row>
    <row r="49" spans="1:3" x14ac:dyDescent="0.25">
      <c r="A49" s="532" t="str">
        <f>IF(ISNUMBER(VALUE(SUBSTITUTE('Quantities Report'!$A49,"+",""))), VALUE(SUBSTITUTE('Quantities Report'!$A49,"+","")),IF('Quantities Report'!$A49="Totals:","End of Project",$A48))</f>
        <v>Station</v>
      </c>
      <c r="B49" s="473" t="str">
        <f>IF(ISNUMBER('Quantities Report'!$A49), "",TRIM(CLEAN(SUBSTITUTE('Quantities Report'!$A49, CHAR(160), " "))))</f>
        <v/>
      </c>
      <c r="C49" s="475">
        <f>'Quantities Report'!$D49</f>
        <v>0</v>
      </c>
    </row>
    <row r="50" spans="1:3" x14ac:dyDescent="0.25">
      <c r="A50" s="532" t="str">
        <f>IF(ISNUMBER(VALUE(SUBSTITUTE('Quantities Report'!$A50,"+",""))), VALUE(SUBSTITUTE('Quantities Report'!$A50,"+","")),IF('Quantities Report'!$A50="Totals:","End of Project",$A49))</f>
        <v>Station</v>
      </c>
      <c r="B50" s="473" t="str">
        <f>IF(ISNUMBER('Quantities Report'!$A50), "",TRIM(CLEAN(SUBSTITUTE('Quantities Report'!$A50, CHAR(160), " "))))</f>
        <v/>
      </c>
      <c r="C50" s="475">
        <f>'Quantities Report'!$D50</f>
        <v>0</v>
      </c>
    </row>
    <row r="51" spans="1:3" x14ac:dyDescent="0.25">
      <c r="A51" s="532" t="str">
        <f>IF(ISNUMBER(VALUE(SUBSTITUTE('Quantities Report'!$A51,"+",""))), VALUE(SUBSTITUTE('Quantities Report'!$A51,"+","")),IF('Quantities Report'!$A51="Totals:","End of Project",$A50))</f>
        <v>Station</v>
      </c>
      <c r="B51" s="473" t="str">
        <f>IF(ISNUMBER('Quantities Report'!$A51), "",TRIM(CLEAN(SUBSTITUTE('Quantities Report'!$A51, CHAR(160), " "))))</f>
        <v/>
      </c>
      <c r="C51" s="475">
        <f>'Quantities Report'!$D51</f>
        <v>0</v>
      </c>
    </row>
    <row r="52" spans="1:3" x14ac:dyDescent="0.25">
      <c r="A52" s="532" t="str">
        <f>IF(ISNUMBER(VALUE(SUBSTITUTE('Quantities Report'!$A52,"+",""))), VALUE(SUBSTITUTE('Quantities Report'!$A52,"+","")),IF('Quantities Report'!$A52="Totals:","End of Project",$A51))</f>
        <v>Station</v>
      </c>
      <c r="B52" s="473" t="str">
        <f>IF(ISNUMBER('Quantities Report'!$A52), "",TRIM(CLEAN(SUBSTITUTE('Quantities Report'!$A52, CHAR(160), " "))))</f>
        <v/>
      </c>
      <c r="C52" s="475">
        <f>'Quantities Report'!$D52</f>
        <v>0</v>
      </c>
    </row>
    <row r="53" spans="1:3" x14ac:dyDescent="0.25">
      <c r="A53" s="532" t="str">
        <f>IF(ISNUMBER(VALUE(SUBSTITUTE('Quantities Report'!$A53,"+",""))), VALUE(SUBSTITUTE('Quantities Report'!$A53,"+","")),IF('Quantities Report'!$A53="Totals:","End of Project",$A52))</f>
        <v>Station</v>
      </c>
      <c r="B53" s="473" t="str">
        <f>IF(ISNUMBER('Quantities Report'!$A53), "",TRIM(CLEAN(SUBSTITUTE('Quantities Report'!$A53, CHAR(160), " "))))</f>
        <v/>
      </c>
      <c r="C53" s="475">
        <f>'Quantities Report'!$D53</f>
        <v>0</v>
      </c>
    </row>
    <row r="54" spans="1:3" x14ac:dyDescent="0.25">
      <c r="A54" s="532" t="str">
        <f>IF(ISNUMBER(VALUE(SUBSTITUTE('Quantities Report'!$A54,"+",""))), VALUE(SUBSTITUTE('Quantities Report'!$A54,"+","")),IF('Quantities Report'!$A54="Totals:","End of Project",$A53))</f>
        <v>Station</v>
      </c>
      <c r="B54" s="473" t="str">
        <f>IF(ISNUMBER('Quantities Report'!$A54), "",TRIM(CLEAN(SUBSTITUTE('Quantities Report'!$A54, CHAR(160), " "))))</f>
        <v/>
      </c>
      <c r="C54" s="475">
        <f>'Quantities Report'!$D54</f>
        <v>0</v>
      </c>
    </row>
    <row r="55" spans="1:3" x14ac:dyDescent="0.25">
      <c r="A55" s="532" t="str">
        <f>IF(ISNUMBER(VALUE(SUBSTITUTE('Quantities Report'!$A55,"+",""))), VALUE(SUBSTITUTE('Quantities Report'!$A55,"+","")),IF('Quantities Report'!$A55="Totals:","End of Project",$A54))</f>
        <v>Station</v>
      </c>
      <c r="B55" s="473" t="str">
        <f>IF(ISNUMBER('Quantities Report'!$A55), "",TRIM(CLEAN(SUBSTITUTE('Quantities Report'!$A55, CHAR(160), " "))))</f>
        <v/>
      </c>
      <c r="C55" s="475">
        <f>'Quantities Report'!$D55</f>
        <v>0</v>
      </c>
    </row>
    <row r="56" spans="1:3" x14ac:dyDescent="0.25">
      <c r="A56" s="532" t="str">
        <f>IF(ISNUMBER(VALUE(SUBSTITUTE('Quantities Report'!$A56,"+",""))), VALUE(SUBSTITUTE('Quantities Report'!$A56,"+","")),IF('Quantities Report'!$A56="Totals:","End of Project",$A55))</f>
        <v>Station</v>
      </c>
      <c r="B56" s="473" t="str">
        <f>IF(ISNUMBER('Quantities Report'!$A56), "",TRIM(CLEAN(SUBSTITUTE('Quantities Report'!$A56, CHAR(160), " "))))</f>
        <v/>
      </c>
      <c r="C56" s="475">
        <f>'Quantities Report'!$D56</f>
        <v>0</v>
      </c>
    </row>
    <row r="57" spans="1:3" x14ac:dyDescent="0.25">
      <c r="A57" s="532" t="str">
        <f>IF(ISNUMBER(VALUE(SUBSTITUTE('Quantities Report'!$A57,"+",""))), VALUE(SUBSTITUTE('Quantities Report'!$A57,"+","")),IF('Quantities Report'!$A57="Totals:","End of Project",$A56))</f>
        <v>Station</v>
      </c>
      <c r="B57" s="473" t="str">
        <f>IF(ISNUMBER('Quantities Report'!$A57), "",TRIM(CLEAN(SUBSTITUTE('Quantities Report'!$A57, CHAR(160), " "))))</f>
        <v/>
      </c>
      <c r="C57" s="475">
        <f>'Quantities Report'!$D57</f>
        <v>0</v>
      </c>
    </row>
    <row r="58" spans="1:3" x14ac:dyDescent="0.25">
      <c r="A58" s="532" t="str">
        <f>IF(ISNUMBER(VALUE(SUBSTITUTE('Quantities Report'!$A58,"+",""))), VALUE(SUBSTITUTE('Quantities Report'!$A58,"+","")),IF('Quantities Report'!$A58="Totals:","End of Project",$A57))</f>
        <v>Station</v>
      </c>
      <c r="B58" s="473" t="str">
        <f>IF(ISNUMBER('Quantities Report'!$A58), "",TRIM(CLEAN(SUBSTITUTE('Quantities Report'!$A58, CHAR(160), " "))))</f>
        <v/>
      </c>
      <c r="C58" s="475">
        <f>'Quantities Report'!$D58</f>
        <v>0</v>
      </c>
    </row>
    <row r="59" spans="1:3" x14ac:dyDescent="0.25">
      <c r="A59" s="532" t="str">
        <f>IF(ISNUMBER(VALUE(SUBSTITUTE('Quantities Report'!$A59,"+",""))), VALUE(SUBSTITUTE('Quantities Report'!$A59,"+","")),IF('Quantities Report'!$A59="Totals:","End of Project",$A58))</f>
        <v>Station</v>
      </c>
      <c r="B59" s="473" t="str">
        <f>IF(ISNUMBER('Quantities Report'!$A59), "",TRIM(CLEAN(SUBSTITUTE('Quantities Report'!$A59, CHAR(160), " "))))</f>
        <v/>
      </c>
      <c r="C59" s="475">
        <f>'Quantities Report'!$D59</f>
        <v>0</v>
      </c>
    </row>
    <row r="60" spans="1:3" x14ac:dyDescent="0.25">
      <c r="A60" s="532" t="str">
        <f>IF(ISNUMBER(VALUE(SUBSTITUTE('Quantities Report'!$A60,"+",""))), VALUE(SUBSTITUTE('Quantities Report'!$A60,"+","")),IF('Quantities Report'!$A60="Totals:","End of Project",$A59))</f>
        <v>Station</v>
      </c>
      <c r="B60" s="473" t="str">
        <f>IF(ISNUMBER('Quantities Report'!$A60), "",TRIM(CLEAN(SUBSTITUTE('Quantities Report'!$A60, CHAR(160), " "))))</f>
        <v/>
      </c>
      <c r="C60" s="475">
        <f>'Quantities Report'!$D60</f>
        <v>0</v>
      </c>
    </row>
    <row r="61" spans="1:3" x14ac:dyDescent="0.25">
      <c r="A61" s="532" t="str">
        <f>IF(ISNUMBER(VALUE(SUBSTITUTE('Quantities Report'!$A61,"+",""))), VALUE(SUBSTITUTE('Quantities Report'!$A61,"+","")),IF('Quantities Report'!$A61="Totals:","End of Project",$A60))</f>
        <v>Station</v>
      </c>
      <c r="B61" s="473" t="str">
        <f>IF(ISNUMBER('Quantities Report'!$A61), "",TRIM(CLEAN(SUBSTITUTE('Quantities Report'!$A61, CHAR(160), " "))))</f>
        <v/>
      </c>
      <c r="C61" s="475">
        <f>'Quantities Report'!$D61</f>
        <v>0</v>
      </c>
    </row>
    <row r="62" spans="1:3" x14ac:dyDescent="0.25">
      <c r="A62" s="532" t="str">
        <f>IF(ISNUMBER(VALUE(SUBSTITUTE('Quantities Report'!$A62,"+",""))), VALUE(SUBSTITUTE('Quantities Report'!$A62,"+","")),IF('Quantities Report'!$A62="Totals:","End of Project",$A61))</f>
        <v>Station</v>
      </c>
      <c r="B62" s="473" t="str">
        <f>IF(ISNUMBER('Quantities Report'!$A62), "",TRIM(CLEAN(SUBSTITUTE('Quantities Report'!$A62, CHAR(160), " "))))</f>
        <v/>
      </c>
      <c r="C62" s="475">
        <f>'Quantities Report'!$D62</f>
        <v>0</v>
      </c>
    </row>
    <row r="63" spans="1:3" x14ac:dyDescent="0.25">
      <c r="A63" s="532" t="str">
        <f>IF(ISNUMBER(VALUE(SUBSTITUTE('Quantities Report'!$A63,"+",""))), VALUE(SUBSTITUTE('Quantities Report'!$A63,"+","")),IF('Quantities Report'!$A63="Totals:","End of Project",$A62))</f>
        <v>Station</v>
      </c>
      <c r="B63" s="473" t="str">
        <f>IF(ISNUMBER('Quantities Report'!$A63), "",TRIM(CLEAN(SUBSTITUTE('Quantities Report'!$A63, CHAR(160), " "))))</f>
        <v/>
      </c>
      <c r="C63" s="475">
        <f>'Quantities Report'!$D63</f>
        <v>0</v>
      </c>
    </row>
    <row r="64" spans="1:3" x14ac:dyDescent="0.25">
      <c r="A64" s="532" t="str">
        <f>IF(ISNUMBER(VALUE(SUBSTITUTE('Quantities Report'!$A64,"+",""))), VALUE(SUBSTITUTE('Quantities Report'!$A64,"+","")),IF('Quantities Report'!$A64="Totals:","End of Project",$A63))</f>
        <v>Station</v>
      </c>
      <c r="B64" s="473" t="str">
        <f>IF(ISNUMBER('Quantities Report'!$A64), "",TRIM(CLEAN(SUBSTITUTE('Quantities Report'!$A64, CHAR(160), " "))))</f>
        <v/>
      </c>
      <c r="C64" s="475">
        <f>'Quantities Report'!$D64</f>
        <v>0</v>
      </c>
    </row>
    <row r="65" spans="1:3" x14ac:dyDescent="0.25">
      <c r="A65" s="532" t="str">
        <f>IF(ISNUMBER(VALUE(SUBSTITUTE('Quantities Report'!$A65,"+",""))), VALUE(SUBSTITUTE('Quantities Report'!$A65,"+","")),IF('Quantities Report'!$A65="Totals:","End of Project",$A64))</f>
        <v>Station</v>
      </c>
      <c r="B65" s="473" t="str">
        <f>IF(ISNUMBER('Quantities Report'!$A65), "",TRIM(CLEAN(SUBSTITUTE('Quantities Report'!$A65, CHAR(160), " "))))</f>
        <v/>
      </c>
      <c r="C65" s="475">
        <f>'Quantities Report'!$D65</f>
        <v>0</v>
      </c>
    </row>
    <row r="66" spans="1:3" x14ac:dyDescent="0.25">
      <c r="A66" s="532" t="str">
        <f>IF(ISNUMBER(VALUE(SUBSTITUTE('Quantities Report'!$A66,"+",""))), VALUE(SUBSTITUTE('Quantities Report'!$A66,"+","")),IF('Quantities Report'!$A66="Totals:","End of Project",$A65))</f>
        <v>Station</v>
      </c>
      <c r="B66" s="473" t="str">
        <f>IF(ISNUMBER('Quantities Report'!$A66), "",TRIM(CLEAN(SUBSTITUTE('Quantities Report'!$A66, CHAR(160), " "))))</f>
        <v/>
      </c>
      <c r="C66" s="475">
        <f>'Quantities Report'!$D66</f>
        <v>0</v>
      </c>
    </row>
    <row r="67" spans="1:3" x14ac:dyDescent="0.25">
      <c r="A67" s="532" t="str">
        <f>IF(ISNUMBER(VALUE(SUBSTITUTE('Quantities Report'!$A67,"+",""))), VALUE(SUBSTITUTE('Quantities Report'!$A67,"+","")),IF('Quantities Report'!$A67="Totals:","End of Project",$A66))</f>
        <v>Station</v>
      </c>
      <c r="B67" s="473" t="str">
        <f>IF(ISNUMBER('Quantities Report'!$A67), "",TRIM(CLEAN(SUBSTITUTE('Quantities Report'!$A67, CHAR(160), " "))))</f>
        <v/>
      </c>
      <c r="C67" s="475">
        <f>'Quantities Report'!$D67</f>
        <v>0</v>
      </c>
    </row>
    <row r="68" spans="1:3" x14ac:dyDescent="0.25">
      <c r="A68" s="532" t="str">
        <f>IF(ISNUMBER(VALUE(SUBSTITUTE('Quantities Report'!$A68,"+",""))), VALUE(SUBSTITUTE('Quantities Report'!$A68,"+","")),IF('Quantities Report'!$A68="Totals:","End of Project",$A67))</f>
        <v>Station</v>
      </c>
      <c r="B68" s="473" t="str">
        <f>IF(ISNUMBER('Quantities Report'!$A68), "",TRIM(CLEAN(SUBSTITUTE('Quantities Report'!$A68, CHAR(160), " "))))</f>
        <v/>
      </c>
      <c r="C68" s="475">
        <f>'Quantities Report'!$D68</f>
        <v>0</v>
      </c>
    </row>
    <row r="69" spans="1:3" x14ac:dyDescent="0.25">
      <c r="A69" s="532" t="str">
        <f>IF(ISNUMBER(VALUE(SUBSTITUTE('Quantities Report'!$A69,"+",""))), VALUE(SUBSTITUTE('Quantities Report'!$A69,"+","")),IF('Quantities Report'!$A69="Totals:","End of Project",$A68))</f>
        <v>Station</v>
      </c>
      <c r="B69" s="473" t="str">
        <f>IF(ISNUMBER('Quantities Report'!$A69), "",TRIM(CLEAN(SUBSTITUTE('Quantities Report'!$A69, CHAR(160), " "))))</f>
        <v/>
      </c>
      <c r="C69" s="475">
        <f>'Quantities Report'!$D69</f>
        <v>0</v>
      </c>
    </row>
    <row r="70" spans="1:3" x14ac:dyDescent="0.25">
      <c r="A70" s="532" t="str">
        <f>IF(ISNUMBER(VALUE(SUBSTITUTE('Quantities Report'!$A70,"+",""))), VALUE(SUBSTITUTE('Quantities Report'!$A70,"+","")),IF('Quantities Report'!$A70="Totals:","End of Project",$A69))</f>
        <v>Station</v>
      </c>
      <c r="B70" s="473" t="str">
        <f>IF(ISNUMBER('Quantities Report'!$A70), "",TRIM(CLEAN(SUBSTITUTE('Quantities Report'!$A70, CHAR(160), " "))))</f>
        <v/>
      </c>
      <c r="C70" s="475">
        <f>'Quantities Report'!$D70</f>
        <v>0</v>
      </c>
    </row>
    <row r="71" spans="1:3" x14ac:dyDescent="0.25">
      <c r="A71" s="532" t="str">
        <f>IF(ISNUMBER(VALUE(SUBSTITUTE('Quantities Report'!$A71,"+",""))), VALUE(SUBSTITUTE('Quantities Report'!$A71,"+","")),IF('Quantities Report'!$A71="Totals:","End of Project",$A70))</f>
        <v>Station</v>
      </c>
      <c r="B71" s="473" t="str">
        <f>IF(ISNUMBER('Quantities Report'!$A71), "",TRIM(CLEAN(SUBSTITUTE('Quantities Report'!$A71, CHAR(160), " "))))</f>
        <v/>
      </c>
      <c r="C71" s="475">
        <f>'Quantities Report'!$D71</f>
        <v>0</v>
      </c>
    </row>
    <row r="72" spans="1:3" x14ac:dyDescent="0.25">
      <c r="A72" s="532" t="str">
        <f>IF(ISNUMBER(VALUE(SUBSTITUTE('Quantities Report'!$A72,"+",""))), VALUE(SUBSTITUTE('Quantities Report'!$A72,"+","")),IF('Quantities Report'!$A72="Totals:","End of Project",$A71))</f>
        <v>Station</v>
      </c>
      <c r="B72" s="473" t="str">
        <f>IF(ISNUMBER('Quantities Report'!$A72), "",TRIM(CLEAN(SUBSTITUTE('Quantities Report'!$A72, CHAR(160), " "))))</f>
        <v/>
      </c>
      <c r="C72" s="475">
        <f>'Quantities Report'!$D72</f>
        <v>0</v>
      </c>
    </row>
    <row r="73" spans="1:3" x14ac:dyDescent="0.25">
      <c r="A73" s="532" t="str">
        <f>IF(ISNUMBER(VALUE(SUBSTITUTE('Quantities Report'!$A73,"+",""))), VALUE(SUBSTITUTE('Quantities Report'!$A73,"+","")),IF('Quantities Report'!$A73="Totals:","End of Project",$A72))</f>
        <v>Station</v>
      </c>
      <c r="B73" s="473" t="str">
        <f>IF(ISNUMBER('Quantities Report'!$A73), "",TRIM(CLEAN(SUBSTITUTE('Quantities Report'!$A73, CHAR(160), " "))))</f>
        <v/>
      </c>
      <c r="C73" s="475">
        <f>'Quantities Report'!$D73</f>
        <v>0</v>
      </c>
    </row>
    <row r="74" spans="1:3" x14ac:dyDescent="0.25">
      <c r="A74" s="532" t="str">
        <f>IF(ISNUMBER(VALUE(SUBSTITUTE('Quantities Report'!$A74,"+",""))), VALUE(SUBSTITUTE('Quantities Report'!$A74,"+","")),IF('Quantities Report'!$A74="Totals:","End of Project",$A73))</f>
        <v>Station</v>
      </c>
      <c r="B74" s="473" t="str">
        <f>IF(ISNUMBER('Quantities Report'!$A74), "",TRIM(CLEAN(SUBSTITUTE('Quantities Report'!$A74, CHAR(160), " "))))</f>
        <v/>
      </c>
      <c r="C74" s="475">
        <f>'Quantities Report'!$D74</f>
        <v>0</v>
      </c>
    </row>
    <row r="75" spans="1:3" x14ac:dyDescent="0.25">
      <c r="A75" s="532" t="str">
        <f>IF(ISNUMBER(VALUE(SUBSTITUTE('Quantities Report'!$A75,"+",""))), VALUE(SUBSTITUTE('Quantities Report'!$A75,"+","")),IF('Quantities Report'!$A75="Totals:","End of Project",$A74))</f>
        <v>Station</v>
      </c>
      <c r="B75" s="473" t="str">
        <f>IF(ISNUMBER('Quantities Report'!$A75), "",TRIM(CLEAN(SUBSTITUTE('Quantities Report'!$A75, CHAR(160), " "))))</f>
        <v/>
      </c>
      <c r="C75" s="475">
        <f>'Quantities Report'!$D75</f>
        <v>0</v>
      </c>
    </row>
    <row r="76" spans="1:3" x14ac:dyDescent="0.25">
      <c r="A76" s="532" t="str">
        <f>IF(ISNUMBER(VALUE(SUBSTITUTE('Quantities Report'!$A76,"+",""))), VALUE(SUBSTITUTE('Quantities Report'!$A76,"+","")),IF('Quantities Report'!$A76="Totals:","End of Project",$A75))</f>
        <v>Station</v>
      </c>
      <c r="B76" s="473" t="str">
        <f>IF(ISNUMBER('Quantities Report'!$A76), "",TRIM(CLEAN(SUBSTITUTE('Quantities Report'!$A76, CHAR(160), " "))))</f>
        <v/>
      </c>
      <c r="C76" s="475">
        <f>'Quantities Report'!$D76</f>
        <v>0</v>
      </c>
    </row>
    <row r="77" spans="1:3" x14ac:dyDescent="0.25">
      <c r="A77" s="532" t="str">
        <f>IF(ISNUMBER(VALUE(SUBSTITUTE('Quantities Report'!$A77,"+",""))), VALUE(SUBSTITUTE('Quantities Report'!$A77,"+","")),IF('Quantities Report'!$A77="Totals:","End of Project",$A76))</f>
        <v>Station</v>
      </c>
      <c r="B77" s="473" t="str">
        <f>IF(ISNUMBER('Quantities Report'!$A77), "",TRIM(CLEAN(SUBSTITUTE('Quantities Report'!$A77, CHAR(160), " "))))</f>
        <v/>
      </c>
      <c r="C77" s="475">
        <f>'Quantities Report'!$D77</f>
        <v>0</v>
      </c>
    </row>
    <row r="78" spans="1:3" x14ac:dyDescent="0.25">
      <c r="A78" s="532" t="str">
        <f>IF(ISNUMBER(VALUE(SUBSTITUTE('Quantities Report'!$A78,"+",""))), VALUE(SUBSTITUTE('Quantities Report'!$A78,"+","")),IF('Quantities Report'!$A78="Totals:","End of Project",$A77))</f>
        <v>Station</v>
      </c>
      <c r="B78" s="473" t="str">
        <f>IF(ISNUMBER('Quantities Report'!$A78), "",TRIM(CLEAN(SUBSTITUTE('Quantities Report'!$A78, CHAR(160), " "))))</f>
        <v/>
      </c>
      <c r="C78" s="475">
        <f>'Quantities Report'!$D78</f>
        <v>0</v>
      </c>
    </row>
    <row r="79" spans="1:3" x14ac:dyDescent="0.25">
      <c r="A79" s="532" t="str">
        <f>IF(ISNUMBER(VALUE(SUBSTITUTE('Quantities Report'!$A79,"+",""))), VALUE(SUBSTITUTE('Quantities Report'!$A79,"+","")),IF('Quantities Report'!$A79="Totals:","End of Project",$A78))</f>
        <v>Station</v>
      </c>
      <c r="B79" s="473" t="str">
        <f>IF(ISNUMBER('Quantities Report'!$A79), "",TRIM(CLEAN(SUBSTITUTE('Quantities Report'!$A79, CHAR(160), " "))))</f>
        <v/>
      </c>
      <c r="C79" s="475">
        <f>'Quantities Report'!$D79</f>
        <v>0</v>
      </c>
    </row>
    <row r="80" spans="1:3" x14ac:dyDescent="0.25">
      <c r="A80" s="532" t="str">
        <f>IF(ISNUMBER(VALUE(SUBSTITUTE('Quantities Report'!$A80,"+",""))), VALUE(SUBSTITUTE('Quantities Report'!$A80,"+","")),IF('Quantities Report'!$A80="Totals:","End of Project",$A79))</f>
        <v>Station</v>
      </c>
      <c r="B80" s="473" t="str">
        <f>IF(ISNUMBER('Quantities Report'!$A80), "",TRIM(CLEAN(SUBSTITUTE('Quantities Report'!$A80, CHAR(160), " "))))</f>
        <v/>
      </c>
      <c r="C80" s="475">
        <f>'Quantities Report'!$D80</f>
        <v>0</v>
      </c>
    </row>
    <row r="81" spans="1:3" x14ac:dyDescent="0.25">
      <c r="A81" s="532" t="str">
        <f>IF(ISNUMBER(VALUE(SUBSTITUTE('Quantities Report'!$A81,"+",""))), VALUE(SUBSTITUTE('Quantities Report'!$A81,"+","")),IF('Quantities Report'!$A81="Totals:","End of Project",$A80))</f>
        <v>Station</v>
      </c>
      <c r="B81" s="473" t="str">
        <f>IF(ISNUMBER('Quantities Report'!$A81), "",TRIM(CLEAN(SUBSTITUTE('Quantities Report'!$A81, CHAR(160), " "))))</f>
        <v/>
      </c>
      <c r="C81" s="475">
        <f>'Quantities Report'!$D81</f>
        <v>0</v>
      </c>
    </row>
    <row r="82" spans="1:3" x14ac:dyDescent="0.25">
      <c r="A82" s="532" t="str">
        <f>IF(ISNUMBER(VALUE(SUBSTITUTE('Quantities Report'!$A82,"+",""))), VALUE(SUBSTITUTE('Quantities Report'!$A82,"+","")),IF('Quantities Report'!$A82="Totals:","End of Project",$A81))</f>
        <v>Station</v>
      </c>
      <c r="B82" s="473" t="str">
        <f>IF(ISNUMBER('Quantities Report'!$A82), "",TRIM(CLEAN(SUBSTITUTE('Quantities Report'!$A82, CHAR(160), " "))))</f>
        <v/>
      </c>
      <c r="C82" s="475">
        <f>'Quantities Report'!$D82</f>
        <v>0</v>
      </c>
    </row>
    <row r="83" spans="1:3" x14ac:dyDescent="0.25">
      <c r="A83" s="532" t="str">
        <f>IF(ISNUMBER(VALUE(SUBSTITUTE('Quantities Report'!$A83,"+",""))), VALUE(SUBSTITUTE('Quantities Report'!$A83,"+","")),IF('Quantities Report'!$A83="Totals:","End of Project",$A82))</f>
        <v>Station</v>
      </c>
      <c r="B83" s="473" t="str">
        <f>IF(ISNUMBER('Quantities Report'!$A83), "",TRIM(CLEAN(SUBSTITUTE('Quantities Report'!$A83, CHAR(160), " "))))</f>
        <v/>
      </c>
      <c r="C83" s="475">
        <f>'Quantities Report'!$D83</f>
        <v>0</v>
      </c>
    </row>
    <row r="84" spans="1:3" x14ac:dyDescent="0.25">
      <c r="A84" s="532" t="str">
        <f>IF(ISNUMBER(VALUE(SUBSTITUTE('Quantities Report'!$A84,"+",""))), VALUE(SUBSTITUTE('Quantities Report'!$A84,"+","")),IF('Quantities Report'!$A84="Totals:","End of Project",$A83))</f>
        <v>Station</v>
      </c>
      <c r="B84" s="473" t="str">
        <f>IF(ISNUMBER('Quantities Report'!$A84), "",TRIM(CLEAN(SUBSTITUTE('Quantities Report'!$A84, CHAR(160), " "))))</f>
        <v/>
      </c>
      <c r="C84" s="475">
        <f>'Quantities Report'!$D84</f>
        <v>0</v>
      </c>
    </row>
    <row r="85" spans="1:3" x14ac:dyDescent="0.25">
      <c r="A85" s="532" t="str">
        <f>IF(ISNUMBER(VALUE(SUBSTITUTE('Quantities Report'!$A85,"+",""))), VALUE(SUBSTITUTE('Quantities Report'!$A85,"+","")),IF('Quantities Report'!$A85="Totals:","End of Project",$A84))</f>
        <v>Station</v>
      </c>
      <c r="B85" s="473" t="str">
        <f>IF(ISNUMBER('Quantities Report'!$A85), "",TRIM(CLEAN(SUBSTITUTE('Quantities Report'!$A85, CHAR(160), " "))))</f>
        <v/>
      </c>
      <c r="C85" s="475">
        <f>'Quantities Report'!$D85</f>
        <v>0</v>
      </c>
    </row>
    <row r="86" spans="1:3" x14ac:dyDescent="0.25">
      <c r="A86" s="532" t="str">
        <f>IF(ISNUMBER(VALUE(SUBSTITUTE('Quantities Report'!$A86,"+",""))), VALUE(SUBSTITUTE('Quantities Report'!$A86,"+","")),IF('Quantities Report'!$A86="Totals:","End of Project",$A85))</f>
        <v>Station</v>
      </c>
      <c r="B86" s="473" t="str">
        <f>IF(ISNUMBER('Quantities Report'!$A86), "",TRIM(CLEAN(SUBSTITUTE('Quantities Report'!$A86, CHAR(160), " "))))</f>
        <v/>
      </c>
      <c r="C86" s="475">
        <f>'Quantities Report'!$D86</f>
        <v>0</v>
      </c>
    </row>
    <row r="87" spans="1:3" x14ac:dyDescent="0.25">
      <c r="A87" s="532" t="str">
        <f>IF(ISNUMBER(VALUE(SUBSTITUTE('Quantities Report'!$A87,"+",""))), VALUE(SUBSTITUTE('Quantities Report'!$A87,"+","")),IF('Quantities Report'!$A87="Totals:","End of Project",$A86))</f>
        <v>Station</v>
      </c>
      <c r="B87" s="473" t="str">
        <f>IF(ISNUMBER('Quantities Report'!$A87), "",TRIM(CLEAN(SUBSTITUTE('Quantities Report'!$A87, CHAR(160), " "))))</f>
        <v/>
      </c>
      <c r="C87" s="475">
        <f>'Quantities Report'!$D87</f>
        <v>0</v>
      </c>
    </row>
    <row r="88" spans="1:3" x14ac:dyDescent="0.25">
      <c r="A88" s="532" t="str">
        <f>IF(ISNUMBER(VALUE(SUBSTITUTE('Quantities Report'!$A88,"+",""))), VALUE(SUBSTITUTE('Quantities Report'!$A88,"+","")),IF('Quantities Report'!$A88="Totals:","End of Project",$A87))</f>
        <v>Station</v>
      </c>
      <c r="B88" s="473" t="str">
        <f>IF(ISNUMBER('Quantities Report'!$A88), "",TRIM(CLEAN(SUBSTITUTE('Quantities Report'!$A88, CHAR(160), " "))))</f>
        <v/>
      </c>
      <c r="C88" s="475">
        <f>'Quantities Report'!$D88</f>
        <v>0</v>
      </c>
    </row>
    <row r="89" spans="1:3" x14ac:dyDescent="0.25">
      <c r="A89" s="532" t="str">
        <f>IF(ISNUMBER(VALUE(SUBSTITUTE('Quantities Report'!$A89,"+",""))), VALUE(SUBSTITUTE('Quantities Report'!$A89,"+","")),IF('Quantities Report'!$A89="Totals:","End of Project",$A88))</f>
        <v>Station</v>
      </c>
      <c r="B89" s="473" t="str">
        <f>IF(ISNUMBER('Quantities Report'!$A89), "",TRIM(CLEAN(SUBSTITUTE('Quantities Report'!$A89, CHAR(160), " "))))</f>
        <v/>
      </c>
      <c r="C89" s="475">
        <f>'Quantities Report'!$D89</f>
        <v>0</v>
      </c>
    </row>
    <row r="90" spans="1:3" x14ac:dyDescent="0.25">
      <c r="A90" s="532" t="str">
        <f>IF(ISNUMBER(VALUE(SUBSTITUTE('Quantities Report'!$A90,"+",""))), VALUE(SUBSTITUTE('Quantities Report'!$A90,"+","")),IF('Quantities Report'!$A90="Totals:","End of Project",$A89))</f>
        <v>Station</v>
      </c>
      <c r="B90" s="473" t="str">
        <f>IF(ISNUMBER('Quantities Report'!$A90), "",TRIM(CLEAN(SUBSTITUTE('Quantities Report'!$A90, CHAR(160), " "))))</f>
        <v/>
      </c>
      <c r="C90" s="475">
        <f>'Quantities Report'!$D90</f>
        <v>0</v>
      </c>
    </row>
    <row r="91" spans="1:3" x14ac:dyDescent="0.25">
      <c r="A91" s="532" t="str">
        <f>IF(ISNUMBER(VALUE(SUBSTITUTE('Quantities Report'!$A91,"+",""))), VALUE(SUBSTITUTE('Quantities Report'!$A91,"+","")),IF('Quantities Report'!$A91="Totals:","End of Project",$A90))</f>
        <v>Station</v>
      </c>
      <c r="B91" s="473" t="str">
        <f>IF(ISNUMBER('Quantities Report'!$A91), "",TRIM(CLEAN(SUBSTITUTE('Quantities Report'!$A91, CHAR(160), " "))))</f>
        <v/>
      </c>
      <c r="C91" s="475">
        <f>'Quantities Report'!$D91</f>
        <v>0</v>
      </c>
    </row>
    <row r="92" spans="1:3" x14ac:dyDescent="0.25">
      <c r="A92" s="532" t="str">
        <f>IF(ISNUMBER(VALUE(SUBSTITUTE('Quantities Report'!$A92,"+",""))), VALUE(SUBSTITUTE('Quantities Report'!$A92,"+","")),IF('Quantities Report'!$A92="Totals:","End of Project",$A91))</f>
        <v>Station</v>
      </c>
      <c r="B92" s="473" t="str">
        <f>IF(ISNUMBER('Quantities Report'!$A92), "",TRIM(CLEAN(SUBSTITUTE('Quantities Report'!$A92, CHAR(160), " "))))</f>
        <v/>
      </c>
      <c r="C92" s="475">
        <f>'Quantities Report'!$D92</f>
        <v>0</v>
      </c>
    </row>
    <row r="93" spans="1:3" x14ac:dyDescent="0.25">
      <c r="A93" s="532" t="str">
        <f>IF(ISNUMBER(VALUE(SUBSTITUTE('Quantities Report'!$A93,"+",""))), VALUE(SUBSTITUTE('Quantities Report'!$A93,"+","")),IF('Quantities Report'!$A93="Totals:","End of Project",$A92))</f>
        <v>Station</v>
      </c>
      <c r="B93" s="473" t="str">
        <f>IF(ISNUMBER('Quantities Report'!$A93), "",TRIM(CLEAN(SUBSTITUTE('Quantities Report'!$A93, CHAR(160), " "))))</f>
        <v/>
      </c>
      <c r="C93" s="475">
        <f>'Quantities Report'!$D93</f>
        <v>0</v>
      </c>
    </row>
    <row r="94" spans="1:3" x14ac:dyDescent="0.25">
      <c r="A94" s="532" t="str">
        <f>IF(ISNUMBER(VALUE(SUBSTITUTE('Quantities Report'!$A94,"+",""))), VALUE(SUBSTITUTE('Quantities Report'!$A94,"+","")),IF('Quantities Report'!$A94="Totals:","End of Project",$A93))</f>
        <v>Station</v>
      </c>
      <c r="B94" s="473" t="str">
        <f>IF(ISNUMBER('Quantities Report'!$A94), "",TRIM(CLEAN(SUBSTITUTE('Quantities Report'!$A94, CHAR(160), " "))))</f>
        <v/>
      </c>
      <c r="C94" s="475">
        <f>'Quantities Report'!$D94</f>
        <v>0</v>
      </c>
    </row>
    <row r="95" spans="1:3" x14ac:dyDescent="0.25">
      <c r="A95" s="532" t="str">
        <f>IF(ISNUMBER(VALUE(SUBSTITUTE('Quantities Report'!$A95,"+",""))), VALUE(SUBSTITUTE('Quantities Report'!$A95,"+","")),IF('Quantities Report'!$A95="Totals:","End of Project",$A94))</f>
        <v>Station</v>
      </c>
      <c r="B95" s="473" t="str">
        <f>IF(ISNUMBER('Quantities Report'!$A95), "",TRIM(CLEAN(SUBSTITUTE('Quantities Report'!$A95, CHAR(160), " "))))</f>
        <v/>
      </c>
      <c r="C95" s="475">
        <f>'Quantities Report'!$D95</f>
        <v>0</v>
      </c>
    </row>
    <row r="96" spans="1:3" x14ac:dyDescent="0.25">
      <c r="A96" s="532" t="str">
        <f>IF(ISNUMBER(VALUE(SUBSTITUTE('Quantities Report'!$A96,"+",""))), VALUE(SUBSTITUTE('Quantities Report'!$A96,"+","")),IF('Quantities Report'!$A96="Totals:","End of Project",$A95))</f>
        <v>Station</v>
      </c>
      <c r="B96" s="473" t="str">
        <f>IF(ISNUMBER('Quantities Report'!$A96), "",TRIM(CLEAN(SUBSTITUTE('Quantities Report'!$A96, CHAR(160), " "))))</f>
        <v/>
      </c>
      <c r="C96" s="475">
        <f>'Quantities Report'!$D96</f>
        <v>0</v>
      </c>
    </row>
    <row r="97" spans="1:3" x14ac:dyDescent="0.25">
      <c r="A97" s="532" t="str">
        <f>IF(ISNUMBER(VALUE(SUBSTITUTE('Quantities Report'!$A97,"+",""))), VALUE(SUBSTITUTE('Quantities Report'!$A97,"+","")),IF('Quantities Report'!$A97="Totals:","End of Project",$A96))</f>
        <v>Station</v>
      </c>
      <c r="B97" s="473" t="str">
        <f>IF(ISNUMBER('Quantities Report'!$A97), "",TRIM(CLEAN(SUBSTITUTE('Quantities Report'!$A97, CHAR(160), " "))))</f>
        <v/>
      </c>
      <c r="C97" s="475">
        <f>'Quantities Report'!$D97</f>
        <v>0</v>
      </c>
    </row>
    <row r="98" spans="1:3" x14ac:dyDescent="0.25">
      <c r="A98" s="532" t="str">
        <f>IF(ISNUMBER(VALUE(SUBSTITUTE('Quantities Report'!$A98,"+",""))), VALUE(SUBSTITUTE('Quantities Report'!$A98,"+","")),IF('Quantities Report'!$A98="Totals:","End of Project",$A97))</f>
        <v>Station</v>
      </c>
      <c r="B98" s="473" t="str">
        <f>IF(ISNUMBER('Quantities Report'!$A98), "",TRIM(CLEAN(SUBSTITUTE('Quantities Report'!$A98, CHAR(160), " "))))</f>
        <v/>
      </c>
      <c r="C98" s="475">
        <f>'Quantities Report'!$D98</f>
        <v>0</v>
      </c>
    </row>
    <row r="99" spans="1:3" x14ac:dyDescent="0.25">
      <c r="A99" s="532" t="str">
        <f>IF(ISNUMBER(VALUE(SUBSTITUTE('Quantities Report'!$A99,"+",""))), VALUE(SUBSTITUTE('Quantities Report'!$A99,"+","")),IF('Quantities Report'!$A99="Totals:","End of Project",$A98))</f>
        <v>Station</v>
      </c>
      <c r="B99" s="473" t="str">
        <f>IF(ISNUMBER('Quantities Report'!$A99), "",TRIM(CLEAN(SUBSTITUTE('Quantities Report'!$A99, CHAR(160), " "))))</f>
        <v/>
      </c>
      <c r="C99" s="475">
        <f>'Quantities Report'!$D99</f>
        <v>0</v>
      </c>
    </row>
    <row r="100" spans="1:3" x14ac:dyDescent="0.25">
      <c r="A100" s="532" t="str">
        <f>IF(ISNUMBER(VALUE(SUBSTITUTE('Quantities Report'!$A100,"+",""))), VALUE(SUBSTITUTE('Quantities Report'!$A100,"+","")),IF('Quantities Report'!$A100="Totals:","End of Project",$A99))</f>
        <v>Station</v>
      </c>
      <c r="B100" s="473" t="str">
        <f>IF(ISNUMBER('Quantities Report'!$A100), "",TRIM(CLEAN(SUBSTITUTE('Quantities Report'!$A100, CHAR(160), " "))))</f>
        <v/>
      </c>
      <c r="C100" s="475">
        <f>'Quantities Report'!$D100</f>
        <v>0</v>
      </c>
    </row>
    <row r="101" spans="1:3" x14ac:dyDescent="0.25">
      <c r="A101" s="532" t="str">
        <f>IF(ISNUMBER(VALUE(SUBSTITUTE('Quantities Report'!$A101,"+",""))), VALUE(SUBSTITUTE('Quantities Report'!$A101,"+","")),IF('Quantities Report'!$A101="Totals:","End of Project",$A100))</f>
        <v>Station</v>
      </c>
      <c r="B101" s="473" t="str">
        <f>IF(ISNUMBER('Quantities Report'!$A101), "",TRIM(CLEAN(SUBSTITUTE('Quantities Report'!$A101, CHAR(160), " "))))</f>
        <v/>
      </c>
      <c r="C101" s="475">
        <f>'Quantities Report'!$D101</f>
        <v>0</v>
      </c>
    </row>
    <row r="102" spans="1:3" x14ac:dyDescent="0.25">
      <c r="A102" s="532" t="str">
        <f>IF(ISNUMBER(VALUE(SUBSTITUTE('Quantities Report'!$A102,"+",""))), VALUE(SUBSTITUTE('Quantities Report'!$A102,"+","")),IF('Quantities Report'!$A102="Totals:","End of Project",$A101))</f>
        <v>Station</v>
      </c>
      <c r="B102" s="473" t="str">
        <f>IF(ISNUMBER('Quantities Report'!$A102), "",TRIM(CLEAN(SUBSTITUTE('Quantities Report'!$A102, CHAR(160), " "))))</f>
        <v/>
      </c>
      <c r="C102" s="475">
        <f>'Quantities Report'!$D102</f>
        <v>0</v>
      </c>
    </row>
    <row r="103" spans="1:3" x14ac:dyDescent="0.25">
      <c r="A103" s="532" t="str">
        <f>IF(ISNUMBER(VALUE(SUBSTITUTE('Quantities Report'!$A103,"+",""))), VALUE(SUBSTITUTE('Quantities Report'!$A103,"+","")),IF('Quantities Report'!$A103="Totals:","End of Project",$A102))</f>
        <v>Station</v>
      </c>
      <c r="B103" s="473" t="str">
        <f>IF(ISNUMBER('Quantities Report'!$A103), "",TRIM(CLEAN(SUBSTITUTE('Quantities Report'!$A103, CHAR(160), " "))))</f>
        <v/>
      </c>
      <c r="C103" s="475">
        <f>'Quantities Report'!$D103</f>
        <v>0</v>
      </c>
    </row>
    <row r="104" spans="1:3" x14ac:dyDescent="0.25">
      <c r="A104" s="532" t="str">
        <f>IF(ISNUMBER(VALUE(SUBSTITUTE('Quantities Report'!$A104,"+",""))), VALUE(SUBSTITUTE('Quantities Report'!$A104,"+","")),IF('Quantities Report'!$A104="Totals:","End of Project",$A103))</f>
        <v>Station</v>
      </c>
      <c r="B104" s="473" t="str">
        <f>IF(ISNUMBER('Quantities Report'!$A104), "",TRIM(CLEAN(SUBSTITUTE('Quantities Report'!$A104, CHAR(160), " "))))</f>
        <v/>
      </c>
      <c r="C104" s="475">
        <f>'Quantities Report'!$D104</f>
        <v>0</v>
      </c>
    </row>
    <row r="105" spans="1:3" x14ac:dyDescent="0.25">
      <c r="A105" s="532" t="str">
        <f>IF(ISNUMBER(VALUE(SUBSTITUTE('Quantities Report'!$A105,"+",""))), VALUE(SUBSTITUTE('Quantities Report'!$A105,"+","")),IF('Quantities Report'!$A105="Totals:","End of Project",$A104))</f>
        <v>Station</v>
      </c>
      <c r="B105" s="473" t="str">
        <f>IF(ISNUMBER('Quantities Report'!$A105), "",TRIM(CLEAN(SUBSTITUTE('Quantities Report'!$A105, CHAR(160), " "))))</f>
        <v/>
      </c>
      <c r="C105" s="475">
        <f>'Quantities Report'!$D105</f>
        <v>0</v>
      </c>
    </row>
    <row r="106" spans="1:3" x14ac:dyDescent="0.25">
      <c r="A106" s="532" t="str">
        <f>IF(ISNUMBER(VALUE(SUBSTITUTE('Quantities Report'!$A106,"+",""))), VALUE(SUBSTITUTE('Quantities Report'!$A106,"+","")),IF('Quantities Report'!$A106="Totals:","End of Project",$A105))</f>
        <v>Station</v>
      </c>
      <c r="B106" s="473" t="str">
        <f>IF(ISNUMBER('Quantities Report'!$A106), "",TRIM(CLEAN(SUBSTITUTE('Quantities Report'!$A106, CHAR(160), " "))))</f>
        <v/>
      </c>
      <c r="C106" s="475">
        <f>'Quantities Report'!$D106</f>
        <v>0</v>
      </c>
    </row>
    <row r="107" spans="1:3" x14ac:dyDescent="0.25">
      <c r="A107" s="532" t="str">
        <f>IF(ISNUMBER(VALUE(SUBSTITUTE('Quantities Report'!$A107,"+",""))), VALUE(SUBSTITUTE('Quantities Report'!$A107,"+","")),IF('Quantities Report'!$A107="Totals:","End of Project",$A106))</f>
        <v>Station</v>
      </c>
      <c r="B107" s="473" t="str">
        <f>IF(ISNUMBER('Quantities Report'!$A107), "",TRIM(CLEAN(SUBSTITUTE('Quantities Report'!$A107, CHAR(160), " "))))</f>
        <v/>
      </c>
      <c r="C107" s="475">
        <f>'Quantities Report'!$D107</f>
        <v>0</v>
      </c>
    </row>
    <row r="108" spans="1:3" x14ac:dyDescent="0.25">
      <c r="A108" s="532" t="str">
        <f>IF(ISNUMBER(VALUE(SUBSTITUTE('Quantities Report'!$A108,"+",""))), VALUE(SUBSTITUTE('Quantities Report'!$A108,"+","")),IF('Quantities Report'!$A108="Totals:","End of Project",$A107))</f>
        <v>Station</v>
      </c>
      <c r="B108" s="473" t="str">
        <f>IF(ISNUMBER('Quantities Report'!$A108), "",TRIM(CLEAN(SUBSTITUTE('Quantities Report'!$A108, CHAR(160), " "))))</f>
        <v/>
      </c>
      <c r="C108" s="475">
        <f>'Quantities Report'!$D108</f>
        <v>0</v>
      </c>
    </row>
    <row r="109" spans="1:3" x14ac:dyDescent="0.25">
      <c r="A109" s="532" t="str">
        <f>IF(ISNUMBER(VALUE(SUBSTITUTE('Quantities Report'!$A109,"+",""))), VALUE(SUBSTITUTE('Quantities Report'!$A109,"+","")),IF('Quantities Report'!$A109="Totals:","End of Project",$A108))</f>
        <v>Station</v>
      </c>
      <c r="B109" s="473" t="str">
        <f>IF(ISNUMBER('Quantities Report'!$A109), "",TRIM(CLEAN(SUBSTITUTE('Quantities Report'!$A109, CHAR(160), " "))))</f>
        <v/>
      </c>
      <c r="C109" s="475">
        <f>'Quantities Report'!$D109</f>
        <v>0</v>
      </c>
    </row>
    <row r="110" spans="1:3" x14ac:dyDescent="0.25">
      <c r="A110" s="532" t="str">
        <f>IF(ISNUMBER(VALUE(SUBSTITUTE('Quantities Report'!$A110,"+",""))), VALUE(SUBSTITUTE('Quantities Report'!$A110,"+","")),IF('Quantities Report'!$A110="Totals:","End of Project",$A109))</f>
        <v>Station</v>
      </c>
      <c r="B110" s="473" t="str">
        <f>IF(ISNUMBER('Quantities Report'!$A110), "",TRIM(CLEAN(SUBSTITUTE('Quantities Report'!$A110, CHAR(160), " "))))</f>
        <v/>
      </c>
      <c r="C110" s="475">
        <f>'Quantities Report'!$D110</f>
        <v>0</v>
      </c>
    </row>
    <row r="111" spans="1:3" x14ac:dyDescent="0.25">
      <c r="A111" s="532" t="str">
        <f>IF(ISNUMBER(VALUE(SUBSTITUTE('Quantities Report'!$A111,"+",""))), VALUE(SUBSTITUTE('Quantities Report'!$A111,"+","")),IF('Quantities Report'!$A111="Totals:","End of Project",$A110))</f>
        <v>Station</v>
      </c>
      <c r="B111" s="473" t="str">
        <f>IF(ISNUMBER('Quantities Report'!$A111), "",TRIM(CLEAN(SUBSTITUTE('Quantities Report'!$A111, CHAR(160), " "))))</f>
        <v/>
      </c>
      <c r="C111" s="475">
        <f>'Quantities Report'!$D111</f>
        <v>0</v>
      </c>
    </row>
    <row r="112" spans="1:3" x14ac:dyDescent="0.25">
      <c r="A112" s="532" t="str">
        <f>IF(ISNUMBER(VALUE(SUBSTITUTE('Quantities Report'!$A112,"+",""))), VALUE(SUBSTITUTE('Quantities Report'!$A112,"+","")),IF('Quantities Report'!$A112="Totals:","End of Project",$A111))</f>
        <v>Station</v>
      </c>
      <c r="B112" s="473" t="str">
        <f>IF(ISNUMBER('Quantities Report'!$A112), "",TRIM(CLEAN(SUBSTITUTE('Quantities Report'!$A112, CHAR(160), " "))))</f>
        <v/>
      </c>
      <c r="C112" s="475">
        <f>'Quantities Report'!$D112</f>
        <v>0</v>
      </c>
    </row>
    <row r="113" spans="1:3" x14ac:dyDescent="0.25">
      <c r="A113" s="532" t="str">
        <f>IF(ISNUMBER(VALUE(SUBSTITUTE('Quantities Report'!$A113,"+",""))), VALUE(SUBSTITUTE('Quantities Report'!$A113,"+","")),IF('Quantities Report'!$A113="Totals:","End of Project",$A112))</f>
        <v>Station</v>
      </c>
      <c r="B113" s="473" t="str">
        <f>IF(ISNUMBER('Quantities Report'!$A113), "",TRIM(CLEAN(SUBSTITUTE('Quantities Report'!$A113, CHAR(160), " "))))</f>
        <v/>
      </c>
      <c r="C113" s="475">
        <f>'Quantities Report'!$D113</f>
        <v>0</v>
      </c>
    </row>
    <row r="114" spans="1:3" x14ac:dyDescent="0.25">
      <c r="A114" s="532" t="str">
        <f>IF(ISNUMBER(VALUE(SUBSTITUTE('Quantities Report'!$A114,"+",""))), VALUE(SUBSTITUTE('Quantities Report'!$A114,"+","")),IF('Quantities Report'!$A114="Totals:","End of Project",$A113))</f>
        <v>Station</v>
      </c>
      <c r="B114" s="473" t="str">
        <f>IF(ISNUMBER('Quantities Report'!$A114), "",TRIM(CLEAN(SUBSTITUTE('Quantities Report'!$A114, CHAR(160), " "))))</f>
        <v/>
      </c>
      <c r="C114" s="475">
        <f>'Quantities Report'!$D114</f>
        <v>0</v>
      </c>
    </row>
    <row r="115" spans="1:3" x14ac:dyDescent="0.25">
      <c r="A115" s="532" t="str">
        <f>IF(ISNUMBER(VALUE(SUBSTITUTE('Quantities Report'!$A115,"+",""))), VALUE(SUBSTITUTE('Quantities Report'!$A115,"+","")),IF('Quantities Report'!$A115="Totals:","End of Project",$A114))</f>
        <v>Station</v>
      </c>
      <c r="B115" s="473" t="str">
        <f>IF(ISNUMBER('Quantities Report'!$A115), "",TRIM(CLEAN(SUBSTITUTE('Quantities Report'!$A115, CHAR(160), " "))))</f>
        <v/>
      </c>
      <c r="C115" s="475">
        <f>'Quantities Report'!$D115</f>
        <v>0</v>
      </c>
    </row>
    <row r="116" spans="1:3" x14ac:dyDescent="0.25">
      <c r="A116" s="532" t="str">
        <f>IF(ISNUMBER(VALUE(SUBSTITUTE('Quantities Report'!$A116,"+",""))), VALUE(SUBSTITUTE('Quantities Report'!$A116,"+","")),IF('Quantities Report'!$A116="Totals:","End of Project",$A115))</f>
        <v>Station</v>
      </c>
      <c r="B116" s="473" t="str">
        <f>IF(ISNUMBER('Quantities Report'!$A116), "",TRIM(CLEAN(SUBSTITUTE('Quantities Report'!$A116, CHAR(160), " "))))</f>
        <v/>
      </c>
      <c r="C116" s="475">
        <f>'Quantities Report'!$D116</f>
        <v>0</v>
      </c>
    </row>
    <row r="117" spans="1:3" x14ac:dyDescent="0.25">
      <c r="A117" s="532" t="str">
        <f>IF(ISNUMBER(VALUE(SUBSTITUTE('Quantities Report'!$A117,"+",""))), VALUE(SUBSTITUTE('Quantities Report'!$A117,"+","")),IF('Quantities Report'!$A117="Totals:","End of Project",$A116))</f>
        <v>Station</v>
      </c>
      <c r="B117" s="473" t="str">
        <f>IF(ISNUMBER('Quantities Report'!$A117), "",TRIM(CLEAN(SUBSTITUTE('Quantities Report'!$A117, CHAR(160), " "))))</f>
        <v/>
      </c>
      <c r="C117" s="475">
        <f>'Quantities Report'!$D117</f>
        <v>0</v>
      </c>
    </row>
    <row r="118" spans="1:3" x14ac:dyDescent="0.25">
      <c r="A118" s="532" t="str">
        <f>IF(ISNUMBER(VALUE(SUBSTITUTE('Quantities Report'!$A118,"+",""))), VALUE(SUBSTITUTE('Quantities Report'!$A118,"+","")),IF('Quantities Report'!$A118="Totals:","End of Project",$A117))</f>
        <v>Station</v>
      </c>
      <c r="B118" s="473" t="str">
        <f>IF(ISNUMBER('Quantities Report'!$A118), "",TRIM(CLEAN(SUBSTITUTE('Quantities Report'!$A118, CHAR(160), " "))))</f>
        <v/>
      </c>
      <c r="C118" s="475">
        <f>'Quantities Report'!$D118</f>
        <v>0</v>
      </c>
    </row>
    <row r="119" spans="1:3" x14ac:dyDescent="0.25">
      <c r="A119" s="532" t="str">
        <f>IF(ISNUMBER(VALUE(SUBSTITUTE('Quantities Report'!$A119,"+",""))), VALUE(SUBSTITUTE('Quantities Report'!$A119,"+","")),IF('Quantities Report'!$A119="Totals:","End of Project",$A118))</f>
        <v>Station</v>
      </c>
      <c r="B119" s="473" t="str">
        <f>IF(ISNUMBER('Quantities Report'!$A119), "",TRIM(CLEAN(SUBSTITUTE('Quantities Report'!$A119, CHAR(160), " "))))</f>
        <v/>
      </c>
      <c r="C119" s="475">
        <f>'Quantities Report'!$D119</f>
        <v>0</v>
      </c>
    </row>
    <row r="120" spans="1:3" x14ac:dyDescent="0.25">
      <c r="A120" s="532" t="str">
        <f>IF(ISNUMBER(VALUE(SUBSTITUTE('Quantities Report'!$A120,"+",""))), VALUE(SUBSTITUTE('Quantities Report'!$A120,"+","")),IF('Quantities Report'!$A120="Totals:","End of Project",$A119))</f>
        <v>Station</v>
      </c>
      <c r="B120" s="473" t="str">
        <f>IF(ISNUMBER('Quantities Report'!$A120), "",TRIM(CLEAN(SUBSTITUTE('Quantities Report'!$A120, CHAR(160), " "))))</f>
        <v/>
      </c>
      <c r="C120" s="475">
        <f>'Quantities Report'!$D120</f>
        <v>0</v>
      </c>
    </row>
    <row r="121" spans="1:3" x14ac:dyDescent="0.25">
      <c r="A121" s="532" t="str">
        <f>IF(ISNUMBER(VALUE(SUBSTITUTE('Quantities Report'!$A121,"+",""))), VALUE(SUBSTITUTE('Quantities Report'!$A121,"+","")),IF('Quantities Report'!$A121="Totals:","End of Project",$A120))</f>
        <v>Station</v>
      </c>
      <c r="B121" s="473" t="str">
        <f>IF(ISNUMBER('Quantities Report'!$A121), "",TRIM(CLEAN(SUBSTITUTE('Quantities Report'!$A121, CHAR(160), " "))))</f>
        <v/>
      </c>
      <c r="C121" s="475">
        <f>'Quantities Report'!$D121</f>
        <v>0</v>
      </c>
    </row>
    <row r="122" spans="1:3" x14ac:dyDescent="0.25">
      <c r="A122" s="532" t="str">
        <f>IF(ISNUMBER(VALUE(SUBSTITUTE('Quantities Report'!$A122,"+",""))), VALUE(SUBSTITUTE('Quantities Report'!$A122,"+","")),IF('Quantities Report'!$A122="Totals:","End of Project",$A121))</f>
        <v>Station</v>
      </c>
      <c r="B122" s="473" t="str">
        <f>IF(ISNUMBER('Quantities Report'!$A122), "",TRIM(CLEAN(SUBSTITUTE('Quantities Report'!$A122, CHAR(160), " "))))</f>
        <v/>
      </c>
      <c r="C122" s="475">
        <f>'Quantities Report'!$D122</f>
        <v>0</v>
      </c>
    </row>
    <row r="123" spans="1:3" x14ac:dyDescent="0.25">
      <c r="A123" s="532" t="str">
        <f>IF(ISNUMBER(VALUE(SUBSTITUTE('Quantities Report'!$A123,"+",""))), VALUE(SUBSTITUTE('Quantities Report'!$A123,"+","")),IF('Quantities Report'!$A123="Totals:","End of Project",$A122))</f>
        <v>Station</v>
      </c>
      <c r="B123" s="473" t="str">
        <f>IF(ISNUMBER('Quantities Report'!$A123), "",TRIM(CLEAN(SUBSTITUTE('Quantities Report'!$A123, CHAR(160), " "))))</f>
        <v/>
      </c>
      <c r="C123" s="475">
        <f>'Quantities Report'!$D123</f>
        <v>0</v>
      </c>
    </row>
    <row r="124" spans="1:3" x14ac:dyDescent="0.25">
      <c r="A124" s="532" t="str">
        <f>IF(ISNUMBER(VALUE(SUBSTITUTE('Quantities Report'!$A124,"+",""))), VALUE(SUBSTITUTE('Quantities Report'!$A124,"+","")),IF('Quantities Report'!$A124="Totals:","End of Project",$A123))</f>
        <v>Station</v>
      </c>
      <c r="B124" s="473" t="str">
        <f>IF(ISNUMBER('Quantities Report'!$A124), "",TRIM(CLEAN(SUBSTITUTE('Quantities Report'!$A124, CHAR(160), " "))))</f>
        <v/>
      </c>
      <c r="C124" s="475">
        <f>'Quantities Report'!$D124</f>
        <v>0</v>
      </c>
    </row>
    <row r="125" spans="1:3" x14ac:dyDescent="0.25">
      <c r="A125" s="532" t="str">
        <f>IF(ISNUMBER(VALUE(SUBSTITUTE('Quantities Report'!$A125,"+",""))), VALUE(SUBSTITUTE('Quantities Report'!$A125,"+","")),IF('Quantities Report'!$A125="Totals:","End of Project",$A124))</f>
        <v>Station</v>
      </c>
      <c r="B125" s="473" t="str">
        <f>IF(ISNUMBER('Quantities Report'!$A125), "",TRIM(CLEAN(SUBSTITUTE('Quantities Report'!$A125, CHAR(160), " "))))</f>
        <v/>
      </c>
      <c r="C125" s="475">
        <f>'Quantities Report'!$D125</f>
        <v>0</v>
      </c>
    </row>
    <row r="126" spans="1:3" x14ac:dyDescent="0.25">
      <c r="A126" s="532" t="str">
        <f>IF(ISNUMBER(VALUE(SUBSTITUTE('Quantities Report'!$A126,"+",""))), VALUE(SUBSTITUTE('Quantities Report'!$A126,"+","")),IF('Quantities Report'!$A126="Totals:","End of Project",$A125))</f>
        <v>Station</v>
      </c>
      <c r="B126" s="473" t="str">
        <f>IF(ISNUMBER('Quantities Report'!$A126), "",TRIM(CLEAN(SUBSTITUTE('Quantities Report'!$A126, CHAR(160), " "))))</f>
        <v/>
      </c>
      <c r="C126" s="475">
        <f>'Quantities Report'!$D126</f>
        <v>0</v>
      </c>
    </row>
    <row r="127" spans="1:3" x14ac:dyDescent="0.25">
      <c r="A127" s="532" t="str">
        <f>IF(ISNUMBER(VALUE(SUBSTITUTE('Quantities Report'!$A127,"+",""))), VALUE(SUBSTITUTE('Quantities Report'!$A127,"+","")),IF('Quantities Report'!$A127="Totals:","End of Project",$A126))</f>
        <v>Station</v>
      </c>
      <c r="B127" s="473" t="str">
        <f>IF(ISNUMBER('Quantities Report'!$A127), "",TRIM(CLEAN(SUBSTITUTE('Quantities Report'!$A127, CHAR(160), " "))))</f>
        <v/>
      </c>
      <c r="C127" s="475">
        <f>'Quantities Report'!$D127</f>
        <v>0</v>
      </c>
    </row>
    <row r="128" spans="1:3" x14ac:dyDescent="0.25">
      <c r="A128" s="532" t="str">
        <f>IF(ISNUMBER(VALUE(SUBSTITUTE('Quantities Report'!$A128,"+",""))), VALUE(SUBSTITUTE('Quantities Report'!$A128,"+","")),IF('Quantities Report'!$A128="Totals:","End of Project",$A127))</f>
        <v>Station</v>
      </c>
      <c r="B128" s="473" t="str">
        <f>IF(ISNUMBER('Quantities Report'!$A128), "",TRIM(CLEAN(SUBSTITUTE('Quantities Report'!$A128, CHAR(160), " "))))</f>
        <v/>
      </c>
      <c r="C128" s="475">
        <f>'Quantities Report'!$D128</f>
        <v>0</v>
      </c>
    </row>
    <row r="129" spans="1:3" x14ac:dyDescent="0.25">
      <c r="A129" s="532" t="str">
        <f>IF(ISNUMBER(VALUE(SUBSTITUTE('Quantities Report'!$A129,"+",""))), VALUE(SUBSTITUTE('Quantities Report'!$A129,"+","")),IF('Quantities Report'!$A129="Totals:","End of Project",$A128))</f>
        <v>Station</v>
      </c>
      <c r="B129" s="473" t="str">
        <f>IF(ISNUMBER('Quantities Report'!$A129), "",TRIM(CLEAN(SUBSTITUTE('Quantities Report'!$A129, CHAR(160), " "))))</f>
        <v/>
      </c>
      <c r="C129" s="475">
        <f>'Quantities Report'!$D129</f>
        <v>0</v>
      </c>
    </row>
    <row r="130" spans="1:3" x14ac:dyDescent="0.25">
      <c r="A130" s="532" t="str">
        <f>IF(ISNUMBER(VALUE(SUBSTITUTE('Quantities Report'!$A130,"+",""))), VALUE(SUBSTITUTE('Quantities Report'!$A130,"+","")),IF('Quantities Report'!$A130="Totals:","End of Project",$A129))</f>
        <v>Station</v>
      </c>
      <c r="B130" s="473" t="str">
        <f>IF(ISNUMBER('Quantities Report'!$A130), "",TRIM(CLEAN(SUBSTITUTE('Quantities Report'!$A130, CHAR(160), " "))))</f>
        <v/>
      </c>
      <c r="C130" s="475">
        <f>'Quantities Report'!$D130</f>
        <v>0</v>
      </c>
    </row>
    <row r="131" spans="1:3" x14ac:dyDescent="0.25">
      <c r="A131" s="532" t="str">
        <f>IF(ISNUMBER(VALUE(SUBSTITUTE('Quantities Report'!$A131,"+",""))), VALUE(SUBSTITUTE('Quantities Report'!$A131,"+","")),IF('Quantities Report'!$A131="Totals:","End of Project",$A130))</f>
        <v>Station</v>
      </c>
      <c r="B131" s="473" t="str">
        <f>IF(ISNUMBER('Quantities Report'!$A131), "",TRIM(CLEAN(SUBSTITUTE('Quantities Report'!$A131, CHAR(160), " "))))</f>
        <v/>
      </c>
      <c r="C131" s="475">
        <f>'Quantities Report'!$D131</f>
        <v>0</v>
      </c>
    </row>
    <row r="132" spans="1:3" x14ac:dyDescent="0.25">
      <c r="A132" s="532" t="str">
        <f>IF(ISNUMBER(VALUE(SUBSTITUTE('Quantities Report'!$A132,"+",""))), VALUE(SUBSTITUTE('Quantities Report'!$A132,"+","")),IF('Quantities Report'!$A132="Totals:","End of Project",$A131))</f>
        <v>Station</v>
      </c>
      <c r="B132" s="473" t="str">
        <f>IF(ISNUMBER('Quantities Report'!$A132), "",TRIM(CLEAN(SUBSTITUTE('Quantities Report'!$A132, CHAR(160), " "))))</f>
        <v/>
      </c>
      <c r="C132" s="475">
        <f>'Quantities Report'!$D132</f>
        <v>0</v>
      </c>
    </row>
    <row r="133" spans="1:3" x14ac:dyDescent="0.25">
      <c r="A133" s="532" t="str">
        <f>IF(ISNUMBER(VALUE(SUBSTITUTE('Quantities Report'!$A133,"+",""))), VALUE(SUBSTITUTE('Quantities Report'!$A133,"+","")),IF('Quantities Report'!$A133="Totals:","End of Project",$A132))</f>
        <v>Station</v>
      </c>
      <c r="B133" s="473" t="str">
        <f>IF(ISNUMBER('Quantities Report'!$A133), "",TRIM(CLEAN(SUBSTITUTE('Quantities Report'!$A133, CHAR(160), " "))))</f>
        <v/>
      </c>
      <c r="C133" s="475">
        <f>'Quantities Report'!$D133</f>
        <v>0</v>
      </c>
    </row>
    <row r="134" spans="1:3" x14ac:dyDescent="0.25">
      <c r="A134" s="532" t="str">
        <f>IF(ISNUMBER(VALUE(SUBSTITUTE('Quantities Report'!$A134,"+",""))), VALUE(SUBSTITUTE('Quantities Report'!$A134,"+","")),IF('Quantities Report'!$A134="Totals:","End of Project",$A133))</f>
        <v>Station</v>
      </c>
      <c r="B134" s="473" t="str">
        <f>IF(ISNUMBER('Quantities Report'!$A134), "",TRIM(CLEAN(SUBSTITUTE('Quantities Report'!$A134, CHAR(160), " "))))</f>
        <v/>
      </c>
      <c r="C134" s="475">
        <f>'Quantities Report'!$D134</f>
        <v>0</v>
      </c>
    </row>
    <row r="135" spans="1:3" x14ac:dyDescent="0.25">
      <c r="A135" s="532" t="str">
        <f>IF(ISNUMBER(VALUE(SUBSTITUTE('Quantities Report'!$A135,"+",""))), VALUE(SUBSTITUTE('Quantities Report'!$A135,"+","")),IF('Quantities Report'!$A135="Totals:","End of Project",$A134))</f>
        <v>Station</v>
      </c>
      <c r="B135" s="473" t="str">
        <f>IF(ISNUMBER('Quantities Report'!$A135), "",TRIM(CLEAN(SUBSTITUTE('Quantities Report'!$A135, CHAR(160), " "))))</f>
        <v/>
      </c>
      <c r="C135" s="475">
        <f>'Quantities Report'!$D135</f>
        <v>0</v>
      </c>
    </row>
    <row r="136" spans="1:3" x14ac:dyDescent="0.25">
      <c r="A136" s="532" t="str">
        <f>IF(ISNUMBER(VALUE(SUBSTITUTE('Quantities Report'!$A136,"+",""))), VALUE(SUBSTITUTE('Quantities Report'!$A136,"+","")),IF('Quantities Report'!$A136="Totals:","End of Project",$A135))</f>
        <v>Station</v>
      </c>
      <c r="B136" s="473" t="str">
        <f>IF(ISNUMBER('Quantities Report'!$A136), "",TRIM(CLEAN(SUBSTITUTE('Quantities Report'!$A136, CHAR(160), " "))))</f>
        <v/>
      </c>
      <c r="C136" s="475">
        <f>'Quantities Report'!$D136</f>
        <v>0</v>
      </c>
    </row>
    <row r="137" spans="1:3" x14ac:dyDescent="0.25">
      <c r="A137" s="532" t="str">
        <f>IF(ISNUMBER(VALUE(SUBSTITUTE('Quantities Report'!$A137,"+",""))), VALUE(SUBSTITUTE('Quantities Report'!$A137,"+","")),IF('Quantities Report'!$A137="Totals:","End of Project",$A136))</f>
        <v>Station</v>
      </c>
      <c r="B137" s="473" t="str">
        <f>IF(ISNUMBER('Quantities Report'!$A137), "",TRIM(CLEAN(SUBSTITUTE('Quantities Report'!$A137, CHAR(160), " "))))</f>
        <v/>
      </c>
      <c r="C137" s="475">
        <f>'Quantities Report'!$D137</f>
        <v>0</v>
      </c>
    </row>
    <row r="138" spans="1:3" x14ac:dyDescent="0.25">
      <c r="A138" s="532" t="str">
        <f>IF(ISNUMBER(VALUE(SUBSTITUTE('Quantities Report'!$A138,"+",""))), VALUE(SUBSTITUTE('Quantities Report'!$A138,"+","")),IF('Quantities Report'!$A138="Totals:","End of Project",$A137))</f>
        <v>Station</v>
      </c>
      <c r="B138" s="473" t="str">
        <f>IF(ISNUMBER('Quantities Report'!$A138), "",TRIM(CLEAN(SUBSTITUTE('Quantities Report'!$A138, CHAR(160), " "))))</f>
        <v/>
      </c>
      <c r="C138" s="475">
        <f>'Quantities Report'!$D138</f>
        <v>0</v>
      </c>
    </row>
    <row r="139" spans="1:3" x14ac:dyDescent="0.25">
      <c r="A139" s="532" t="str">
        <f>IF(ISNUMBER(VALUE(SUBSTITUTE('Quantities Report'!$A139,"+",""))), VALUE(SUBSTITUTE('Quantities Report'!$A139,"+","")),IF('Quantities Report'!$A139="Totals:","End of Project",$A138))</f>
        <v>Station</v>
      </c>
      <c r="B139" s="473" t="str">
        <f>IF(ISNUMBER('Quantities Report'!$A139), "",TRIM(CLEAN(SUBSTITUTE('Quantities Report'!$A139, CHAR(160), " "))))</f>
        <v/>
      </c>
      <c r="C139" s="475">
        <f>'Quantities Report'!$D139</f>
        <v>0</v>
      </c>
    </row>
    <row r="140" spans="1:3" x14ac:dyDescent="0.25">
      <c r="A140" s="532" t="str">
        <f>IF(ISNUMBER(VALUE(SUBSTITUTE('Quantities Report'!$A140,"+",""))), VALUE(SUBSTITUTE('Quantities Report'!$A140,"+","")),IF('Quantities Report'!$A140="Totals:","End of Project",$A139))</f>
        <v>Station</v>
      </c>
      <c r="B140" s="473" t="str">
        <f>IF(ISNUMBER('Quantities Report'!$A140), "",TRIM(CLEAN(SUBSTITUTE('Quantities Report'!$A140, CHAR(160), " "))))</f>
        <v/>
      </c>
      <c r="C140" s="475">
        <f>'Quantities Report'!$D140</f>
        <v>0</v>
      </c>
    </row>
    <row r="141" spans="1:3" x14ac:dyDescent="0.25">
      <c r="A141" s="532" t="str">
        <f>IF(ISNUMBER(VALUE(SUBSTITUTE('Quantities Report'!$A141,"+",""))), VALUE(SUBSTITUTE('Quantities Report'!$A141,"+","")),IF('Quantities Report'!$A141="Totals:","End of Project",$A140))</f>
        <v>Station</v>
      </c>
      <c r="B141" s="473" t="str">
        <f>IF(ISNUMBER('Quantities Report'!$A141), "",TRIM(CLEAN(SUBSTITUTE('Quantities Report'!$A141, CHAR(160), " "))))</f>
        <v/>
      </c>
      <c r="C141" s="475">
        <f>'Quantities Report'!$D141</f>
        <v>0</v>
      </c>
    </row>
    <row r="142" spans="1:3" x14ac:dyDescent="0.25">
      <c r="A142" s="532" t="str">
        <f>IF(ISNUMBER(VALUE(SUBSTITUTE('Quantities Report'!$A142,"+",""))), VALUE(SUBSTITUTE('Quantities Report'!$A142,"+","")),IF('Quantities Report'!$A142="Totals:","End of Project",$A141))</f>
        <v>Station</v>
      </c>
      <c r="B142" s="473" t="str">
        <f>IF(ISNUMBER('Quantities Report'!$A142), "",TRIM(CLEAN(SUBSTITUTE('Quantities Report'!$A142, CHAR(160), " "))))</f>
        <v/>
      </c>
      <c r="C142" s="475">
        <f>'Quantities Report'!$D142</f>
        <v>0</v>
      </c>
    </row>
    <row r="143" spans="1:3" x14ac:dyDescent="0.25">
      <c r="A143" s="532" t="str">
        <f>IF(ISNUMBER(VALUE(SUBSTITUTE('Quantities Report'!$A143,"+",""))), VALUE(SUBSTITUTE('Quantities Report'!$A143,"+","")),IF('Quantities Report'!$A143="Totals:","End of Project",$A142))</f>
        <v>Station</v>
      </c>
      <c r="B143" s="473" t="str">
        <f>IF(ISNUMBER('Quantities Report'!$A143), "",TRIM(CLEAN(SUBSTITUTE('Quantities Report'!$A143, CHAR(160), " "))))</f>
        <v/>
      </c>
      <c r="C143" s="475">
        <f>'Quantities Report'!$D143</f>
        <v>0</v>
      </c>
    </row>
    <row r="144" spans="1:3" x14ac:dyDescent="0.25">
      <c r="A144" s="532" t="str">
        <f>IF(ISNUMBER(VALUE(SUBSTITUTE('Quantities Report'!$A144,"+",""))), VALUE(SUBSTITUTE('Quantities Report'!$A144,"+","")),IF('Quantities Report'!$A144="Totals:","End of Project",$A143))</f>
        <v>Station</v>
      </c>
      <c r="B144" s="473" t="str">
        <f>IF(ISNUMBER('Quantities Report'!$A144), "",TRIM(CLEAN(SUBSTITUTE('Quantities Report'!$A144, CHAR(160), " "))))</f>
        <v/>
      </c>
      <c r="C144" s="475">
        <f>'Quantities Report'!$D144</f>
        <v>0</v>
      </c>
    </row>
    <row r="145" spans="1:3" x14ac:dyDescent="0.25">
      <c r="A145" s="532" t="str">
        <f>IF(ISNUMBER(VALUE(SUBSTITUTE('Quantities Report'!$A145,"+",""))), VALUE(SUBSTITUTE('Quantities Report'!$A145,"+","")),IF('Quantities Report'!$A145="Totals:","End of Project",$A144))</f>
        <v>Station</v>
      </c>
      <c r="B145" s="473" t="str">
        <f>IF(ISNUMBER('Quantities Report'!$A145), "",TRIM(CLEAN(SUBSTITUTE('Quantities Report'!$A145, CHAR(160), " "))))</f>
        <v/>
      </c>
      <c r="C145" s="475">
        <f>'Quantities Report'!$D145</f>
        <v>0</v>
      </c>
    </row>
    <row r="146" spans="1:3" x14ac:dyDescent="0.25">
      <c r="A146" s="532" t="str">
        <f>IF(ISNUMBER(VALUE(SUBSTITUTE('Quantities Report'!$A146,"+",""))), VALUE(SUBSTITUTE('Quantities Report'!$A146,"+","")),IF('Quantities Report'!$A146="Totals:","End of Project",$A145))</f>
        <v>Station</v>
      </c>
      <c r="B146" s="473" t="str">
        <f>IF(ISNUMBER('Quantities Report'!$A146), "",TRIM(CLEAN(SUBSTITUTE('Quantities Report'!$A146, CHAR(160), " "))))</f>
        <v/>
      </c>
      <c r="C146" s="475">
        <f>'Quantities Report'!$D146</f>
        <v>0</v>
      </c>
    </row>
    <row r="147" spans="1:3" x14ac:dyDescent="0.25">
      <c r="A147" s="532" t="str">
        <f>IF(ISNUMBER(VALUE(SUBSTITUTE('Quantities Report'!$A147,"+",""))), VALUE(SUBSTITUTE('Quantities Report'!$A147,"+","")),IF('Quantities Report'!$A147="Totals:","End of Project",$A146))</f>
        <v>Station</v>
      </c>
      <c r="B147" s="473" t="str">
        <f>IF(ISNUMBER('Quantities Report'!$A147), "",TRIM(CLEAN(SUBSTITUTE('Quantities Report'!$A147, CHAR(160), " "))))</f>
        <v/>
      </c>
      <c r="C147" s="475">
        <f>'Quantities Report'!$D147</f>
        <v>0</v>
      </c>
    </row>
    <row r="148" spans="1:3" x14ac:dyDescent="0.25">
      <c r="A148" s="532" t="str">
        <f>IF(ISNUMBER(VALUE(SUBSTITUTE('Quantities Report'!$A148,"+",""))), VALUE(SUBSTITUTE('Quantities Report'!$A148,"+","")),IF('Quantities Report'!$A148="Totals:","End of Project",$A147))</f>
        <v>Station</v>
      </c>
      <c r="B148" s="473" t="str">
        <f>IF(ISNUMBER('Quantities Report'!$A148), "",TRIM(CLEAN(SUBSTITUTE('Quantities Report'!$A148, CHAR(160), " "))))</f>
        <v/>
      </c>
      <c r="C148" s="475">
        <f>'Quantities Report'!$D148</f>
        <v>0</v>
      </c>
    </row>
    <row r="149" spans="1:3" x14ac:dyDescent="0.25">
      <c r="A149" s="532" t="str">
        <f>IF(ISNUMBER(VALUE(SUBSTITUTE('Quantities Report'!$A149,"+",""))), VALUE(SUBSTITUTE('Quantities Report'!$A149,"+","")),IF('Quantities Report'!$A149="Totals:","End of Project",$A148))</f>
        <v>Station</v>
      </c>
      <c r="B149" s="473" t="str">
        <f>IF(ISNUMBER('Quantities Report'!$A149), "",TRIM(CLEAN(SUBSTITUTE('Quantities Report'!$A149, CHAR(160), " "))))</f>
        <v/>
      </c>
      <c r="C149" s="475">
        <f>'Quantities Report'!$D149</f>
        <v>0</v>
      </c>
    </row>
    <row r="150" spans="1:3" x14ac:dyDescent="0.25">
      <c r="A150" s="532" t="str">
        <f>IF(ISNUMBER(VALUE(SUBSTITUTE('Quantities Report'!$A150,"+",""))), VALUE(SUBSTITUTE('Quantities Report'!$A150,"+","")),IF('Quantities Report'!$A150="Totals:","End of Project",$A149))</f>
        <v>Station</v>
      </c>
      <c r="B150" s="473" t="str">
        <f>IF(ISNUMBER('Quantities Report'!$A150), "",TRIM(CLEAN(SUBSTITUTE('Quantities Report'!$A150, CHAR(160), " "))))</f>
        <v/>
      </c>
      <c r="C150" s="475">
        <f>'Quantities Report'!$D150</f>
        <v>0</v>
      </c>
    </row>
    <row r="151" spans="1:3" x14ac:dyDescent="0.25">
      <c r="A151" s="532" t="str">
        <f>IF(ISNUMBER(VALUE(SUBSTITUTE('Quantities Report'!$A151,"+",""))), VALUE(SUBSTITUTE('Quantities Report'!$A151,"+","")),IF('Quantities Report'!$A151="Totals:","End of Project",$A150))</f>
        <v>Station</v>
      </c>
      <c r="B151" s="473" t="str">
        <f>IF(ISNUMBER('Quantities Report'!$A151), "",TRIM(CLEAN(SUBSTITUTE('Quantities Report'!$A151, CHAR(160), " "))))</f>
        <v/>
      </c>
      <c r="C151" s="475">
        <f>'Quantities Report'!$D151</f>
        <v>0</v>
      </c>
    </row>
    <row r="152" spans="1:3" x14ac:dyDescent="0.25">
      <c r="A152" s="532" t="str">
        <f>IF(ISNUMBER(VALUE(SUBSTITUTE('Quantities Report'!$A152,"+",""))), VALUE(SUBSTITUTE('Quantities Report'!$A152,"+","")),IF('Quantities Report'!$A152="Totals:","End of Project",$A151))</f>
        <v>Station</v>
      </c>
      <c r="B152" s="473" t="str">
        <f>IF(ISNUMBER('Quantities Report'!$A152), "",TRIM(CLEAN(SUBSTITUTE('Quantities Report'!$A152, CHAR(160), " "))))</f>
        <v/>
      </c>
      <c r="C152" s="475">
        <f>'Quantities Report'!$D152</f>
        <v>0</v>
      </c>
    </row>
    <row r="153" spans="1:3" x14ac:dyDescent="0.25">
      <c r="A153" s="532" t="str">
        <f>IF(ISNUMBER(VALUE(SUBSTITUTE('Quantities Report'!$A153,"+",""))), VALUE(SUBSTITUTE('Quantities Report'!$A153,"+","")),IF('Quantities Report'!$A153="Totals:","End of Project",$A152))</f>
        <v>Station</v>
      </c>
      <c r="B153" s="473" t="str">
        <f>IF(ISNUMBER('Quantities Report'!$A153), "",TRIM(CLEAN(SUBSTITUTE('Quantities Report'!$A153, CHAR(160), " "))))</f>
        <v/>
      </c>
      <c r="C153" s="475">
        <f>'Quantities Report'!$D153</f>
        <v>0</v>
      </c>
    </row>
    <row r="154" spans="1:3" x14ac:dyDescent="0.25">
      <c r="A154" s="532" t="str">
        <f>IF(ISNUMBER(VALUE(SUBSTITUTE('Quantities Report'!$A154,"+",""))), VALUE(SUBSTITUTE('Quantities Report'!$A154,"+","")),IF('Quantities Report'!$A154="Totals:","End of Project",$A153))</f>
        <v>Station</v>
      </c>
      <c r="B154" s="473" t="str">
        <f>IF(ISNUMBER('Quantities Report'!$A154), "",TRIM(CLEAN(SUBSTITUTE('Quantities Report'!$A154, CHAR(160), " "))))</f>
        <v/>
      </c>
      <c r="C154" s="475">
        <f>'Quantities Report'!$D154</f>
        <v>0</v>
      </c>
    </row>
    <row r="155" spans="1:3" x14ac:dyDescent="0.25">
      <c r="A155" s="532" t="str">
        <f>IF(ISNUMBER(VALUE(SUBSTITUTE('Quantities Report'!$A155,"+",""))), VALUE(SUBSTITUTE('Quantities Report'!$A155,"+","")),IF('Quantities Report'!$A155="Totals:","End of Project",$A154))</f>
        <v>Station</v>
      </c>
      <c r="B155" s="473" t="str">
        <f>IF(ISNUMBER('Quantities Report'!$A155), "",TRIM(CLEAN(SUBSTITUTE('Quantities Report'!$A155, CHAR(160), " "))))</f>
        <v/>
      </c>
      <c r="C155" s="475">
        <f>'Quantities Report'!$D155</f>
        <v>0</v>
      </c>
    </row>
    <row r="156" spans="1:3" x14ac:dyDescent="0.25">
      <c r="A156" s="532" t="str">
        <f>IF(ISNUMBER(VALUE(SUBSTITUTE('Quantities Report'!$A156,"+",""))), VALUE(SUBSTITUTE('Quantities Report'!$A156,"+","")),IF('Quantities Report'!$A156="Totals:","End of Project",$A155))</f>
        <v>Station</v>
      </c>
      <c r="B156" s="473" t="str">
        <f>IF(ISNUMBER('Quantities Report'!$A156), "",TRIM(CLEAN(SUBSTITUTE('Quantities Report'!$A156, CHAR(160), " "))))</f>
        <v/>
      </c>
      <c r="C156" s="475">
        <f>'Quantities Report'!$D156</f>
        <v>0</v>
      </c>
    </row>
    <row r="157" spans="1:3" x14ac:dyDescent="0.25">
      <c r="A157" s="532" t="str">
        <f>IF(ISNUMBER(VALUE(SUBSTITUTE('Quantities Report'!$A157,"+",""))), VALUE(SUBSTITUTE('Quantities Report'!$A157,"+","")),IF('Quantities Report'!$A157="Totals:","End of Project",$A156))</f>
        <v>Station</v>
      </c>
      <c r="B157" s="473" t="str">
        <f>IF(ISNUMBER('Quantities Report'!$A157), "",TRIM(CLEAN(SUBSTITUTE('Quantities Report'!$A157, CHAR(160), " "))))</f>
        <v/>
      </c>
      <c r="C157" s="475">
        <f>'Quantities Report'!$D157</f>
        <v>0</v>
      </c>
    </row>
    <row r="158" spans="1:3" x14ac:dyDescent="0.25">
      <c r="A158" s="532" t="str">
        <f>IF(ISNUMBER(VALUE(SUBSTITUTE('Quantities Report'!$A158,"+",""))), VALUE(SUBSTITUTE('Quantities Report'!$A158,"+","")),IF('Quantities Report'!$A158="Totals:","End of Project",$A157))</f>
        <v>Station</v>
      </c>
      <c r="B158" s="473" t="str">
        <f>IF(ISNUMBER('Quantities Report'!$A158), "",TRIM(CLEAN(SUBSTITUTE('Quantities Report'!$A158, CHAR(160), " "))))</f>
        <v/>
      </c>
      <c r="C158" s="475">
        <f>'Quantities Report'!$D158</f>
        <v>0</v>
      </c>
    </row>
    <row r="159" spans="1:3" x14ac:dyDescent="0.25">
      <c r="A159" s="532" t="str">
        <f>IF(ISNUMBER(VALUE(SUBSTITUTE('Quantities Report'!$A159,"+",""))), VALUE(SUBSTITUTE('Quantities Report'!$A159,"+","")),IF('Quantities Report'!$A159="Totals:","End of Project",$A158))</f>
        <v>Station</v>
      </c>
      <c r="B159" s="473" t="str">
        <f>IF(ISNUMBER('Quantities Report'!$A159), "",TRIM(CLEAN(SUBSTITUTE('Quantities Report'!$A159, CHAR(160), " "))))</f>
        <v/>
      </c>
      <c r="C159" s="475">
        <f>'Quantities Report'!$D159</f>
        <v>0</v>
      </c>
    </row>
    <row r="160" spans="1:3" x14ac:dyDescent="0.25">
      <c r="A160" s="532" t="str">
        <f>IF(ISNUMBER(VALUE(SUBSTITUTE('Quantities Report'!$A160,"+",""))), VALUE(SUBSTITUTE('Quantities Report'!$A160,"+","")),IF('Quantities Report'!$A160="Totals:","End of Project",$A159))</f>
        <v>Station</v>
      </c>
      <c r="B160" s="473" t="str">
        <f>IF(ISNUMBER('Quantities Report'!$A160), "",TRIM(CLEAN(SUBSTITUTE('Quantities Report'!$A160, CHAR(160), " "))))</f>
        <v/>
      </c>
      <c r="C160" s="475">
        <f>'Quantities Report'!$D160</f>
        <v>0</v>
      </c>
    </row>
    <row r="161" spans="1:3" x14ac:dyDescent="0.25">
      <c r="A161" s="532" t="str">
        <f>IF(ISNUMBER(VALUE(SUBSTITUTE('Quantities Report'!$A161,"+",""))), VALUE(SUBSTITUTE('Quantities Report'!$A161,"+","")),IF('Quantities Report'!$A161="Totals:","End of Project",$A160))</f>
        <v>Station</v>
      </c>
      <c r="B161" s="473" t="str">
        <f>IF(ISNUMBER('Quantities Report'!$A161), "",TRIM(CLEAN(SUBSTITUTE('Quantities Report'!$A161, CHAR(160), " "))))</f>
        <v/>
      </c>
      <c r="C161" s="475">
        <f>'Quantities Report'!$D161</f>
        <v>0</v>
      </c>
    </row>
    <row r="162" spans="1:3" x14ac:dyDescent="0.25">
      <c r="A162" s="532" t="str">
        <f>IF(ISNUMBER(VALUE(SUBSTITUTE('Quantities Report'!$A162,"+",""))), VALUE(SUBSTITUTE('Quantities Report'!$A162,"+","")),IF('Quantities Report'!$A162="Totals:","End of Project",$A161))</f>
        <v>Station</v>
      </c>
      <c r="B162" s="473" t="str">
        <f>IF(ISNUMBER('Quantities Report'!$A162), "",TRIM(CLEAN(SUBSTITUTE('Quantities Report'!$A162, CHAR(160), " "))))</f>
        <v/>
      </c>
      <c r="C162" s="475">
        <f>'Quantities Report'!$D162</f>
        <v>0</v>
      </c>
    </row>
    <row r="163" spans="1:3" x14ac:dyDescent="0.25">
      <c r="A163" s="532" t="str">
        <f>IF(ISNUMBER(VALUE(SUBSTITUTE('Quantities Report'!$A163,"+",""))), VALUE(SUBSTITUTE('Quantities Report'!$A163,"+","")),IF('Quantities Report'!$A163="Totals:","End of Project",$A162))</f>
        <v>Station</v>
      </c>
      <c r="B163" s="473" t="str">
        <f>IF(ISNUMBER('Quantities Report'!$A163), "",TRIM(CLEAN(SUBSTITUTE('Quantities Report'!$A163, CHAR(160), " "))))</f>
        <v/>
      </c>
      <c r="C163" s="475">
        <f>'Quantities Report'!$D163</f>
        <v>0</v>
      </c>
    </row>
    <row r="164" spans="1:3" x14ac:dyDescent="0.25">
      <c r="A164" s="532" t="str">
        <f>IF(ISNUMBER(VALUE(SUBSTITUTE('Quantities Report'!$A164,"+",""))), VALUE(SUBSTITUTE('Quantities Report'!$A164,"+","")),IF('Quantities Report'!$A164="Totals:","End of Project",$A163))</f>
        <v>Station</v>
      </c>
      <c r="B164" s="473" t="str">
        <f>IF(ISNUMBER('Quantities Report'!$A164), "",TRIM(CLEAN(SUBSTITUTE('Quantities Report'!$A164, CHAR(160), " "))))</f>
        <v/>
      </c>
      <c r="C164" s="475">
        <f>'Quantities Report'!$D164</f>
        <v>0</v>
      </c>
    </row>
    <row r="165" spans="1:3" x14ac:dyDescent="0.25">
      <c r="A165" s="532" t="str">
        <f>IF(ISNUMBER(VALUE(SUBSTITUTE('Quantities Report'!$A165,"+",""))), VALUE(SUBSTITUTE('Quantities Report'!$A165,"+","")),IF('Quantities Report'!$A165="Totals:","End of Project",$A164))</f>
        <v>Station</v>
      </c>
      <c r="B165" s="473" t="str">
        <f>IF(ISNUMBER('Quantities Report'!$A165), "",TRIM(CLEAN(SUBSTITUTE('Quantities Report'!$A165, CHAR(160), " "))))</f>
        <v/>
      </c>
      <c r="C165" s="475">
        <f>'Quantities Report'!$D165</f>
        <v>0</v>
      </c>
    </row>
    <row r="166" spans="1:3" x14ac:dyDescent="0.25">
      <c r="A166" s="532" t="str">
        <f>IF(ISNUMBER(VALUE(SUBSTITUTE('Quantities Report'!$A166,"+",""))), VALUE(SUBSTITUTE('Quantities Report'!$A166,"+","")),IF('Quantities Report'!$A166="Totals:","End of Project",$A165))</f>
        <v>Station</v>
      </c>
      <c r="B166" s="473" t="str">
        <f>IF(ISNUMBER('Quantities Report'!$A166), "",TRIM(CLEAN(SUBSTITUTE('Quantities Report'!$A166, CHAR(160), " "))))</f>
        <v/>
      </c>
      <c r="C166" s="475">
        <f>'Quantities Report'!$D166</f>
        <v>0</v>
      </c>
    </row>
    <row r="167" spans="1:3" x14ac:dyDescent="0.25">
      <c r="A167" s="532" t="str">
        <f>IF(ISNUMBER(VALUE(SUBSTITUTE('Quantities Report'!$A167,"+",""))), VALUE(SUBSTITUTE('Quantities Report'!$A167,"+","")),IF('Quantities Report'!$A167="Totals:","End of Project",$A166))</f>
        <v>Station</v>
      </c>
      <c r="B167" s="473" t="str">
        <f>IF(ISNUMBER('Quantities Report'!$A167), "",TRIM(CLEAN(SUBSTITUTE('Quantities Report'!$A167, CHAR(160), " "))))</f>
        <v/>
      </c>
      <c r="C167" s="475">
        <f>'Quantities Report'!$D167</f>
        <v>0</v>
      </c>
    </row>
    <row r="168" spans="1:3" x14ac:dyDescent="0.25">
      <c r="A168" s="532" t="str">
        <f>IF(ISNUMBER(VALUE(SUBSTITUTE('Quantities Report'!$A168,"+",""))), VALUE(SUBSTITUTE('Quantities Report'!$A168,"+","")),IF('Quantities Report'!$A168="Totals:","End of Project",$A167))</f>
        <v>Station</v>
      </c>
      <c r="B168" s="473" t="str">
        <f>IF(ISNUMBER('Quantities Report'!$A168), "",TRIM(CLEAN(SUBSTITUTE('Quantities Report'!$A168, CHAR(160), " "))))</f>
        <v/>
      </c>
      <c r="C168" s="475">
        <f>'Quantities Report'!$D168</f>
        <v>0</v>
      </c>
    </row>
    <row r="169" spans="1:3" x14ac:dyDescent="0.25">
      <c r="A169" s="532" t="str">
        <f>IF(ISNUMBER(VALUE(SUBSTITUTE('Quantities Report'!$A169,"+",""))), VALUE(SUBSTITUTE('Quantities Report'!$A169,"+","")),IF('Quantities Report'!$A169="Totals:","End of Project",$A168))</f>
        <v>Station</v>
      </c>
      <c r="B169" s="473" t="str">
        <f>IF(ISNUMBER('Quantities Report'!$A169), "",TRIM(CLEAN(SUBSTITUTE('Quantities Report'!$A169, CHAR(160), " "))))</f>
        <v/>
      </c>
      <c r="C169" s="475">
        <f>'Quantities Report'!$D169</f>
        <v>0</v>
      </c>
    </row>
    <row r="170" spans="1:3" x14ac:dyDescent="0.25">
      <c r="A170" s="532" t="str">
        <f>IF(ISNUMBER(VALUE(SUBSTITUTE('Quantities Report'!$A170,"+",""))), VALUE(SUBSTITUTE('Quantities Report'!$A170,"+","")),IF('Quantities Report'!$A170="Totals:","End of Project",$A169))</f>
        <v>Station</v>
      </c>
      <c r="B170" s="473" t="str">
        <f>IF(ISNUMBER('Quantities Report'!$A170), "",TRIM(CLEAN(SUBSTITUTE('Quantities Report'!$A170, CHAR(160), " "))))</f>
        <v/>
      </c>
      <c r="C170" s="475">
        <f>'Quantities Report'!$D170</f>
        <v>0</v>
      </c>
    </row>
    <row r="171" spans="1:3" x14ac:dyDescent="0.25">
      <c r="A171" s="532" t="str">
        <f>IF(ISNUMBER(VALUE(SUBSTITUTE('Quantities Report'!$A171,"+",""))), VALUE(SUBSTITUTE('Quantities Report'!$A171,"+","")),IF('Quantities Report'!$A171="Totals:","End of Project",$A170))</f>
        <v>Station</v>
      </c>
      <c r="B171" s="473" t="str">
        <f>IF(ISNUMBER('Quantities Report'!$A171), "",TRIM(CLEAN(SUBSTITUTE('Quantities Report'!$A171, CHAR(160), " "))))</f>
        <v/>
      </c>
      <c r="C171" s="475">
        <f>'Quantities Report'!$D171</f>
        <v>0</v>
      </c>
    </row>
    <row r="172" spans="1:3" x14ac:dyDescent="0.25">
      <c r="A172" s="532" t="str">
        <f>IF(ISNUMBER(VALUE(SUBSTITUTE('Quantities Report'!$A172,"+",""))), VALUE(SUBSTITUTE('Quantities Report'!$A172,"+","")),IF('Quantities Report'!$A172="Totals:","End of Project",$A171))</f>
        <v>Station</v>
      </c>
      <c r="B172" s="473" t="str">
        <f>IF(ISNUMBER('Quantities Report'!$A172), "",TRIM(CLEAN(SUBSTITUTE('Quantities Report'!$A172, CHAR(160), " "))))</f>
        <v/>
      </c>
      <c r="C172" s="475">
        <f>'Quantities Report'!$D172</f>
        <v>0</v>
      </c>
    </row>
    <row r="173" spans="1:3" x14ac:dyDescent="0.25">
      <c r="A173" s="532" t="str">
        <f>IF(ISNUMBER(VALUE(SUBSTITUTE('Quantities Report'!$A173,"+",""))), VALUE(SUBSTITUTE('Quantities Report'!$A173,"+","")),IF('Quantities Report'!$A173="Totals:","End of Project",$A172))</f>
        <v>Station</v>
      </c>
      <c r="B173" s="473" t="str">
        <f>IF(ISNUMBER('Quantities Report'!$A173), "",TRIM(CLEAN(SUBSTITUTE('Quantities Report'!$A173, CHAR(160), " "))))</f>
        <v/>
      </c>
      <c r="C173" s="475">
        <f>'Quantities Report'!$D173</f>
        <v>0</v>
      </c>
    </row>
    <row r="174" spans="1:3" x14ac:dyDescent="0.25">
      <c r="A174" s="532" t="str">
        <f>IF(ISNUMBER(VALUE(SUBSTITUTE('Quantities Report'!$A174,"+",""))), VALUE(SUBSTITUTE('Quantities Report'!$A174,"+","")),IF('Quantities Report'!$A174="Totals:","End of Project",$A173))</f>
        <v>Station</v>
      </c>
      <c r="B174" s="473" t="str">
        <f>IF(ISNUMBER('Quantities Report'!$A174), "",TRIM(CLEAN(SUBSTITUTE('Quantities Report'!$A174, CHAR(160), " "))))</f>
        <v/>
      </c>
      <c r="C174" s="475">
        <f>'Quantities Report'!$D174</f>
        <v>0</v>
      </c>
    </row>
    <row r="175" spans="1:3" x14ac:dyDescent="0.25">
      <c r="A175" s="532" t="str">
        <f>IF(ISNUMBER(VALUE(SUBSTITUTE('Quantities Report'!$A175,"+",""))), VALUE(SUBSTITUTE('Quantities Report'!$A175,"+","")),IF('Quantities Report'!$A175="Totals:","End of Project",$A174))</f>
        <v>Station</v>
      </c>
      <c r="B175" s="473" t="str">
        <f>IF(ISNUMBER('Quantities Report'!$A175), "",TRIM(CLEAN(SUBSTITUTE('Quantities Report'!$A175, CHAR(160), " "))))</f>
        <v/>
      </c>
      <c r="C175" s="475">
        <f>'Quantities Report'!$D175</f>
        <v>0</v>
      </c>
    </row>
    <row r="176" spans="1:3" x14ac:dyDescent="0.25">
      <c r="A176" s="532" t="str">
        <f>IF(ISNUMBER(VALUE(SUBSTITUTE('Quantities Report'!$A176,"+",""))), VALUE(SUBSTITUTE('Quantities Report'!$A176,"+","")),IF('Quantities Report'!$A176="Totals:","End of Project",$A175))</f>
        <v>Station</v>
      </c>
      <c r="B176" s="473" t="str">
        <f>IF(ISNUMBER('Quantities Report'!$A176), "",TRIM(CLEAN(SUBSTITUTE('Quantities Report'!$A176, CHAR(160), " "))))</f>
        <v/>
      </c>
      <c r="C176" s="475">
        <f>'Quantities Report'!$D176</f>
        <v>0</v>
      </c>
    </row>
    <row r="177" spans="1:3" x14ac:dyDescent="0.25">
      <c r="A177" s="532" t="str">
        <f>IF(ISNUMBER(VALUE(SUBSTITUTE('Quantities Report'!$A177,"+",""))), VALUE(SUBSTITUTE('Quantities Report'!$A177,"+","")),IF('Quantities Report'!$A177="Totals:","End of Project",$A176))</f>
        <v>Station</v>
      </c>
      <c r="B177" s="473" t="str">
        <f>IF(ISNUMBER('Quantities Report'!$A177), "",TRIM(CLEAN(SUBSTITUTE('Quantities Report'!$A177, CHAR(160), " "))))</f>
        <v/>
      </c>
      <c r="C177" s="475">
        <f>'Quantities Report'!$D177</f>
        <v>0</v>
      </c>
    </row>
    <row r="178" spans="1:3" x14ac:dyDescent="0.25">
      <c r="A178" s="532" t="str">
        <f>IF(ISNUMBER(VALUE(SUBSTITUTE('Quantities Report'!$A178,"+",""))), VALUE(SUBSTITUTE('Quantities Report'!$A178,"+","")),IF('Quantities Report'!$A178="Totals:","End of Project",$A177))</f>
        <v>Station</v>
      </c>
      <c r="B178" s="473" t="str">
        <f>IF(ISNUMBER('Quantities Report'!$A178), "",TRIM(CLEAN(SUBSTITUTE('Quantities Report'!$A178, CHAR(160), " "))))</f>
        <v/>
      </c>
      <c r="C178" s="475">
        <f>'Quantities Report'!$D178</f>
        <v>0</v>
      </c>
    </row>
    <row r="179" spans="1:3" x14ac:dyDescent="0.25">
      <c r="A179" s="532" t="str">
        <f>IF(ISNUMBER(VALUE(SUBSTITUTE('Quantities Report'!$A179,"+",""))), VALUE(SUBSTITUTE('Quantities Report'!$A179,"+","")),IF('Quantities Report'!$A179="Totals:","End of Project",$A178))</f>
        <v>Station</v>
      </c>
      <c r="B179" s="473" t="str">
        <f>IF(ISNUMBER('Quantities Report'!$A179), "",TRIM(CLEAN(SUBSTITUTE('Quantities Report'!$A179, CHAR(160), " "))))</f>
        <v/>
      </c>
      <c r="C179" s="475">
        <f>'Quantities Report'!$D179</f>
        <v>0</v>
      </c>
    </row>
    <row r="180" spans="1:3" x14ac:dyDescent="0.25">
      <c r="A180" s="532" t="str">
        <f>IF(ISNUMBER(VALUE(SUBSTITUTE('Quantities Report'!$A180,"+",""))), VALUE(SUBSTITUTE('Quantities Report'!$A180,"+","")),IF('Quantities Report'!$A180="Totals:","End of Project",$A179))</f>
        <v>Station</v>
      </c>
      <c r="B180" s="473" t="str">
        <f>IF(ISNUMBER('Quantities Report'!$A180), "",TRIM(CLEAN(SUBSTITUTE('Quantities Report'!$A180, CHAR(160), " "))))</f>
        <v/>
      </c>
      <c r="C180" s="475">
        <f>'Quantities Report'!$D180</f>
        <v>0</v>
      </c>
    </row>
    <row r="181" spans="1:3" x14ac:dyDescent="0.25">
      <c r="A181" s="532" t="str">
        <f>IF(ISNUMBER(VALUE(SUBSTITUTE('Quantities Report'!$A181,"+",""))), VALUE(SUBSTITUTE('Quantities Report'!$A181,"+","")),IF('Quantities Report'!$A181="Totals:","End of Project",$A180))</f>
        <v>Station</v>
      </c>
      <c r="B181" s="473" t="str">
        <f>IF(ISNUMBER('Quantities Report'!$A181), "",TRIM(CLEAN(SUBSTITUTE('Quantities Report'!$A181, CHAR(160), " "))))</f>
        <v/>
      </c>
      <c r="C181" s="475">
        <f>'Quantities Report'!$D181</f>
        <v>0</v>
      </c>
    </row>
    <row r="182" spans="1:3" x14ac:dyDescent="0.25">
      <c r="A182" s="532" t="str">
        <f>IF(ISNUMBER(VALUE(SUBSTITUTE('Quantities Report'!$A182,"+",""))), VALUE(SUBSTITUTE('Quantities Report'!$A182,"+","")),IF('Quantities Report'!$A182="Totals:","End of Project",$A181))</f>
        <v>Station</v>
      </c>
      <c r="B182" s="473" t="str">
        <f>IF(ISNUMBER('Quantities Report'!$A182), "",TRIM(CLEAN(SUBSTITUTE('Quantities Report'!$A182, CHAR(160), " "))))</f>
        <v/>
      </c>
      <c r="C182" s="475">
        <f>'Quantities Report'!$D182</f>
        <v>0</v>
      </c>
    </row>
    <row r="183" spans="1:3" x14ac:dyDescent="0.25">
      <c r="A183" s="532" t="str">
        <f>IF(ISNUMBER(VALUE(SUBSTITUTE('Quantities Report'!$A183,"+",""))), VALUE(SUBSTITUTE('Quantities Report'!$A183,"+","")),IF('Quantities Report'!$A183="Totals:","End of Project",$A182))</f>
        <v>Station</v>
      </c>
      <c r="B183" s="473" t="str">
        <f>IF(ISNUMBER('Quantities Report'!$A183), "",TRIM(CLEAN(SUBSTITUTE('Quantities Report'!$A183, CHAR(160), " "))))</f>
        <v/>
      </c>
      <c r="C183" s="475">
        <f>'Quantities Report'!$D183</f>
        <v>0</v>
      </c>
    </row>
    <row r="184" spans="1:3" x14ac:dyDescent="0.25">
      <c r="A184" s="532" t="str">
        <f>IF(ISNUMBER(VALUE(SUBSTITUTE('Quantities Report'!$A184,"+",""))), VALUE(SUBSTITUTE('Quantities Report'!$A184,"+","")),IF('Quantities Report'!$A184="Totals:","End of Project",$A183))</f>
        <v>Station</v>
      </c>
      <c r="B184" s="473" t="str">
        <f>IF(ISNUMBER('Quantities Report'!$A184), "",TRIM(CLEAN(SUBSTITUTE('Quantities Report'!$A184, CHAR(160), " "))))</f>
        <v/>
      </c>
      <c r="C184" s="475">
        <f>'Quantities Report'!$D184</f>
        <v>0</v>
      </c>
    </row>
    <row r="185" spans="1:3" x14ac:dyDescent="0.25">
      <c r="A185" s="532" t="str">
        <f>IF(ISNUMBER(VALUE(SUBSTITUTE('Quantities Report'!$A185,"+",""))), VALUE(SUBSTITUTE('Quantities Report'!$A185,"+","")),IF('Quantities Report'!$A185="Totals:","End of Project",$A184))</f>
        <v>Station</v>
      </c>
      <c r="B185" s="473" t="str">
        <f>IF(ISNUMBER('Quantities Report'!$A185), "",TRIM(CLEAN(SUBSTITUTE('Quantities Report'!$A185, CHAR(160), " "))))</f>
        <v/>
      </c>
      <c r="C185" s="475">
        <f>'Quantities Report'!$D185</f>
        <v>0</v>
      </c>
    </row>
    <row r="186" spans="1:3" x14ac:dyDescent="0.25">
      <c r="A186" s="532" t="str">
        <f>IF(ISNUMBER(VALUE(SUBSTITUTE('Quantities Report'!$A186,"+",""))), VALUE(SUBSTITUTE('Quantities Report'!$A186,"+","")),IF('Quantities Report'!$A186="Totals:","End of Project",$A185))</f>
        <v>Station</v>
      </c>
      <c r="B186" s="473" t="str">
        <f>IF(ISNUMBER('Quantities Report'!$A186), "",TRIM(CLEAN(SUBSTITUTE('Quantities Report'!$A186, CHAR(160), " "))))</f>
        <v/>
      </c>
      <c r="C186" s="475">
        <f>'Quantities Report'!$D186</f>
        <v>0</v>
      </c>
    </row>
    <row r="187" spans="1:3" x14ac:dyDescent="0.25">
      <c r="A187" s="532" t="str">
        <f>IF(ISNUMBER(VALUE(SUBSTITUTE('Quantities Report'!$A187,"+",""))), VALUE(SUBSTITUTE('Quantities Report'!$A187,"+","")),IF('Quantities Report'!$A187="Totals:","End of Project",$A186))</f>
        <v>Station</v>
      </c>
      <c r="B187" s="473" t="str">
        <f>IF(ISNUMBER('Quantities Report'!$A187), "",TRIM(CLEAN(SUBSTITUTE('Quantities Report'!$A187, CHAR(160), " "))))</f>
        <v/>
      </c>
      <c r="C187" s="475">
        <f>'Quantities Report'!$D187</f>
        <v>0</v>
      </c>
    </row>
    <row r="188" spans="1:3" x14ac:dyDescent="0.25">
      <c r="A188" s="532" t="str">
        <f>IF(ISNUMBER(VALUE(SUBSTITUTE('Quantities Report'!$A188,"+",""))), VALUE(SUBSTITUTE('Quantities Report'!$A188,"+","")),IF('Quantities Report'!$A188="Totals:","End of Project",$A187))</f>
        <v>Station</v>
      </c>
      <c r="B188" s="473" t="str">
        <f>IF(ISNUMBER('Quantities Report'!$A188), "",TRIM(CLEAN(SUBSTITUTE('Quantities Report'!$A188, CHAR(160), " "))))</f>
        <v/>
      </c>
      <c r="C188" s="475">
        <f>'Quantities Report'!$D188</f>
        <v>0</v>
      </c>
    </row>
    <row r="189" spans="1:3" x14ac:dyDescent="0.25">
      <c r="A189" s="532" t="str">
        <f>IF(ISNUMBER(VALUE(SUBSTITUTE('Quantities Report'!$A189,"+",""))), VALUE(SUBSTITUTE('Quantities Report'!$A189,"+","")),IF('Quantities Report'!$A189="Totals:","End of Project",$A188))</f>
        <v>Station</v>
      </c>
      <c r="B189" s="473" t="str">
        <f>IF(ISNUMBER('Quantities Report'!$A189), "",TRIM(CLEAN(SUBSTITUTE('Quantities Report'!$A189, CHAR(160), " "))))</f>
        <v/>
      </c>
      <c r="C189" s="475">
        <f>'Quantities Report'!$D189</f>
        <v>0</v>
      </c>
    </row>
    <row r="190" spans="1:3" x14ac:dyDescent="0.25">
      <c r="A190" s="532" t="str">
        <f>IF(ISNUMBER(VALUE(SUBSTITUTE('Quantities Report'!$A190,"+",""))), VALUE(SUBSTITUTE('Quantities Report'!$A190,"+","")),IF('Quantities Report'!$A190="Totals:","End of Project",$A189))</f>
        <v>Station</v>
      </c>
      <c r="B190" s="473" t="str">
        <f>IF(ISNUMBER('Quantities Report'!$A190), "",TRIM(CLEAN(SUBSTITUTE('Quantities Report'!$A190, CHAR(160), " "))))</f>
        <v/>
      </c>
      <c r="C190" s="475">
        <f>'Quantities Report'!$D190</f>
        <v>0</v>
      </c>
    </row>
    <row r="191" spans="1:3" x14ac:dyDescent="0.25">
      <c r="A191" s="532" t="str">
        <f>IF(ISNUMBER(VALUE(SUBSTITUTE('Quantities Report'!$A191,"+",""))), VALUE(SUBSTITUTE('Quantities Report'!$A191,"+","")),IF('Quantities Report'!$A191="Totals:","End of Project",$A190))</f>
        <v>Station</v>
      </c>
      <c r="B191" s="473" t="str">
        <f>IF(ISNUMBER('Quantities Report'!$A191), "",TRIM(CLEAN(SUBSTITUTE('Quantities Report'!$A191, CHAR(160), " "))))</f>
        <v/>
      </c>
      <c r="C191" s="475">
        <f>'Quantities Report'!$D191</f>
        <v>0</v>
      </c>
    </row>
    <row r="192" spans="1:3" x14ac:dyDescent="0.25">
      <c r="A192" s="532" t="str">
        <f>IF(ISNUMBER(VALUE(SUBSTITUTE('Quantities Report'!$A192,"+",""))), VALUE(SUBSTITUTE('Quantities Report'!$A192,"+","")),IF('Quantities Report'!$A192="Totals:","End of Project",$A191))</f>
        <v>Station</v>
      </c>
      <c r="B192" s="473" t="str">
        <f>IF(ISNUMBER('Quantities Report'!$A192), "",TRIM(CLEAN(SUBSTITUTE('Quantities Report'!$A192, CHAR(160), " "))))</f>
        <v/>
      </c>
      <c r="C192" s="475">
        <f>'Quantities Report'!$D192</f>
        <v>0</v>
      </c>
    </row>
    <row r="193" spans="1:3" x14ac:dyDescent="0.25">
      <c r="A193" s="532" t="str">
        <f>IF(ISNUMBER(VALUE(SUBSTITUTE('Quantities Report'!$A193,"+",""))), VALUE(SUBSTITUTE('Quantities Report'!$A193,"+","")),IF('Quantities Report'!$A193="Totals:","End of Project",$A192))</f>
        <v>Station</v>
      </c>
      <c r="B193" s="473" t="str">
        <f>IF(ISNUMBER('Quantities Report'!$A193), "",TRIM(CLEAN(SUBSTITUTE('Quantities Report'!$A193, CHAR(160), " "))))</f>
        <v/>
      </c>
      <c r="C193" s="475">
        <f>'Quantities Report'!$D193</f>
        <v>0</v>
      </c>
    </row>
    <row r="194" spans="1:3" x14ac:dyDescent="0.25">
      <c r="A194" s="532" t="str">
        <f>IF(ISNUMBER(VALUE(SUBSTITUTE('Quantities Report'!$A194,"+",""))), VALUE(SUBSTITUTE('Quantities Report'!$A194,"+","")),IF('Quantities Report'!$A194="Totals:","End of Project",$A193))</f>
        <v>Station</v>
      </c>
      <c r="B194" s="473" t="str">
        <f>IF(ISNUMBER('Quantities Report'!$A194), "",TRIM(CLEAN(SUBSTITUTE('Quantities Report'!$A194, CHAR(160), " "))))</f>
        <v/>
      </c>
      <c r="C194" s="475">
        <f>'Quantities Report'!$D194</f>
        <v>0</v>
      </c>
    </row>
    <row r="195" spans="1:3" x14ac:dyDescent="0.25">
      <c r="A195" s="532" t="str">
        <f>IF(ISNUMBER(VALUE(SUBSTITUTE('Quantities Report'!$A195,"+",""))), VALUE(SUBSTITUTE('Quantities Report'!$A195,"+","")),IF('Quantities Report'!$A195="Totals:","End of Project",$A194))</f>
        <v>Station</v>
      </c>
      <c r="B195" s="473" t="str">
        <f>IF(ISNUMBER('Quantities Report'!$A195), "",TRIM(CLEAN(SUBSTITUTE('Quantities Report'!$A195, CHAR(160), " "))))</f>
        <v/>
      </c>
      <c r="C195" s="475">
        <f>'Quantities Report'!$D195</f>
        <v>0</v>
      </c>
    </row>
    <row r="196" spans="1:3" x14ac:dyDescent="0.25">
      <c r="A196" s="532" t="str">
        <f>IF(ISNUMBER(VALUE(SUBSTITUTE('Quantities Report'!$A196,"+",""))), VALUE(SUBSTITUTE('Quantities Report'!$A196,"+","")),IF('Quantities Report'!$A196="Totals:","End of Project",$A195))</f>
        <v>Station</v>
      </c>
      <c r="B196" s="473" t="str">
        <f>IF(ISNUMBER('Quantities Report'!$A196), "",TRIM(CLEAN(SUBSTITUTE('Quantities Report'!$A196, CHAR(160), " "))))</f>
        <v/>
      </c>
      <c r="C196" s="475">
        <f>'Quantities Report'!$D196</f>
        <v>0</v>
      </c>
    </row>
    <row r="197" spans="1:3" x14ac:dyDescent="0.25">
      <c r="A197" s="532" t="str">
        <f>IF(ISNUMBER(VALUE(SUBSTITUTE('Quantities Report'!$A197,"+",""))), VALUE(SUBSTITUTE('Quantities Report'!$A197,"+","")),IF('Quantities Report'!$A197="Totals:","End of Project",$A196))</f>
        <v>Station</v>
      </c>
      <c r="B197" s="473" t="str">
        <f>IF(ISNUMBER('Quantities Report'!$A197), "",TRIM(CLEAN(SUBSTITUTE('Quantities Report'!$A197, CHAR(160), " "))))</f>
        <v/>
      </c>
      <c r="C197" s="475">
        <f>'Quantities Report'!$D197</f>
        <v>0</v>
      </c>
    </row>
    <row r="198" spans="1:3" x14ac:dyDescent="0.25">
      <c r="A198" s="532" t="str">
        <f>IF(ISNUMBER(VALUE(SUBSTITUTE('Quantities Report'!$A198,"+",""))), VALUE(SUBSTITUTE('Quantities Report'!$A198,"+","")),IF('Quantities Report'!$A198="Totals:","End of Project",$A197))</f>
        <v>Station</v>
      </c>
      <c r="B198" s="473" t="str">
        <f>IF(ISNUMBER('Quantities Report'!$A198), "",TRIM(CLEAN(SUBSTITUTE('Quantities Report'!$A198, CHAR(160), " "))))</f>
        <v/>
      </c>
      <c r="C198" s="475">
        <f>'Quantities Report'!$D198</f>
        <v>0</v>
      </c>
    </row>
    <row r="199" spans="1:3" x14ac:dyDescent="0.25">
      <c r="A199" s="532" t="str">
        <f>IF(ISNUMBER(VALUE(SUBSTITUTE('Quantities Report'!$A199,"+",""))), VALUE(SUBSTITUTE('Quantities Report'!$A199,"+","")),IF('Quantities Report'!$A199="Totals:","End of Project",$A198))</f>
        <v>Station</v>
      </c>
      <c r="B199" s="473" t="str">
        <f>IF(ISNUMBER('Quantities Report'!$A199), "",TRIM(CLEAN(SUBSTITUTE('Quantities Report'!$A199, CHAR(160), " "))))</f>
        <v/>
      </c>
      <c r="C199" s="475">
        <f>'Quantities Report'!$D199</f>
        <v>0</v>
      </c>
    </row>
    <row r="200" spans="1:3" x14ac:dyDescent="0.25">
      <c r="A200" s="532" t="str">
        <f>IF(ISNUMBER(VALUE(SUBSTITUTE('Quantities Report'!$A200,"+",""))), VALUE(SUBSTITUTE('Quantities Report'!$A200,"+","")),IF('Quantities Report'!$A200="Totals:","End of Project",$A199))</f>
        <v>Station</v>
      </c>
      <c r="B200" s="473" t="str">
        <f>IF(ISNUMBER('Quantities Report'!$A200), "",TRIM(CLEAN(SUBSTITUTE('Quantities Report'!$A200, CHAR(160), " "))))</f>
        <v/>
      </c>
      <c r="C200" s="475">
        <f>'Quantities Report'!$D200</f>
        <v>0</v>
      </c>
    </row>
    <row r="201" spans="1:3" x14ac:dyDescent="0.25">
      <c r="A201" s="532" t="str">
        <f>IF(ISNUMBER(VALUE(SUBSTITUTE('Quantities Report'!$A201,"+",""))), VALUE(SUBSTITUTE('Quantities Report'!$A201,"+","")),IF('Quantities Report'!$A201="Totals:","End of Project",$A200))</f>
        <v>Station</v>
      </c>
      <c r="B201" s="473" t="str">
        <f>IF(ISNUMBER('Quantities Report'!$A201), "",TRIM(CLEAN(SUBSTITUTE('Quantities Report'!$A201, CHAR(160), " "))))</f>
        <v/>
      </c>
      <c r="C201" s="475">
        <f>'Quantities Report'!$D201</f>
        <v>0</v>
      </c>
    </row>
    <row r="202" spans="1:3" x14ac:dyDescent="0.25">
      <c r="A202" s="532" t="str">
        <f>IF(ISNUMBER(VALUE(SUBSTITUTE('Quantities Report'!$A202,"+",""))), VALUE(SUBSTITUTE('Quantities Report'!$A202,"+","")),IF('Quantities Report'!$A202="Totals:","End of Project",$A201))</f>
        <v>Station</v>
      </c>
      <c r="B202" s="473" t="str">
        <f>IF(ISNUMBER('Quantities Report'!$A202), "",TRIM(CLEAN(SUBSTITUTE('Quantities Report'!$A202, CHAR(160), " "))))</f>
        <v/>
      </c>
      <c r="C202" s="475">
        <f>'Quantities Report'!$D202</f>
        <v>0</v>
      </c>
    </row>
    <row r="203" spans="1:3" x14ac:dyDescent="0.25">
      <c r="A203" s="532" t="str">
        <f>IF(ISNUMBER(VALUE(SUBSTITUTE('Quantities Report'!$A203,"+",""))), VALUE(SUBSTITUTE('Quantities Report'!$A203,"+","")),IF('Quantities Report'!$A203="Totals:","End of Project",$A202))</f>
        <v>Station</v>
      </c>
      <c r="B203" s="473" t="str">
        <f>IF(ISNUMBER('Quantities Report'!$A203), "",TRIM(CLEAN(SUBSTITUTE('Quantities Report'!$A203, CHAR(160), " "))))</f>
        <v/>
      </c>
      <c r="C203" s="475">
        <f>'Quantities Report'!$D203</f>
        <v>0</v>
      </c>
    </row>
    <row r="204" spans="1:3" x14ac:dyDescent="0.25">
      <c r="A204" s="532" t="str">
        <f>IF(ISNUMBER(VALUE(SUBSTITUTE('Quantities Report'!$A204,"+",""))), VALUE(SUBSTITUTE('Quantities Report'!$A204,"+","")),IF('Quantities Report'!$A204="Totals:","End of Project",$A203))</f>
        <v>Station</v>
      </c>
      <c r="B204" s="473" t="str">
        <f>IF(ISNUMBER('Quantities Report'!$A204), "",TRIM(CLEAN(SUBSTITUTE('Quantities Report'!$A204, CHAR(160), " "))))</f>
        <v/>
      </c>
      <c r="C204" s="475">
        <f>'Quantities Report'!$D204</f>
        <v>0</v>
      </c>
    </row>
    <row r="205" spans="1:3" x14ac:dyDescent="0.25">
      <c r="A205" s="532" t="str">
        <f>IF(ISNUMBER(VALUE(SUBSTITUTE('Quantities Report'!$A205,"+",""))), VALUE(SUBSTITUTE('Quantities Report'!$A205,"+","")),IF('Quantities Report'!$A205="Totals:","End of Project",$A204))</f>
        <v>Station</v>
      </c>
      <c r="B205" s="473" t="str">
        <f>IF(ISNUMBER('Quantities Report'!$A205), "",TRIM(CLEAN(SUBSTITUTE('Quantities Report'!$A205, CHAR(160), " "))))</f>
        <v/>
      </c>
      <c r="C205" s="475">
        <f>'Quantities Report'!$D205</f>
        <v>0</v>
      </c>
    </row>
    <row r="206" spans="1:3" x14ac:dyDescent="0.25">
      <c r="A206" s="532" t="str">
        <f>IF(ISNUMBER(VALUE(SUBSTITUTE('Quantities Report'!$A206,"+",""))), VALUE(SUBSTITUTE('Quantities Report'!$A206,"+","")),IF('Quantities Report'!$A206="Totals:","End of Project",$A205))</f>
        <v>Station</v>
      </c>
      <c r="B206" s="473" t="str">
        <f>IF(ISNUMBER('Quantities Report'!$A206), "",TRIM(CLEAN(SUBSTITUTE('Quantities Report'!$A206, CHAR(160), " "))))</f>
        <v/>
      </c>
      <c r="C206" s="475">
        <f>'Quantities Report'!$D206</f>
        <v>0</v>
      </c>
    </row>
    <row r="207" spans="1:3" x14ac:dyDescent="0.25">
      <c r="A207" s="532" t="str">
        <f>IF(ISNUMBER(VALUE(SUBSTITUTE('Quantities Report'!$A207,"+",""))), VALUE(SUBSTITUTE('Quantities Report'!$A207,"+","")),IF('Quantities Report'!$A207="Totals:","End of Project",$A206))</f>
        <v>Station</v>
      </c>
      <c r="B207" s="473" t="str">
        <f>IF(ISNUMBER('Quantities Report'!$A207), "",TRIM(CLEAN(SUBSTITUTE('Quantities Report'!$A207, CHAR(160), " "))))</f>
        <v/>
      </c>
      <c r="C207" s="475">
        <f>'Quantities Report'!$D207</f>
        <v>0</v>
      </c>
    </row>
    <row r="208" spans="1:3" x14ac:dyDescent="0.25">
      <c r="A208" s="532" t="str">
        <f>IF(ISNUMBER(VALUE(SUBSTITUTE('Quantities Report'!$A208,"+",""))), VALUE(SUBSTITUTE('Quantities Report'!$A208,"+","")),IF('Quantities Report'!$A208="Totals:","End of Project",$A207))</f>
        <v>Station</v>
      </c>
      <c r="B208" s="473" t="str">
        <f>IF(ISNUMBER('Quantities Report'!$A208), "",TRIM(CLEAN(SUBSTITUTE('Quantities Report'!$A208, CHAR(160), " "))))</f>
        <v/>
      </c>
      <c r="C208" s="475">
        <f>'Quantities Report'!$D208</f>
        <v>0</v>
      </c>
    </row>
    <row r="209" spans="1:3" x14ac:dyDescent="0.25">
      <c r="A209" s="532" t="str">
        <f>IF(ISNUMBER(VALUE(SUBSTITUTE('Quantities Report'!$A209,"+",""))), VALUE(SUBSTITUTE('Quantities Report'!$A209,"+","")),IF('Quantities Report'!$A209="Totals:","End of Project",$A208))</f>
        <v>Station</v>
      </c>
      <c r="B209" s="473" t="str">
        <f>IF(ISNUMBER('Quantities Report'!$A209), "",TRIM(CLEAN(SUBSTITUTE('Quantities Report'!$A209, CHAR(160), " "))))</f>
        <v/>
      </c>
      <c r="C209" s="475">
        <f>'Quantities Report'!$D209</f>
        <v>0</v>
      </c>
    </row>
    <row r="210" spans="1:3" x14ac:dyDescent="0.25">
      <c r="A210" s="532" t="str">
        <f>IF(ISNUMBER(VALUE(SUBSTITUTE('Quantities Report'!$A210,"+",""))), VALUE(SUBSTITUTE('Quantities Report'!$A210,"+","")),IF('Quantities Report'!$A210="Totals:","End of Project",$A209))</f>
        <v>Station</v>
      </c>
      <c r="B210" s="473" t="str">
        <f>IF(ISNUMBER('Quantities Report'!$A210), "",TRIM(CLEAN(SUBSTITUTE('Quantities Report'!$A210, CHAR(160), " "))))</f>
        <v/>
      </c>
      <c r="C210" s="475">
        <f>'Quantities Report'!$D210</f>
        <v>0</v>
      </c>
    </row>
    <row r="211" spans="1:3" x14ac:dyDescent="0.25">
      <c r="A211" s="532" t="str">
        <f>IF(ISNUMBER(VALUE(SUBSTITUTE('Quantities Report'!$A211,"+",""))), VALUE(SUBSTITUTE('Quantities Report'!$A211,"+","")),IF('Quantities Report'!$A211="Totals:","End of Project",$A210))</f>
        <v>Station</v>
      </c>
      <c r="B211" s="473" t="str">
        <f>IF(ISNUMBER('Quantities Report'!$A211), "",TRIM(CLEAN(SUBSTITUTE('Quantities Report'!$A211, CHAR(160), " "))))</f>
        <v/>
      </c>
      <c r="C211" s="475">
        <f>'Quantities Report'!$D211</f>
        <v>0</v>
      </c>
    </row>
    <row r="212" spans="1:3" x14ac:dyDescent="0.25">
      <c r="A212" s="532" t="str">
        <f>IF(ISNUMBER(VALUE(SUBSTITUTE('Quantities Report'!$A212,"+",""))), VALUE(SUBSTITUTE('Quantities Report'!$A212,"+","")),IF('Quantities Report'!$A212="Totals:","End of Project",$A211))</f>
        <v>Station</v>
      </c>
      <c r="B212" s="473" t="str">
        <f>IF(ISNUMBER('Quantities Report'!$A212), "",TRIM(CLEAN(SUBSTITUTE('Quantities Report'!$A212, CHAR(160), " "))))</f>
        <v/>
      </c>
      <c r="C212" s="475">
        <f>'Quantities Report'!$D212</f>
        <v>0</v>
      </c>
    </row>
    <row r="213" spans="1:3" x14ac:dyDescent="0.25">
      <c r="A213" s="532" t="str">
        <f>IF(ISNUMBER(VALUE(SUBSTITUTE('Quantities Report'!$A213,"+",""))), VALUE(SUBSTITUTE('Quantities Report'!$A213,"+","")),IF('Quantities Report'!$A213="Totals:","End of Project",$A212))</f>
        <v>Station</v>
      </c>
      <c r="B213" s="473" t="str">
        <f>IF(ISNUMBER('Quantities Report'!$A213), "",TRIM(CLEAN(SUBSTITUTE('Quantities Report'!$A213, CHAR(160), " "))))</f>
        <v/>
      </c>
      <c r="C213" s="475">
        <f>'Quantities Report'!$D213</f>
        <v>0</v>
      </c>
    </row>
    <row r="214" spans="1:3" x14ac:dyDescent="0.25">
      <c r="A214" s="532" t="str">
        <f>IF(ISNUMBER(VALUE(SUBSTITUTE('Quantities Report'!$A214,"+",""))), VALUE(SUBSTITUTE('Quantities Report'!$A214,"+","")),IF('Quantities Report'!$A214="Totals:","End of Project",$A213))</f>
        <v>Station</v>
      </c>
      <c r="B214" s="473" t="str">
        <f>IF(ISNUMBER('Quantities Report'!$A214), "",TRIM(CLEAN(SUBSTITUTE('Quantities Report'!$A214, CHAR(160), " "))))</f>
        <v/>
      </c>
      <c r="C214" s="475">
        <f>'Quantities Report'!$D214</f>
        <v>0</v>
      </c>
    </row>
    <row r="215" spans="1:3" x14ac:dyDescent="0.25">
      <c r="A215" s="532" t="str">
        <f>IF(ISNUMBER(VALUE(SUBSTITUTE('Quantities Report'!$A215,"+",""))), VALUE(SUBSTITUTE('Quantities Report'!$A215,"+","")),IF('Quantities Report'!$A215="Totals:","End of Project",$A214))</f>
        <v>Station</v>
      </c>
      <c r="B215" s="473" t="str">
        <f>IF(ISNUMBER('Quantities Report'!$A215), "",TRIM(CLEAN(SUBSTITUTE('Quantities Report'!$A215, CHAR(160), " "))))</f>
        <v/>
      </c>
      <c r="C215" s="475">
        <f>'Quantities Report'!$D215</f>
        <v>0</v>
      </c>
    </row>
    <row r="216" spans="1:3" x14ac:dyDescent="0.25">
      <c r="A216" s="532" t="str">
        <f>IF(ISNUMBER(VALUE(SUBSTITUTE('Quantities Report'!$A216,"+",""))), VALUE(SUBSTITUTE('Quantities Report'!$A216,"+","")),IF('Quantities Report'!$A216="Totals:","End of Project",$A215))</f>
        <v>Station</v>
      </c>
      <c r="B216" s="473" t="str">
        <f>IF(ISNUMBER('Quantities Report'!$A216), "",TRIM(CLEAN(SUBSTITUTE('Quantities Report'!$A216, CHAR(160), " "))))</f>
        <v/>
      </c>
      <c r="C216" s="475">
        <f>'Quantities Report'!$D216</f>
        <v>0</v>
      </c>
    </row>
    <row r="217" spans="1:3" x14ac:dyDescent="0.25">
      <c r="A217" s="532" t="str">
        <f>IF(ISNUMBER(VALUE(SUBSTITUTE('Quantities Report'!$A217,"+",""))), VALUE(SUBSTITUTE('Quantities Report'!$A217,"+","")),IF('Quantities Report'!$A217="Totals:","End of Project",$A216))</f>
        <v>Station</v>
      </c>
      <c r="B217" s="473" t="str">
        <f>IF(ISNUMBER('Quantities Report'!$A217), "",TRIM(CLEAN(SUBSTITUTE('Quantities Report'!$A217, CHAR(160), " "))))</f>
        <v/>
      </c>
      <c r="C217" s="475">
        <f>'Quantities Report'!$D217</f>
        <v>0</v>
      </c>
    </row>
    <row r="218" spans="1:3" x14ac:dyDescent="0.25">
      <c r="A218" s="532" t="str">
        <f>IF(ISNUMBER(VALUE(SUBSTITUTE('Quantities Report'!$A218,"+",""))), VALUE(SUBSTITUTE('Quantities Report'!$A218,"+","")),IF('Quantities Report'!$A218="Totals:","End of Project",$A217))</f>
        <v>Station</v>
      </c>
      <c r="B218" s="473" t="str">
        <f>IF(ISNUMBER('Quantities Report'!$A218), "",TRIM(CLEAN(SUBSTITUTE('Quantities Report'!$A218, CHAR(160), " "))))</f>
        <v/>
      </c>
      <c r="C218" s="475">
        <f>'Quantities Report'!$D218</f>
        <v>0</v>
      </c>
    </row>
    <row r="219" spans="1:3" x14ac:dyDescent="0.25">
      <c r="A219" s="532" t="str">
        <f>IF(ISNUMBER(VALUE(SUBSTITUTE('Quantities Report'!$A219,"+",""))), VALUE(SUBSTITUTE('Quantities Report'!$A219,"+","")),IF('Quantities Report'!$A219="Totals:","End of Project",$A218))</f>
        <v>Station</v>
      </c>
      <c r="B219" s="473" t="str">
        <f>IF(ISNUMBER('Quantities Report'!$A219), "",TRIM(CLEAN(SUBSTITUTE('Quantities Report'!$A219, CHAR(160), " "))))</f>
        <v/>
      </c>
      <c r="C219" s="475">
        <f>'Quantities Report'!$D219</f>
        <v>0</v>
      </c>
    </row>
    <row r="220" spans="1:3" x14ac:dyDescent="0.25">
      <c r="A220" s="532" t="str">
        <f>IF(ISNUMBER(VALUE(SUBSTITUTE('Quantities Report'!$A220,"+",""))), VALUE(SUBSTITUTE('Quantities Report'!$A220,"+","")),IF('Quantities Report'!$A220="Totals:","End of Project",$A219))</f>
        <v>Station</v>
      </c>
      <c r="B220" s="473" t="str">
        <f>IF(ISNUMBER('Quantities Report'!$A220), "",TRIM(CLEAN(SUBSTITUTE('Quantities Report'!$A220, CHAR(160), " "))))</f>
        <v/>
      </c>
      <c r="C220" s="475">
        <f>'Quantities Report'!$D220</f>
        <v>0</v>
      </c>
    </row>
    <row r="221" spans="1:3" x14ac:dyDescent="0.25">
      <c r="A221" s="532" t="str">
        <f>IF(ISNUMBER(VALUE(SUBSTITUTE('Quantities Report'!$A221,"+",""))), VALUE(SUBSTITUTE('Quantities Report'!$A221,"+","")),IF('Quantities Report'!$A221="Totals:","End of Project",$A220))</f>
        <v>Station</v>
      </c>
      <c r="B221" s="473" t="str">
        <f>IF(ISNUMBER('Quantities Report'!$A221), "",TRIM(CLEAN(SUBSTITUTE('Quantities Report'!$A221, CHAR(160), " "))))</f>
        <v/>
      </c>
      <c r="C221" s="475">
        <f>'Quantities Report'!$D221</f>
        <v>0</v>
      </c>
    </row>
    <row r="222" spans="1:3" x14ac:dyDescent="0.25">
      <c r="A222" s="532" t="str">
        <f>IF(ISNUMBER(VALUE(SUBSTITUTE('Quantities Report'!$A222,"+",""))), VALUE(SUBSTITUTE('Quantities Report'!$A222,"+","")),IF('Quantities Report'!$A222="Totals:","End of Project",$A221))</f>
        <v>Station</v>
      </c>
      <c r="B222" s="473" t="str">
        <f>IF(ISNUMBER('Quantities Report'!$A222), "",TRIM(CLEAN(SUBSTITUTE('Quantities Report'!$A222, CHAR(160), " "))))</f>
        <v/>
      </c>
      <c r="C222" s="475">
        <f>'Quantities Report'!$D222</f>
        <v>0</v>
      </c>
    </row>
    <row r="223" spans="1:3" x14ac:dyDescent="0.25">
      <c r="A223" s="532" t="str">
        <f>IF(ISNUMBER(VALUE(SUBSTITUTE('Quantities Report'!$A223,"+",""))), VALUE(SUBSTITUTE('Quantities Report'!$A223,"+","")),IF('Quantities Report'!$A223="Totals:","End of Project",$A222))</f>
        <v>Station</v>
      </c>
      <c r="B223" s="473" t="str">
        <f>IF(ISNUMBER('Quantities Report'!$A223), "",TRIM(CLEAN(SUBSTITUTE('Quantities Report'!$A223, CHAR(160), " "))))</f>
        <v/>
      </c>
      <c r="C223" s="475">
        <f>'Quantities Report'!$D223</f>
        <v>0</v>
      </c>
    </row>
    <row r="224" spans="1:3" x14ac:dyDescent="0.25">
      <c r="A224" s="532" t="str">
        <f>IF(ISNUMBER(VALUE(SUBSTITUTE('Quantities Report'!$A224,"+",""))), VALUE(SUBSTITUTE('Quantities Report'!$A224,"+","")),IF('Quantities Report'!$A224="Totals:","End of Project",$A223))</f>
        <v>Station</v>
      </c>
      <c r="B224" s="473" t="str">
        <f>IF(ISNUMBER('Quantities Report'!$A224), "",TRIM(CLEAN(SUBSTITUTE('Quantities Report'!$A224, CHAR(160), " "))))</f>
        <v/>
      </c>
      <c r="C224" s="475">
        <f>'Quantities Report'!$D224</f>
        <v>0</v>
      </c>
    </row>
    <row r="225" spans="1:3" x14ac:dyDescent="0.25">
      <c r="A225" s="532" t="str">
        <f>IF(ISNUMBER(VALUE(SUBSTITUTE('Quantities Report'!$A225,"+",""))), VALUE(SUBSTITUTE('Quantities Report'!$A225,"+","")),IF('Quantities Report'!$A225="Totals:","End of Project",$A224))</f>
        <v>Station</v>
      </c>
      <c r="B225" s="473" t="str">
        <f>IF(ISNUMBER('Quantities Report'!$A225), "",TRIM(CLEAN(SUBSTITUTE('Quantities Report'!$A225, CHAR(160), " "))))</f>
        <v/>
      </c>
      <c r="C225" s="475">
        <f>'Quantities Report'!$D225</f>
        <v>0</v>
      </c>
    </row>
    <row r="226" spans="1:3" x14ac:dyDescent="0.25">
      <c r="A226" s="532" t="str">
        <f>IF(ISNUMBER(VALUE(SUBSTITUTE('Quantities Report'!$A226,"+",""))), VALUE(SUBSTITUTE('Quantities Report'!$A226,"+","")),IF('Quantities Report'!$A226="Totals:","End of Project",$A225))</f>
        <v>Station</v>
      </c>
      <c r="B226" s="473" t="str">
        <f>IF(ISNUMBER('Quantities Report'!$A226), "",TRIM(CLEAN(SUBSTITUTE('Quantities Report'!$A226, CHAR(160), " "))))</f>
        <v/>
      </c>
      <c r="C226" s="475">
        <f>'Quantities Report'!$D226</f>
        <v>0</v>
      </c>
    </row>
    <row r="227" spans="1:3" x14ac:dyDescent="0.25">
      <c r="A227" s="532" t="str">
        <f>IF(ISNUMBER(VALUE(SUBSTITUTE('Quantities Report'!$A227,"+",""))), VALUE(SUBSTITUTE('Quantities Report'!$A227,"+","")),IF('Quantities Report'!$A227="Totals:","End of Project",$A226))</f>
        <v>Station</v>
      </c>
      <c r="B227" s="473" t="str">
        <f>IF(ISNUMBER('Quantities Report'!$A227), "",TRIM(CLEAN(SUBSTITUTE('Quantities Report'!$A227, CHAR(160), " "))))</f>
        <v/>
      </c>
      <c r="C227" s="475">
        <f>'Quantities Report'!$D227</f>
        <v>0</v>
      </c>
    </row>
    <row r="228" spans="1:3" x14ac:dyDescent="0.25">
      <c r="A228" s="532" t="str">
        <f>IF(ISNUMBER(VALUE(SUBSTITUTE('Quantities Report'!$A228,"+",""))), VALUE(SUBSTITUTE('Quantities Report'!$A228,"+","")),IF('Quantities Report'!$A228="Totals:","End of Project",$A227))</f>
        <v>Station</v>
      </c>
      <c r="B228" s="473" t="str">
        <f>IF(ISNUMBER('Quantities Report'!$A228), "",TRIM(CLEAN(SUBSTITUTE('Quantities Report'!$A228, CHAR(160), " "))))</f>
        <v/>
      </c>
      <c r="C228" s="475">
        <f>'Quantities Report'!$D228</f>
        <v>0</v>
      </c>
    </row>
    <row r="229" spans="1:3" x14ac:dyDescent="0.25">
      <c r="A229" s="532" t="str">
        <f>IF(ISNUMBER(VALUE(SUBSTITUTE('Quantities Report'!$A229,"+",""))), VALUE(SUBSTITUTE('Quantities Report'!$A229,"+","")),IF('Quantities Report'!$A229="Totals:","End of Project",$A228))</f>
        <v>Station</v>
      </c>
      <c r="B229" s="473" t="str">
        <f>IF(ISNUMBER('Quantities Report'!$A229), "",TRIM(CLEAN(SUBSTITUTE('Quantities Report'!$A229, CHAR(160), " "))))</f>
        <v/>
      </c>
      <c r="C229" s="475">
        <f>'Quantities Report'!$D229</f>
        <v>0</v>
      </c>
    </row>
    <row r="230" spans="1:3" x14ac:dyDescent="0.25">
      <c r="A230" s="532" t="str">
        <f>IF(ISNUMBER(VALUE(SUBSTITUTE('Quantities Report'!$A230,"+",""))), VALUE(SUBSTITUTE('Quantities Report'!$A230,"+","")),IF('Quantities Report'!$A230="Totals:","End of Project",$A229))</f>
        <v>Station</v>
      </c>
      <c r="B230" s="473" t="str">
        <f>IF(ISNUMBER('Quantities Report'!$A230), "",TRIM(CLEAN(SUBSTITUTE('Quantities Report'!$A230, CHAR(160), " "))))</f>
        <v/>
      </c>
      <c r="C230" s="475">
        <f>'Quantities Report'!$D230</f>
        <v>0</v>
      </c>
    </row>
    <row r="231" spans="1:3" x14ac:dyDescent="0.25">
      <c r="A231" s="532" t="str">
        <f>IF(ISNUMBER(VALUE(SUBSTITUTE('Quantities Report'!$A231,"+",""))), VALUE(SUBSTITUTE('Quantities Report'!$A231,"+","")),IF('Quantities Report'!$A231="Totals:","End of Project",$A230))</f>
        <v>Station</v>
      </c>
      <c r="B231" s="473" t="str">
        <f>IF(ISNUMBER('Quantities Report'!$A231), "",TRIM(CLEAN(SUBSTITUTE('Quantities Report'!$A231, CHAR(160), " "))))</f>
        <v/>
      </c>
      <c r="C231" s="475">
        <f>'Quantities Report'!$D231</f>
        <v>0</v>
      </c>
    </row>
    <row r="232" spans="1:3" x14ac:dyDescent="0.25">
      <c r="A232" s="532" t="str">
        <f>IF(ISNUMBER(VALUE(SUBSTITUTE('Quantities Report'!$A232,"+",""))), VALUE(SUBSTITUTE('Quantities Report'!$A232,"+","")),IF('Quantities Report'!$A232="Totals:","End of Project",$A231))</f>
        <v>Station</v>
      </c>
      <c r="B232" s="473" t="str">
        <f>IF(ISNUMBER('Quantities Report'!$A232), "",TRIM(CLEAN(SUBSTITUTE('Quantities Report'!$A232, CHAR(160), " "))))</f>
        <v/>
      </c>
      <c r="C232" s="475">
        <f>'Quantities Report'!$D232</f>
        <v>0</v>
      </c>
    </row>
    <row r="233" spans="1:3" x14ac:dyDescent="0.25">
      <c r="A233" s="532" t="str">
        <f>IF(ISNUMBER(VALUE(SUBSTITUTE('Quantities Report'!$A233,"+",""))), VALUE(SUBSTITUTE('Quantities Report'!$A233,"+","")),IF('Quantities Report'!$A233="Totals:","End of Project",$A232))</f>
        <v>Station</v>
      </c>
      <c r="B233" s="473" t="str">
        <f>IF(ISNUMBER('Quantities Report'!$A233), "",TRIM(CLEAN(SUBSTITUTE('Quantities Report'!$A233, CHAR(160), " "))))</f>
        <v/>
      </c>
      <c r="C233" s="475">
        <f>'Quantities Report'!$D233</f>
        <v>0</v>
      </c>
    </row>
    <row r="234" spans="1:3" x14ac:dyDescent="0.25">
      <c r="A234" s="532" t="str">
        <f>IF(ISNUMBER(VALUE(SUBSTITUTE('Quantities Report'!$A234,"+",""))), VALUE(SUBSTITUTE('Quantities Report'!$A234,"+","")),IF('Quantities Report'!$A234="Totals:","End of Project",$A233))</f>
        <v>Station</v>
      </c>
      <c r="B234" s="473" t="str">
        <f>IF(ISNUMBER('Quantities Report'!$A234), "",TRIM(CLEAN(SUBSTITUTE('Quantities Report'!$A234, CHAR(160), " "))))</f>
        <v/>
      </c>
      <c r="C234" s="475">
        <f>'Quantities Report'!$D234</f>
        <v>0</v>
      </c>
    </row>
    <row r="235" spans="1:3" x14ac:dyDescent="0.25">
      <c r="A235" s="532" t="str">
        <f>IF(ISNUMBER(VALUE(SUBSTITUTE('Quantities Report'!$A235,"+",""))), VALUE(SUBSTITUTE('Quantities Report'!$A235,"+","")),IF('Quantities Report'!$A235="Totals:","End of Project",$A234))</f>
        <v>Station</v>
      </c>
      <c r="B235" s="473" t="str">
        <f>IF(ISNUMBER('Quantities Report'!$A235), "",TRIM(CLEAN(SUBSTITUTE('Quantities Report'!$A235, CHAR(160), " "))))</f>
        <v/>
      </c>
      <c r="C235" s="475">
        <f>'Quantities Report'!$D235</f>
        <v>0</v>
      </c>
    </row>
    <row r="236" spans="1:3" x14ac:dyDescent="0.25">
      <c r="A236" s="532" t="str">
        <f>IF(ISNUMBER(VALUE(SUBSTITUTE('Quantities Report'!$A236,"+",""))), VALUE(SUBSTITUTE('Quantities Report'!$A236,"+","")),IF('Quantities Report'!$A236="Totals:","End of Project",$A235))</f>
        <v>Station</v>
      </c>
      <c r="B236" s="473" t="str">
        <f>IF(ISNUMBER('Quantities Report'!$A236), "",TRIM(CLEAN(SUBSTITUTE('Quantities Report'!$A236, CHAR(160), " "))))</f>
        <v/>
      </c>
      <c r="C236" s="475">
        <f>'Quantities Report'!$D236</f>
        <v>0</v>
      </c>
    </row>
    <row r="237" spans="1:3" x14ac:dyDescent="0.25">
      <c r="A237" s="532" t="str">
        <f>IF(ISNUMBER(VALUE(SUBSTITUTE('Quantities Report'!$A237,"+",""))), VALUE(SUBSTITUTE('Quantities Report'!$A237,"+","")),IF('Quantities Report'!$A237="Totals:","End of Project",$A236))</f>
        <v>Station</v>
      </c>
      <c r="B237" s="473" t="str">
        <f>IF(ISNUMBER('Quantities Report'!$A237), "",TRIM(CLEAN(SUBSTITUTE('Quantities Report'!$A237, CHAR(160), " "))))</f>
        <v/>
      </c>
      <c r="C237" s="475">
        <f>'Quantities Report'!$D237</f>
        <v>0</v>
      </c>
    </row>
    <row r="238" spans="1:3" x14ac:dyDescent="0.25">
      <c r="A238" s="532" t="str">
        <f>IF(ISNUMBER(VALUE(SUBSTITUTE('Quantities Report'!$A238,"+",""))), VALUE(SUBSTITUTE('Quantities Report'!$A238,"+","")),IF('Quantities Report'!$A238="Totals:","End of Project",$A237))</f>
        <v>Station</v>
      </c>
      <c r="B238" s="473" t="str">
        <f>IF(ISNUMBER('Quantities Report'!$A238), "",TRIM(CLEAN(SUBSTITUTE('Quantities Report'!$A238, CHAR(160), " "))))</f>
        <v/>
      </c>
      <c r="C238" s="475">
        <f>'Quantities Report'!$D238</f>
        <v>0</v>
      </c>
    </row>
    <row r="239" spans="1:3" x14ac:dyDescent="0.25">
      <c r="A239" s="532" t="str">
        <f>IF(ISNUMBER(VALUE(SUBSTITUTE('Quantities Report'!$A239,"+",""))), VALUE(SUBSTITUTE('Quantities Report'!$A239,"+","")),IF('Quantities Report'!$A239="Totals:","End of Project",$A238))</f>
        <v>Station</v>
      </c>
      <c r="B239" s="473" t="str">
        <f>IF(ISNUMBER('Quantities Report'!$A239), "",TRIM(CLEAN(SUBSTITUTE('Quantities Report'!$A239, CHAR(160), " "))))</f>
        <v/>
      </c>
      <c r="C239" s="475">
        <f>'Quantities Report'!$D239</f>
        <v>0</v>
      </c>
    </row>
    <row r="240" spans="1:3" x14ac:dyDescent="0.25">
      <c r="A240" s="532" t="str">
        <f>IF(ISNUMBER(VALUE(SUBSTITUTE('Quantities Report'!$A240,"+",""))), VALUE(SUBSTITUTE('Quantities Report'!$A240,"+","")),IF('Quantities Report'!$A240="Totals:","End of Project",$A239))</f>
        <v>Station</v>
      </c>
      <c r="B240" s="473" t="str">
        <f>IF(ISNUMBER('Quantities Report'!$A240), "",TRIM(CLEAN(SUBSTITUTE('Quantities Report'!$A240, CHAR(160), " "))))</f>
        <v/>
      </c>
      <c r="C240" s="475">
        <f>'Quantities Report'!$D240</f>
        <v>0</v>
      </c>
    </row>
    <row r="241" spans="1:3" x14ac:dyDescent="0.25">
      <c r="A241" s="532" t="str">
        <f>IF(ISNUMBER(VALUE(SUBSTITUTE('Quantities Report'!$A241,"+",""))), VALUE(SUBSTITUTE('Quantities Report'!$A241,"+","")),IF('Quantities Report'!$A241="Totals:","End of Project",$A240))</f>
        <v>Station</v>
      </c>
      <c r="B241" s="473" t="str">
        <f>IF(ISNUMBER('Quantities Report'!$A241), "",TRIM(CLEAN(SUBSTITUTE('Quantities Report'!$A241, CHAR(160), " "))))</f>
        <v/>
      </c>
      <c r="C241" s="475">
        <f>'Quantities Report'!$D241</f>
        <v>0</v>
      </c>
    </row>
    <row r="242" spans="1:3" x14ac:dyDescent="0.25">
      <c r="A242" s="532" t="str">
        <f>IF(ISNUMBER(VALUE(SUBSTITUTE('Quantities Report'!$A242,"+",""))), VALUE(SUBSTITUTE('Quantities Report'!$A242,"+","")),IF('Quantities Report'!$A242="Totals:","End of Project",$A241))</f>
        <v>Station</v>
      </c>
      <c r="B242" s="473" t="str">
        <f>IF(ISNUMBER('Quantities Report'!$A242), "",TRIM(CLEAN(SUBSTITUTE('Quantities Report'!$A242, CHAR(160), " "))))</f>
        <v/>
      </c>
      <c r="C242" s="475">
        <f>'Quantities Report'!$D242</f>
        <v>0</v>
      </c>
    </row>
    <row r="243" spans="1:3" x14ac:dyDescent="0.25">
      <c r="A243" s="532" t="str">
        <f>IF(ISNUMBER(VALUE(SUBSTITUTE('Quantities Report'!$A243,"+",""))), VALUE(SUBSTITUTE('Quantities Report'!$A243,"+","")),IF('Quantities Report'!$A243="Totals:","End of Project",$A242))</f>
        <v>Station</v>
      </c>
      <c r="B243" s="473" t="str">
        <f>IF(ISNUMBER('Quantities Report'!$A243), "",TRIM(CLEAN(SUBSTITUTE('Quantities Report'!$A243, CHAR(160), " "))))</f>
        <v/>
      </c>
      <c r="C243" s="475">
        <f>'Quantities Report'!$D243</f>
        <v>0</v>
      </c>
    </row>
    <row r="244" spans="1:3" x14ac:dyDescent="0.25">
      <c r="A244" s="532" t="str">
        <f>IF(ISNUMBER(VALUE(SUBSTITUTE('Quantities Report'!$A244,"+",""))), VALUE(SUBSTITUTE('Quantities Report'!$A244,"+","")),IF('Quantities Report'!$A244="Totals:","End of Project",$A243))</f>
        <v>Station</v>
      </c>
      <c r="B244" s="473" t="str">
        <f>IF(ISNUMBER('Quantities Report'!$A244), "",TRIM(CLEAN(SUBSTITUTE('Quantities Report'!$A244, CHAR(160), " "))))</f>
        <v/>
      </c>
      <c r="C244" s="475">
        <f>'Quantities Report'!$D244</f>
        <v>0</v>
      </c>
    </row>
    <row r="245" spans="1:3" x14ac:dyDescent="0.25">
      <c r="A245" s="532" t="str">
        <f>IF(ISNUMBER(VALUE(SUBSTITUTE('Quantities Report'!$A245,"+",""))), VALUE(SUBSTITUTE('Quantities Report'!$A245,"+","")),IF('Quantities Report'!$A245="Totals:","End of Project",$A244))</f>
        <v>Station</v>
      </c>
      <c r="B245" s="473" t="str">
        <f>IF(ISNUMBER('Quantities Report'!$A245), "",TRIM(CLEAN(SUBSTITUTE('Quantities Report'!$A245, CHAR(160), " "))))</f>
        <v/>
      </c>
      <c r="C245" s="475">
        <f>'Quantities Report'!$D245</f>
        <v>0</v>
      </c>
    </row>
    <row r="246" spans="1:3" x14ac:dyDescent="0.25">
      <c r="A246" s="532" t="str">
        <f>IF(ISNUMBER(VALUE(SUBSTITUTE('Quantities Report'!$A246,"+",""))), VALUE(SUBSTITUTE('Quantities Report'!$A246,"+","")),IF('Quantities Report'!$A246="Totals:","End of Project",$A245))</f>
        <v>Station</v>
      </c>
      <c r="B246" s="473" t="str">
        <f>IF(ISNUMBER('Quantities Report'!$A246), "",TRIM(CLEAN(SUBSTITUTE('Quantities Report'!$A246, CHAR(160), " "))))</f>
        <v/>
      </c>
      <c r="C246" s="475">
        <f>'Quantities Report'!$D246</f>
        <v>0</v>
      </c>
    </row>
    <row r="247" spans="1:3" x14ac:dyDescent="0.25">
      <c r="A247" s="532" t="str">
        <f>IF(ISNUMBER(VALUE(SUBSTITUTE('Quantities Report'!$A247,"+",""))), VALUE(SUBSTITUTE('Quantities Report'!$A247,"+","")),IF('Quantities Report'!$A247="Totals:","End of Project",$A246))</f>
        <v>Station</v>
      </c>
      <c r="B247" s="473" t="str">
        <f>IF(ISNUMBER('Quantities Report'!$A247), "",TRIM(CLEAN(SUBSTITUTE('Quantities Report'!$A247, CHAR(160), " "))))</f>
        <v/>
      </c>
      <c r="C247" s="475">
        <f>'Quantities Report'!$D247</f>
        <v>0</v>
      </c>
    </row>
    <row r="248" spans="1:3" x14ac:dyDescent="0.25">
      <c r="A248" s="532" t="str">
        <f>IF(ISNUMBER(VALUE(SUBSTITUTE('Quantities Report'!$A248,"+",""))), VALUE(SUBSTITUTE('Quantities Report'!$A248,"+","")),IF('Quantities Report'!$A248="Totals:","End of Project",$A247))</f>
        <v>Station</v>
      </c>
      <c r="B248" s="473" t="str">
        <f>IF(ISNUMBER('Quantities Report'!$A248), "",TRIM(CLEAN(SUBSTITUTE('Quantities Report'!$A248, CHAR(160), " "))))</f>
        <v/>
      </c>
      <c r="C248" s="475">
        <f>'Quantities Report'!$D248</f>
        <v>0</v>
      </c>
    </row>
    <row r="249" spans="1:3" x14ac:dyDescent="0.25">
      <c r="A249" s="532" t="str">
        <f>IF(ISNUMBER(VALUE(SUBSTITUTE('Quantities Report'!$A249,"+",""))), VALUE(SUBSTITUTE('Quantities Report'!$A249,"+","")),IF('Quantities Report'!$A249="Totals:","End of Project",$A248))</f>
        <v>Station</v>
      </c>
      <c r="B249" s="473" t="str">
        <f>IF(ISNUMBER('Quantities Report'!$A249), "",TRIM(CLEAN(SUBSTITUTE('Quantities Report'!$A249, CHAR(160), " "))))</f>
        <v/>
      </c>
      <c r="C249" s="475">
        <f>'Quantities Report'!$D249</f>
        <v>0</v>
      </c>
    </row>
    <row r="250" spans="1:3" x14ac:dyDescent="0.25">
      <c r="A250" s="532" t="str">
        <f>IF(ISNUMBER(VALUE(SUBSTITUTE('Quantities Report'!$A250,"+",""))), VALUE(SUBSTITUTE('Quantities Report'!$A250,"+","")),IF('Quantities Report'!$A250="Totals:","End of Project",$A249))</f>
        <v>Station</v>
      </c>
      <c r="B250" s="473" t="str">
        <f>IF(ISNUMBER('Quantities Report'!$A250), "",TRIM(CLEAN(SUBSTITUTE('Quantities Report'!$A250, CHAR(160), " "))))</f>
        <v/>
      </c>
      <c r="C250" s="475">
        <f>'Quantities Report'!$D250</f>
        <v>0</v>
      </c>
    </row>
    <row r="251" spans="1:3" x14ac:dyDescent="0.25">
      <c r="A251" s="532" t="str">
        <f>IF(ISNUMBER(VALUE(SUBSTITUTE('Quantities Report'!$A251,"+",""))), VALUE(SUBSTITUTE('Quantities Report'!$A251,"+","")),IF('Quantities Report'!$A251="Totals:","End of Project",$A250))</f>
        <v>Station</v>
      </c>
      <c r="B251" s="473" t="str">
        <f>IF(ISNUMBER('Quantities Report'!$A251), "",TRIM(CLEAN(SUBSTITUTE('Quantities Report'!$A251, CHAR(160), " "))))</f>
        <v/>
      </c>
      <c r="C251" s="475">
        <f>'Quantities Report'!$D251</f>
        <v>0</v>
      </c>
    </row>
    <row r="252" spans="1:3" x14ac:dyDescent="0.25">
      <c r="A252" s="532" t="str">
        <f>IF(ISNUMBER(VALUE(SUBSTITUTE('Quantities Report'!$A252,"+",""))), VALUE(SUBSTITUTE('Quantities Report'!$A252,"+","")),IF('Quantities Report'!$A252="Totals:","End of Project",$A251))</f>
        <v>Station</v>
      </c>
      <c r="B252" s="473" t="str">
        <f>IF(ISNUMBER('Quantities Report'!$A252), "",TRIM(CLEAN(SUBSTITUTE('Quantities Report'!$A252, CHAR(160), " "))))</f>
        <v/>
      </c>
      <c r="C252" s="475">
        <f>'Quantities Report'!$D252</f>
        <v>0</v>
      </c>
    </row>
    <row r="253" spans="1:3" x14ac:dyDescent="0.25">
      <c r="A253" s="532" t="str">
        <f>IF(ISNUMBER(VALUE(SUBSTITUTE('Quantities Report'!$A253,"+",""))), VALUE(SUBSTITUTE('Quantities Report'!$A253,"+","")),IF('Quantities Report'!$A253="Totals:","End of Project",$A252))</f>
        <v>Station</v>
      </c>
      <c r="B253" s="473" t="str">
        <f>IF(ISNUMBER('Quantities Report'!$A253), "",TRIM(CLEAN(SUBSTITUTE('Quantities Report'!$A253, CHAR(160), " "))))</f>
        <v/>
      </c>
      <c r="C253" s="475">
        <f>'Quantities Report'!$D253</f>
        <v>0</v>
      </c>
    </row>
    <row r="254" spans="1:3" x14ac:dyDescent="0.25">
      <c r="A254" s="532" t="str">
        <f>IF(ISNUMBER(VALUE(SUBSTITUTE('Quantities Report'!$A254,"+",""))), VALUE(SUBSTITUTE('Quantities Report'!$A254,"+","")),IF('Quantities Report'!$A254="Totals:","End of Project",$A253))</f>
        <v>Station</v>
      </c>
      <c r="B254" s="473" t="str">
        <f>IF(ISNUMBER('Quantities Report'!$A254), "",TRIM(CLEAN(SUBSTITUTE('Quantities Report'!$A254, CHAR(160), " "))))</f>
        <v/>
      </c>
      <c r="C254" s="475">
        <f>'Quantities Report'!$D254</f>
        <v>0</v>
      </c>
    </row>
    <row r="255" spans="1:3" x14ac:dyDescent="0.25">
      <c r="A255" s="532" t="str">
        <f>IF(ISNUMBER(VALUE(SUBSTITUTE('Quantities Report'!$A255,"+",""))), VALUE(SUBSTITUTE('Quantities Report'!$A255,"+","")),IF('Quantities Report'!$A255="Totals:","End of Project",$A254))</f>
        <v>Station</v>
      </c>
      <c r="B255" s="473" t="str">
        <f>IF(ISNUMBER('Quantities Report'!$A255), "",TRIM(CLEAN(SUBSTITUTE('Quantities Report'!$A255, CHAR(160), " "))))</f>
        <v/>
      </c>
      <c r="C255" s="475">
        <f>'Quantities Report'!$D255</f>
        <v>0</v>
      </c>
    </row>
    <row r="256" spans="1:3" x14ac:dyDescent="0.25">
      <c r="A256" s="532" t="str">
        <f>IF(ISNUMBER(VALUE(SUBSTITUTE('Quantities Report'!$A256,"+",""))), VALUE(SUBSTITUTE('Quantities Report'!$A256,"+","")),IF('Quantities Report'!$A256="Totals:","End of Project",$A255))</f>
        <v>Station</v>
      </c>
      <c r="B256" s="473" t="str">
        <f>IF(ISNUMBER('Quantities Report'!$A256), "",TRIM(CLEAN(SUBSTITUTE('Quantities Report'!$A256, CHAR(160), " "))))</f>
        <v/>
      </c>
      <c r="C256" s="475">
        <f>'Quantities Report'!$D256</f>
        <v>0</v>
      </c>
    </row>
    <row r="257" spans="1:3" x14ac:dyDescent="0.25">
      <c r="A257" s="532" t="str">
        <f>IF(ISNUMBER(VALUE(SUBSTITUTE('Quantities Report'!$A257,"+",""))), VALUE(SUBSTITUTE('Quantities Report'!$A257,"+","")),IF('Quantities Report'!$A257="Totals:","End of Project",$A256))</f>
        <v>Station</v>
      </c>
      <c r="B257" s="473" t="str">
        <f>IF(ISNUMBER('Quantities Report'!$A257), "",TRIM(CLEAN(SUBSTITUTE('Quantities Report'!$A257, CHAR(160), " "))))</f>
        <v/>
      </c>
      <c r="C257" s="475">
        <f>'Quantities Report'!$D257</f>
        <v>0</v>
      </c>
    </row>
    <row r="258" spans="1:3" x14ac:dyDescent="0.25">
      <c r="A258" s="532" t="str">
        <f>IF(ISNUMBER(VALUE(SUBSTITUTE('Quantities Report'!$A258,"+",""))), VALUE(SUBSTITUTE('Quantities Report'!$A258,"+","")),IF('Quantities Report'!$A258="Totals:","End of Project",$A257))</f>
        <v>Station</v>
      </c>
      <c r="B258" s="473" t="str">
        <f>IF(ISNUMBER('Quantities Report'!$A258), "",TRIM(CLEAN(SUBSTITUTE('Quantities Report'!$A258, CHAR(160), " "))))</f>
        <v/>
      </c>
      <c r="C258" s="475">
        <f>'Quantities Report'!$D258</f>
        <v>0</v>
      </c>
    </row>
    <row r="259" spans="1:3" x14ac:dyDescent="0.25">
      <c r="A259" s="532" t="str">
        <f>IF(ISNUMBER(VALUE(SUBSTITUTE('Quantities Report'!$A259,"+",""))), VALUE(SUBSTITUTE('Quantities Report'!$A259,"+","")),IF('Quantities Report'!$A259="Totals:","End of Project",$A258))</f>
        <v>Station</v>
      </c>
      <c r="B259" s="473" t="str">
        <f>IF(ISNUMBER('Quantities Report'!$A259), "",TRIM(CLEAN(SUBSTITUTE('Quantities Report'!$A259, CHAR(160), " "))))</f>
        <v/>
      </c>
      <c r="C259" s="475">
        <f>'Quantities Report'!$D259</f>
        <v>0</v>
      </c>
    </row>
    <row r="260" spans="1:3" x14ac:dyDescent="0.25">
      <c r="A260" s="532" t="str">
        <f>IF(ISNUMBER(VALUE(SUBSTITUTE('Quantities Report'!$A260,"+",""))), VALUE(SUBSTITUTE('Quantities Report'!$A260,"+","")),IF('Quantities Report'!$A260="Totals:","End of Project",$A259))</f>
        <v>Station</v>
      </c>
      <c r="B260" s="473" t="str">
        <f>IF(ISNUMBER('Quantities Report'!$A260), "",TRIM(CLEAN(SUBSTITUTE('Quantities Report'!$A260, CHAR(160), " "))))</f>
        <v/>
      </c>
      <c r="C260" s="475">
        <f>'Quantities Report'!$D260</f>
        <v>0</v>
      </c>
    </row>
    <row r="261" spans="1:3" x14ac:dyDescent="0.25">
      <c r="A261" s="532" t="str">
        <f>IF(ISNUMBER(VALUE(SUBSTITUTE('Quantities Report'!$A261,"+",""))), VALUE(SUBSTITUTE('Quantities Report'!$A261,"+","")),IF('Quantities Report'!$A261="Totals:","End of Project",$A260))</f>
        <v>Station</v>
      </c>
      <c r="B261" s="473" t="str">
        <f>IF(ISNUMBER('Quantities Report'!$A261), "",TRIM(CLEAN(SUBSTITUTE('Quantities Report'!$A261, CHAR(160), " "))))</f>
        <v/>
      </c>
      <c r="C261" s="475">
        <f>'Quantities Report'!$D261</f>
        <v>0</v>
      </c>
    </row>
    <row r="262" spans="1:3" x14ac:dyDescent="0.25">
      <c r="A262" s="532" t="str">
        <f>IF(ISNUMBER(VALUE(SUBSTITUTE('Quantities Report'!$A262,"+",""))), VALUE(SUBSTITUTE('Quantities Report'!$A262,"+","")),IF('Quantities Report'!$A262="Totals:","End of Project",$A261))</f>
        <v>Station</v>
      </c>
      <c r="B262" s="473" t="str">
        <f>IF(ISNUMBER('Quantities Report'!$A262), "",TRIM(CLEAN(SUBSTITUTE('Quantities Report'!$A262, CHAR(160), " "))))</f>
        <v/>
      </c>
      <c r="C262" s="475">
        <f>'Quantities Report'!$D262</f>
        <v>0</v>
      </c>
    </row>
    <row r="263" spans="1:3" x14ac:dyDescent="0.25">
      <c r="A263" s="532" t="str">
        <f>IF(ISNUMBER(VALUE(SUBSTITUTE('Quantities Report'!$A263,"+",""))), VALUE(SUBSTITUTE('Quantities Report'!$A263,"+","")),IF('Quantities Report'!$A263="Totals:","End of Project",$A262))</f>
        <v>Station</v>
      </c>
      <c r="B263" s="473" t="str">
        <f>IF(ISNUMBER('Quantities Report'!$A263), "",TRIM(CLEAN(SUBSTITUTE('Quantities Report'!$A263, CHAR(160), " "))))</f>
        <v/>
      </c>
      <c r="C263" s="475">
        <f>'Quantities Report'!$D263</f>
        <v>0</v>
      </c>
    </row>
    <row r="264" spans="1:3" x14ac:dyDescent="0.25">
      <c r="A264" s="532" t="str">
        <f>IF(ISNUMBER(VALUE(SUBSTITUTE('Quantities Report'!$A264,"+",""))), VALUE(SUBSTITUTE('Quantities Report'!$A264,"+","")),IF('Quantities Report'!$A264="Totals:","End of Project",$A263))</f>
        <v>Station</v>
      </c>
      <c r="B264" s="473" t="str">
        <f>IF(ISNUMBER('Quantities Report'!$A264), "",TRIM(CLEAN(SUBSTITUTE('Quantities Report'!$A264, CHAR(160), " "))))</f>
        <v/>
      </c>
      <c r="C264" s="475">
        <f>'Quantities Report'!$D264</f>
        <v>0</v>
      </c>
    </row>
    <row r="265" spans="1:3" x14ac:dyDescent="0.25">
      <c r="A265" s="532" t="str">
        <f>IF(ISNUMBER(VALUE(SUBSTITUTE('Quantities Report'!$A265,"+",""))), VALUE(SUBSTITUTE('Quantities Report'!$A265,"+","")),IF('Quantities Report'!$A265="Totals:","End of Project",$A264))</f>
        <v>Station</v>
      </c>
      <c r="B265" s="473" t="str">
        <f>IF(ISNUMBER('Quantities Report'!$A265), "",TRIM(CLEAN(SUBSTITUTE('Quantities Report'!$A265, CHAR(160), " "))))</f>
        <v/>
      </c>
      <c r="C265" s="475">
        <f>'Quantities Report'!$D265</f>
        <v>0</v>
      </c>
    </row>
    <row r="266" spans="1:3" x14ac:dyDescent="0.25">
      <c r="A266" s="532" t="str">
        <f>IF(ISNUMBER(VALUE(SUBSTITUTE('Quantities Report'!$A266,"+",""))), VALUE(SUBSTITUTE('Quantities Report'!$A266,"+","")),IF('Quantities Report'!$A266="Totals:","End of Project",$A265))</f>
        <v>Station</v>
      </c>
      <c r="B266" s="473" t="str">
        <f>IF(ISNUMBER('Quantities Report'!$A266), "",TRIM(CLEAN(SUBSTITUTE('Quantities Report'!$A266, CHAR(160), " "))))</f>
        <v/>
      </c>
      <c r="C266" s="475">
        <f>'Quantities Report'!$D266</f>
        <v>0</v>
      </c>
    </row>
    <row r="267" spans="1:3" x14ac:dyDescent="0.25">
      <c r="A267" s="532" t="str">
        <f>IF(ISNUMBER(VALUE(SUBSTITUTE('Quantities Report'!$A267,"+",""))), VALUE(SUBSTITUTE('Quantities Report'!$A267,"+","")),IF('Quantities Report'!$A267="Totals:","End of Project",$A266))</f>
        <v>Station</v>
      </c>
      <c r="B267" s="473" t="str">
        <f>IF(ISNUMBER('Quantities Report'!$A267), "",TRIM(CLEAN(SUBSTITUTE('Quantities Report'!$A267, CHAR(160), " "))))</f>
        <v/>
      </c>
      <c r="C267" s="475">
        <f>'Quantities Report'!$D267</f>
        <v>0</v>
      </c>
    </row>
    <row r="268" spans="1:3" x14ac:dyDescent="0.25">
      <c r="A268" s="532" t="str">
        <f>IF(ISNUMBER(VALUE(SUBSTITUTE('Quantities Report'!$A268,"+",""))), VALUE(SUBSTITUTE('Quantities Report'!$A268,"+","")),IF('Quantities Report'!$A268="Totals:","End of Project",$A267))</f>
        <v>Station</v>
      </c>
      <c r="B268" s="473" t="str">
        <f>IF(ISNUMBER('Quantities Report'!$A268), "",TRIM(CLEAN(SUBSTITUTE('Quantities Report'!$A268, CHAR(160), " "))))</f>
        <v/>
      </c>
      <c r="C268" s="475">
        <f>'Quantities Report'!$D268</f>
        <v>0</v>
      </c>
    </row>
    <row r="269" spans="1:3" x14ac:dyDescent="0.25">
      <c r="A269" s="532" t="str">
        <f>IF(ISNUMBER(VALUE(SUBSTITUTE('Quantities Report'!$A269,"+",""))), VALUE(SUBSTITUTE('Quantities Report'!$A269,"+","")),IF('Quantities Report'!$A269="Totals:","End of Project",$A268))</f>
        <v>Station</v>
      </c>
      <c r="B269" s="473" t="str">
        <f>IF(ISNUMBER('Quantities Report'!$A269), "",TRIM(CLEAN(SUBSTITUTE('Quantities Report'!$A269, CHAR(160), " "))))</f>
        <v/>
      </c>
      <c r="C269" s="475">
        <f>'Quantities Report'!$D269</f>
        <v>0</v>
      </c>
    </row>
    <row r="270" spans="1:3" x14ac:dyDescent="0.25">
      <c r="A270" s="532" t="str">
        <f>IF(ISNUMBER(VALUE(SUBSTITUTE('Quantities Report'!$A270,"+",""))), VALUE(SUBSTITUTE('Quantities Report'!$A270,"+","")),IF('Quantities Report'!$A270="Totals:","End of Project",$A269))</f>
        <v>Station</v>
      </c>
      <c r="B270" s="473" t="str">
        <f>IF(ISNUMBER('Quantities Report'!$A270), "",TRIM(CLEAN(SUBSTITUTE('Quantities Report'!$A270, CHAR(160), " "))))</f>
        <v/>
      </c>
      <c r="C270" s="475">
        <f>'Quantities Report'!$D270</f>
        <v>0</v>
      </c>
    </row>
    <row r="271" spans="1:3" x14ac:dyDescent="0.25">
      <c r="A271" s="532" t="str">
        <f>IF(ISNUMBER(VALUE(SUBSTITUTE('Quantities Report'!$A271,"+",""))), VALUE(SUBSTITUTE('Quantities Report'!$A271,"+","")),IF('Quantities Report'!$A271="Totals:","End of Project",$A270))</f>
        <v>Station</v>
      </c>
      <c r="B271" s="473" t="str">
        <f>IF(ISNUMBER('Quantities Report'!$A271), "",TRIM(CLEAN(SUBSTITUTE('Quantities Report'!$A271, CHAR(160), " "))))</f>
        <v/>
      </c>
      <c r="C271" s="475">
        <f>'Quantities Report'!$D271</f>
        <v>0</v>
      </c>
    </row>
    <row r="272" spans="1:3" x14ac:dyDescent="0.25">
      <c r="A272" s="532" t="str">
        <f>IF(ISNUMBER(VALUE(SUBSTITUTE('Quantities Report'!$A272,"+",""))), VALUE(SUBSTITUTE('Quantities Report'!$A272,"+","")),IF('Quantities Report'!$A272="Totals:","End of Project",$A271))</f>
        <v>Station</v>
      </c>
      <c r="B272" s="473" t="str">
        <f>IF(ISNUMBER('Quantities Report'!$A272), "",TRIM(CLEAN(SUBSTITUTE('Quantities Report'!$A272, CHAR(160), " "))))</f>
        <v/>
      </c>
      <c r="C272" s="475">
        <f>'Quantities Report'!$D272</f>
        <v>0</v>
      </c>
    </row>
    <row r="273" spans="1:3" x14ac:dyDescent="0.25">
      <c r="A273" s="532" t="str">
        <f>IF(ISNUMBER(VALUE(SUBSTITUTE('Quantities Report'!$A273,"+",""))), VALUE(SUBSTITUTE('Quantities Report'!$A273,"+","")),IF('Quantities Report'!$A273="Totals:","End of Project",$A272))</f>
        <v>Station</v>
      </c>
      <c r="B273" s="473" t="str">
        <f>IF(ISNUMBER('Quantities Report'!$A273), "",TRIM(CLEAN(SUBSTITUTE('Quantities Report'!$A273, CHAR(160), " "))))</f>
        <v/>
      </c>
      <c r="C273" s="475">
        <f>'Quantities Report'!$D273</f>
        <v>0</v>
      </c>
    </row>
    <row r="274" spans="1:3" x14ac:dyDescent="0.25">
      <c r="A274" s="532" t="str">
        <f>IF(ISNUMBER(VALUE(SUBSTITUTE('Quantities Report'!$A274,"+",""))), VALUE(SUBSTITUTE('Quantities Report'!$A274,"+","")),IF('Quantities Report'!$A274="Totals:","End of Project",$A273))</f>
        <v>Station</v>
      </c>
      <c r="B274" s="473" t="str">
        <f>IF(ISNUMBER('Quantities Report'!$A274), "",TRIM(CLEAN(SUBSTITUTE('Quantities Report'!$A274, CHAR(160), " "))))</f>
        <v/>
      </c>
      <c r="C274" s="475">
        <f>'Quantities Report'!$D274</f>
        <v>0</v>
      </c>
    </row>
    <row r="275" spans="1:3" x14ac:dyDescent="0.25">
      <c r="A275" s="532" t="str">
        <f>IF(ISNUMBER(VALUE(SUBSTITUTE('Quantities Report'!$A275,"+",""))), VALUE(SUBSTITUTE('Quantities Report'!$A275,"+","")),IF('Quantities Report'!$A275="Totals:","End of Project",$A274))</f>
        <v>Station</v>
      </c>
      <c r="B275" s="473" t="str">
        <f>IF(ISNUMBER('Quantities Report'!$A275), "",TRIM(CLEAN(SUBSTITUTE('Quantities Report'!$A275, CHAR(160), " "))))</f>
        <v/>
      </c>
      <c r="C275" s="475">
        <f>'Quantities Report'!$D275</f>
        <v>0</v>
      </c>
    </row>
    <row r="276" spans="1:3" x14ac:dyDescent="0.25">
      <c r="A276" s="532" t="str">
        <f>IF(ISNUMBER(VALUE(SUBSTITUTE('Quantities Report'!$A276,"+",""))), VALUE(SUBSTITUTE('Quantities Report'!$A276,"+","")),IF('Quantities Report'!$A276="Totals:","End of Project",$A275))</f>
        <v>Station</v>
      </c>
      <c r="B276" s="473" t="str">
        <f>IF(ISNUMBER('Quantities Report'!$A276), "",TRIM(CLEAN(SUBSTITUTE('Quantities Report'!$A276, CHAR(160), " "))))</f>
        <v/>
      </c>
      <c r="C276" s="475">
        <f>'Quantities Report'!$D276</f>
        <v>0</v>
      </c>
    </row>
    <row r="277" spans="1:3" x14ac:dyDescent="0.25">
      <c r="A277" s="532" t="str">
        <f>IF(ISNUMBER(VALUE(SUBSTITUTE('Quantities Report'!$A277,"+",""))), VALUE(SUBSTITUTE('Quantities Report'!$A277,"+","")),IF('Quantities Report'!$A277="Totals:","End of Project",$A276))</f>
        <v>Station</v>
      </c>
      <c r="B277" s="473" t="str">
        <f>IF(ISNUMBER('Quantities Report'!$A277), "",TRIM(CLEAN(SUBSTITUTE('Quantities Report'!$A277, CHAR(160), " "))))</f>
        <v/>
      </c>
      <c r="C277" s="475">
        <f>'Quantities Report'!$D277</f>
        <v>0</v>
      </c>
    </row>
    <row r="278" spans="1:3" x14ac:dyDescent="0.25">
      <c r="A278" s="532" t="str">
        <f>IF(ISNUMBER(VALUE(SUBSTITUTE('Quantities Report'!$A278,"+",""))), VALUE(SUBSTITUTE('Quantities Report'!$A278,"+","")),IF('Quantities Report'!$A278="Totals:","End of Project",$A277))</f>
        <v>Station</v>
      </c>
      <c r="B278" s="473" t="str">
        <f>IF(ISNUMBER('Quantities Report'!$A278), "",TRIM(CLEAN(SUBSTITUTE('Quantities Report'!$A278, CHAR(160), " "))))</f>
        <v/>
      </c>
      <c r="C278" s="475">
        <f>'Quantities Report'!$D278</f>
        <v>0</v>
      </c>
    </row>
    <row r="279" spans="1:3" x14ac:dyDescent="0.25">
      <c r="A279" s="532" t="str">
        <f>IF(ISNUMBER(VALUE(SUBSTITUTE('Quantities Report'!$A279,"+",""))), VALUE(SUBSTITUTE('Quantities Report'!$A279,"+","")),IF('Quantities Report'!$A279="Totals:","End of Project",$A278))</f>
        <v>Station</v>
      </c>
      <c r="B279" s="473" t="str">
        <f>IF(ISNUMBER('Quantities Report'!$A279), "",TRIM(CLEAN(SUBSTITUTE('Quantities Report'!$A279, CHAR(160), " "))))</f>
        <v/>
      </c>
      <c r="C279" s="475">
        <f>'Quantities Report'!$D279</f>
        <v>0</v>
      </c>
    </row>
    <row r="280" spans="1:3" x14ac:dyDescent="0.25">
      <c r="A280" s="532" t="str">
        <f>IF(ISNUMBER(VALUE(SUBSTITUTE('Quantities Report'!$A280,"+",""))), VALUE(SUBSTITUTE('Quantities Report'!$A280,"+","")),IF('Quantities Report'!$A280="Totals:","End of Project",$A279))</f>
        <v>Station</v>
      </c>
      <c r="B280" s="473" t="str">
        <f>IF(ISNUMBER('Quantities Report'!$A280), "",TRIM(CLEAN(SUBSTITUTE('Quantities Report'!$A280, CHAR(160), " "))))</f>
        <v/>
      </c>
      <c r="C280" s="475">
        <f>'Quantities Report'!$D280</f>
        <v>0</v>
      </c>
    </row>
    <row r="281" spans="1:3" x14ac:dyDescent="0.25">
      <c r="A281" s="532" t="str">
        <f>IF(ISNUMBER(VALUE(SUBSTITUTE('Quantities Report'!$A281,"+",""))), VALUE(SUBSTITUTE('Quantities Report'!$A281,"+","")),IF('Quantities Report'!$A281="Totals:","End of Project",$A280))</f>
        <v>Station</v>
      </c>
      <c r="B281" s="473" t="str">
        <f>IF(ISNUMBER('Quantities Report'!$A281), "",TRIM(CLEAN(SUBSTITUTE('Quantities Report'!$A281, CHAR(160), " "))))</f>
        <v/>
      </c>
      <c r="C281" s="475">
        <f>'Quantities Report'!$D281</f>
        <v>0</v>
      </c>
    </row>
    <row r="282" spans="1:3" x14ac:dyDescent="0.25">
      <c r="A282" s="532" t="str">
        <f>IF(ISNUMBER(VALUE(SUBSTITUTE('Quantities Report'!$A282,"+",""))), VALUE(SUBSTITUTE('Quantities Report'!$A282,"+","")),IF('Quantities Report'!$A282="Totals:","End of Project",$A281))</f>
        <v>Station</v>
      </c>
      <c r="B282" s="473" t="str">
        <f>IF(ISNUMBER('Quantities Report'!$A282), "",TRIM(CLEAN(SUBSTITUTE('Quantities Report'!$A282, CHAR(160), " "))))</f>
        <v/>
      </c>
      <c r="C282" s="475">
        <f>'Quantities Report'!$D282</f>
        <v>0</v>
      </c>
    </row>
    <row r="283" spans="1:3" x14ac:dyDescent="0.25">
      <c r="A283" s="532" t="str">
        <f>IF(ISNUMBER(VALUE(SUBSTITUTE('Quantities Report'!$A283,"+",""))), VALUE(SUBSTITUTE('Quantities Report'!$A283,"+","")),IF('Quantities Report'!$A283="Totals:","End of Project",$A282))</f>
        <v>Station</v>
      </c>
      <c r="B283" s="473" t="str">
        <f>IF(ISNUMBER('Quantities Report'!$A283), "",TRIM(CLEAN(SUBSTITUTE('Quantities Report'!$A283, CHAR(160), " "))))</f>
        <v/>
      </c>
      <c r="C283" s="475">
        <f>'Quantities Report'!$D283</f>
        <v>0</v>
      </c>
    </row>
    <row r="284" spans="1:3" x14ac:dyDescent="0.25">
      <c r="A284" s="532" t="str">
        <f>IF(ISNUMBER(VALUE(SUBSTITUTE('Quantities Report'!$A284,"+",""))), VALUE(SUBSTITUTE('Quantities Report'!$A284,"+","")),IF('Quantities Report'!$A284="Totals:","End of Project",$A283))</f>
        <v>Station</v>
      </c>
      <c r="B284" s="473" t="str">
        <f>IF(ISNUMBER('Quantities Report'!$A284), "",TRIM(CLEAN(SUBSTITUTE('Quantities Report'!$A284, CHAR(160), " "))))</f>
        <v/>
      </c>
      <c r="C284" s="475">
        <f>'Quantities Report'!$D284</f>
        <v>0</v>
      </c>
    </row>
    <row r="285" spans="1:3" x14ac:dyDescent="0.25">
      <c r="A285" s="532" t="str">
        <f>IF(ISNUMBER(VALUE(SUBSTITUTE('Quantities Report'!$A285,"+",""))), VALUE(SUBSTITUTE('Quantities Report'!$A285,"+","")),IF('Quantities Report'!$A285="Totals:","End of Project",$A284))</f>
        <v>Station</v>
      </c>
      <c r="B285" s="473" t="str">
        <f>IF(ISNUMBER('Quantities Report'!$A285), "",TRIM(CLEAN(SUBSTITUTE('Quantities Report'!$A285, CHAR(160), " "))))</f>
        <v/>
      </c>
      <c r="C285" s="475">
        <f>'Quantities Report'!$D285</f>
        <v>0</v>
      </c>
    </row>
    <row r="286" spans="1:3" x14ac:dyDescent="0.25">
      <c r="A286" s="532" t="str">
        <f>IF(ISNUMBER(VALUE(SUBSTITUTE('Quantities Report'!$A286,"+",""))), VALUE(SUBSTITUTE('Quantities Report'!$A286,"+","")),IF('Quantities Report'!$A286="Totals:","End of Project",$A285))</f>
        <v>Station</v>
      </c>
      <c r="B286" s="473" t="str">
        <f>IF(ISNUMBER('Quantities Report'!$A286), "",TRIM(CLEAN(SUBSTITUTE('Quantities Report'!$A286, CHAR(160), " "))))</f>
        <v/>
      </c>
      <c r="C286" s="475">
        <f>'Quantities Report'!$D286</f>
        <v>0</v>
      </c>
    </row>
    <row r="287" spans="1:3" x14ac:dyDescent="0.25">
      <c r="A287" s="532" t="str">
        <f>IF(ISNUMBER(VALUE(SUBSTITUTE('Quantities Report'!$A287,"+",""))), VALUE(SUBSTITUTE('Quantities Report'!$A287,"+","")),IF('Quantities Report'!$A287="Totals:","End of Project",$A286))</f>
        <v>Station</v>
      </c>
      <c r="B287" s="473" t="str">
        <f>IF(ISNUMBER('Quantities Report'!$A287), "",TRIM(CLEAN(SUBSTITUTE('Quantities Report'!$A287, CHAR(160), " "))))</f>
        <v/>
      </c>
      <c r="C287" s="475">
        <f>'Quantities Report'!$D287</f>
        <v>0</v>
      </c>
    </row>
    <row r="288" spans="1:3" x14ac:dyDescent="0.25">
      <c r="A288" s="532" t="str">
        <f>IF(ISNUMBER(VALUE(SUBSTITUTE('Quantities Report'!$A288,"+",""))), VALUE(SUBSTITUTE('Quantities Report'!$A288,"+","")),IF('Quantities Report'!$A288="Totals:","End of Project",$A287))</f>
        <v>Station</v>
      </c>
      <c r="B288" s="473" t="str">
        <f>IF(ISNUMBER('Quantities Report'!$A288), "",TRIM(CLEAN(SUBSTITUTE('Quantities Report'!$A288, CHAR(160), " "))))</f>
        <v/>
      </c>
      <c r="C288" s="475">
        <f>'Quantities Report'!$D288</f>
        <v>0</v>
      </c>
    </row>
    <row r="289" spans="1:3" x14ac:dyDescent="0.25">
      <c r="A289" s="532" t="str">
        <f>IF(ISNUMBER(VALUE(SUBSTITUTE('Quantities Report'!$A289,"+",""))), VALUE(SUBSTITUTE('Quantities Report'!$A289,"+","")),IF('Quantities Report'!$A289="Totals:","End of Project",$A288))</f>
        <v>Station</v>
      </c>
      <c r="B289" s="473" t="str">
        <f>IF(ISNUMBER('Quantities Report'!$A289), "",TRIM(CLEAN(SUBSTITUTE('Quantities Report'!$A289, CHAR(160), " "))))</f>
        <v/>
      </c>
      <c r="C289" s="475">
        <f>'Quantities Report'!$D289</f>
        <v>0</v>
      </c>
    </row>
    <row r="290" spans="1:3" x14ac:dyDescent="0.25">
      <c r="A290" s="532" t="str">
        <f>IF(ISNUMBER(VALUE(SUBSTITUTE('Quantities Report'!$A290,"+",""))), VALUE(SUBSTITUTE('Quantities Report'!$A290,"+","")),IF('Quantities Report'!$A290="Totals:","End of Project",$A289))</f>
        <v>Station</v>
      </c>
      <c r="B290" s="473" t="str">
        <f>IF(ISNUMBER('Quantities Report'!$A290), "",TRIM(CLEAN(SUBSTITUTE('Quantities Report'!$A290, CHAR(160), " "))))</f>
        <v/>
      </c>
      <c r="C290" s="475">
        <f>'Quantities Report'!$D290</f>
        <v>0</v>
      </c>
    </row>
    <row r="291" spans="1:3" x14ac:dyDescent="0.25">
      <c r="A291" s="532" t="str">
        <f>IF(ISNUMBER(VALUE(SUBSTITUTE('Quantities Report'!$A291,"+",""))), VALUE(SUBSTITUTE('Quantities Report'!$A291,"+","")),IF('Quantities Report'!$A291="Totals:","End of Project",$A290))</f>
        <v>Station</v>
      </c>
      <c r="B291" s="473" t="str">
        <f>IF(ISNUMBER('Quantities Report'!$A291), "",TRIM(CLEAN(SUBSTITUTE('Quantities Report'!$A291, CHAR(160), " "))))</f>
        <v/>
      </c>
      <c r="C291" s="475">
        <f>'Quantities Report'!$D291</f>
        <v>0</v>
      </c>
    </row>
    <row r="292" spans="1:3" x14ac:dyDescent="0.25">
      <c r="A292" s="532" t="str">
        <f>IF(ISNUMBER(VALUE(SUBSTITUTE('Quantities Report'!$A292,"+",""))), VALUE(SUBSTITUTE('Quantities Report'!$A292,"+","")),IF('Quantities Report'!$A292="Totals:","End of Project",$A291))</f>
        <v>Station</v>
      </c>
      <c r="B292" s="473" t="str">
        <f>IF(ISNUMBER('Quantities Report'!$A292), "",TRIM(CLEAN(SUBSTITUTE('Quantities Report'!$A292, CHAR(160), " "))))</f>
        <v/>
      </c>
      <c r="C292" s="475">
        <f>'Quantities Report'!$D292</f>
        <v>0</v>
      </c>
    </row>
    <row r="293" spans="1:3" x14ac:dyDescent="0.25">
      <c r="A293" s="532" t="str">
        <f>IF(ISNUMBER(VALUE(SUBSTITUTE('Quantities Report'!$A293,"+",""))), VALUE(SUBSTITUTE('Quantities Report'!$A293,"+","")),IF('Quantities Report'!$A293="Totals:","End of Project",$A292))</f>
        <v>Station</v>
      </c>
      <c r="B293" s="473" t="str">
        <f>IF(ISNUMBER('Quantities Report'!$A293), "",TRIM(CLEAN(SUBSTITUTE('Quantities Report'!$A293, CHAR(160), " "))))</f>
        <v/>
      </c>
      <c r="C293" s="475">
        <f>'Quantities Report'!$D293</f>
        <v>0</v>
      </c>
    </row>
    <row r="294" spans="1:3" x14ac:dyDescent="0.25">
      <c r="A294" s="532" t="str">
        <f>IF(ISNUMBER(VALUE(SUBSTITUTE('Quantities Report'!$A294,"+",""))), VALUE(SUBSTITUTE('Quantities Report'!$A294,"+","")),IF('Quantities Report'!$A294="Totals:","End of Project",$A293))</f>
        <v>Station</v>
      </c>
      <c r="B294" s="473" t="str">
        <f>IF(ISNUMBER('Quantities Report'!$A294), "",TRIM(CLEAN(SUBSTITUTE('Quantities Report'!$A294, CHAR(160), " "))))</f>
        <v/>
      </c>
      <c r="C294" s="475">
        <f>'Quantities Report'!$D294</f>
        <v>0</v>
      </c>
    </row>
    <row r="295" spans="1:3" x14ac:dyDescent="0.25">
      <c r="A295" s="532" t="str">
        <f>IF(ISNUMBER(VALUE(SUBSTITUTE('Quantities Report'!$A295,"+",""))), VALUE(SUBSTITUTE('Quantities Report'!$A295,"+","")),IF('Quantities Report'!$A295="Totals:","End of Project",$A294))</f>
        <v>Station</v>
      </c>
      <c r="B295" s="473" t="str">
        <f>IF(ISNUMBER('Quantities Report'!$A295), "",TRIM(CLEAN(SUBSTITUTE('Quantities Report'!$A295, CHAR(160), " "))))</f>
        <v/>
      </c>
      <c r="C295" s="475">
        <f>'Quantities Report'!$D295</f>
        <v>0</v>
      </c>
    </row>
    <row r="296" spans="1:3" x14ac:dyDescent="0.25">
      <c r="A296" s="532" t="str">
        <f>IF(ISNUMBER(VALUE(SUBSTITUTE('Quantities Report'!$A296,"+",""))), VALUE(SUBSTITUTE('Quantities Report'!$A296,"+","")),IF('Quantities Report'!$A296="Totals:","End of Project",$A295))</f>
        <v>Station</v>
      </c>
      <c r="B296" s="473" t="str">
        <f>IF(ISNUMBER('Quantities Report'!$A296), "",TRIM(CLEAN(SUBSTITUTE('Quantities Report'!$A296, CHAR(160), " "))))</f>
        <v/>
      </c>
      <c r="C296" s="475">
        <f>'Quantities Report'!$D296</f>
        <v>0</v>
      </c>
    </row>
    <row r="297" spans="1:3" x14ac:dyDescent="0.25">
      <c r="A297" s="532" t="str">
        <f>IF(ISNUMBER(VALUE(SUBSTITUTE('Quantities Report'!$A297,"+",""))), VALUE(SUBSTITUTE('Quantities Report'!$A297,"+","")),IF('Quantities Report'!$A297="Totals:","End of Project",$A296))</f>
        <v>Station</v>
      </c>
      <c r="B297" s="473" t="str">
        <f>IF(ISNUMBER('Quantities Report'!$A297), "",TRIM(CLEAN(SUBSTITUTE('Quantities Report'!$A297, CHAR(160), " "))))</f>
        <v/>
      </c>
      <c r="C297" s="475">
        <f>'Quantities Report'!$D297</f>
        <v>0</v>
      </c>
    </row>
    <row r="298" spans="1:3" x14ac:dyDescent="0.25">
      <c r="A298" s="532" t="str">
        <f>IF(ISNUMBER(VALUE(SUBSTITUTE('Quantities Report'!$A298,"+",""))), VALUE(SUBSTITUTE('Quantities Report'!$A298,"+","")),IF('Quantities Report'!$A298="Totals:","End of Project",$A297))</f>
        <v>Station</v>
      </c>
      <c r="B298" s="473" t="str">
        <f>IF(ISNUMBER('Quantities Report'!$A298), "",TRIM(CLEAN(SUBSTITUTE('Quantities Report'!$A298, CHAR(160), " "))))</f>
        <v/>
      </c>
      <c r="C298" s="475">
        <f>'Quantities Report'!$D298</f>
        <v>0</v>
      </c>
    </row>
    <row r="299" spans="1:3" x14ac:dyDescent="0.25">
      <c r="A299" s="532" t="str">
        <f>IF(ISNUMBER(VALUE(SUBSTITUTE('Quantities Report'!$A299,"+",""))), VALUE(SUBSTITUTE('Quantities Report'!$A299,"+","")),IF('Quantities Report'!$A299="Totals:","End of Project",$A298))</f>
        <v>Station</v>
      </c>
      <c r="B299" s="473" t="str">
        <f>IF(ISNUMBER('Quantities Report'!$A299), "",TRIM(CLEAN(SUBSTITUTE('Quantities Report'!$A299, CHAR(160), " "))))</f>
        <v/>
      </c>
      <c r="C299" s="475">
        <f>'Quantities Report'!$D299</f>
        <v>0</v>
      </c>
    </row>
    <row r="300" spans="1:3" x14ac:dyDescent="0.25">
      <c r="A300" s="532" t="str">
        <f>IF(ISNUMBER(VALUE(SUBSTITUTE('Quantities Report'!$A300,"+",""))), VALUE(SUBSTITUTE('Quantities Report'!$A300,"+","")),IF('Quantities Report'!$A300="Totals:","End of Project",$A299))</f>
        <v>Station</v>
      </c>
      <c r="B300" s="473" t="str">
        <f>IF(ISNUMBER('Quantities Report'!$A300), "",TRIM(CLEAN(SUBSTITUTE('Quantities Report'!$A300, CHAR(160), " "))))</f>
        <v/>
      </c>
      <c r="C300" s="475">
        <f>'Quantities Report'!$D300</f>
        <v>0</v>
      </c>
    </row>
    <row r="301" spans="1:3" x14ac:dyDescent="0.25">
      <c r="A301" s="532" t="str">
        <f>IF(ISNUMBER(VALUE(SUBSTITUTE('Quantities Report'!$A301,"+",""))), VALUE(SUBSTITUTE('Quantities Report'!$A301,"+","")),IF('Quantities Report'!$A301="Totals:","End of Project",$A300))</f>
        <v>Station</v>
      </c>
      <c r="B301" s="473" t="str">
        <f>IF(ISNUMBER('Quantities Report'!$A301), "",TRIM(CLEAN(SUBSTITUTE('Quantities Report'!$A301, CHAR(160), " "))))</f>
        <v/>
      </c>
      <c r="C301" s="475">
        <f>'Quantities Report'!$D301</f>
        <v>0</v>
      </c>
    </row>
    <row r="302" spans="1:3" x14ac:dyDescent="0.25">
      <c r="A302" s="532" t="str">
        <f>IF(ISNUMBER(VALUE(SUBSTITUTE('Quantities Report'!$A302,"+",""))), VALUE(SUBSTITUTE('Quantities Report'!$A302,"+","")),IF('Quantities Report'!$A302="Totals:","End of Project",$A301))</f>
        <v>Station</v>
      </c>
      <c r="B302" s="473" t="str">
        <f>IF(ISNUMBER('Quantities Report'!$A302), "",TRIM(CLEAN(SUBSTITUTE('Quantities Report'!$A302, CHAR(160), " "))))</f>
        <v/>
      </c>
      <c r="C302" s="475">
        <f>'Quantities Report'!$D302</f>
        <v>0</v>
      </c>
    </row>
    <row r="303" spans="1:3" x14ac:dyDescent="0.25">
      <c r="A303" s="532" t="str">
        <f>IF(ISNUMBER(VALUE(SUBSTITUTE('Quantities Report'!$A303,"+",""))), VALUE(SUBSTITUTE('Quantities Report'!$A303,"+","")),IF('Quantities Report'!$A303="Totals:","End of Project",$A302))</f>
        <v>Station</v>
      </c>
      <c r="B303" s="473" t="str">
        <f>IF(ISNUMBER('Quantities Report'!$A303), "",TRIM(CLEAN(SUBSTITUTE('Quantities Report'!$A303, CHAR(160), " "))))</f>
        <v/>
      </c>
      <c r="C303" s="475">
        <f>'Quantities Report'!$D303</f>
        <v>0</v>
      </c>
    </row>
    <row r="304" spans="1:3" x14ac:dyDescent="0.25">
      <c r="A304" s="532" t="str">
        <f>IF(ISNUMBER(VALUE(SUBSTITUTE('Quantities Report'!$A304,"+",""))), VALUE(SUBSTITUTE('Quantities Report'!$A304,"+","")),IF('Quantities Report'!$A304="Totals:","End of Project",$A303))</f>
        <v>Station</v>
      </c>
      <c r="B304" s="473" t="str">
        <f>IF(ISNUMBER('Quantities Report'!$A304), "",TRIM(CLEAN(SUBSTITUTE('Quantities Report'!$A304, CHAR(160), " "))))</f>
        <v/>
      </c>
      <c r="C304" s="475">
        <f>'Quantities Report'!$D304</f>
        <v>0</v>
      </c>
    </row>
    <row r="305" spans="1:3" x14ac:dyDescent="0.25">
      <c r="A305" s="532" t="str">
        <f>IF(ISNUMBER(VALUE(SUBSTITUTE('Quantities Report'!$A305,"+",""))), VALUE(SUBSTITUTE('Quantities Report'!$A305,"+","")),IF('Quantities Report'!$A305="Totals:","End of Project",$A304))</f>
        <v>Station</v>
      </c>
      <c r="B305" s="473" t="str">
        <f>IF(ISNUMBER('Quantities Report'!$A305), "",TRIM(CLEAN(SUBSTITUTE('Quantities Report'!$A305, CHAR(160), " "))))</f>
        <v/>
      </c>
      <c r="C305" s="475">
        <f>'Quantities Report'!$D305</f>
        <v>0</v>
      </c>
    </row>
    <row r="306" spans="1:3" x14ac:dyDescent="0.25">
      <c r="A306" s="532" t="str">
        <f>IF(ISNUMBER(VALUE(SUBSTITUTE('Quantities Report'!$A306,"+",""))), VALUE(SUBSTITUTE('Quantities Report'!$A306,"+","")),IF('Quantities Report'!$A306="Totals:","End of Project",$A305))</f>
        <v>Station</v>
      </c>
      <c r="B306" s="473" t="str">
        <f>IF(ISNUMBER('Quantities Report'!$A306), "",TRIM(CLEAN(SUBSTITUTE('Quantities Report'!$A306, CHAR(160), " "))))</f>
        <v/>
      </c>
      <c r="C306" s="475">
        <f>'Quantities Report'!$D306</f>
        <v>0</v>
      </c>
    </row>
    <row r="307" spans="1:3" x14ac:dyDescent="0.25">
      <c r="A307" s="532" t="str">
        <f>IF(ISNUMBER(VALUE(SUBSTITUTE('Quantities Report'!$A307,"+",""))), VALUE(SUBSTITUTE('Quantities Report'!$A307,"+","")),IF('Quantities Report'!$A307="Totals:","End of Project",$A306))</f>
        <v>Station</v>
      </c>
      <c r="B307" s="473" t="str">
        <f>IF(ISNUMBER('Quantities Report'!$A307), "",TRIM(CLEAN(SUBSTITUTE('Quantities Report'!$A307, CHAR(160), " "))))</f>
        <v/>
      </c>
      <c r="C307" s="475">
        <f>'Quantities Report'!$D307</f>
        <v>0</v>
      </c>
    </row>
    <row r="308" spans="1:3" x14ac:dyDescent="0.25">
      <c r="A308" s="532" t="str">
        <f>IF(ISNUMBER(VALUE(SUBSTITUTE('Quantities Report'!$A308,"+",""))), VALUE(SUBSTITUTE('Quantities Report'!$A308,"+","")),IF('Quantities Report'!$A308="Totals:","End of Project",$A307))</f>
        <v>Station</v>
      </c>
      <c r="B308" s="473" t="str">
        <f>IF(ISNUMBER('Quantities Report'!$A308), "",TRIM(CLEAN(SUBSTITUTE('Quantities Report'!$A308, CHAR(160), " "))))</f>
        <v/>
      </c>
      <c r="C308" s="475">
        <f>'Quantities Report'!$D308</f>
        <v>0</v>
      </c>
    </row>
    <row r="309" spans="1:3" x14ac:dyDescent="0.25">
      <c r="A309" s="532" t="str">
        <f>IF(ISNUMBER(VALUE(SUBSTITUTE('Quantities Report'!$A309,"+",""))), VALUE(SUBSTITUTE('Quantities Report'!$A309,"+","")),IF('Quantities Report'!$A309="Totals:","End of Project",$A308))</f>
        <v>Station</v>
      </c>
      <c r="B309" s="473" t="str">
        <f>IF(ISNUMBER('Quantities Report'!$A309), "",TRIM(CLEAN(SUBSTITUTE('Quantities Report'!$A309, CHAR(160), " "))))</f>
        <v/>
      </c>
      <c r="C309" s="475">
        <f>'Quantities Report'!$D309</f>
        <v>0</v>
      </c>
    </row>
    <row r="310" spans="1:3" x14ac:dyDescent="0.25">
      <c r="A310" s="532" t="str">
        <f>IF(ISNUMBER(VALUE(SUBSTITUTE('Quantities Report'!$A310,"+",""))), VALUE(SUBSTITUTE('Quantities Report'!$A310,"+","")),IF('Quantities Report'!$A310="Totals:","End of Project",$A309))</f>
        <v>Station</v>
      </c>
      <c r="B310" s="473" t="str">
        <f>IF(ISNUMBER('Quantities Report'!$A310), "",TRIM(CLEAN(SUBSTITUTE('Quantities Report'!$A310, CHAR(160), " "))))</f>
        <v/>
      </c>
      <c r="C310" s="475">
        <f>'Quantities Report'!$D310</f>
        <v>0</v>
      </c>
    </row>
    <row r="311" spans="1:3" x14ac:dyDescent="0.25">
      <c r="A311" s="532" t="str">
        <f>IF(ISNUMBER(VALUE(SUBSTITUTE('Quantities Report'!$A311,"+",""))), VALUE(SUBSTITUTE('Quantities Report'!$A311,"+","")),IF('Quantities Report'!$A311="Totals:","End of Project",$A310))</f>
        <v>Station</v>
      </c>
      <c r="B311" s="473" t="str">
        <f>IF(ISNUMBER('Quantities Report'!$A311), "",TRIM(CLEAN(SUBSTITUTE('Quantities Report'!$A311, CHAR(160), " "))))</f>
        <v/>
      </c>
      <c r="C311" s="475">
        <f>'Quantities Report'!$D311</f>
        <v>0</v>
      </c>
    </row>
    <row r="312" spans="1:3" x14ac:dyDescent="0.25">
      <c r="A312" s="532" t="str">
        <f>IF(ISNUMBER(VALUE(SUBSTITUTE('Quantities Report'!$A312,"+",""))), VALUE(SUBSTITUTE('Quantities Report'!$A312,"+","")),IF('Quantities Report'!$A312="Totals:","End of Project",$A311))</f>
        <v>Station</v>
      </c>
      <c r="B312" s="473" t="str">
        <f>IF(ISNUMBER('Quantities Report'!$A312), "",TRIM(CLEAN(SUBSTITUTE('Quantities Report'!$A312, CHAR(160), " "))))</f>
        <v/>
      </c>
      <c r="C312" s="475">
        <f>'Quantities Report'!$D312</f>
        <v>0</v>
      </c>
    </row>
    <row r="313" spans="1:3" x14ac:dyDescent="0.25">
      <c r="A313" s="532" t="str">
        <f>IF(ISNUMBER(VALUE(SUBSTITUTE('Quantities Report'!$A313,"+",""))), VALUE(SUBSTITUTE('Quantities Report'!$A313,"+","")),IF('Quantities Report'!$A313="Totals:","End of Project",$A312))</f>
        <v>Station</v>
      </c>
      <c r="B313" s="473" t="str">
        <f>IF(ISNUMBER('Quantities Report'!$A313), "",TRIM(CLEAN(SUBSTITUTE('Quantities Report'!$A313, CHAR(160), " "))))</f>
        <v/>
      </c>
      <c r="C313" s="475">
        <f>'Quantities Report'!$D313</f>
        <v>0</v>
      </c>
    </row>
    <row r="314" spans="1:3" x14ac:dyDescent="0.25">
      <c r="A314" s="532" t="str">
        <f>IF(ISNUMBER(VALUE(SUBSTITUTE('Quantities Report'!$A314,"+",""))), VALUE(SUBSTITUTE('Quantities Report'!$A314,"+","")),IF('Quantities Report'!$A314="Totals:","End of Project",$A313))</f>
        <v>Station</v>
      </c>
      <c r="B314" s="473" t="str">
        <f>IF(ISNUMBER('Quantities Report'!$A314), "",TRIM(CLEAN(SUBSTITUTE('Quantities Report'!$A314, CHAR(160), " "))))</f>
        <v/>
      </c>
      <c r="C314" s="475">
        <f>'Quantities Report'!$D314</f>
        <v>0</v>
      </c>
    </row>
    <row r="315" spans="1:3" x14ac:dyDescent="0.25">
      <c r="A315" s="532" t="str">
        <f>IF(ISNUMBER(VALUE(SUBSTITUTE('Quantities Report'!$A315,"+",""))), VALUE(SUBSTITUTE('Quantities Report'!$A315,"+","")),IF('Quantities Report'!$A315="Totals:","End of Project",$A314))</f>
        <v>Station</v>
      </c>
      <c r="B315" s="473" t="str">
        <f>IF(ISNUMBER('Quantities Report'!$A315), "",TRIM(CLEAN(SUBSTITUTE('Quantities Report'!$A315, CHAR(160), " "))))</f>
        <v/>
      </c>
      <c r="C315" s="475">
        <f>'Quantities Report'!$D315</f>
        <v>0</v>
      </c>
    </row>
    <row r="316" spans="1:3" x14ac:dyDescent="0.25">
      <c r="A316" s="532" t="str">
        <f>IF(ISNUMBER(VALUE(SUBSTITUTE('Quantities Report'!$A316,"+",""))), VALUE(SUBSTITUTE('Quantities Report'!$A316,"+","")),IF('Quantities Report'!$A316="Totals:","End of Project",$A315))</f>
        <v>Station</v>
      </c>
      <c r="B316" s="473" t="str">
        <f>IF(ISNUMBER('Quantities Report'!$A316), "",TRIM(CLEAN(SUBSTITUTE('Quantities Report'!$A316, CHAR(160), " "))))</f>
        <v/>
      </c>
      <c r="C316" s="475">
        <f>'Quantities Report'!$D316</f>
        <v>0</v>
      </c>
    </row>
    <row r="317" spans="1:3" x14ac:dyDescent="0.25">
      <c r="A317" s="532" t="str">
        <f>IF(ISNUMBER(VALUE(SUBSTITUTE('Quantities Report'!$A317,"+",""))), VALUE(SUBSTITUTE('Quantities Report'!$A317,"+","")),IF('Quantities Report'!$A317="Totals:","End of Project",$A316))</f>
        <v>Station</v>
      </c>
      <c r="B317" s="473" t="str">
        <f>IF(ISNUMBER('Quantities Report'!$A317), "",TRIM(CLEAN(SUBSTITUTE('Quantities Report'!$A317, CHAR(160), " "))))</f>
        <v/>
      </c>
      <c r="C317" s="475">
        <f>'Quantities Report'!$D317</f>
        <v>0</v>
      </c>
    </row>
    <row r="318" spans="1:3" x14ac:dyDescent="0.25">
      <c r="A318" s="532" t="str">
        <f>IF(ISNUMBER(VALUE(SUBSTITUTE('Quantities Report'!$A318,"+",""))), VALUE(SUBSTITUTE('Quantities Report'!$A318,"+","")),IF('Quantities Report'!$A318="Totals:","End of Project",$A317))</f>
        <v>Station</v>
      </c>
      <c r="B318" s="473" t="str">
        <f>IF(ISNUMBER('Quantities Report'!$A318), "",TRIM(CLEAN(SUBSTITUTE('Quantities Report'!$A318, CHAR(160), " "))))</f>
        <v/>
      </c>
      <c r="C318" s="475">
        <f>'Quantities Report'!$D318</f>
        <v>0</v>
      </c>
    </row>
    <row r="319" spans="1:3" x14ac:dyDescent="0.25">
      <c r="A319" s="532" t="str">
        <f>IF(ISNUMBER(VALUE(SUBSTITUTE('Quantities Report'!$A319,"+",""))), VALUE(SUBSTITUTE('Quantities Report'!$A319,"+","")),IF('Quantities Report'!$A319="Totals:","End of Project",$A318))</f>
        <v>Station</v>
      </c>
      <c r="B319" s="473" t="str">
        <f>IF(ISNUMBER('Quantities Report'!$A319), "",TRIM(CLEAN(SUBSTITUTE('Quantities Report'!$A319, CHAR(160), " "))))</f>
        <v/>
      </c>
      <c r="C319" s="475">
        <f>'Quantities Report'!$D319</f>
        <v>0</v>
      </c>
    </row>
    <row r="320" spans="1:3" x14ac:dyDescent="0.25">
      <c r="A320" s="532" t="str">
        <f>IF(ISNUMBER(VALUE(SUBSTITUTE('Quantities Report'!$A320,"+",""))), VALUE(SUBSTITUTE('Quantities Report'!$A320,"+","")),IF('Quantities Report'!$A320="Totals:","End of Project",$A319))</f>
        <v>Station</v>
      </c>
      <c r="B320" s="473" t="str">
        <f>IF(ISNUMBER('Quantities Report'!$A320), "",TRIM(CLEAN(SUBSTITUTE('Quantities Report'!$A320, CHAR(160), " "))))</f>
        <v/>
      </c>
      <c r="C320" s="475">
        <f>'Quantities Report'!$D320</f>
        <v>0</v>
      </c>
    </row>
    <row r="321" spans="1:3" x14ac:dyDescent="0.25">
      <c r="A321" s="532" t="str">
        <f>IF(ISNUMBER(VALUE(SUBSTITUTE('Quantities Report'!$A321,"+",""))), VALUE(SUBSTITUTE('Quantities Report'!$A321,"+","")),IF('Quantities Report'!$A321="Totals:","End of Project",$A320))</f>
        <v>Station</v>
      </c>
      <c r="B321" s="473" t="str">
        <f>IF(ISNUMBER('Quantities Report'!$A321), "",TRIM(CLEAN(SUBSTITUTE('Quantities Report'!$A321, CHAR(160), " "))))</f>
        <v/>
      </c>
      <c r="C321" s="475">
        <f>'Quantities Report'!$D321</f>
        <v>0</v>
      </c>
    </row>
    <row r="322" spans="1:3" x14ac:dyDescent="0.25">
      <c r="A322" s="532" t="str">
        <f>IF(ISNUMBER(VALUE(SUBSTITUTE('Quantities Report'!$A322,"+",""))), VALUE(SUBSTITUTE('Quantities Report'!$A322,"+","")),IF('Quantities Report'!$A322="Totals:","End of Project",$A321))</f>
        <v>Station</v>
      </c>
      <c r="B322" s="473" t="str">
        <f>IF(ISNUMBER('Quantities Report'!$A322), "",TRIM(CLEAN(SUBSTITUTE('Quantities Report'!$A322, CHAR(160), " "))))</f>
        <v/>
      </c>
      <c r="C322" s="475">
        <f>'Quantities Report'!$D322</f>
        <v>0</v>
      </c>
    </row>
    <row r="323" spans="1:3" x14ac:dyDescent="0.25">
      <c r="A323" s="532" t="str">
        <f>IF(ISNUMBER(VALUE(SUBSTITUTE('Quantities Report'!$A323,"+",""))), VALUE(SUBSTITUTE('Quantities Report'!$A323,"+","")),IF('Quantities Report'!$A323="Totals:","End of Project",$A322))</f>
        <v>Station</v>
      </c>
      <c r="B323" s="473" t="str">
        <f>IF(ISNUMBER('Quantities Report'!$A323), "",TRIM(CLEAN(SUBSTITUTE('Quantities Report'!$A323, CHAR(160), " "))))</f>
        <v/>
      </c>
      <c r="C323" s="475">
        <f>'Quantities Report'!$D323</f>
        <v>0</v>
      </c>
    </row>
    <row r="324" spans="1:3" x14ac:dyDescent="0.25">
      <c r="A324" s="532" t="str">
        <f>IF(ISNUMBER(VALUE(SUBSTITUTE('Quantities Report'!$A324,"+",""))), VALUE(SUBSTITUTE('Quantities Report'!$A324,"+","")),IF('Quantities Report'!$A324="Totals:","End of Project",$A323))</f>
        <v>Station</v>
      </c>
      <c r="B324" s="473" t="str">
        <f>IF(ISNUMBER('Quantities Report'!$A324), "",TRIM(CLEAN(SUBSTITUTE('Quantities Report'!$A324, CHAR(160), " "))))</f>
        <v/>
      </c>
      <c r="C324" s="475">
        <f>'Quantities Report'!$D324</f>
        <v>0</v>
      </c>
    </row>
    <row r="325" spans="1:3" x14ac:dyDescent="0.25">
      <c r="A325" s="532" t="str">
        <f>IF(ISNUMBER(VALUE(SUBSTITUTE('Quantities Report'!$A325,"+",""))), VALUE(SUBSTITUTE('Quantities Report'!$A325,"+","")),IF('Quantities Report'!$A325="Totals:","End of Project",$A324))</f>
        <v>Station</v>
      </c>
      <c r="B325" s="473" t="str">
        <f>IF(ISNUMBER('Quantities Report'!$A325), "",TRIM(CLEAN(SUBSTITUTE('Quantities Report'!$A325, CHAR(160), " "))))</f>
        <v/>
      </c>
      <c r="C325" s="475">
        <f>'Quantities Report'!$D325</f>
        <v>0</v>
      </c>
    </row>
    <row r="326" spans="1:3" x14ac:dyDescent="0.25">
      <c r="A326" s="532" t="str">
        <f>IF(ISNUMBER(VALUE(SUBSTITUTE('Quantities Report'!$A326,"+",""))), VALUE(SUBSTITUTE('Quantities Report'!$A326,"+","")),IF('Quantities Report'!$A326="Totals:","End of Project",$A325))</f>
        <v>Station</v>
      </c>
      <c r="B326" s="473" t="str">
        <f>IF(ISNUMBER('Quantities Report'!$A326), "",TRIM(CLEAN(SUBSTITUTE('Quantities Report'!$A326, CHAR(160), " "))))</f>
        <v/>
      </c>
      <c r="C326" s="475">
        <f>'Quantities Report'!$D326</f>
        <v>0</v>
      </c>
    </row>
    <row r="327" spans="1:3" x14ac:dyDescent="0.25">
      <c r="A327" s="532" t="str">
        <f>IF(ISNUMBER(VALUE(SUBSTITUTE('Quantities Report'!$A327,"+",""))), VALUE(SUBSTITUTE('Quantities Report'!$A327,"+","")),IF('Quantities Report'!$A327="Totals:","End of Project",$A326))</f>
        <v>Station</v>
      </c>
      <c r="B327" s="473" t="str">
        <f>IF(ISNUMBER('Quantities Report'!$A327), "",TRIM(CLEAN(SUBSTITUTE('Quantities Report'!$A327, CHAR(160), " "))))</f>
        <v/>
      </c>
      <c r="C327" s="475">
        <f>'Quantities Report'!$D327</f>
        <v>0</v>
      </c>
    </row>
    <row r="328" spans="1:3" x14ac:dyDescent="0.25">
      <c r="A328" s="532" t="str">
        <f>IF(ISNUMBER(VALUE(SUBSTITUTE('Quantities Report'!$A328,"+",""))), VALUE(SUBSTITUTE('Quantities Report'!$A328,"+","")),IF('Quantities Report'!$A328="Totals:","End of Project",$A327))</f>
        <v>Station</v>
      </c>
      <c r="B328" s="473" t="str">
        <f>IF(ISNUMBER('Quantities Report'!$A328), "",TRIM(CLEAN(SUBSTITUTE('Quantities Report'!$A328, CHAR(160), " "))))</f>
        <v/>
      </c>
      <c r="C328" s="475">
        <f>'Quantities Report'!$D328</f>
        <v>0</v>
      </c>
    </row>
    <row r="329" spans="1:3" x14ac:dyDescent="0.25">
      <c r="A329" s="532" t="str">
        <f>IF(ISNUMBER(VALUE(SUBSTITUTE('Quantities Report'!$A329,"+",""))), VALUE(SUBSTITUTE('Quantities Report'!$A329,"+","")),IF('Quantities Report'!$A329="Totals:","End of Project",$A328))</f>
        <v>Station</v>
      </c>
      <c r="B329" s="473" t="str">
        <f>IF(ISNUMBER('Quantities Report'!$A329), "",TRIM(CLEAN(SUBSTITUTE('Quantities Report'!$A329, CHAR(160), " "))))</f>
        <v/>
      </c>
      <c r="C329" s="475">
        <f>'Quantities Report'!$D329</f>
        <v>0</v>
      </c>
    </row>
    <row r="330" spans="1:3" x14ac:dyDescent="0.25">
      <c r="A330" s="532" t="str">
        <f>IF(ISNUMBER(VALUE(SUBSTITUTE('Quantities Report'!$A330,"+",""))), VALUE(SUBSTITUTE('Quantities Report'!$A330,"+","")),IF('Quantities Report'!$A330="Totals:","End of Project",$A329))</f>
        <v>Station</v>
      </c>
      <c r="B330" s="473" t="str">
        <f>IF(ISNUMBER('Quantities Report'!$A330), "",TRIM(CLEAN(SUBSTITUTE('Quantities Report'!$A330, CHAR(160), " "))))</f>
        <v/>
      </c>
      <c r="C330" s="475">
        <f>'Quantities Report'!$D330</f>
        <v>0</v>
      </c>
    </row>
    <row r="331" spans="1:3" x14ac:dyDescent="0.25">
      <c r="A331" s="532" t="str">
        <f>IF(ISNUMBER(VALUE(SUBSTITUTE('Quantities Report'!$A331,"+",""))), VALUE(SUBSTITUTE('Quantities Report'!$A331,"+","")),IF('Quantities Report'!$A331="Totals:","End of Project",$A330))</f>
        <v>Station</v>
      </c>
      <c r="B331" s="473" t="str">
        <f>IF(ISNUMBER('Quantities Report'!$A331), "",TRIM(CLEAN(SUBSTITUTE('Quantities Report'!$A331, CHAR(160), " "))))</f>
        <v/>
      </c>
      <c r="C331" s="475">
        <f>'Quantities Report'!$D331</f>
        <v>0</v>
      </c>
    </row>
    <row r="332" spans="1:3" x14ac:dyDescent="0.25">
      <c r="A332" s="532" t="str">
        <f>IF(ISNUMBER(VALUE(SUBSTITUTE('Quantities Report'!$A332,"+",""))), VALUE(SUBSTITUTE('Quantities Report'!$A332,"+","")),IF('Quantities Report'!$A332="Totals:","End of Project",$A331))</f>
        <v>Station</v>
      </c>
      <c r="B332" s="473" t="str">
        <f>IF(ISNUMBER('Quantities Report'!$A332), "",TRIM(CLEAN(SUBSTITUTE('Quantities Report'!$A332, CHAR(160), " "))))</f>
        <v/>
      </c>
      <c r="C332" s="475">
        <f>'Quantities Report'!$D332</f>
        <v>0</v>
      </c>
    </row>
    <row r="333" spans="1:3" x14ac:dyDescent="0.25">
      <c r="A333" s="532" t="str">
        <f>IF(ISNUMBER(VALUE(SUBSTITUTE('Quantities Report'!$A333,"+",""))), VALUE(SUBSTITUTE('Quantities Report'!$A333,"+","")),IF('Quantities Report'!$A333="Totals:","End of Project",$A332))</f>
        <v>Station</v>
      </c>
      <c r="B333" s="473" t="str">
        <f>IF(ISNUMBER('Quantities Report'!$A333), "",TRIM(CLEAN(SUBSTITUTE('Quantities Report'!$A333, CHAR(160), " "))))</f>
        <v/>
      </c>
      <c r="C333" s="475">
        <f>'Quantities Report'!$D333</f>
        <v>0</v>
      </c>
    </row>
    <row r="334" spans="1:3" x14ac:dyDescent="0.25">
      <c r="A334" s="532" t="str">
        <f>IF(ISNUMBER(VALUE(SUBSTITUTE('Quantities Report'!$A334,"+",""))), VALUE(SUBSTITUTE('Quantities Report'!$A334,"+","")),IF('Quantities Report'!$A334="Totals:","End of Project",$A333))</f>
        <v>Station</v>
      </c>
      <c r="B334" s="473" t="str">
        <f>IF(ISNUMBER('Quantities Report'!$A334), "",TRIM(CLEAN(SUBSTITUTE('Quantities Report'!$A334, CHAR(160), " "))))</f>
        <v/>
      </c>
      <c r="C334" s="475">
        <f>'Quantities Report'!$D334</f>
        <v>0</v>
      </c>
    </row>
    <row r="335" spans="1:3" x14ac:dyDescent="0.25">
      <c r="A335" s="532" t="str">
        <f>IF(ISNUMBER(VALUE(SUBSTITUTE('Quantities Report'!$A335,"+",""))), VALUE(SUBSTITUTE('Quantities Report'!$A335,"+","")),IF('Quantities Report'!$A335="Totals:","End of Project",$A334))</f>
        <v>Station</v>
      </c>
      <c r="B335" s="473" t="str">
        <f>IF(ISNUMBER('Quantities Report'!$A335), "",TRIM(CLEAN(SUBSTITUTE('Quantities Report'!$A335, CHAR(160), " "))))</f>
        <v/>
      </c>
      <c r="C335" s="475">
        <f>'Quantities Report'!$D335</f>
        <v>0</v>
      </c>
    </row>
    <row r="336" spans="1:3" x14ac:dyDescent="0.25">
      <c r="A336" s="532" t="str">
        <f>IF(ISNUMBER(VALUE(SUBSTITUTE('Quantities Report'!$A336,"+",""))), VALUE(SUBSTITUTE('Quantities Report'!$A336,"+","")),IF('Quantities Report'!$A336="Totals:","End of Project",$A335))</f>
        <v>Station</v>
      </c>
      <c r="B336" s="473" t="str">
        <f>IF(ISNUMBER('Quantities Report'!$A336), "",TRIM(CLEAN(SUBSTITUTE('Quantities Report'!$A336, CHAR(160), " "))))</f>
        <v/>
      </c>
      <c r="C336" s="475">
        <f>'Quantities Report'!$D336</f>
        <v>0</v>
      </c>
    </row>
    <row r="337" spans="1:3" x14ac:dyDescent="0.25">
      <c r="A337" s="532" t="str">
        <f>IF(ISNUMBER(VALUE(SUBSTITUTE('Quantities Report'!$A337,"+",""))), VALUE(SUBSTITUTE('Quantities Report'!$A337,"+","")),IF('Quantities Report'!$A337="Totals:","End of Project",$A336))</f>
        <v>Station</v>
      </c>
      <c r="B337" s="473" t="str">
        <f>IF(ISNUMBER('Quantities Report'!$A337), "",TRIM(CLEAN(SUBSTITUTE('Quantities Report'!$A337, CHAR(160), " "))))</f>
        <v/>
      </c>
      <c r="C337" s="475">
        <f>'Quantities Report'!$D337</f>
        <v>0</v>
      </c>
    </row>
    <row r="338" spans="1:3" x14ac:dyDescent="0.25">
      <c r="A338" s="532" t="str">
        <f>IF(ISNUMBER(VALUE(SUBSTITUTE('Quantities Report'!$A338,"+",""))), VALUE(SUBSTITUTE('Quantities Report'!$A338,"+","")),IF('Quantities Report'!$A338="Totals:","End of Project",$A337))</f>
        <v>Station</v>
      </c>
      <c r="B338" s="473" t="str">
        <f>IF(ISNUMBER('Quantities Report'!$A338), "",TRIM(CLEAN(SUBSTITUTE('Quantities Report'!$A338, CHAR(160), " "))))</f>
        <v/>
      </c>
      <c r="C338" s="475">
        <f>'Quantities Report'!$D338</f>
        <v>0</v>
      </c>
    </row>
    <row r="339" spans="1:3" x14ac:dyDescent="0.25">
      <c r="A339" s="532" t="str">
        <f>IF(ISNUMBER(VALUE(SUBSTITUTE('Quantities Report'!$A339,"+",""))), VALUE(SUBSTITUTE('Quantities Report'!$A339,"+","")),IF('Quantities Report'!$A339="Totals:","End of Project",$A338))</f>
        <v>Station</v>
      </c>
      <c r="B339" s="473" t="str">
        <f>IF(ISNUMBER('Quantities Report'!$A339), "",TRIM(CLEAN(SUBSTITUTE('Quantities Report'!$A339, CHAR(160), " "))))</f>
        <v/>
      </c>
      <c r="C339" s="475">
        <f>'Quantities Report'!$D339</f>
        <v>0</v>
      </c>
    </row>
    <row r="340" spans="1:3" x14ac:dyDescent="0.25">
      <c r="A340" s="532" t="str">
        <f>IF(ISNUMBER(VALUE(SUBSTITUTE('Quantities Report'!$A340,"+",""))), VALUE(SUBSTITUTE('Quantities Report'!$A340,"+","")),IF('Quantities Report'!$A340="Totals:","End of Project",$A339))</f>
        <v>Station</v>
      </c>
      <c r="B340" s="473" t="str">
        <f>IF(ISNUMBER('Quantities Report'!$A340), "",TRIM(CLEAN(SUBSTITUTE('Quantities Report'!$A340, CHAR(160), " "))))</f>
        <v/>
      </c>
      <c r="C340" s="475">
        <f>'Quantities Report'!$D340</f>
        <v>0</v>
      </c>
    </row>
    <row r="341" spans="1:3" x14ac:dyDescent="0.25">
      <c r="A341" s="532" t="str">
        <f>IF(ISNUMBER(VALUE(SUBSTITUTE('Quantities Report'!$A341,"+",""))), VALUE(SUBSTITUTE('Quantities Report'!$A341,"+","")),IF('Quantities Report'!$A341="Totals:","End of Project",$A340))</f>
        <v>Station</v>
      </c>
      <c r="B341" s="473" t="str">
        <f>IF(ISNUMBER('Quantities Report'!$A341), "",TRIM(CLEAN(SUBSTITUTE('Quantities Report'!$A341, CHAR(160), " "))))</f>
        <v/>
      </c>
      <c r="C341" s="475">
        <f>'Quantities Report'!$D341</f>
        <v>0</v>
      </c>
    </row>
    <row r="342" spans="1:3" x14ac:dyDescent="0.25">
      <c r="A342" s="532" t="str">
        <f>IF(ISNUMBER(VALUE(SUBSTITUTE('Quantities Report'!$A342,"+",""))), VALUE(SUBSTITUTE('Quantities Report'!$A342,"+","")),IF('Quantities Report'!$A342="Totals:","End of Project",$A341))</f>
        <v>Station</v>
      </c>
      <c r="B342" s="473" t="str">
        <f>IF(ISNUMBER('Quantities Report'!$A342), "",TRIM(CLEAN(SUBSTITUTE('Quantities Report'!$A342, CHAR(160), " "))))</f>
        <v/>
      </c>
      <c r="C342" s="475">
        <f>'Quantities Report'!$D342</f>
        <v>0</v>
      </c>
    </row>
    <row r="343" spans="1:3" x14ac:dyDescent="0.25">
      <c r="A343" s="532" t="str">
        <f>IF(ISNUMBER(VALUE(SUBSTITUTE('Quantities Report'!$A343,"+",""))), VALUE(SUBSTITUTE('Quantities Report'!$A343,"+","")),IF('Quantities Report'!$A343="Totals:","End of Project",$A342))</f>
        <v>Station</v>
      </c>
      <c r="B343" s="473" t="str">
        <f>IF(ISNUMBER('Quantities Report'!$A343), "",TRIM(CLEAN(SUBSTITUTE('Quantities Report'!$A343, CHAR(160), " "))))</f>
        <v/>
      </c>
      <c r="C343" s="475">
        <f>'Quantities Report'!$D343</f>
        <v>0</v>
      </c>
    </row>
    <row r="344" spans="1:3" x14ac:dyDescent="0.25">
      <c r="A344" s="532" t="str">
        <f>IF(ISNUMBER(VALUE(SUBSTITUTE('Quantities Report'!$A344,"+",""))), VALUE(SUBSTITUTE('Quantities Report'!$A344,"+","")),IF('Quantities Report'!$A344="Totals:","End of Project",$A343))</f>
        <v>Station</v>
      </c>
      <c r="B344" s="473" t="str">
        <f>IF(ISNUMBER('Quantities Report'!$A344), "",TRIM(CLEAN(SUBSTITUTE('Quantities Report'!$A344, CHAR(160), " "))))</f>
        <v/>
      </c>
      <c r="C344" s="475">
        <f>'Quantities Report'!$D344</f>
        <v>0</v>
      </c>
    </row>
    <row r="345" spans="1:3" x14ac:dyDescent="0.25">
      <c r="A345" s="532" t="str">
        <f>IF(ISNUMBER(VALUE(SUBSTITUTE('Quantities Report'!$A345,"+",""))), VALUE(SUBSTITUTE('Quantities Report'!$A345,"+","")),IF('Quantities Report'!$A345="Totals:","End of Project",$A344))</f>
        <v>Station</v>
      </c>
      <c r="B345" s="473" t="str">
        <f>IF(ISNUMBER('Quantities Report'!$A345), "",TRIM(CLEAN(SUBSTITUTE('Quantities Report'!$A345, CHAR(160), " "))))</f>
        <v/>
      </c>
      <c r="C345" s="475">
        <f>'Quantities Report'!$D345</f>
        <v>0</v>
      </c>
    </row>
    <row r="346" spans="1:3" x14ac:dyDescent="0.25">
      <c r="A346" s="532" t="str">
        <f>IF(ISNUMBER(VALUE(SUBSTITUTE('Quantities Report'!$A346,"+",""))), VALUE(SUBSTITUTE('Quantities Report'!$A346,"+","")),IF('Quantities Report'!$A346="Totals:","End of Project",$A345))</f>
        <v>Station</v>
      </c>
      <c r="B346" s="473" t="str">
        <f>IF(ISNUMBER('Quantities Report'!$A346), "",TRIM(CLEAN(SUBSTITUTE('Quantities Report'!$A346, CHAR(160), " "))))</f>
        <v/>
      </c>
      <c r="C346" s="475">
        <f>'Quantities Report'!$D346</f>
        <v>0</v>
      </c>
    </row>
    <row r="347" spans="1:3" x14ac:dyDescent="0.25">
      <c r="A347" s="532" t="str">
        <f>IF(ISNUMBER(VALUE(SUBSTITUTE('Quantities Report'!$A347,"+",""))), VALUE(SUBSTITUTE('Quantities Report'!$A347,"+","")),IF('Quantities Report'!$A347="Totals:","End of Project",$A346))</f>
        <v>Station</v>
      </c>
      <c r="B347" s="473" t="str">
        <f>IF(ISNUMBER('Quantities Report'!$A347), "",TRIM(CLEAN(SUBSTITUTE('Quantities Report'!$A347, CHAR(160), " "))))</f>
        <v/>
      </c>
      <c r="C347" s="475">
        <f>'Quantities Report'!$D347</f>
        <v>0</v>
      </c>
    </row>
    <row r="348" spans="1:3" x14ac:dyDescent="0.25">
      <c r="A348" s="532" t="str">
        <f>IF(ISNUMBER(VALUE(SUBSTITUTE('Quantities Report'!$A348,"+",""))), VALUE(SUBSTITUTE('Quantities Report'!$A348,"+","")),IF('Quantities Report'!$A348="Totals:","End of Project",$A347))</f>
        <v>Station</v>
      </c>
      <c r="B348" s="473" t="str">
        <f>IF(ISNUMBER('Quantities Report'!$A348), "",TRIM(CLEAN(SUBSTITUTE('Quantities Report'!$A348, CHAR(160), " "))))</f>
        <v/>
      </c>
      <c r="C348" s="475">
        <f>'Quantities Report'!$D348</f>
        <v>0</v>
      </c>
    </row>
    <row r="349" spans="1:3" x14ac:dyDescent="0.25">
      <c r="A349" s="532" t="str">
        <f>IF(ISNUMBER(VALUE(SUBSTITUTE('Quantities Report'!$A349,"+",""))), VALUE(SUBSTITUTE('Quantities Report'!$A349,"+","")),IF('Quantities Report'!$A349="Totals:","End of Project",$A348))</f>
        <v>Station</v>
      </c>
      <c r="B349" s="473" t="str">
        <f>IF(ISNUMBER('Quantities Report'!$A349), "",TRIM(CLEAN(SUBSTITUTE('Quantities Report'!$A349, CHAR(160), " "))))</f>
        <v/>
      </c>
      <c r="C349" s="475">
        <f>'Quantities Report'!$D349</f>
        <v>0</v>
      </c>
    </row>
    <row r="350" spans="1:3" x14ac:dyDescent="0.25">
      <c r="A350" s="532" t="str">
        <f>IF(ISNUMBER(VALUE(SUBSTITUTE('Quantities Report'!$A350,"+",""))), VALUE(SUBSTITUTE('Quantities Report'!$A350,"+","")),IF('Quantities Report'!$A350="Totals:","End of Project",$A349))</f>
        <v>Station</v>
      </c>
      <c r="B350" s="473" t="str">
        <f>IF(ISNUMBER('Quantities Report'!$A350), "",TRIM(CLEAN(SUBSTITUTE('Quantities Report'!$A350, CHAR(160), " "))))</f>
        <v/>
      </c>
      <c r="C350" s="475">
        <f>'Quantities Report'!$D350</f>
        <v>0</v>
      </c>
    </row>
    <row r="351" spans="1:3" x14ac:dyDescent="0.25">
      <c r="A351" s="532" t="str">
        <f>IF(ISNUMBER(VALUE(SUBSTITUTE('Quantities Report'!$A351,"+",""))), VALUE(SUBSTITUTE('Quantities Report'!$A351,"+","")),IF('Quantities Report'!$A351="Totals:","End of Project",$A350))</f>
        <v>Station</v>
      </c>
      <c r="B351" s="473" t="str">
        <f>IF(ISNUMBER('Quantities Report'!$A351), "",TRIM(CLEAN(SUBSTITUTE('Quantities Report'!$A351, CHAR(160), " "))))</f>
        <v/>
      </c>
      <c r="C351" s="475">
        <f>'Quantities Report'!$D351</f>
        <v>0</v>
      </c>
    </row>
    <row r="352" spans="1:3" x14ac:dyDescent="0.25">
      <c r="A352" s="532" t="str">
        <f>IF(ISNUMBER(VALUE(SUBSTITUTE('Quantities Report'!$A352,"+",""))), VALUE(SUBSTITUTE('Quantities Report'!$A352,"+","")),IF('Quantities Report'!$A352="Totals:","End of Project",$A351))</f>
        <v>Station</v>
      </c>
      <c r="B352" s="473" t="str">
        <f>IF(ISNUMBER('Quantities Report'!$A352), "",TRIM(CLEAN(SUBSTITUTE('Quantities Report'!$A352, CHAR(160), " "))))</f>
        <v/>
      </c>
      <c r="C352" s="475">
        <f>'Quantities Report'!$D352</f>
        <v>0</v>
      </c>
    </row>
    <row r="353" spans="1:3" x14ac:dyDescent="0.25">
      <c r="A353" s="532" t="str">
        <f>IF(ISNUMBER(VALUE(SUBSTITUTE('Quantities Report'!$A353,"+",""))), VALUE(SUBSTITUTE('Quantities Report'!$A353,"+","")),IF('Quantities Report'!$A353="Totals:","End of Project",$A352))</f>
        <v>Station</v>
      </c>
      <c r="B353" s="473" t="str">
        <f>IF(ISNUMBER('Quantities Report'!$A353), "",TRIM(CLEAN(SUBSTITUTE('Quantities Report'!$A353, CHAR(160), " "))))</f>
        <v/>
      </c>
      <c r="C353" s="475">
        <f>'Quantities Report'!$D353</f>
        <v>0</v>
      </c>
    </row>
    <row r="354" spans="1:3" x14ac:dyDescent="0.25">
      <c r="A354" s="532" t="str">
        <f>IF(ISNUMBER(VALUE(SUBSTITUTE('Quantities Report'!$A354,"+",""))), VALUE(SUBSTITUTE('Quantities Report'!$A354,"+","")),IF('Quantities Report'!$A354="Totals:","End of Project",$A353))</f>
        <v>Station</v>
      </c>
      <c r="B354" s="473" t="str">
        <f>IF(ISNUMBER('Quantities Report'!$A354), "",TRIM(CLEAN(SUBSTITUTE('Quantities Report'!$A354, CHAR(160), " "))))</f>
        <v/>
      </c>
      <c r="C354" s="475">
        <f>'Quantities Report'!$D354</f>
        <v>0</v>
      </c>
    </row>
    <row r="355" spans="1:3" x14ac:dyDescent="0.25">
      <c r="A355" s="532" t="str">
        <f>IF(ISNUMBER(VALUE(SUBSTITUTE('Quantities Report'!$A355,"+",""))), VALUE(SUBSTITUTE('Quantities Report'!$A355,"+","")),IF('Quantities Report'!$A355="Totals:","End of Project",$A354))</f>
        <v>Station</v>
      </c>
      <c r="B355" s="473" t="str">
        <f>IF(ISNUMBER('Quantities Report'!$A355), "",TRIM(CLEAN(SUBSTITUTE('Quantities Report'!$A355, CHAR(160), " "))))</f>
        <v/>
      </c>
      <c r="C355" s="475">
        <f>'Quantities Report'!$D355</f>
        <v>0</v>
      </c>
    </row>
    <row r="356" spans="1:3" x14ac:dyDescent="0.25">
      <c r="A356" s="532" t="str">
        <f>IF(ISNUMBER(VALUE(SUBSTITUTE('Quantities Report'!$A356,"+",""))), VALUE(SUBSTITUTE('Quantities Report'!$A356,"+","")),IF('Quantities Report'!$A356="Totals:","End of Project",$A355))</f>
        <v>Station</v>
      </c>
      <c r="B356" s="473" t="str">
        <f>IF(ISNUMBER('Quantities Report'!$A356), "",TRIM(CLEAN(SUBSTITUTE('Quantities Report'!$A356, CHAR(160), " "))))</f>
        <v/>
      </c>
      <c r="C356" s="475">
        <f>'Quantities Report'!$D356</f>
        <v>0</v>
      </c>
    </row>
    <row r="357" spans="1:3" x14ac:dyDescent="0.25">
      <c r="A357" s="532" t="str">
        <f>IF(ISNUMBER(VALUE(SUBSTITUTE('Quantities Report'!$A357,"+",""))), VALUE(SUBSTITUTE('Quantities Report'!$A357,"+","")),IF('Quantities Report'!$A357="Totals:","End of Project",$A356))</f>
        <v>Station</v>
      </c>
      <c r="B357" s="473" t="str">
        <f>IF(ISNUMBER('Quantities Report'!$A357), "",TRIM(CLEAN(SUBSTITUTE('Quantities Report'!$A357, CHAR(160), " "))))</f>
        <v/>
      </c>
      <c r="C357" s="475">
        <f>'Quantities Report'!$D357</f>
        <v>0</v>
      </c>
    </row>
    <row r="358" spans="1:3" x14ac:dyDescent="0.25">
      <c r="A358" s="532" t="str">
        <f>IF(ISNUMBER(VALUE(SUBSTITUTE('Quantities Report'!$A358,"+",""))), VALUE(SUBSTITUTE('Quantities Report'!$A358,"+","")),IF('Quantities Report'!$A358="Totals:","End of Project",$A357))</f>
        <v>Station</v>
      </c>
      <c r="B358" s="473" t="str">
        <f>IF(ISNUMBER('Quantities Report'!$A358), "",TRIM(CLEAN(SUBSTITUTE('Quantities Report'!$A358, CHAR(160), " "))))</f>
        <v/>
      </c>
      <c r="C358" s="475">
        <f>'Quantities Report'!$D358</f>
        <v>0</v>
      </c>
    </row>
    <row r="359" spans="1:3" x14ac:dyDescent="0.25">
      <c r="A359" s="532" t="str">
        <f>IF(ISNUMBER(VALUE(SUBSTITUTE('Quantities Report'!$A359,"+",""))), VALUE(SUBSTITUTE('Quantities Report'!$A359,"+","")),IF('Quantities Report'!$A359="Totals:","End of Project",$A358))</f>
        <v>Station</v>
      </c>
      <c r="B359" s="473" t="str">
        <f>IF(ISNUMBER('Quantities Report'!$A359), "",TRIM(CLEAN(SUBSTITUTE('Quantities Report'!$A359, CHAR(160), " "))))</f>
        <v/>
      </c>
      <c r="C359" s="475">
        <f>'Quantities Report'!$D359</f>
        <v>0</v>
      </c>
    </row>
    <row r="360" spans="1:3" x14ac:dyDescent="0.25">
      <c r="A360" s="532" t="str">
        <f>IF(ISNUMBER(VALUE(SUBSTITUTE('Quantities Report'!$A360,"+",""))), VALUE(SUBSTITUTE('Quantities Report'!$A360,"+","")),IF('Quantities Report'!$A360="Totals:","End of Project",$A359))</f>
        <v>Station</v>
      </c>
      <c r="B360" s="473" t="str">
        <f>IF(ISNUMBER('Quantities Report'!$A360), "",TRIM(CLEAN(SUBSTITUTE('Quantities Report'!$A360, CHAR(160), " "))))</f>
        <v/>
      </c>
      <c r="C360" s="475">
        <f>'Quantities Report'!$D360</f>
        <v>0</v>
      </c>
    </row>
    <row r="361" spans="1:3" x14ac:dyDescent="0.25">
      <c r="A361" s="532" t="str">
        <f>IF(ISNUMBER(VALUE(SUBSTITUTE('Quantities Report'!$A361,"+",""))), VALUE(SUBSTITUTE('Quantities Report'!$A361,"+","")),IF('Quantities Report'!$A361="Totals:","End of Project",$A360))</f>
        <v>Station</v>
      </c>
      <c r="B361" s="473" t="str">
        <f>IF(ISNUMBER('Quantities Report'!$A361), "",TRIM(CLEAN(SUBSTITUTE('Quantities Report'!$A361, CHAR(160), " "))))</f>
        <v/>
      </c>
      <c r="C361" s="475">
        <f>'Quantities Report'!$D361</f>
        <v>0</v>
      </c>
    </row>
    <row r="362" spans="1:3" x14ac:dyDescent="0.25">
      <c r="A362" s="532" t="str">
        <f>IF(ISNUMBER(VALUE(SUBSTITUTE('Quantities Report'!$A362,"+",""))), VALUE(SUBSTITUTE('Quantities Report'!$A362,"+","")),IF('Quantities Report'!$A362="Totals:","End of Project",$A361))</f>
        <v>Station</v>
      </c>
      <c r="B362" s="473" t="str">
        <f>IF(ISNUMBER('Quantities Report'!$A362), "",TRIM(CLEAN(SUBSTITUTE('Quantities Report'!$A362, CHAR(160), " "))))</f>
        <v/>
      </c>
      <c r="C362" s="475">
        <f>'Quantities Report'!$D362</f>
        <v>0</v>
      </c>
    </row>
    <row r="363" spans="1:3" x14ac:dyDescent="0.25">
      <c r="A363" s="532" t="str">
        <f>IF(ISNUMBER(VALUE(SUBSTITUTE('Quantities Report'!$A363,"+",""))), VALUE(SUBSTITUTE('Quantities Report'!$A363,"+","")),IF('Quantities Report'!$A363="Totals:","End of Project",$A362))</f>
        <v>Station</v>
      </c>
      <c r="B363" s="473" t="str">
        <f>IF(ISNUMBER('Quantities Report'!$A363), "",TRIM(CLEAN(SUBSTITUTE('Quantities Report'!$A363, CHAR(160), " "))))</f>
        <v/>
      </c>
      <c r="C363" s="475">
        <f>'Quantities Report'!$D363</f>
        <v>0</v>
      </c>
    </row>
    <row r="364" spans="1:3" x14ac:dyDescent="0.25">
      <c r="A364" s="532" t="str">
        <f>IF(ISNUMBER(VALUE(SUBSTITUTE('Quantities Report'!$A364,"+",""))), VALUE(SUBSTITUTE('Quantities Report'!$A364,"+","")),IF('Quantities Report'!$A364="Totals:","End of Project",$A363))</f>
        <v>Station</v>
      </c>
      <c r="B364" s="473" t="str">
        <f>IF(ISNUMBER('Quantities Report'!$A364), "",TRIM(CLEAN(SUBSTITUTE('Quantities Report'!$A364, CHAR(160), " "))))</f>
        <v/>
      </c>
      <c r="C364" s="475">
        <f>'Quantities Report'!$D364</f>
        <v>0</v>
      </c>
    </row>
    <row r="365" spans="1:3" x14ac:dyDescent="0.25">
      <c r="A365" s="532" t="str">
        <f>IF(ISNUMBER(VALUE(SUBSTITUTE('Quantities Report'!$A365,"+",""))), VALUE(SUBSTITUTE('Quantities Report'!$A365,"+","")),IF('Quantities Report'!$A365="Totals:","End of Project",$A364))</f>
        <v>Station</v>
      </c>
      <c r="B365" s="473" t="str">
        <f>IF(ISNUMBER('Quantities Report'!$A365), "",TRIM(CLEAN(SUBSTITUTE('Quantities Report'!$A365, CHAR(160), " "))))</f>
        <v/>
      </c>
      <c r="C365" s="475">
        <f>'Quantities Report'!$D365</f>
        <v>0</v>
      </c>
    </row>
    <row r="366" spans="1:3" x14ac:dyDescent="0.25">
      <c r="A366" s="532" t="str">
        <f>IF(ISNUMBER(VALUE(SUBSTITUTE('Quantities Report'!$A366,"+",""))), VALUE(SUBSTITUTE('Quantities Report'!$A366,"+","")),IF('Quantities Report'!$A366="Totals:","End of Project",$A365))</f>
        <v>Station</v>
      </c>
      <c r="B366" s="473" t="str">
        <f>IF(ISNUMBER('Quantities Report'!$A366), "",TRIM(CLEAN(SUBSTITUTE('Quantities Report'!$A366, CHAR(160), " "))))</f>
        <v/>
      </c>
      <c r="C366" s="475">
        <f>'Quantities Report'!$D366</f>
        <v>0</v>
      </c>
    </row>
    <row r="367" spans="1:3" x14ac:dyDescent="0.25">
      <c r="A367" s="532" t="str">
        <f>IF(ISNUMBER(VALUE(SUBSTITUTE('Quantities Report'!$A367,"+",""))), VALUE(SUBSTITUTE('Quantities Report'!$A367,"+","")),IF('Quantities Report'!$A367="Totals:","End of Project",$A366))</f>
        <v>Station</v>
      </c>
      <c r="B367" s="473" t="str">
        <f>IF(ISNUMBER('Quantities Report'!$A367), "",TRIM(CLEAN(SUBSTITUTE('Quantities Report'!$A367, CHAR(160), " "))))</f>
        <v/>
      </c>
      <c r="C367" s="475">
        <f>'Quantities Report'!$D367</f>
        <v>0</v>
      </c>
    </row>
    <row r="368" spans="1:3" x14ac:dyDescent="0.25">
      <c r="A368" s="532" t="str">
        <f>IF(ISNUMBER(VALUE(SUBSTITUTE('Quantities Report'!$A368,"+",""))), VALUE(SUBSTITUTE('Quantities Report'!$A368,"+","")),IF('Quantities Report'!$A368="Totals:","End of Project",$A367))</f>
        <v>Station</v>
      </c>
      <c r="B368" s="473" t="str">
        <f>IF(ISNUMBER('Quantities Report'!$A368), "",TRIM(CLEAN(SUBSTITUTE('Quantities Report'!$A368, CHAR(160), " "))))</f>
        <v/>
      </c>
      <c r="C368" s="475">
        <f>'Quantities Report'!$D368</f>
        <v>0</v>
      </c>
    </row>
    <row r="369" spans="1:3" x14ac:dyDescent="0.25">
      <c r="A369" s="532" t="str">
        <f>IF(ISNUMBER(VALUE(SUBSTITUTE('Quantities Report'!$A369,"+",""))), VALUE(SUBSTITUTE('Quantities Report'!$A369,"+","")),IF('Quantities Report'!$A369="Totals:","End of Project",$A368))</f>
        <v>Station</v>
      </c>
      <c r="B369" s="473" t="str">
        <f>IF(ISNUMBER('Quantities Report'!$A369), "",TRIM(CLEAN(SUBSTITUTE('Quantities Report'!$A369, CHAR(160), " "))))</f>
        <v/>
      </c>
      <c r="C369" s="475">
        <f>'Quantities Report'!$D369</f>
        <v>0</v>
      </c>
    </row>
    <row r="370" spans="1:3" x14ac:dyDescent="0.25">
      <c r="A370" s="532" t="str">
        <f>IF(ISNUMBER(VALUE(SUBSTITUTE('Quantities Report'!$A370,"+",""))), VALUE(SUBSTITUTE('Quantities Report'!$A370,"+","")),IF('Quantities Report'!$A370="Totals:","End of Project",$A369))</f>
        <v>Station</v>
      </c>
      <c r="B370" s="473" t="str">
        <f>IF(ISNUMBER('Quantities Report'!$A370), "",TRIM(CLEAN(SUBSTITUTE('Quantities Report'!$A370, CHAR(160), " "))))</f>
        <v/>
      </c>
      <c r="C370" s="475">
        <f>'Quantities Report'!$D370</f>
        <v>0</v>
      </c>
    </row>
    <row r="371" spans="1:3" x14ac:dyDescent="0.25">
      <c r="A371" s="532" t="str">
        <f>IF(ISNUMBER(VALUE(SUBSTITUTE('Quantities Report'!$A371,"+",""))), VALUE(SUBSTITUTE('Quantities Report'!$A371,"+","")),IF('Quantities Report'!$A371="Totals:","End of Project",$A370))</f>
        <v>Station</v>
      </c>
      <c r="B371" s="473" t="str">
        <f>IF(ISNUMBER('Quantities Report'!$A371), "",TRIM(CLEAN(SUBSTITUTE('Quantities Report'!$A371, CHAR(160), " "))))</f>
        <v/>
      </c>
      <c r="C371" s="475">
        <f>'Quantities Report'!$D371</f>
        <v>0</v>
      </c>
    </row>
    <row r="372" spans="1:3" x14ac:dyDescent="0.25">
      <c r="A372" s="532" t="str">
        <f>IF(ISNUMBER(VALUE(SUBSTITUTE('Quantities Report'!$A372,"+",""))), VALUE(SUBSTITUTE('Quantities Report'!$A372,"+","")),IF('Quantities Report'!$A372="Totals:","End of Project",$A371))</f>
        <v>Station</v>
      </c>
      <c r="B372" s="473" t="str">
        <f>IF(ISNUMBER('Quantities Report'!$A372), "",TRIM(CLEAN(SUBSTITUTE('Quantities Report'!$A372, CHAR(160), " "))))</f>
        <v/>
      </c>
      <c r="C372" s="475">
        <f>'Quantities Report'!$D372</f>
        <v>0</v>
      </c>
    </row>
    <row r="373" spans="1:3" x14ac:dyDescent="0.25">
      <c r="A373" s="532" t="str">
        <f>IF(ISNUMBER(VALUE(SUBSTITUTE('Quantities Report'!$A373,"+",""))), VALUE(SUBSTITUTE('Quantities Report'!$A373,"+","")),IF('Quantities Report'!$A373="Totals:","End of Project",$A372))</f>
        <v>Station</v>
      </c>
      <c r="B373" s="473" t="str">
        <f>IF(ISNUMBER('Quantities Report'!$A373), "",TRIM(CLEAN(SUBSTITUTE('Quantities Report'!$A373, CHAR(160), " "))))</f>
        <v/>
      </c>
      <c r="C373" s="475">
        <f>'Quantities Report'!$D373</f>
        <v>0</v>
      </c>
    </row>
    <row r="374" spans="1:3" x14ac:dyDescent="0.25">
      <c r="A374" s="532" t="str">
        <f>IF(ISNUMBER(VALUE(SUBSTITUTE('Quantities Report'!$A374,"+",""))), VALUE(SUBSTITUTE('Quantities Report'!$A374,"+","")),IF('Quantities Report'!$A374="Totals:","End of Project",$A373))</f>
        <v>Station</v>
      </c>
      <c r="B374" s="473" t="str">
        <f>IF(ISNUMBER('Quantities Report'!$A374), "",TRIM(CLEAN(SUBSTITUTE('Quantities Report'!$A374, CHAR(160), " "))))</f>
        <v/>
      </c>
      <c r="C374" s="475">
        <f>'Quantities Report'!$D374</f>
        <v>0</v>
      </c>
    </row>
    <row r="375" spans="1:3" x14ac:dyDescent="0.25">
      <c r="A375" s="532" t="str">
        <f>IF(ISNUMBER(VALUE(SUBSTITUTE('Quantities Report'!$A375,"+",""))), VALUE(SUBSTITUTE('Quantities Report'!$A375,"+","")),IF('Quantities Report'!$A375="Totals:","End of Project",$A374))</f>
        <v>Station</v>
      </c>
      <c r="B375" s="473" t="str">
        <f>IF(ISNUMBER('Quantities Report'!$A375), "",TRIM(CLEAN(SUBSTITUTE('Quantities Report'!$A375, CHAR(160), " "))))</f>
        <v/>
      </c>
      <c r="C375" s="475">
        <f>'Quantities Report'!$D375</f>
        <v>0</v>
      </c>
    </row>
    <row r="376" spans="1:3" x14ac:dyDescent="0.25">
      <c r="A376" s="532" t="str">
        <f>IF(ISNUMBER(VALUE(SUBSTITUTE('Quantities Report'!$A376,"+",""))), VALUE(SUBSTITUTE('Quantities Report'!$A376,"+","")),IF('Quantities Report'!$A376="Totals:","End of Project",$A375))</f>
        <v>Station</v>
      </c>
      <c r="B376" s="473" t="str">
        <f>IF(ISNUMBER('Quantities Report'!$A376), "",TRIM(CLEAN(SUBSTITUTE('Quantities Report'!$A376, CHAR(160), " "))))</f>
        <v/>
      </c>
      <c r="C376" s="475">
        <f>'Quantities Report'!$D376</f>
        <v>0</v>
      </c>
    </row>
    <row r="377" spans="1:3" x14ac:dyDescent="0.25">
      <c r="A377" s="532" t="str">
        <f>IF(ISNUMBER(VALUE(SUBSTITUTE('Quantities Report'!$A377,"+",""))), VALUE(SUBSTITUTE('Quantities Report'!$A377,"+","")),IF('Quantities Report'!$A377="Totals:","End of Project",$A376))</f>
        <v>Station</v>
      </c>
      <c r="B377" s="473" t="str">
        <f>IF(ISNUMBER('Quantities Report'!$A377), "",TRIM(CLEAN(SUBSTITUTE('Quantities Report'!$A377, CHAR(160), " "))))</f>
        <v/>
      </c>
      <c r="C377" s="475">
        <f>'Quantities Report'!$D377</f>
        <v>0</v>
      </c>
    </row>
    <row r="378" spans="1:3" x14ac:dyDescent="0.25">
      <c r="A378" s="532" t="str">
        <f>IF(ISNUMBER(VALUE(SUBSTITUTE('Quantities Report'!$A378,"+",""))), VALUE(SUBSTITUTE('Quantities Report'!$A378,"+","")),IF('Quantities Report'!$A378="Totals:","End of Project",$A377))</f>
        <v>Station</v>
      </c>
      <c r="B378" s="473" t="str">
        <f>IF(ISNUMBER('Quantities Report'!$A378), "",TRIM(CLEAN(SUBSTITUTE('Quantities Report'!$A378, CHAR(160), " "))))</f>
        <v/>
      </c>
      <c r="C378" s="475">
        <f>'Quantities Report'!$D378</f>
        <v>0</v>
      </c>
    </row>
    <row r="379" spans="1:3" x14ac:dyDescent="0.25">
      <c r="A379" s="532" t="str">
        <f>IF(ISNUMBER(VALUE(SUBSTITUTE('Quantities Report'!$A379,"+",""))), VALUE(SUBSTITUTE('Quantities Report'!$A379,"+","")),IF('Quantities Report'!$A379="Totals:","End of Project",$A378))</f>
        <v>Station</v>
      </c>
      <c r="B379" s="473" t="str">
        <f>IF(ISNUMBER('Quantities Report'!$A379), "",TRIM(CLEAN(SUBSTITUTE('Quantities Report'!$A379, CHAR(160), " "))))</f>
        <v/>
      </c>
      <c r="C379" s="475">
        <f>'Quantities Report'!$D379</f>
        <v>0</v>
      </c>
    </row>
    <row r="380" spans="1:3" x14ac:dyDescent="0.25">
      <c r="A380" s="532" t="str">
        <f>IF(ISNUMBER(VALUE(SUBSTITUTE('Quantities Report'!$A380,"+",""))), VALUE(SUBSTITUTE('Quantities Report'!$A380,"+","")),IF('Quantities Report'!$A380="Totals:","End of Project",$A379))</f>
        <v>Station</v>
      </c>
      <c r="B380" s="473" t="str">
        <f>IF(ISNUMBER('Quantities Report'!$A380), "",TRIM(CLEAN(SUBSTITUTE('Quantities Report'!$A380, CHAR(160), " "))))</f>
        <v/>
      </c>
      <c r="C380" s="475">
        <f>'Quantities Report'!$D380</f>
        <v>0</v>
      </c>
    </row>
    <row r="381" spans="1:3" x14ac:dyDescent="0.25">
      <c r="A381" s="532" t="str">
        <f>IF(ISNUMBER(VALUE(SUBSTITUTE('Quantities Report'!$A381,"+",""))), VALUE(SUBSTITUTE('Quantities Report'!$A381,"+","")),IF('Quantities Report'!$A381="Totals:","End of Project",$A380))</f>
        <v>Station</v>
      </c>
      <c r="B381" s="473" t="str">
        <f>IF(ISNUMBER('Quantities Report'!$A381), "",TRIM(CLEAN(SUBSTITUTE('Quantities Report'!$A381, CHAR(160), " "))))</f>
        <v/>
      </c>
      <c r="C381" s="475">
        <f>'Quantities Report'!$D381</f>
        <v>0</v>
      </c>
    </row>
    <row r="382" spans="1:3" x14ac:dyDescent="0.25">
      <c r="A382" s="532" t="str">
        <f>IF(ISNUMBER(VALUE(SUBSTITUTE('Quantities Report'!$A382,"+",""))), VALUE(SUBSTITUTE('Quantities Report'!$A382,"+","")),IF('Quantities Report'!$A382="Totals:","End of Project",$A381))</f>
        <v>Station</v>
      </c>
      <c r="B382" s="473" t="str">
        <f>IF(ISNUMBER('Quantities Report'!$A382), "",TRIM(CLEAN(SUBSTITUTE('Quantities Report'!$A382, CHAR(160), " "))))</f>
        <v/>
      </c>
      <c r="C382" s="475">
        <f>'Quantities Report'!$D382</f>
        <v>0</v>
      </c>
    </row>
    <row r="383" spans="1:3" x14ac:dyDescent="0.25">
      <c r="A383" s="532" t="str">
        <f>IF(ISNUMBER(VALUE(SUBSTITUTE('Quantities Report'!$A383,"+",""))), VALUE(SUBSTITUTE('Quantities Report'!$A383,"+","")),IF('Quantities Report'!$A383="Totals:","End of Project",$A382))</f>
        <v>Station</v>
      </c>
      <c r="B383" s="473" t="str">
        <f>IF(ISNUMBER('Quantities Report'!$A383), "",TRIM(CLEAN(SUBSTITUTE('Quantities Report'!$A383, CHAR(160), " "))))</f>
        <v/>
      </c>
      <c r="C383" s="475">
        <f>'Quantities Report'!$D383</f>
        <v>0</v>
      </c>
    </row>
    <row r="384" spans="1:3" x14ac:dyDescent="0.25">
      <c r="A384" s="532" t="str">
        <f>IF(ISNUMBER(VALUE(SUBSTITUTE('Quantities Report'!$A384,"+",""))), VALUE(SUBSTITUTE('Quantities Report'!$A384,"+","")),IF('Quantities Report'!$A384="Totals:","End of Project",$A383))</f>
        <v>Station</v>
      </c>
      <c r="B384" s="473" t="str">
        <f>IF(ISNUMBER('Quantities Report'!$A384), "",TRIM(CLEAN(SUBSTITUTE('Quantities Report'!$A384, CHAR(160), " "))))</f>
        <v/>
      </c>
      <c r="C384" s="475">
        <f>'Quantities Report'!$D384</f>
        <v>0</v>
      </c>
    </row>
    <row r="385" spans="1:3" x14ac:dyDescent="0.25">
      <c r="A385" s="532" t="str">
        <f>IF(ISNUMBER(VALUE(SUBSTITUTE('Quantities Report'!$A385,"+",""))), VALUE(SUBSTITUTE('Quantities Report'!$A385,"+","")),IF('Quantities Report'!$A385="Totals:","End of Project",$A384))</f>
        <v>Station</v>
      </c>
      <c r="B385" s="473" t="str">
        <f>IF(ISNUMBER('Quantities Report'!$A385), "",TRIM(CLEAN(SUBSTITUTE('Quantities Report'!$A385, CHAR(160), " "))))</f>
        <v/>
      </c>
      <c r="C385" s="475">
        <f>'Quantities Report'!$D385</f>
        <v>0</v>
      </c>
    </row>
    <row r="386" spans="1:3" x14ac:dyDescent="0.25">
      <c r="A386" s="532" t="str">
        <f>IF(ISNUMBER(VALUE(SUBSTITUTE('Quantities Report'!$A386,"+",""))), VALUE(SUBSTITUTE('Quantities Report'!$A386,"+","")),IF('Quantities Report'!$A386="Totals:","End of Project",$A385))</f>
        <v>Station</v>
      </c>
      <c r="B386" s="473" t="str">
        <f>IF(ISNUMBER('Quantities Report'!$A386), "",TRIM(CLEAN(SUBSTITUTE('Quantities Report'!$A386, CHAR(160), " "))))</f>
        <v/>
      </c>
      <c r="C386" s="475">
        <f>'Quantities Report'!$D386</f>
        <v>0</v>
      </c>
    </row>
    <row r="387" spans="1:3" x14ac:dyDescent="0.25">
      <c r="A387" s="532" t="str">
        <f>IF(ISNUMBER(VALUE(SUBSTITUTE('Quantities Report'!$A387,"+",""))), VALUE(SUBSTITUTE('Quantities Report'!$A387,"+","")),IF('Quantities Report'!$A387="Totals:","End of Project",$A386))</f>
        <v>Station</v>
      </c>
      <c r="B387" s="473" t="str">
        <f>IF(ISNUMBER('Quantities Report'!$A387), "",TRIM(CLEAN(SUBSTITUTE('Quantities Report'!$A387, CHAR(160), " "))))</f>
        <v/>
      </c>
      <c r="C387" s="475">
        <f>'Quantities Report'!$D387</f>
        <v>0</v>
      </c>
    </row>
    <row r="388" spans="1:3" x14ac:dyDescent="0.25">
      <c r="A388" s="532" t="str">
        <f>IF(ISNUMBER(VALUE(SUBSTITUTE('Quantities Report'!$A388,"+",""))), VALUE(SUBSTITUTE('Quantities Report'!$A388,"+","")),IF('Quantities Report'!$A388="Totals:","End of Project",$A387))</f>
        <v>Station</v>
      </c>
      <c r="B388" s="473" t="str">
        <f>IF(ISNUMBER('Quantities Report'!$A388), "",TRIM(CLEAN(SUBSTITUTE('Quantities Report'!$A388, CHAR(160), " "))))</f>
        <v/>
      </c>
      <c r="C388" s="475">
        <f>'Quantities Report'!$D388</f>
        <v>0</v>
      </c>
    </row>
    <row r="389" spans="1:3" x14ac:dyDescent="0.25">
      <c r="A389" s="532" t="str">
        <f>IF(ISNUMBER(VALUE(SUBSTITUTE('Quantities Report'!$A389,"+",""))), VALUE(SUBSTITUTE('Quantities Report'!$A389,"+","")),IF('Quantities Report'!$A389="Totals:","End of Project",$A388))</f>
        <v>Station</v>
      </c>
      <c r="B389" s="473" t="str">
        <f>IF(ISNUMBER('Quantities Report'!$A389), "",TRIM(CLEAN(SUBSTITUTE('Quantities Report'!$A389, CHAR(160), " "))))</f>
        <v/>
      </c>
      <c r="C389" s="475">
        <f>'Quantities Report'!$D389</f>
        <v>0</v>
      </c>
    </row>
    <row r="390" spans="1:3" x14ac:dyDescent="0.25">
      <c r="A390" s="532" t="str">
        <f>IF(ISNUMBER(VALUE(SUBSTITUTE('Quantities Report'!$A390,"+",""))), VALUE(SUBSTITUTE('Quantities Report'!$A390,"+","")),IF('Quantities Report'!$A390="Totals:","End of Project",$A389))</f>
        <v>Station</v>
      </c>
      <c r="B390" s="473" t="str">
        <f>IF(ISNUMBER('Quantities Report'!$A390), "",TRIM(CLEAN(SUBSTITUTE('Quantities Report'!$A390, CHAR(160), " "))))</f>
        <v/>
      </c>
      <c r="C390" s="475">
        <f>'Quantities Report'!$D390</f>
        <v>0</v>
      </c>
    </row>
    <row r="391" spans="1:3" x14ac:dyDescent="0.25">
      <c r="A391" s="532" t="str">
        <f>IF(ISNUMBER(VALUE(SUBSTITUTE('Quantities Report'!$A391,"+",""))), VALUE(SUBSTITUTE('Quantities Report'!$A391,"+","")),IF('Quantities Report'!$A391="Totals:","End of Project",$A390))</f>
        <v>Station</v>
      </c>
      <c r="B391" s="473" t="str">
        <f>IF(ISNUMBER('Quantities Report'!$A391), "",TRIM(CLEAN(SUBSTITUTE('Quantities Report'!$A391, CHAR(160), " "))))</f>
        <v/>
      </c>
      <c r="C391" s="475">
        <f>'Quantities Report'!$D391</f>
        <v>0</v>
      </c>
    </row>
    <row r="392" spans="1:3" x14ac:dyDescent="0.25">
      <c r="A392" s="532" t="str">
        <f>IF(ISNUMBER(VALUE(SUBSTITUTE('Quantities Report'!$A392,"+",""))), VALUE(SUBSTITUTE('Quantities Report'!$A392,"+","")),IF('Quantities Report'!$A392="Totals:","End of Project",$A391))</f>
        <v>Station</v>
      </c>
      <c r="B392" s="473" t="str">
        <f>IF(ISNUMBER('Quantities Report'!$A392), "",TRIM(CLEAN(SUBSTITUTE('Quantities Report'!$A392, CHAR(160), " "))))</f>
        <v/>
      </c>
      <c r="C392" s="475">
        <f>'Quantities Report'!$D392</f>
        <v>0</v>
      </c>
    </row>
    <row r="393" spans="1:3" x14ac:dyDescent="0.25">
      <c r="A393" s="532" t="str">
        <f>IF(ISNUMBER(VALUE(SUBSTITUTE('Quantities Report'!$A393,"+",""))), VALUE(SUBSTITUTE('Quantities Report'!$A393,"+","")),IF('Quantities Report'!$A393="Totals:","End of Project",$A392))</f>
        <v>Station</v>
      </c>
      <c r="B393" s="473" t="str">
        <f>IF(ISNUMBER('Quantities Report'!$A393), "",TRIM(CLEAN(SUBSTITUTE('Quantities Report'!$A393, CHAR(160), " "))))</f>
        <v/>
      </c>
      <c r="C393" s="475">
        <f>'Quantities Report'!$D393</f>
        <v>0</v>
      </c>
    </row>
    <row r="394" spans="1:3" x14ac:dyDescent="0.25">
      <c r="A394" s="532" t="str">
        <f>IF(ISNUMBER(VALUE(SUBSTITUTE('Quantities Report'!$A394,"+",""))), VALUE(SUBSTITUTE('Quantities Report'!$A394,"+","")),IF('Quantities Report'!$A394="Totals:","End of Project",$A393))</f>
        <v>Station</v>
      </c>
      <c r="B394" s="473" t="str">
        <f>IF(ISNUMBER('Quantities Report'!$A394), "",TRIM(CLEAN(SUBSTITUTE('Quantities Report'!$A394, CHAR(160), " "))))</f>
        <v/>
      </c>
      <c r="C394" s="475">
        <f>'Quantities Report'!$D394</f>
        <v>0</v>
      </c>
    </row>
    <row r="395" spans="1:3" x14ac:dyDescent="0.25">
      <c r="A395" s="532" t="str">
        <f>IF(ISNUMBER(VALUE(SUBSTITUTE('Quantities Report'!$A395,"+",""))), VALUE(SUBSTITUTE('Quantities Report'!$A395,"+","")),IF('Quantities Report'!$A395="Totals:","End of Project",$A394))</f>
        <v>Station</v>
      </c>
      <c r="B395" s="473" t="str">
        <f>IF(ISNUMBER('Quantities Report'!$A395), "",TRIM(CLEAN(SUBSTITUTE('Quantities Report'!$A395, CHAR(160), " "))))</f>
        <v/>
      </c>
      <c r="C395" s="475">
        <f>'Quantities Report'!$D395</f>
        <v>0</v>
      </c>
    </row>
    <row r="396" spans="1:3" x14ac:dyDescent="0.25">
      <c r="A396" s="532" t="str">
        <f>IF(ISNUMBER(VALUE(SUBSTITUTE('Quantities Report'!$A396,"+",""))), VALUE(SUBSTITUTE('Quantities Report'!$A396,"+","")),IF('Quantities Report'!$A396="Totals:","End of Project",$A395))</f>
        <v>Station</v>
      </c>
      <c r="B396" s="473" t="str">
        <f>IF(ISNUMBER('Quantities Report'!$A396), "",TRIM(CLEAN(SUBSTITUTE('Quantities Report'!$A396, CHAR(160), " "))))</f>
        <v/>
      </c>
      <c r="C396" s="475">
        <f>'Quantities Report'!$D396</f>
        <v>0</v>
      </c>
    </row>
    <row r="397" spans="1:3" x14ac:dyDescent="0.25">
      <c r="A397" s="532" t="str">
        <f>IF(ISNUMBER(VALUE(SUBSTITUTE('Quantities Report'!$A397,"+",""))), VALUE(SUBSTITUTE('Quantities Report'!$A397,"+","")),IF('Quantities Report'!$A397="Totals:","End of Project",$A396))</f>
        <v>Station</v>
      </c>
      <c r="B397" s="473" t="str">
        <f>IF(ISNUMBER('Quantities Report'!$A397), "",TRIM(CLEAN(SUBSTITUTE('Quantities Report'!$A397, CHAR(160), " "))))</f>
        <v/>
      </c>
      <c r="C397" s="475">
        <f>'Quantities Report'!$D397</f>
        <v>0</v>
      </c>
    </row>
    <row r="398" spans="1:3" x14ac:dyDescent="0.25">
      <c r="A398" s="532" t="str">
        <f>IF(ISNUMBER(VALUE(SUBSTITUTE('Quantities Report'!$A398,"+",""))), VALUE(SUBSTITUTE('Quantities Report'!$A398,"+","")),IF('Quantities Report'!$A398="Totals:","End of Project",$A397))</f>
        <v>Station</v>
      </c>
      <c r="B398" s="473" t="str">
        <f>IF(ISNUMBER('Quantities Report'!$A398), "",TRIM(CLEAN(SUBSTITUTE('Quantities Report'!$A398, CHAR(160), " "))))</f>
        <v/>
      </c>
      <c r="C398" s="475">
        <f>'Quantities Report'!$D398</f>
        <v>0</v>
      </c>
    </row>
    <row r="399" spans="1:3" x14ac:dyDescent="0.25">
      <c r="A399" s="532" t="str">
        <f>IF(ISNUMBER(VALUE(SUBSTITUTE('Quantities Report'!$A399,"+",""))), VALUE(SUBSTITUTE('Quantities Report'!$A399,"+","")),IF('Quantities Report'!$A399="Totals:","End of Project",$A398))</f>
        <v>Station</v>
      </c>
      <c r="B399" s="473" t="str">
        <f>IF(ISNUMBER('Quantities Report'!$A399), "",TRIM(CLEAN(SUBSTITUTE('Quantities Report'!$A399, CHAR(160), " "))))</f>
        <v/>
      </c>
      <c r="C399" s="475">
        <f>'Quantities Report'!$D399</f>
        <v>0</v>
      </c>
    </row>
    <row r="400" spans="1:3" x14ac:dyDescent="0.25">
      <c r="A400" s="532" t="str">
        <f>IF(ISNUMBER(VALUE(SUBSTITUTE('Quantities Report'!$A400,"+",""))), VALUE(SUBSTITUTE('Quantities Report'!$A400,"+","")),IF('Quantities Report'!$A400="Totals:","End of Project",$A399))</f>
        <v>Station</v>
      </c>
      <c r="B400" s="473" t="str">
        <f>IF(ISNUMBER('Quantities Report'!$A400), "",TRIM(CLEAN(SUBSTITUTE('Quantities Report'!$A400, CHAR(160), " "))))</f>
        <v/>
      </c>
      <c r="C400" s="475">
        <f>'Quantities Report'!$D400</f>
        <v>0</v>
      </c>
    </row>
    <row r="401" spans="1:3" x14ac:dyDescent="0.25">
      <c r="A401" s="532" t="str">
        <f>IF(ISNUMBER(VALUE(SUBSTITUTE('Quantities Report'!$A401,"+",""))), VALUE(SUBSTITUTE('Quantities Report'!$A401,"+","")),IF('Quantities Report'!$A401="Totals:","End of Project",$A400))</f>
        <v>Station</v>
      </c>
      <c r="B401" s="473" t="str">
        <f>IF(ISNUMBER('Quantities Report'!$A401), "",TRIM(CLEAN(SUBSTITUTE('Quantities Report'!$A401, CHAR(160), " "))))</f>
        <v/>
      </c>
      <c r="C401" s="475">
        <f>'Quantities Report'!$D401</f>
        <v>0</v>
      </c>
    </row>
    <row r="402" spans="1:3" x14ac:dyDescent="0.25">
      <c r="A402" s="532" t="str">
        <f>IF(ISNUMBER(VALUE(SUBSTITUTE('Quantities Report'!$A402,"+",""))), VALUE(SUBSTITUTE('Quantities Report'!$A402,"+","")),IF('Quantities Report'!$A402="Totals:","End of Project",$A401))</f>
        <v>Station</v>
      </c>
      <c r="B402" s="473" t="str">
        <f>IF(ISNUMBER('Quantities Report'!$A402), "",TRIM(CLEAN(SUBSTITUTE('Quantities Report'!$A402, CHAR(160), " "))))</f>
        <v/>
      </c>
      <c r="C402" s="475">
        <f>'Quantities Report'!$D402</f>
        <v>0</v>
      </c>
    </row>
    <row r="403" spans="1:3" x14ac:dyDescent="0.25">
      <c r="A403" s="532" t="str">
        <f>IF(ISNUMBER(VALUE(SUBSTITUTE('Quantities Report'!$A403,"+",""))), VALUE(SUBSTITUTE('Quantities Report'!$A403,"+","")),IF('Quantities Report'!$A403="Totals:","End of Project",$A402))</f>
        <v>Station</v>
      </c>
      <c r="B403" s="473" t="str">
        <f>IF(ISNUMBER('Quantities Report'!$A403), "",TRIM(CLEAN(SUBSTITUTE('Quantities Report'!$A403, CHAR(160), " "))))</f>
        <v/>
      </c>
      <c r="C403" s="475">
        <f>'Quantities Report'!$D403</f>
        <v>0</v>
      </c>
    </row>
    <row r="404" spans="1:3" x14ac:dyDescent="0.25">
      <c r="A404" s="532" t="str">
        <f>IF(ISNUMBER(VALUE(SUBSTITUTE('Quantities Report'!$A404,"+",""))), VALUE(SUBSTITUTE('Quantities Report'!$A404,"+","")),IF('Quantities Report'!$A404="Totals:","End of Project",$A403))</f>
        <v>Station</v>
      </c>
      <c r="B404" s="473" t="str">
        <f>IF(ISNUMBER('Quantities Report'!$A404), "",TRIM(CLEAN(SUBSTITUTE('Quantities Report'!$A404, CHAR(160), " "))))</f>
        <v/>
      </c>
      <c r="C404" s="475">
        <f>'Quantities Report'!$D404</f>
        <v>0</v>
      </c>
    </row>
    <row r="405" spans="1:3" x14ac:dyDescent="0.25">
      <c r="A405" s="532" t="str">
        <f>IF(ISNUMBER(VALUE(SUBSTITUTE('Quantities Report'!$A405,"+",""))), VALUE(SUBSTITUTE('Quantities Report'!$A405,"+","")),IF('Quantities Report'!$A405="Totals:","End of Project",$A404))</f>
        <v>Station</v>
      </c>
      <c r="B405" s="473" t="str">
        <f>IF(ISNUMBER('Quantities Report'!$A405), "",TRIM(CLEAN(SUBSTITUTE('Quantities Report'!$A405, CHAR(160), " "))))</f>
        <v/>
      </c>
      <c r="C405" s="475">
        <f>'Quantities Report'!$D405</f>
        <v>0</v>
      </c>
    </row>
    <row r="406" spans="1:3" x14ac:dyDescent="0.25">
      <c r="A406" s="532" t="str">
        <f>IF(ISNUMBER(VALUE(SUBSTITUTE('Quantities Report'!$A406,"+",""))), VALUE(SUBSTITUTE('Quantities Report'!$A406,"+","")),IF('Quantities Report'!$A406="Totals:","End of Project",$A405))</f>
        <v>Station</v>
      </c>
      <c r="B406" s="473" t="str">
        <f>IF(ISNUMBER('Quantities Report'!$A406), "",TRIM(CLEAN(SUBSTITUTE('Quantities Report'!$A406, CHAR(160), " "))))</f>
        <v/>
      </c>
      <c r="C406" s="475">
        <f>'Quantities Report'!$D406</f>
        <v>0</v>
      </c>
    </row>
    <row r="407" spans="1:3" x14ac:dyDescent="0.25">
      <c r="A407" s="532" t="str">
        <f>IF(ISNUMBER(VALUE(SUBSTITUTE('Quantities Report'!$A407,"+",""))), VALUE(SUBSTITUTE('Quantities Report'!$A407,"+","")),IF('Quantities Report'!$A407="Totals:","End of Project",$A406))</f>
        <v>Station</v>
      </c>
      <c r="B407" s="473" t="str">
        <f>IF(ISNUMBER('Quantities Report'!$A407), "",TRIM(CLEAN(SUBSTITUTE('Quantities Report'!$A407, CHAR(160), " "))))</f>
        <v/>
      </c>
      <c r="C407" s="475">
        <f>'Quantities Report'!$D407</f>
        <v>0</v>
      </c>
    </row>
    <row r="408" spans="1:3" x14ac:dyDescent="0.25">
      <c r="A408" s="532" t="str">
        <f>IF(ISNUMBER(VALUE(SUBSTITUTE('Quantities Report'!$A408,"+",""))), VALUE(SUBSTITUTE('Quantities Report'!$A408,"+","")),IF('Quantities Report'!$A408="Totals:","End of Project",$A407))</f>
        <v>Station</v>
      </c>
      <c r="B408" s="473" t="str">
        <f>IF(ISNUMBER('Quantities Report'!$A408), "",TRIM(CLEAN(SUBSTITUTE('Quantities Report'!$A408, CHAR(160), " "))))</f>
        <v/>
      </c>
      <c r="C408" s="475">
        <f>'Quantities Report'!$D408</f>
        <v>0</v>
      </c>
    </row>
    <row r="409" spans="1:3" x14ac:dyDescent="0.25">
      <c r="A409" s="532" t="str">
        <f>IF(ISNUMBER(VALUE(SUBSTITUTE('Quantities Report'!$A409,"+",""))), VALUE(SUBSTITUTE('Quantities Report'!$A409,"+","")),IF('Quantities Report'!$A409="Totals:","End of Project",$A408))</f>
        <v>Station</v>
      </c>
      <c r="B409" s="473" t="str">
        <f>IF(ISNUMBER('Quantities Report'!$A409), "",TRIM(CLEAN(SUBSTITUTE('Quantities Report'!$A409, CHAR(160), " "))))</f>
        <v/>
      </c>
      <c r="C409" s="475">
        <f>'Quantities Report'!$D409</f>
        <v>0</v>
      </c>
    </row>
    <row r="410" spans="1:3" x14ac:dyDescent="0.25">
      <c r="A410" s="532" t="str">
        <f>IF(ISNUMBER(VALUE(SUBSTITUTE('Quantities Report'!$A410,"+",""))), VALUE(SUBSTITUTE('Quantities Report'!$A410,"+","")),IF('Quantities Report'!$A410="Totals:","End of Project",$A409))</f>
        <v>Station</v>
      </c>
      <c r="B410" s="473" t="str">
        <f>IF(ISNUMBER('Quantities Report'!$A410), "",TRIM(CLEAN(SUBSTITUTE('Quantities Report'!$A410, CHAR(160), " "))))</f>
        <v/>
      </c>
      <c r="C410" s="475">
        <f>'Quantities Report'!$D410</f>
        <v>0</v>
      </c>
    </row>
    <row r="411" spans="1:3" x14ac:dyDescent="0.25">
      <c r="A411" s="532" t="str">
        <f>IF(ISNUMBER(VALUE(SUBSTITUTE('Quantities Report'!$A411,"+",""))), VALUE(SUBSTITUTE('Quantities Report'!$A411,"+","")),IF('Quantities Report'!$A411="Totals:","End of Project",$A410))</f>
        <v>Station</v>
      </c>
      <c r="B411" s="473" t="str">
        <f>IF(ISNUMBER('Quantities Report'!$A411), "",TRIM(CLEAN(SUBSTITUTE('Quantities Report'!$A411, CHAR(160), " "))))</f>
        <v/>
      </c>
      <c r="C411" s="475">
        <f>'Quantities Report'!$D411</f>
        <v>0</v>
      </c>
    </row>
    <row r="412" spans="1:3" x14ac:dyDescent="0.25">
      <c r="A412" s="532" t="str">
        <f>IF(ISNUMBER(VALUE(SUBSTITUTE('Quantities Report'!$A412,"+",""))), VALUE(SUBSTITUTE('Quantities Report'!$A412,"+","")),IF('Quantities Report'!$A412="Totals:","End of Project",$A411))</f>
        <v>Station</v>
      </c>
      <c r="B412" s="473" t="str">
        <f>IF(ISNUMBER('Quantities Report'!$A412), "",TRIM(CLEAN(SUBSTITUTE('Quantities Report'!$A412, CHAR(160), " "))))</f>
        <v/>
      </c>
      <c r="C412" s="475">
        <f>'Quantities Report'!$D412</f>
        <v>0</v>
      </c>
    </row>
    <row r="413" spans="1:3" x14ac:dyDescent="0.25">
      <c r="A413" s="532" t="str">
        <f>IF(ISNUMBER(VALUE(SUBSTITUTE('Quantities Report'!$A413,"+",""))), VALUE(SUBSTITUTE('Quantities Report'!$A413,"+","")),IF('Quantities Report'!$A413="Totals:","End of Project",$A412))</f>
        <v>Station</v>
      </c>
      <c r="B413" s="473" t="str">
        <f>IF(ISNUMBER('Quantities Report'!$A413), "",TRIM(CLEAN(SUBSTITUTE('Quantities Report'!$A413, CHAR(160), " "))))</f>
        <v/>
      </c>
      <c r="C413" s="475">
        <f>'Quantities Report'!$D413</f>
        <v>0</v>
      </c>
    </row>
    <row r="414" spans="1:3" x14ac:dyDescent="0.25">
      <c r="A414" s="532" t="str">
        <f>IF(ISNUMBER(VALUE(SUBSTITUTE('Quantities Report'!$A414,"+",""))), VALUE(SUBSTITUTE('Quantities Report'!$A414,"+","")),IF('Quantities Report'!$A414="Totals:","End of Project",$A413))</f>
        <v>Station</v>
      </c>
      <c r="B414" s="473" t="str">
        <f>IF(ISNUMBER('Quantities Report'!$A414), "",TRIM(CLEAN(SUBSTITUTE('Quantities Report'!$A414, CHAR(160), " "))))</f>
        <v/>
      </c>
      <c r="C414" s="475">
        <f>'Quantities Report'!$D414</f>
        <v>0</v>
      </c>
    </row>
    <row r="415" spans="1:3" x14ac:dyDescent="0.25">
      <c r="A415" s="532" t="str">
        <f>IF(ISNUMBER(VALUE(SUBSTITUTE('Quantities Report'!$A415,"+",""))), VALUE(SUBSTITUTE('Quantities Report'!$A415,"+","")),IF('Quantities Report'!$A415="Totals:","End of Project",$A414))</f>
        <v>Station</v>
      </c>
      <c r="B415" s="473" t="str">
        <f>IF(ISNUMBER('Quantities Report'!$A415), "",TRIM(CLEAN(SUBSTITUTE('Quantities Report'!$A415, CHAR(160), " "))))</f>
        <v/>
      </c>
      <c r="C415" s="475">
        <f>'Quantities Report'!$D415</f>
        <v>0</v>
      </c>
    </row>
    <row r="416" spans="1:3" x14ac:dyDescent="0.25">
      <c r="A416" s="532" t="str">
        <f>IF(ISNUMBER(VALUE(SUBSTITUTE('Quantities Report'!$A416,"+",""))), VALUE(SUBSTITUTE('Quantities Report'!$A416,"+","")),IF('Quantities Report'!$A416="Totals:","End of Project",$A415))</f>
        <v>Station</v>
      </c>
      <c r="B416" s="473" t="str">
        <f>IF(ISNUMBER('Quantities Report'!$A416), "",TRIM(CLEAN(SUBSTITUTE('Quantities Report'!$A416, CHAR(160), " "))))</f>
        <v/>
      </c>
      <c r="C416" s="475">
        <f>'Quantities Report'!$D416</f>
        <v>0</v>
      </c>
    </row>
    <row r="417" spans="1:3" x14ac:dyDescent="0.25">
      <c r="A417" s="532" t="str">
        <f>IF(ISNUMBER(VALUE(SUBSTITUTE('Quantities Report'!$A417,"+",""))), VALUE(SUBSTITUTE('Quantities Report'!$A417,"+","")),IF('Quantities Report'!$A417="Totals:","End of Project",$A416))</f>
        <v>Station</v>
      </c>
      <c r="B417" s="473" t="str">
        <f>IF(ISNUMBER('Quantities Report'!$A417), "",TRIM(CLEAN(SUBSTITUTE('Quantities Report'!$A417, CHAR(160), " "))))</f>
        <v/>
      </c>
      <c r="C417" s="475">
        <f>'Quantities Report'!$D417</f>
        <v>0</v>
      </c>
    </row>
    <row r="418" spans="1:3" x14ac:dyDescent="0.25">
      <c r="A418" s="532" t="str">
        <f>IF(ISNUMBER(VALUE(SUBSTITUTE('Quantities Report'!$A418,"+",""))), VALUE(SUBSTITUTE('Quantities Report'!$A418,"+","")),IF('Quantities Report'!$A418="Totals:","End of Project",$A417))</f>
        <v>Station</v>
      </c>
      <c r="B418" s="473" t="str">
        <f>IF(ISNUMBER('Quantities Report'!$A418), "",TRIM(CLEAN(SUBSTITUTE('Quantities Report'!$A418, CHAR(160), " "))))</f>
        <v/>
      </c>
      <c r="C418" s="475">
        <f>'Quantities Report'!$D418</f>
        <v>0</v>
      </c>
    </row>
    <row r="419" spans="1:3" x14ac:dyDescent="0.25">
      <c r="A419" s="532" t="str">
        <f>IF(ISNUMBER(VALUE(SUBSTITUTE('Quantities Report'!$A419,"+",""))), VALUE(SUBSTITUTE('Quantities Report'!$A419,"+","")),IF('Quantities Report'!$A419="Totals:","End of Project",$A418))</f>
        <v>Station</v>
      </c>
      <c r="B419" s="473" t="str">
        <f>IF(ISNUMBER('Quantities Report'!$A419), "",TRIM(CLEAN(SUBSTITUTE('Quantities Report'!$A419, CHAR(160), " "))))</f>
        <v/>
      </c>
      <c r="C419" s="475">
        <f>'Quantities Report'!$D419</f>
        <v>0</v>
      </c>
    </row>
    <row r="420" spans="1:3" x14ac:dyDescent="0.25">
      <c r="A420" s="532" t="str">
        <f>IF(ISNUMBER(VALUE(SUBSTITUTE('Quantities Report'!$A420,"+",""))), VALUE(SUBSTITUTE('Quantities Report'!$A420,"+","")),IF('Quantities Report'!$A420="Totals:","End of Project",$A419))</f>
        <v>Station</v>
      </c>
      <c r="B420" s="473" t="str">
        <f>IF(ISNUMBER('Quantities Report'!$A420), "",TRIM(CLEAN(SUBSTITUTE('Quantities Report'!$A420, CHAR(160), " "))))</f>
        <v/>
      </c>
      <c r="C420" s="475">
        <f>'Quantities Report'!$D420</f>
        <v>0</v>
      </c>
    </row>
    <row r="421" spans="1:3" x14ac:dyDescent="0.25">
      <c r="A421" s="532" t="str">
        <f>IF(ISNUMBER(VALUE(SUBSTITUTE('Quantities Report'!$A421,"+",""))), VALUE(SUBSTITUTE('Quantities Report'!$A421,"+","")),IF('Quantities Report'!$A421="Totals:","End of Project",$A420))</f>
        <v>Station</v>
      </c>
      <c r="B421" s="473" t="str">
        <f>IF(ISNUMBER('Quantities Report'!$A421), "",TRIM(CLEAN(SUBSTITUTE('Quantities Report'!$A421, CHAR(160), " "))))</f>
        <v/>
      </c>
      <c r="C421" s="475">
        <f>'Quantities Report'!$D421</f>
        <v>0</v>
      </c>
    </row>
    <row r="422" spans="1:3" x14ac:dyDescent="0.25">
      <c r="A422" s="532" t="str">
        <f>IF(ISNUMBER(VALUE(SUBSTITUTE('Quantities Report'!$A422,"+",""))), VALUE(SUBSTITUTE('Quantities Report'!$A422,"+","")),IF('Quantities Report'!$A422="Totals:","End of Project",$A421))</f>
        <v>Station</v>
      </c>
      <c r="B422" s="473" t="str">
        <f>IF(ISNUMBER('Quantities Report'!$A422), "",TRIM(CLEAN(SUBSTITUTE('Quantities Report'!$A422, CHAR(160), " "))))</f>
        <v/>
      </c>
      <c r="C422" s="475">
        <f>'Quantities Report'!$D422</f>
        <v>0</v>
      </c>
    </row>
    <row r="423" spans="1:3" x14ac:dyDescent="0.25">
      <c r="A423" s="532" t="str">
        <f>IF(ISNUMBER(VALUE(SUBSTITUTE('Quantities Report'!$A423,"+",""))), VALUE(SUBSTITUTE('Quantities Report'!$A423,"+","")),IF('Quantities Report'!$A423="Totals:","End of Project",$A422))</f>
        <v>Station</v>
      </c>
      <c r="B423" s="473" t="str">
        <f>IF(ISNUMBER('Quantities Report'!$A423), "",TRIM(CLEAN(SUBSTITUTE('Quantities Report'!$A423, CHAR(160), " "))))</f>
        <v/>
      </c>
      <c r="C423" s="475">
        <f>'Quantities Report'!$D423</f>
        <v>0</v>
      </c>
    </row>
    <row r="424" spans="1:3" x14ac:dyDescent="0.25">
      <c r="A424" s="532" t="str">
        <f>IF(ISNUMBER(VALUE(SUBSTITUTE('Quantities Report'!$A424,"+",""))), VALUE(SUBSTITUTE('Quantities Report'!$A424,"+","")),IF('Quantities Report'!$A424="Totals:","End of Project",$A423))</f>
        <v>Station</v>
      </c>
      <c r="B424" s="473" t="str">
        <f>IF(ISNUMBER('Quantities Report'!$A424), "",TRIM(CLEAN(SUBSTITUTE('Quantities Report'!$A424, CHAR(160), " "))))</f>
        <v/>
      </c>
      <c r="C424" s="475">
        <f>'Quantities Report'!$D424</f>
        <v>0</v>
      </c>
    </row>
    <row r="425" spans="1:3" x14ac:dyDescent="0.25">
      <c r="A425" s="532" t="str">
        <f>IF(ISNUMBER(VALUE(SUBSTITUTE('Quantities Report'!$A425,"+",""))), VALUE(SUBSTITUTE('Quantities Report'!$A425,"+","")),IF('Quantities Report'!$A425="Totals:","End of Project",$A424))</f>
        <v>Station</v>
      </c>
      <c r="B425" s="473" t="str">
        <f>IF(ISNUMBER('Quantities Report'!$A425), "",TRIM(CLEAN(SUBSTITUTE('Quantities Report'!$A425, CHAR(160), " "))))</f>
        <v/>
      </c>
      <c r="C425" s="475">
        <f>'Quantities Report'!$D425</f>
        <v>0</v>
      </c>
    </row>
    <row r="426" spans="1:3" x14ac:dyDescent="0.25">
      <c r="A426" s="532" t="str">
        <f>IF(ISNUMBER(VALUE(SUBSTITUTE('Quantities Report'!$A426,"+",""))), VALUE(SUBSTITUTE('Quantities Report'!$A426,"+","")),IF('Quantities Report'!$A426="Totals:","End of Project",$A425))</f>
        <v>Station</v>
      </c>
      <c r="B426" s="473" t="str">
        <f>IF(ISNUMBER('Quantities Report'!$A426), "",TRIM(CLEAN(SUBSTITUTE('Quantities Report'!$A426, CHAR(160), " "))))</f>
        <v/>
      </c>
      <c r="C426" s="475">
        <f>'Quantities Report'!$D426</f>
        <v>0</v>
      </c>
    </row>
    <row r="427" spans="1:3" x14ac:dyDescent="0.25">
      <c r="A427" s="532" t="str">
        <f>IF(ISNUMBER(VALUE(SUBSTITUTE('Quantities Report'!$A427,"+",""))), VALUE(SUBSTITUTE('Quantities Report'!$A427,"+","")),IF('Quantities Report'!$A427="Totals:","End of Project",$A426))</f>
        <v>Station</v>
      </c>
      <c r="B427" s="473" t="str">
        <f>IF(ISNUMBER('Quantities Report'!$A427), "",TRIM(CLEAN(SUBSTITUTE('Quantities Report'!$A427, CHAR(160), " "))))</f>
        <v/>
      </c>
      <c r="C427" s="475">
        <f>'Quantities Report'!$D427</f>
        <v>0</v>
      </c>
    </row>
    <row r="428" spans="1:3" x14ac:dyDescent="0.25">
      <c r="A428" s="532" t="str">
        <f>IF(ISNUMBER(VALUE(SUBSTITUTE('Quantities Report'!$A428,"+",""))), VALUE(SUBSTITUTE('Quantities Report'!$A428,"+","")),IF('Quantities Report'!$A428="Totals:","End of Project",$A427))</f>
        <v>Station</v>
      </c>
      <c r="B428" s="473" t="str">
        <f>IF(ISNUMBER('Quantities Report'!$A428), "",TRIM(CLEAN(SUBSTITUTE('Quantities Report'!$A428, CHAR(160), " "))))</f>
        <v/>
      </c>
      <c r="C428" s="475">
        <f>'Quantities Report'!$D428</f>
        <v>0</v>
      </c>
    </row>
    <row r="429" spans="1:3" x14ac:dyDescent="0.25">
      <c r="A429" s="532" t="str">
        <f>IF(ISNUMBER(VALUE(SUBSTITUTE('Quantities Report'!$A429,"+",""))), VALUE(SUBSTITUTE('Quantities Report'!$A429,"+","")),IF('Quantities Report'!$A429="Totals:","End of Project",$A428))</f>
        <v>Station</v>
      </c>
      <c r="B429" s="473" t="str">
        <f>IF(ISNUMBER('Quantities Report'!$A429), "",TRIM(CLEAN(SUBSTITUTE('Quantities Report'!$A429, CHAR(160), " "))))</f>
        <v/>
      </c>
      <c r="C429" s="475">
        <f>'Quantities Report'!$D429</f>
        <v>0</v>
      </c>
    </row>
    <row r="430" spans="1:3" x14ac:dyDescent="0.25">
      <c r="A430" s="532" t="str">
        <f>IF(ISNUMBER(VALUE(SUBSTITUTE('Quantities Report'!$A430,"+",""))), VALUE(SUBSTITUTE('Quantities Report'!$A430,"+","")),IF('Quantities Report'!$A430="Totals:","End of Project",$A429))</f>
        <v>Station</v>
      </c>
      <c r="B430" s="473" t="str">
        <f>IF(ISNUMBER('Quantities Report'!$A430), "",TRIM(CLEAN(SUBSTITUTE('Quantities Report'!$A430, CHAR(160), " "))))</f>
        <v/>
      </c>
      <c r="C430" s="475">
        <f>'Quantities Report'!$D430</f>
        <v>0</v>
      </c>
    </row>
    <row r="431" spans="1:3" x14ac:dyDescent="0.25">
      <c r="A431" s="532" t="str">
        <f>IF(ISNUMBER(VALUE(SUBSTITUTE('Quantities Report'!$A431,"+",""))), VALUE(SUBSTITUTE('Quantities Report'!$A431,"+","")),IF('Quantities Report'!$A431="Totals:","End of Project",$A430))</f>
        <v>Station</v>
      </c>
      <c r="B431" s="473" t="str">
        <f>IF(ISNUMBER('Quantities Report'!$A431), "",TRIM(CLEAN(SUBSTITUTE('Quantities Report'!$A431, CHAR(160), " "))))</f>
        <v/>
      </c>
      <c r="C431" s="475">
        <f>'Quantities Report'!$D431</f>
        <v>0</v>
      </c>
    </row>
    <row r="432" spans="1:3" x14ac:dyDescent="0.25">
      <c r="A432" s="532" t="str">
        <f>IF(ISNUMBER(VALUE(SUBSTITUTE('Quantities Report'!$A432,"+",""))), VALUE(SUBSTITUTE('Quantities Report'!$A432,"+","")),IF('Quantities Report'!$A432="Totals:","End of Project",$A431))</f>
        <v>Station</v>
      </c>
      <c r="B432" s="473" t="str">
        <f>IF(ISNUMBER('Quantities Report'!$A432), "",TRIM(CLEAN(SUBSTITUTE('Quantities Report'!$A432, CHAR(160), " "))))</f>
        <v/>
      </c>
      <c r="C432" s="475">
        <f>'Quantities Report'!$D432</f>
        <v>0</v>
      </c>
    </row>
    <row r="433" spans="1:3" x14ac:dyDescent="0.25">
      <c r="A433" s="532" t="str">
        <f>IF(ISNUMBER(VALUE(SUBSTITUTE('Quantities Report'!$A433,"+",""))), VALUE(SUBSTITUTE('Quantities Report'!$A433,"+","")),IF('Quantities Report'!$A433="Totals:","End of Project",$A432))</f>
        <v>Station</v>
      </c>
      <c r="B433" s="473" t="str">
        <f>IF(ISNUMBER('Quantities Report'!$A433), "",TRIM(CLEAN(SUBSTITUTE('Quantities Report'!$A433, CHAR(160), " "))))</f>
        <v/>
      </c>
      <c r="C433" s="475">
        <f>'Quantities Report'!$D433</f>
        <v>0</v>
      </c>
    </row>
    <row r="434" spans="1:3" x14ac:dyDescent="0.25">
      <c r="A434" s="532" t="str">
        <f>IF(ISNUMBER(VALUE(SUBSTITUTE('Quantities Report'!$A434,"+",""))), VALUE(SUBSTITUTE('Quantities Report'!$A434,"+","")),IF('Quantities Report'!$A434="Totals:","End of Project",$A433))</f>
        <v>Station</v>
      </c>
      <c r="B434" s="473" t="str">
        <f>IF(ISNUMBER('Quantities Report'!$A434), "",TRIM(CLEAN(SUBSTITUTE('Quantities Report'!$A434, CHAR(160), " "))))</f>
        <v/>
      </c>
      <c r="C434" s="475">
        <f>'Quantities Report'!$D434</f>
        <v>0</v>
      </c>
    </row>
    <row r="435" spans="1:3" x14ac:dyDescent="0.25">
      <c r="A435" s="532" t="str">
        <f>IF(ISNUMBER(VALUE(SUBSTITUTE('Quantities Report'!$A435,"+",""))), VALUE(SUBSTITUTE('Quantities Report'!$A435,"+","")),IF('Quantities Report'!$A435="Totals:","End of Project",$A434))</f>
        <v>Station</v>
      </c>
      <c r="B435" s="473" t="str">
        <f>IF(ISNUMBER('Quantities Report'!$A435), "",TRIM(CLEAN(SUBSTITUTE('Quantities Report'!$A435, CHAR(160), " "))))</f>
        <v/>
      </c>
      <c r="C435" s="475">
        <f>'Quantities Report'!$D435</f>
        <v>0</v>
      </c>
    </row>
    <row r="436" spans="1:3" x14ac:dyDescent="0.25">
      <c r="A436" s="532" t="str">
        <f>IF(ISNUMBER(VALUE(SUBSTITUTE('Quantities Report'!$A436,"+",""))), VALUE(SUBSTITUTE('Quantities Report'!$A436,"+","")),IF('Quantities Report'!$A436="Totals:","End of Project",$A435))</f>
        <v>Station</v>
      </c>
      <c r="B436" s="473" t="str">
        <f>IF(ISNUMBER('Quantities Report'!$A436), "",TRIM(CLEAN(SUBSTITUTE('Quantities Report'!$A436, CHAR(160), " "))))</f>
        <v/>
      </c>
      <c r="C436" s="475">
        <f>'Quantities Report'!$D436</f>
        <v>0</v>
      </c>
    </row>
    <row r="437" spans="1:3" x14ac:dyDescent="0.25">
      <c r="A437" s="532" t="str">
        <f>IF(ISNUMBER(VALUE(SUBSTITUTE('Quantities Report'!$A437,"+",""))), VALUE(SUBSTITUTE('Quantities Report'!$A437,"+","")),IF('Quantities Report'!$A437="Totals:","End of Project",$A436))</f>
        <v>Station</v>
      </c>
      <c r="B437" s="473" t="str">
        <f>IF(ISNUMBER('Quantities Report'!$A437), "",TRIM(CLEAN(SUBSTITUTE('Quantities Report'!$A437, CHAR(160), " "))))</f>
        <v/>
      </c>
      <c r="C437" s="475">
        <f>'Quantities Report'!$D437</f>
        <v>0</v>
      </c>
    </row>
    <row r="438" spans="1:3" x14ac:dyDescent="0.25">
      <c r="A438" s="532" t="str">
        <f>IF(ISNUMBER(VALUE(SUBSTITUTE('Quantities Report'!$A438,"+",""))), VALUE(SUBSTITUTE('Quantities Report'!$A438,"+","")),IF('Quantities Report'!$A438="Totals:","End of Project",$A437))</f>
        <v>Station</v>
      </c>
      <c r="B438" s="473" t="str">
        <f>IF(ISNUMBER('Quantities Report'!$A438), "",TRIM(CLEAN(SUBSTITUTE('Quantities Report'!$A438, CHAR(160), " "))))</f>
        <v/>
      </c>
      <c r="C438" s="475">
        <f>'Quantities Report'!$D438</f>
        <v>0</v>
      </c>
    </row>
    <row r="439" spans="1:3" x14ac:dyDescent="0.25">
      <c r="A439" s="532" t="str">
        <f>IF(ISNUMBER(VALUE(SUBSTITUTE('Quantities Report'!$A439,"+",""))), VALUE(SUBSTITUTE('Quantities Report'!$A439,"+","")),IF('Quantities Report'!$A439="Totals:","End of Project",$A438))</f>
        <v>Station</v>
      </c>
      <c r="B439" s="473" t="str">
        <f>IF(ISNUMBER('Quantities Report'!$A439), "",TRIM(CLEAN(SUBSTITUTE('Quantities Report'!$A439, CHAR(160), " "))))</f>
        <v/>
      </c>
      <c r="C439" s="475">
        <f>'Quantities Report'!$D439</f>
        <v>0</v>
      </c>
    </row>
    <row r="440" spans="1:3" x14ac:dyDescent="0.25">
      <c r="A440" s="532" t="str">
        <f>IF(ISNUMBER(VALUE(SUBSTITUTE('Quantities Report'!$A440,"+",""))), VALUE(SUBSTITUTE('Quantities Report'!$A440,"+","")),IF('Quantities Report'!$A440="Totals:","End of Project",$A439))</f>
        <v>Station</v>
      </c>
      <c r="B440" s="473" t="str">
        <f>IF(ISNUMBER('Quantities Report'!$A440), "",TRIM(CLEAN(SUBSTITUTE('Quantities Report'!$A440, CHAR(160), " "))))</f>
        <v/>
      </c>
      <c r="C440" s="475">
        <f>'Quantities Report'!$D440</f>
        <v>0</v>
      </c>
    </row>
    <row r="441" spans="1:3" x14ac:dyDescent="0.25">
      <c r="A441" s="532" t="str">
        <f>IF(ISNUMBER(VALUE(SUBSTITUTE('Quantities Report'!$A441,"+",""))), VALUE(SUBSTITUTE('Quantities Report'!$A441,"+","")),IF('Quantities Report'!$A441="Totals:","End of Project",$A440))</f>
        <v>Station</v>
      </c>
      <c r="B441" s="473" t="str">
        <f>IF(ISNUMBER('Quantities Report'!$A441), "",TRIM(CLEAN(SUBSTITUTE('Quantities Report'!$A441, CHAR(160), " "))))</f>
        <v/>
      </c>
      <c r="C441" s="475">
        <f>'Quantities Report'!$D441</f>
        <v>0</v>
      </c>
    </row>
    <row r="442" spans="1:3" x14ac:dyDescent="0.25">
      <c r="A442" s="532" t="str">
        <f>IF(ISNUMBER(VALUE(SUBSTITUTE('Quantities Report'!$A442,"+",""))), VALUE(SUBSTITUTE('Quantities Report'!$A442,"+","")),IF('Quantities Report'!$A442="Totals:","End of Project",$A441))</f>
        <v>Station</v>
      </c>
      <c r="B442" s="473" t="str">
        <f>IF(ISNUMBER('Quantities Report'!$A442), "",TRIM(CLEAN(SUBSTITUTE('Quantities Report'!$A442, CHAR(160), " "))))</f>
        <v/>
      </c>
      <c r="C442" s="475">
        <f>'Quantities Report'!$D442</f>
        <v>0</v>
      </c>
    </row>
    <row r="443" spans="1:3" x14ac:dyDescent="0.25">
      <c r="A443" s="532" t="str">
        <f>IF(ISNUMBER(VALUE(SUBSTITUTE('Quantities Report'!$A443,"+",""))), VALUE(SUBSTITUTE('Quantities Report'!$A443,"+","")),IF('Quantities Report'!$A443="Totals:","End of Project",$A442))</f>
        <v>Station</v>
      </c>
      <c r="B443" s="473" t="str">
        <f>IF(ISNUMBER('Quantities Report'!$A443), "",TRIM(CLEAN(SUBSTITUTE('Quantities Report'!$A443, CHAR(160), " "))))</f>
        <v/>
      </c>
      <c r="C443" s="475">
        <f>'Quantities Report'!$D443</f>
        <v>0</v>
      </c>
    </row>
    <row r="444" spans="1:3" x14ac:dyDescent="0.25">
      <c r="A444" s="532" t="str">
        <f>IF(ISNUMBER(VALUE(SUBSTITUTE('Quantities Report'!$A444,"+",""))), VALUE(SUBSTITUTE('Quantities Report'!$A444,"+","")),IF('Quantities Report'!$A444="Totals:","End of Project",$A443))</f>
        <v>Station</v>
      </c>
      <c r="B444" s="473" t="str">
        <f>IF(ISNUMBER('Quantities Report'!$A444), "",TRIM(CLEAN(SUBSTITUTE('Quantities Report'!$A444, CHAR(160), " "))))</f>
        <v/>
      </c>
      <c r="C444" s="475">
        <f>'Quantities Report'!$D444</f>
        <v>0</v>
      </c>
    </row>
    <row r="445" spans="1:3" x14ac:dyDescent="0.25">
      <c r="A445" s="532" t="str">
        <f>IF(ISNUMBER(VALUE(SUBSTITUTE('Quantities Report'!$A445,"+",""))), VALUE(SUBSTITUTE('Quantities Report'!$A445,"+","")),IF('Quantities Report'!$A445="Totals:","End of Project",$A444))</f>
        <v>Station</v>
      </c>
      <c r="B445" s="473" t="str">
        <f>IF(ISNUMBER('Quantities Report'!$A445), "",TRIM(CLEAN(SUBSTITUTE('Quantities Report'!$A445, CHAR(160), " "))))</f>
        <v/>
      </c>
      <c r="C445" s="475">
        <f>'Quantities Report'!$D445</f>
        <v>0</v>
      </c>
    </row>
    <row r="446" spans="1:3" x14ac:dyDescent="0.25">
      <c r="A446" s="532" t="str">
        <f>IF(ISNUMBER(VALUE(SUBSTITUTE('Quantities Report'!$A446,"+",""))), VALUE(SUBSTITUTE('Quantities Report'!$A446,"+","")),IF('Quantities Report'!$A446="Totals:","End of Project",$A445))</f>
        <v>Station</v>
      </c>
      <c r="B446" s="473" t="str">
        <f>IF(ISNUMBER('Quantities Report'!$A446), "",TRIM(CLEAN(SUBSTITUTE('Quantities Report'!$A446, CHAR(160), " "))))</f>
        <v/>
      </c>
      <c r="C446" s="475">
        <f>'Quantities Report'!$D446</f>
        <v>0</v>
      </c>
    </row>
    <row r="447" spans="1:3" x14ac:dyDescent="0.25">
      <c r="A447" s="532" t="str">
        <f>IF(ISNUMBER(VALUE(SUBSTITUTE('Quantities Report'!$A447,"+",""))), VALUE(SUBSTITUTE('Quantities Report'!$A447,"+","")),IF('Quantities Report'!$A447="Totals:","End of Project",$A446))</f>
        <v>Station</v>
      </c>
      <c r="B447" s="473" t="str">
        <f>IF(ISNUMBER('Quantities Report'!$A447), "",TRIM(CLEAN(SUBSTITUTE('Quantities Report'!$A447, CHAR(160), " "))))</f>
        <v/>
      </c>
      <c r="C447" s="475">
        <f>'Quantities Report'!$D447</f>
        <v>0</v>
      </c>
    </row>
    <row r="448" spans="1:3" x14ac:dyDescent="0.25">
      <c r="A448" s="532" t="str">
        <f>IF(ISNUMBER(VALUE(SUBSTITUTE('Quantities Report'!$A448,"+",""))), VALUE(SUBSTITUTE('Quantities Report'!$A448,"+","")),IF('Quantities Report'!$A448="Totals:","End of Project",$A447))</f>
        <v>Station</v>
      </c>
      <c r="B448" s="473" t="str">
        <f>IF(ISNUMBER('Quantities Report'!$A448), "",TRIM(CLEAN(SUBSTITUTE('Quantities Report'!$A448, CHAR(160), " "))))</f>
        <v/>
      </c>
      <c r="C448" s="475">
        <f>'Quantities Report'!$D448</f>
        <v>0</v>
      </c>
    </row>
    <row r="449" spans="1:3" x14ac:dyDescent="0.25">
      <c r="A449" s="532" t="str">
        <f>IF(ISNUMBER(VALUE(SUBSTITUTE('Quantities Report'!$A449,"+",""))), VALUE(SUBSTITUTE('Quantities Report'!$A449,"+","")),IF('Quantities Report'!$A449="Totals:","End of Project",$A448))</f>
        <v>Station</v>
      </c>
      <c r="B449" s="473" t="str">
        <f>IF(ISNUMBER('Quantities Report'!$A449), "",TRIM(CLEAN(SUBSTITUTE('Quantities Report'!$A449, CHAR(160), " "))))</f>
        <v/>
      </c>
      <c r="C449" s="475">
        <f>'Quantities Report'!$D449</f>
        <v>0</v>
      </c>
    </row>
    <row r="450" spans="1:3" x14ac:dyDescent="0.25">
      <c r="A450" s="532" t="str">
        <f>IF(ISNUMBER(VALUE(SUBSTITUTE('Quantities Report'!$A450,"+",""))), VALUE(SUBSTITUTE('Quantities Report'!$A450,"+","")),IF('Quantities Report'!$A450="Totals:","End of Project",$A449))</f>
        <v>Station</v>
      </c>
      <c r="B450" s="473" t="str">
        <f>IF(ISNUMBER('Quantities Report'!$A450), "",TRIM(CLEAN(SUBSTITUTE('Quantities Report'!$A450, CHAR(160), " "))))</f>
        <v/>
      </c>
      <c r="C450" s="475">
        <f>'Quantities Report'!$D450</f>
        <v>0</v>
      </c>
    </row>
    <row r="451" spans="1:3" x14ac:dyDescent="0.25">
      <c r="A451" s="532" t="str">
        <f>IF(ISNUMBER(VALUE(SUBSTITUTE('Quantities Report'!$A451,"+",""))), VALUE(SUBSTITUTE('Quantities Report'!$A451,"+","")),IF('Quantities Report'!$A451="Totals:","End of Project",$A450))</f>
        <v>Station</v>
      </c>
      <c r="B451" s="473" t="str">
        <f>IF(ISNUMBER('Quantities Report'!$A451), "",TRIM(CLEAN(SUBSTITUTE('Quantities Report'!$A451, CHAR(160), " "))))</f>
        <v/>
      </c>
      <c r="C451" s="475">
        <f>'Quantities Report'!$D451</f>
        <v>0</v>
      </c>
    </row>
    <row r="452" spans="1:3" x14ac:dyDescent="0.25">
      <c r="A452" s="532" t="str">
        <f>IF(ISNUMBER(VALUE(SUBSTITUTE('Quantities Report'!$A452,"+",""))), VALUE(SUBSTITUTE('Quantities Report'!$A452,"+","")),IF('Quantities Report'!$A452="Totals:","End of Project",$A451))</f>
        <v>Station</v>
      </c>
      <c r="B452" s="473" t="str">
        <f>IF(ISNUMBER('Quantities Report'!$A452), "",TRIM(CLEAN(SUBSTITUTE('Quantities Report'!$A452, CHAR(160), " "))))</f>
        <v/>
      </c>
      <c r="C452" s="475">
        <f>'Quantities Report'!$D452</f>
        <v>0</v>
      </c>
    </row>
    <row r="453" spans="1:3" x14ac:dyDescent="0.25">
      <c r="A453" s="532" t="str">
        <f>IF(ISNUMBER(VALUE(SUBSTITUTE('Quantities Report'!$A453,"+",""))), VALUE(SUBSTITUTE('Quantities Report'!$A453,"+","")),IF('Quantities Report'!$A453="Totals:","End of Project",$A452))</f>
        <v>Station</v>
      </c>
      <c r="B453" s="473" t="str">
        <f>IF(ISNUMBER('Quantities Report'!$A453), "",TRIM(CLEAN(SUBSTITUTE('Quantities Report'!$A453, CHAR(160), " "))))</f>
        <v/>
      </c>
      <c r="C453" s="475">
        <f>'Quantities Report'!$D453</f>
        <v>0</v>
      </c>
    </row>
    <row r="454" spans="1:3" x14ac:dyDescent="0.25">
      <c r="A454" s="532" t="str">
        <f>IF(ISNUMBER(VALUE(SUBSTITUTE('Quantities Report'!$A454,"+",""))), VALUE(SUBSTITUTE('Quantities Report'!$A454,"+","")),IF('Quantities Report'!$A454="Totals:","End of Project",$A453))</f>
        <v>Station</v>
      </c>
      <c r="B454" s="473" t="str">
        <f>IF(ISNUMBER('Quantities Report'!$A454), "",TRIM(CLEAN(SUBSTITUTE('Quantities Report'!$A454, CHAR(160), " "))))</f>
        <v/>
      </c>
      <c r="C454" s="475">
        <f>'Quantities Report'!$D454</f>
        <v>0</v>
      </c>
    </row>
    <row r="455" spans="1:3" x14ac:dyDescent="0.25">
      <c r="A455" s="532" t="str">
        <f>IF(ISNUMBER(VALUE(SUBSTITUTE('Quantities Report'!$A455,"+",""))), VALUE(SUBSTITUTE('Quantities Report'!$A455,"+","")),IF('Quantities Report'!$A455="Totals:","End of Project",$A454))</f>
        <v>Station</v>
      </c>
      <c r="B455" s="473" t="str">
        <f>IF(ISNUMBER('Quantities Report'!$A455), "",TRIM(CLEAN(SUBSTITUTE('Quantities Report'!$A455, CHAR(160), " "))))</f>
        <v/>
      </c>
      <c r="C455" s="475">
        <f>'Quantities Report'!$D455</f>
        <v>0</v>
      </c>
    </row>
    <row r="456" spans="1:3" x14ac:dyDescent="0.25">
      <c r="A456" s="532" t="str">
        <f>IF(ISNUMBER(VALUE(SUBSTITUTE('Quantities Report'!$A456,"+",""))), VALUE(SUBSTITUTE('Quantities Report'!$A456,"+","")),IF('Quantities Report'!$A456="Totals:","End of Project",$A455))</f>
        <v>Station</v>
      </c>
      <c r="B456" s="473" t="str">
        <f>IF(ISNUMBER('Quantities Report'!$A456), "",TRIM(CLEAN(SUBSTITUTE('Quantities Report'!$A456, CHAR(160), " "))))</f>
        <v/>
      </c>
      <c r="C456" s="475">
        <f>'Quantities Report'!$D456</f>
        <v>0</v>
      </c>
    </row>
    <row r="457" spans="1:3" x14ac:dyDescent="0.25">
      <c r="A457" s="532" t="str">
        <f>IF(ISNUMBER(VALUE(SUBSTITUTE('Quantities Report'!$A457,"+",""))), VALUE(SUBSTITUTE('Quantities Report'!$A457,"+","")),IF('Quantities Report'!$A457="Totals:","End of Project",$A456))</f>
        <v>Station</v>
      </c>
      <c r="B457" s="473" t="str">
        <f>IF(ISNUMBER('Quantities Report'!$A457), "",TRIM(CLEAN(SUBSTITUTE('Quantities Report'!$A457, CHAR(160), " "))))</f>
        <v/>
      </c>
      <c r="C457" s="475">
        <f>'Quantities Report'!$D457</f>
        <v>0</v>
      </c>
    </row>
    <row r="458" spans="1:3" x14ac:dyDescent="0.25">
      <c r="A458" s="532" t="str">
        <f>IF(ISNUMBER(VALUE(SUBSTITUTE('Quantities Report'!$A458,"+",""))), VALUE(SUBSTITUTE('Quantities Report'!$A458,"+","")),IF('Quantities Report'!$A458="Totals:","End of Project",$A457))</f>
        <v>Station</v>
      </c>
      <c r="B458" s="473" t="str">
        <f>IF(ISNUMBER('Quantities Report'!$A458), "",TRIM(CLEAN(SUBSTITUTE('Quantities Report'!$A458, CHAR(160), " "))))</f>
        <v/>
      </c>
      <c r="C458" s="475">
        <f>'Quantities Report'!$D458</f>
        <v>0</v>
      </c>
    </row>
    <row r="459" spans="1:3" x14ac:dyDescent="0.25">
      <c r="A459" s="532" t="str">
        <f>IF(ISNUMBER(VALUE(SUBSTITUTE('Quantities Report'!$A459,"+",""))), VALUE(SUBSTITUTE('Quantities Report'!$A459,"+","")),IF('Quantities Report'!$A459="Totals:","End of Project",$A458))</f>
        <v>Station</v>
      </c>
      <c r="B459" s="473" t="str">
        <f>IF(ISNUMBER('Quantities Report'!$A459), "",TRIM(CLEAN(SUBSTITUTE('Quantities Report'!$A459, CHAR(160), " "))))</f>
        <v/>
      </c>
      <c r="C459" s="475">
        <f>'Quantities Report'!$D459</f>
        <v>0</v>
      </c>
    </row>
    <row r="460" spans="1:3" x14ac:dyDescent="0.25">
      <c r="A460" s="532" t="str">
        <f>IF(ISNUMBER(VALUE(SUBSTITUTE('Quantities Report'!$A460,"+",""))), VALUE(SUBSTITUTE('Quantities Report'!$A460,"+","")),IF('Quantities Report'!$A460="Totals:","End of Project",$A459))</f>
        <v>Station</v>
      </c>
      <c r="B460" s="473" t="str">
        <f>IF(ISNUMBER('Quantities Report'!$A460), "",TRIM(CLEAN(SUBSTITUTE('Quantities Report'!$A460, CHAR(160), " "))))</f>
        <v/>
      </c>
      <c r="C460" s="475">
        <f>'Quantities Report'!$D460</f>
        <v>0</v>
      </c>
    </row>
    <row r="461" spans="1:3" x14ac:dyDescent="0.25">
      <c r="A461" s="532" t="str">
        <f>IF(ISNUMBER(VALUE(SUBSTITUTE('Quantities Report'!$A461,"+",""))), VALUE(SUBSTITUTE('Quantities Report'!$A461,"+","")),IF('Quantities Report'!$A461="Totals:","End of Project",$A460))</f>
        <v>Station</v>
      </c>
      <c r="B461" s="473" t="str">
        <f>IF(ISNUMBER('Quantities Report'!$A461), "",TRIM(CLEAN(SUBSTITUTE('Quantities Report'!$A461, CHAR(160), " "))))</f>
        <v/>
      </c>
      <c r="C461" s="475">
        <f>'Quantities Report'!$D461</f>
        <v>0</v>
      </c>
    </row>
    <row r="462" spans="1:3" x14ac:dyDescent="0.25">
      <c r="A462" s="532" t="str">
        <f>IF(ISNUMBER(VALUE(SUBSTITUTE('Quantities Report'!$A462,"+",""))), VALUE(SUBSTITUTE('Quantities Report'!$A462,"+","")),IF('Quantities Report'!$A462="Totals:","End of Project",$A461))</f>
        <v>Station</v>
      </c>
      <c r="B462" s="473" t="str">
        <f>IF(ISNUMBER('Quantities Report'!$A462), "",TRIM(CLEAN(SUBSTITUTE('Quantities Report'!$A462, CHAR(160), " "))))</f>
        <v/>
      </c>
      <c r="C462" s="475">
        <f>'Quantities Report'!$D462</f>
        <v>0</v>
      </c>
    </row>
    <row r="463" spans="1:3" x14ac:dyDescent="0.25">
      <c r="A463" s="532" t="str">
        <f>IF(ISNUMBER(VALUE(SUBSTITUTE('Quantities Report'!$A463,"+",""))), VALUE(SUBSTITUTE('Quantities Report'!$A463,"+","")),IF('Quantities Report'!$A463="Totals:","End of Project",$A462))</f>
        <v>Station</v>
      </c>
      <c r="B463" s="473" t="str">
        <f>IF(ISNUMBER('Quantities Report'!$A463), "",TRIM(CLEAN(SUBSTITUTE('Quantities Report'!$A463, CHAR(160), " "))))</f>
        <v/>
      </c>
      <c r="C463" s="475">
        <f>'Quantities Report'!$D463</f>
        <v>0</v>
      </c>
    </row>
    <row r="464" spans="1:3" x14ac:dyDescent="0.25">
      <c r="A464" s="532" t="str">
        <f>IF(ISNUMBER(VALUE(SUBSTITUTE('Quantities Report'!$A464,"+",""))), VALUE(SUBSTITUTE('Quantities Report'!$A464,"+","")),IF('Quantities Report'!$A464="Totals:","End of Project",$A463))</f>
        <v>Station</v>
      </c>
      <c r="B464" s="473" t="str">
        <f>IF(ISNUMBER('Quantities Report'!$A464), "",TRIM(CLEAN(SUBSTITUTE('Quantities Report'!$A464, CHAR(160), " "))))</f>
        <v/>
      </c>
      <c r="C464" s="475">
        <f>'Quantities Report'!$D464</f>
        <v>0</v>
      </c>
    </row>
    <row r="465" spans="1:3" x14ac:dyDescent="0.25">
      <c r="A465" s="532" t="str">
        <f>IF(ISNUMBER(VALUE(SUBSTITUTE('Quantities Report'!$A465,"+",""))), VALUE(SUBSTITUTE('Quantities Report'!$A465,"+","")),IF('Quantities Report'!$A465="Totals:","End of Project",$A464))</f>
        <v>Station</v>
      </c>
      <c r="B465" s="473" t="str">
        <f>IF(ISNUMBER('Quantities Report'!$A465), "",TRIM(CLEAN(SUBSTITUTE('Quantities Report'!$A465, CHAR(160), " "))))</f>
        <v/>
      </c>
      <c r="C465" s="475">
        <f>'Quantities Report'!$D465</f>
        <v>0</v>
      </c>
    </row>
    <row r="466" spans="1:3" x14ac:dyDescent="0.25">
      <c r="A466" s="532" t="str">
        <f>IF(ISNUMBER(VALUE(SUBSTITUTE('Quantities Report'!$A466,"+",""))), VALUE(SUBSTITUTE('Quantities Report'!$A466,"+","")),IF('Quantities Report'!$A466="Totals:","End of Project",$A465))</f>
        <v>Station</v>
      </c>
      <c r="B466" s="473" t="str">
        <f>IF(ISNUMBER('Quantities Report'!$A466), "",TRIM(CLEAN(SUBSTITUTE('Quantities Report'!$A466, CHAR(160), " "))))</f>
        <v/>
      </c>
      <c r="C466" s="475">
        <f>'Quantities Report'!$D466</f>
        <v>0</v>
      </c>
    </row>
    <row r="467" spans="1:3" x14ac:dyDescent="0.25">
      <c r="A467" s="532" t="str">
        <f>IF(ISNUMBER(VALUE(SUBSTITUTE('Quantities Report'!$A467,"+",""))), VALUE(SUBSTITUTE('Quantities Report'!$A467,"+","")),IF('Quantities Report'!$A467="Totals:","End of Project",$A466))</f>
        <v>Station</v>
      </c>
      <c r="B467" s="473" t="str">
        <f>IF(ISNUMBER('Quantities Report'!$A467), "",TRIM(CLEAN(SUBSTITUTE('Quantities Report'!$A467, CHAR(160), " "))))</f>
        <v/>
      </c>
      <c r="C467" s="475">
        <f>'Quantities Report'!$D467</f>
        <v>0</v>
      </c>
    </row>
    <row r="468" spans="1:3" x14ac:dyDescent="0.25">
      <c r="A468" s="532" t="str">
        <f>IF(ISNUMBER(VALUE(SUBSTITUTE('Quantities Report'!$A468,"+",""))), VALUE(SUBSTITUTE('Quantities Report'!$A468,"+","")),IF('Quantities Report'!$A468="Totals:","End of Project",$A467))</f>
        <v>Station</v>
      </c>
      <c r="B468" s="473" t="str">
        <f>IF(ISNUMBER('Quantities Report'!$A468), "",TRIM(CLEAN(SUBSTITUTE('Quantities Report'!$A468, CHAR(160), " "))))</f>
        <v/>
      </c>
      <c r="C468" s="475">
        <f>'Quantities Report'!$D468</f>
        <v>0</v>
      </c>
    </row>
    <row r="469" spans="1:3" x14ac:dyDescent="0.25">
      <c r="A469" s="532" t="str">
        <f>IF(ISNUMBER(VALUE(SUBSTITUTE('Quantities Report'!$A469,"+",""))), VALUE(SUBSTITUTE('Quantities Report'!$A469,"+","")),IF('Quantities Report'!$A469="Totals:","End of Project",$A468))</f>
        <v>Station</v>
      </c>
      <c r="B469" s="473" t="str">
        <f>IF(ISNUMBER('Quantities Report'!$A469), "",TRIM(CLEAN(SUBSTITUTE('Quantities Report'!$A469, CHAR(160), " "))))</f>
        <v/>
      </c>
      <c r="C469" s="475">
        <f>'Quantities Report'!$D469</f>
        <v>0</v>
      </c>
    </row>
    <row r="470" spans="1:3" x14ac:dyDescent="0.25">
      <c r="A470" s="532" t="str">
        <f>IF(ISNUMBER(VALUE(SUBSTITUTE('Quantities Report'!$A470,"+",""))), VALUE(SUBSTITUTE('Quantities Report'!$A470,"+","")),IF('Quantities Report'!$A470="Totals:","End of Project",$A469))</f>
        <v>Station</v>
      </c>
      <c r="B470" s="473" t="str">
        <f>IF(ISNUMBER('Quantities Report'!$A470), "",TRIM(CLEAN(SUBSTITUTE('Quantities Report'!$A470, CHAR(160), " "))))</f>
        <v/>
      </c>
      <c r="C470" s="475">
        <f>'Quantities Report'!$D470</f>
        <v>0</v>
      </c>
    </row>
    <row r="471" spans="1:3" x14ac:dyDescent="0.25">
      <c r="A471" s="532" t="str">
        <f>IF(ISNUMBER(VALUE(SUBSTITUTE('Quantities Report'!$A471,"+",""))), VALUE(SUBSTITUTE('Quantities Report'!$A471,"+","")),IF('Quantities Report'!$A471="Totals:","End of Project",$A470))</f>
        <v>Station</v>
      </c>
      <c r="B471" s="473" t="str">
        <f>IF(ISNUMBER('Quantities Report'!$A471), "",TRIM(CLEAN(SUBSTITUTE('Quantities Report'!$A471, CHAR(160), " "))))</f>
        <v/>
      </c>
      <c r="C471" s="475">
        <f>'Quantities Report'!$D471</f>
        <v>0</v>
      </c>
    </row>
    <row r="472" spans="1:3" x14ac:dyDescent="0.25">
      <c r="A472" s="532" t="str">
        <f>IF(ISNUMBER(VALUE(SUBSTITUTE('Quantities Report'!$A472,"+",""))), VALUE(SUBSTITUTE('Quantities Report'!$A472,"+","")),IF('Quantities Report'!$A472="Totals:","End of Project",$A471))</f>
        <v>Station</v>
      </c>
      <c r="B472" s="473" t="str">
        <f>IF(ISNUMBER('Quantities Report'!$A472), "",TRIM(CLEAN(SUBSTITUTE('Quantities Report'!$A472, CHAR(160), " "))))</f>
        <v/>
      </c>
      <c r="C472" s="475">
        <f>'Quantities Report'!$D472</f>
        <v>0</v>
      </c>
    </row>
    <row r="473" spans="1:3" x14ac:dyDescent="0.25">
      <c r="A473" s="532" t="str">
        <f>IF(ISNUMBER(VALUE(SUBSTITUTE('Quantities Report'!$A473,"+",""))), VALUE(SUBSTITUTE('Quantities Report'!$A473,"+","")),IF('Quantities Report'!$A473="Totals:","End of Project",$A472))</f>
        <v>Station</v>
      </c>
      <c r="B473" s="473" t="str">
        <f>IF(ISNUMBER('Quantities Report'!$A473), "",TRIM(CLEAN(SUBSTITUTE('Quantities Report'!$A473, CHAR(160), " "))))</f>
        <v/>
      </c>
      <c r="C473" s="475">
        <f>'Quantities Report'!$D473</f>
        <v>0</v>
      </c>
    </row>
    <row r="474" spans="1:3" x14ac:dyDescent="0.25">
      <c r="A474" s="532" t="str">
        <f>IF(ISNUMBER(VALUE(SUBSTITUTE('Quantities Report'!$A474,"+",""))), VALUE(SUBSTITUTE('Quantities Report'!$A474,"+","")),IF('Quantities Report'!$A474="Totals:","End of Project",$A473))</f>
        <v>Station</v>
      </c>
      <c r="B474" s="473" t="str">
        <f>IF(ISNUMBER('Quantities Report'!$A474), "",TRIM(CLEAN(SUBSTITUTE('Quantities Report'!$A474, CHAR(160), " "))))</f>
        <v/>
      </c>
      <c r="C474" s="475">
        <f>'Quantities Report'!$D474</f>
        <v>0</v>
      </c>
    </row>
    <row r="475" spans="1:3" x14ac:dyDescent="0.25">
      <c r="A475" s="532" t="str">
        <f>IF(ISNUMBER(VALUE(SUBSTITUTE('Quantities Report'!$A475,"+",""))), VALUE(SUBSTITUTE('Quantities Report'!$A475,"+","")),IF('Quantities Report'!$A475="Totals:","End of Project",$A474))</f>
        <v>Station</v>
      </c>
      <c r="B475" s="473" t="str">
        <f>IF(ISNUMBER('Quantities Report'!$A475), "",TRIM(CLEAN(SUBSTITUTE('Quantities Report'!$A475, CHAR(160), " "))))</f>
        <v/>
      </c>
      <c r="C475" s="475">
        <f>'Quantities Report'!$D475</f>
        <v>0</v>
      </c>
    </row>
    <row r="476" spans="1:3" x14ac:dyDescent="0.25">
      <c r="A476" s="532" t="str">
        <f>IF(ISNUMBER(VALUE(SUBSTITUTE('Quantities Report'!$A476,"+",""))), VALUE(SUBSTITUTE('Quantities Report'!$A476,"+","")),IF('Quantities Report'!$A476="Totals:","End of Project",$A475))</f>
        <v>Station</v>
      </c>
      <c r="B476" s="473" t="str">
        <f>IF(ISNUMBER('Quantities Report'!$A476), "",TRIM(CLEAN(SUBSTITUTE('Quantities Report'!$A476, CHAR(160), " "))))</f>
        <v/>
      </c>
      <c r="C476" s="475">
        <f>'Quantities Report'!$D476</f>
        <v>0</v>
      </c>
    </row>
    <row r="477" spans="1:3" x14ac:dyDescent="0.25">
      <c r="A477" s="532" t="str">
        <f>IF(ISNUMBER(VALUE(SUBSTITUTE('Quantities Report'!$A477,"+",""))), VALUE(SUBSTITUTE('Quantities Report'!$A477,"+","")),IF('Quantities Report'!$A477="Totals:","End of Project",$A476))</f>
        <v>Station</v>
      </c>
      <c r="B477" s="473" t="str">
        <f>IF(ISNUMBER('Quantities Report'!$A477), "",TRIM(CLEAN(SUBSTITUTE('Quantities Report'!$A477, CHAR(160), " "))))</f>
        <v/>
      </c>
      <c r="C477" s="475">
        <f>'Quantities Report'!$D477</f>
        <v>0</v>
      </c>
    </row>
    <row r="478" spans="1:3" x14ac:dyDescent="0.25">
      <c r="A478" s="532" t="str">
        <f>IF(ISNUMBER(VALUE(SUBSTITUTE('Quantities Report'!$A478,"+",""))), VALUE(SUBSTITUTE('Quantities Report'!$A478,"+","")),IF('Quantities Report'!$A478="Totals:","End of Project",$A477))</f>
        <v>Station</v>
      </c>
      <c r="B478" s="473" t="str">
        <f>IF(ISNUMBER('Quantities Report'!$A478), "",TRIM(CLEAN(SUBSTITUTE('Quantities Report'!$A478, CHAR(160), " "))))</f>
        <v/>
      </c>
      <c r="C478" s="475">
        <f>'Quantities Report'!$D478</f>
        <v>0</v>
      </c>
    </row>
    <row r="479" spans="1:3" x14ac:dyDescent="0.25">
      <c r="A479" s="532" t="str">
        <f>IF(ISNUMBER(VALUE(SUBSTITUTE('Quantities Report'!$A479,"+",""))), VALUE(SUBSTITUTE('Quantities Report'!$A479,"+","")),IF('Quantities Report'!$A479="Totals:","End of Project",$A478))</f>
        <v>Station</v>
      </c>
      <c r="B479" s="473" t="str">
        <f>IF(ISNUMBER('Quantities Report'!$A479), "",TRIM(CLEAN(SUBSTITUTE('Quantities Report'!$A479, CHAR(160), " "))))</f>
        <v/>
      </c>
      <c r="C479" s="475">
        <f>'Quantities Report'!$D479</f>
        <v>0</v>
      </c>
    </row>
    <row r="480" spans="1:3" x14ac:dyDescent="0.25">
      <c r="A480" s="532" t="str">
        <f>IF(ISNUMBER(VALUE(SUBSTITUTE('Quantities Report'!$A480,"+",""))), VALUE(SUBSTITUTE('Quantities Report'!$A480,"+","")),IF('Quantities Report'!$A480="Totals:","End of Project",$A479))</f>
        <v>Station</v>
      </c>
      <c r="B480" s="473" t="str">
        <f>IF(ISNUMBER('Quantities Report'!$A480), "",TRIM(CLEAN(SUBSTITUTE('Quantities Report'!$A480, CHAR(160), " "))))</f>
        <v/>
      </c>
      <c r="C480" s="475">
        <f>'Quantities Report'!$D480</f>
        <v>0</v>
      </c>
    </row>
    <row r="481" spans="1:3" x14ac:dyDescent="0.25">
      <c r="A481" s="532" t="str">
        <f>IF(ISNUMBER(VALUE(SUBSTITUTE('Quantities Report'!$A481,"+",""))), VALUE(SUBSTITUTE('Quantities Report'!$A481,"+","")),IF('Quantities Report'!$A481="Totals:","End of Project",$A480))</f>
        <v>Station</v>
      </c>
      <c r="B481" s="473" t="str">
        <f>IF(ISNUMBER('Quantities Report'!$A481), "",TRIM(CLEAN(SUBSTITUTE('Quantities Report'!$A481, CHAR(160), " "))))</f>
        <v/>
      </c>
      <c r="C481" s="475">
        <f>'Quantities Report'!$D481</f>
        <v>0</v>
      </c>
    </row>
    <row r="482" spans="1:3" x14ac:dyDescent="0.25">
      <c r="A482" s="532" t="str">
        <f>IF(ISNUMBER(VALUE(SUBSTITUTE('Quantities Report'!$A482,"+",""))), VALUE(SUBSTITUTE('Quantities Report'!$A482,"+","")),IF('Quantities Report'!$A482="Totals:","End of Project",$A481))</f>
        <v>Station</v>
      </c>
      <c r="B482" s="473" t="str">
        <f>IF(ISNUMBER('Quantities Report'!$A482), "",TRIM(CLEAN(SUBSTITUTE('Quantities Report'!$A482, CHAR(160), " "))))</f>
        <v/>
      </c>
      <c r="C482" s="475">
        <f>'Quantities Report'!$D482</f>
        <v>0</v>
      </c>
    </row>
    <row r="483" spans="1:3" x14ac:dyDescent="0.25">
      <c r="A483" s="532" t="str">
        <f>IF(ISNUMBER(VALUE(SUBSTITUTE('Quantities Report'!$A483,"+",""))), VALUE(SUBSTITUTE('Quantities Report'!$A483,"+","")),IF('Quantities Report'!$A483="Totals:","End of Project",$A482))</f>
        <v>Station</v>
      </c>
      <c r="B483" s="473" t="str">
        <f>IF(ISNUMBER('Quantities Report'!$A483), "",TRIM(CLEAN(SUBSTITUTE('Quantities Report'!$A483, CHAR(160), " "))))</f>
        <v/>
      </c>
      <c r="C483" s="475">
        <f>'Quantities Report'!$D483</f>
        <v>0</v>
      </c>
    </row>
    <row r="484" spans="1:3" x14ac:dyDescent="0.25">
      <c r="A484" s="532" t="str">
        <f>IF(ISNUMBER(VALUE(SUBSTITUTE('Quantities Report'!$A484,"+",""))), VALUE(SUBSTITUTE('Quantities Report'!$A484,"+","")),IF('Quantities Report'!$A484="Totals:","End of Project",$A483))</f>
        <v>Station</v>
      </c>
      <c r="B484" s="473" t="str">
        <f>IF(ISNUMBER('Quantities Report'!$A484), "",TRIM(CLEAN(SUBSTITUTE('Quantities Report'!$A484, CHAR(160), " "))))</f>
        <v/>
      </c>
      <c r="C484" s="475">
        <f>'Quantities Report'!$D484</f>
        <v>0</v>
      </c>
    </row>
    <row r="485" spans="1:3" x14ac:dyDescent="0.25">
      <c r="A485" s="532" t="str">
        <f>IF(ISNUMBER(VALUE(SUBSTITUTE('Quantities Report'!$A485,"+",""))), VALUE(SUBSTITUTE('Quantities Report'!$A485,"+","")),IF('Quantities Report'!$A485="Totals:","End of Project",$A484))</f>
        <v>Station</v>
      </c>
      <c r="B485" s="473" t="str">
        <f>IF(ISNUMBER('Quantities Report'!$A485), "",TRIM(CLEAN(SUBSTITUTE('Quantities Report'!$A485, CHAR(160), " "))))</f>
        <v/>
      </c>
      <c r="C485" s="475">
        <f>'Quantities Report'!$D485</f>
        <v>0</v>
      </c>
    </row>
    <row r="486" spans="1:3" x14ac:dyDescent="0.25">
      <c r="A486" s="532" t="str">
        <f>IF(ISNUMBER(VALUE(SUBSTITUTE('Quantities Report'!$A486,"+",""))), VALUE(SUBSTITUTE('Quantities Report'!$A486,"+","")),IF('Quantities Report'!$A486="Totals:","End of Project",$A485))</f>
        <v>Station</v>
      </c>
      <c r="B486" s="473" t="str">
        <f>IF(ISNUMBER('Quantities Report'!$A486), "",TRIM(CLEAN(SUBSTITUTE('Quantities Report'!$A486, CHAR(160), " "))))</f>
        <v/>
      </c>
      <c r="C486" s="475">
        <f>'Quantities Report'!$D486</f>
        <v>0</v>
      </c>
    </row>
    <row r="487" spans="1:3" x14ac:dyDescent="0.25">
      <c r="A487" s="532" t="str">
        <f>IF(ISNUMBER(VALUE(SUBSTITUTE('Quantities Report'!$A487,"+",""))), VALUE(SUBSTITUTE('Quantities Report'!$A487,"+","")),IF('Quantities Report'!$A487="Totals:","End of Project",$A486))</f>
        <v>Station</v>
      </c>
      <c r="B487" s="473" t="str">
        <f>IF(ISNUMBER('Quantities Report'!$A487), "",TRIM(CLEAN(SUBSTITUTE('Quantities Report'!$A487, CHAR(160), " "))))</f>
        <v/>
      </c>
      <c r="C487" s="475">
        <f>'Quantities Report'!$D487</f>
        <v>0</v>
      </c>
    </row>
    <row r="488" spans="1:3" x14ac:dyDescent="0.25">
      <c r="A488" s="532" t="str">
        <f>IF(ISNUMBER(VALUE(SUBSTITUTE('Quantities Report'!$A488,"+",""))), VALUE(SUBSTITUTE('Quantities Report'!$A488,"+","")),IF('Quantities Report'!$A488="Totals:","End of Project",$A487))</f>
        <v>Station</v>
      </c>
      <c r="B488" s="473" t="str">
        <f>IF(ISNUMBER('Quantities Report'!$A488), "",TRIM(CLEAN(SUBSTITUTE('Quantities Report'!$A488, CHAR(160), " "))))</f>
        <v/>
      </c>
      <c r="C488" s="475">
        <f>'Quantities Report'!$D488</f>
        <v>0</v>
      </c>
    </row>
    <row r="489" spans="1:3" x14ac:dyDescent="0.25">
      <c r="A489" s="532" t="str">
        <f>IF(ISNUMBER(VALUE(SUBSTITUTE('Quantities Report'!$A489,"+",""))), VALUE(SUBSTITUTE('Quantities Report'!$A489,"+","")),IF('Quantities Report'!$A489="Totals:","End of Project",$A488))</f>
        <v>Station</v>
      </c>
      <c r="B489" s="473" t="str">
        <f>IF(ISNUMBER('Quantities Report'!$A489), "",TRIM(CLEAN(SUBSTITUTE('Quantities Report'!$A489, CHAR(160), " "))))</f>
        <v/>
      </c>
      <c r="C489" s="475">
        <f>'Quantities Report'!$D489</f>
        <v>0</v>
      </c>
    </row>
    <row r="490" spans="1:3" x14ac:dyDescent="0.25">
      <c r="A490" s="532" t="str">
        <f>IF(ISNUMBER(VALUE(SUBSTITUTE('Quantities Report'!$A490,"+",""))), VALUE(SUBSTITUTE('Quantities Report'!$A490,"+","")),IF('Quantities Report'!$A490="Totals:","End of Project",$A489))</f>
        <v>Station</v>
      </c>
      <c r="B490" s="473" t="str">
        <f>IF(ISNUMBER('Quantities Report'!$A490), "",TRIM(CLEAN(SUBSTITUTE('Quantities Report'!$A490, CHAR(160), " "))))</f>
        <v/>
      </c>
      <c r="C490" s="475">
        <f>'Quantities Report'!$D490</f>
        <v>0</v>
      </c>
    </row>
    <row r="491" spans="1:3" x14ac:dyDescent="0.25">
      <c r="A491" s="532" t="str">
        <f>IF(ISNUMBER(VALUE(SUBSTITUTE('Quantities Report'!$A491,"+",""))), VALUE(SUBSTITUTE('Quantities Report'!$A491,"+","")),IF('Quantities Report'!$A491="Totals:","End of Project",$A490))</f>
        <v>Station</v>
      </c>
      <c r="B491" s="473" t="str">
        <f>IF(ISNUMBER('Quantities Report'!$A491), "",TRIM(CLEAN(SUBSTITUTE('Quantities Report'!$A491, CHAR(160), " "))))</f>
        <v/>
      </c>
      <c r="C491" s="475">
        <f>'Quantities Report'!$D491</f>
        <v>0</v>
      </c>
    </row>
    <row r="492" spans="1:3" x14ac:dyDescent="0.25">
      <c r="A492" s="532" t="str">
        <f>IF(ISNUMBER(VALUE(SUBSTITUTE('Quantities Report'!$A492,"+",""))), VALUE(SUBSTITUTE('Quantities Report'!$A492,"+","")),IF('Quantities Report'!$A492="Totals:","End of Project",$A491))</f>
        <v>Station</v>
      </c>
      <c r="B492" s="473" t="str">
        <f>IF(ISNUMBER('Quantities Report'!$A492), "",TRIM(CLEAN(SUBSTITUTE('Quantities Report'!$A492, CHAR(160), " "))))</f>
        <v/>
      </c>
      <c r="C492" s="475">
        <f>'Quantities Report'!$D492</f>
        <v>0</v>
      </c>
    </row>
    <row r="493" spans="1:3" x14ac:dyDescent="0.25">
      <c r="A493" s="532" t="str">
        <f>IF(ISNUMBER(VALUE(SUBSTITUTE('Quantities Report'!$A493,"+",""))), VALUE(SUBSTITUTE('Quantities Report'!$A493,"+","")),IF('Quantities Report'!$A493="Totals:","End of Project",$A492))</f>
        <v>Station</v>
      </c>
      <c r="B493" s="473" t="str">
        <f>IF(ISNUMBER('Quantities Report'!$A493), "",TRIM(CLEAN(SUBSTITUTE('Quantities Report'!$A493, CHAR(160), " "))))</f>
        <v/>
      </c>
      <c r="C493" s="475">
        <f>'Quantities Report'!$D493</f>
        <v>0</v>
      </c>
    </row>
    <row r="494" spans="1:3" x14ac:dyDescent="0.25">
      <c r="A494" s="532" t="str">
        <f>IF(ISNUMBER(VALUE(SUBSTITUTE('Quantities Report'!$A494,"+",""))), VALUE(SUBSTITUTE('Quantities Report'!$A494,"+","")),IF('Quantities Report'!$A494="Totals:","End of Project",$A493))</f>
        <v>Station</v>
      </c>
      <c r="B494" s="473" t="str">
        <f>IF(ISNUMBER('Quantities Report'!$A494), "",TRIM(CLEAN(SUBSTITUTE('Quantities Report'!$A494, CHAR(160), " "))))</f>
        <v/>
      </c>
      <c r="C494" s="475">
        <f>'Quantities Report'!$D494</f>
        <v>0</v>
      </c>
    </row>
    <row r="495" spans="1:3" x14ac:dyDescent="0.25">
      <c r="A495" s="532" t="str">
        <f>IF(ISNUMBER(VALUE(SUBSTITUTE('Quantities Report'!$A495,"+",""))), VALUE(SUBSTITUTE('Quantities Report'!$A495,"+","")),IF('Quantities Report'!$A495="Totals:","End of Project",$A494))</f>
        <v>Station</v>
      </c>
      <c r="B495" s="473" t="str">
        <f>IF(ISNUMBER('Quantities Report'!$A495), "",TRIM(CLEAN(SUBSTITUTE('Quantities Report'!$A495, CHAR(160), " "))))</f>
        <v/>
      </c>
      <c r="C495" s="475">
        <f>'Quantities Report'!$D495</f>
        <v>0</v>
      </c>
    </row>
    <row r="496" spans="1:3" x14ac:dyDescent="0.25">
      <c r="A496" s="532" t="str">
        <f>IF(ISNUMBER(VALUE(SUBSTITUTE('Quantities Report'!$A496,"+",""))), VALUE(SUBSTITUTE('Quantities Report'!$A496,"+","")),IF('Quantities Report'!$A496="Totals:","End of Project",$A495))</f>
        <v>Station</v>
      </c>
      <c r="B496" s="473" t="str">
        <f>IF(ISNUMBER('Quantities Report'!$A496), "",TRIM(CLEAN(SUBSTITUTE('Quantities Report'!$A496, CHAR(160), " "))))</f>
        <v/>
      </c>
      <c r="C496" s="475">
        <f>'Quantities Report'!$D496</f>
        <v>0</v>
      </c>
    </row>
    <row r="497" spans="1:3" x14ac:dyDescent="0.25">
      <c r="A497" s="532" t="str">
        <f>IF(ISNUMBER(VALUE(SUBSTITUTE('Quantities Report'!$A497,"+",""))), VALUE(SUBSTITUTE('Quantities Report'!$A497,"+","")),IF('Quantities Report'!$A497="Totals:","End of Project",$A496))</f>
        <v>Station</v>
      </c>
      <c r="B497" s="473" t="str">
        <f>IF(ISNUMBER('Quantities Report'!$A497), "",TRIM(CLEAN(SUBSTITUTE('Quantities Report'!$A497, CHAR(160), " "))))</f>
        <v/>
      </c>
      <c r="C497" s="475">
        <f>'Quantities Report'!$D497</f>
        <v>0</v>
      </c>
    </row>
    <row r="498" spans="1:3" x14ac:dyDescent="0.25">
      <c r="A498" s="532" t="str">
        <f>IF(ISNUMBER(VALUE(SUBSTITUTE('Quantities Report'!$A498,"+",""))), VALUE(SUBSTITUTE('Quantities Report'!$A498,"+","")),IF('Quantities Report'!$A498="Totals:","End of Project",$A497))</f>
        <v>Station</v>
      </c>
      <c r="B498" s="473" t="str">
        <f>IF(ISNUMBER('Quantities Report'!$A498), "",TRIM(CLEAN(SUBSTITUTE('Quantities Report'!$A498, CHAR(160), " "))))</f>
        <v/>
      </c>
      <c r="C498" s="475">
        <f>'Quantities Report'!$D498</f>
        <v>0</v>
      </c>
    </row>
    <row r="499" spans="1:3" x14ac:dyDescent="0.25">
      <c r="A499" s="532" t="str">
        <f>IF(ISNUMBER(VALUE(SUBSTITUTE('Quantities Report'!$A499,"+",""))), VALUE(SUBSTITUTE('Quantities Report'!$A499,"+","")),IF('Quantities Report'!$A499="Totals:","End of Project",$A498))</f>
        <v>Station</v>
      </c>
      <c r="B499" s="473" t="str">
        <f>IF(ISNUMBER('Quantities Report'!$A499), "",TRIM(CLEAN(SUBSTITUTE('Quantities Report'!$A499, CHAR(160), " "))))</f>
        <v/>
      </c>
      <c r="C499" s="475">
        <f>'Quantities Report'!$D499</f>
        <v>0</v>
      </c>
    </row>
    <row r="500" spans="1:3" x14ac:dyDescent="0.25">
      <c r="A500" s="532" t="str">
        <f>IF(ISNUMBER(VALUE(SUBSTITUTE('Quantities Report'!$A500,"+",""))), VALUE(SUBSTITUTE('Quantities Report'!$A500,"+","")),IF('Quantities Report'!$A500="Totals:","End of Project",$A499))</f>
        <v>Station</v>
      </c>
      <c r="B500" s="473" t="str">
        <f>IF(ISNUMBER('Quantities Report'!$A500), "",TRIM(CLEAN(SUBSTITUTE('Quantities Report'!$A500, CHAR(160), " "))))</f>
        <v/>
      </c>
      <c r="C500" s="475">
        <f>'Quantities Report'!$D500</f>
        <v>0</v>
      </c>
    </row>
    <row r="501" spans="1:3" x14ac:dyDescent="0.25">
      <c r="A501" s="532" t="str">
        <f>IF(ISNUMBER(VALUE(SUBSTITUTE('Quantities Report'!$A501,"+",""))), VALUE(SUBSTITUTE('Quantities Report'!$A501,"+","")),IF('Quantities Report'!$A501="Totals:","End of Project",$A500))</f>
        <v>Station</v>
      </c>
      <c r="B501" s="473" t="str">
        <f>IF(ISNUMBER('Quantities Report'!$A501), "",TRIM(CLEAN(SUBSTITUTE('Quantities Report'!$A501, CHAR(160), " "))))</f>
        <v/>
      </c>
      <c r="C501" s="475">
        <f>'Quantities Report'!$D501</f>
        <v>0</v>
      </c>
    </row>
    <row r="502" spans="1:3" x14ac:dyDescent="0.25">
      <c r="A502" s="532" t="str">
        <f>IF(ISNUMBER(VALUE(SUBSTITUTE('Quantities Report'!$A502,"+",""))), VALUE(SUBSTITUTE('Quantities Report'!$A502,"+","")),IF('Quantities Report'!$A502="Totals:","End of Project",$A501))</f>
        <v>Station</v>
      </c>
      <c r="B502" s="473" t="str">
        <f>IF(ISNUMBER('Quantities Report'!$A502), "",TRIM(CLEAN(SUBSTITUTE('Quantities Report'!$A502, CHAR(160), " "))))</f>
        <v/>
      </c>
      <c r="C502" s="475">
        <f>'Quantities Report'!$D502</f>
        <v>0</v>
      </c>
    </row>
    <row r="503" spans="1:3" x14ac:dyDescent="0.25">
      <c r="A503" s="532" t="str">
        <f>IF(ISNUMBER(VALUE(SUBSTITUTE('Quantities Report'!$A503,"+",""))), VALUE(SUBSTITUTE('Quantities Report'!$A503,"+","")),IF('Quantities Report'!$A503="Totals:","End of Project",$A502))</f>
        <v>Station</v>
      </c>
      <c r="B503" s="473" t="str">
        <f>IF(ISNUMBER('Quantities Report'!$A503), "",TRIM(CLEAN(SUBSTITUTE('Quantities Report'!$A503, CHAR(160), " "))))</f>
        <v/>
      </c>
      <c r="C503" s="475">
        <f>'Quantities Report'!$D503</f>
        <v>0</v>
      </c>
    </row>
    <row r="504" spans="1:3" x14ac:dyDescent="0.25">
      <c r="A504" s="532" t="str">
        <f>IF(ISNUMBER(VALUE(SUBSTITUTE('Quantities Report'!$A504,"+",""))), VALUE(SUBSTITUTE('Quantities Report'!$A504,"+","")),IF('Quantities Report'!$A504="Totals:","End of Project",$A503))</f>
        <v>Station</v>
      </c>
      <c r="B504" s="473" t="str">
        <f>IF(ISNUMBER('Quantities Report'!$A504), "",TRIM(CLEAN(SUBSTITUTE('Quantities Report'!$A504, CHAR(160), " "))))</f>
        <v/>
      </c>
      <c r="C504" s="475">
        <f>'Quantities Report'!$D504</f>
        <v>0</v>
      </c>
    </row>
    <row r="505" spans="1:3" x14ac:dyDescent="0.25">
      <c r="A505" s="532" t="str">
        <f>IF(ISNUMBER(VALUE(SUBSTITUTE('Quantities Report'!$A505,"+",""))), VALUE(SUBSTITUTE('Quantities Report'!$A505,"+","")),IF('Quantities Report'!$A505="Totals:","End of Project",$A504))</f>
        <v>Station</v>
      </c>
      <c r="B505" s="473" t="str">
        <f>IF(ISNUMBER('Quantities Report'!$A505), "",TRIM(CLEAN(SUBSTITUTE('Quantities Report'!$A505, CHAR(160), " "))))</f>
        <v/>
      </c>
      <c r="C505" s="475">
        <f>'Quantities Report'!$D505</f>
        <v>0</v>
      </c>
    </row>
    <row r="506" spans="1:3" x14ac:dyDescent="0.25">
      <c r="A506" s="532" t="str">
        <f>IF(ISNUMBER(VALUE(SUBSTITUTE('Quantities Report'!$A506,"+",""))), VALUE(SUBSTITUTE('Quantities Report'!$A506,"+","")),IF('Quantities Report'!$A506="Totals:","End of Project",$A505))</f>
        <v>Station</v>
      </c>
      <c r="B506" s="473" t="str">
        <f>IF(ISNUMBER('Quantities Report'!$A506), "",TRIM(CLEAN(SUBSTITUTE('Quantities Report'!$A506, CHAR(160), " "))))</f>
        <v/>
      </c>
      <c r="C506" s="475">
        <f>'Quantities Report'!$D506</f>
        <v>0</v>
      </c>
    </row>
    <row r="507" spans="1:3" x14ac:dyDescent="0.25">
      <c r="A507" s="532" t="str">
        <f>IF(ISNUMBER(VALUE(SUBSTITUTE('Quantities Report'!$A507,"+",""))), VALUE(SUBSTITUTE('Quantities Report'!$A507,"+","")),IF('Quantities Report'!$A507="Totals:","End of Project",$A506))</f>
        <v>Station</v>
      </c>
      <c r="B507" s="473" t="str">
        <f>IF(ISNUMBER('Quantities Report'!$A507), "",TRIM(CLEAN(SUBSTITUTE('Quantities Report'!$A507, CHAR(160), " "))))</f>
        <v/>
      </c>
      <c r="C507" s="475">
        <f>'Quantities Report'!$D507</f>
        <v>0</v>
      </c>
    </row>
    <row r="508" spans="1:3" x14ac:dyDescent="0.25">
      <c r="A508" s="532" t="str">
        <f>IF(ISNUMBER(VALUE(SUBSTITUTE('Quantities Report'!$A508,"+",""))), VALUE(SUBSTITUTE('Quantities Report'!$A508,"+","")),IF('Quantities Report'!$A508="Totals:","End of Project",$A507))</f>
        <v>Station</v>
      </c>
      <c r="B508" s="473" t="str">
        <f>IF(ISNUMBER('Quantities Report'!$A508), "",TRIM(CLEAN(SUBSTITUTE('Quantities Report'!$A508, CHAR(160), " "))))</f>
        <v/>
      </c>
      <c r="C508" s="475">
        <f>'Quantities Report'!$D508</f>
        <v>0</v>
      </c>
    </row>
    <row r="509" spans="1:3" x14ac:dyDescent="0.25">
      <c r="A509" s="532" t="str">
        <f>IF(ISNUMBER(VALUE(SUBSTITUTE('Quantities Report'!$A509,"+",""))), VALUE(SUBSTITUTE('Quantities Report'!$A509,"+","")),IF('Quantities Report'!$A509="Totals:","End of Project",$A508))</f>
        <v>Station</v>
      </c>
      <c r="B509" s="473" t="str">
        <f>IF(ISNUMBER('Quantities Report'!$A509), "",TRIM(CLEAN(SUBSTITUTE('Quantities Report'!$A509, CHAR(160), " "))))</f>
        <v/>
      </c>
      <c r="C509" s="475">
        <f>'Quantities Report'!$D509</f>
        <v>0</v>
      </c>
    </row>
    <row r="510" spans="1:3" x14ac:dyDescent="0.25">
      <c r="A510" s="532" t="str">
        <f>IF(ISNUMBER(VALUE(SUBSTITUTE('Quantities Report'!$A510,"+",""))), VALUE(SUBSTITUTE('Quantities Report'!$A510,"+","")),IF('Quantities Report'!$A510="Totals:","End of Project",$A509))</f>
        <v>Station</v>
      </c>
      <c r="B510" s="473" t="str">
        <f>IF(ISNUMBER('Quantities Report'!$A510), "",TRIM(CLEAN(SUBSTITUTE('Quantities Report'!$A510, CHAR(160), " "))))</f>
        <v/>
      </c>
      <c r="C510" s="475">
        <f>'Quantities Report'!$D510</f>
        <v>0</v>
      </c>
    </row>
    <row r="511" spans="1:3" x14ac:dyDescent="0.25">
      <c r="A511" s="532" t="str">
        <f>IF(ISNUMBER(VALUE(SUBSTITUTE('Quantities Report'!$A511,"+",""))), VALUE(SUBSTITUTE('Quantities Report'!$A511,"+","")),IF('Quantities Report'!$A511="Totals:","End of Project",$A510))</f>
        <v>Station</v>
      </c>
      <c r="B511" s="473" t="str">
        <f>IF(ISNUMBER('Quantities Report'!$A511), "",TRIM(CLEAN(SUBSTITUTE('Quantities Report'!$A511, CHAR(160), " "))))</f>
        <v/>
      </c>
      <c r="C511" s="475">
        <f>'Quantities Report'!$D511</f>
        <v>0</v>
      </c>
    </row>
    <row r="512" spans="1:3" x14ac:dyDescent="0.25">
      <c r="A512" s="532" t="str">
        <f>IF(ISNUMBER(VALUE(SUBSTITUTE('Quantities Report'!$A512,"+",""))), VALUE(SUBSTITUTE('Quantities Report'!$A512,"+","")),IF('Quantities Report'!$A512="Totals:","End of Project",$A511))</f>
        <v>Station</v>
      </c>
      <c r="B512" s="473" t="str">
        <f>IF(ISNUMBER('Quantities Report'!$A512), "",TRIM(CLEAN(SUBSTITUTE('Quantities Report'!$A512, CHAR(160), " "))))</f>
        <v/>
      </c>
      <c r="C512" s="475">
        <f>'Quantities Report'!$D512</f>
        <v>0</v>
      </c>
    </row>
    <row r="513" spans="1:3" x14ac:dyDescent="0.25">
      <c r="A513" s="532" t="str">
        <f>IF(ISNUMBER(VALUE(SUBSTITUTE('Quantities Report'!$A513,"+",""))), VALUE(SUBSTITUTE('Quantities Report'!$A513,"+","")),IF('Quantities Report'!$A513="Totals:","End of Project",$A512))</f>
        <v>Station</v>
      </c>
      <c r="B513" s="473" t="str">
        <f>IF(ISNUMBER('Quantities Report'!$A513), "",TRIM(CLEAN(SUBSTITUTE('Quantities Report'!$A513, CHAR(160), " "))))</f>
        <v/>
      </c>
      <c r="C513" s="475">
        <f>'Quantities Report'!$D513</f>
        <v>0</v>
      </c>
    </row>
    <row r="514" spans="1:3" x14ac:dyDescent="0.25">
      <c r="A514" s="532" t="str">
        <f>IF(ISNUMBER(VALUE(SUBSTITUTE('Quantities Report'!$A514,"+",""))), VALUE(SUBSTITUTE('Quantities Report'!$A514,"+","")),IF('Quantities Report'!$A514="Totals:","End of Project",$A513))</f>
        <v>Station</v>
      </c>
      <c r="B514" s="473" t="str">
        <f>IF(ISNUMBER('Quantities Report'!$A514), "",TRIM(CLEAN(SUBSTITUTE('Quantities Report'!$A514, CHAR(160), " "))))</f>
        <v/>
      </c>
      <c r="C514" s="475">
        <f>'Quantities Report'!$D514</f>
        <v>0</v>
      </c>
    </row>
    <row r="515" spans="1:3" x14ac:dyDescent="0.25">
      <c r="A515" s="532" t="str">
        <f>IF(ISNUMBER(VALUE(SUBSTITUTE('Quantities Report'!$A515,"+",""))), VALUE(SUBSTITUTE('Quantities Report'!$A515,"+","")),IF('Quantities Report'!$A515="Totals:","End of Project",$A514))</f>
        <v>Station</v>
      </c>
      <c r="B515" s="473" t="str">
        <f>IF(ISNUMBER('Quantities Report'!$A515), "",TRIM(CLEAN(SUBSTITUTE('Quantities Report'!$A515, CHAR(160), " "))))</f>
        <v/>
      </c>
      <c r="C515" s="475">
        <f>'Quantities Report'!$D515</f>
        <v>0</v>
      </c>
    </row>
    <row r="516" spans="1:3" x14ac:dyDescent="0.25">
      <c r="A516" s="532" t="str">
        <f>IF(ISNUMBER(VALUE(SUBSTITUTE('Quantities Report'!$A516,"+",""))), VALUE(SUBSTITUTE('Quantities Report'!$A516,"+","")),IF('Quantities Report'!$A516="Totals:","End of Project",$A515))</f>
        <v>Station</v>
      </c>
      <c r="B516" s="473" t="str">
        <f>IF(ISNUMBER('Quantities Report'!$A516), "",TRIM(CLEAN(SUBSTITUTE('Quantities Report'!$A516, CHAR(160), " "))))</f>
        <v/>
      </c>
      <c r="C516" s="475">
        <f>'Quantities Report'!$D516</f>
        <v>0</v>
      </c>
    </row>
    <row r="517" spans="1:3" x14ac:dyDescent="0.25">
      <c r="A517" s="532" t="str">
        <f>IF(ISNUMBER(VALUE(SUBSTITUTE('Quantities Report'!$A517,"+",""))), VALUE(SUBSTITUTE('Quantities Report'!$A517,"+","")),IF('Quantities Report'!$A517="Totals:","End of Project",$A516))</f>
        <v>Station</v>
      </c>
      <c r="B517" s="473" t="str">
        <f>IF(ISNUMBER('Quantities Report'!$A517), "",TRIM(CLEAN(SUBSTITUTE('Quantities Report'!$A517, CHAR(160), " "))))</f>
        <v/>
      </c>
      <c r="C517" s="475">
        <f>'Quantities Report'!$D517</f>
        <v>0</v>
      </c>
    </row>
    <row r="518" spans="1:3" x14ac:dyDescent="0.25">
      <c r="A518" s="532" t="str">
        <f>IF(ISNUMBER(VALUE(SUBSTITUTE('Quantities Report'!$A518,"+",""))), VALUE(SUBSTITUTE('Quantities Report'!$A518,"+","")),IF('Quantities Report'!$A518="Totals:","End of Project",$A517))</f>
        <v>Station</v>
      </c>
      <c r="B518" s="473" t="str">
        <f>IF(ISNUMBER('Quantities Report'!$A518), "",TRIM(CLEAN(SUBSTITUTE('Quantities Report'!$A518, CHAR(160), " "))))</f>
        <v/>
      </c>
      <c r="C518" s="475">
        <f>'Quantities Report'!$D518</f>
        <v>0</v>
      </c>
    </row>
    <row r="519" spans="1:3" x14ac:dyDescent="0.25">
      <c r="A519" s="532" t="str">
        <f>IF(ISNUMBER(VALUE(SUBSTITUTE('Quantities Report'!$A519,"+",""))), VALUE(SUBSTITUTE('Quantities Report'!$A519,"+","")),IF('Quantities Report'!$A519="Totals:","End of Project",$A518))</f>
        <v>Station</v>
      </c>
      <c r="B519" s="473" t="str">
        <f>IF(ISNUMBER('Quantities Report'!$A519), "",TRIM(CLEAN(SUBSTITUTE('Quantities Report'!$A519, CHAR(160), " "))))</f>
        <v/>
      </c>
      <c r="C519" s="475">
        <f>'Quantities Report'!$D519</f>
        <v>0</v>
      </c>
    </row>
    <row r="520" spans="1:3" x14ac:dyDescent="0.25">
      <c r="A520" s="532" t="str">
        <f>IF(ISNUMBER(VALUE(SUBSTITUTE('Quantities Report'!$A520,"+",""))), VALUE(SUBSTITUTE('Quantities Report'!$A520,"+","")),IF('Quantities Report'!$A520="Totals:","End of Project",$A519))</f>
        <v>Station</v>
      </c>
      <c r="B520" s="473" t="str">
        <f>IF(ISNUMBER('Quantities Report'!$A520), "",TRIM(CLEAN(SUBSTITUTE('Quantities Report'!$A520, CHAR(160), " "))))</f>
        <v/>
      </c>
      <c r="C520" s="475">
        <f>'Quantities Report'!$D520</f>
        <v>0</v>
      </c>
    </row>
    <row r="521" spans="1:3" x14ac:dyDescent="0.25">
      <c r="A521" s="532" t="str">
        <f>IF(ISNUMBER(VALUE(SUBSTITUTE('Quantities Report'!$A521,"+",""))), VALUE(SUBSTITUTE('Quantities Report'!$A521,"+","")),IF('Quantities Report'!$A521="Totals:","End of Project",$A520))</f>
        <v>Station</v>
      </c>
      <c r="B521" s="473" t="str">
        <f>IF(ISNUMBER('Quantities Report'!$A521), "",TRIM(CLEAN(SUBSTITUTE('Quantities Report'!$A521, CHAR(160), " "))))</f>
        <v/>
      </c>
      <c r="C521" s="475">
        <f>'Quantities Report'!$D521</f>
        <v>0</v>
      </c>
    </row>
    <row r="522" spans="1:3" x14ac:dyDescent="0.25">
      <c r="A522" s="532" t="str">
        <f>IF(ISNUMBER(VALUE(SUBSTITUTE('Quantities Report'!$A522,"+",""))), VALUE(SUBSTITUTE('Quantities Report'!$A522,"+","")),IF('Quantities Report'!$A522="Totals:","End of Project",$A521))</f>
        <v>Station</v>
      </c>
      <c r="B522" s="473" t="str">
        <f>IF(ISNUMBER('Quantities Report'!$A522), "",TRIM(CLEAN(SUBSTITUTE('Quantities Report'!$A522, CHAR(160), " "))))</f>
        <v/>
      </c>
      <c r="C522" s="475">
        <f>'Quantities Report'!$D522</f>
        <v>0</v>
      </c>
    </row>
    <row r="523" spans="1:3" x14ac:dyDescent="0.25">
      <c r="A523" s="532" t="str">
        <f>IF(ISNUMBER(VALUE(SUBSTITUTE('Quantities Report'!$A523,"+",""))), VALUE(SUBSTITUTE('Quantities Report'!$A523,"+","")),IF('Quantities Report'!$A523="Totals:","End of Project",$A522))</f>
        <v>Station</v>
      </c>
      <c r="B523" s="473" t="str">
        <f>IF(ISNUMBER('Quantities Report'!$A523), "",TRIM(CLEAN(SUBSTITUTE('Quantities Report'!$A523, CHAR(160), " "))))</f>
        <v/>
      </c>
      <c r="C523" s="475">
        <f>'Quantities Report'!$D523</f>
        <v>0</v>
      </c>
    </row>
    <row r="524" spans="1:3" x14ac:dyDescent="0.25">
      <c r="A524" s="532" t="str">
        <f>IF(ISNUMBER(VALUE(SUBSTITUTE('Quantities Report'!$A524,"+",""))), VALUE(SUBSTITUTE('Quantities Report'!$A524,"+","")),IF('Quantities Report'!$A524="Totals:","End of Project",$A523))</f>
        <v>Station</v>
      </c>
      <c r="B524" s="473" t="str">
        <f>IF(ISNUMBER('Quantities Report'!$A524), "",TRIM(CLEAN(SUBSTITUTE('Quantities Report'!$A524, CHAR(160), " "))))</f>
        <v/>
      </c>
      <c r="C524" s="475">
        <f>'Quantities Report'!$D524</f>
        <v>0</v>
      </c>
    </row>
    <row r="525" spans="1:3" x14ac:dyDescent="0.25">
      <c r="A525" s="532" t="str">
        <f>IF(ISNUMBER(VALUE(SUBSTITUTE('Quantities Report'!$A525,"+",""))), VALUE(SUBSTITUTE('Quantities Report'!$A525,"+","")),IF('Quantities Report'!$A525="Totals:","End of Project",$A524))</f>
        <v>Station</v>
      </c>
      <c r="B525" s="473" t="str">
        <f>IF(ISNUMBER('Quantities Report'!$A525), "",TRIM(CLEAN(SUBSTITUTE('Quantities Report'!$A525, CHAR(160), " "))))</f>
        <v/>
      </c>
      <c r="C525" s="475">
        <f>'Quantities Report'!$D525</f>
        <v>0</v>
      </c>
    </row>
    <row r="526" spans="1:3" x14ac:dyDescent="0.25">
      <c r="A526" s="532" t="str">
        <f>IF(ISNUMBER(VALUE(SUBSTITUTE('Quantities Report'!$A526,"+",""))), VALUE(SUBSTITUTE('Quantities Report'!$A526,"+","")),IF('Quantities Report'!$A526="Totals:","End of Project",$A525))</f>
        <v>Station</v>
      </c>
      <c r="B526" s="473" t="str">
        <f>IF(ISNUMBER('Quantities Report'!$A526), "",TRIM(CLEAN(SUBSTITUTE('Quantities Report'!$A526, CHAR(160), " "))))</f>
        <v/>
      </c>
      <c r="C526" s="475">
        <f>'Quantities Report'!$D526</f>
        <v>0</v>
      </c>
    </row>
    <row r="527" spans="1:3" x14ac:dyDescent="0.25">
      <c r="A527" s="532" t="str">
        <f>IF(ISNUMBER(VALUE(SUBSTITUTE('Quantities Report'!$A527,"+",""))), VALUE(SUBSTITUTE('Quantities Report'!$A527,"+","")),IF('Quantities Report'!$A527="Totals:","End of Project",$A526))</f>
        <v>Station</v>
      </c>
      <c r="B527" s="473" t="str">
        <f>IF(ISNUMBER('Quantities Report'!$A527), "",TRIM(CLEAN(SUBSTITUTE('Quantities Report'!$A527, CHAR(160), " "))))</f>
        <v/>
      </c>
      <c r="C527" s="475">
        <f>'Quantities Report'!$D527</f>
        <v>0</v>
      </c>
    </row>
    <row r="528" spans="1:3" x14ac:dyDescent="0.25">
      <c r="A528" s="532" t="str">
        <f>IF(ISNUMBER(VALUE(SUBSTITUTE('Quantities Report'!$A528,"+",""))), VALUE(SUBSTITUTE('Quantities Report'!$A528,"+","")),IF('Quantities Report'!$A528="Totals:","End of Project",$A527))</f>
        <v>Station</v>
      </c>
      <c r="B528" s="473" t="str">
        <f>IF(ISNUMBER('Quantities Report'!$A528), "",TRIM(CLEAN(SUBSTITUTE('Quantities Report'!$A528, CHAR(160), " "))))</f>
        <v/>
      </c>
      <c r="C528" s="475">
        <f>'Quantities Report'!$D528</f>
        <v>0</v>
      </c>
    </row>
    <row r="529" spans="1:3" x14ac:dyDescent="0.25">
      <c r="A529" s="532" t="str">
        <f>IF(ISNUMBER(VALUE(SUBSTITUTE('Quantities Report'!$A529,"+",""))), VALUE(SUBSTITUTE('Quantities Report'!$A529,"+","")),IF('Quantities Report'!$A529="Totals:","End of Project",$A528))</f>
        <v>Station</v>
      </c>
      <c r="B529" s="473" t="str">
        <f>IF(ISNUMBER('Quantities Report'!$A529), "",TRIM(CLEAN(SUBSTITUTE('Quantities Report'!$A529, CHAR(160), " "))))</f>
        <v/>
      </c>
      <c r="C529" s="475">
        <f>'Quantities Report'!$D529</f>
        <v>0</v>
      </c>
    </row>
    <row r="530" spans="1:3" x14ac:dyDescent="0.25">
      <c r="A530" s="532" t="str">
        <f>IF(ISNUMBER(VALUE(SUBSTITUTE('Quantities Report'!$A530,"+",""))), VALUE(SUBSTITUTE('Quantities Report'!$A530,"+","")),IF('Quantities Report'!$A530="Totals:","End of Project",$A529))</f>
        <v>Station</v>
      </c>
      <c r="B530" s="473" t="str">
        <f>IF(ISNUMBER('Quantities Report'!$A530), "",TRIM(CLEAN(SUBSTITUTE('Quantities Report'!$A530, CHAR(160), " "))))</f>
        <v/>
      </c>
      <c r="C530" s="475">
        <f>'Quantities Report'!$D530</f>
        <v>0</v>
      </c>
    </row>
    <row r="531" spans="1:3" x14ac:dyDescent="0.25">
      <c r="A531" s="532" t="str">
        <f>IF(ISNUMBER(VALUE(SUBSTITUTE('Quantities Report'!$A531,"+",""))), VALUE(SUBSTITUTE('Quantities Report'!$A531,"+","")),IF('Quantities Report'!$A531="Totals:","End of Project",$A530))</f>
        <v>Station</v>
      </c>
      <c r="B531" s="473" t="str">
        <f>IF(ISNUMBER('Quantities Report'!$A531), "",TRIM(CLEAN(SUBSTITUTE('Quantities Report'!$A531, CHAR(160), " "))))</f>
        <v/>
      </c>
      <c r="C531" s="475">
        <f>'Quantities Report'!$D531</f>
        <v>0</v>
      </c>
    </row>
    <row r="532" spans="1:3" x14ac:dyDescent="0.25">
      <c r="A532" s="532" t="str">
        <f>IF(ISNUMBER(VALUE(SUBSTITUTE('Quantities Report'!$A532,"+",""))), VALUE(SUBSTITUTE('Quantities Report'!$A532,"+","")),IF('Quantities Report'!$A532="Totals:","End of Project",$A531))</f>
        <v>Station</v>
      </c>
      <c r="B532" s="473" t="str">
        <f>IF(ISNUMBER('Quantities Report'!$A532), "",TRIM(CLEAN(SUBSTITUTE('Quantities Report'!$A532, CHAR(160), " "))))</f>
        <v/>
      </c>
      <c r="C532" s="475">
        <f>'Quantities Report'!$D532</f>
        <v>0</v>
      </c>
    </row>
    <row r="533" spans="1:3" x14ac:dyDescent="0.25">
      <c r="A533" s="532" t="str">
        <f>IF(ISNUMBER(VALUE(SUBSTITUTE('Quantities Report'!$A533,"+",""))), VALUE(SUBSTITUTE('Quantities Report'!$A533,"+","")),IF('Quantities Report'!$A533="Totals:","End of Project",$A532))</f>
        <v>Station</v>
      </c>
      <c r="B533" s="473" t="str">
        <f>IF(ISNUMBER('Quantities Report'!$A533), "",TRIM(CLEAN(SUBSTITUTE('Quantities Report'!$A533, CHAR(160), " "))))</f>
        <v/>
      </c>
      <c r="C533" s="475">
        <f>'Quantities Report'!$D533</f>
        <v>0</v>
      </c>
    </row>
    <row r="534" spans="1:3" x14ac:dyDescent="0.25">
      <c r="A534" s="532" t="str">
        <f>IF(ISNUMBER(VALUE(SUBSTITUTE('Quantities Report'!$A534,"+",""))), VALUE(SUBSTITUTE('Quantities Report'!$A534,"+","")),IF('Quantities Report'!$A534="Totals:","End of Project",$A533))</f>
        <v>Station</v>
      </c>
      <c r="B534" s="473" t="str">
        <f>IF(ISNUMBER('Quantities Report'!$A534), "",TRIM(CLEAN(SUBSTITUTE('Quantities Report'!$A534, CHAR(160), " "))))</f>
        <v/>
      </c>
      <c r="C534" s="475">
        <f>'Quantities Report'!$D534</f>
        <v>0</v>
      </c>
    </row>
    <row r="535" spans="1:3" x14ac:dyDescent="0.25">
      <c r="A535" s="532" t="str">
        <f>IF(ISNUMBER(VALUE(SUBSTITUTE('Quantities Report'!$A535,"+",""))), VALUE(SUBSTITUTE('Quantities Report'!$A535,"+","")),IF('Quantities Report'!$A535="Totals:","End of Project",$A534))</f>
        <v>Station</v>
      </c>
      <c r="B535" s="473" t="str">
        <f>IF(ISNUMBER('Quantities Report'!$A535), "",TRIM(CLEAN(SUBSTITUTE('Quantities Report'!$A535, CHAR(160), " "))))</f>
        <v/>
      </c>
      <c r="C535" s="475">
        <f>'Quantities Report'!$D535</f>
        <v>0</v>
      </c>
    </row>
    <row r="536" spans="1:3" x14ac:dyDescent="0.25">
      <c r="A536" s="532" t="str">
        <f>IF(ISNUMBER(VALUE(SUBSTITUTE('Quantities Report'!$A536,"+",""))), VALUE(SUBSTITUTE('Quantities Report'!$A536,"+","")),IF('Quantities Report'!$A536="Totals:","End of Project",$A535))</f>
        <v>Station</v>
      </c>
      <c r="B536" s="473" t="str">
        <f>IF(ISNUMBER('Quantities Report'!$A536), "",TRIM(CLEAN(SUBSTITUTE('Quantities Report'!$A536, CHAR(160), " "))))</f>
        <v/>
      </c>
      <c r="C536" s="475">
        <f>'Quantities Report'!$D536</f>
        <v>0</v>
      </c>
    </row>
    <row r="537" spans="1:3" x14ac:dyDescent="0.25">
      <c r="A537" s="532" t="str">
        <f>IF(ISNUMBER(VALUE(SUBSTITUTE('Quantities Report'!$A537,"+",""))), VALUE(SUBSTITUTE('Quantities Report'!$A537,"+","")),IF('Quantities Report'!$A537="Totals:","End of Project",$A536))</f>
        <v>Station</v>
      </c>
      <c r="B537" s="473" t="str">
        <f>IF(ISNUMBER('Quantities Report'!$A537), "",TRIM(CLEAN(SUBSTITUTE('Quantities Report'!$A537, CHAR(160), " "))))</f>
        <v/>
      </c>
      <c r="C537" s="475">
        <f>'Quantities Report'!$D537</f>
        <v>0</v>
      </c>
    </row>
    <row r="538" spans="1:3" x14ac:dyDescent="0.25">
      <c r="A538" s="532" t="str">
        <f>IF(ISNUMBER(VALUE(SUBSTITUTE('Quantities Report'!$A538,"+",""))), VALUE(SUBSTITUTE('Quantities Report'!$A538,"+","")),IF('Quantities Report'!$A538="Totals:","End of Project",$A537))</f>
        <v>Station</v>
      </c>
      <c r="B538" s="473" t="str">
        <f>IF(ISNUMBER('Quantities Report'!$A538), "",TRIM(CLEAN(SUBSTITUTE('Quantities Report'!$A538, CHAR(160), " "))))</f>
        <v/>
      </c>
      <c r="C538" s="475">
        <f>'Quantities Report'!$D538</f>
        <v>0</v>
      </c>
    </row>
    <row r="539" spans="1:3" x14ac:dyDescent="0.25">
      <c r="A539" s="532" t="str">
        <f>IF(ISNUMBER(VALUE(SUBSTITUTE('Quantities Report'!$A539,"+",""))), VALUE(SUBSTITUTE('Quantities Report'!$A539,"+","")),IF('Quantities Report'!$A539="Totals:","End of Project",$A538))</f>
        <v>Station</v>
      </c>
      <c r="B539" s="473" t="str">
        <f>IF(ISNUMBER('Quantities Report'!$A539), "",TRIM(CLEAN(SUBSTITUTE('Quantities Report'!$A539, CHAR(160), " "))))</f>
        <v/>
      </c>
      <c r="C539" s="475">
        <f>'Quantities Report'!$D539</f>
        <v>0</v>
      </c>
    </row>
    <row r="540" spans="1:3" x14ac:dyDescent="0.25">
      <c r="A540" s="532" t="str">
        <f>IF(ISNUMBER(VALUE(SUBSTITUTE('Quantities Report'!$A540,"+",""))), VALUE(SUBSTITUTE('Quantities Report'!$A540,"+","")),IF('Quantities Report'!$A540="Totals:","End of Project",$A539))</f>
        <v>Station</v>
      </c>
      <c r="B540" s="473" t="str">
        <f>IF(ISNUMBER('Quantities Report'!$A540), "",TRIM(CLEAN(SUBSTITUTE('Quantities Report'!$A540, CHAR(160), " "))))</f>
        <v/>
      </c>
      <c r="C540" s="475">
        <f>'Quantities Report'!$D540</f>
        <v>0</v>
      </c>
    </row>
    <row r="541" spans="1:3" x14ac:dyDescent="0.25">
      <c r="A541" s="532" t="str">
        <f>IF(ISNUMBER(VALUE(SUBSTITUTE('Quantities Report'!$A541,"+",""))), VALUE(SUBSTITUTE('Quantities Report'!$A541,"+","")),IF('Quantities Report'!$A541="Totals:","End of Project",$A540))</f>
        <v>Station</v>
      </c>
      <c r="B541" s="473" t="str">
        <f>IF(ISNUMBER('Quantities Report'!$A541), "",TRIM(CLEAN(SUBSTITUTE('Quantities Report'!$A541, CHAR(160), " "))))</f>
        <v/>
      </c>
      <c r="C541" s="475">
        <f>'Quantities Report'!$D541</f>
        <v>0</v>
      </c>
    </row>
    <row r="542" spans="1:3" x14ac:dyDescent="0.25">
      <c r="A542" s="532" t="str">
        <f>IF(ISNUMBER(VALUE(SUBSTITUTE('Quantities Report'!$A542,"+",""))), VALUE(SUBSTITUTE('Quantities Report'!$A542,"+","")),IF('Quantities Report'!$A542="Totals:","End of Project",$A541))</f>
        <v>Station</v>
      </c>
      <c r="B542" s="473" t="str">
        <f>IF(ISNUMBER('Quantities Report'!$A542), "",TRIM(CLEAN(SUBSTITUTE('Quantities Report'!$A542, CHAR(160), " "))))</f>
        <v/>
      </c>
      <c r="C542" s="475">
        <f>'Quantities Report'!$D542</f>
        <v>0</v>
      </c>
    </row>
    <row r="543" spans="1:3" x14ac:dyDescent="0.25">
      <c r="A543" s="532" t="str">
        <f>IF(ISNUMBER(VALUE(SUBSTITUTE('Quantities Report'!$A543,"+",""))), VALUE(SUBSTITUTE('Quantities Report'!$A543,"+","")),IF('Quantities Report'!$A543="Totals:","End of Project",$A542))</f>
        <v>Station</v>
      </c>
      <c r="B543" s="473" t="str">
        <f>IF(ISNUMBER('Quantities Report'!$A543), "",TRIM(CLEAN(SUBSTITUTE('Quantities Report'!$A543, CHAR(160), " "))))</f>
        <v/>
      </c>
      <c r="C543" s="475">
        <f>'Quantities Report'!$D543</f>
        <v>0</v>
      </c>
    </row>
    <row r="544" spans="1:3" x14ac:dyDescent="0.25">
      <c r="A544" s="532" t="str">
        <f>IF(ISNUMBER(VALUE(SUBSTITUTE('Quantities Report'!$A544,"+",""))), VALUE(SUBSTITUTE('Quantities Report'!$A544,"+","")),IF('Quantities Report'!$A544="Totals:","End of Project",$A543))</f>
        <v>Station</v>
      </c>
      <c r="B544" s="473" t="str">
        <f>IF(ISNUMBER('Quantities Report'!$A544), "",TRIM(CLEAN(SUBSTITUTE('Quantities Report'!$A544, CHAR(160), " "))))</f>
        <v/>
      </c>
      <c r="C544" s="475">
        <f>'Quantities Report'!$D544</f>
        <v>0</v>
      </c>
    </row>
    <row r="545" spans="1:3" x14ac:dyDescent="0.25">
      <c r="A545" s="532" t="str">
        <f>IF(ISNUMBER(VALUE(SUBSTITUTE('Quantities Report'!$A545,"+",""))), VALUE(SUBSTITUTE('Quantities Report'!$A545,"+","")),IF('Quantities Report'!$A545="Totals:","End of Project",$A544))</f>
        <v>Station</v>
      </c>
      <c r="B545" s="473" t="str">
        <f>IF(ISNUMBER('Quantities Report'!$A545), "",TRIM(CLEAN(SUBSTITUTE('Quantities Report'!$A545, CHAR(160), " "))))</f>
        <v/>
      </c>
      <c r="C545" s="475">
        <f>'Quantities Report'!$D545</f>
        <v>0</v>
      </c>
    </row>
    <row r="546" spans="1:3" x14ac:dyDescent="0.25">
      <c r="A546" s="532" t="str">
        <f>IF(ISNUMBER(VALUE(SUBSTITUTE('Quantities Report'!$A546,"+",""))), VALUE(SUBSTITUTE('Quantities Report'!$A546,"+","")),IF('Quantities Report'!$A546="Totals:","End of Project",$A545))</f>
        <v>Station</v>
      </c>
      <c r="B546" s="473" t="str">
        <f>IF(ISNUMBER('Quantities Report'!$A546), "",TRIM(CLEAN(SUBSTITUTE('Quantities Report'!$A546, CHAR(160), " "))))</f>
        <v/>
      </c>
      <c r="C546" s="475">
        <f>'Quantities Report'!$D546</f>
        <v>0</v>
      </c>
    </row>
    <row r="547" spans="1:3" x14ac:dyDescent="0.25">
      <c r="A547" s="532" t="str">
        <f>IF(ISNUMBER(VALUE(SUBSTITUTE('Quantities Report'!$A547,"+",""))), VALUE(SUBSTITUTE('Quantities Report'!$A547,"+","")),IF('Quantities Report'!$A547="Totals:","End of Project",$A546))</f>
        <v>Station</v>
      </c>
      <c r="B547" s="473" t="str">
        <f>IF(ISNUMBER('Quantities Report'!$A547), "",TRIM(CLEAN(SUBSTITUTE('Quantities Report'!$A547, CHAR(160), " "))))</f>
        <v/>
      </c>
      <c r="C547" s="475">
        <f>'Quantities Report'!$D547</f>
        <v>0</v>
      </c>
    </row>
    <row r="548" spans="1:3" x14ac:dyDescent="0.25">
      <c r="A548" s="532" t="str">
        <f>IF(ISNUMBER(VALUE(SUBSTITUTE('Quantities Report'!$A548,"+",""))), VALUE(SUBSTITUTE('Quantities Report'!$A548,"+","")),IF('Quantities Report'!$A548="Totals:","End of Project",$A547))</f>
        <v>Station</v>
      </c>
      <c r="B548" s="473" t="str">
        <f>IF(ISNUMBER('Quantities Report'!$A548), "",TRIM(CLEAN(SUBSTITUTE('Quantities Report'!$A548, CHAR(160), " "))))</f>
        <v/>
      </c>
      <c r="C548" s="475">
        <f>'Quantities Report'!$D548</f>
        <v>0</v>
      </c>
    </row>
    <row r="549" spans="1:3" x14ac:dyDescent="0.25">
      <c r="A549" s="532" t="str">
        <f>IF(ISNUMBER(VALUE(SUBSTITUTE('Quantities Report'!$A549,"+",""))), VALUE(SUBSTITUTE('Quantities Report'!$A549,"+","")),IF('Quantities Report'!$A549="Totals:","End of Project",$A548))</f>
        <v>Station</v>
      </c>
      <c r="B549" s="473" t="str">
        <f>IF(ISNUMBER('Quantities Report'!$A549), "",TRIM(CLEAN(SUBSTITUTE('Quantities Report'!$A549, CHAR(160), " "))))</f>
        <v/>
      </c>
      <c r="C549" s="475">
        <f>'Quantities Report'!$D549</f>
        <v>0</v>
      </c>
    </row>
    <row r="550" spans="1:3" x14ac:dyDescent="0.25">
      <c r="A550" s="532" t="str">
        <f>IF(ISNUMBER(VALUE(SUBSTITUTE('Quantities Report'!$A550,"+",""))), VALUE(SUBSTITUTE('Quantities Report'!$A550,"+","")),IF('Quantities Report'!$A550="Totals:","End of Project",$A549))</f>
        <v>Station</v>
      </c>
      <c r="B550" s="473" t="str">
        <f>IF(ISNUMBER('Quantities Report'!$A550), "",TRIM(CLEAN(SUBSTITUTE('Quantities Report'!$A550, CHAR(160), " "))))</f>
        <v/>
      </c>
      <c r="C550" s="475">
        <f>'Quantities Report'!$D550</f>
        <v>0</v>
      </c>
    </row>
    <row r="551" spans="1:3" x14ac:dyDescent="0.25">
      <c r="A551" s="532" t="str">
        <f>IF(ISNUMBER(VALUE(SUBSTITUTE('Quantities Report'!$A551,"+",""))), VALUE(SUBSTITUTE('Quantities Report'!$A551,"+","")),IF('Quantities Report'!$A551="Totals:","End of Project",$A550))</f>
        <v>Station</v>
      </c>
      <c r="B551" s="473" t="str">
        <f>IF(ISNUMBER('Quantities Report'!$A551), "",TRIM(CLEAN(SUBSTITUTE('Quantities Report'!$A551, CHAR(160), " "))))</f>
        <v/>
      </c>
      <c r="C551" s="475">
        <f>'Quantities Report'!$D551</f>
        <v>0</v>
      </c>
    </row>
    <row r="552" spans="1:3" x14ac:dyDescent="0.25">
      <c r="A552" s="532" t="str">
        <f>IF(ISNUMBER(VALUE(SUBSTITUTE('Quantities Report'!$A552,"+",""))), VALUE(SUBSTITUTE('Quantities Report'!$A552,"+","")),IF('Quantities Report'!$A552="Totals:","End of Project",$A551))</f>
        <v>Station</v>
      </c>
      <c r="B552" s="473" t="str">
        <f>IF(ISNUMBER('Quantities Report'!$A552), "",TRIM(CLEAN(SUBSTITUTE('Quantities Report'!$A552, CHAR(160), " "))))</f>
        <v/>
      </c>
      <c r="C552" s="475">
        <f>'Quantities Report'!$D552</f>
        <v>0</v>
      </c>
    </row>
    <row r="553" spans="1:3" x14ac:dyDescent="0.25">
      <c r="A553" s="532" t="str">
        <f>IF(ISNUMBER(VALUE(SUBSTITUTE('Quantities Report'!$A553,"+",""))), VALUE(SUBSTITUTE('Quantities Report'!$A553,"+","")),IF('Quantities Report'!$A553="Totals:","End of Project",$A552))</f>
        <v>Station</v>
      </c>
      <c r="B553" s="473" t="str">
        <f>IF(ISNUMBER('Quantities Report'!$A553), "",TRIM(CLEAN(SUBSTITUTE('Quantities Report'!$A553, CHAR(160), " "))))</f>
        <v/>
      </c>
      <c r="C553" s="475">
        <f>'Quantities Report'!$D553</f>
        <v>0</v>
      </c>
    </row>
    <row r="554" spans="1:3" x14ac:dyDescent="0.25">
      <c r="A554" s="532" t="str">
        <f>IF(ISNUMBER(VALUE(SUBSTITUTE('Quantities Report'!$A554,"+",""))), VALUE(SUBSTITUTE('Quantities Report'!$A554,"+","")),IF('Quantities Report'!$A554="Totals:","End of Project",$A553))</f>
        <v>Station</v>
      </c>
      <c r="B554" s="473" t="str">
        <f>IF(ISNUMBER('Quantities Report'!$A554), "",TRIM(CLEAN(SUBSTITUTE('Quantities Report'!$A554, CHAR(160), " "))))</f>
        <v/>
      </c>
      <c r="C554" s="475">
        <f>'Quantities Report'!$D554</f>
        <v>0</v>
      </c>
    </row>
    <row r="555" spans="1:3" x14ac:dyDescent="0.25">
      <c r="A555" s="532" t="str">
        <f>IF(ISNUMBER(VALUE(SUBSTITUTE('Quantities Report'!$A555,"+",""))), VALUE(SUBSTITUTE('Quantities Report'!$A555,"+","")),IF('Quantities Report'!$A555="Totals:","End of Project",$A554))</f>
        <v>Station</v>
      </c>
      <c r="B555" s="473" t="str">
        <f>IF(ISNUMBER('Quantities Report'!$A555), "",TRIM(CLEAN(SUBSTITUTE('Quantities Report'!$A555, CHAR(160), " "))))</f>
        <v/>
      </c>
      <c r="C555" s="475">
        <f>'Quantities Report'!$D555</f>
        <v>0</v>
      </c>
    </row>
    <row r="556" spans="1:3" x14ac:dyDescent="0.25">
      <c r="A556" s="532" t="str">
        <f>IF(ISNUMBER(VALUE(SUBSTITUTE('Quantities Report'!$A556,"+",""))), VALUE(SUBSTITUTE('Quantities Report'!$A556,"+","")),IF('Quantities Report'!$A556="Totals:","End of Project",$A555))</f>
        <v>Station</v>
      </c>
      <c r="B556" s="473" t="str">
        <f>IF(ISNUMBER('Quantities Report'!$A556), "",TRIM(CLEAN(SUBSTITUTE('Quantities Report'!$A556, CHAR(160), " "))))</f>
        <v/>
      </c>
      <c r="C556" s="475">
        <f>'Quantities Report'!$D556</f>
        <v>0</v>
      </c>
    </row>
    <row r="557" spans="1:3" x14ac:dyDescent="0.25">
      <c r="A557" s="532" t="str">
        <f>IF(ISNUMBER(VALUE(SUBSTITUTE('Quantities Report'!$A557,"+",""))), VALUE(SUBSTITUTE('Quantities Report'!$A557,"+","")),IF('Quantities Report'!$A557="Totals:","End of Project",$A556))</f>
        <v>Station</v>
      </c>
      <c r="B557" s="473" t="str">
        <f>IF(ISNUMBER('Quantities Report'!$A557), "",TRIM(CLEAN(SUBSTITUTE('Quantities Report'!$A557, CHAR(160), " "))))</f>
        <v/>
      </c>
      <c r="C557" s="475">
        <f>'Quantities Report'!$D557</f>
        <v>0</v>
      </c>
    </row>
    <row r="558" spans="1:3" x14ac:dyDescent="0.25">
      <c r="A558" s="532" t="str">
        <f>IF(ISNUMBER(VALUE(SUBSTITUTE('Quantities Report'!$A558,"+",""))), VALUE(SUBSTITUTE('Quantities Report'!$A558,"+","")),IF('Quantities Report'!$A558="Totals:","End of Project",$A557))</f>
        <v>Station</v>
      </c>
      <c r="B558" s="473" t="str">
        <f>IF(ISNUMBER('Quantities Report'!$A558), "",TRIM(CLEAN(SUBSTITUTE('Quantities Report'!$A558, CHAR(160), " "))))</f>
        <v/>
      </c>
      <c r="C558" s="475">
        <f>'Quantities Report'!$D558</f>
        <v>0</v>
      </c>
    </row>
    <row r="559" spans="1:3" x14ac:dyDescent="0.25">
      <c r="A559" s="532" t="str">
        <f>IF(ISNUMBER(VALUE(SUBSTITUTE('Quantities Report'!$A559,"+",""))), VALUE(SUBSTITUTE('Quantities Report'!$A559,"+","")),IF('Quantities Report'!$A559="Totals:","End of Project",$A558))</f>
        <v>Station</v>
      </c>
      <c r="B559" s="473" t="str">
        <f>IF(ISNUMBER('Quantities Report'!$A559), "",TRIM(CLEAN(SUBSTITUTE('Quantities Report'!$A559, CHAR(160), " "))))</f>
        <v/>
      </c>
      <c r="C559" s="475">
        <f>'Quantities Report'!$D559</f>
        <v>0</v>
      </c>
    </row>
    <row r="560" spans="1:3" x14ac:dyDescent="0.25">
      <c r="A560" s="532" t="str">
        <f>IF(ISNUMBER(VALUE(SUBSTITUTE('Quantities Report'!$A560,"+",""))), VALUE(SUBSTITUTE('Quantities Report'!$A560,"+","")),IF('Quantities Report'!$A560="Totals:","End of Project",$A559))</f>
        <v>Station</v>
      </c>
      <c r="B560" s="473" t="str">
        <f>IF(ISNUMBER('Quantities Report'!$A560), "",TRIM(CLEAN(SUBSTITUTE('Quantities Report'!$A560, CHAR(160), " "))))</f>
        <v/>
      </c>
      <c r="C560" s="475">
        <f>'Quantities Report'!$D560</f>
        <v>0</v>
      </c>
    </row>
    <row r="561" spans="1:3" x14ac:dyDescent="0.25">
      <c r="A561" s="532" t="str">
        <f>IF(ISNUMBER(VALUE(SUBSTITUTE('Quantities Report'!$A561,"+",""))), VALUE(SUBSTITUTE('Quantities Report'!$A561,"+","")),IF('Quantities Report'!$A561="Totals:","End of Project",$A560))</f>
        <v>Station</v>
      </c>
      <c r="B561" s="473" t="str">
        <f>IF(ISNUMBER('Quantities Report'!$A561), "",TRIM(CLEAN(SUBSTITUTE('Quantities Report'!$A561, CHAR(160), " "))))</f>
        <v/>
      </c>
      <c r="C561" s="475">
        <f>'Quantities Report'!$D561</f>
        <v>0</v>
      </c>
    </row>
    <row r="562" spans="1:3" x14ac:dyDescent="0.25">
      <c r="A562" s="532" t="str">
        <f>IF(ISNUMBER(VALUE(SUBSTITUTE('Quantities Report'!$A562,"+",""))), VALUE(SUBSTITUTE('Quantities Report'!$A562,"+","")),IF('Quantities Report'!$A562="Totals:","End of Project",$A561))</f>
        <v>Station</v>
      </c>
      <c r="B562" s="473" t="str">
        <f>IF(ISNUMBER('Quantities Report'!$A562), "",TRIM(CLEAN(SUBSTITUTE('Quantities Report'!$A562, CHAR(160), " "))))</f>
        <v/>
      </c>
      <c r="C562" s="475">
        <f>'Quantities Report'!$D562</f>
        <v>0</v>
      </c>
    </row>
    <row r="563" spans="1:3" x14ac:dyDescent="0.25">
      <c r="A563" s="532" t="str">
        <f>IF(ISNUMBER(VALUE(SUBSTITUTE('Quantities Report'!$A563,"+",""))), VALUE(SUBSTITUTE('Quantities Report'!$A563,"+","")),IF('Quantities Report'!$A563="Totals:","End of Project",$A562))</f>
        <v>Station</v>
      </c>
      <c r="B563" s="473" t="str">
        <f>IF(ISNUMBER('Quantities Report'!$A563), "",TRIM(CLEAN(SUBSTITUTE('Quantities Report'!$A563, CHAR(160), " "))))</f>
        <v/>
      </c>
      <c r="C563" s="475">
        <f>'Quantities Report'!$D563</f>
        <v>0</v>
      </c>
    </row>
    <row r="564" spans="1:3" x14ac:dyDescent="0.25">
      <c r="A564" s="532" t="str">
        <f>IF(ISNUMBER(VALUE(SUBSTITUTE('Quantities Report'!$A564,"+",""))), VALUE(SUBSTITUTE('Quantities Report'!$A564,"+","")),IF('Quantities Report'!$A564="Totals:","End of Project",$A563))</f>
        <v>Station</v>
      </c>
      <c r="B564" s="473" t="str">
        <f>IF(ISNUMBER('Quantities Report'!$A564), "",TRIM(CLEAN(SUBSTITUTE('Quantities Report'!$A564, CHAR(160), " "))))</f>
        <v/>
      </c>
      <c r="C564" s="475">
        <f>'Quantities Report'!$D564</f>
        <v>0</v>
      </c>
    </row>
    <row r="565" spans="1:3" x14ac:dyDescent="0.25">
      <c r="A565" s="532" t="str">
        <f>IF(ISNUMBER(VALUE(SUBSTITUTE('Quantities Report'!$A565,"+",""))), VALUE(SUBSTITUTE('Quantities Report'!$A565,"+","")),IF('Quantities Report'!$A565="Totals:","End of Project",$A564))</f>
        <v>Station</v>
      </c>
      <c r="B565" s="473" t="str">
        <f>IF(ISNUMBER('Quantities Report'!$A565), "",TRIM(CLEAN(SUBSTITUTE('Quantities Report'!$A565, CHAR(160), " "))))</f>
        <v/>
      </c>
      <c r="C565" s="475">
        <f>'Quantities Report'!$D565</f>
        <v>0</v>
      </c>
    </row>
    <row r="566" spans="1:3" x14ac:dyDescent="0.25">
      <c r="A566" s="532" t="str">
        <f>IF(ISNUMBER(VALUE(SUBSTITUTE('Quantities Report'!$A566,"+",""))), VALUE(SUBSTITUTE('Quantities Report'!$A566,"+","")),IF('Quantities Report'!$A566="Totals:","End of Project",$A565))</f>
        <v>Station</v>
      </c>
      <c r="B566" s="473" t="str">
        <f>IF(ISNUMBER('Quantities Report'!$A566), "",TRIM(CLEAN(SUBSTITUTE('Quantities Report'!$A566, CHAR(160), " "))))</f>
        <v/>
      </c>
      <c r="C566" s="475">
        <f>'Quantities Report'!$D566</f>
        <v>0</v>
      </c>
    </row>
    <row r="567" spans="1:3" x14ac:dyDescent="0.25">
      <c r="A567" s="532" t="str">
        <f>IF(ISNUMBER(VALUE(SUBSTITUTE('Quantities Report'!$A567,"+",""))), VALUE(SUBSTITUTE('Quantities Report'!$A567,"+","")),IF('Quantities Report'!$A567="Totals:","End of Project",$A566))</f>
        <v>Station</v>
      </c>
      <c r="B567" s="473" t="str">
        <f>IF(ISNUMBER('Quantities Report'!$A567), "",TRIM(CLEAN(SUBSTITUTE('Quantities Report'!$A567, CHAR(160), " "))))</f>
        <v/>
      </c>
      <c r="C567" s="475">
        <f>'Quantities Report'!$D567</f>
        <v>0</v>
      </c>
    </row>
    <row r="568" spans="1:3" x14ac:dyDescent="0.25">
      <c r="A568" s="532" t="str">
        <f>IF(ISNUMBER(VALUE(SUBSTITUTE('Quantities Report'!$A568,"+",""))), VALUE(SUBSTITUTE('Quantities Report'!$A568,"+","")),IF('Quantities Report'!$A568="Totals:","End of Project",$A567))</f>
        <v>Station</v>
      </c>
      <c r="B568" s="473" t="str">
        <f>IF(ISNUMBER('Quantities Report'!$A568), "",TRIM(CLEAN(SUBSTITUTE('Quantities Report'!$A568, CHAR(160), " "))))</f>
        <v/>
      </c>
      <c r="C568" s="475">
        <f>'Quantities Report'!$D568</f>
        <v>0</v>
      </c>
    </row>
    <row r="569" spans="1:3" x14ac:dyDescent="0.25">
      <c r="A569" s="532" t="str">
        <f>IF(ISNUMBER(VALUE(SUBSTITUTE('Quantities Report'!$A569,"+",""))), VALUE(SUBSTITUTE('Quantities Report'!$A569,"+","")),IF('Quantities Report'!$A569="Totals:","End of Project",$A568))</f>
        <v>Station</v>
      </c>
      <c r="B569" s="473" t="str">
        <f>IF(ISNUMBER('Quantities Report'!$A569), "",TRIM(CLEAN(SUBSTITUTE('Quantities Report'!$A569, CHAR(160), " "))))</f>
        <v/>
      </c>
      <c r="C569" s="475">
        <f>'Quantities Report'!$D569</f>
        <v>0</v>
      </c>
    </row>
    <row r="570" spans="1:3" x14ac:dyDescent="0.25">
      <c r="A570" s="532" t="str">
        <f>IF(ISNUMBER(VALUE(SUBSTITUTE('Quantities Report'!$A570,"+",""))), VALUE(SUBSTITUTE('Quantities Report'!$A570,"+","")),IF('Quantities Report'!$A570="Totals:","End of Project",$A569))</f>
        <v>Station</v>
      </c>
      <c r="B570" s="473" t="str">
        <f>IF(ISNUMBER('Quantities Report'!$A570), "",TRIM(CLEAN(SUBSTITUTE('Quantities Report'!$A570, CHAR(160), " "))))</f>
        <v/>
      </c>
      <c r="C570" s="475">
        <f>'Quantities Report'!$D570</f>
        <v>0</v>
      </c>
    </row>
    <row r="571" spans="1:3" x14ac:dyDescent="0.25">
      <c r="A571" s="532" t="str">
        <f>IF(ISNUMBER(VALUE(SUBSTITUTE('Quantities Report'!$A571,"+",""))), VALUE(SUBSTITUTE('Quantities Report'!$A571,"+","")),IF('Quantities Report'!$A571="Totals:","End of Project",$A570))</f>
        <v>Station</v>
      </c>
      <c r="B571" s="473" t="str">
        <f>IF(ISNUMBER('Quantities Report'!$A571), "",TRIM(CLEAN(SUBSTITUTE('Quantities Report'!$A571, CHAR(160), " "))))</f>
        <v/>
      </c>
      <c r="C571" s="475">
        <f>'Quantities Report'!$D571</f>
        <v>0</v>
      </c>
    </row>
    <row r="572" spans="1:3" x14ac:dyDescent="0.25">
      <c r="A572" s="532" t="str">
        <f>IF(ISNUMBER(VALUE(SUBSTITUTE('Quantities Report'!$A572,"+",""))), VALUE(SUBSTITUTE('Quantities Report'!$A572,"+","")),IF('Quantities Report'!$A572="Totals:","End of Project",$A571))</f>
        <v>Station</v>
      </c>
      <c r="B572" s="473" t="str">
        <f>IF(ISNUMBER('Quantities Report'!$A572), "",TRIM(CLEAN(SUBSTITUTE('Quantities Report'!$A572, CHAR(160), " "))))</f>
        <v/>
      </c>
      <c r="C572" s="475">
        <f>'Quantities Report'!$D572</f>
        <v>0</v>
      </c>
    </row>
    <row r="573" spans="1:3" x14ac:dyDescent="0.25">
      <c r="A573" s="532" t="str">
        <f>IF(ISNUMBER(VALUE(SUBSTITUTE('Quantities Report'!$A573,"+",""))), VALUE(SUBSTITUTE('Quantities Report'!$A573,"+","")),IF('Quantities Report'!$A573="Totals:","End of Project",$A572))</f>
        <v>Station</v>
      </c>
      <c r="B573" s="473" t="str">
        <f>IF(ISNUMBER('Quantities Report'!$A573), "",TRIM(CLEAN(SUBSTITUTE('Quantities Report'!$A573, CHAR(160), " "))))</f>
        <v/>
      </c>
      <c r="C573" s="475">
        <f>'Quantities Report'!$D573</f>
        <v>0</v>
      </c>
    </row>
    <row r="574" spans="1:3" x14ac:dyDescent="0.25">
      <c r="A574" s="532" t="str">
        <f>IF(ISNUMBER(VALUE(SUBSTITUTE('Quantities Report'!$A574,"+",""))), VALUE(SUBSTITUTE('Quantities Report'!$A574,"+","")),IF('Quantities Report'!$A574="Totals:","End of Project",$A573))</f>
        <v>Station</v>
      </c>
      <c r="B574" s="473" t="str">
        <f>IF(ISNUMBER('Quantities Report'!$A574), "",TRIM(CLEAN(SUBSTITUTE('Quantities Report'!$A574, CHAR(160), " "))))</f>
        <v/>
      </c>
      <c r="C574" s="475">
        <f>'Quantities Report'!$D574</f>
        <v>0</v>
      </c>
    </row>
    <row r="575" spans="1:3" x14ac:dyDescent="0.25">
      <c r="A575" s="532" t="str">
        <f>IF(ISNUMBER(VALUE(SUBSTITUTE('Quantities Report'!$A575,"+",""))), VALUE(SUBSTITUTE('Quantities Report'!$A575,"+","")),IF('Quantities Report'!$A575="Totals:","End of Project",$A574))</f>
        <v>Station</v>
      </c>
      <c r="B575" s="473" t="str">
        <f>IF(ISNUMBER('Quantities Report'!$A575), "",TRIM(CLEAN(SUBSTITUTE('Quantities Report'!$A575, CHAR(160), " "))))</f>
        <v/>
      </c>
      <c r="C575" s="475">
        <f>'Quantities Report'!$D575</f>
        <v>0</v>
      </c>
    </row>
    <row r="576" spans="1:3" x14ac:dyDescent="0.25">
      <c r="A576" s="532" t="str">
        <f>IF(ISNUMBER(VALUE(SUBSTITUTE('Quantities Report'!$A576,"+",""))), VALUE(SUBSTITUTE('Quantities Report'!$A576,"+","")),IF('Quantities Report'!$A576="Totals:","End of Project",$A575))</f>
        <v>Station</v>
      </c>
      <c r="B576" s="473" t="str">
        <f>IF(ISNUMBER('Quantities Report'!$A576), "",TRIM(CLEAN(SUBSTITUTE('Quantities Report'!$A576, CHAR(160), " "))))</f>
        <v/>
      </c>
      <c r="C576" s="475">
        <f>'Quantities Report'!$D576</f>
        <v>0</v>
      </c>
    </row>
    <row r="577" spans="1:3" x14ac:dyDescent="0.25">
      <c r="A577" s="532" t="str">
        <f>IF(ISNUMBER(VALUE(SUBSTITUTE('Quantities Report'!$A577,"+",""))), VALUE(SUBSTITUTE('Quantities Report'!$A577,"+","")),IF('Quantities Report'!$A577="Totals:","End of Project",$A576))</f>
        <v>Station</v>
      </c>
      <c r="B577" s="473" t="str">
        <f>IF(ISNUMBER('Quantities Report'!$A577), "",TRIM(CLEAN(SUBSTITUTE('Quantities Report'!$A577, CHAR(160), " "))))</f>
        <v/>
      </c>
      <c r="C577" s="475">
        <f>'Quantities Report'!$D577</f>
        <v>0</v>
      </c>
    </row>
    <row r="578" spans="1:3" x14ac:dyDescent="0.25">
      <c r="A578" s="532" t="str">
        <f>IF(ISNUMBER(VALUE(SUBSTITUTE('Quantities Report'!$A578,"+",""))), VALUE(SUBSTITUTE('Quantities Report'!$A578,"+","")),IF('Quantities Report'!$A578="Totals:","End of Project",$A577))</f>
        <v>Station</v>
      </c>
      <c r="B578" s="473" t="str">
        <f>IF(ISNUMBER('Quantities Report'!$A578), "",TRIM(CLEAN(SUBSTITUTE('Quantities Report'!$A578, CHAR(160), " "))))</f>
        <v/>
      </c>
      <c r="C578" s="475">
        <f>'Quantities Report'!$D578</f>
        <v>0</v>
      </c>
    </row>
    <row r="579" spans="1:3" x14ac:dyDescent="0.25">
      <c r="A579" s="532" t="str">
        <f>IF(ISNUMBER(VALUE(SUBSTITUTE('Quantities Report'!$A579,"+",""))), VALUE(SUBSTITUTE('Quantities Report'!$A579,"+","")),IF('Quantities Report'!$A579="Totals:","End of Project",$A578))</f>
        <v>Station</v>
      </c>
      <c r="B579" s="473" t="str">
        <f>IF(ISNUMBER('Quantities Report'!$A579), "",TRIM(CLEAN(SUBSTITUTE('Quantities Report'!$A579, CHAR(160), " "))))</f>
        <v/>
      </c>
      <c r="C579" s="475">
        <f>'Quantities Report'!$D579</f>
        <v>0</v>
      </c>
    </row>
    <row r="580" spans="1:3" x14ac:dyDescent="0.25">
      <c r="A580" s="532" t="str">
        <f>IF(ISNUMBER(VALUE(SUBSTITUTE('Quantities Report'!$A580,"+",""))), VALUE(SUBSTITUTE('Quantities Report'!$A580,"+","")),IF('Quantities Report'!$A580="Totals:","End of Project",$A579))</f>
        <v>Station</v>
      </c>
      <c r="B580" s="473" t="str">
        <f>IF(ISNUMBER('Quantities Report'!$A580), "",TRIM(CLEAN(SUBSTITUTE('Quantities Report'!$A580, CHAR(160), " "))))</f>
        <v/>
      </c>
      <c r="C580" s="475">
        <f>'Quantities Report'!$D580</f>
        <v>0</v>
      </c>
    </row>
    <row r="581" spans="1:3" x14ac:dyDescent="0.25">
      <c r="A581" s="532" t="str">
        <f>IF(ISNUMBER(VALUE(SUBSTITUTE('Quantities Report'!$A581,"+",""))), VALUE(SUBSTITUTE('Quantities Report'!$A581,"+","")),IF('Quantities Report'!$A581="Totals:","End of Project",$A580))</f>
        <v>Station</v>
      </c>
      <c r="B581" s="473" t="str">
        <f>IF(ISNUMBER('Quantities Report'!$A581), "",TRIM(CLEAN(SUBSTITUTE('Quantities Report'!$A581, CHAR(160), " "))))</f>
        <v/>
      </c>
      <c r="C581" s="475">
        <f>'Quantities Report'!$D581</f>
        <v>0</v>
      </c>
    </row>
    <row r="582" spans="1:3" x14ac:dyDescent="0.25">
      <c r="A582" s="532" t="str">
        <f>IF(ISNUMBER(VALUE(SUBSTITUTE('Quantities Report'!$A582,"+",""))), VALUE(SUBSTITUTE('Quantities Report'!$A582,"+","")),IF('Quantities Report'!$A582="Totals:","End of Project",$A581))</f>
        <v>Station</v>
      </c>
      <c r="B582" s="473" t="str">
        <f>IF(ISNUMBER('Quantities Report'!$A582), "",TRIM(CLEAN(SUBSTITUTE('Quantities Report'!$A582, CHAR(160), " "))))</f>
        <v/>
      </c>
      <c r="C582" s="475">
        <f>'Quantities Report'!$D582</f>
        <v>0</v>
      </c>
    </row>
    <row r="583" spans="1:3" x14ac:dyDescent="0.25">
      <c r="A583" s="532" t="str">
        <f>IF(ISNUMBER(VALUE(SUBSTITUTE('Quantities Report'!$A583,"+",""))), VALUE(SUBSTITUTE('Quantities Report'!$A583,"+","")),IF('Quantities Report'!$A583="Totals:","End of Project",$A582))</f>
        <v>Station</v>
      </c>
      <c r="B583" s="473" t="str">
        <f>IF(ISNUMBER('Quantities Report'!$A583), "",TRIM(CLEAN(SUBSTITUTE('Quantities Report'!$A583, CHAR(160), " "))))</f>
        <v/>
      </c>
      <c r="C583" s="475">
        <f>'Quantities Report'!$D583</f>
        <v>0</v>
      </c>
    </row>
    <row r="584" spans="1:3" x14ac:dyDescent="0.25">
      <c r="A584" s="532" t="str">
        <f>IF(ISNUMBER(VALUE(SUBSTITUTE('Quantities Report'!$A584,"+",""))), VALUE(SUBSTITUTE('Quantities Report'!$A584,"+","")),IF('Quantities Report'!$A584="Totals:","End of Project",$A583))</f>
        <v>Station</v>
      </c>
      <c r="B584" s="473" t="str">
        <f>IF(ISNUMBER('Quantities Report'!$A584), "",TRIM(CLEAN(SUBSTITUTE('Quantities Report'!$A584, CHAR(160), " "))))</f>
        <v/>
      </c>
      <c r="C584" s="475">
        <f>'Quantities Report'!$D584</f>
        <v>0</v>
      </c>
    </row>
    <row r="585" spans="1:3" x14ac:dyDescent="0.25">
      <c r="A585" s="532" t="str">
        <f>IF(ISNUMBER(VALUE(SUBSTITUTE('Quantities Report'!$A585,"+",""))), VALUE(SUBSTITUTE('Quantities Report'!$A585,"+","")),IF('Quantities Report'!$A585="Totals:","End of Project",$A584))</f>
        <v>Station</v>
      </c>
      <c r="B585" s="473" t="str">
        <f>IF(ISNUMBER('Quantities Report'!$A585), "",TRIM(CLEAN(SUBSTITUTE('Quantities Report'!$A585, CHAR(160), " "))))</f>
        <v/>
      </c>
      <c r="C585" s="475">
        <f>'Quantities Report'!$D585</f>
        <v>0</v>
      </c>
    </row>
    <row r="586" spans="1:3" x14ac:dyDescent="0.25">
      <c r="A586" s="532" t="str">
        <f>IF(ISNUMBER(VALUE(SUBSTITUTE('Quantities Report'!$A586,"+",""))), VALUE(SUBSTITUTE('Quantities Report'!$A586,"+","")),IF('Quantities Report'!$A586="Totals:","End of Project",$A585))</f>
        <v>Station</v>
      </c>
      <c r="B586" s="473" t="str">
        <f>IF(ISNUMBER('Quantities Report'!$A586), "",TRIM(CLEAN(SUBSTITUTE('Quantities Report'!$A586, CHAR(160), " "))))</f>
        <v/>
      </c>
      <c r="C586" s="475">
        <f>'Quantities Report'!$D586</f>
        <v>0</v>
      </c>
    </row>
    <row r="587" spans="1:3" x14ac:dyDescent="0.25">
      <c r="A587" s="532" t="str">
        <f>IF(ISNUMBER(VALUE(SUBSTITUTE('Quantities Report'!$A587,"+",""))), VALUE(SUBSTITUTE('Quantities Report'!$A587,"+","")),IF('Quantities Report'!$A587="Totals:","End of Project",$A586))</f>
        <v>Station</v>
      </c>
      <c r="B587" s="473" t="str">
        <f>IF(ISNUMBER('Quantities Report'!$A587), "",TRIM(CLEAN(SUBSTITUTE('Quantities Report'!$A587, CHAR(160), " "))))</f>
        <v/>
      </c>
      <c r="C587" s="475">
        <f>'Quantities Report'!$D587</f>
        <v>0</v>
      </c>
    </row>
    <row r="588" spans="1:3" x14ac:dyDescent="0.25">
      <c r="A588" s="532" t="str">
        <f>IF(ISNUMBER(VALUE(SUBSTITUTE('Quantities Report'!$A588,"+",""))), VALUE(SUBSTITUTE('Quantities Report'!$A588,"+","")),IF('Quantities Report'!$A588="Totals:","End of Project",$A587))</f>
        <v>Station</v>
      </c>
      <c r="B588" s="473" t="str">
        <f>IF(ISNUMBER('Quantities Report'!$A588), "",TRIM(CLEAN(SUBSTITUTE('Quantities Report'!$A588, CHAR(160), " "))))</f>
        <v/>
      </c>
      <c r="C588" s="475">
        <f>'Quantities Report'!$D588</f>
        <v>0</v>
      </c>
    </row>
    <row r="589" spans="1:3" x14ac:dyDescent="0.25">
      <c r="A589" s="532" t="str">
        <f>IF(ISNUMBER(VALUE(SUBSTITUTE('Quantities Report'!$A589,"+",""))), VALUE(SUBSTITUTE('Quantities Report'!$A589,"+","")),IF('Quantities Report'!$A589="Totals:","End of Project",$A588))</f>
        <v>Station</v>
      </c>
      <c r="B589" s="473" t="str">
        <f>IF(ISNUMBER('Quantities Report'!$A589), "",TRIM(CLEAN(SUBSTITUTE('Quantities Report'!$A589, CHAR(160), " "))))</f>
        <v/>
      </c>
      <c r="C589" s="475">
        <f>'Quantities Report'!$D589</f>
        <v>0</v>
      </c>
    </row>
    <row r="590" spans="1:3" x14ac:dyDescent="0.25">
      <c r="A590" s="532" t="str">
        <f>IF(ISNUMBER(VALUE(SUBSTITUTE('Quantities Report'!$A590,"+",""))), VALUE(SUBSTITUTE('Quantities Report'!$A590,"+","")),IF('Quantities Report'!$A590="Totals:","End of Project",$A589))</f>
        <v>Station</v>
      </c>
      <c r="B590" s="473" t="str">
        <f>IF(ISNUMBER('Quantities Report'!$A590), "",TRIM(CLEAN(SUBSTITUTE('Quantities Report'!$A590, CHAR(160), " "))))</f>
        <v/>
      </c>
      <c r="C590" s="475">
        <f>'Quantities Report'!$D590</f>
        <v>0</v>
      </c>
    </row>
    <row r="591" spans="1:3" x14ac:dyDescent="0.25">
      <c r="A591" s="532" t="str">
        <f>IF(ISNUMBER(VALUE(SUBSTITUTE('Quantities Report'!$A591,"+",""))), VALUE(SUBSTITUTE('Quantities Report'!$A591,"+","")),IF('Quantities Report'!$A591="Totals:","End of Project",$A590))</f>
        <v>Station</v>
      </c>
      <c r="B591" s="473" t="str">
        <f>IF(ISNUMBER('Quantities Report'!$A591), "",TRIM(CLEAN(SUBSTITUTE('Quantities Report'!$A591, CHAR(160), " "))))</f>
        <v/>
      </c>
      <c r="C591" s="475">
        <f>'Quantities Report'!$D591</f>
        <v>0</v>
      </c>
    </row>
    <row r="592" spans="1:3" x14ac:dyDescent="0.25">
      <c r="A592" s="532" t="str">
        <f>IF(ISNUMBER(VALUE(SUBSTITUTE('Quantities Report'!$A592,"+",""))), VALUE(SUBSTITUTE('Quantities Report'!$A592,"+","")),IF('Quantities Report'!$A592="Totals:","End of Project",$A591))</f>
        <v>Station</v>
      </c>
      <c r="B592" s="473" t="str">
        <f>IF(ISNUMBER('Quantities Report'!$A592), "",TRIM(CLEAN(SUBSTITUTE('Quantities Report'!$A592, CHAR(160), " "))))</f>
        <v/>
      </c>
      <c r="C592" s="475">
        <f>'Quantities Report'!$D592</f>
        <v>0</v>
      </c>
    </row>
    <row r="593" spans="1:3" x14ac:dyDescent="0.25">
      <c r="A593" s="532" t="str">
        <f>IF(ISNUMBER(VALUE(SUBSTITUTE('Quantities Report'!$A593,"+",""))), VALUE(SUBSTITUTE('Quantities Report'!$A593,"+","")),IF('Quantities Report'!$A593="Totals:","End of Project",$A592))</f>
        <v>Station</v>
      </c>
      <c r="B593" s="473" t="str">
        <f>IF(ISNUMBER('Quantities Report'!$A593), "",TRIM(CLEAN(SUBSTITUTE('Quantities Report'!$A593, CHAR(160), " "))))</f>
        <v/>
      </c>
      <c r="C593" s="475">
        <f>'Quantities Report'!$D593</f>
        <v>0</v>
      </c>
    </row>
    <row r="594" spans="1:3" x14ac:dyDescent="0.25">
      <c r="A594" s="532" t="str">
        <f>IF(ISNUMBER(VALUE(SUBSTITUTE('Quantities Report'!$A594,"+",""))), VALUE(SUBSTITUTE('Quantities Report'!$A594,"+","")),IF('Quantities Report'!$A594="Totals:","End of Project",$A593))</f>
        <v>Station</v>
      </c>
      <c r="B594" s="473" t="str">
        <f>IF(ISNUMBER('Quantities Report'!$A594), "",TRIM(CLEAN(SUBSTITUTE('Quantities Report'!$A594, CHAR(160), " "))))</f>
        <v/>
      </c>
      <c r="C594" s="475">
        <f>'Quantities Report'!$D594</f>
        <v>0</v>
      </c>
    </row>
    <row r="595" spans="1:3" x14ac:dyDescent="0.25">
      <c r="A595" s="532" t="str">
        <f>IF(ISNUMBER(VALUE(SUBSTITUTE('Quantities Report'!$A595,"+",""))), VALUE(SUBSTITUTE('Quantities Report'!$A595,"+","")),IF('Quantities Report'!$A595="Totals:","End of Project",$A594))</f>
        <v>Station</v>
      </c>
      <c r="B595" s="473" t="str">
        <f>IF(ISNUMBER('Quantities Report'!$A595), "",TRIM(CLEAN(SUBSTITUTE('Quantities Report'!$A595, CHAR(160), " "))))</f>
        <v/>
      </c>
      <c r="C595" s="475">
        <f>'Quantities Report'!$D595</f>
        <v>0</v>
      </c>
    </row>
    <row r="596" spans="1:3" x14ac:dyDescent="0.25">
      <c r="A596" s="532" t="str">
        <f>IF(ISNUMBER(VALUE(SUBSTITUTE('Quantities Report'!$A596,"+",""))), VALUE(SUBSTITUTE('Quantities Report'!$A596,"+","")),IF('Quantities Report'!$A596="Totals:","End of Project",$A595))</f>
        <v>Station</v>
      </c>
      <c r="B596" s="473" t="str">
        <f>IF(ISNUMBER('Quantities Report'!$A596), "",TRIM(CLEAN(SUBSTITUTE('Quantities Report'!$A596, CHAR(160), " "))))</f>
        <v/>
      </c>
      <c r="C596" s="475">
        <f>'Quantities Report'!$D596</f>
        <v>0</v>
      </c>
    </row>
    <row r="597" spans="1:3" x14ac:dyDescent="0.25">
      <c r="A597" s="532" t="str">
        <f>IF(ISNUMBER(VALUE(SUBSTITUTE('Quantities Report'!$A597,"+",""))), VALUE(SUBSTITUTE('Quantities Report'!$A597,"+","")),IF('Quantities Report'!$A597="Totals:","End of Project",$A596))</f>
        <v>Station</v>
      </c>
      <c r="B597" s="473" t="str">
        <f>IF(ISNUMBER('Quantities Report'!$A597), "",TRIM(CLEAN(SUBSTITUTE('Quantities Report'!$A597, CHAR(160), " "))))</f>
        <v/>
      </c>
      <c r="C597" s="475">
        <f>'Quantities Report'!$D597</f>
        <v>0</v>
      </c>
    </row>
    <row r="598" spans="1:3" x14ac:dyDescent="0.25">
      <c r="A598" s="532" t="str">
        <f>IF(ISNUMBER(VALUE(SUBSTITUTE('Quantities Report'!$A598,"+",""))), VALUE(SUBSTITUTE('Quantities Report'!$A598,"+","")),IF('Quantities Report'!$A598="Totals:","End of Project",$A597))</f>
        <v>Station</v>
      </c>
      <c r="B598" s="473" t="str">
        <f>IF(ISNUMBER('Quantities Report'!$A598), "",TRIM(CLEAN(SUBSTITUTE('Quantities Report'!$A598, CHAR(160), " "))))</f>
        <v/>
      </c>
      <c r="C598" s="475">
        <f>'Quantities Report'!$D598</f>
        <v>0</v>
      </c>
    </row>
    <row r="599" spans="1:3" x14ac:dyDescent="0.25">
      <c r="A599" s="532" t="str">
        <f>IF(ISNUMBER(VALUE(SUBSTITUTE('Quantities Report'!$A599,"+",""))), VALUE(SUBSTITUTE('Quantities Report'!$A599,"+","")),IF('Quantities Report'!$A599="Totals:","End of Project",$A598))</f>
        <v>Station</v>
      </c>
      <c r="B599" s="473" t="str">
        <f>IF(ISNUMBER('Quantities Report'!$A599), "",TRIM(CLEAN(SUBSTITUTE('Quantities Report'!$A599, CHAR(160), " "))))</f>
        <v/>
      </c>
      <c r="C599" s="475">
        <f>'Quantities Report'!$D599</f>
        <v>0</v>
      </c>
    </row>
    <row r="600" spans="1:3" x14ac:dyDescent="0.25">
      <c r="A600" s="532" t="str">
        <f>IF(ISNUMBER(VALUE(SUBSTITUTE('Quantities Report'!$A600,"+",""))), VALUE(SUBSTITUTE('Quantities Report'!$A600,"+","")),IF('Quantities Report'!$A600="Totals:","End of Project",$A599))</f>
        <v>Station</v>
      </c>
      <c r="B600" s="473" t="str">
        <f>IF(ISNUMBER('Quantities Report'!$A600), "",TRIM(CLEAN(SUBSTITUTE('Quantities Report'!$A600, CHAR(160), " "))))</f>
        <v/>
      </c>
      <c r="C600" s="475">
        <f>'Quantities Report'!$D600</f>
        <v>0</v>
      </c>
    </row>
    <row r="601" spans="1:3" x14ac:dyDescent="0.25">
      <c r="A601" s="532" t="str">
        <f>IF(ISNUMBER(VALUE(SUBSTITUTE('Quantities Report'!$A601,"+",""))), VALUE(SUBSTITUTE('Quantities Report'!$A601,"+","")),IF('Quantities Report'!$A601="Totals:","End of Project",$A600))</f>
        <v>Station</v>
      </c>
      <c r="B601" s="473" t="str">
        <f>IF(ISNUMBER('Quantities Report'!$A601), "",TRIM(CLEAN(SUBSTITUTE('Quantities Report'!$A601, CHAR(160), " "))))</f>
        <v/>
      </c>
      <c r="C601" s="475">
        <f>'Quantities Report'!$D601</f>
        <v>0</v>
      </c>
    </row>
    <row r="602" spans="1:3" x14ac:dyDescent="0.25">
      <c r="A602" s="532" t="str">
        <f>IF(ISNUMBER(VALUE(SUBSTITUTE('Quantities Report'!$A602,"+",""))), VALUE(SUBSTITUTE('Quantities Report'!$A602,"+","")),IF('Quantities Report'!$A602="Totals:","End of Project",$A601))</f>
        <v>Station</v>
      </c>
      <c r="B602" s="473" t="str">
        <f>IF(ISNUMBER('Quantities Report'!$A602), "",TRIM(CLEAN(SUBSTITUTE('Quantities Report'!$A602, CHAR(160), " "))))</f>
        <v/>
      </c>
      <c r="C602" s="475">
        <f>'Quantities Report'!$D602</f>
        <v>0</v>
      </c>
    </row>
    <row r="603" spans="1:3" x14ac:dyDescent="0.25">
      <c r="A603" s="532" t="str">
        <f>IF(ISNUMBER(VALUE(SUBSTITUTE('Quantities Report'!$A603,"+",""))), VALUE(SUBSTITUTE('Quantities Report'!$A603,"+","")),IF('Quantities Report'!$A603="Totals:","End of Project",$A602))</f>
        <v>Station</v>
      </c>
      <c r="B603" s="473" t="str">
        <f>IF(ISNUMBER('Quantities Report'!$A603), "",TRIM(CLEAN(SUBSTITUTE('Quantities Report'!$A603, CHAR(160), " "))))</f>
        <v/>
      </c>
      <c r="C603" s="475">
        <f>'Quantities Report'!$D603</f>
        <v>0</v>
      </c>
    </row>
    <row r="604" spans="1:3" x14ac:dyDescent="0.25">
      <c r="A604" s="532" t="str">
        <f>IF(ISNUMBER(VALUE(SUBSTITUTE('Quantities Report'!$A604,"+",""))), VALUE(SUBSTITUTE('Quantities Report'!$A604,"+","")),IF('Quantities Report'!$A604="Totals:","End of Project",$A603))</f>
        <v>Station</v>
      </c>
      <c r="B604" s="473" t="str">
        <f>IF(ISNUMBER('Quantities Report'!$A604), "",TRIM(CLEAN(SUBSTITUTE('Quantities Report'!$A604, CHAR(160), " "))))</f>
        <v/>
      </c>
      <c r="C604" s="475">
        <f>'Quantities Report'!$D604</f>
        <v>0</v>
      </c>
    </row>
    <row r="605" spans="1:3" x14ac:dyDescent="0.25">
      <c r="A605" s="532" t="str">
        <f>IF(ISNUMBER(VALUE(SUBSTITUTE('Quantities Report'!$A605,"+",""))), VALUE(SUBSTITUTE('Quantities Report'!$A605,"+","")),IF('Quantities Report'!$A605="Totals:","End of Project",$A604))</f>
        <v>Station</v>
      </c>
      <c r="B605" s="473" t="str">
        <f>IF(ISNUMBER('Quantities Report'!$A605), "",TRIM(CLEAN(SUBSTITUTE('Quantities Report'!$A605, CHAR(160), " "))))</f>
        <v/>
      </c>
      <c r="C605" s="475">
        <f>'Quantities Report'!$D605</f>
        <v>0</v>
      </c>
    </row>
    <row r="606" spans="1:3" x14ac:dyDescent="0.25">
      <c r="A606" s="532" t="str">
        <f>IF(ISNUMBER(VALUE(SUBSTITUTE('Quantities Report'!$A606,"+",""))), VALUE(SUBSTITUTE('Quantities Report'!$A606,"+","")),IF('Quantities Report'!$A606="Totals:","End of Project",$A605))</f>
        <v>Station</v>
      </c>
      <c r="B606" s="473" t="str">
        <f>IF(ISNUMBER('Quantities Report'!$A606), "",TRIM(CLEAN(SUBSTITUTE('Quantities Report'!$A606, CHAR(160), " "))))</f>
        <v/>
      </c>
      <c r="C606" s="475">
        <f>'Quantities Report'!$D606</f>
        <v>0</v>
      </c>
    </row>
    <row r="607" spans="1:3" x14ac:dyDescent="0.25">
      <c r="A607" s="532" t="str">
        <f>IF(ISNUMBER(VALUE(SUBSTITUTE('Quantities Report'!$A607,"+",""))), VALUE(SUBSTITUTE('Quantities Report'!$A607,"+","")),IF('Quantities Report'!$A607="Totals:","End of Project",$A606))</f>
        <v>Station</v>
      </c>
      <c r="B607" s="473" t="str">
        <f>IF(ISNUMBER('Quantities Report'!$A607), "",TRIM(CLEAN(SUBSTITUTE('Quantities Report'!$A607, CHAR(160), " "))))</f>
        <v/>
      </c>
      <c r="C607" s="475">
        <f>'Quantities Report'!$D607</f>
        <v>0</v>
      </c>
    </row>
    <row r="608" spans="1:3" x14ac:dyDescent="0.25">
      <c r="A608" s="532" t="str">
        <f>IF(ISNUMBER(VALUE(SUBSTITUTE('Quantities Report'!$A608,"+",""))), VALUE(SUBSTITUTE('Quantities Report'!$A608,"+","")),IF('Quantities Report'!$A608="Totals:","End of Project",$A607))</f>
        <v>Station</v>
      </c>
      <c r="B608" s="473" t="str">
        <f>IF(ISNUMBER('Quantities Report'!$A608), "",TRIM(CLEAN(SUBSTITUTE('Quantities Report'!$A608, CHAR(160), " "))))</f>
        <v/>
      </c>
      <c r="C608" s="475">
        <f>'Quantities Report'!$D608</f>
        <v>0</v>
      </c>
    </row>
    <row r="609" spans="1:3" x14ac:dyDescent="0.25">
      <c r="A609" s="532" t="str">
        <f>IF(ISNUMBER(VALUE(SUBSTITUTE('Quantities Report'!$A609,"+",""))), VALUE(SUBSTITUTE('Quantities Report'!$A609,"+","")),IF('Quantities Report'!$A609="Totals:","End of Project",$A608))</f>
        <v>Station</v>
      </c>
      <c r="B609" s="473" t="str">
        <f>IF(ISNUMBER('Quantities Report'!$A609), "",TRIM(CLEAN(SUBSTITUTE('Quantities Report'!$A609, CHAR(160), " "))))</f>
        <v/>
      </c>
      <c r="C609" s="475">
        <f>'Quantities Report'!$D609</f>
        <v>0</v>
      </c>
    </row>
    <row r="610" spans="1:3" x14ac:dyDescent="0.25">
      <c r="A610" s="532" t="str">
        <f>IF(ISNUMBER(VALUE(SUBSTITUTE('Quantities Report'!$A610,"+",""))), VALUE(SUBSTITUTE('Quantities Report'!$A610,"+","")),IF('Quantities Report'!$A610="Totals:","End of Project",$A609))</f>
        <v>Station</v>
      </c>
      <c r="B610" s="473" t="str">
        <f>IF(ISNUMBER('Quantities Report'!$A610), "",TRIM(CLEAN(SUBSTITUTE('Quantities Report'!$A610, CHAR(160), " "))))</f>
        <v/>
      </c>
      <c r="C610" s="475">
        <f>'Quantities Report'!$D610</f>
        <v>0</v>
      </c>
    </row>
    <row r="611" spans="1:3" x14ac:dyDescent="0.25">
      <c r="A611" s="532" t="str">
        <f>IF(ISNUMBER(VALUE(SUBSTITUTE('Quantities Report'!$A611,"+",""))), VALUE(SUBSTITUTE('Quantities Report'!$A611,"+","")),IF('Quantities Report'!$A611="Totals:","End of Project",$A610))</f>
        <v>Station</v>
      </c>
      <c r="B611" s="473" t="str">
        <f>IF(ISNUMBER('Quantities Report'!$A611), "",TRIM(CLEAN(SUBSTITUTE('Quantities Report'!$A611, CHAR(160), " "))))</f>
        <v/>
      </c>
      <c r="C611" s="475">
        <f>'Quantities Report'!$D611</f>
        <v>0</v>
      </c>
    </row>
    <row r="612" spans="1:3" x14ac:dyDescent="0.25">
      <c r="A612" s="532" t="str">
        <f>IF(ISNUMBER(VALUE(SUBSTITUTE('Quantities Report'!$A612,"+",""))), VALUE(SUBSTITUTE('Quantities Report'!$A612,"+","")),IF('Quantities Report'!$A612="Totals:","End of Project",$A611))</f>
        <v>Station</v>
      </c>
      <c r="B612" s="473" t="str">
        <f>IF(ISNUMBER('Quantities Report'!$A612), "",TRIM(CLEAN(SUBSTITUTE('Quantities Report'!$A612, CHAR(160), " "))))</f>
        <v/>
      </c>
      <c r="C612" s="475">
        <f>'Quantities Report'!$D612</f>
        <v>0</v>
      </c>
    </row>
    <row r="613" spans="1:3" x14ac:dyDescent="0.25">
      <c r="A613" s="532" t="str">
        <f>IF(ISNUMBER(VALUE(SUBSTITUTE('Quantities Report'!$A613,"+",""))), VALUE(SUBSTITUTE('Quantities Report'!$A613,"+","")),IF('Quantities Report'!$A613="Totals:","End of Project",$A612))</f>
        <v>Station</v>
      </c>
      <c r="B613" s="473" t="str">
        <f>IF(ISNUMBER('Quantities Report'!$A613), "",TRIM(CLEAN(SUBSTITUTE('Quantities Report'!$A613, CHAR(160), " "))))</f>
        <v/>
      </c>
      <c r="C613" s="475">
        <f>'Quantities Report'!$D613</f>
        <v>0</v>
      </c>
    </row>
    <row r="614" spans="1:3" x14ac:dyDescent="0.25">
      <c r="A614" s="532" t="str">
        <f>IF(ISNUMBER(VALUE(SUBSTITUTE('Quantities Report'!$A614,"+",""))), VALUE(SUBSTITUTE('Quantities Report'!$A614,"+","")),IF('Quantities Report'!$A614="Totals:","End of Project",$A613))</f>
        <v>Station</v>
      </c>
      <c r="B614" s="473" t="str">
        <f>IF(ISNUMBER('Quantities Report'!$A614), "",TRIM(CLEAN(SUBSTITUTE('Quantities Report'!$A614, CHAR(160), " "))))</f>
        <v/>
      </c>
      <c r="C614" s="475">
        <f>'Quantities Report'!$D614</f>
        <v>0</v>
      </c>
    </row>
    <row r="615" spans="1:3" x14ac:dyDescent="0.25">
      <c r="A615" s="532" t="str">
        <f>IF(ISNUMBER(VALUE(SUBSTITUTE('Quantities Report'!$A615,"+",""))), VALUE(SUBSTITUTE('Quantities Report'!$A615,"+","")),IF('Quantities Report'!$A615="Totals:","End of Project",$A614))</f>
        <v>Station</v>
      </c>
      <c r="B615" s="473" t="str">
        <f>IF(ISNUMBER('Quantities Report'!$A615), "",TRIM(CLEAN(SUBSTITUTE('Quantities Report'!$A615, CHAR(160), " "))))</f>
        <v/>
      </c>
      <c r="C615" s="475">
        <f>'Quantities Report'!$D615</f>
        <v>0</v>
      </c>
    </row>
    <row r="616" spans="1:3" x14ac:dyDescent="0.25">
      <c r="A616" s="532" t="str">
        <f>IF(ISNUMBER(VALUE(SUBSTITUTE('Quantities Report'!$A616,"+",""))), VALUE(SUBSTITUTE('Quantities Report'!$A616,"+","")),IF('Quantities Report'!$A616="Totals:","End of Project",$A615))</f>
        <v>Station</v>
      </c>
      <c r="B616" s="473" t="str">
        <f>IF(ISNUMBER('Quantities Report'!$A616), "",TRIM(CLEAN(SUBSTITUTE('Quantities Report'!$A616, CHAR(160), " "))))</f>
        <v/>
      </c>
      <c r="C616" s="475">
        <f>'Quantities Report'!$D616</f>
        <v>0</v>
      </c>
    </row>
    <row r="617" spans="1:3" x14ac:dyDescent="0.25">
      <c r="A617" s="532" t="str">
        <f>IF(ISNUMBER(VALUE(SUBSTITUTE('Quantities Report'!$A617,"+",""))), VALUE(SUBSTITUTE('Quantities Report'!$A617,"+","")),IF('Quantities Report'!$A617="Totals:","End of Project",$A616))</f>
        <v>Station</v>
      </c>
      <c r="B617" s="473" t="str">
        <f>IF(ISNUMBER('Quantities Report'!$A617), "",TRIM(CLEAN(SUBSTITUTE('Quantities Report'!$A617, CHAR(160), " "))))</f>
        <v/>
      </c>
      <c r="C617" s="475">
        <f>'Quantities Report'!$D617</f>
        <v>0</v>
      </c>
    </row>
    <row r="618" spans="1:3" x14ac:dyDescent="0.25">
      <c r="A618" s="532" t="str">
        <f>IF(ISNUMBER(VALUE(SUBSTITUTE('Quantities Report'!$A618,"+",""))), VALUE(SUBSTITUTE('Quantities Report'!$A618,"+","")),IF('Quantities Report'!$A618="Totals:","End of Project",$A617))</f>
        <v>Station</v>
      </c>
      <c r="B618" s="473" t="str">
        <f>IF(ISNUMBER('Quantities Report'!$A618), "",TRIM(CLEAN(SUBSTITUTE('Quantities Report'!$A618, CHAR(160), " "))))</f>
        <v/>
      </c>
      <c r="C618" s="475">
        <f>'Quantities Report'!$D618</f>
        <v>0</v>
      </c>
    </row>
    <row r="619" spans="1:3" x14ac:dyDescent="0.25">
      <c r="A619" s="532" t="str">
        <f>IF(ISNUMBER(VALUE(SUBSTITUTE('Quantities Report'!$A619,"+",""))), VALUE(SUBSTITUTE('Quantities Report'!$A619,"+","")),IF('Quantities Report'!$A619="Totals:","End of Project",$A618))</f>
        <v>Station</v>
      </c>
      <c r="B619" s="473" t="str">
        <f>IF(ISNUMBER('Quantities Report'!$A619), "",TRIM(CLEAN(SUBSTITUTE('Quantities Report'!$A619, CHAR(160), " "))))</f>
        <v/>
      </c>
      <c r="C619" s="475">
        <f>'Quantities Report'!$D619</f>
        <v>0</v>
      </c>
    </row>
    <row r="620" spans="1:3" x14ac:dyDescent="0.25">
      <c r="A620" s="532" t="str">
        <f>IF(ISNUMBER(VALUE(SUBSTITUTE('Quantities Report'!$A620,"+",""))), VALUE(SUBSTITUTE('Quantities Report'!$A620,"+","")),IF('Quantities Report'!$A620="Totals:","End of Project",$A619))</f>
        <v>Station</v>
      </c>
      <c r="B620" s="473" t="str">
        <f>IF(ISNUMBER('Quantities Report'!$A620), "",TRIM(CLEAN(SUBSTITUTE('Quantities Report'!$A620, CHAR(160), " "))))</f>
        <v/>
      </c>
      <c r="C620" s="475">
        <f>'Quantities Report'!$D620</f>
        <v>0</v>
      </c>
    </row>
    <row r="621" spans="1:3" x14ac:dyDescent="0.25">
      <c r="A621" s="532" t="str">
        <f>IF(ISNUMBER(VALUE(SUBSTITUTE('Quantities Report'!$A621,"+",""))), VALUE(SUBSTITUTE('Quantities Report'!$A621,"+","")),IF('Quantities Report'!$A621="Totals:","End of Project",$A620))</f>
        <v>Station</v>
      </c>
      <c r="B621" s="473" t="str">
        <f>IF(ISNUMBER('Quantities Report'!$A621), "",TRIM(CLEAN(SUBSTITUTE('Quantities Report'!$A621, CHAR(160), " "))))</f>
        <v/>
      </c>
      <c r="C621" s="475">
        <f>'Quantities Report'!$D621</f>
        <v>0</v>
      </c>
    </row>
    <row r="622" spans="1:3" x14ac:dyDescent="0.25">
      <c r="A622" s="532" t="str">
        <f>IF(ISNUMBER(VALUE(SUBSTITUTE('Quantities Report'!$A622,"+",""))), VALUE(SUBSTITUTE('Quantities Report'!$A622,"+","")),IF('Quantities Report'!$A622="Totals:","End of Project",$A621))</f>
        <v>Station</v>
      </c>
      <c r="B622" s="473" t="str">
        <f>IF(ISNUMBER('Quantities Report'!$A622), "",TRIM(CLEAN(SUBSTITUTE('Quantities Report'!$A622, CHAR(160), " "))))</f>
        <v/>
      </c>
      <c r="C622" s="475">
        <f>'Quantities Report'!$D622</f>
        <v>0</v>
      </c>
    </row>
    <row r="623" spans="1:3" x14ac:dyDescent="0.25">
      <c r="A623" s="532" t="str">
        <f>IF(ISNUMBER(VALUE(SUBSTITUTE('Quantities Report'!$A623,"+",""))), VALUE(SUBSTITUTE('Quantities Report'!$A623,"+","")),IF('Quantities Report'!$A623="Totals:","End of Project",$A622))</f>
        <v>Station</v>
      </c>
      <c r="B623" s="473" t="str">
        <f>IF(ISNUMBER('Quantities Report'!$A623), "",TRIM(CLEAN(SUBSTITUTE('Quantities Report'!$A623, CHAR(160), " "))))</f>
        <v/>
      </c>
      <c r="C623" s="475">
        <f>'Quantities Report'!$D623</f>
        <v>0</v>
      </c>
    </row>
    <row r="624" spans="1:3" x14ac:dyDescent="0.25">
      <c r="A624" s="532" t="str">
        <f>IF(ISNUMBER(VALUE(SUBSTITUTE('Quantities Report'!$A624,"+",""))), VALUE(SUBSTITUTE('Quantities Report'!$A624,"+","")),IF('Quantities Report'!$A624="Totals:","End of Project",$A623))</f>
        <v>Station</v>
      </c>
      <c r="B624" s="473" t="str">
        <f>IF(ISNUMBER('Quantities Report'!$A624), "",TRIM(CLEAN(SUBSTITUTE('Quantities Report'!$A624, CHAR(160), " "))))</f>
        <v/>
      </c>
      <c r="C624" s="475">
        <f>'Quantities Report'!$D624</f>
        <v>0</v>
      </c>
    </row>
    <row r="625" spans="1:3" x14ac:dyDescent="0.25">
      <c r="A625" s="532" t="str">
        <f>IF(ISNUMBER(VALUE(SUBSTITUTE('Quantities Report'!$A625,"+",""))), VALUE(SUBSTITUTE('Quantities Report'!$A625,"+","")),IF('Quantities Report'!$A625="Totals:","End of Project",$A624))</f>
        <v>Station</v>
      </c>
      <c r="B625" s="473" t="str">
        <f>IF(ISNUMBER('Quantities Report'!$A625), "",TRIM(CLEAN(SUBSTITUTE('Quantities Report'!$A625, CHAR(160), " "))))</f>
        <v/>
      </c>
      <c r="C625" s="475">
        <f>'Quantities Report'!$D625</f>
        <v>0</v>
      </c>
    </row>
    <row r="626" spans="1:3" x14ac:dyDescent="0.25">
      <c r="A626" s="532" t="str">
        <f>IF(ISNUMBER(VALUE(SUBSTITUTE('Quantities Report'!$A626,"+",""))), VALUE(SUBSTITUTE('Quantities Report'!$A626,"+","")),IF('Quantities Report'!$A626="Totals:","End of Project",$A625))</f>
        <v>Station</v>
      </c>
      <c r="B626" s="473" t="str">
        <f>IF(ISNUMBER('Quantities Report'!$A626), "",TRIM(CLEAN(SUBSTITUTE('Quantities Report'!$A626, CHAR(160), " "))))</f>
        <v/>
      </c>
      <c r="C626" s="475">
        <f>'Quantities Report'!$D626</f>
        <v>0</v>
      </c>
    </row>
    <row r="627" spans="1:3" x14ac:dyDescent="0.25">
      <c r="A627" s="532" t="str">
        <f>IF(ISNUMBER(VALUE(SUBSTITUTE('Quantities Report'!$A627,"+",""))), VALUE(SUBSTITUTE('Quantities Report'!$A627,"+","")),IF('Quantities Report'!$A627="Totals:","End of Project",$A626))</f>
        <v>Station</v>
      </c>
      <c r="B627" s="473" t="str">
        <f>IF(ISNUMBER('Quantities Report'!$A627), "",TRIM(CLEAN(SUBSTITUTE('Quantities Report'!$A627, CHAR(160), " "))))</f>
        <v/>
      </c>
      <c r="C627" s="475">
        <f>'Quantities Report'!$D627</f>
        <v>0</v>
      </c>
    </row>
    <row r="628" spans="1:3" x14ac:dyDescent="0.25">
      <c r="A628" s="532" t="str">
        <f>IF(ISNUMBER(VALUE(SUBSTITUTE('Quantities Report'!$A628,"+",""))), VALUE(SUBSTITUTE('Quantities Report'!$A628,"+","")),IF('Quantities Report'!$A628="Totals:","End of Project",$A627))</f>
        <v>Station</v>
      </c>
      <c r="B628" s="473" t="str">
        <f>IF(ISNUMBER('Quantities Report'!$A628), "",TRIM(CLEAN(SUBSTITUTE('Quantities Report'!$A628, CHAR(160), " "))))</f>
        <v/>
      </c>
      <c r="C628" s="475">
        <f>'Quantities Report'!$D628</f>
        <v>0</v>
      </c>
    </row>
    <row r="629" spans="1:3" x14ac:dyDescent="0.25">
      <c r="A629" s="532" t="str">
        <f>IF(ISNUMBER(VALUE(SUBSTITUTE('Quantities Report'!$A629,"+",""))), VALUE(SUBSTITUTE('Quantities Report'!$A629,"+","")),IF('Quantities Report'!$A629="Totals:","End of Project",$A628))</f>
        <v>Station</v>
      </c>
      <c r="B629" s="473" t="str">
        <f>IF(ISNUMBER('Quantities Report'!$A629), "",TRIM(CLEAN(SUBSTITUTE('Quantities Report'!$A629, CHAR(160), " "))))</f>
        <v/>
      </c>
      <c r="C629" s="475">
        <f>'Quantities Report'!$D629</f>
        <v>0</v>
      </c>
    </row>
    <row r="630" spans="1:3" x14ac:dyDescent="0.25">
      <c r="A630" s="532" t="str">
        <f>IF(ISNUMBER(VALUE(SUBSTITUTE('Quantities Report'!$A630,"+",""))), VALUE(SUBSTITUTE('Quantities Report'!$A630,"+","")),IF('Quantities Report'!$A630="Totals:","End of Project",$A629))</f>
        <v>Station</v>
      </c>
      <c r="B630" s="473" t="str">
        <f>IF(ISNUMBER('Quantities Report'!$A630), "",TRIM(CLEAN(SUBSTITUTE('Quantities Report'!$A630, CHAR(160), " "))))</f>
        <v/>
      </c>
      <c r="C630" s="475">
        <f>'Quantities Report'!$D630</f>
        <v>0</v>
      </c>
    </row>
    <row r="631" spans="1:3" x14ac:dyDescent="0.25">
      <c r="A631" s="532" t="str">
        <f>IF(ISNUMBER(VALUE(SUBSTITUTE('Quantities Report'!$A631,"+",""))), VALUE(SUBSTITUTE('Quantities Report'!$A631,"+","")),IF('Quantities Report'!$A631="Totals:","End of Project",$A630))</f>
        <v>Station</v>
      </c>
      <c r="B631" s="473" t="str">
        <f>IF(ISNUMBER('Quantities Report'!$A631), "",TRIM(CLEAN(SUBSTITUTE('Quantities Report'!$A631, CHAR(160), " "))))</f>
        <v/>
      </c>
      <c r="C631" s="475">
        <f>'Quantities Report'!$D631</f>
        <v>0</v>
      </c>
    </row>
    <row r="632" spans="1:3" x14ac:dyDescent="0.25">
      <c r="A632" s="532" t="str">
        <f>IF(ISNUMBER(VALUE(SUBSTITUTE('Quantities Report'!$A632,"+",""))), VALUE(SUBSTITUTE('Quantities Report'!$A632,"+","")),IF('Quantities Report'!$A632="Totals:","End of Project",$A631))</f>
        <v>Station</v>
      </c>
      <c r="B632" s="473" t="str">
        <f>IF(ISNUMBER('Quantities Report'!$A632), "",TRIM(CLEAN(SUBSTITUTE('Quantities Report'!$A632, CHAR(160), " "))))</f>
        <v/>
      </c>
      <c r="C632" s="475">
        <f>'Quantities Report'!$D632</f>
        <v>0</v>
      </c>
    </row>
    <row r="633" spans="1:3" x14ac:dyDescent="0.25">
      <c r="A633" s="532" t="str">
        <f>IF(ISNUMBER(VALUE(SUBSTITUTE('Quantities Report'!$A633,"+",""))), VALUE(SUBSTITUTE('Quantities Report'!$A633,"+","")),IF('Quantities Report'!$A633="Totals:","End of Project",$A632))</f>
        <v>Station</v>
      </c>
      <c r="B633" s="473" t="str">
        <f>IF(ISNUMBER('Quantities Report'!$A633), "",TRIM(CLEAN(SUBSTITUTE('Quantities Report'!$A633, CHAR(160), " "))))</f>
        <v/>
      </c>
      <c r="C633" s="475">
        <f>'Quantities Report'!$D633</f>
        <v>0</v>
      </c>
    </row>
    <row r="634" spans="1:3" x14ac:dyDescent="0.25">
      <c r="A634" s="532" t="str">
        <f>IF(ISNUMBER(VALUE(SUBSTITUTE('Quantities Report'!$A634,"+",""))), VALUE(SUBSTITUTE('Quantities Report'!$A634,"+","")),IF('Quantities Report'!$A634="Totals:","End of Project",$A633))</f>
        <v>Station</v>
      </c>
      <c r="B634" s="473" t="str">
        <f>IF(ISNUMBER('Quantities Report'!$A634), "",TRIM(CLEAN(SUBSTITUTE('Quantities Report'!$A634, CHAR(160), " "))))</f>
        <v/>
      </c>
      <c r="C634" s="475">
        <f>'Quantities Report'!$D634</f>
        <v>0</v>
      </c>
    </row>
    <row r="635" spans="1:3" x14ac:dyDescent="0.25">
      <c r="A635" s="532" t="str">
        <f>IF(ISNUMBER(VALUE(SUBSTITUTE('Quantities Report'!$A635,"+",""))), VALUE(SUBSTITUTE('Quantities Report'!$A635,"+","")),IF('Quantities Report'!$A635="Totals:","End of Project",$A634))</f>
        <v>Station</v>
      </c>
      <c r="B635" s="473" t="str">
        <f>IF(ISNUMBER('Quantities Report'!$A635), "",TRIM(CLEAN(SUBSTITUTE('Quantities Report'!$A635, CHAR(160), " "))))</f>
        <v/>
      </c>
      <c r="C635" s="475">
        <f>'Quantities Report'!$D635</f>
        <v>0</v>
      </c>
    </row>
    <row r="636" spans="1:3" x14ac:dyDescent="0.25">
      <c r="A636" s="532" t="str">
        <f>IF(ISNUMBER(VALUE(SUBSTITUTE('Quantities Report'!$A636,"+",""))), VALUE(SUBSTITUTE('Quantities Report'!$A636,"+","")),IF('Quantities Report'!$A636="Totals:","End of Project",$A635))</f>
        <v>Station</v>
      </c>
      <c r="B636" s="473" t="str">
        <f>IF(ISNUMBER('Quantities Report'!$A636), "",TRIM(CLEAN(SUBSTITUTE('Quantities Report'!$A636, CHAR(160), " "))))</f>
        <v/>
      </c>
      <c r="C636" s="475">
        <f>'Quantities Report'!$D636</f>
        <v>0</v>
      </c>
    </row>
    <row r="637" spans="1:3" x14ac:dyDescent="0.25">
      <c r="A637" s="532" t="str">
        <f>IF(ISNUMBER(VALUE(SUBSTITUTE('Quantities Report'!$A637,"+",""))), VALUE(SUBSTITUTE('Quantities Report'!$A637,"+","")),IF('Quantities Report'!$A637="Totals:","End of Project",$A636))</f>
        <v>Station</v>
      </c>
      <c r="B637" s="473" t="str">
        <f>IF(ISNUMBER('Quantities Report'!$A637), "",TRIM(CLEAN(SUBSTITUTE('Quantities Report'!$A637, CHAR(160), " "))))</f>
        <v/>
      </c>
      <c r="C637" s="475">
        <f>'Quantities Report'!$D637</f>
        <v>0</v>
      </c>
    </row>
    <row r="638" spans="1:3" x14ac:dyDescent="0.25">
      <c r="A638" s="532" t="str">
        <f>IF(ISNUMBER(VALUE(SUBSTITUTE('Quantities Report'!$A638,"+",""))), VALUE(SUBSTITUTE('Quantities Report'!$A638,"+","")),IF('Quantities Report'!$A638="Totals:","End of Project",$A637))</f>
        <v>Station</v>
      </c>
      <c r="B638" s="473" t="str">
        <f>IF(ISNUMBER('Quantities Report'!$A638), "",TRIM(CLEAN(SUBSTITUTE('Quantities Report'!$A638, CHAR(160), " "))))</f>
        <v/>
      </c>
      <c r="C638" s="475">
        <f>'Quantities Report'!$D638</f>
        <v>0</v>
      </c>
    </row>
    <row r="639" spans="1:3" x14ac:dyDescent="0.25">
      <c r="A639" s="532" t="str">
        <f>IF(ISNUMBER(VALUE(SUBSTITUTE('Quantities Report'!$A639,"+",""))), VALUE(SUBSTITUTE('Quantities Report'!$A639,"+","")),IF('Quantities Report'!$A639="Totals:","End of Project",$A638))</f>
        <v>Station</v>
      </c>
      <c r="B639" s="473" t="str">
        <f>IF(ISNUMBER('Quantities Report'!$A639), "",TRIM(CLEAN(SUBSTITUTE('Quantities Report'!$A639, CHAR(160), " "))))</f>
        <v/>
      </c>
      <c r="C639" s="475">
        <f>'Quantities Report'!$D639</f>
        <v>0</v>
      </c>
    </row>
    <row r="640" spans="1:3" x14ac:dyDescent="0.25">
      <c r="A640" s="532" t="str">
        <f>IF(ISNUMBER(VALUE(SUBSTITUTE('Quantities Report'!$A640,"+",""))), VALUE(SUBSTITUTE('Quantities Report'!$A640,"+","")),IF('Quantities Report'!$A640="Totals:","End of Project",$A639))</f>
        <v>Station</v>
      </c>
      <c r="B640" s="473" t="str">
        <f>IF(ISNUMBER('Quantities Report'!$A640), "",TRIM(CLEAN(SUBSTITUTE('Quantities Report'!$A640, CHAR(160), " "))))</f>
        <v/>
      </c>
      <c r="C640" s="475">
        <f>'Quantities Report'!$D640</f>
        <v>0</v>
      </c>
    </row>
    <row r="641" spans="1:3" x14ac:dyDescent="0.25">
      <c r="A641" s="532" t="str">
        <f>IF(ISNUMBER(VALUE(SUBSTITUTE('Quantities Report'!$A641,"+",""))), VALUE(SUBSTITUTE('Quantities Report'!$A641,"+","")),IF('Quantities Report'!$A641="Totals:","End of Project",$A640))</f>
        <v>Station</v>
      </c>
      <c r="B641" s="473" t="str">
        <f>IF(ISNUMBER('Quantities Report'!$A641), "",TRIM(CLEAN(SUBSTITUTE('Quantities Report'!$A641, CHAR(160), " "))))</f>
        <v/>
      </c>
      <c r="C641" s="475">
        <f>'Quantities Report'!$D641</f>
        <v>0</v>
      </c>
    </row>
    <row r="642" spans="1:3" x14ac:dyDescent="0.25">
      <c r="A642" s="532" t="str">
        <f>IF(ISNUMBER(VALUE(SUBSTITUTE('Quantities Report'!$A642,"+",""))), VALUE(SUBSTITUTE('Quantities Report'!$A642,"+","")),IF('Quantities Report'!$A642="Totals:","End of Project",$A641))</f>
        <v>Station</v>
      </c>
      <c r="B642" s="473" t="str">
        <f>IF(ISNUMBER('Quantities Report'!$A642), "",TRIM(CLEAN(SUBSTITUTE('Quantities Report'!$A642, CHAR(160), " "))))</f>
        <v/>
      </c>
      <c r="C642" s="475">
        <f>'Quantities Report'!$D642</f>
        <v>0</v>
      </c>
    </row>
    <row r="643" spans="1:3" x14ac:dyDescent="0.25">
      <c r="A643" s="532" t="str">
        <f>IF(ISNUMBER(VALUE(SUBSTITUTE('Quantities Report'!$A643,"+",""))), VALUE(SUBSTITUTE('Quantities Report'!$A643,"+","")),IF('Quantities Report'!$A643="Totals:","End of Project",$A642))</f>
        <v>Station</v>
      </c>
      <c r="B643" s="473" t="str">
        <f>IF(ISNUMBER('Quantities Report'!$A643), "",TRIM(CLEAN(SUBSTITUTE('Quantities Report'!$A643, CHAR(160), " "))))</f>
        <v/>
      </c>
      <c r="C643" s="475">
        <f>'Quantities Report'!$D643</f>
        <v>0</v>
      </c>
    </row>
    <row r="644" spans="1:3" x14ac:dyDescent="0.25">
      <c r="A644" s="532" t="str">
        <f>IF(ISNUMBER(VALUE(SUBSTITUTE('Quantities Report'!$A644,"+",""))), VALUE(SUBSTITUTE('Quantities Report'!$A644,"+","")),IF('Quantities Report'!$A644="Totals:","End of Project",$A643))</f>
        <v>Station</v>
      </c>
      <c r="B644" s="473" t="str">
        <f>IF(ISNUMBER('Quantities Report'!$A644), "",TRIM(CLEAN(SUBSTITUTE('Quantities Report'!$A644, CHAR(160), " "))))</f>
        <v/>
      </c>
      <c r="C644" s="475">
        <f>'Quantities Report'!$D644</f>
        <v>0</v>
      </c>
    </row>
    <row r="645" spans="1:3" x14ac:dyDescent="0.25">
      <c r="A645" s="532" t="str">
        <f>IF(ISNUMBER(VALUE(SUBSTITUTE('Quantities Report'!$A645,"+",""))), VALUE(SUBSTITUTE('Quantities Report'!$A645,"+","")),IF('Quantities Report'!$A645="Totals:","End of Project",$A644))</f>
        <v>Station</v>
      </c>
      <c r="B645" s="473" t="str">
        <f>IF(ISNUMBER('Quantities Report'!$A645), "",TRIM(CLEAN(SUBSTITUTE('Quantities Report'!$A645, CHAR(160), " "))))</f>
        <v/>
      </c>
      <c r="C645" s="475">
        <f>'Quantities Report'!$D645</f>
        <v>0</v>
      </c>
    </row>
    <row r="646" spans="1:3" x14ac:dyDescent="0.25">
      <c r="A646" s="532" t="str">
        <f>IF(ISNUMBER(VALUE(SUBSTITUTE('Quantities Report'!$A646,"+",""))), VALUE(SUBSTITUTE('Quantities Report'!$A646,"+","")),IF('Quantities Report'!$A646="Totals:","End of Project",$A645))</f>
        <v>Station</v>
      </c>
      <c r="B646" s="473" t="str">
        <f>IF(ISNUMBER('Quantities Report'!$A646), "",TRIM(CLEAN(SUBSTITUTE('Quantities Report'!$A646, CHAR(160), " "))))</f>
        <v/>
      </c>
      <c r="C646" s="475">
        <f>'Quantities Report'!$D646</f>
        <v>0</v>
      </c>
    </row>
    <row r="647" spans="1:3" x14ac:dyDescent="0.25">
      <c r="A647" s="532" t="str">
        <f>IF(ISNUMBER(VALUE(SUBSTITUTE('Quantities Report'!$A647,"+",""))), VALUE(SUBSTITUTE('Quantities Report'!$A647,"+","")),IF('Quantities Report'!$A647="Totals:","End of Project",$A646))</f>
        <v>Station</v>
      </c>
      <c r="B647" s="473" t="str">
        <f>IF(ISNUMBER('Quantities Report'!$A647), "",TRIM(CLEAN(SUBSTITUTE('Quantities Report'!$A647, CHAR(160), " "))))</f>
        <v/>
      </c>
      <c r="C647" s="475">
        <f>'Quantities Report'!$D647</f>
        <v>0</v>
      </c>
    </row>
    <row r="648" spans="1:3" x14ac:dyDescent="0.25">
      <c r="A648" s="532" t="str">
        <f>IF(ISNUMBER(VALUE(SUBSTITUTE('Quantities Report'!$A648,"+",""))), VALUE(SUBSTITUTE('Quantities Report'!$A648,"+","")),IF('Quantities Report'!$A648="Totals:","End of Project",$A647))</f>
        <v>Station</v>
      </c>
      <c r="B648" s="473" t="str">
        <f>IF(ISNUMBER('Quantities Report'!$A648), "",TRIM(CLEAN(SUBSTITUTE('Quantities Report'!$A648, CHAR(160), " "))))</f>
        <v/>
      </c>
      <c r="C648" s="475">
        <f>'Quantities Report'!$D648</f>
        <v>0</v>
      </c>
    </row>
    <row r="649" spans="1:3" x14ac:dyDescent="0.25">
      <c r="A649" s="532" t="str">
        <f>IF(ISNUMBER(VALUE(SUBSTITUTE('Quantities Report'!$A649,"+",""))), VALUE(SUBSTITUTE('Quantities Report'!$A649,"+","")),IF('Quantities Report'!$A649="Totals:","End of Project",$A648))</f>
        <v>Station</v>
      </c>
      <c r="B649" s="473" t="str">
        <f>IF(ISNUMBER('Quantities Report'!$A649), "",TRIM(CLEAN(SUBSTITUTE('Quantities Report'!$A649, CHAR(160), " "))))</f>
        <v/>
      </c>
      <c r="C649" s="475">
        <f>'Quantities Report'!$D649</f>
        <v>0</v>
      </c>
    </row>
    <row r="650" spans="1:3" x14ac:dyDescent="0.25">
      <c r="A650" s="532" t="str">
        <f>IF(ISNUMBER(VALUE(SUBSTITUTE('Quantities Report'!$A650,"+",""))), VALUE(SUBSTITUTE('Quantities Report'!$A650,"+","")),IF('Quantities Report'!$A650="Totals:","End of Project",$A649))</f>
        <v>Station</v>
      </c>
      <c r="B650" s="473" t="str">
        <f>IF(ISNUMBER('Quantities Report'!$A650), "",TRIM(CLEAN(SUBSTITUTE('Quantities Report'!$A650, CHAR(160), " "))))</f>
        <v/>
      </c>
      <c r="C650" s="475">
        <f>'Quantities Report'!$D650</f>
        <v>0</v>
      </c>
    </row>
    <row r="651" spans="1:3" x14ac:dyDescent="0.25">
      <c r="A651" s="532" t="str">
        <f>IF(ISNUMBER(VALUE(SUBSTITUTE('Quantities Report'!$A651,"+",""))), VALUE(SUBSTITUTE('Quantities Report'!$A651,"+","")),IF('Quantities Report'!$A651="Totals:","End of Project",$A650))</f>
        <v>Station</v>
      </c>
      <c r="B651" s="473" t="str">
        <f>IF(ISNUMBER('Quantities Report'!$A651), "",TRIM(CLEAN(SUBSTITUTE('Quantities Report'!$A651, CHAR(160), " "))))</f>
        <v/>
      </c>
      <c r="C651" s="475">
        <f>'Quantities Report'!$D651</f>
        <v>0</v>
      </c>
    </row>
    <row r="652" spans="1:3" x14ac:dyDescent="0.25">
      <c r="A652" s="532" t="str">
        <f>IF(ISNUMBER(VALUE(SUBSTITUTE('Quantities Report'!$A652,"+",""))), VALUE(SUBSTITUTE('Quantities Report'!$A652,"+","")),IF('Quantities Report'!$A652="Totals:","End of Project",$A651))</f>
        <v>Station</v>
      </c>
      <c r="B652" s="473" t="str">
        <f>IF(ISNUMBER('Quantities Report'!$A652), "",TRIM(CLEAN(SUBSTITUTE('Quantities Report'!$A652, CHAR(160), " "))))</f>
        <v/>
      </c>
      <c r="C652" s="475">
        <f>'Quantities Report'!$D652</f>
        <v>0</v>
      </c>
    </row>
    <row r="653" spans="1:3" x14ac:dyDescent="0.25">
      <c r="A653" s="532" t="str">
        <f>IF(ISNUMBER(VALUE(SUBSTITUTE('Quantities Report'!$A653,"+",""))), VALUE(SUBSTITUTE('Quantities Report'!$A653,"+","")),IF('Quantities Report'!$A653="Totals:","End of Project",$A652))</f>
        <v>Station</v>
      </c>
      <c r="B653" s="473" t="str">
        <f>IF(ISNUMBER('Quantities Report'!$A653), "",TRIM(CLEAN(SUBSTITUTE('Quantities Report'!$A653, CHAR(160), " "))))</f>
        <v/>
      </c>
      <c r="C653" s="475">
        <f>'Quantities Report'!$D653</f>
        <v>0</v>
      </c>
    </row>
    <row r="654" spans="1:3" x14ac:dyDescent="0.25">
      <c r="A654" s="532" t="str">
        <f>IF(ISNUMBER(VALUE(SUBSTITUTE('Quantities Report'!$A654,"+",""))), VALUE(SUBSTITUTE('Quantities Report'!$A654,"+","")),IF('Quantities Report'!$A654="Totals:","End of Project",$A653))</f>
        <v>Station</v>
      </c>
      <c r="B654" s="473" t="str">
        <f>IF(ISNUMBER('Quantities Report'!$A654), "",TRIM(CLEAN(SUBSTITUTE('Quantities Report'!$A654, CHAR(160), " "))))</f>
        <v/>
      </c>
      <c r="C654" s="475">
        <f>'Quantities Report'!$D654</f>
        <v>0</v>
      </c>
    </row>
    <row r="655" spans="1:3" x14ac:dyDescent="0.25">
      <c r="A655" s="532" t="str">
        <f>IF(ISNUMBER(VALUE(SUBSTITUTE('Quantities Report'!$A655,"+",""))), VALUE(SUBSTITUTE('Quantities Report'!$A655,"+","")),IF('Quantities Report'!$A655="Totals:","End of Project",$A654))</f>
        <v>Station</v>
      </c>
      <c r="B655" s="473" t="str">
        <f>IF(ISNUMBER('Quantities Report'!$A655), "",TRIM(CLEAN(SUBSTITUTE('Quantities Report'!$A655, CHAR(160), " "))))</f>
        <v/>
      </c>
      <c r="C655" s="475">
        <f>'Quantities Report'!$D655</f>
        <v>0</v>
      </c>
    </row>
    <row r="656" spans="1:3" x14ac:dyDescent="0.25">
      <c r="A656" s="532" t="str">
        <f>IF(ISNUMBER(VALUE(SUBSTITUTE('Quantities Report'!$A656,"+",""))), VALUE(SUBSTITUTE('Quantities Report'!$A656,"+","")),IF('Quantities Report'!$A656="Totals:","End of Project",$A655))</f>
        <v>Station</v>
      </c>
      <c r="B656" s="473" t="str">
        <f>IF(ISNUMBER('Quantities Report'!$A656), "",TRIM(CLEAN(SUBSTITUTE('Quantities Report'!$A656, CHAR(160), " "))))</f>
        <v/>
      </c>
      <c r="C656" s="475">
        <f>'Quantities Report'!$D656</f>
        <v>0</v>
      </c>
    </row>
    <row r="657" spans="1:3" x14ac:dyDescent="0.25">
      <c r="A657" s="532" t="str">
        <f>IF(ISNUMBER(VALUE(SUBSTITUTE('Quantities Report'!$A657,"+",""))), VALUE(SUBSTITUTE('Quantities Report'!$A657,"+","")),IF('Quantities Report'!$A657="Totals:","End of Project",$A656))</f>
        <v>Station</v>
      </c>
      <c r="B657" s="473" t="str">
        <f>IF(ISNUMBER('Quantities Report'!$A657), "",TRIM(CLEAN(SUBSTITUTE('Quantities Report'!$A657, CHAR(160), " "))))</f>
        <v/>
      </c>
      <c r="C657" s="475">
        <f>'Quantities Report'!$D657</f>
        <v>0</v>
      </c>
    </row>
    <row r="658" spans="1:3" x14ac:dyDescent="0.25">
      <c r="A658" s="532" t="str">
        <f>IF(ISNUMBER(VALUE(SUBSTITUTE('Quantities Report'!$A658,"+",""))), VALUE(SUBSTITUTE('Quantities Report'!$A658,"+","")),IF('Quantities Report'!$A658="Totals:","End of Project",$A657))</f>
        <v>Station</v>
      </c>
      <c r="B658" s="473" t="str">
        <f>IF(ISNUMBER('Quantities Report'!$A658), "",TRIM(CLEAN(SUBSTITUTE('Quantities Report'!$A658, CHAR(160), " "))))</f>
        <v/>
      </c>
      <c r="C658" s="475">
        <f>'Quantities Report'!$D658</f>
        <v>0</v>
      </c>
    </row>
    <row r="659" spans="1:3" x14ac:dyDescent="0.25">
      <c r="A659" s="532" t="str">
        <f>IF(ISNUMBER(VALUE(SUBSTITUTE('Quantities Report'!$A659,"+",""))), VALUE(SUBSTITUTE('Quantities Report'!$A659,"+","")),IF('Quantities Report'!$A659="Totals:","End of Project",$A658))</f>
        <v>Station</v>
      </c>
      <c r="B659" s="473" t="str">
        <f>IF(ISNUMBER('Quantities Report'!$A659), "",TRIM(CLEAN(SUBSTITUTE('Quantities Report'!$A659, CHAR(160), " "))))</f>
        <v/>
      </c>
      <c r="C659" s="475">
        <f>'Quantities Report'!$D659</f>
        <v>0</v>
      </c>
    </row>
    <row r="660" spans="1:3" x14ac:dyDescent="0.25">
      <c r="A660" s="532" t="str">
        <f>IF(ISNUMBER(VALUE(SUBSTITUTE('Quantities Report'!$A660,"+",""))), VALUE(SUBSTITUTE('Quantities Report'!$A660,"+","")),IF('Quantities Report'!$A660="Totals:","End of Project",$A659))</f>
        <v>Station</v>
      </c>
      <c r="B660" s="473" t="str">
        <f>IF(ISNUMBER('Quantities Report'!$A660), "",TRIM(CLEAN(SUBSTITUTE('Quantities Report'!$A660, CHAR(160), " "))))</f>
        <v/>
      </c>
      <c r="C660" s="475">
        <f>'Quantities Report'!$D660</f>
        <v>0</v>
      </c>
    </row>
    <row r="661" spans="1:3" x14ac:dyDescent="0.25">
      <c r="A661" s="532" t="str">
        <f>IF(ISNUMBER(VALUE(SUBSTITUTE('Quantities Report'!$A661,"+",""))), VALUE(SUBSTITUTE('Quantities Report'!$A661,"+","")),IF('Quantities Report'!$A661="Totals:","End of Project",$A660))</f>
        <v>Station</v>
      </c>
      <c r="B661" s="473" t="str">
        <f>IF(ISNUMBER('Quantities Report'!$A661), "",TRIM(CLEAN(SUBSTITUTE('Quantities Report'!$A661, CHAR(160), " "))))</f>
        <v/>
      </c>
      <c r="C661" s="475">
        <f>'Quantities Report'!$D661</f>
        <v>0</v>
      </c>
    </row>
    <row r="662" spans="1:3" x14ac:dyDescent="0.25">
      <c r="A662" s="532" t="str">
        <f>IF(ISNUMBER(VALUE(SUBSTITUTE('Quantities Report'!$A662,"+",""))), VALUE(SUBSTITUTE('Quantities Report'!$A662,"+","")),IF('Quantities Report'!$A662="Totals:","End of Project",$A661))</f>
        <v>Station</v>
      </c>
      <c r="B662" s="473" t="str">
        <f>IF(ISNUMBER('Quantities Report'!$A662), "",TRIM(CLEAN(SUBSTITUTE('Quantities Report'!$A662, CHAR(160), " "))))</f>
        <v/>
      </c>
      <c r="C662" s="475">
        <f>'Quantities Report'!$D662</f>
        <v>0</v>
      </c>
    </row>
    <row r="663" spans="1:3" x14ac:dyDescent="0.25">
      <c r="A663" s="532" t="str">
        <f>IF(ISNUMBER(VALUE(SUBSTITUTE('Quantities Report'!$A663,"+",""))), VALUE(SUBSTITUTE('Quantities Report'!$A663,"+","")),IF('Quantities Report'!$A663="Totals:","End of Project",$A662))</f>
        <v>Station</v>
      </c>
      <c r="B663" s="473" t="str">
        <f>IF(ISNUMBER('Quantities Report'!$A663), "",TRIM(CLEAN(SUBSTITUTE('Quantities Report'!$A663, CHAR(160), " "))))</f>
        <v/>
      </c>
      <c r="C663" s="475">
        <f>'Quantities Report'!$D663</f>
        <v>0</v>
      </c>
    </row>
    <row r="664" spans="1:3" x14ac:dyDescent="0.25">
      <c r="A664" s="532" t="str">
        <f>IF(ISNUMBER(VALUE(SUBSTITUTE('Quantities Report'!$A664,"+",""))), VALUE(SUBSTITUTE('Quantities Report'!$A664,"+","")),IF('Quantities Report'!$A664="Totals:","End of Project",$A663))</f>
        <v>Station</v>
      </c>
      <c r="B664" s="473" t="str">
        <f>IF(ISNUMBER('Quantities Report'!$A664), "",TRIM(CLEAN(SUBSTITUTE('Quantities Report'!$A664, CHAR(160), " "))))</f>
        <v/>
      </c>
      <c r="C664" s="475">
        <f>'Quantities Report'!$D664</f>
        <v>0</v>
      </c>
    </row>
    <row r="665" spans="1:3" x14ac:dyDescent="0.25">
      <c r="A665" s="532" t="str">
        <f>IF(ISNUMBER(VALUE(SUBSTITUTE('Quantities Report'!$A665,"+",""))), VALUE(SUBSTITUTE('Quantities Report'!$A665,"+","")),IF('Quantities Report'!$A665="Totals:","End of Project",$A664))</f>
        <v>Station</v>
      </c>
      <c r="B665" s="473" t="str">
        <f>IF(ISNUMBER('Quantities Report'!$A665), "",TRIM(CLEAN(SUBSTITUTE('Quantities Report'!$A665, CHAR(160), " "))))</f>
        <v/>
      </c>
      <c r="C665" s="475">
        <f>'Quantities Report'!$D665</f>
        <v>0</v>
      </c>
    </row>
    <row r="666" spans="1:3" x14ac:dyDescent="0.25">
      <c r="A666" s="532" t="str">
        <f>IF(ISNUMBER(VALUE(SUBSTITUTE('Quantities Report'!$A666,"+",""))), VALUE(SUBSTITUTE('Quantities Report'!$A666,"+","")),IF('Quantities Report'!$A666="Totals:","End of Project",$A665))</f>
        <v>Station</v>
      </c>
      <c r="B666" s="473" t="str">
        <f>IF(ISNUMBER('Quantities Report'!$A666), "",TRIM(CLEAN(SUBSTITUTE('Quantities Report'!$A666, CHAR(160), " "))))</f>
        <v/>
      </c>
      <c r="C666" s="475">
        <f>'Quantities Report'!$D666</f>
        <v>0</v>
      </c>
    </row>
    <row r="667" spans="1:3" x14ac:dyDescent="0.25">
      <c r="A667" s="532" t="str">
        <f>IF(ISNUMBER(VALUE(SUBSTITUTE('Quantities Report'!$A667,"+",""))), VALUE(SUBSTITUTE('Quantities Report'!$A667,"+","")),IF('Quantities Report'!$A667="Totals:","End of Project",$A666))</f>
        <v>Station</v>
      </c>
      <c r="B667" s="473" t="str">
        <f>IF(ISNUMBER('Quantities Report'!$A667), "",TRIM(CLEAN(SUBSTITUTE('Quantities Report'!$A667, CHAR(160), " "))))</f>
        <v/>
      </c>
      <c r="C667" s="475">
        <f>'Quantities Report'!$D667</f>
        <v>0</v>
      </c>
    </row>
    <row r="668" spans="1:3" x14ac:dyDescent="0.25">
      <c r="A668" s="532" t="str">
        <f>IF(ISNUMBER(VALUE(SUBSTITUTE('Quantities Report'!$A668,"+",""))), VALUE(SUBSTITUTE('Quantities Report'!$A668,"+","")),IF('Quantities Report'!$A668="Totals:","End of Project",$A667))</f>
        <v>Station</v>
      </c>
      <c r="B668" s="473" t="str">
        <f>IF(ISNUMBER('Quantities Report'!$A668), "",TRIM(CLEAN(SUBSTITUTE('Quantities Report'!$A668, CHAR(160), " "))))</f>
        <v/>
      </c>
      <c r="C668" s="475">
        <f>'Quantities Report'!$D668</f>
        <v>0</v>
      </c>
    </row>
    <row r="669" spans="1:3" x14ac:dyDescent="0.25">
      <c r="A669" s="532" t="str">
        <f>IF(ISNUMBER(VALUE(SUBSTITUTE('Quantities Report'!$A669,"+",""))), VALUE(SUBSTITUTE('Quantities Report'!$A669,"+","")),IF('Quantities Report'!$A669="Totals:","End of Project",$A668))</f>
        <v>Station</v>
      </c>
      <c r="B669" s="473" t="str">
        <f>IF(ISNUMBER('Quantities Report'!$A669), "",TRIM(CLEAN(SUBSTITUTE('Quantities Report'!$A669, CHAR(160), " "))))</f>
        <v/>
      </c>
      <c r="C669" s="475">
        <f>'Quantities Report'!$D669</f>
        <v>0</v>
      </c>
    </row>
    <row r="670" spans="1:3" x14ac:dyDescent="0.25">
      <c r="A670" s="532" t="str">
        <f>IF(ISNUMBER(VALUE(SUBSTITUTE('Quantities Report'!$A670,"+",""))), VALUE(SUBSTITUTE('Quantities Report'!$A670,"+","")),IF('Quantities Report'!$A670="Totals:","End of Project",$A669))</f>
        <v>Station</v>
      </c>
      <c r="B670" s="473" t="str">
        <f>IF(ISNUMBER('Quantities Report'!$A670), "",TRIM(CLEAN(SUBSTITUTE('Quantities Report'!$A670, CHAR(160), " "))))</f>
        <v/>
      </c>
      <c r="C670" s="475">
        <f>'Quantities Report'!$D670</f>
        <v>0</v>
      </c>
    </row>
    <row r="671" spans="1:3" x14ac:dyDescent="0.25">
      <c r="A671" s="532" t="str">
        <f>IF(ISNUMBER(VALUE(SUBSTITUTE('Quantities Report'!$A671,"+",""))), VALUE(SUBSTITUTE('Quantities Report'!$A671,"+","")),IF('Quantities Report'!$A671="Totals:","End of Project",$A670))</f>
        <v>Station</v>
      </c>
      <c r="B671" s="473" t="str">
        <f>IF(ISNUMBER('Quantities Report'!$A671), "",TRIM(CLEAN(SUBSTITUTE('Quantities Report'!$A671, CHAR(160), " "))))</f>
        <v/>
      </c>
      <c r="C671" s="475">
        <f>'Quantities Report'!$D671</f>
        <v>0</v>
      </c>
    </row>
    <row r="672" spans="1:3" x14ac:dyDescent="0.25">
      <c r="A672" s="532" t="str">
        <f>IF(ISNUMBER(VALUE(SUBSTITUTE('Quantities Report'!$A672,"+",""))), VALUE(SUBSTITUTE('Quantities Report'!$A672,"+","")),IF('Quantities Report'!$A672="Totals:","End of Project",$A671))</f>
        <v>Station</v>
      </c>
      <c r="B672" s="473" t="str">
        <f>IF(ISNUMBER('Quantities Report'!$A672), "",TRIM(CLEAN(SUBSTITUTE('Quantities Report'!$A672, CHAR(160), " "))))</f>
        <v/>
      </c>
      <c r="C672" s="475">
        <f>'Quantities Report'!$D672</f>
        <v>0</v>
      </c>
    </row>
    <row r="673" spans="1:3" x14ac:dyDescent="0.25">
      <c r="A673" s="532" t="str">
        <f>IF(ISNUMBER(VALUE(SUBSTITUTE('Quantities Report'!$A673,"+",""))), VALUE(SUBSTITUTE('Quantities Report'!$A673,"+","")),IF('Quantities Report'!$A673="Totals:","End of Project",$A672))</f>
        <v>Station</v>
      </c>
      <c r="B673" s="473" t="str">
        <f>IF(ISNUMBER('Quantities Report'!$A673), "",TRIM(CLEAN(SUBSTITUTE('Quantities Report'!$A673, CHAR(160), " "))))</f>
        <v/>
      </c>
      <c r="C673" s="475">
        <f>'Quantities Report'!$D673</f>
        <v>0</v>
      </c>
    </row>
    <row r="674" spans="1:3" x14ac:dyDescent="0.25">
      <c r="A674" s="532" t="str">
        <f>IF(ISNUMBER(VALUE(SUBSTITUTE('Quantities Report'!$A674,"+",""))), VALUE(SUBSTITUTE('Quantities Report'!$A674,"+","")),IF('Quantities Report'!$A674="Totals:","End of Project",$A673))</f>
        <v>Station</v>
      </c>
      <c r="B674" s="473" t="str">
        <f>IF(ISNUMBER('Quantities Report'!$A674), "",TRIM(CLEAN(SUBSTITUTE('Quantities Report'!$A674, CHAR(160), " "))))</f>
        <v/>
      </c>
      <c r="C674" s="475">
        <f>'Quantities Report'!$D674</f>
        <v>0</v>
      </c>
    </row>
    <row r="675" spans="1:3" x14ac:dyDescent="0.25">
      <c r="A675" s="532" t="str">
        <f>IF(ISNUMBER(VALUE(SUBSTITUTE('Quantities Report'!$A675,"+",""))), VALUE(SUBSTITUTE('Quantities Report'!$A675,"+","")),IF('Quantities Report'!$A675="Totals:","End of Project",$A674))</f>
        <v>Station</v>
      </c>
      <c r="B675" s="473" t="str">
        <f>IF(ISNUMBER('Quantities Report'!$A675), "",TRIM(CLEAN(SUBSTITUTE('Quantities Report'!$A675, CHAR(160), " "))))</f>
        <v/>
      </c>
      <c r="C675" s="475">
        <f>'Quantities Report'!$D675</f>
        <v>0</v>
      </c>
    </row>
    <row r="676" spans="1:3" x14ac:dyDescent="0.25">
      <c r="A676" s="532" t="str">
        <f>IF(ISNUMBER(VALUE(SUBSTITUTE('Quantities Report'!$A676,"+",""))), VALUE(SUBSTITUTE('Quantities Report'!$A676,"+","")),IF('Quantities Report'!$A676="Totals:","End of Project",$A675))</f>
        <v>Station</v>
      </c>
      <c r="B676" s="473" t="str">
        <f>IF(ISNUMBER('Quantities Report'!$A676), "",TRIM(CLEAN(SUBSTITUTE('Quantities Report'!$A676, CHAR(160), " "))))</f>
        <v/>
      </c>
      <c r="C676" s="475">
        <f>'Quantities Report'!$D676</f>
        <v>0</v>
      </c>
    </row>
    <row r="677" spans="1:3" x14ac:dyDescent="0.25">
      <c r="A677" s="532" t="str">
        <f>IF(ISNUMBER(VALUE(SUBSTITUTE('Quantities Report'!$A677,"+",""))), VALUE(SUBSTITUTE('Quantities Report'!$A677,"+","")),IF('Quantities Report'!$A677="Totals:","End of Project",$A676))</f>
        <v>Station</v>
      </c>
      <c r="B677" s="473" t="str">
        <f>IF(ISNUMBER('Quantities Report'!$A677), "",TRIM(CLEAN(SUBSTITUTE('Quantities Report'!$A677, CHAR(160), " "))))</f>
        <v/>
      </c>
      <c r="C677" s="475">
        <f>'Quantities Report'!$D677</f>
        <v>0</v>
      </c>
    </row>
    <row r="678" spans="1:3" x14ac:dyDescent="0.25">
      <c r="A678" s="532" t="str">
        <f>IF(ISNUMBER(VALUE(SUBSTITUTE('Quantities Report'!$A678,"+",""))), VALUE(SUBSTITUTE('Quantities Report'!$A678,"+","")),IF('Quantities Report'!$A678="Totals:","End of Project",$A677))</f>
        <v>Station</v>
      </c>
      <c r="B678" s="473" t="str">
        <f>IF(ISNUMBER('Quantities Report'!$A678), "",TRIM(CLEAN(SUBSTITUTE('Quantities Report'!$A678, CHAR(160), " "))))</f>
        <v/>
      </c>
      <c r="C678" s="475">
        <f>'Quantities Report'!$D678</f>
        <v>0</v>
      </c>
    </row>
    <row r="679" spans="1:3" x14ac:dyDescent="0.25">
      <c r="A679" s="532" t="str">
        <f>IF(ISNUMBER(VALUE(SUBSTITUTE('Quantities Report'!$A679,"+",""))), VALUE(SUBSTITUTE('Quantities Report'!$A679,"+","")),IF('Quantities Report'!$A679="Totals:","End of Project",$A678))</f>
        <v>Station</v>
      </c>
      <c r="B679" s="473" t="str">
        <f>IF(ISNUMBER('Quantities Report'!$A679), "",TRIM(CLEAN(SUBSTITUTE('Quantities Report'!$A679, CHAR(160), " "))))</f>
        <v/>
      </c>
      <c r="C679" s="475">
        <f>'Quantities Report'!$D679</f>
        <v>0</v>
      </c>
    </row>
    <row r="680" spans="1:3" x14ac:dyDescent="0.25">
      <c r="A680" s="532" t="str">
        <f>IF(ISNUMBER(VALUE(SUBSTITUTE('Quantities Report'!$A680,"+",""))), VALUE(SUBSTITUTE('Quantities Report'!$A680,"+","")),IF('Quantities Report'!$A680="Totals:","End of Project",$A679))</f>
        <v>Station</v>
      </c>
      <c r="B680" s="473" t="str">
        <f>IF(ISNUMBER('Quantities Report'!$A680), "",TRIM(CLEAN(SUBSTITUTE('Quantities Report'!$A680, CHAR(160), " "))))</f>
        <v/>
      </c>
      <c r="C680" s="475">
        <f>'Quantities Report'!$D680</f>
        <v>0</v>
      </c>
    </row>
    <row r="681" spans="1:3" x14ac:dyDescent="0.25">
      <c r="A681" s="532" t="str">
        <f>IF(ISNUMBER(VALUE(SUBSTITUTE('Quantities Report'!$A681,"+",""))), VALUE(SUBSTITUTE('Quantities Report'!$A681,"+","")),IF('Quantities Report'!$A681="Totals:","End of Project",$A680))</f>
        <v>Station</v>
      </c>
      <c r="B681" s="473" t="str">
        <f>IF(ISNUMBER('Quantities Report'!$A681), "",TRIM(CLEAN(SUBSTITUTE('Quantities Report'!$A681, CHAR(160), " "))))</f>
        <v/>
      </c>
      <c r="C681" s="475">
        <f>'Quantities Report'!$D681</f>
        <v>0</v>
      </c>
    </row>
    <row r="682" spans="1:3" x14ac:dyDescent="0.25">
      <c r="A682" s="532" t="str">
        <f>IF(ISNUMBER(VALUE(SUBSTITUTE('Quantities Report'!$A682,"+",""))), VALUE(SUBSTITUTE('Quantities Report'!$A682,"+","")),IF('Quantities Report'!$A682="Totals:","End of Project",$A681))</f>
        <v>Station</v>
      </c>
      <c r="B682" s="473" t="str">
        <f>IF(ISNUMBER('Quantities Report'!$A682), "",TRIM(CLEAN(SUBSTITUTE('Quantities Report'!$A682, CHAR(160), " "))))</f>
        <v/>
      </c>
      <c r="C682" s="475">
        <f>'Quantities Report'!$D682</f>
        <v>0</v>
      </c>
    </row>
    <row r="683" spans="1:3" x14ac:dyDescent="0.25">
      <c r="A683" s="532" t="str">
        <f>IF(ISNUMBER(VALUE(SUBSTITUTE('Quantities Report'!$A683,"+",""))), VALUE(SUBSTITUTE('Quantities Report'!$A683,"+","")),IF('Quantities Report'!$A683="Totals:","End of Project",$A682))</f>
        <v>Station</v>
      </c>
      <c r="B683" s="473" t="str">
        <f>IF(ISNUMBER('Quantities Report'!$A683), "",TRIM(CLEAN(SUBSTITUTE('Quantities Report'!$A683, CHAR(160), " "))))</f>
        <v/>
      </c>
      <c r="C683" s="475">
        <f>'Quantities Report'!$D683</f>
        <v>0</v>
      </c>
    </row>
    <row r="684" spans="1:3" x14ac:dyDescent="0.25">
      <c r="A684" s="532" t="str">
        <f>IF(ISNUMBER(VALUE(SUBSTITUTE('Quantities Report'!$A684,"+",""))), VALUE(SUBSTITUTE('Quantities Report'!$A684,"+","")),IF('Quantities Report'!$A684="Totals:","End of Project",$A683))</f>
        <v>Station</v>
      </c>
      <c r="B684" s="473" t="str">
        <f>IF(ISNUMBER('Quantities Report'!$A684), "",TRIM(CLEAN(SUBSTITUTE('Quantities Report'!$A684, CHAR(160), " "))))</f>
        <v/>
      </c>
      <c r="C684" s="475">
        <f>'Quantities Report'!$D684</f>
        <v>0</v>
      </c>
    </row>
    <row r="685" spans="1:3" x14ac:dyDescent="0.25">
      <c r="A685" s="532" t="str">
        <f>IF(ISNUMBER(VALUE(SUBSTITUTE('Quantities Report'!$A685,"+",""))), VALUE(SUBSTITUTE('Quantities Report'!$A685,"+","")),IF('Quantities Report'!$A685="Totals:","End of Project",$A684))</f>
        <v>Station</v>
      </c>
      <c r="B685" s="473" t="str">
        <f>IF(ISNUMBER('Quantities Report'!$A685), "",TRIM(CLEAN(SUBSTITUTE('Quantities Report'!$A685, CHAR(160), " "))))</f>
        <v/>
      </c>
      <c r="C685" s="475">
        <f>'Quantities Report'!$D685</f>
        <v>0</v>
      </c>
    </row>
    <row r="686" spans="1:3" x14ac:dyDescent="0.25">
      <c r="A686" s="532" t="str">
        <f>IF(ISNUMBER(VALUE(SUBSTITUTE('Quantities Report'!$A686,"+",""))), VALUE(SUBSTITUTE('Quantities Report'!$A686,"+","")),IF('Quantities Report'!$A686="Totals:","End of Project",$A685))</f>
        <v>Station</v>
      </c>
      <c r="B686" s="473" t="str">
        <f>IF(ISNUMBER('Quantities Report'!$A686), "",TRIM(CLEAN(SUBSTITUTE('Quantities Report'!$A686, CHAR(160), " "))))</f>
        <v/>
      </c>
      <c r="C686" s="475">
        <f>'Quantities Report'!$D686</f>
        <v>0</v>
      </c>
    </row>
    <row r="687" spans="1:3" x14ac:dyDescent="0.25">
      <c r="A687" s="532" t="str">
        <f>IF(ISNUMBER(VALUE(SUBSTITUTE('Quantities Report'!$A687,"+",""))), VALUE(SUBSTITUTE('Quantities Report'!$A687,"+","")),IF('Quantities Report'!$A687="Totals:","End of Project",$A686))</f>
        <v>Station</v>
      </c>
      <c r="B687" s="473" t="str">
        <f>IF(ISNUMBER('Quantities Report'!$A687), "",TRIM(CLEAN(SUBSTITUTE('Quantities Report'!$A687, CHAR(160), " "))))</f>
        <v/>
      </c>
      <c r="C687" s="475">
        <f>'Quantities Report'!$D687</f>
        <v>0</v>
      </c>
    </row>
    <row r="688" spans="1:3" x14ac:dyDescent="0.25">
      <c r="A688" s="532" t="str">
        <f>IF(ISNUMBER(VALUE(SUBSTITUTE('Quantities Report'!$A688,"+",""))), VALUE(SUBSTITUTE('Quantities Report'!$A688,"+","")),IF('Quantities Report'!$A688="Totals:","End of Project",$A687))</f>
        <v>Station</v>
      </c>
      <c r="B688" s="473" t="str">
        <f>IF(ISNUMBER('Quantities Report'!$A688), "",TRIM(CLEAN(SUBSTITUTE('Quantities Report'!$A688, CHAR(160), " "))))</f>
        <v/>
      </c>
      <c r="C688" s="475">
        <f>'Quantities Report'!$D688</f>
        <v>0</v>
      </c>
    </row>
    <row r="689" spans="1:3" x14ac:dyDescent="0.25">
      <c r="A689" s="532" t="str">
        <f>IF(ISNUMBER(VALUE(SUBSTITUTE('Quantities Report'!$A689,"+",""))), VALUE(SUBSTITUTE('Quantities Report'!$A689,"+","")),IF('Quantities Report'!$A689="Totals:","End of Project",$A688))</f>
        <v>Station</v>
      </c>
      <c r="B689" s="473" t="str">
        <f>IF(ISNUMBER('Quantities Report'!$A689), "",TRIM(CLEAN(SUBSTITUTE('Quantities Report'!$A689, CHAR(160), " "))))</f>
        <v/>
      </c>
      <c r="C689" s="475">
        <f>'Quantities Report'!$D689</f>
        <v>0</v>
      </c>
    </row>
    <row r="690" spans="1:3" x14ac:dyDescent="0.25">
      <c r="A690" s="532" t="str">
        <f>IF(ISNUMBER(VALUE(SUBSTITUTE('Quantities Report'!$A690,"+",""))), VALUE(SUBSTITUTE('Quantities Report'!$A690,"+","")),IF('Quantities Report'!$A690="Totals:","End of Project",$A689))</f>
        <v>Station</v>
      </c>
      <c r="B690" s="473" t="str">
        <f>IF(ISNUMBER('Quantities Report'!$A690), "",TRIM(CLEAN(SUBSTITUTE('Quantities Report'!$A690, CHAR(160), " "))))</f>
        <v/>
      </c>
      <c r="C690" s="475">
        <f>'Quantities Report'!$D690</f>
        <v>0</v>
      </c>
    </row>
    <row r="691" spans="1:3" x14ac:dyDescent="0.25">
      <c r="A691" s="532" t="str">
        <f>IF(ISNUMBER(VALUE(SUBSTITUTE('Quantities Report'!$A691,"+",""))), VALUE(SUBSTITUTE('Quantities Report'!$A691,"+","")),IF('Quantities Report'!$A691="Totals:","End of Project",$A690))</f>
        <v>Station</v>
      </c>
      <c r="B691" s="473" t="str">
        <f>IF(ISNUMBER('Quantities Report'!$A691), "",TRIM(CLEAN(SUBSTITUTE('Quantities Report'!$A691, CHAR(160), " "))))</f>
        <v/>
      </c>
      <c r="C691" s="475">
        <f>'Quantities Report'!$D691</f>
        <v>0</v>
      </c>
    </row>
    <row r="692" spans="1:3" x14ac:dyDescent="0.25">
      <c r="A692" s="532" t="str">
        <f>IF(ISNUMBER(VALUE(SUBSTITUTE('Quantities Report'!$A692,"+",""))), VALUE(SUBSTITUTE('Quantities Report'!$A692,"+","")),IF('Quantities Report'!$A692="Totals:","End of Project",$A691))</f>
        <v>Station</v>
      </c>
      <c r="B692" s="473" t="str">
        <f>IF(ISNUMBER('Quantities Report'!$A692), "",TRIM(CLEAN(SUBSTITUTE('Quantities Report'!$A692, CHAR(160), " "))))</f>
        <v/>
      </c>
      <c r="C692" s="475">
        <f>'Quantities Report'!$D692</f>
        <v>0</v>
      </c>
    </row>
    <row r="693" spans="1:3" x14ac:dyDescent="0.25">
      <c r="A693" s="532" t="str">
        <f>IF(ISNUMBER(VALUE(SUBSTITUTE('Quantities Report'!$A693,"+",""))), VALUE(SUBSTITUTE('Quantities Report'!$A693,"+","")),IF('Quantities Report'!$A693="Totals:","End of Project",$A692))</f>
        <v>Station</v>
      </c>
      <c r="B693" s="473" t="str">
        <f>IF(ISNUMBER('Quantities Report'!$A693), "",TRIM(CLEAN(SUBSTITUTE('Quantities Report'!$A693, CHAR(160), " "))))</f>
        <v/>
      </c>
      <c r="C693" s="475">
        <f>'Quantities Report'!$D693</f>
        <v>0</v>
      </c>
    </row>
    <row r="694" spans="1:3" x14ac:dyDescent="0.25">
      <c r="A694" s="532" t="str">
        <f>IF(ISNUMBER(VALUE(SUBSTITUTE('Quantities Report'!$A694,"+",""))), VALUE(SUBSTITUTE('Quantities Report'!$A694,"+","")),IF('Quantities Report'!$A694="Totals:","End of Project",$A693))</f>
        <v>Station</v>
      </c>
      <c r="B694" s="473" t="str">
        <f>IF(ISNUMBER('Quantities Report'!$A694), "",TRIM(CLEAN(SUBSTITUTE('Quantities Report'!$A694, CHAR(160), " "))))</f>
        <v/>
      </c>
      <c r="C694" s="475">
        <f>'Quantities Report'!$D694</f>
        <v>0</v>
      </c>
    </row>
    <row r="695" spans="1:3" x14ac:dyDescent="0.25">
      <c r="A695" s="532" t="str">
        <f>IF(ISNUMBER(VALUE(SUBSTITUTE('Quantities Report'!$A695,"+",""))), VALUE(SUBSTITUTE('Quantities Report'!$A695,"+","")),IF('Quantities Report'!$A695="Totals:","End of Project",$A694))</f>
        <v>Station</v>
      </c>
      <c r="B695" s="473" t="str">
        <f>IF(ISNUMBER('Quantities Report'!$A695), "",TRIM(CLEAN(SUBSTITUTE('Quantities Report'!$A695, CHAR(160), " "))))</f>
        <v/>
      </c>
      <c r="C695" s="475">
        <f>'Quantities Report'!$D695</f>
        <v>0</v>
      </c>
    </row>
    <row r="696" spans="1:3" x14ac:dyDescent="0.25">
      <c r="A696" s="532" t="str">
        <f>IF(ISNUMBER(VALUE(SUBSTITUTE('Quantities Report'!$A696,"+",""))), VALUE(SUBSTITUTE('Quantities Report'!$A696,"+","")),IF('Quantities Report'!$A696="Totals:","End of Project",$A695))</f>
        <v>Station</v>
      </c>
      <c r="B696" s="473" t="str">
        <f>IF(ISNUMBER('Quantities Report'!$A696), "",TRIM(CLEAN(SUBSTITUTE('Quantities Report'!$A696, CHAR(160), " "))))</f>
        <v/>
      </c>
      <c r="C696" s="475">
        <f>'Quantities Report'!$D696</f>
        <v>0</v>
      </c>
    </row>
    <row r="697" spans="1:3" x14ac:dyDescent="0.25">
      <c r="A697" s="532" t="str">
        <f>IF(ISNUMBER(VALUE(SUBSTITUTE('Quantities Report'!$A697,"+",""))), VALUE(SUBSTITUTE('Quantities Report'!$A697,"+","")),IF('Quantities Report'!$A697="Totals:","End of Project",$A696))</f>
        <v>Station</v>
      </c>
      <c r="B697" s="473" t="str">
        <f>IF(ISNUMBER('Quantities Report'!$A697), "",TRIM(CLEAN(SUBSTITUTE('Quantities Report'!$A697, CHAR(160), " "))))</f>
        <v/>
      </c>
      <c r="C697" s="475">
        <f>'Quantities Report'!$D697</f>
        <v>0</v>
      </c>
    </row>
    <row r="698" spans="1:3" x14ac:dyDescent="0.25">
      <c r="A698" s="532" t="str">
        <f>IF(ISNUMBER(VALUE(SUBSTITUTE('Quantities Report'!$A698,"+",""))), VALUE(SUBSTITUTE('Quantities Report'!$A698,"+","")),IF('Quantities Report'!$A698="Totals:","End of Project",$A697))</f>
        <v>Station</v>
      </c>
      <c r="B698" s="473" t="str">
        <f>IF(ISNUMBER('Quantities Report'!$A698), "",TRIM(CLEAN(SUBSTITUTE('Quantities Report'!$A698, CHAR(160), " "))))</f>
        <v/>
      </c>
      <c r="C698" s="475">
        <f>'Quantities Report'!$D698</f>
        <v>0</v>
      </c>
    </row>
    <row r="699" spans="1:3" x14ac:dyDescent="0.25">
      <c r="A699" s="532" t="str">
        <f>IF(ISNUMBER(VALUE(SUBSTITUTE('Quantities Report'!$A699,"+",""))), VALUE(SUBSTITUTE('Quantities Report'!$A699,"+","")),IF('Quantities Report'!$A699="Totals:","End of Project",$A698))</f>
        <v>Station</v>
      </c>
      <c r="B699" s="473" t="str">
        <f>IF(ISNUMBER('Quantities Report'!$A699), "",TRIM(CLEAN(SUBSTITUTE('Quantities Report'!$A699, CHAR(160), " "))))</f>
        <v/>
      </c>
      <c r="C699" s="475">
        <f>'Quantities Report'!$D699</f>
        <v>0</v>
      </c>
    </row>
    <row r="700" spans="1:3" x14ac:dyDescent="0.25">
      <c r="A700" s="532" t="str">
        <f>IF(ISNUMBER(VALUE(SUBSTITUTE('Quantities Report'!$A700,"+",""))), VALUE(SUBSTITUTE('Quantities Report'!$A700,"+","")),IF('Quantities Report'!$A700="Totals:","End of Project",$A699))</f>
        <v>Station</v>
      </c>
      <c r="B700" s="473" t="str">
        <f>IF(ISNUMBER('Quantities Report'!$A700), "",TRIM(CLEAN(SUBSTITUTE('Quantities Report'!$A700, CHAR(160), " "))))</f>
        <v/>
      </c>
      <c r="C700" s="475">
        <f>'Quantities Report'!$D700</f>
        <v>0</v>
      </c>
    </row>
    <row r="701" spans="1:3" x14ac:dyDescent="0.25">
      <c r="A701" s="532" t="str">
        <f>IF(ISNUMBER(VALUE(SUBSTITUTE('Quantities Report'!$A701,"+",""))), VALUE(SUBSTITUTE('Quantities Report'!$A701,"+","")),IF('Quantities Report'!$A701="Totals:","End of Project",$A700))</f>
        <v>Station</v>
      </c>
      <c r="B701" s="473" t="str">
        <f>IF(ISNUMBER('Quantities Report'!$A701), "",TRIM(CLEAN(SUBSTITUTE('Quantities Report'!$A701, CHAR(160), " "))))</f>
        <v/>
      </c>
      <c r="C701" s="475">
        <f>'Quantities Report'!$D701</f>
        <v>0</v>
      </c>
    </row>
    <row r="702" spans="1:3" x14ac:dyDescent="0.25">
      <c r="A702" s="532" t="str">
        <f>IF(ISNUMBER(VALUE(SUBSTITUTE('Quantities Report'!$A702,"+",""))), VALUE(SUBSTITUTE('Quantities Report'!$A702,"+","")),IF('Quantities Report'!$A702="Totals:","End of Project",$A701))</f>
        <v>Station</v>
      </c>
      <c r="B702" s="473" t="str">
        <f>IF(ISNUMBER('Quantities Report'!$A702), "",TRIM(CLEAN(SUBSTITUTE('Quantities Report'!$A702, CHAR(160), " "))))</f>
        <v/>
      </c>
      <c r="C702" s="475">
        <f>'Quantities Report'!$D702</f>
        <v>0</v>
      </c>
    </row>
    <row r="703" spans="1:3" x14ac:dyDescent="0.25">
      <c r="A703" s="532" t="str">
        <f>IF(ISNUMBER(VALUE(SUBSTITUTE('Quantities Report'!$A703,"+",""))), VALUE(SUBSTITUTE('Quantities Report'!$A703,"+","")),IF('Quantities Report'!$A703="Totals:","End of Project",$A702))</f>
        <v>Station</v>
      </c>
      <c r="B703" s="473" t="str">
        <f>IF(ISNUMBER('Quantities Report'!$A703), "",TRIM(CLEAN(SUBSTITUTE('Quantities Report'!$A703, CHAR(160), " "))))</f>
        <v/>
      </c>
      <c r="C703" s="475">
        <f>'Quantities Report'!$D703</f>
        <v>0</v>
      </c>
    </row>
    <row r="704" spans="1:3" x14ac:dyDescent="0.25">
      <c r="A704" s="532" t="str">
        <f>IF(ISNUMBER(VALUE(SUBSTITUTE('Quantities Report'!$A704,"+",""))), VALUE(SUBSTITUTE('Quantities Report'!$A704,"+","")),IF('Quantities Report'!$A704="Totals:","End of Project",$A703))</f>
        <v>Station</v>
      </c>
      <c r="B704" s="473" t="str">
        <f>IF(ISNUMBER('Quantities Report'!$A704), "",TRIM(CLEAN(SUBSTITUTE('Quantities Report'!$A704, CHAR(160), " "))))</f>
        <v/>
      </c>
      <c r="C704" s="475">
        <f>'Quantities Report'!$D704</f>
        <v>0</v>
      </c>
    </row>
    <row r="705" spans="1:3" x14ac:dyDescent="0.25">
      <c r="A705" s="532" t="str">
        <f>IF(ISNUMBER(VALUE(SUBSTITUTE('Quantities Report'!$A705,"+",""))), VALUE(SUBSTITUTE('Quantities Report'!$A705,"+","")),IF('Quantities Report'!$A705="Totals:","End of Project",$A704))</f>
        <v>Station</v>
      </c>
      <c r="B705" s="473" t="str">
        <f>IF(ISNUMBER('Quantities Report'!$A705), "",TRIM(CLEAN(SUBSTITUTE('Quantities Report'!$A705, CHAR(160), " "))))</f>
        <v/>
      </c>
      <c r="C705" s="475">
        <f>'Quantities Report'!$D705</f>
        <v>0</v>
      </c>
    </row>
    <row r="706" spans="1:3" x14ac:dyDescent="0.25">
      <c r="A706" s="532" t="str">
        <f>IF(ISNUMBER(VALUE(SUBSTITUTE('Quantities Report'!$A706,"+",""))), VALUE(SUBSTITUTE('Quantities Report'!$A706,"+","")),IF('Quantities Report'!$A706="Totals:","End of Project",$A705))</f>
        <v>Station</v>
      </c>
      <c r="B706" s="473" t="str">
        <f>IF(ISNUMBER('Quantities Report'!$A706), "",TRIM(CLEAN(SUBSTITUTE('Quantities Report'!$A706, CHAR(160), " "))))</f>
        <v/>
      </c>
      <c r="C706" s="475">
        <f>'Quantities Report'!$D706</f>
        <v>0</v>
      </c>
    </row>
    <row r="707" spans="1:3" x14ac:dyDescent="0.25">
      <c r="A707" s="532" t="str">
        <f>IF(ISNUMBER(VALUE(SUBSTITUTE('Quantities Report'!$A707,"+",""))), VALUE(SUBSTITUTE('Quantities Report'!$A707,"+","")),IF('Quantities Report'!$A707="Totals:","End of Project",$A706))</f>
        <v>Station</v>
      </c>
      <c r="B707" s="473" t="str">
        <f>IF(ISNUMBER('Quantities Report'!$A707), "",TRIM(CLEAN(SUBSTITUTE('Quantities Report'!$A707, CHAR(160), " "))))</f>
        <v/>
      </c>
      <c r="C707" s="475">
        <f>'Quantities Report'!$D707</f>
        <v>0</v>
      </c>
    </row>
    <row r="708" spans="1:3" x14ac:dyDescent="0.25">
      <c r="A708" s="532" t="str">
        <f>IF(ISNUMBER(VALUE(SUBSTITUTE('Quantities Report'!$A708,"+",""))), VALUE(SUBSTITUTE('Quantities Report'!$A708,"+","")),IF('Quantities Report'!$A708="Totals:","End of Project",$A707))</f>
        <v>Station</v>
      </c>
      <c r="B708" s="473" t="str">
        <f>IF(ISNUMBER('Quantities Report'!$A708), "",TRIM(CLEAN(SUBSTITUTE('Quantities Report'!$A708, CHAR(160), " "))))</f>
        <v/>
      </c>
      <c r="C708" s="475">
        <f>'Quantities Report'!$D708</f>
        <v>0</v>
      </c>
    </row>
    <row r="709" spans="1:3" x14ac:dyDescent="0.25">
      <c r="A709" s="532" t="str">
        <f>IF(ISNUMBER(VALUE(SUBSTITUTE('Quantities Report'!$A709,"+",""))), VALUE(SUBSTITUTE('Quantities Report'!$A709,"+","")),IF('Quantities Report'!$A709="Totals:","End of Project",$A708))</f>
        <v>Station</v>
      </c>
      <c r="B709" s="473" t="str">
        <f>IF(ISNUMBER('Quantities Report'!$A709), "",TRIM(CLEAN(SUBSTITUTE('Quantities Report'!$A709, CHAR(160), " "))))</f>
        <v/>
      </c>
      <c r="C709" s="475">
        <f>'Quantities Report'!$D709</f>
        <v>0</v>
      </c>
    </row>
    <row r="710" spans="1:3" x14ac:dyDescent="0.25">
      <c r="A710" s="532" t="str">
        <f>IF(ISNUMBER(VALUE(SUBSTITUTE('Quantities Report'!$A710,"+",""))), VALUE(SUBSTITUTE('Quantities Report'!$A710,"+","")),IF('Quantities Report'!$A710="Totals:","End of Project",$A709))</f>
        <v>Station</v>
      </c>
      <c r="B710" s="473" t="str">
        <f>IF(ISNUMBER('Quantities Report'!$A710), "",TRIM(CLEAN(SUBSTITUTE('Quantities Report'!$A710, CHAR(160), " "))))</f>
        <v/>
      </c>
      <c r="C710" s="475">
        <f>'Quantities Report'!$D710</f>
        <v>0</v>
      </c>
    </row>
    <row r="711" spans="1:3" x14ac:dyDescent="0.25">
      <c r="A711" s="532" t="str">
        <f>IF(ISNUMBER(VALUE(SUBSTITUTE('Quantities Report'!$A711,"+",""))), VALUE(SUBSTITUTE('Quantities Report'!$A711,"+","")),IF('Quantities Report'!$A711="Totals:","End of Project",$A710))</f>
        <v>Station</v>
      </c>
      <c r="B711" s="473" t="str">
        <f>IF(ISNUMBER('Quantities Report'!$A711), "",TRIM(CLEAN(SUBSTITUTE('Quantities Report'!$A711, CHAR(160), " "))))</f>
        <v/>
      </c>
      <c r="C711" s="475">
        <f>'Quantities Report'!$D711</f>
        <v>0</v>
      </c>
    </row>
    <row r="712" spans="1:3" x14ac:dyDescent="0.25">
      <c r="A712" s="532" t="str">
        <f>IF(ISNUMBER(VALUE(SUBSTITUTE('Quantities Report'!$A712,"+",""))), VALUE(SUBSTITUTE('Quantities Report'!$A712,"+","")),IF('Quantities Report'!$A712="Totals:","End of Project",$A711))</f>
        <v>Station</v>
      </c>
      <c r="B712" s="473" t="str">
        <f>IF(ISNUMBER('Quantities Report'!$A712), "",TRIM(CLEAN(SUBSTITUTE('Quantities Report'!$A712, CHAR(160), " "))))</f>
        <v/>
      </c>
      <c r="C712" s="475">
        <f>'Quantities Report'!$D712</f>
        <v>0</v>
      </c>
    </row>
    <row r="713" spans="1:3" x14ac:dyDescent="0.25">
      <c r="A713" s="532" t="str">
        <f>IF(ISNUMBER(VALUE(SUBSTITUTE('Quantities Report'!$A713,"+",""))), VALUE(SUBSTITUTE('Quantities Report'!$A713,"+","")),IF('Quantities Report'!$A713="Totals:","End of Project",$A712))</f>
        <v>Station</v>
      </c>
      <c r="B713" s="473" t="str">
        <f>IF(ISNUMBER('Quantities Report'!$A713), "",TRIM(CLEAN(SUBSTITUTE('Quantities Report'!$A713, CHAR(160), " "))))</f>
        <v/>
      </c>
      <c r="C713" s="475">
        <f>'Quantities Report'!$D713</f>
        <v>0</v>
      </c>
    </row>
    <row r="714" spans="1:3" x14ac:dyDescent="0.25">
      <c r="A714" s="532" t="str">
        <f>IF(ISNUMBER(VALUE(SUBSTITUTE('Quantities Report'!$A714,"+",""))), VALUE(SUBSTITUTE('Quantities Report'!$A714,"+","")),IF('Quantities Report'!$A714="Totals:","End of Project",$A713))</f>
        <v>Station</v>
      </c>
      <c r="B714" s="473" t="str">
        <f>IF(ISNUMBER('Quantities Report'!$A714), "",TRIM(CLEAN(SUBSTITUTE('Quantities Report'!$A714, CHAR(160), " "))))</f>
        <v/>
      </c>
      <c r="C714" s="475">
        <f>'Quantities Report'!$D714</f>
        <v>0</v>
      </c>
    </row>
    <row r="715" spans="1:3" x14ac:dyDescent="0.25">
      <c r="A715" s="532" t="str">
        <f>IF(ISNUMBER(VALUE(SUBSTITUTE('Quantities Report'!$A715,"+",""))), VALUE(SUBSTITUTE('Quantities Report'!$A715,"+","")),IF('Quantities Report'!$A715="Totals:","End of Project",$A714))</f>
        <v>Station</v>
      </c>
      <c r="B715" s="473" t="str">
        <f>IF(ISNUMBER('Quantities Report'!$A715), "",TRIM(CLEAN(SUBSTITUTE('Quantities Report'!$A715, CHAR(160), " "))))</f>
        <v/>
      </c>
      <c r="C715" s="475">
        <f>'Quantities Report'!$D715</f>
        <v>0</v>
      </c>
    </row>
    <row r="716" spans="1:3" x14ac:dyDescent="0.25">
      <c r="A716" s="532" t="str">
        <f>IF(ISNUMBER(VALUE(SUBSTITUTE('Quantities Report'!$A716,"+",""))), VALUE(SUBSTITUTE('Quantities Report'!$A716,"+","")),IF('Quantities Report'!$A716="Totals:","End of Project",$A715))</f>
        <v>Station</v>
      </c>
      <c r="B716" s="473" t="str">
        <f>IF(ISNUMBER('Quantities Report'!$A716), "",TRIM(CLEAN(SUBSTITUTE('Quantities Report'!$A716, CHAR(160), " "))))</f>
        <v/>
      </c>
      <c r="C716" s="475">
        <f>'Quantities Report'!$D716</f>
        <v>0</v>
      </c>
    </row>
    <row r="717" spans="1:3" x14ac:dyDescent="0.25">
      <c r="A717" s="532" t="str">
        <f>IF(ISNUMBER(VALUE(SUBSTITUTE('Quantities Report'!$A717,"+",""))), VALUE(SUBSTITUTE('Quantities Report'!$A717,"+","")),IF('Quantities Report'!$A717="Totals:","End of Project",$A716))</f>
        <v>Station</v>
      </c>
      <c r="B717" s="473" t="str">
        <f>IF(ISNUMBER('Quantities Report'!$A717), "",TRIM(CLEAN(SUBSTITUTE('Quantities Report'!$A717, CHAR(160), " "))))</f>
        <v/>
      </c>
      <c r="C717" s="475">
        <f>'Quantities Report'!$D717</f>
        <v>0</v>
      </c>
    </row>
    <row r="718" spans="1:3" x14ac:dyDescent="0.25">
      <c r="A718" s="532" t="str">
        <f>IF(ISNUMBER(VALUE(SUBSTITUTE('Quantities Report'!$A718,"+",""))), VALUE(SUBSTITUTE('Quantities Report'!$A718,"+","")),IF('Quantities Report'!$A718="Totals:","End of Project",$A717))</f>
        <v>Station</v>
      </c>
      <c r="B718" s="473" t="str">
        <f>IF(ISNUMBER('Quantities Report'!$A718), "",TRIM(CLEAN(SUBSTITUTE('Quantities Report'!$A718, CHAR(160), " "))))</f>
        <v/>
      </c>
      <c r="C718" s="475">
        <f>'Quantities Report'!$D718</f>
        <v>0</v>
      </c>
    </row>
    <row r="719" spans="1:3" x14ac:dyDescent="0.25">
      <c r="A719" s="532" t="str">
        <f>IF(ISNUMBER(VALUE(SUBSTITUTE('Quantities Report'!$A719,"+",""))), VALUE(SUBSTITUTE('Quantities Report'!$A719,"+","")),IF('Quantities Report'!$A719="Totals:","End of Project",$A718))</f>
        <v>Station</v>
      </c>
      <c r="B719" s="473" t="str">
        <f>IF(ISNUMBER('Quantities Report'!$A719), "",TRIM(CLEAN(SUBSTITUTE('Quantities Report'!$A719, CHAR(160), " "))))</f>
        <v/>
      </c>
      <c r="C719" s="475">
        <f>'Quantities Report'!$D719</f>
        <v>0</v>
      </c>
    </row>
    <row r="720" spans="1:3" x14ac:dyDescent="0.25">
      <c r="A720" s="532" t="str">
        <f>IF(ISNUMBER(VALUE(SUBSTITUTE('Quantities Report'!$A720,"+",""))), VALUE(SUBSTITUTE('Quantities Report'!$A720,"+","")),IF('Quantities Report'!$A720="Totals:","End of Project",$A719))</f>
        <v>Station</v>
      </c>
      <c r="B720" s="473" t="str">
        <f>IF(ISNUMBER('Quantities Report'!$A720), "",TRIM(CLEAN(SUBSTITUTE('Quantities Report'!$A720, CHAR(160), " "))))</f>
        <v/>
      </c>
      <c r="C720" s="475">
        <f>'Quantities Report'!$D720</f>
        <v>0</v>
      </c>
    </row>
    <row r="721" spans="1:3" x14ac:dyDescent="0.25">
      <c r="A721" s="532" t="str">
        <f>IF(ISNUMBER(VALUE(SUBSTITUTE('Quantities Report'!$A721,"+",""))), VALUE(SUBSTITUTE('Quantities Report'!$A721,"+","")),IF('Quantities Report'!$A721="Totals:","End of Project",$A720))</f>
        <v>Station</v>
      </c>
      <c r="B721" s="473" t="str">
        <f>IF(ISNUMBER('Quantities Report'!$A721), "",TRIM(CLEAN(SUBSTITUTE('Quantities Report'!$A721, CHAR(160), " "))))</f>
        <v/>
      </c>
      <c r="C721" s="475">
        <f>'Quantities Report'!$D721</f>
        <v>0</v>
      </c>
    </row>
    <row r="722" spans="1:3" x14ac:dyDescent="0.25">
      <c r="A722" s="532" t="str">
        <f>IF(ISNUMBER(VALUE(SUBSTITUTE('Quantities Report'!$A722,"+",""))), VALUE(SUBSTITUTE('Quantities Report'!$A722,"+","")),IF('Quantities Report'!$A722="Totals:","End of Project",$A721))</f>
        <v>Station</v>
      </c>
      <c r="B722" s="473" t="str">
        <f>IF(ISNUMBER('Quantities Report'!$A722), "",TRIM(CLEAN(SUBSTITUTE('Quantities Report'!$A722, CHAR(160), " "))))</f>
        <v/>
      </c>
      <c r="C722" s="475">
        <f>'Quantities Report'!$D722</f>
        <v>0</v>
      </c>
    </row>
    <row r="723" spans="1:3" x14ac:dyDescent="0.25">
      <c r="A723" s="532" t="str">
        <f>IF(ISNUMBER(VALUE(SUBSTITUTE('Quantities Report'!$A723,"+",""))), VALUE(SUBSTITUTE('Quantities Report'!$A723,"+","")),IF('Quantities Report'!$A723="Totals:","End of Project",$A722))</f>
        <v>Station</v>
      </c>
      <c r="B723" s="473" t="str">
        <f>IF(ISNUMBER('Quantities Report'!$A723), "",TRIM(CLEAN(SUBSTITUTE('Quantities Report'!$A723, CHAR(160), " "))))</f>
        <v/>
      </c>
      <c r="C723" s="475">
        <f>'Quantities Report'!$D723</f>
        <v>0</v>
      </c>
    </row>
    <row r="724" spans="1:3" x14ac:dyDescent="0.25">
      <c r="A724" s="532" t="str">
        <f>IF(ISNUMBER(VALUE(SUBSTITUTE('Quantities Report'!$A724,"+",""))), VALUE(SUBSTITUTE('Quantities Report'!$A724,"+","")),IF('Quantities Report'!$A724="Totals:","End of Project",$A723))</f>
        <v>Station</v>
      </c>
      <c r="B724" s="473" t="str">
        <f>IF(ISNUMBER('Quantities Report'!$A724), "",TRIM(CLEAN(SUBSTITUTE('Quantities Report'!$A724, CHAR(160), " "))))</f>
        <v/>
      </c>
      <c r="C724" s="475">
        <f>'Quantities Report'!$D724</f>
        <v>0</v>
      </c>
    </row>
    <row r="725" spans="1:3" x14ac:dyDescent="0.25">
      <c r="A725" s="532" t="str">
        <f>IF(ISNUMBER(VALUE(SUBSTITUTE('Quantities Report'!$A725,"+",""))), VALUE(SUBSTITUTE('Quantities Report'!$A725,"+","")),IF('Quantities Report'!$A725="Totals:","End of Project",$A724))</f>
        <v>Station</v>
      </c>
      <c r="B725" s="473" t="str">
        <f>IF(ISNUMBER('Quantities Report'!$A725), "",TRIM(CLEAN(SUBSTITUTE('Quantities Report'!$A725, CHAR(160), " "))))</f>
        <v/>
      </c>
      <c r="C725" s="475">
        <f>'Quantities Report'!$D725</f>
        <v>0</v>
      </c>
    </row>
    <row r="726" spans="1:3" x14ac:dyDescent="0.25">
      <c r="A726" s="532" t="str">
        <f>IF(ISNUMBER(VALUE(SUBSTITUTE('Quantities Report'!$A726,"+",""))), VALUE(SUBSTITUTE('Quantities Report'!$A726,"+","")),IF('Quantities Report'!$A726="Totals:","End of Project",$A725))</f>
        <v>Station</v>
      </c>
      <c r="B726" s="473" t="str">
        <f>IF(ISNUMBER('Quantities Report'!$A726), "",TRIM(CLEAN(SUBSTITUTE('Quantities Report'!$A726, CHAR(160), " "))))</f>
        <v/>
      </c>
      <c r="C726" s="475">
        <f>'Quantities Report'!$D726</f>
        <v>0</v>
      </c>
    </row>
    <row r="727" spans="1:3" x14ac:dyDescent="0.25">
      <c r="A727" s="532" t="str">
        <f>IF(ISNUMBER(VALUE(SUBSTITUTE('Quantities Report'!$A727,"+",""))), VALUE(SUBSTITUTE('Quantities Report'!$A727,"+","")),IF('Quantities Report'!$A727="Totals:","End of Project",$A726))</f>
        <v>Station</v>
      </c>
      <c r="B727" s="473" t="str">
        <f>IF(ISNUMBER('Quantities Report'!$A727), "",TRIM(CLEAN(SUBSTITUTE('Quantities Report'!$A727, CHAR(160), " "))))</f>
        <v/>
      </c>
      <c r="C727" s="475">
        <f>'Quantities Report'!$D727</f>
        <v>0</v>
      </c>
    </row>
    <row r="728" spans="1:3" x14ac:dyDescent="0.25">
      <c r="A728" s="532" t="str">
        <f>IF(ISNUMBER(VALUE(SUBSTITUTE('Quantities Report'!$A728,"+",""))), VALUE(SUBSTITUTE('Quantities Report'!$A728,"+","")),IF('Quantities Report'!$A728="Totals:","End of Project",$A727))</f>
        <v>Station</v>
      </c>
      <c r="B728" s="473" t="str">
        <f>IF(ISNUMBER('Quantities Report'!$A728), "",TRIM(CLEAN(SUBSTITUTE('Quantities Report'!$A728, CHAR(160), " "))))</f>
        <v/>
      </c>
      <c r="C728" s="475">
        <f>'Quantities Report'!$D728</f>
        <v>0</v>
      </c>
    </row>
    <row r="729" spans="1:3" x14ac:dyDescent="0.25">
      <c r="A729" s="532" t="str">
        <f>IF(ISNUMBER(VALUE(SUBSTITUTE('Quantities Report'!$A729,"+",""))), VALUE(SUBSTITUTE('Quantities Report'!$A729,"+","")),IF('Quantities Report'!$A729="Totals:","End of Project",$A728))</f>
        <v>Station</v>
      </c>
      <c r="B729" s="473" t="str">
        <f>IF(ISNUMBER('Quantities Report'!$A729), "",TRIM(CLEAN(SUBSTITUTE('Quantities Report'!$A729, CHAR(160), " "))))</f>
        <v/>
      </c>
      <c r="C729" s="475">
        <f>'Quantities Report'!$D729</f>
        <v>0</v>
      </c>
    </row>
    <row r="730" spans="1:3" x14ac:dyDescent="0.25">
      <c r="A730" s="532" t="str">
        <f>IF(ISNUMBER(VALUE(SUBSTITUTE('Quantities Report'!$A730,"+",""))), VALUE(SUBSTITUTE('Quantities Report'!$A730,"+","")),IF('Quantities Report'!$A730="Totals:","End of Project",$A729))</f>
        <v>Station</v>
      </c>
      <c r="B730" s="473" t="str">
        <f>IF(ISNUMBER('Quantities Report'!$A730), "",TRIM(CLEAN(SUBSTITUTE('Quantities Report'!$A730, CHAR(160), " "))))</f>
        <v/>
      </c>
      <c r="C730" s="475">
        <f>'Quantities Report'!$D730</f>
        <v>0</v>
      </c>
    </row>
    <row r="731" spans="1:3" x14ac:dyDescent="0.25">
      <c r="A731" s="532" t="str">
        <f>IF(ISNUMBER(VALUE(SUBSTITUTE('Quantities Report'!$A731,"+",""))), VALUE(SUBSTITUTE('Quantities Report'!$A731,"+","")),IF('Quantities Report'!$A731="Totals:","End of Project",$A730))</f>
        <v>Station</v>
      </c>
      <c r="B731" s="473" t="str">
        <f>IF(ISNUMBER('Quantities Report'!$A731), "",TRIM(CLEAN(SUBSTITUTE('Quantities Report'!$A731, CHAR(160), " "))))</f>
        <v/>
      </c>
      <c r="C731" s="475">
        <f>'Quantities Report'!$D731</f>
        <v>0</v>
      </c>
    </row>
    <row r="732" spans="1:3" x14ac:dyDescent="0.25">
      <c r="A732" s="532" t="str">
        <f>IF(ISNUMBER(VALUE(SUBSTITUTE('Quantities Report'!$A732,"+",""))), VALUE(SUBSTITUTE('Quantities Report'!$A732,"+","")),IF('Quantities Report'!$A732="Totals:","End of Project",$A731))</f>
        <v>Station</v>
      </c>
      <c r="B732" s="473" t="str">
        <f>IF(ISNUMBER('Quantities Report'!$A732), "",TRIM(CLEAN(SUBSTITUTE('Quantities Report'!$A732, CHAR(160), " "))))</f>
        <v/>
      </c>
      <c r="C732" s="475">
        <f>'Quantities Report'!$D732</f>
        <v>0</v>
      </c>
    </row>
    <row r="733" spans="1:3" x14ac:dyDescent="0.25">
      <c r="A733" s="532" t="str">
        <f>IF(ISNUMBER(VALUE(SUBSTITUTE('Quantities Report'!$A733,"+",""))), VALUE(SUBSTITUTE('Quantities Report'!$A733,"+","")),IF('Quantities Report'!$A733="Totals:","End of Project",$A732))</f>
        <v>Station</v>
      </c>
      <c r="B733" s="473" t="str">
        <f>IF(ISNUMBER('Quantities Report'!$A733), "",TRIM(CLEAN(SUBSTITUTE('Quantities Report'!$A733, CHAR(160), " "))))</f>
        <v/>
      </c>
      <c r="C733" s="475">
        <f>'Quantities Report'!$D733</f>
        <v>0</v>
      </c>
    </row>
    <row r="734" spans="1:3" x14ac:dyDescent="0.25">
      <c r="A734" s="532" t="str">
        <f>IF(ISNUMBER(VALUE(SUBSTITUTE('Quantities Report'!$A734,"+",""))), VALUE(SUBSTITUTE('Quantities Report'!$A734,"+","")),IF('Quantities Report'!$A734="Totals:","End of Project",$A733))</f>
        <v>Station</v>
      </c>
      <c r="B734" s="473" t="str">
        <f>IF(ISNUMBER('Quantities Report'!$A734), "",TRIM(CLEAN(SUBSTITUTE('Quantities Report'!$A734, CHAR(160), " "))))</f>
        <v/>
      </c>
      <c r="C734" s="475">
        <f>'Quantities Report'!$D734</f>
        <v>0</v>
      </c>
    </row>
    <row r="735" spans="1:3" x14ac:dyDescent="0.25">
      <c r="A735" s="532" t="str">
        <f>IF(ISNUMBER(VALUE(SUBSTITUTE('Quantities Report'!$A735,"+",""))), VALUE(SUBSTITUTE('Quantities Report'!$A735,"+","")),IF('Quantities Report'!$A735="Totals:","End of Project",$A734))</f>
        <v>Station</v>
      </c>
      <c r="B735" s="473" t="str">
        <f>IF(ISNUMBER('Quantities Report'!$A735), "",TRIM(CLEAN(SUBSTITUTE('Quantities Report'!$A735, CHAR(160), " "))))</f>
        <v/>
      </c>
      <c r="C735" s="475">
        <f>'Quantities Report'!$D735</f>
        <v>0</v>
      </c>
    </row>
    <row r="736" spans="1:3" x14ac:dyDescent="0.25">
      <c r="A736" s="532" t="str">
        <f>IF(ISNUMBER(VALUE(SUBSTITUTE('Quantities Report'!$A736,"+",""))), VALUE(SUBSTITUTE('Quantities Report'!$A736,"+","")),IF('Quantities Report'!$A736="Totals:","End of Project",$A735))</f>
        <v>Station</v>
      </c>
      <c r="B736" s="473" t="str">
        <f>IF(ISNUMBER('Quantities Report'!$A736), "",TRIM(CLEAN(SUBSTITUTE('Quantities Report'!$A736, CHAR(160), " "))))</f>
        <v/>
      </c>
      <c r="C736" s="475">
        <f>'Quantities Report'!$D736</f>
        <v>0</v>
      </c>
    </row>
    <row r="737" spans="1:3" x14ac:dyDescent="0.25">
      <c r="A737" s="532" t="str">
        <f>IF(ISNUMBER(VALUE(SUBSTITUTE('Quantities Report'!$A737,"+",""))), VALUE(SUBSTITUTE('Quantities Report'!$A737,"+","")),IF('Quantities Report'!$A737="Totals:","End of Project",$A736))</f>
        <v>Station</v>
      </c>
      <c r="B737" s="473" t="str">
        <f>IF(ISNUMBER('Quantities Report'!$A737), "",TRIM(CLEAN(SUBSTITUTE('Quantities Report'!$A737, CHAR(160), " "))))</f>
        <v/>
      </c>
      <c r="C737" s="475">
        <f>'Quantities Report'!$D737</f>
        <v>0</v>
      </c>
    </row>
    <row r="738" spans="1:3" x14ac:dyDescent="0.25">
      <c r="A738" s="532" t="str">
        <f>IF(ISNUMBER(VALUE(SUBSTITUTE('Quantities Report'!$A738,"+",""))), VALUE(SUBSTITUTE('Quantities Report'!$A738,"+","")),IF('Quantities Report'!$A738="Totals:","End of Project",$A737))</f>
        <v>Station</v>
      </c>
      <c r="B738" s="473" t="str">
        <f>IF(ISNUMBER('Quantities Report'!$A738), "",TRIM(CLEAN(SUBSTITUTE('Quantities Report'!$A738, CHAR(160), " "))))</f>
        <v/>
      </c>
      <c r="C738" s="475">
        <f>'Quantities Report'!$D738</f>
        <v>0</v>
      </c>
    </row>
    <row r="739" spans="1:3" x14ac:dyDescent="0.25">
      <c r="A739" s="532" t="str">
        <f>IF(ISNUMBER(VALUE(SUBSTITUTE('Quantities Report'!$A739,"+",""))), VALUE(SUBSTITUTE('Quantities Report'!$A739,"+","")),IF('Quantities Report'!$A739="Totals:","End of Project",$A738))</f>
        <v>Station</v>
      </c>
      <c r="B739" s="473" t="str">
        <f>IF(ISNUMBER('Quantities Report'!$A739), "",TRIM(CLEAN(SUBSTITUTE('Quantities Report'!$A739, CHAR(160), " "))))</f>
        <v/>
      </c>
      <c r="C739" s="475">
        <f>'Quantities Report'!$D739</f>
        <v>0</v>
      </c>
    </row>
    <row r="740" spans="1:3" x14ac:dyDescent="0.25">
      <c r="A740" s="532" t="str">
        <f>IF(ISNUMBER(VALUE(SUBSTITUTE('Quantities Report'!$A740,"+",""))), VALUE(SUBSTITUTE('Quantities Report'!$A740,"+","")),IF('Quantities Report'!$A740="Totals:","End of Project",$A739))</f>
        <v>Station</v>
      </c>
      <c r="B740" s="473" t="str">
        <f>IF(ISNUMBER('Quantities Report'!$A740), "",TRIM(CLEAN(SUBSTITUTE('Quantities Report'!$A740, CHAR(160), " "))))</f>
        <v/>
      </c>
      <c r="C740" s="475">
        <f>'Quantities Report'!$D740</f>
        <v>0</v>
      </c>
    </row>
    <row r="741" spans="1:3" x14ac:dyDescent="0.25">
      <c r="A741" s="532" t="str">
        <f>IF(ISNUMBER(VALUE(SUBSTITUTE('Quantities Report'!$A741,"+",""))), VALUE(SUBSTITUTE('Quantities Report'!$A741,"+","")),IF('Quantities Report'!$A741="Totals:","End of Project",$A740))</f>
        <v>Station</v>
      </c>
      <c r="B741" s="473" t="str">
        <f>IF(ISNUMBER('Quantities Report'!$A741), "",TRIM(CLEAN(SUBSTITUTE('Quantities Report'!$A741, CHAR(160), " "))))</f>
        <v/>
      </c>
      <c r="C741" s="475">
        <f>'Quantities Report'!$D741</f>
        <v>0</v>
      </c>
    </row>
    <row r="742" spans="1:3" x14ac:dyDescent="0.25">
      <c r="A742" s="532" t="str">
        <f>IF(ISNUMBER(VALUE(SUBSTITUTE('Quantities Report'!$A742,"+",""))), VALUE(SUBSTITUTE('Quantities Report'!$A742,"+","")),IF('Quantities Report'!$A742="Totals:","End of Project",$A741))</f>
        <v>Station</v>
      </c>
      <c r="B742" s="473" t="str">
        <f>IF(ISNUMBER('Quantities Report'!$A742), "",TRIM(CLEAN(SUBSTITUTE('Quantities Report'!$A742, CHAR(160), " "))))</f>
        <v/>
      </c>
      <c r="C742" s="475">
        <f>'Quantities Report'!$D742</f>
        <v>0</v>
      </c>
    </row>
    <row r="743" spans="1:3" x14ac:dyDescent="0.25">
      <c r="A743" s="532" t="str">
        <f>IF(ISNUMBER(VALUE(SUBSTITUTE('Quantities Report'!$A743,"+",""))), VALUE(SUBSTITUTE('Quantities Report'!$A743,"+","")),IF('Quantities Report'!$A743="Totals:","End of Project",$A742))</f>
        <v>Station</v>
      </c>
      <c r="B743" s="473" t="str">
        <f>IF(ISNUMBER('Quantities Report'!$A743), "",TRIM(CLEAN(SUBSTITUTE('Quantities Report'!$A743, CHAR(160), " "))))</f>
        <v/>
      </c>
      <c r="C743" s="475">
        <f>'Quantities Report'!$D743</f>
        <v>0</v>
      </c>
    </row>
    <row r="744" spans="1:3" x14ac:dyDescent="0.25">
      <c r="A744" s="532" t="str">
        <f>IF(ISNUMBER(VALUE(SUBSTITUTE('Quantities Report'!$A744,"+",""))), VALUE(SUBSTITUTE('Quantities Report'!$A744,"+","")),IF('Quantities Report'!$A744="Totals:","End of Project",$A743))</f>
        <v>Station</v>
      </c>
      <c r="B744" s="473" t="str">
        <f>IF(ISNUMBER('Quantities Report'!$A744), "",TRIM(CLEAN(SUBSTITUTE('Quantities Report'!$A744, CHAR(160), " "))))</f>
        <v/>
      </c>
      <c r="C744" s="475">
        <f>'Quantities Report'!$D744</f>
        <v>0</v>
      </c>
    </row>
    <row r="745" spans="1:3" x14ac:dyDescent="0.25">
      <c r="A745" s="532" t="str">
        <f>IF(ISNUMBER(VALUE(SUBSTITUTE('Quantities Report'!$A745,"+",""))), VALUE(SUBSTITUTE('Quantities Report'!$A745,"+","")),IF('Quantities Report'!$A745="Totals:","End of Project",$A744))</f>
        <v>Station</v>
      </c>
      <c r="B745" s="473" t="str">
        <f>IF(ISNUMBER('Quantities Report'!$A745), "",TRIM(CLEAN(SUBSTITUTE('Quantities Report'!$A745, CHAR(160), " "))))</f>
        <v/>
      </c>
      <c r="C745" s="475">
        <f>'Quantities Report'!$D745</f>
        <v>0</v>
      </c>
    </row>
    <row r="746" spans="1:3" x14ac:dyDescent="0.25">
      <c r="A746" s="532" t="str">
        <f>IF(ISNUMBER(VALUE(SUBSTITUTE('Quantities Report'!$A746,"+",""))), VALUE(SUBSTITUTE('Quantities Report'!$A746,"+","")),IF('Quantities Report'!$A746="Totals:","End of Project",$A745))</f>
        <v>Station</v>
      </c>
      <c r="B746" s="473" t="str">
        <f>IF(ISNUMBER('Quantities Report'!$A746), "",TRIM(CLEAN(SUBSTITUTE('Quantities Report'!$A746, CHAR(160), " "))))</f>
        <v/>
      </c>
      <c r="C746" s="475">
        <f>'Quantities Report'!$D746</f>
        <v>0</v>
      </c>
    </row>
    <row r="747" spans="1:3" x14ac:dyDescent="0.25">
      <c r="A747" s="532" t="str">
        <f>IF(ISNUMBER(VALUE(SUBSTITUTE('Quantities Report'!$A747,"+",""))), VALUE(SUBSTITUTE('Quantities Report'!$A747,"+","")),IF('Quantities Report'!$A747="Totals:","End of Project",$A746))</f>
        <v>Station</v>
      </c>
      <c r="B747" s="473" t="str">
        <f>IF(ISNUMBER('Quantities Report'!$A747), "",TRIM(CLEAN(SUBSTITUTE('Quantities Report'!$A747, CHAR(160), " "))))</f>
        <v/>
      </c>
      <c r="C747" s="475">
        <f>'Quantities Report'!$D747</f>
        <v>0</v>
      </c>
    </row>
    <row r="748" spans="1:3" x14ac:dyDescent="0.25">
      <c r="A748" s="532" t="str">
        <f>IF(ISNUMBER(VALUE(SUBSTITUTE('Quantities Report'!$A748,"+",""))), VALUE(SUBSTITUTE('Quantities Report'!$A748,"+","")),IF('Quantities Report'!$A748="Totals:","End of Project",$A747))</f>
        <v>Station</v>
      </c>
      <c r="B748" s="473" t="str">
        <f>IF(ISNUMBER('Quantities Report'!$A748), "",TRIM(CLEAN(SUBSTITUTE('Quantities Report'!$A748, CHAR(160), " "))))</f>
        <v/>
      </c>
      <c r="C748" s="475">
        <f>'Quantities Report'!$D748</f>
        <v>0</v>
      </c>
    </row>
    <row r="749" spans="1:3" x14ac:dyDescent="0.25">
      <c r="A749" s="532" t="str">
        <f>IF(ISNUMBER(VALUE(SUBSTITUTE('Quantities Report'!$A749,"+",""))), VALUE(SUBSTITUTE('Quantities Report'!$A749,"+","")),IF('Quantities Report'!$A749="Totals:","End of Project",$A748))</f>
        <v>Station</v>
      </c>
      <c r="B749" s="473" t="str">
        <f>IF(ISNUMBER('Quantities Report'!$A749), "",TRIM(CLEAN(SUBSTITUTE('Quantities Report'!$A749, CHAR(160), " "))))</f>
        <v/>
      </c>
      <c r="C749" s="475">
        <f>'Quantities Report'!$D749</f>
        <v>0</v>
      </c>
    </row>
    <row r="750" spans="1:3" x14ac:dyDescent="0.25">
      <c r="A750" s="532" t="str">
        <f>IF(ISNUMBER(VALUE(SUBSTITUTE('Quantities Report'!$A750,"+",""))), VALUE(SUBSTITUTE('Quantities Report'!$A750,"+","")),IF('Quantities Report'!$A750="Totals:","End of Project",$A749))</f>
        <v>Station</v>
      </c>
      <c r="B750" s="473" t="str">
        <f>IF(ISNUMBER('Quantities Report'!$A750), "",TRIM(CLEAN(SUBSTITUTE('Quantities Report'!$A750, CHAR(160), " "))))</f>
        <v/>
      </c>
      <c r="C750" s="475">
        <f>'Quantities Report'!$D750</f>
        <v>0</v>
      </c>
    </row>
    <row r="751" spans="1:3" x14ac:dyDescent="0.25">
      <c r="A751" s="532" t="str">
        <f>IF(ISNUMBER(VALUE(SUBSTITUTE('Quantities Report'!$A751,"+",""))), VALUE(SUBSTITUTE('Quantities Report'!$A751,"+","")),IF('Quantities Report'!$A751="Totals:","End of Project",$A750))</f>
        <v>Station</v>
      </c>
      <c r="B751" s="473" t="str">
        <f>IF(ISNUMBER('Quantities Report'!$A751), "",TRIM(CLEAN(SUBSTITUTE('Quantities Report'!$A751, CHAR(160), " "))))</f>
        <v/>
      </c>
      <c r="C751" s="475">
        <f>'Quantities Report'!$D751</f>
        <v>0</v>
      </c>
    </row>
    <row r="752" spans="1:3" x14ac:dyDescent="0.25">
      <c r="A752" s="532" t="str">
        <f>IF(ISNUMBER(VALUE(SUBSTITUTE('Quantities Report'!$A752,"+",""))), VALUE(SUBSTITUTE('Quantities Report'!$A752,"+","")),IF('Quantities Report'!$A752="Totals:","End of Project",$A751))</f>
        <v>Station</v>
      </c>
      <c r="B752" s="473" t="str">
        <f>IF(ISNUMBER('Quantities Report'!$A752), "",TRIM(CLEAN(SUBSTITUTE('Quantities Report'!$A752, CHAR(160), " "))))</f>
        <v/>
      </c>
      <c r="C752" s="475">
        <f>'Quantities Report'!$D752</f>
        <v>0</v>
      </c>
    </row>
    <row r="753" spans="1:3" x14ac:dyDescent="0.25">
      <c r="A753" s="532" t="str">
        <f>IF(ISNUMBER(VALUE(SUBSTITUTE('Quantities Report'!$A753,"+",""))), VALUE(SUBSTITUTE('Quantities Report'!$A753,"+","")),IF('Quantities Report'!$A753="Totals:","End of Project",$A752))</f>
        <v>Station</v>
      </c>
      <c r="B753" s="473" t="str">
        <f>IF(ISNUMBER('Quantities Report'!$A753), "",TRIM(CLEAN(SUBSTITUTE('Quantities Report'!$A753, CHAR(160), " "))))</f>
        <v/>
      </c>
      <c r="C753" s="475">
        <f>'Quantities Report'!$D753</f>
        <v>0</v>
      </c>
    </row>
    <row r="754" spans="1:3" x14ac:dyDescent="0.25">
      <c r="A754" s="532" t="str">
        <f>IF(ISNUMBER(VALUE(SUBSTITUTE('Quantities Report'!$A754,"+",""))), VALUE(SUBSTITUTE('Quantities Report'!$A754,"+","")),IF('Quantities Report'!$A754="Totals:","End of Project",$A753))</f>
        <v>Station</v>
      </c>
      <c r="B754" s="473" t="str">
        <f>IF(ISNUMBER('Quantities Report'!$A754), "",TRIM(CLEAN(SUBSTITUTE('Quantities Report'!$A754, CHAR(160), " "))))</f>
        <v/>
      </c>
      <c r="C754" s="475">
        <f>'Quantities Report'!$D754</f>
        <v>0</v>
      </c>
    </row>
    <row r="755" spans="1:3" x14ac:dyDescent="0.25">
      <c r="A755" s="532" t="str">
        <f>IF(ISNUMBER(VALUE(SUBSTITUTE('Quantities Report'!$A755,"+",""))), VALUE(SUBSTITUTE('Quantities Report'!$A755,"+","")),IF('Quantities Report'!$A755="Totals:","End of Project",$A754))</f>
        <v>Station</v>
      </c>
      <c r="B755" s="473" t="str">
        <f>IF(ISNUMBER('Quantities Report'!$A755), "",TRIM(CLEAN(SUBSTITUTE('Quantities Report'!$A755, CHAR(160), " "))))</f>
        <v/>
      </c>
      <c r="C755" s="475">
        <f>'Quantities Report'!$D755</f>
        <v>0</v>
      </c>
    </row>
    <row r="756" spans="1:3" x14ac:dyDescent="0.25">
      <c r="A756" s="532" t="str">
        <f>IF(ISNUMBER(VALUE(SUBSTITUTE('Quantities Report'!$A756,"+",""))), VALUE(SUBSTITUTE('Quantities Report'!$A756,"+","")),IF('Quantities Report'!$A756="Totals:","End of Project",$A755))</f>
        <v>Station</v>
      </c>
      <c r="B756" s="473" t="str">
        <f>IF(ISNUMBER('Quantities Report'!$A756), "",TRIM(CLEAN(SUBSTITUTE('Quantities Report'!$A756, CHAR(160), " "))))</f>
        <v/>
      </c>
      <c r="C756" s="475">
        <f>'Quantities Report'!$D756</f>
        <v>0</v>
      </c>
    </row>
    <row r="757" spans="1:3" x14ac:dyDescent="0.25">
      <c r="A757" s="532" t="str">
        <f>IF(ISNUMBER(VALUE(SUBSTITUTE('Quantities Report'!$A757,"+",""))), VALUE(SUBSTITUTE('Quantities Report'!$A757,"+","")),IF('Quantities Report'!$A757="Totals:","End of Project",$A756))</f>
        <v>Station</v>
      </c>
      <c r="B757" s="473" t="str">
        <f>IF(ISNUMBER('Quantities Report'!$A757), "",TRIM(CLEAN(SUBSTITUTE('Quantities Report'!$A757, CHAR(160), " "))))</f>
        <v/>
      </c>
      <c r="C757" s="475">
        <f>'Quantities Report'!$D757</f>
        <v>0</v>
      </c>
    </row>
    <row r="758" spans="1:3" x14ac:dyDescent="0.25">
      <c r="A758" s="532" t="str">
        <f>IF(ISNUMBER(VALUE(SUBSTITUTE('Quantities Report'!$A758,"+",""))), VALUE(SUBSTITUTE('Quantities Report'!$A758,"+","")),IF('Quantities Report'!$A758="Totals:","End of Project",$A757))</f>
        <v>Station</v>
      </c>
      <c r="B758" s="473" t="str">
        <f>IF(ISNUMBER('Quantities Report'!$A758), "",TRIM(CLEAN(SUBSTITUTE('Quantities Report'!$A758, CHAR(160), " "))))</f>
        <v/>
      </c>
      <c r="C758" s="475">
        <f>'Quantities Report'!$D758</f>
        <v>0</v>
      </c>
    </row>
    <row r="759" spans="1:3" x14ac:dyDescent="0.25">
      <c r="A759" s="532" t="str">
        <f>IF(ISNUMBER(VALUE(SUBSTITUTE('Quantities Report'!$A759,"+",""))), VALUE(SUBSTITUTE('Quantities Report'!$A759,"+","")),IF('Quantities Report'!$A759="Totals:","End of Project",$A758))</f>
        <v>Station</v>
      </c>
      <c r="B759" s="473" t="str">
        <f>IF(ISNUMBER('Quantities Report'!$A759), "",TRIM(CLEAN(SUBSTITUTE('Quantities Report'!$A759, CHAR(160), " "))))</f>
        <v/>
      </c>
      <c r="C759" s="475">
        <f>'Quantities Report'!$D759</f>
        <v>0</v>
      </c>
    </row>
    <row r="760" spans="1:3" x14ac:dyDescent="0.25">
      <c r="A760" s="532" t="str">
        <f>IF(ISNUMBER(VALUE(SUBSTITUTE('Quantities Report'!$A760,"+",""))), VALUE(SUBSTITUTE('Quantities Report'!$A760,"+","")),IF('Quantities Report'!$A760="Totals:","End of Project",$A759))</f>
        <v>Station</v>
      </c>
      <c r="B760" s="473" t="str">
        <f>IF(ISNUMBER('Quantities Report'!$A760), "",TRIM(CLEAN(SUBSTITUTE('Quantities Report'!$A760, CHAR(160), " "))))</f>
        <v/>
      </c>
      <c r="C760" s="475">
        <f>'Quantities Report'!$D760</f>
        <v>0</v>
      </c>
    </row>
    <row r="761" spans="1:3" x14ac:dyDescent="0.25">
      <c r="A761" s="532" t="str">
        <f>IF(ISNUMBER(VALUE(SUBSTITUTE('Quantities Report'!$A761,"+",""))), VALUE(SUBSTITUTE('Quantities Report'!$A761,"+","")),IF('Quantities Report'!$A761="Totals:","End of Project",$A760))</f>
        <v>Station</v>
      </c>
      <c r="B761" s="473" t="str">
        <f>IF(ISNUMBER('Quantities Report'!$A761), "",TRIM(CLEAN(SUBSTITUTE('Quantities Report'!$A761, CHAR(160), " "))))</f>
        <v/>
      </c>
      <c r="C761" s="475">
        <f>'Quantities Report'!$D761</f>
        <v>0</v>
      </c>
    </row>
    <row r="762" spans="1:3" x14ac:dyDescent="0.25">
      <c r="A762" s="532" t="str">
        <f>IF(ISNUMBER(VALUE(SUBSTITUTE('Quantities Report'!$A762,"+",""))), VALUE(SUBSTITUTE('Quantities Report'!$A762,"+","")),IF('Quantities Report'!$A762="Totals:","End of Project",$A761))</f>
        <v>Station</v>
      </c>
      <c r="B762" s="473" t="str">
        <f>IF(ISNUMBER('Quantities Report'!$A762), "",TRIM(CLEAN(SUBSTITUTE('Quantities Report'!$A762, CHAR(160), " "))))</f>
        <v/>
      </c>
      <c r="C762" s="475">
        <f>'Quantities Report'!$D762</f>
        <v>0</v>
      </c>
    </row>
    <row r="763" spans="1:3" x14ac:dyDescent="0.25">
      <c r="A763" s="532" t="str">
        <f>IF(ISNUMBER(VALUE(SUBSTITUTE('Quantities Report'!$A763,"+",""))), VALUE(SUBSTITUTE('Quantities Report'!$A763,"+","")),IF('Quantities Report'!$A763="Totals:","End of Project",$A762))</f>
        <v>Station</v>
      </c>
      <c r="B763" s="473" t="str">
        <f>IF(ISNUMBER('Quantities Report'!$A763), "",TRIM(CLEAN(SUBSTITUTE('Quantities Report'!$A763, CHAR(160), " "))))</f>
        <v/>
      </c>
      <c r="C763" s="475">
        <f>'Quantities Report'!$D763</f>
        <v>0</v>
      </c>
    </row>
    <row r="764" spans="1:3" x14ac:dyDescent="0.25">
      <c r="A764" s="532" t="str">
        <f>IF(ISNUMBER(VALUE(SUBSTITUTE('Quantities Report'!$A764,"+",""))), VALUE(SUBSTITUTE('Quantities Report'!$A764,"+","")),IF('Quantities Report'!$A764="Totals:","End of Project",$A763))</f>
        <v>Station</v>
      </c>
      <c r="B764" s="473" t="str">
        <f>IF(ISNUMBER('Quantities Report'!$A764), "",TRIM(CLEAN(SUBSTITUTE('Quantities Report'!$A764, CHAR(160), " "))))</f>
        <v/>
      </c>
      <c r="C764" s="475">
        <f>'Quantities Report'!$D764</f>
        <v>0</v>
      </c>
    </row>
    <row r="765" spans="1:3" x14ac:dyDescent="0.25">
      <c r="A765" s="532" t="str">
        <f>IF(ISNUMBER(VALUE(SUBSTITUTE('Quantities Report'!$A765,"+",""))), VALUE(SUBSTITUTE('Quantities Report'!$A765,"+","")),IF('Quantities Report'!$A765="Totals:","End of Project",$A764))</f>
        <v>Station</v>
      </c>
      <c r="B765" s="473" t="str">
        <f>IF(ISNUMBER('Quantities Report'!$A765), "",TRIM(CLEAN(SUBSTITUTE('Quantities Report'!$A765, CHAR(160), " "))))</f>
        <v/>
      </c>
      <c r="C765" s="475">
        <f>'Quantities Report'!$D765</f>
        <v>0</v>
      </c>
    </row>
    <row r="766" spans="1:3" x14ac:dyDescent="0.25">
      <c r="A766" s="532" t="str">
        <f>IF(ISNUMBER(VALUE(SUBSTITUTE('Quantities Report'!$A766,"+",""))), VALUE(SUBSTITUTE('Quantities Report'!$A766,"+","")),IF('Quantities Report'!$A766="Totals:","End of Project",$A765))</f>
        <v>Station</v>
      </c>
      <c r="B766" s="473" t="str">
        <f>IF(ISNUMBER('Quantities Report'!$A766), "",TRIM(CLEAN(SUBSTITUTE('Quantities Report'!$A766, CHAR(160), " "))))</f>
        <v/>
      </c>
      <c r="C766" s="475">
        <f>'Quantities Report'!$D766</f>
        <v>0</v>
      </c>
    </row>
    <row r="767" spans="1:3" x14ac:dyDescent="0.25">
      <c r="A767" s="532" t="str">
        <f>IF(ISNUMBER(VALUE(SUBSTITUTE('Quantities Report'!$A767,"+",""))), VALUE(SUBSTITUTE('Quantities Report'!$A767,"+","")),IF('Quantities Report'!$A767="Totals:","End of Project",$A766))</f>
        <v>Station</v>
      </c>
      <c r="B767" s="473" t="str">
        <f>IF(ISNUMBER('Quantities Report'!$A767), "",TRIM(CLEAN(SUBSTITUTE('Quantities Report'!$A767, CHAR(160), " "))))</f>
        <v/>
      </c>
      <c r="C767" s="475">
        <f>'Quantities Report'!$D767</f>
        <v>0</v>
      </c>
    </row>
    <row r="768" spans="1:3" x14ac:dyDescent="0.25">
      <c r="A768" s="532" t="str">
        <f>IF(ISNUMBER(VALUE(SUBSTITUTE('Quantities Report'!$A768,"+",""))), VALUE(SUBSTITUTE('Quantities Report'!$A768,"+","")),IF('Quantities Report'!$A768="Totals:","End of Project",$A767))</f>
        <v>Station</v>
      </c>
      <c r="B768" s="473" t="str">
        <f>IF(ISNUMBER('Quantities Report'!$A768), "",TRIM(CLEAN(SUBSTITUTE('Quantities Report'!$A768, CHAR(160), " "))))</f>
        <v/>
      </c>
      <c r="C768" s="475">
        <f>'Quantities Report'!$D768</f>
        <v>0</v>
      </c>
    </row>
    <row r="769" spans="1:3" x14ac:dyDescent="0.25">
      <c r="A769" s="532" t="str">
        <f>IF(ISNUMBER(VALUE(SUBSTITUTE('Quantities Report'!$A769,"+",""))), VALUE(SUBSTITUTE('Quantities Report'!$A769,"+","")),IF('Quantities Report'!$A769="Totals:","End of Project",$A768))</f>
        <v>Station</v>
      </c>
      <c r="B769" s="473" t="str">
        <f>IF(ISNUMBER('Quantities Report'!$A769), "",TRIM(CLEAN(SUBSTITUTE('Quantities Report'!$A769, CHAR(160), " "))))</f>
        <v/>
      </c>
      <c r="C769" s="475">
        <f>'Quantities Report'!$D769</f>
        <v>0</v>
      </c>
    </row>
    <row r="770" spans="1:3" x14ac:dyDescent="0.25">
      <c r="A770" s="532" t="str">
        <f>IF(ISNUMBER(VALUE(SUBSTITUTE('Quantities Report'!$A770,"+",""))), VALUE(SUBSTITUTE('Quantities Report'!$A770,"+","")),IF('Quantities Report'!$A770="Totals:","End of Project",$A769))</f>
        <v>Station</v>
      </c>
      <c r="B770" s="473" t="str">
        <f>IF(ISNUMBER('Quantities Report'!$A770), "",TRIM(CLEAN(SUBSTITUTE('Quantities Report'!$A770, CHAR(160), " "))))</f>
        <v/>
      </c>
      <c r="C770" s="475">
        <f>'Quantities Report'!$D770</f>
        <v>0</v>
      </c>
    </row>
    <row r="771" spans="1:3" x14ac:dyDescent="0.25">
      <c r="A771" s="532" t="str">
        <f>IF(ISNUMBER(VALUE(SUBSTITUTE('Quantities Report'!$A771,"+",""))), VALUE(SUBSTITUTE('Quantities Report'!$A771,"+","")),IF('Quantities Report'!$A771="Totals:","End of Project",$A770))</f>
        <v>Station</v>
      </c>
      <c r="B771" s="473" t="str">
        <f>IF(ISNUMBER('Quantities Report'!$A771), "",TRIM(CLEAN(SUBSTITUTE('Quantities Report'!$A771, CHAR(160), " "))))</f>
        <v/>
      </c>
      <c r="C771" s="475">
        <f>'Quantities Report'!$D771</f>
        <v>0</v>
      </c>
    </row>
    <row r="772" spans="1:3" x14ac:dyDescent="0.25">
      <c r="A772" s="532" t="str">
        <f>IF(ISNUMBER(VALUE(SUBSTITUTE('Quantities Report'!$A772,"+",""))), VALUE(SUBSTITUTE('Quantities Report'!$A772,"+","")),IF('Quantities Report'!$A772="Totals:","End of Project",$A771))</f>
        <v>Station</v>
      </c>
      <c r="B772" s="473" t="str">
        <f>IF(ISNUMBER('Quantities Report'!$A772), "",TRIM(CLEAN(SUBSTITUTE('Quantities Report'!$A772, CHAR(160), " "))))</f>
        <v/>
      </c>
      <c r="C772" s="475">
        <f>'Quantities Report'!$D772</f>
        <v>0</v>
      </c>
    </row>
    <row r="773" spans="1:3" x14ac:dyDescent="0.25">
      <c r="A773" s="532" t="str">
        <f>IF(ISNUMBER(VALUE(SUBSTITUTE('Quantities Report'!$A773,"+",""))), VALUE(SUBSTITUTE('Quantities Report'!$A773,"+","")),IF('Quantities Report'!$A773="Totals:","End of Project",$A772))</f>
        <v>Station</v>
      </c>
      <c r="B773" s="473" t="str">
        <f>IF(ISNUMBER('Quantities Report'!$A773), "",TRIM(CLEAN(SUBSTITUTE('Quantities Report'!$A773, CHAR(160), " "))))</f>
        <v/>
      </c>
      <c r="C773" s="475">
        <f>'Quantities Report'!$D773</f>
        <v>0</v>
      </c>
    </row>
    <row r="774" spans="1:3" x14ac:dyDescent="0.25">
      <c r="A774" s="532" t="str">
        <f>IF(ISNUMBER(VALUE(SUBSTITUTE('Quantities Report'!$A774,"+",""))), VALUE(SUBSTITUTE('Quantities Report'!$A774,"+","")),IF('Quantities Report'!$A774="Totals:","End of Project",$A773))</f>
        <v>Station</v>
      </c>
      <c r="B774" s="473" t="str">
        <f>IF(ISNUMBER('Quantities Report'!$A774), "",TRIM(CLEAN(SUBSTITUTE('Quantities Report'!$A774, CHAR(160), " "))))</f>
        <v/>
      </c>
      <c r="C774" s="475">
        <f>'Quantities Report'!$D774</f>
        <v>0</v>
      </c>
    </row>
    <row r="775" spans="1:3" x14ac:dyDescent="0.25">
      <c r="A775" s="532" t="str">
        <f>IF(ISNUMBER(VALUE(SUBSTITUTE('Quantities Report'!$A775,"+",""))), VALUE(SUBSTITUTE('Quantities Report'!$A775,"+","")),IF('Quantities Report'!$A775="Totals:","End of Project",$A774))</f>
        <v>Station</v>
      </c>
      <c r="B775" s="473" t="str">
        <f>IF(ISNUMBER('Quantities Report'!$A775), "",TRIM(CLEAN(SUBSTITUTE('Quantities Report'!$A775, CHAR(160), " "))))</f>
        <v/>
      </c>
      <c r="C775" s="475">
        <f>'Quantities Report'!$D775</f>
        <v>0</v>
      </c>
    </row>
    <row r="776" spans="1:3" x14ac:dyDescent="0.25">
      <c r="A776" s="532" t="str">
        <f>IF(ISNUMBER(VALUE(SUBSTITUTE('Quantities Report'!$A776,"+",""))), VALUE(SUBSTITUTE('Quantities Report'!$A776,"+","")),IF('Quantities Report'!$A776="Totals:","End of Project",$A775))</f>
        <v>Station</v>
      </c>
      <c r="B776" s="473" t="str">
        <f>IF(ISNUMBER('Quantities Report'!$A776), "",TRIM(CLEAN(SUBSTITUTE('Quantities Report'!$A776, CHAR(160), " "))))</f>
        <v/>
      </c>
      <c r="C776" s="475">
        <f>'Quantities Report'!$D776</f>
        <v>0</v>
      </c>
    </row>
    <row r="777" spans="1:3" x14ac:dyDescent="0.25">
      <c r="A777" s="532" t="str">
        <f>IF(ISNUMBER(VALUE(SUBSTITUTE('Quantities Report'!$A777,"+",""))), VALUE(SUBSTITUTE('Quantities Report'!$A777,"+","")),IF('Quantities Report'!$A777="Totals:","End of Project",$A776))</f>
        <v>Station</v>
      </c>
      <c r="B777" s="473" t="str">
        <f>IF(ISNUMBER('Quantities Report'!$A777), "",TRIM(CLEAN(SUBSTITUTE('Quantities Report'!$A777, CHAR(160), " "))))</f>
        <v/>
      </c>
      <c r="C777" s="475">
        <f>'Quantities Report'!$D777</f>
        <v>0</v>
      </c>
    </row>
    <row r="778" spans="1:3" x14ac:dyDescent="0.25">
      <c r="A778" s="532" t="str">
        <f>IF(ISNUMBER(VALUE(SUBSTITUTE('Quantities Report'!$A778,"+",""))), VALUE(SUBSTITUTE('Quantities Report'!$A778,"+","")),IF('Quantities Report'!$A778="Totals:","End of Project",$A777))</f>
        <v>Station</v>
      </c>
      <c r="B778" s="473" t="str">
        <f>IF(ISNUMBER('Quantities Report'!$A778), "",TRIM(CLEAN(SUBSTITUTE('Quantities Report'!$A778, CHAR(160), " "))))</f>
        <v/>
      </c>
      <c r="C778" s="475">
        <f>'Quantities Report'!$D778</f>
        <v>0</v>
      </c>
    </row>
    <row r="779" spans="1:3" x14ac:dyDescent="0.25">
      <c r="A779" s="532" t="str">
        <f>IF(ISNUMBER(VALUE(SUBSTITUTE('Quantities Report'!$A779,"+",""))), VALUE(SUBSTITUTE('Quantities Report'!$A779,"+","")),IF('Quantities Report'!$A779="Totals:","End of Project",$A778))</f>
        <v>Station</v>
      </c>
      <c r="B779" s="473" t="str">
        <f>IF(ISNUMBER('Quantities Report'!$A779), "",TRIM(CLEAN(SUBSTITUTE('Quantities Report'!$A779, CHAR(160), " "))))</f>
        <v/>
      </c>
      <c r="C779" s="475">
        <f>'Quantities Report'!$D779</f>
        <v>0</v>
      </c>
    </row>
    <row r="780" spans="1:3" x14ac:dyDescent="0.25">
      <c r="A780" s="532" t="str">
        <f>IF(ISNUMBER(VALUE(SUBSTITUTE('Quantities Report'!$A780,"+",""))), VALUE(SUBSTITUTE('Quantities Report'!$A780,"+","")),IF('Quantities Report'!$A780="Totals:","End of Project",$A779))</f>
        <v>Station</v>
      </c>
      <c r="B780" s="473" t="str">
        <f>IF(ISNUMBER('Quantities Report'!$A780), "",TRIM(CLEAN(SUBSTITUTE('Quantities Report'!$A780, CHAR(160), " "))))</f>
        <v/>
      </c>
      <c r="C780" s="475">
        <f>'Quantities Report'!$D780</f>
        <v>0</v>
      </c>
    </row>
    <row r="781" spans="1:3" x14ac:dyDescent="0.25">
      <c r="A781" s="532" t="str">
        <f>IF(ISNUMBER(VALUE(SUBSTITUTE('Quantities Report'!$A781,"+",""))), VALUE(SUBSTITUTE('Quantities Report'!$A781,"+","")),IF('Quantities Report'!$A781="Totals:","End of Project",$A780))</f>
        <v>Station</v>
      </c>
      <c r="B781" s="473" t="str">
        <f>IF(ISNUMBER('Quantities Report'!$A781), "",TRIM(CLEAN(SUBSTITUTE('Quantities Report'!$A781, CHAR(160), " "))))</f>
        <v/>
      </c>
      <c r="C781" s="475">
        <f>'Quantities Report'!$D781</f>
        <v>0</v>
      </c>
    </row>
    <row r="782" spans="1:3" x14ac:dyDescent="0.25">
      <c r="A782" s="532" t="str">
        <f>IF(ISNUMBER(VALUE(SUBSTITUTE('Quantities Report'!$A782,"+",""))), VALUE(SUBSTITUTE('Quantities Report'!$A782,"+","")),IF('Quantities Report'!$A782="Totals:","End of Project",$A781))</f>
        <v>Station</v>
      </c>
      <c r="B782" s="473" t="str">
        <f>IF(ISNUMBER('Quantities Report'!$A782), "",TRIM(CLEAN(SUBSTITUTE('Quantities Report'!$A782, CHAR(160), " "))))</f>
        <v/>
      </c>
      <c r="C782" s="475">
        <f>'Quantities Report'!$D782</f>
        <v>0</v>
      </c>
    </row>
    <row r="783" spans="1:3" x14ac:dyDescent="0.25">
      <c r="A783" s="532" t="str">
        <f>IF(ISNUMBER(VALUE(SUBSTITUTE('Quantities Report'!$A783,"+",""))), VALUE(SUBSTITUTE('Quantities Report'!$A783,"+","")),IF('Quantities Report'!$A783="Totals:","End of Project",$A782))</f>
        <v>Station</v>
      </c>
      <c r="B783" s="473" t="str">
        <f>IF(ISNUMBER('Quantities Report'!$A783), "",TRIM(CLEAN(SUBSTITUTE('Quantities Report'!$A783, CHAR(160), " "))))</f>
        <v/>
      </c>
      <c r="C783" s="475">
        <f>'Quantities Report'!$D783</f>
        <v>0</v>
      </c>
    </row>
    <row r="784" spans="1:3" x14ac:dyDescent="0.25">
      <c r="A784" s="532" t="str">
        <f>IF(ISNUMBER(VALUE(SUBSTITUTE('Quantities Report'!$A784,"+",""))), VALUE(SUBSTITUTE('Quantities Report'!$A784,"+","")),IF('Quantities Report'!$A784="Totals:","End of Project",$A783))</f>
        <v>Station</v>
      </c>
      <c r="B784" s="473" t="str">
        <f>IF(ISNUMBER('Quantities Report'!$A784), "",TRIM(CLEAN(SUBSTITUTE('Quantities Report'!$A784, CHAR(160), " "))))</f>
        <v/>
      </c>
      <c r="C784" s="475">
        <f>'Quantities Report'!$D784</f>
        <v>0</v>
      </c>
    </row>
    <row r="785" spans="1:3" x14ac:dyDescent="0.25">
      <c r="A785" s="532" t="str">
        <f>IF(ISNUMBER(VALUE(SUBSTITUTE('Quantities Report'!$A785,"+",""))), VALUE(SUBSTITUTE('Quantities Report'!$A785,"+","")),IF('Quantities Report'!$A785="Totals:","End of Project",$A784))</f>
        <v>Station</v>
      </c>
      <c r="B785" s="473" t="str">
        <f>IF(ISNUMBER('Quantities Report'!$A785), "",TRIM(CLEAN(SUBSTITUTE('Quantities Report'!$A785, CHAR(160), " "))))</f>
        <v/>
      </c>
      <c r="C785" s="475">
        <f>'Quantities Report'!$D785</f>
        <v>0</v>
      </c>
    </row>
    <row r="786" spans="1:3" x14ac:dyDescent="0.25">
      <c r="A786" s="532" t="str">
        <f>IF(ISNUMBER(VALUE(SUBSTITUTE('Quantities Report'!$A786,"+",""))), VALUE(SUBSTITUTE('Quantities Report'!$A786,"+","")),IF('Quantities Report'!$A786="Totals:","End of Project",$A785))</f>
        <v>Station</v>
      </c>
      <c r="B786" s="473" t="str">
        <f>IF(ISNUMBER('Quantities Report'!$A786), "",TRIM(CLEAN(SUBSTITUTE('Quantities Report'!$A786, CHAR(160), " "))))</f>
        <v/>
      </c>
      <c r="C786" s="475">
        <f>'Quantities Report'!$D786</f>
        <v>0</v>
      </c>
    </row>
    <row r="787" spans="1:3" x14ac:dyDescent="0.25">
      <c r="A787" s="532" t="str">
        <f>IF(ISNUMBER(VALUE(SUBSTITUTE('Quantities Report'!$A787,"+",""))), VALUE(SUBSTITUTE('Quantities Report'!$A787,"+","")),IF('Quantities Report'!$A787="Totals:","End of Project",$A786))</f>
        <v>Station</v>
      </c>
      <c r="B787" s="473" t="str">
        <f>IF(ISNUMBER('Quantities Report'!$A787), "",TRIM(CLEAN(SUBSTITUTE('Quantities Report'!$A787, CHAR(160), " "))))</f>
        <v/>
      </c>
      <c r="C787" s="475">
        <f>'Quantities Report'!$D787</f>
        <v>0</v>
      </c>
    </row>
    <row r="788" spans="1:3" x14ac:dyDescent="0.25">
      <c r="A788" s="532" t="str">
        <f>IF(ISNUMBER(VALUE(SUBSTITUTE('Quantities Report'!$A788,"+",""))), VALUE(SUBSTITUTE('Quantities Report'!$A788,"+","")),IF('Quantities Report'!$A788="Totals:","End of Project",$A787))</f>
        <v>Station</v>
      </c>
      <c r="B788" s="473" t="str">
        <f>IF(ISNUMBER('Quantities Report'!$A788), "",TRIM(CLEAN(SUBSTITUTE('Quantities Report'!$A788, CHAR(160), " "))))</f>
        <v/>
      </c>
      <c r="C788" s="475">
        <f>'Quantities Report'!$D788</f>
        <v>0</v>
      </c>
    </row>
    <row r="789" spans="1:3" x14ac:dyDescent="0.25">
      <c r="A789" s="532" t="str">
        <f>IF(ISNUMBER(VALUE(SUBSTITUTE('Quantities Report'!$A789,"+",""))), VALUE(SUBSTITUTE('Quantities Report'!$A789,"+","")),IF('Quantities Report'!$A789="Totals:","End of Project",$A788))</f>
        <v>Station</v>
      </c>
      <c r="B789" s="473" t="str">
        <f>IF(ISNUMBER('Quantities Report'!$A789), "",TRIM(CLEAN(SUBSTITUTE('Quantities Report'!$A789, CHAR(160), " "))))</f>
        <v/>
      </c>
      <c r="C789" s="475">
        <f>'Quantities Report'!$D789</f>
        <v>0</v>
      </c>
    </row>
    <row r="790" spans="1:3" x14ac:dyDescent="0.25">
      <c r="A790" s="532" t="str">
        <f>IF(ISNUMBER(VALUE(SUBSTITUTE('Quantities Report'!$A790,"+",""))), VALUE(SUBSTITUTE('Quantities Report'!$A790,"+","")),IF('Quantities Report'!$A790="Totals:","End of Project",$A789))</f>
        <v>Station</v>
      </c>
      <c r="B790" s="473" t="str">
        <f>IF(ISNUMBER('Quantities Report'!$A790), "",TRIM(CLEAN(SUBSTITUTE('Quantities Report'!$A790, CHAR(160), " "))))</f>
        <v/>
      </c>
      <c r="C790" s="475">
        <f>'Quantities Report'!$D790</f>
        <v>0</v>
      </c>
    </row>
    <row r="791" spans="1:3" x14ac:dyDescent="0.25">
      <c r="A791" s="532" t="str">
        <f>IF(ISNUMBER(VALUE(SUBSTITUTE('Quantities Report'!$A791,"+",""))), VALUE(SUBSTITUTE('Quantities Report'!$A791,"+","")),IF('Quantities Report'!$A791="Totals:","End of Project",$A790))</f>
        <v>Station</v>
      </c>
      <c r="B791" s="473" t="str">
        <f>IF(ISNUMBER('Quantities Report'!$A791), "",TRIM(CLEAN(SUBSTITUTE('Quantities Report'!$A791, CHAR(160), " "))))</f>
        <v/>
      </c>
      <c r="C791" s="475">
        <f>'Quantities Report'!$D791</f>
        <v>0</v>
      </c>
    </row>
    <row r="792" spans="1:3" x14ac:dyDescent="0.25">
      <c r="A792" s="532" t="str">
        <f>IF(ISNUMBER(VALUE(SUBSTITUTE('Quantities Report'!$A792,"+",""))), VALUE(SUBSTITUTE('Quantities Report'!$A792,"+","")),IF('Quantities Report'!$A792="Totals:","End of Project",$A791))</f>
        <v>Station</v>
      </c>
      <c r="B792" s="473" t="str">
        <f>IF(ISNUMBER('Quantities Report'!$A792), "",TRIM(CLEAN(SUBSTITUTE('Quantities Report'!$A792, CHAR(160), " "))))</f>
        <v/>
      </c>
      <c r="C792" s="475">
        <f>'Quantities Report'!$D792</f>
        <v>0</v>
      </c>
    </row>
    <row r="793" spans="1:3" x14ac:dyDescent="0.25">
      <c r="A793" s="532" t="str">
        <f>IF(ISNUMBER(VALUE(SUBSTITUTE('Quantities Report'!$A793,"+",""))), VALUE(SUBSTITUTE('Quantities Report'!$A793,"+","")),IF('Quantities Report'!$A793="Totals:","End of Project",$A792))</f>
        <v>Station</v>
      </c>
      <c r="B793" s="473" t="str">
        <f>IF(ISNUMBER('Quantities Report'!$A793), "",TRIM(CLEAN(SUBSTITUTE('Quantities Report'!$A793, CHAR(160), " "))))</f>
        <v/>
      </c>
      <c r="C793" s="475">
        <f>'Quantities Report'!$D793</f>
        <v>0</v>
      </c>
    </row>
    <row r="794" spans="1:3" x14ac:dyDescent="0.25">
      <c r="A794" s="532" t="str">
        <f>IF(ISNUMBER(VALUE(SUBSTITUTE('Quantities Report'!$A794,"+",""))), VALUE(SUBSTITUTE('Quantities Report'!$A794,"+","")),IF('Quantities Report'!$A794="Totals:","End of Project",$A793))</f>
        <v>Station</v>
      </c>
      <c r="B794" s="473" t="str">
        <f>IF(ISNUMBER('Quantities Report'!$A794), "",TRIM(CLEAN(SUBSTITUTE('Quantities Report'!$A794, CHAR(160), " "))))</f>
        <v/>
      </c>
      <c r="C794" s="475">
        <f>'Quantities Report'!$D794</f>
        <v>0</v>
      </c>
    </row>
    <row r="795" spans="1:3" x14ac:dyDescent="0.25">
      <c r="A795" s="532" t="str">
        <f>IF(ISNUMBER(VALUE(SUBSTITUTE('Quantities Report'!$A795,"+",""))), VALUE(SUBSTITUTE('Quantities Report'!$A795,"+","")),IF('Quantities Report'!$A795="Totals:","End of Project",$A794))</f>
        <v>Station</v>
      </c>
      <c r="B795" s="473" t="str">
        <f>IF(ISNUMBER('Quantities Report'!$A795), "",TRIM(CLEAN(SUBSTITUTE('Quantities Report'!$A795, CHAR(160), " "))))</f>
        <v/>
      </c>
      <c r="C795" s="475">
        <f>'Quantities Report'!$D795</f>
        <v>0</v>
      </c>
    </row>
    <row r="796" spans="1:3" x14ac:dyDescent="0.25">
      <c r="A796" s="532" t="str">
        <f>IF(ISNUMBER(VALUE(SUBSTITUTE('Quantities Report'!$A796,"+",""))), VALUE(SUBSTITUTE('Quantities Report'!$A796,"+","")),IF('Quantities Report'!$A796="Totals:","End of Project",$A795))</f>
        <v>Station</v>
      </c>
      <c r="B796" s="473" t="str">
        <f>IF(ISNUMBER('Quantities Report'!$A796), "",TRIM(CLEAN(SUBSTITUTE('Quantities Report'!$A796, CHAR(160), " "))))</f>
        <v/>
      </c>
      <c r="C796" s="475">
        <f>'Quantities Report'!$D796</f>
        <v>0</v>
      </c>
    </row>
    <row r="797" spans="1:3" x14ac:dyDescent="0.25">
      <c r="A797" s="532" t="str">
        <f>IF(ISNUMBER(VALUE(SUBSTITUTE('Quantities Report'!$A797,"+",""))), VALUE(SUBSTITUTE('Quantities Report'!$A797,"+","")),IF('Quantities Report'!$A797="Totals:","End of Project",$A796))</f>
        <v>Station</v>
      </c>
      <c r="B797" s="473" t="str">
        <f>IF(ISNUMBER('Quantities Report'!$A797), "",TRIM(CLEAN(SUBSTITUTE('Quantities Report'!$A797, CHAR(160), " "))))</f>
        <v/>
      </c>
      <c r="C797" s="475">
        <f>'Quantities Report'!$D797</f>
        <v>0</v>
      </c>
    </row>
    <row r="798" spans="1:3" x14ac:dyDescent="0.25">
      <c r="A798" s="532" t="str">
        <f>IF(ISNUMBER(VALUE(SUBSTITUTE('Quantities Report'!$A798,"+",""))), VALUE(SUBSTITUTE('Quantities Report'!$A798,"+","")),IF('Quantities Report'!$A798="Totals:","End of Project",$A797))</f>
        <v>Station</v>
      </c>
      <c r="B798" s="473" t="str">
        <f>IF(ISNUMBER('Quantities Report'!$A798), "",TRIM(CLEAN(SUBSTITUTE('Quantities Report'!$A798, CHAR(160), " "))))</f>
        <v/>
      </c>
      <c r="C798" s="475">
        <f>'Quantities Report'!$D798</f>
        <v>0</v>
      </c>
    </row>
    <row r="799" spans="1:3" x14ac:dyDescent="0.25">
      <c r="A799" s="532" t="str">
        <f>IF(ISNUMBER(VALUE(SUBSTITUTE('Quantities Report'!$A799,"+",""))), VALUE(SUBSTITUTE('Quantities Report'!$A799,"+","")),IF('Quantities Report'!$A799="Totals:","End of Project",$A798))</f>
        <v>Station</v>
      </c>
      <c r="B799" s="473" t="str">
        <f>IF(ISNUMBER('Quantities Report'!$A799), "",TRIM(CLEAN(SUBSTITUTE('Quantities Report'!$A799, CHAR(160), " "))))</f>
        <v/>
      </c>
      <c r="C799" s="475">
        <f>'Quantities Report'!$D799</f>
        <v>0</v>
      </c>
    </row>
    <row r="800" spans="1:3" x14ac:dyDescent="0.25">
      <c r="A800" s="532" t="str">
        <f>IF(ISNUMBER(VALUE(SUBSTITUTE('Quantities Report'!$A800,"+",""))), VALUE(SUBSTITUTE('Quantities Report'!$A800,"+","")),IF('Quantities Report'!$A800="Totals:","End of Project",$A799))</f>
        <v>Station</v>
      </c>
      <c r="B800" s="473" t="str">
        <f>IF(ISNUMBER('Quantities Report'!$A800), "",TRIM(CLEAN(SUBSTITUTE('Quantities Report'!$A800, CHAR(160), " "))))</f>
        <v/>
      </c>
      <c r="C800" s="475">
        <f>'Quantities Report'!$D800</f>
        <v>0</v>
      </c>
    </row>
    <row r="801" spans="1:3" x14ac:dyDescent="0.25">
      <c r="A801" s="532" t="str">
        <f>IF(ISNUMBER(VALUE(SUBSTITUTE('Quantities Report'!$A801,"+",""))), VALUE(SUBSTITUTE('Quantities Report'!$A801,"+","")),IF('Quantities Report'!$A801="Totals:","End of Project",$A800))</f>
        <v>Station</v>
      </c>
      <c r="B801" s="473" t="str">
        <f>IF(ISNUMBER('Quantities Report'!$A801), "",TRIM(CLEAN(SUBSTITUTE('Quantities Report'!$A801, CHAR(160), " "))))</f>
        <v/>
      </c>
      <c r="C801" s="475">
        <f>'Quantities Report'!$D801</f>
        <v>0</v>
      </c>
    </row>
    <row r="802" spans="1:3" x14ac:dyDescent="0.25">
      <c r="A802" s="532" t="str">
        <f>IF(ISNUMBER(VALUE(SUBSTITUTE('Quantities Report'!$A802,"+",""))), VALUE(SUBSTITUTE('Quantities Report'!$A802,"+","")),IF('Quantities Report'!$A802="Totals:","End of Project",$A801))</f>
        <v>Station</v>
      </c>
      <c r="B802" s="473" t="str">
        <f>IF(ISNUMBER('Quantities Report'!$A802), "",TRIM(CLEAN(SUBSTITUTE('Quantities Report'!$A802, CHAR(160), " "))))</f>
        <v/>
      </c>
      <c r="C802" s="475">
        <f>'Quantities Report'!$D802</f>
        <v>0</v>
      </c>
    </row>
    <row r="803" spans="1:3" x14ac:dyDescent="0.25">
      <c r="A803" s="532" t="str">
        <f>IF(ISNUMBER(VALUE(SUBSTITUTE('Quantities Report'!$A803,"+",""))), VALUE(SUBSTITUTE('Quantities Report'!$A803,"+","")),IF('Quantities Report'!$A803="Totals:","End of Project",$A802))</f>
        <v>Station</v>
      </c>
      <c r="B803" s="473" t="str">
        <f>IF(ISNUMBER('Quantities Report'!$A803), "",TRIM(CLEAN(SUBSTITUTE('Quantities Report'!$A803, CHAR(160), " "))))</f>
        <v/>
      </c>
      <c r="C803" s="475">
        <f>'Quantities Report'!$D803</f>
        <v>0</v>
      </c>
    </row>
    <row r="804" spans="1:3" x14ac:dyDescent="0.25">
      <c r="A804" s="532" t="str">
        <f>IF(ISNUMBER(VALUE(SUBSTITUTE('Quantities Report'!$A804,"+",""))), VALUE(SUBSTITUTE('Quantities Report'!$A804,"+","")),IF('Quantities Report'!$A804="Totals:","End of Project",$A803))</f>
        <v>Station</v>
      </c>
      <c r="B804" s="473" t="str">
        <f>IF(ISNUMBER('Quantities Report'!$A804), "",TRIM(CLEAN(SUBSTITUTE('Quantities Report'!$A804, CHAR(160), " "))))</f>
        <v/>
      </c>
      <c r="C804" s="475">
        <f>'Quantities Report'!$D804</f>
        <v>0</v>
      </c>
    </row>
    <row r="805" spans="1:3" x14ac:dyDescent="0.25">
      <c r="A805" s="532" t="str">
        <f>IF(ISNUMBER(VALUE(SUBSTITUTE('Quantities Report'!$A805,"+",""))), VALUE(SUBSTITUTE('Quantities Report'!$A805,"+","")),IF('Quantities Report'!$A805="Totals:","End of Project",$A804))</f>
        <v>Station</v>
      </c>
      <c r="B805" s="473" t="str">
        <f>IF(ISNUMBER('Quantities Report'!$A805), "",TRIM(CLEAN(SUBSTITUTE('Quantities Report'!$A805, CHAR(160), " "))))</f>
        <v/>
      </c>
      <c r="C805" s="475">
        <f>'Quantities Report'!$D805</f>
        <v>0</v>
      </c>
    </row>
    <row r="806" spans="1:3" x14ac:dyDescent="0.25">
      <c r="A806" s="532" t="str">
        <f>IF(ISNUMBER(VALUE(SUBSTITUTE('Quantities Report'!$A806,"+",""))), VALUE(SUBSTITUTE('Quantities Report'!$A806,"+","")),IF('Quantities Report'!$A806="Totals:","End of Project",$A805))</f>
        <v>Station</v>
      </c>
      <c r="B806" s="473" t="str">
        <f>IF(ISNUMBER('Quantities Report'!$A806), "",TRIM(CLEAN(SUBSTITUTE('Quantities Report'!$A806, CHAR(160), " "))))</f>
        <v/>
      </c>
      <c r="C806" s="475">
        <f>'Quantities Report'!$D806</f>
        <v>0</v>
      </c>
    </row>
    <row r="807" spans="1:3" x14ac:dyDescent="0.25">
      <c r="A807" s="532" t="str">
        <f>IF(ISNUMBER(VALUE(SUBSTITUTE('Quantities Report'!$A807,"+",""))), VALUE(SUBSTITUTE('Quantities Report'!$A807,"+","")),IF('Quantities Report'!$A807="Totals:","End of Project",$A806))</f>
        <v>Station</v>
      </c>
      <c r="B807" s="473" t="str">
        <f>IF(ISNUMBER('Quantities Report'!$A807), "",TRIM(CLEAN(SUBSTITUTE('Quantities Report'!$A807, CHAR(160), " "))))</f>
        <v/>
      </c>
      <c r="C807" s="475">
        <f>'Quantities Report'!$D807</f>
        <v>0</v>
      </c>
    </row>
    <row r="808" spans="1:3" x14ac:dyDescent="0.25">
      <c r="A808" s="532" t="str">
        <f>IF(ISNUMBER(VALUE(SUBSTITUTE('Quantities Report'!$A808,"+",""))), VALUE(SUBSTITUTE('Quantities Report'!$A808,"+","")),IF('Quantities Report'!$A808="Totals:","End of Project",$A807))</f>
        <v>Station</v>
      </c>
      <c r="B808" s="473" t="str">
        <f>IF(ISNUMBER('Quantities Report'!$A808), "",TRIM(CLEAN(SUBSTITUTE('Quantities Report'!$A808, CHAR(160), " "))))</f>
        <v/>
      </c>
      <c r="C808" s="475">
        <f>'Quantities Report'!$D808</f>
        <v>0</v>
      </c>
    </row>
    <row r="809" spans="1:3" x14ac:dyDescent="0.25">
      <c r="A809" s="532" t="str">
        <f>IF(ISNUMBER(VALUE(SUBSTITUTE('Quantities Report'!$A809,"+",""))), VALUE(SUBSTITUTE('Quantities Report'!$A809,"+","")),IF('Quantities Report'!$A809="Totals:","End of Project",$A808))</f>
        <v>Station</v>
      </c>
      <c r="B809" s="473" t="str">
        <f>IF(ISNUMBER('Quantities Report'!$A809), "",TRIM(CLEAN(SUBSTITUTE('Quantities Report'!$A809, CHAR(160), " "))))</f>
        <v/>
      </c>
      <c r="C809" s="475">
        <f>'Quantities Report'!$D809</f>
        <v>0</v>
      </c>
    </row>
    <row r="810" spans="1:3" x14ac:dyDescent="0.25">
      <c r="A810" s="532" t="str">
        <f>IF(ISNUMBER(VALUE(SUBSTITUTE('Quantities Report'!$A810,"+",""))), VALUE(SUBSTITUTE('Quantities Report'!$A810,"+","")),IF('Quantities Report'!$A810="Totals:","End of Project",$A809))</f>
        <v>Station</v>
      </c>
      <c r="B810" s="473" t="str">
        <f>IF(ISNUMBER('Quantities Report'!$A810), "",TRIM(CLEAN(SUBSTITUTE('Quantities Report'!$A810, CHAR(160), " "))))</f>
        <v/>
      </c>
      <c r="C810" s="475">
        <f>'Quantities Report'!$D810</f>
        <v>0</v>
      </c>
    </row>
    <row r="811" spans="1:3" x14ac:dyDescent="0.25">
      <c r="A811" s="532" t="str">
        <f>IF(ISNUMBER(VALUE(SUBSTITUTE('Quantities Report'!$A811,"+",""))), VALUE(SUBSTITUTE('Quantities Report'!$A811,"+","")),IF('Quantities Report'!$A811="Totals:","End of Project",$A810))</f>
        <v>Station</v>
      </c>
      <c r="B811" s="473" t="str">
        <f>IF(ISNUMBER('Quantities Report'!$A811), "",TRIM(CLEAN(SUBSTITUTE('Quantities Report'!$A811, CHAR(160), " "))))</f>
        <v/>
      </c>
      <c r="C811" s="475">
        <f>'Quantities Report'!$D811</f>
        <v>0</v>
      </c>
    </row>
    <row r="812" spans="1:3" x14ac:dyDescent="0.25">
      <c r="A812" s="532" t="str">
        <f>IF(ISNUMBER(VALUE(SUBSTITUTE('Quantities Report'!$A812,"+",""))), VALUE(SUBSTITUTE('Quantities Report'!$A812,"+","")),IF('Quantities Report'!$A812="Totals:","End of Project",$A811))</f>
        <v>Station</v>
      </c>
      <c r="B812" s="473" t="str">
        <f>IF(ISNUMBER('Quantities Report'!$A812), "",TRIM(CLEAN(SUBSTITUTE('Quantities Report'!$A812, CHAR(160), " "))))</f>
        <v/>
      </c>
      <c r="C812" s="475">
        <f>'Quantities Report'!$D812</f>
        <v>0</v>
      </c>
    </row>
    <row r="813" spans="1:3" x14ac:dyDescent="0.25">
      <c r="A813" s="532" t="str">
        <f>IF(ISNUMBER(VALUE(SUBSTITUTE('Quantities Report'!$A813,"+",""))), VALUE(SUBSTITUTE('Quantities Report'!$A813,"+","")),IF('Quantities Report'!$A813="Totals:","End of Project",$A812))</f>
        <v>Station</v>
      </c>
      <c r="B813" s="473" t="str">
        <f>IF(ISNUMBER('Quantities Report'!$A813), "",TRIM(CLEAN(SUBSTITUTE('Quantities Report'!$A813, CHAR(160), " "))))</f>
        <v/>
      </c>
      <c r="C813" s="475">
        <f>'Quantities Report'!$D813</f>
        <v>0</v>
      </c>
    </row>
    <row r="814" spans="1:3" x14ac:dyDescent="0.25">
      <c r="A814" s="532" t="str">
        <f>IF(ISNUMBER(VALUE(SUBSTITUTE('Quantities Report'!$A814,"+",""))), VALUE(SUBSTITUTE('Quantities Report'!$A814,"+","")),IF('Quantities Report'!$A814="Totals:","End of Project",$A813))</f>
        <v>Station</v>
      </c>
      <c r="B814" s="473" t="str">
        <f>IF(ISNUMBER('Quantities Report'!$A814), "",TRIM(CLEAN(SUBSTITUTE('Quantities Report'!$A814, CHAR(160), " "))))</f>
        <v/>
      </c>
      <c r="C814" s="475">
        <f>'Quantities Report'!$D814</f>
        <v>0</v>
      </c>
    </row>
    <row r="815" spans="1:3" x14ac:dyDescent="0.25">
      <c r="A815" s="532" t="str">
        <f>IF(ISNUMBER(VALUE(SUBSTITUTE('Quantities Report'!$A815,"+",""))), VALUE(SUBSTITUTE('Quantities Report'!$A815,"+","")),IF('Quantities Report'!$A815="Totals:","End of Project",$A814))</f>
        <v>Station</v>
      </c>
      <c r="B815" s="473" t="str">
        <f>IF(ISNUMBER('Quantities Report'!$A815), "",TRIM(CLEAN(SUBSTITUTE('Quantities Report'!$A815, CHAR(160), " "))))</f>
        <v/>
      </c>
      <c r="C815" s="475">
        <f>'Quantities Report'!$D815</f>
        <v>0</v>
      </c>
    </row>
    <row r="816" spans="1:3" x14ac:dyDescent="0.25">
      <c r="A816" s="532" t="str">
        <f>IF(ISNUMBER(VALUE(SUBSTITUTE('Quantities Report'!$A816,"+",""))), VALUE(SUBSTITUTE('Quantities Report'!$A816,"+","")),IF('Quantities Report'!$A816="Totals:","End of Project",$A815))</f>
        <v>Station</v>
      </c>
      <c r="B816" s="473" t="str">
        <f>IF(ISNUMBER('Quantities Report'!$A816), "",TRIM(CLEAN(SUBSTITUTE('Quantities Report'!$A816, CHAR(160), " "))))</f>
        <v/>
      </c>
      <c r="C816" s="475">
        <f>'Quantities Report'!$D816</f>
        <v>0</v>
      </c>
    </row>
    <row r="817" spans="1:3" x14ac:dyDescent="0.25">
      <c r="A817" s="532" t="str">
        <f>IF(ISNUMBER(VALUE(SUBSTITUTE('Quantities Report'!$A817,"+",""))), VALUE(SUBSTITUTE('Quantities Report'!$A817,"+","")),IF('Quantities Report'!$A817="Totals:","End of Project",$A816))</f>
        <v>Station</v>
      </c>
      <c r="B817" s="473" t="str">
        <f>IF(ISNUMBER('Quantities Report'!$A817), "",TRIM(CLEAN(SUBSTITUTE('Quantities Report'!$A817, CHAR(160), " "))))</f>
        <v/>
      </c>
      <c r="C817" s="475">
        <f>'Quantities Report'!$D817</f>
        <v>0</v>
      </c>
    </row>
    <row r="818" spans="1:3" x14ac:dyDescent="0.25">
      <c r="A818" s="532" t="str">
        <f>IF(ISNUMBER(VALUE(SUBSTITUTE('Quantities Report'!$A818,"+",""))), VALUE(SUBSTITUTE('Quantities Report'!$A818,"+","")),IF('Quantities Report'!$A818="Totals:","End of Project",$A817))</f>
        <v>Station</v>
      </c>
      <c r="B818" s="473" t="str">
        <f>IF(ISNUMBER('Quantities Report'!$A818), "",TRIM(CLEAN(SUBSTITUTE('Quantities Report'!$A818, CHAR(160), " "))))</f>
        <v/>
      </c>
      <c r="C818" s="475">
        <f>'Quantities Report'!$D818</f>
        <v>0</v>
      </c>
    </row>
    <row r="819" spans="1:3" x14ac:dyDescent="0.25">
      <c r="A819" s="532" t="str">
        <f>IF(ISNUMBER(VALUE(SUBSTITUTE('Quantities Report'!$A819,"+",""))), VALUE(SUBSTITUTE('Quantities Report'!$A819,"+","")),IF('Quantities Report'!$A819="Totals:","End of Project",$A818))</f>
        <v>Station</v>
      </c>
      <c r="B819" s="473" t="str">
        <f>IF(ISNUMBER('Quantities Report'!$A819), "",TRIM(CLEAN(SUBSTITUTE('Quantities Report'!$A819, CHAR(160), " "))))</f>
        <v/>
      </c>
      <c r="C819" s="475">
        <f>'Quantities Report'!$D819</f>
        <v>0</v>
      </c>
    </row>
    <row r="820" spans="1:3" x14ac:dyDescent="0.25">
      <c r="A820" s="532" t="str">
        <f>IF(ISNUMBER(VALUE(SUBSTITUTE('Quantities Report'!$A820,"+",""))), VALUE(SUBSTITUTE('Quantities Report'!$A820,"+","")),IF('Quantities Report'!$A820="Totals:","End of Project",$A819))</f>
        <v>Station</v>
      </c>
      <c r="B820" s="473" t="str">
        <f>IF(ISNUMBER('Quantities Report'!$A820), "",TRIM(CLEAN(SUBSTITUTE('Quantities Report'!$A820, CHAR(160), " "))))</f>
        <v/>
      </c>
      <c r="C820" s="475">
        <f>'Quantities Report'!$D820</f>
        <v>0</v>
      </c>
    </row>
    <row r="821" spans="1:3" x14ac:dyDescent="0.25">
      <c r="A821" s="532" t="str">
        <f>IF(ISNUMBER(VALUE(SUBSTITUTE('Quantities Report'!$A821,"+",""))), VALUE(SUBSTITUTE('Quantities Report'!$A821,"+","")),IF('Quantities Report'!$A821="Totals:","End of Project",$A820))</f>
        <v>Station</v>
      </c>
      <c r="B821" s="473" t="str">
        <f>IF(ISNUMBER('Quantities Report'!$A821), "",TRIM(CLEAN(SUBSTITUTE('Quantities Report'!$A821, CHAR(160), " "))))</f>
        <v/>
      </c>
      <c r="C821" s="475">
        <f>'Quantities Report'!$D821</f>
        <v>0</v>
      </c>
    </row>
    <row r="822" spans="1:3" x14ac:dyDescent="0.25">
      <c r="A822" s="532" t="str">
        <f>IF(ISNUMBER(VALUE(SUBSTITUTE('Quantities Report'!$A822,"+",""))), VALUE(SUBSTITUTE('Quantities Report'!$A822,"+","")),IF('Quantities Report'!$A822="Totals:","End of Project",$A821))</f>
        <v>Station</v>
      </c>
      <c r="B822" s="473" t="str">
        <f>IF(ISNUMBER('Quantities Report'!$A822), "",TRIM(CLEAN(SUBSTITUTE('Quantities Report'!$A822, CHAR(160), " "))))</f>
        <v/>
      </c>
      <c r="C822" s="475">
        <f>'Quantities Report'!$D822</f>
        <v>0</v>
      </c>
    </row>
    <row r="823" spans="1:3" x14ac:dyDescent="0.25">
      <c r="A823" s="532" t="str">
        <f>IF(ISNUMBER(VALUE(SUBSTITUTE('Quantities Report'!$A823,"+",""))), VALUE(SUBSTITUTE('Quantities Report'!$A823,"+","")),IF('Quantities Report'!$A823="Totals:","End of Project",$A822))</f>
        <v>Station</v>
      </c>
      <c r="B823" s="473" t="str">
        <f>IF(ISNUMBER('Quantities Report'!$A823), "",TRIM(CLEAN(SUBSTITUTE('Quantities Report'!$A823, CHAR(160), " "))))</f>
        <v/>
      </c>
      <c r="C823" s="475">
        <f>'Quantities Report'!$D823</f>
        <v>0</v>
      </c>
    </row>
    <row r="824" spans="1:3" x14ac:dyDescent="0.25">
      <c r="A824" s="532" t="str">
        <f>IF(ISNUMBER(VALUE(SUBSTITUTE('Quantities Report'!$A824,"+",""))), VALUE(SUBSTITUTE('Quantities Report'!$A824,"+","")),IF('Quantities Report'!$A824="Totals:","End of Project",$A823))</f>
        <v>Station</v>
      </c>
      <c r="B824" s="473" t="str">
        <f>IF(ISNUMBER('Quantities Report'!$A824), "",TRIM(CLEAN(SUBSTITUTE('Quantities Report'!$A824, CHAR(160), " "))))</f>
        <v/>
      </c>
      <c r="C824" s="475">
        <f>'Quantities Report'!$D824</f>
        <v>0</v>
      </c>
    </row>
    <row r="825" spans="1:3" x14ac:dyDescent="0.25">
      <c r="A825" s="532" t="str">
        <f>IF(ISNUMBER(VALUE(SUBSTITUTE('Quantities Report'!$A825,"+",""))), VALUE(SUBSTITUTE('Quantities Report'!$A825,"+","")),IF('Quantities Report'!$A825="Totals:","End of Project",$A824))</f>
        <v>Station</v>
      </c>
      <c r="B825" s="473" t="str">
        <f>IF(ISNUMBER('Quantities Report'!$A825), "",TRIM(CLEAN(SUBSTITUTE('Quantities Report'!$A825, CHAR(160), " "))))</f>
        <v/>
      </c>
      <c r="C825" s="475">
        <f>'Quantities Report'!$D825</f>
        <v>0</v>
      </c>
    </row>
    <row r="826" spans="1:3" x14ac:dyDescent="0.25">
      <c r="A826" s="532" t="str">
        <f>IF(ISNUMBER(VALUE(SUBSTITUTE('Quantities Report'!$A826,"+",""))), VALUE(SUBSTITUTE('Quantities Report'!$A826,"+","")),IF('Quantities Report'!$A826="Totals:","End of Project",$A825))</f>
        <v>Station</v>
      </c>
      <c r="B826" s="473" t="str">
        <f>IF(ISNUMBER('Quantities Report'!$A826), "",TRIM(CLEAN(SUBSTITUTE('Quantities Report'!$A826, CHAR(160), " "))))</f>
        <v/>
      </c>
      <c r="C826" s="475">
        <f>'Quantities Report'!$D826</f>
        <v>0</v>
      </c>
    </row>
    <row r="827" spans="1:3" x14ac:dyDescent="0.25">
      <c r="A827" s="532" t="str">
        <f>IF(ISNUMBER(VALUE(SUBSTITUTE('Quantities Report'!$A827,"+",""))), VALUE(SUBSTITUTE('Quantities Report'!$A827,"+","")),IF('Quantities Report'!$A827="Totals:","End of Project",$A826))</f>
        <v>Station</v>
      </c>
      <c r="B827" s="473" t="str">
        <f>IF(ISNUMBER('Quantities Report'!$A827), "",TRIM(CLEAN(SUBSTITUTE('Quantities Report'!$A827, CHAR(160), " "))))</f>
        <v/>
      </c>
      <c r="C827" s="475">
        <f>'Quantities Report'!$D827</f>
        <v>0</v>
      </c>
    </row>
    <row r="828" spans="1:3" x14ac:dyDescent="0.25">
      <c r="A828" s="532" t="str">
        <f>IF(ISNUMBER(VALUE(SUBSTITUTE('Quantities Report'!$A828,"+",""))), VALUE(SUBSTITUTE('Quantities Report'!$A828,"+","")),IF('Quantities Report'!$A828="Totals:","End of Project",$A827))</f>
        <v>Station</v>
      </c>
      <c r="B828" s="473" t="str">
        <f>IF(ISNUMBER('Quantities Report'!$A828), "",TRIM(CLEAN(SUBSTITUTE('Quantities Report'!$A828, CHAR(160), " "))))</f>
        <v/>
      </c>
      <c r="C828" s="475">
        <f>'Quantities Report'!$D828</f>
        <v>0</v>
      </c>
    </row>
    <row r="829" spans="1:3" x14ac:dyDescent="0.25">
      <c r="A829" s="532" t="str">
        <f>IF(ISNUMBER(VALUE(SUBSTITUTE('Quantities Report'!$A829,"+",""))), VALUE(SUBSTITUTE('Quantities Report'!$A829,"+","")),IF('Quantities Report'!$A829="Totals:","End of Project",$A828))</f>
        <v>Station</v>
      </c>
      <c r="B829" s="473" t="str">
        <f>IF(ISNUMBER('Quantities Report'!$A829), "",TRIM(CLEAN(SUBSTITUTE('Quantities Report'!$A829, CHAR(160), " "))))</f>
        <v/>
      </c>
      <c r="C829" s="475">
        <f>'Quantities Report'!$D829</f>
        <v>0</v>
      </c>
    </row>
    <row r="830" spans="1:3" x14ac:dyDescent="0.25">
      <c r="A830" s="532" t="str">
        <f>IF(ISNUMBER(VALUE(SUBSTITUTE('Quantities Report'!$A830,"+",""))), VALUE(SUBSTITUTE('Quantities Report'!$A830,"+","")),IF('Quantities Report'!$A830="Totals:","End of Project",$A829))</f>
        <v>Station</v>
      </c>
      <c r="B830" s="473" t="str">
        <f>IF(ISNUMBER('Quantities Report'!$A830), "",TRIM(CLEAN(SUBSTITUTE('Quantities Report'!$A830, CHAR(160), " "))))</f>
        <v/>
      </c>
      <c r="C830" s="475">
        <f>'Quantities Report'!$D830</f>
        <v>0</v>
      </c>
    </row>
    <row r="831" spans="1:3" x14ac:dyDescent="0.25">
      <c r="A831" s="532" t="str">
        <f>IF(ISNUMBER(VALUE(SUBSTITUTE('Quantities Report'!$A831,"+",""))), VALUE(SUBSTITUTE('Quantities Report'!$A831,"+","")),IF('Quantities Report'!$A831="Totals:","End of Project",$A830))</f>
        <v>Station</v>
      </c>
      <c r="B831" s="473" t="str">
        <f>IF(ISNUMBER('Quantities Report'!$A831), "",TRIM(CLEAN(SUBSTITUTE('Quantities Report'!$A831, CHAR(160), " "))))</f>
        <v/>
      </c>
      <c r="C831" s="475">
        <f>'Quantities Report'!$D831</f>
        <v>0</v>
      </c>
    </row>
    <row r="832" spans="1:3" x14ac:dyDescent="0.25">
      <c r="A832" s="532" t="str">
        <f>IF(ISNUMBER(VALUE(SUBSTITUTE('Quantities Report'!$A832,"+",""))), VALUE(SUBSTITUTE('Quantities Report'!$A832,"+","")),IF('Quantities Report'!$A832="Totals:","End of Project",$A831))</f>
        <v>Station</v>
      </c>
      <c r="B832" s="473" t="str">
        <f>IF(ISNUMBER('Quantities Report'!$A832), "",TRIM(CLEAN(SUBSTITUTE('Quantities Report'!$A832, CHAR(160), " "))))</f>
        <v/>
      </c>
      <c r="C832" s="475">
        <f>'Quantities Report'!$D832</f>
        <v>0</v>
      </c>
    </row>
    <row r="833" spans="1:3" x14ac:dyDescent="0.25">
      <c r="A833" s="532" t="str">
        <f>IF(ISNUMBER(VALUE(SUBSTITUTE('Quantities Report'!$A833,"+",""))), VALUE(SUBSTITUTE('Quantities Report'!$A833,"+","")),IF('Quantities Report'!$A833="Totals:","End of Project",$A832))</f>
        <v>Station</v>
      </c>
      <c r="B833" s="473" t="str">
        <f>IF(ISNUMBER('Quantities Report'!$A833), "",TRIM(CLEAN(SUBSTITUTE('Quantities Report'!$A833, CHAR(160), " "))))</f>
        <v/>
      </c>
      <c r="C833" s="475">
        <f>'Quantities Report'!$D833</f>
        <v>0</v>
      </c>
    </row>
    <row r="834" spans="1:3" x14ac:dyDescent="0.25">
      <c r="A834" s="532" t="str">
        <f>IF(ISNUMBER(VALUE(SUBSTITUTE('Quantities Report'!$A834,"+",""))), VALUE(SUBSTITUTE('Quantities Report'!$A834,"+","")),IF('Quantities Report'!$A834="Totals:","End of Project",$A833))</f>
        <v>Station</v>
      </c>
      <c r="B834" s="473" t="str">
        <f>IF(ISNUMBER('Quantities Report'!$A834), "",TRIM(CLEAN(SUBSTITUTE('Quantities Report'!$A834, CHAR(160), " "))))</f>
        <v/>
      </c>
      <c r="C834" s="475">
        <f>'Quantities Report'!$D834</f>
        <v>0</v>
      </c>
    </row>
    <row r="835" spans="1:3" x14ac:dyDescent="0.25">
      <c r="A835" s="532" t="str">
        <f>IF(ISNUMBER(VALUE(SUBSTITUTE('Quantities Report'!$A835,"+",""))), VALUE(SUBSTITUTE('Quantities Report'!$A835,"+","")),IF('Quantities Report'!$A835="Totals:","End of Project",$A834))</f>
        <v>Station</v>
      </c>
      <c r="B835" s="473" t="str">
        <f>IF(ISNUMBER('Quantities Report'!$A835), "",TRIM(CLEAN(SUBSTITUTE('Quantities Report'!$A835, CHAR(160), " "))))</f>
        <v/>
      </c>
      <c r="C835" s="475">
        <f>'Quantities Report'!$D835</f>
        <v>0</v>
      </c>
    </row>
    <row r="836" spans="1:3" x14ac:dyDescent="0.25">
      <c r="A836" s="532" t="str">
        <f>IF(ISNUMBER(VALUE(SUBSTITUTE('Quantities Report'!$A836,"+",""))), VALUE(SUBSTITUTE('Quantities Report'!$A836,"+","")),IF('Quantities Report'!$A836="Totals:","End of Project",$A835))</f>
        <v>Station</v>
      </c>
      <c r="B836" s="473" t="str">
        <f>IF(ISNUMBER('Quantities Report'!$A836), "",TRIM(CLEAN(SUBSTITUTE('Quantities Report'!$A836, CHAR(160), " "))))</f>
        <v/>
      </c>
      <c r="C836" s="475">
        <f>'Quantities Report'!$D836</f>
        <v>0</v>
      </c>
    </row>
    <row r="837" spans="1:3" x14ac:dyDescent="0.25">
      <c r="A837" s="532" t="str">
        <f>IF(ISNUMBER(VALUE(SUBSTITUTE('Quantities Report'!$A837,"+",""))), VALUE(SUBSTITUTE('Quantities Report'!$A837,"+","")),IF('Quantities Report'!$A837="Totals:","End of Project",$A836))</f>
        <v>Station</v>
      </c>
      <c r="B837" s="473" t="str">
        <f>IF(ISNUMBER('Quantities Report'!$A837), "",TRIM(CLEAN(SUBSTITUTE('Quantities Report'!$A837, CHAR(160), " "))))</f>
        <v/>
      </c>
      <c r="C837" s="475">
        <f>'Quantities Report'!$D837</f>
        <v>0</v>
      </c>
    </row>
    <row r="838" spans="1:3" x14ac:dyDescent="0.25">
      <c r="A838" s="532" t="str">
        <f>IF(ISNUMBER(VALUE(SUBSTITUTE('Quantities Report'!$A838,"+",""))), VALUE(SUBSTITUTE('Quantities Report'!$A838,"+","")),IF('Quantities Report'!$A838="Totals:","End of Project",$A837))</f>
        <v>Station</v>
      </c>
      <c r="B838" s="473" t="str">
        <f>IF(ISNUMBER('Quantities Report'!$A838), "",TRIM(CLEAN(SUBSTITUTE('Quantities Report'!$A838, CHAR(160), " "))))</f>
        <v/>
      </c>
      <c r="C838" s="475">
        <f>'Quantities Report'!$D838</f>
        <v>0</v>
      </c>
    </row>
    <row r="839" spans="1:3" x14ac:dyDescent="0.25">
      <c r="A839" s="532" t="str">
        <f>IF(ISNUMBER(VALUE(SUBSTITUTE('Quantities Report'!$A839,"+",""))), VALUE(SUBSTITUTE('Quantities Report'!$A839,"+","")),IF('Quantities Report'!$A839="Totals:","End of Project",$A838))</f>
        <v>Station</v>
      </c>
      <c r="B839" s="473" t="str">
        <f>IF(ISNUMBER('Quantities Report'!$A839), "",TRIM(CLEAN(SUBSTITUTE('Quantities Report'!$A839, CHAR(160), " "))))</f>
        <v/>
      </c>
      <c r="C839" s="475">
        <f>'Quantities Report'!$D839</f>
        <v>0</v>
      </c>
    </row>
    <row r="840" spans="1:3" x14ac:dyDescent="0.25">
      <c r="A840" s="532" t="str">
        <f>IF(ISNUMBER(VALUE(SUBSTITUTE('Quantities Report'!$A840,"+",""))), VALUE(SUBSTITUTE('Quantities Report'!$A840,"+","")),IF('Quantities Report'!$A840="Totals:","End of Project",$A839))</f>
        <v>Station</v>
      </c>
      <c r="B840" s="473" t="str">
        <f>IF(ISNUMBER('Quantities Report'!$A840), "",TRIM(CLEAN(SUBSTITUTE('Quantities Report'!$A840, CHAR(160), " "))))</f>
        <v/>
      </c>
      <c r="C840" s="475">
        <f>'Quantities Report'!$D840</f>
        <v>0</v>
      </c>
    </row>
    <row r="841" spans="1:3" x14ac:dyDescent="0.25">
      <c r="A841" s="532" t="str">
        <f>IF(ISNUMBER(VALUE(SUBSTITUTE('Quantities Report'!$A841,"+",""))), VALUE(SUBSTITUTE('Quantities Report'!$A841,"+","")),IF('Quantities Report'!$A841="Totals:","End of Project",$A840))</f>
        <v>Station</v>
      </c>
      <c r="B841" s="473" t="str">
        <f>IF(ISNUMBER('Quantities Report'!$A841), "",TRIM(CLEAN(SUBSTITUTE('Quantities Report'!$A841, CHAR(160), " "))))</f>
        <v/>
      </c>
      <c r="C841" s="475">
        <f>'Quantities Report'!$D841</f>
        <v>0</v>
      </c>
    </row>
    <row r="842" spans="1:3" x14ac:dyDescent="0.25">
      <c r="A842" s="532" t="str">
        <f>IF(ISNUMBER(VALUE(SUBSTITUTE('Quantities Report'!$A842,"+",""))), VALUE(SUBSTITUTE('Quantities Report'!$A842,"+","")),IF('Quantities Report'!$A842="Totals:","End of Project",$A841))</f>
        <v>Station</v>
      </c>
      <c r="B842" s="473" t="str">
        <f>IF(ISNUMBER('Quantities Report'!$A842), "",TRIM(CLEAN(SUBSTITUTE('Quantities Report'!$A842, CHAR(160), " "))))</f>
        <v/>
      </c>
      <c r="C842" s="475">
        <f>'Quantities Report'!$D842</f>
        <v>0</v>
      </c>
    </row>
    <row r="843" spans="1:3" x14ac:dyDescent="0.25">
      <c r="A843" s="532" t="str">
        <f>IF(ISNUMBER(VALUE(SUBSTITUTE('Quantities Report'!$A843,"+",""))), VALUE(SUBSTITUTE('Quantities Report'!$A843,"+","")),IF('Quantities Report'!$A843="Totals:","End of Project",$A842))</f>
        <v>Station</v>
      </c>
      <c r="B843" s="473" t="str">
        <f>IF(ISNUMBER('Quantities Report'!$A843), "",TRIM(CLEAN(SUBSTITUTE('Quantities Report'!$A843, CHAR(160), " "))))</f>
        <v/>
      </c>
      <c r="C843" s="475">
        <f>'Quantities Report'!$D843</f>
        <v>0</v>
      </c>
    </row>
    <row r="844" spans="1:3" x14ac:dyDescent="0.25">
      <c r="A844" s="532" t="str">
        <f>IF(ISNUMBER(VALUE(SUBSTITUTE('Quantities Report'!$A844,"+",""))), VALUE(SUBSTITUTE('Quantities Report'!$A844,"+","")),IF('Quantities Report'!$A844="Totals:","End of Project",$A843))</f>
        <v>Station</v>
      </c>
      <c r="B844" s="473" t="str">
        <f>IF(ISNUMBER('Quantities Report'!$A844), "",TRIM(CLEAN(SUBSTITUTE('Quantities Report'!$A844, CHAR(160), " "))))</f>
        <v/>
      </c>
      <c r="C844" s="475">
        <f>'Quantities Report'!$D844</f>
        <v>0</v>
      </c>
    </row>
    <row r="845" spans="1:3" x14ac:dyDescent="0.25">
      <c r="A845" s="532" t="str">
        <f>IF(ISNUMBER(VALUE(SUBSTITUTE('Quantities Report'!$A845,"+",""))), VALUE(SUBSTITUTE('Quantities Report'!$A845,"+","")),IF('Quantities Report'!$A845="Totals:","End of Project",$A844))</f>
        <v>Station</v>
      </c>
      <c r="B845" s="473" t="str">
        <f>IF(ISNUMBER('Quantities Report'!$A845), "",TRIM(CLEAN(SUBSTITUTE('Quantities Report'!$A845, CHAR(160), " "))))</f>
        <v/>
      </c>
      <c r="C845" s="475">
        <f>'Quantities Report'!$D845</f>
        <v>0</v>
      </c>
    </row>
    <row r="846" spans="1:3" x14ac:dyDescent="0.25">
      <c r="A846" s="532" t="str">
        <f>IF(ISNUMBER(VALUE(SUBSTITUTE('Quantities Report'!$A846,"+",""))), VALUE(SUBSTITUTE('Quantities Report'!$A846,"+","")),IF('Quantities Report'!$A846="Totals:","End of Project",$A845))</f>
        <v>Station</v>
      </c>
      <c r="B846" s="473" t="str">
        <f>IF(ISNUMBER('Quantities Report'!$A846), "",TRIM(CLEAN(SUBSTITUTE('Quantities Report'!$A846, CHAR(160), " "))))</f>
        <v/>
      </c>
      <c r="C846" s="475">
        <f>'Quantities Report'!$D846</f>
        <v>0</v>
      </c>
    </row>
    <row r="847" spans="1:3" x14ac:dyDescent="0.25">
      <c r="A847" s="532" t="str">
        <f>IF(ISNUMBER(VALUE(SUBSTITUTE('Quantities Report'!$A847,"+",""))), VALUE(SUBSTITUTE('Quantities Report'!$A847,"+","")),IF('Quantities Report'!$A847="Totals:","End of Project",$A846))</f>
        <v>Station</v>
      </c>
      <c r="B847" s="473" t="str">
        <f>IF(ISNUMBER('Quantities Report'!$A847), "",TRIM(CLEAN(SUBSTITUTE('Quantities Report'!$A847, CHAR(160), " "))))</f>
        <v/>
      </c>
      <c r="C847" s="475">
        <f>'Quantities Report'!$D847</f>
        <v>0</v>
      </c>
    </row>
    <row r="848" spans="1:3" x14ac:dyDescent="0.25">
      <c r="A848" s="532" t="str">
        <f>IF(ISNUMBER(VALUE(SUBSTITUTE('Quantities Report'!$A848,"+",""))), VALUE(SUBSTITUTE('Quantities Report'!$A848,"+","")),IF('Quantities Report'!$A848="Totals:","End of Project",$A847))</f>
        <v>Station</v>
      </c>
      <c r="B848" s="473" t="str">
        <f>IF(ISNUMBER('Quantities Report'!$A848), "",TRIM(CLEAN(SUBSTITUTE('Quantities Report'!$A848, CHAR(160), " "))))</f>
        <v/>
      </c>
      <c r="C848" s="475">
        <f>'Quantities Report'!$D848</f>
        <v>0</v>
      </c>
    </row>
    <row r="849" spans="1:3" x14ac:dyDescent="0.25">
      <c r="A849" s="532" t="str">
        <f>IF(ISNUMBER(VALUE(SUBSTITUTE('Quantities Report'!$A849,"+",""))), VALUE(SUBSTITUTE('Quantities Report'!$A849,"+","")),IF('Quantities Report'!$A849="Totals:","End of Project",$A848))</f>
        <v>Station</v>
      </c>
      <c r="B849" s="473" t="str">
        <f>IF(ISNUMBER('Quantities Report'!$A849), "",TRIM(CLEAN(SUBSTITUTE('Quantities Report'!$A849, CHAR(160), " "))))</f>
        <v/>
      </c>
      <c r="C849" s="475">
        <f>'Quantities Report'!$D849</f>
        <v>0</v>
      </c>
    </row>
    <row r="850" spans="1:3" x14ac:dyDescent="0.25">
      <c r="A850" s="532" t="str">
        <f>IF(ISNUMBER(VALUE(SUBSTITUTE('Quantities Report'!$A850,"+",""))), VALUE(SUBSTITUTE('Quantities Report'!$A850,"+","")),IF('Quantities Report'!$A850="Totals:","End of Project",$A849))</f>
        <v>Station</v>
      </c>
      <c r="B850" s="473" t="str">
        <f>IF(ISNUMBER('Quantities Report'!$A850), "",TRIM(CLEAN(SUBSTITUTE('Quantities Report'!$A850, CHAR(160), " "))))</f>
        <v/>
      </c>
      <c r="C850" s="475">
        <f>'Quantities Report'!$D850</f>
        <v>0</v>
      </c>
    </row>
    <row r="851" spans="1:3" x14ac:dyDescent="0.25">
      <c r="A851" s="532" t="str">
        <f>IF(ISNUMBER(VALUE(SUBSTITUTE('Quantities Report'!$A851,"+",""))), VALUE(SUBSTITUTE('Quantities Report'!$A851,"+","")),IF('Quantities Report'!$A851="Totals:","End of Project",$A850))</f>
        <v>Station</v>
      </c>
      <c r="B851" s="473" t="str">
        <f>IF(ISNUMBER('Quantities Report'!$A851), "",TRIM(CLEAN(SUBSTITUTE('Quantities Report'!$A851, CHAR(160), " "))))</f>
        <v/>
      </c>
      <c r="C851" s="475">
        <f>'Quantities Report'!$D851</f>
        <v>0</v>
      </c>
    </row>
    <row r="852" spans="1:3" x14ac:dyDescent="0.25">
      <c r="A852" s="532" t="str">
        <f>IF(ISNUMBER(VALUE(SUBSTITUTE('Quantities Report'!$A852,"+",""))), VALUE(SUBSTITUTE('Quantities Report'!$A852,"+","")),IF('Quantities Report'!$A852="Totals:","End of Project",$A851))</f>
        <v>Station</v>
      </c>
      <c r="B852" s="473" t="str">
        <f>IF(ISNUMBER('Quantities Report'!$A852), "",TRIM(CLEAN(SUBSTITUTE('Quantities Report'!$A852, CHAR(160), " "))))</f>
        <v/>
      </c>
      <c r="C852" s="475">
        <f>'Quantities Report'!$D852</f>
        <v>0</v>
      </c>
    </row>
    <row r="853" spans="1:3" x14ac:dyDescent="0.25">
      <c r="A853" s="532" t="str">
        <f>IF(ISNUMBER(VALUE(SUBSTITUTE('Quantities Report'!$A853,"+",""))), VALUE(SUBSTITUTE('Quantities Report'!$A853,"+","")),IF('Quantities Report'!$A853="Totals:","End of Project",$A852))</f>
        <v>Station</v>
      </c>
      <c r="B853" s="473" t="str">
        <f>IF(ISNUMBER('Quantities Report'!$A853), "",TRIM(CLEAN(SUBSTITUTE('Quantities Report'!$A853, CHAR(160), " "))))</f>
        <v/>
      </c>
      <c r="C853" s="475">
        <f>'Quantities Report'!$D853</f>
        <v>0</v>
      </c>
    </row>
    <row r="854" spans="1:3" x14ac:dyDescent="0.25">
      <c r="A854" s="532" t="str">
        <f>IF(ISNUMBER(VALUE(SUBSTITUTE('Quantities Report'!$A854,"+",""))), VALUE(SUBSTITUTE('Quantities Report'!$A854,"+","")),IF('Quantities Report'!$A854="Totals:","End of Project",$A853))</f>
        <v>Station</v>
      </c>
      <c r="B854" s="473" t="str">
        <f>IF(ISNUMBER('Quantities Report'!$A854), "",TRIM(CLEAN(SUBSTITUTE('Quantities Report'!$A854, CHAR(160), " "))))</f>
        <v/>
      </c>
      <c r="C854" s="475">
        <f>'Quantities Report'!$D854</f>
        <v>0</v>
      </c>
    </row>
    <row r="855" spans="1:3" x14ac:dyDescent="0.25">
      <c r="A855" s="532" t="str">
        <f>IF(ISNUMBER(VALUE(SUBSTITUTE('Quantities Report'!$A855,"+",""))), VALUE(SUBSTITUTE('Quantities Report'!$A855,"+","")),IF('Quantities Report'!$A855="Totals:","End of Project",$A854))</f>
        <v>Station</v>
      </c>
      <c r="B855" s="473" t="str">
        <f>IF(ISNUMBER('Quantities Report'!$A855), "",TRIM(CLEAN(SUBSTITUTE('Quantities Report'!$A855, CHAR(160), " "))))</f>
        <v/>
      </c>
      <c r="C855" s="475">
        <f>'Quantities Report'!$D855</f>
        <v>0</v>
      </c>
    </row>
    <row r="856" spans="1:3" x14ac:dyDescent="0.25">
      <c r="A856" s="532" t="str">
        <f>IF(ISNUMBER(VALUE(SUBSTITUTE('Quantities Report'!$A856,"+",""))), VALUE(SUBSTITUTE('Quantities Report'!$A856,"+","")),IF('Quantities Report'!$A856="Totals:","End of Project",$A855))</f>
        <v>Station</v>
      </c>
      <c r="B856" s="473" t="str">
        <f>IF(ISNUMBER('Quantities Report'!$A856), "",TRIM(CLEAN(SUBSTITUTE('Quantities Report'!$A856, CHAR(160), " "))))</f>
        <v/>
      </c>
      <c r="C856" s="475">
        <f>'Quantities Report'!$D856</f>
        <v>0</v>
      </c>
    </row>
    <row r="857" spans="1:3" x14ac:dyDescent="0.25">
      <c r="A857" s="532" t="str">
        <f>IF(ISNUMBER(VALUE(SUBSTITUTE('Quantities Report'!$A857,"+",""))), VALUE(SUBSTITUTE('Quantities Report'!$A857,"+","")),IF('Quantities Report'!$A857="Totals:","End of Project",$A856))</f>
        <v>Station</v>
      </c>
      <c r="B857" s="473" t="str">
        <f>IF(ISNUMBER('Quantities Report'!$A857), "",TRIM(CLEAN(SUBSTITUTE('Quantities Report'!$A857, CHAR(160), " "))))</f>
        <v/>
      </c>
      <c r="C857" s="475">
        <f>'Quantities Report'!$D857</f>
        <v>0</v>
      </c>
    </row>
    <row r="858" spans="1:3" x14ac:dyDescent="0.25">
      <c r="A858" s="532" t="str">
        <f>IF(ISNUMBER(VALUE(SUBSTITUTE('Quantities Report'!$A858,"+",""))), VALUE(SUBSTITUTE('Quantities Report'!$A858,"+","")),IF('Quantities Report'!$A858="Totals:","End of Project",$A857))</f>
        <v>Station</v>
      </c>
      <c r="B858" s="473" t="str">
        <f>IF(ISNUMBER('Quantities Report'!$A858), "",TRIM(CLEAN(SUBSTITUTE('Quantities Report'!$A858, CHAR(160), " "))))</f>
        <v/>
      </c>
      <c r="C858" s="475">
        <f>'Quantities Report'!$D858</f>
        <v>0</v>
      </c>
    </row>
    <row r="859" spans="1:3" x14ac:dyDescent="0.25">
      <c r="A859" s="532" t="str">
        <f>IF(ISNUMBER(VALUE(SUBSTITUTE('Quantities Report'!$A859,"+",""))), VALUE(SUBSTITUTE('Quantities Report'!$A859,"+","")),IF('Quantities Report'!$A859="Totals:","End of Project",$A858))</f>
        <v>Station</v>
      </c>
      <c r="B859" s="473" t="str">
        <f>IF(ISNUMBER('Quantities Report'!$A859), "",TRIM(CLEAN(SUBSTITUTE('Quantities Report'!$A859, CHAR(160), " "))))</f>
        <v/>
      </c>
      <c r="C859" s="475">
        <f>'Quantities Report'!$D859</f>
        <v>0</v>
      </c>
    </row>
    <row r="860" spans="1:3" x14ac:dyDescent="0.25">
      <c r="A860" s="532" t="str">
        <f>IF(ISNUMBER(VALUE(SUBSTITUTE('Quantities Report'!$A860,"+",""))), VALUE(SUBSTITUTE('Quantities Report'!$A860,"+","")),IF('Quantities Report'!$A860="Totals:","End of Project",$A859))</f>
        <v>Station</v>
      </c>
      <c r="B860" s="473" t="str">
        <f>IF(ISNUMBER('Quantities Report'!$A860), "",TRIM(CLEAN(SUBSTITUTE('Quantities Report'!$A860, CHAR(160), " "))))</f>
        <v/>
      </c>
      <c r="C860" s="475">
        <f>'Quantities Report'!$D860</f>
        <v>0</v>
      </c>
    </row>
    <row r="861" spans="1:3" x14ac:dyDescent="0.25">
      <c r="A861" s="532" t="str">
        <f>IF(ISNUMBER(VALUE(SUBSTITUTE('Quantities Report'!$A861,"+",""))), VALUE(SUBSTITUTE('Quantities Report'!$A861,"+","")),IF('Quantities Report'!$A861="Totals:","End of Project",$A860))</f>
        <v>Station</v>
      </c>
      <c r="B861" s="473" t="str">
        <f>IF(ISNUMBER('Quantities Report'!$A861), "",TRIM(CLEAN(SUBSTITUTE('Quantities Report'!$A861, CHAR(160), " "))))</f>
        <v/>
      </c>
      <c r="C861" s="475">
        <f>'Quantities Report'!$D861</f>
        <v>0</v>
      </c>
    </row>
    <row r="862" spans="1:3" x14ac:dyDescent="0.25">
      <c r="A862" s="532" t="str">
        <f>IF(ISNUMBER(VALUE(SUBSTITUTE('Quantities Report'!$A862,"+",""))), VALUE(SUBSTITUTE('Quantities Report'!$A862,"+","")),IF('Quantities Report'!$A862="Totals:","End of Project",$A861))</f>
        <v>Station</v>
      </c>
      <c r="B862" s="473" t="str">
        <f>IF(ISNUMBER('Quantities Report'!$A862), "",TRIM(CLEAN(SUBSTITUTE('Quantities Report'!$A862, CHAR(160), " "))))</f>
        <v/>
      </c>
      <c r="C862" s="475">
        <f>'Quantities Report'!$D862</f>
        <v>0</v>
      </c>
    </row>
    <row r="863" spans="1:3" x14ac:dyDescent="0.25">
      <c r="A863" s="532" t="str">
        <f>IF(ISNUMBER(VALUE(SUBSTITUTE('Quantities Report'!$A863,"+",""))), VALUE(SUBSTITUTE('Quantities Report'!$A863,"+","")),IF('Quantities Report'!$A863="Totals:","End of Project",$A862))</f>
        <v>Station</v>
      </c>
      <c r="B863" s="473" t="str">
        <f>IF(ISNUMBER('Quantities Report'!$A863), "",TRIM(CLEAN(SUBSTITUTE('Quantities Report'!$A863, CHAR(160), " "))))</f>
        <v/>
      </c>
      <c r="C863" s="475">
        <f>'Quantities Report'!$D863</f>
        <v>0</v>
      </c>
    </row>
    <row r="864" spans="1:3" x14ac:dyDescent="0.25">
      <c r="A864" s="532" t="str">
        <f>IF(ISNUMBER(VALUE(SUBSTITUTE('Quantities Report'!$A864,"+",""))), VALUE(SUBSTITUTE('Quantities Report'!$A864,"+","")),IF('Quantities Report'!$A864="Totals:","End of Project",$A863))</f>
        <v>Station</v>
      </c>
      <c r="B864" s="473" t="str">
        <f>IF(ISNUMBER('Quantities Report'!$A864), "",TRIM(CLEAN(SUBSTITUTE('Quantities Report'!$A864, CHAR(160), " "))))</f>
        <v/>
      </c>
      <c r="C864" s="475">
        <f>'Quantities Report'!$D864</f>
        <v>0</v>
      </c>
    </row>
    <row r="865" spans="1:3" x14ac:dyDescent="0.25">
      <c r="A865" s="532" t="str">
        <f>IF(ISNUMBER(VALUE(SUBSTITUTE('Quantities Report'!$A865,"+",""))), VALUE(SUBSTITUTE('Quantities Report'!$A865,"+","")),IF('Quantities Report'!$A865="Totals:","End of Project",$A864))</f>
        <v>Station</v>
      </c>
      <c r="B865" s="473" t="str">
        <f>IF(ISNUMBER('Quantities Report'!$A865), "",TRIM(CLEAN(SUBSTITUTE('Quantities Report'!$A865, CHAR(160), " "))))</f>
        <v/>
      </c>
      <c r="C865" s="475">
        <f>'Quantities Report'!$D865</f>
        <v>0</v>
      </c>
    </row>
    <row r="866" spans="1:3" x14ac:dyDescent="0.25">
      <c r="A866" s="532" t="str">
        <f>IF(ISNUMBER(VALUE(SUBSTITUTE('Quantities Report'!$A866,"+",""))), VALUE(SUBSTITUTE('Quantities Report'!$A866,"+","")),IF('Quantities Report'!$A866="Totals:","End of Project",$A865))</f>
        <v>Station</v>
      </c>
      <c r="B866" s="473" t="str">
        <f>IF(ISNUMBER('Quantities Report'!$A866), "",TRIM(CLEAN(SUBSTITUTE('Quantities Report'!$A866, CHAR(160), " "))))</f>
        <v/>
      </c>
      <c r="C866" s="475">
        <f>'Quantities Report'!$D866</f>
        <v>0</v>
      </c>
    </row>
    <row r="867" spans="1:3" x14ac:dyDescent="0.25">
      <c r="A867" s="532" t="str">
        <f>IF(ISNUMBER(VALUE(SUBSTITUTE('Quantities Report'!$A867,"+",""))), VALUE(SUBSTITUTE('Quantities Report'!$A867,"+","")),IF('Quantities Report'!$A867="Totals:","End of Project",$A866))</f>
        <v>Station</v>
      </c>
      <c r="B867" s="473" t="str">
        <f>IF(ISNUMBER('Quantities Report'!$A867), "",TRIM(CLEAN(SUBSTITUTE('Quantities Report'!$A867, CHAR(160), " "))))</f>
        <v/>
      </c>
      <c r="C867" s="475">
        <f>'Quantities Report'!$D867</f>
        <v>0</v>
      </c>
    </row>
    <row r="868" spans="1:3" x14ac:dyDescent="0.25">
      <c r="A868" s="532" t="str">
        <f>IF(ISNUMBER(VALUE(SUBSTITUTE('Quantities Report'!$A868,"+",""))), VALUE(SUBSTITUTE('Quantities Report'!$A868,"+","")),IF('Quantities Report'!$A868="Totals:","End of Project",$A867))</f>
        <v>Station</v>
      </c>
      <c r="B868" s="473" t="str">
        <f>IF(ISNUMBER('Quantities Report'!$A868), "",TRIM(CLEAN(SUBSTITUTE('Quantities Report'!$A868, CHAR(160), " "))))</f>
        <v/>
      </c>
      <c r="C868" s="475">
        <f>'Quantities Report'!$D868</f>
        <v>0</v>
      </c>
    </row>
    <row r="869" spans="1:3" x14ac:dyDescent="0.25">
      <c r="A869" s="532" t="str">
        <f>IF(ISNUMBER(VALUE(SUBSTITUTE('Quantities Report'!$A869,"+",""))), VALUE(SUBSTITUTE('Quantities Report'!$A869,"+","")),IF('Quantities Report'!$A869="Totals:","End of Project",$A868))</f>
        <v>Station</v>
      </c>
      <c r="B869" s="473" t="str">
        <f>IF(ISNUMBER('Quantities Report'!$A869), "",TRIM(CLEAN(SUBSTITUTE('Quantities Report'!$A869, CHAR(160), " "))))</f>
        <v/>
      </c>
      <c r="C869" s="475">
        <f>'Quantities Report'!$D869</f>
        <v>0</v>
      </c>
    </row>
    <row r="870" spans="1:3" x14ac:dyDescent="0.25">
      <c r="A870" s="532" t="str">
        <f>IF(ISNUMBER(VALUE(SUBSTITUTE('Quantities Report'!$A870,"+",""))), VALUE(SUBSTITUTE('Quantities Report'!$A870,"+","")),IF('Quantities Report'!$A870="Totals:","End of Project",$A869))</f>
        <v>Station</v>
      </c>
      <c r="B870" s="473" t="str">
        <f>IF(ISNUMBER('Quantities Report'!$A870), "",TRIM(CLEAN(SUBSTITUTE('Quantities Report'!$A870, CHAR(160), " "))))</f>
        <v/>
      </c>
      <c r="C870" s="475">
        <f>'Quantities Report'!$D870</f>
        <v>0</v>
      </c>
    </row>
    <row r="871" spans="1:3" x14ac:dyDescent="0.25">
      <c r="A871" s="532" t="str">
        <f>IF(ISNUMBER(VALUE(SUBSTITUTE('Quantities Report'!$A871,"+",""))), VALUE(SUBSTITUTE('Quantities Report'!$A871,"+","")),IF('Quantities Report'!$A871="Totals:","End of Project",$A870))</f>
        <v>Station</v>
      </c>
      <c r="B871" s="473" t="str">
        <f>IF(ISNUMBER('Quantities Report'!$A871), "",TRIM(CLEAN(SUBSTITUTE('Quantities Report'!$A871, CHAR(160), " "))))</f>
        <v/>
      </c>
      <c r="C871" s="475">
        <f>'Quantities Report'!$D871</f>
        <v>0</v>
      </c>
    </row>
    <row r="872" spans="1:3" x14ac:dyDescent="0.25">
      <c r="A872" s="532" t="str">
        <f>IF(ISNUMBER(VALUE(SUBSTITUTE('Quantities Report'!$A872,"+",""))), VALUE(SUBSTITUTE('Quantities Report'!$A872,"+","")),IF('Quantities Report'!$A872="Totals:","End of Project",$A871))</f>
        <v>Station</v>
      </c>
      <c r="B872" s="473" t="str">
        <f>IF(ISNUMBER('Quantities Report'!$A872), "",TRIM(CLEAN(SUBSTITUTE('Quantities Report'!$A872, CHAR(160), " "))))</f>
        <v/>
      </c>
      <c r="C872" s="475">
        <f>'Quantities Report'!$D872</f>
        <v>0</v>
      </c>
    </row>
    <row r="873" spans="1:3" x14ac:dyDescent="0.25">
      <c r="A873" s="532" t="str">
        <f>IF(ISNUMBER(VALUE(SUBSTITUTE('Quantities Report'!$A873,"+",""))), VALUE(SUBSTITUTE('Quantities Report'!$A873,"+","")),IF('Quantities Report'!$A873="Totals:","End of Project",$A872))</f>
        <v>Station</v>
      </c>
      <c r="B873" s="473" t="str">
        <f>IF(ISNUMBER('Quantities Report'!$A873), "",TRIM(CLEAN(SUBSTITUTE('Quantities Report'!$A873, CHAR(160), " "))))</f>
        <v/>
      </c>
      <c r="C873" s="475">
        <f>'Quantities Report'!$D873</f>
        <v>0</v>
      </c>
    </row>
    <row r="874" spans="1:3" x14ac:dyDescent="0.25">
      <c r="A874" s="532" t="str">
        <f>IF(ISNUMBER(VALUE(SUBSTITUTE('Quantities Report'!$A874,"+",""))), VALUE(SUBSTITUTE('Quantities Report'!$A874,"+","")),IF('Quantities Report'!$A874="Totals:","End of Project",$A873))</f>
        <v>Station</v>
      </c>
      <c r="B874" s="473" t="str">
        <f>IF(ISNUMBER('Quantities Report'!$A874), "",TRIM(CLEAN(SUBSTITUTE('Quantities Report'!$A874, CHAR(160), " "))))</f>
        <v/>
      </c>
      <c r="C874" s="475">
        <f>'Quantities Report'!$D874</f>
        <v>0</v>
      </c>
    </row>
    <row r="875" spans="1:3" x14ac:dyDescent="0.25">
      <c r="A875" s="532" t="str">
        <f>IF(ISNUMBER(VALUE(SUBSTITUTE('Quantities Report'!$A875,"+",""))), VALUE(SUBSTITUTE('Quantities Report'!$A875,"+","")),IF('Quantities Report'!$A875="Totals:","End of Project",$A874))</f>
        <v>Station</v>
      </c>
      <c r="B875" s="473" t="str">
        <f>IF(ISNUMBER('Quantities Report'!$A875), "",TRIM(CLEAN(SUBSTITUTE('Quantities Report'!$A875, CHAR(160), " "))))</f>
        <v/>
      </c>
      <c r="C875" s="475">
        <f>'Quantities Report'!$D875</f>
        <v>0</v>
      </c>
    </row>
    <row r="876" spans="1:3" x14ac:dyDescent="0.25">
      <c r="A876" s="532" t="str">
        <f>IF(ISNUMBER(VALUE(SUBSTITUTE('Quantities Report'!$A876,"+",""))), VALUE(SUBSTITUTE('Quantities Report'!$A876,"+","")),IF('Quantities Report'!$A876="Totals:","End of Project",$A875))</f>
        <v>Station</v>
      </c>
      <c r="B876" s="473" t="str">
        <f>IF(ISNUMBER('Quantities Report'!$A876), "",TRIM(CLEAN(SUBSTITUTE('Quantities Report'!$A876, CHAR(160), " "))))</f>
        <v/>
      </c>
      <c r="C876" s="475">
        <f>'Quantities Report'!$D876</f>
        <v>0</v>
      </c>
    </row>
    <row r="877" spans="1:3" x14ac:dyDescent="0.25">
      <c r="A877" s="532" t="str">
        <f>IF(ISNUMBER(VALUE(SUBSTITUTE('Quantities Report'!$A877,"+",""))), VALUE(SUBSTITUTE('Quantities Report'!$A877,"+","")),IF('Quantities Report'!$A877="Totals:","End of Project",$A876))</f>
        <v>Station</v>
      </c>
      <c r="B877" s="473" t="str">
        <f>IF(ISNUMBER('Quantities Report'!$A877), "",TRIM(CLEAN(SUBSTITUTE('Quantities Report'!$A877, CHAR(160), " "))))</f>
        <v/>
      </c>
      <c r="C877" s="475">
        <f>'Quantities Report'!$D877</f>
        <v>0</v>
      </c>
    </row>
    <row r="878" spans="1:3" x14ac:dyDescent="0.25">
      <c r="A878" s="532" t="str">
        <f>IF(ISNUMBER(VALUE(SUBSTITUTE('Quantities Report'!$A878,"+",""))), VALUE(SUBSTITUTE('Quantities Report'!$A878,"+","")),IF('Quantities Report'!$A878="Totals:","End of Project",$A877))</f>
        <v>Station</v>
      </c>
      <c r="B878" s="473" t="str">
        <f>IF(ISNUMBER('Quantities Report'!$A878), "",TRIM(CLEAN(SUBSTITUTE('Quantities Report'!$A878, CHAR(160), " "))))</f>
        <v/>
      </c>
      <c r="C878" s="475">
        <f>'Quantities Report'!$D878</f>
        <v>0</v>
      </c>
    </row>
    <row r="879" spans="1:3" x14ac:dyDescent="0.25">
      <c r="A879" s="532" t="str">
        <f>IF(ISNUMBER(VALUE(SUBSTITUTE('Quantities Report'!$A879,"+",""))), VALUE(SUBSTITUTE('Quantities Report'!$A879,"+","")),IF('Quantities Report'!$A879="Totals:","End of Project",$A878))</f>
        <v>Station</v>
      </c>
      <c r="B879" s="473" t="str">
        <f>IF(ISNUMBER('Quantities Report'!$A879), "",TRIM(CLEAN(SUBSTITUTE('Quantities Report'!$A879, CHAR(160), " "))))</f>
        <v/>
      </c>
      <c r="C879" s="475">
        <f>'Quantities Report'!$D879</f>
        <v>0</v>
      </c>
    </row>
    <row r="880" spans="1:3" x14ac:dyDescent="0.25">
      <c r="A880" s="532" t="str">
        <f>IF(ISNUMBER(VALUE(SUBSTITUTE('Quantities Report'!$A880,"+",""))), VALUE(SUBSTITUTE('Quantities Report'!$A880,"+","")),IF('Quantities Report'!$A880="Totals:","End of Project",$A879))</f>
        <v>Station</v>
      </c>
      <c r="B880" s="473" t="str">
        <f>IF(ISNUMBER('Quantities Report'!$A880), "",TRIM(CLEAN(SUBSTITUTE('Quantities Report'!$A880, CHAR(160), " "))))</f>
        <v/>
      </c>
      <c r="C880" s="475">
        <f>'Quantities Report'!$D880</f>
        <v>0</v>
      </c>
    </row>
    <row r="881" spans="1:3" x14ac:dyDescent="0.25">
      <c r="A881" s="532" t="str">
        <f>IF(ISNUMBER(VALUE(SUBSTITUTE('Quantities Report'!$A881,"+",""))), VALUE(SUBSTITUTE('Quantities Report'!$A881,"+","")),IF('Quantities Report'!$A881="Totals:","End of Project",$A880))</f>
        <v>Station</v>
      </c>
      <c r="B881" s="473" t="str">
        <f>IF(ISNUMBER('Quantities Report'!$A881), "",TRIM(CLEAN(SUBSTITUTE('Quantities Report'!$A881, CHAR(160), " "))))</f>
        <v/>
      </c>
      <c r="C881" s="475">
        <f>'Quantities Report'!$D881</f>
        <v>0</v>
      </c>
    </row>
    <row r="882" spans="1:3" x14ac:dyDescent="0.25">
      <c r="A882" s="532" t="str">
        <f>IF(ISNUMBER(VALUE(SUBSTITUTE('Quantities Report'!$A882,"+",""))), VALUE(SUBSTITUTE('Quantities Report'!$A882,"+","")),IF('Quantities Report'!$A882="Totals:","End of Project",$A881))</f>
        <v>Station</v>
      </c>
      <c r="B882" s="473" t="str">
        <f>IF(ISNUMBER('Quantities Report'!$A882), "",TRIM(CLEAN(SUBSTITUTE('Quantities Report'!$A882, CHAR(160), " "))))</f>
        <v/>
      </c>
      <c r="C882" s="475">
        <f>'Quantities Report'!$D882</f>
        <v>0</v>
      </c>
    </row>
    <row r="883" spans="1:3" x14ac:dyDescent="0.25">
      <c r="A883" s="532" t="str">
        <f>IF(ISNUMBER(VALUE(SUBSTITUTE('Quantities Report'!$A883,"+",""))), VALUE(SUBSTITUTE('Quantities Report'!$A883,"+","")),IF('Quantities Report'!$A883="Totals:","End of Project",$A882))</f>
        <v>Station</v>
      </c>
      <c r="B883" s="473" t="str">
        <f>IF(ISNUMBER('Quantities Report'!$A883), "",TRIM(CLEAN(SUBSTITUTE('Quantities Report'!$A883, CHAR(160), " "))))</f>
        <v/>
      </c>
      <c r="C883" s="475">
        <f>'Quantities Report'!$D883</f>
        <v>0</v>
      </c>
    </row>
    <row r="884" spans="1:3" x14ac:dyDescent="0.25">
      <c r="A884" s="532" t="str">
        <f>IF(ISNUMBER(VALUE(SUBSTITUTE('Quantities Report'!$A884,"+",""))), VALUE(SUBSTITUTE('Quantities Report'!$A884,"+","")),IF('Quantities Report'!$A884="Totals:","End of Project",$A883))</f>
        <v>Station</v>
      </c>
      <c r="B884" s="473" t="str">
        <f>IF(ISNUMBER('Quantities Report'!$A884), "",TRIM(CLEAN(SUBSTITUTE('Quantities Report'!$A884, CHAR(160), " "))))</f>
        <v/>
      </c>
      <c r="C884" s="475">
        <f>'Quantities Report'!$D884</f>
        <v>0</v>
      </c>
    </row>
    <row r="885" spans="1:3" x14ac:dyDescent="0.25">
      <c r="A885" s="532" t="str">
        <f>IF(ISNUMBER(VALUE(SUBSTITUTE('Quantities Report'!$A885,"+",""))), VALUE(SUBSTITUTE('Quantities Report'!$A885,"+","")),IF('Quantities Report'!$A885="Totals:","End of Project",$A884))</f>
        <v>Station</v>
      </c>
      <c r="B885" s="473" t="str">
        <f>IF(ISNUMBER('Quantities Report'!$A885), "",TRIM(CLEAN(SUBSTITUTE('Quantities Report'!$A885, CHAR(160), " "))))</f>
        <v/>
      </c>
      <c r="C885" s="475">
        <f>'Quantities Report'!$D885</f>
        <v>0</v>
      </c>
    </row>
    <row r="886" spans="1:3" x14ac:dyDescent="0.25">
      <c r="A886" s="532" t="str">
        <f>IF(ISNUMBER(VALUE(SUBSTITUTE('Quantities Report'!$A886,"+",""))), VALUE(SUBSTITUTE('Quantities Report'!$A886,"+","")),IF('Quantities Report'!$A886="Totals:","End of Project",$A885))</f>
        <v>Station</v>
      </c>
      <c r="B886" s="473" t="str">
        <f>IF(ISNUMBER('Quantities Report'!$A886), "",TRIM(CLEAN(SUBSTITUTE('Quantities Report'!$A886, CHAR(160), " "))))</f>
        <v/>
      </c>
      <c r="C886" s="475">
        <f>'Quantities Report'!$D886</f>
        <v>0</v>
      </c>
    </row>
    <row r="887" spans="1:3" x14ac:dyDescent="0.25">
      <c r="A887" s="532" t="str">
        <f>IF(ISNUMBER(VALUE(SUBSTITUTE('Quantities Report'!$A887,"+",""))), VALUE(SUBSTITUTE('Quantities Report'!$A887,"+","")),IF('Quantities Report'!$A887="Totals:","End of Project",$A886))</f>
        <v>Station</v>
      </c>
      <c r="B887" s="473" t="str">
        <f>IF(ISNUMBER('Quantities Report'!$A887), "",TRIM(CLEAN(SUBSTITUTE('Quantities Report'!$A887, CHAR(160), " "))))</f>
        <v/>
      </c>
      <c r="C887" s="475">
        <f>'Quantities Report'!$D887</f>
        <v>0</v>
      </c>
    </row>
    <row r="888" spans="1:3" x14ac:dyDescent="0.25">
      <c r="A888" s="532" t="str">
        <f>IF(ISNUMBER(VALUE(SUBSTITUTE('Quantities Report'!$A888,"+",""))), VALUE(SUBSTITUTE('Quantities Report'!$A888,"+","")),IF('Quantities Report'!$A888="Totals:","End of Project",$A887))</f>
        <v>Station</v>
      </c>
      <c r="B888" s="473" t="str">
        <f>IF(ISNUMBER('Quantities Report'!$A888), "",TRIM(CLEAN(SUBSTITUTE('Quantities Report'!$A888, CHAR(160), " "))))</f>
        <v/>
      </c>
      <c r="C888" s="475">
        <f>'Quantities Report'!$D888</f>
        <v>0</v>
      </c>
    </row>
    <row r="889" spans="1:3" x14ac:dyDescent="0.25">
      <c r="A889" s="532" t="str">
        <f>IF(ISNUMBER(VALUE(SUBSTITUTE('Quantities Report'!$A889,"+",""))), VALUE(SUBSTITUTE('Quantities Report'!$A889,"+","")),IF('Quantities Report'!$A889="Totals:","End of Project",$A888))</f>
        <v>Station</v>
      </c>
      <c r="B889" s="473" t="str">
        <f>IF(ISNUMBER('Quantities Report'!$A889), "",TRIM(CLEAN(SUBSTITUTE('Quantities Report'!$A889, CHAR(160), " "))))</f>
        <v/>
      </c>
      <c r="C889" s="475">
        <f>'Quantities Report'!$D889</f>
        <v>0</v>
      </c>
    </row>
    <row r="890" spans="1:3" x14ac:dyDescent="0.25">
      <c r="A890" s="532" t="str">
        <f>IF(ISNUMBER(VALUE(SUBSTITUTE('Quantities Report'!$A890,"+",""))), VALUE(SUBSTITUTE('Quantities Report'!$A890,"+","")),IF('Quantities Report'!$A890="Totals:","End of Project",$A889))</f>
        <v>Station</v>
      </c>
      <c r="B890" s="473" t="str">
        <f>IF(ISNUMBER('Quantities Report'!$A890), "",TRIM(CLEAN(SUBSTITUTE('Quantities Report'!$A890, CHAR(160), " "))))</f>
        <v/>
      </c>
      <c r="C890" s="475">
        <f>'Quantities Report'!$D890</f>
        <v>0</v>
      </c>
    </row>
    <row r="891" spans="1:3" x14ac:dyDescent="0.25">
      <c r="A891" s="532" t="str">
        <f>IF(ISNUMBER(VALUE(SUBSTITUTE('Quantities Report'!$A891,"+",""))), VALUE(SUBSTITUTE('Quantities Report'!$A891,"+","")),IF('Quantities Report'!$A891="Totals:","End of Project",$A890))</f>
        <v>Station</v>
      </c>
      <c r="B891" s="473" t="str">
        <f>IF(ISNUMBER('Quantities Report'!$A891), "",TRIM(CLEAN(SUBSTITUTE('Quantities Report'!$A891, CHAR(160), " "))))</f>
        <v/>
      </c>
      <c r="C891" s="475">
        <f>'Quantities Report'!$D891</f>
        <v>0</v>
      </c>
    </row>
    <row r="892" spans="1:3" x14ac:dyDescent="0.25">
      <c r="A892" s="532" t="str">
        <f>IF(ISNUMBER(VALUE(SUBSTITUTE('Quantities Report'!$A892,"+",""))), VALUE(SUBSTITUTE('Quantities Report'!$A892,"+","")),IF('Quantities Report'!$A892="Totals:","End of Project",$A891))</f>
        <v>Station</v>
      </c>
      <c r="B892" s="473" t="str">
        <f>IF(ISNUMBER('Quantities Report'!$A892), "",TRIM(CLEAN(SUBSTITUTE('Quantities Report'!$A892, CHAR(160), " "))))</f>
        <v/>
      </c>
      <c r="C892" s="475">
        <f>'Quantities Report'!$D892</f>
        <v>0</v>
      </c>
    </row>
    <row r="893" spans="1:3" x14ac:dyDescent="0.25">
      <c r="A893" s="532" t="str">
        <f>IF(ISNUMBER(VALUE(SUBSTITUTE('Quantities Report'!$A893,"+",""))), VALUE(SUBSTITUTE('Quantities Report'!$A893,"+","")),IF('Quantities Report'!$A893="Totals:","End of Project",$A892))</f>
        <v>Station</v>
      </c>
      <c r="B893" s="473" t="str">
        <f>IF(ISNUMBER('Quantities Report'!$A893), "",TRIM(CLEAN(SUBSTITUTE('Quantities Report'!$A893, CHAR(160), " "))))</f>
        <v/>
      </c>
      <c r="C893" s="475">
        <f>'Quantities Report'!$D893</f>
        <v>0</v>
      </c>
    </row>
    <row r="894" spans="1:3" x14ac:dyDescent="0.25">
      <c r="A894" s="532" t="str">
        <f>IF(ISNUMBER(VALUE(SUBSTITUTE('Quantities Report'!$A894,"+",""))), VALUE(SUBSTITUTE('Quantities Report'!$A894,"+","")),IF('Quantities Report'!$A894="Totals:","End of Project",$A893))</f>
        <v>Station</v>
      </c>
      <c r="B894" s="473" t="str">
        <f>IF(ISNUMBER('Quantities Report'!$A894), "",TRIM(CLEAN(SUBSTITUTE('Quantities Report'!$A894, CHAR(160), " "))))</f>
        <v/>
      </c>
      <c r="C894" s="475">
        <f>'Quantities Report'!$D894</f>
        <v>0</v>
      </c>
    </row>
    <row r="895" spans="1:3" x14ac:dyDescent="0.25">
      <c r="A895" s="532" t="str">
        <f>IF(ISNUMBER(VALUE(SUBSTITUTE('Quantities Report'!$A895,"+",""))), VALUE(SUBSTITUTE('Quantities Report'!$A895,"+","")),IF('Quantities Report'!$A895="Totals:","End of Project",$A894))</f>
        <v>Station</v>
      </c>
      <c r="B895" s="473" t="str">
        <f>IF(ISNUMBER('Quantities Report'!$A895), "",TRIM(CLEAN(SUBSTITUTE('Quantities Report'!$A895, CHAR(160), " "))))</f>
        <v/>
      </c>
      <c r="C895" s="475">
        <f>'Quantities Report'!$D895</f>
        <v>0</v>
      </c>
    </row>
    <row r="896" spans="1:3" x14ac:dyDescent="0.25">
      <c r="A896" s="532" t="str">
        <f>IF(ISNUMBER(VALUE(SUBSTITUTE('Quantities Report'!$A896,"+",""))), VALUE(SUBSTITUTE('Quantities Report'!$A896,"+","")),IF('Quantities Report'!$A896="Totals:","End of Project",$A895))</f>
        <v>Station</v>
      </c>
      <c r="B896" s="473" t="str">
        <f>IF(ISNUMBER('Quantities Report'!$A896), "",TRIM(CLEAN(SUBSTITUTE('Quantities Report'!$A896, CHAR(160), " "))))</f>
        <v/>
      </c>
      <c r="C896" s="475">
        <f>'Quantities Report'!$D896</f>
        <v>0</v>
      </c>
    </row>
    <row r="897" spans="1:3" x14ac:dyDescent="0.25">
      <c r="A897" s="532" t="str">
        <f>IF(ISNUMBER(VALUE(SUBSTITUTE('Quantities Report'!$A897,"+",""))), VALUE(SUBSTITUTE('Quantities Report'!$A897,"+","")),IF('Quantities Report'!$A897="Totals:","End of Project",$A896))</f>
        <v>Station</v>
      </c>
      <c r="B897" s="473" t="str">
        <f>IF(ISNUMBER('Quantities Report'!$A897), "",TRIM(CLEAN(SUBSTITUTE('Quantities Report'!$A897, CHAR(160), " "))))</f>
        <v/>
      </c>
      <c r="C897" s="475">
        <f>'Quantities Report'!$D897</f>
        <v>0</v>
      </c>
    </row>
    <row r="898" spans="1:3" x14ac:dyDescent="0.25">
      <c r="A898" s="532" t="str">
        <f>IF(ISNUMBER(VALUE(SUBSTITUTE('Quantities Report'!$A898,"+",""))), VALUE(SUBSTITUTE('Quantities Report'!$A898,"+","")),IF('Quantities Report'!$A898="Totals:","End of Project",$A897))</f>
        <v>Station</v>
      </c>
      <c r="B898" s="473" t="str">
        <f>IF(ISNUMBER('Quantities Report'!$A898), "",TRIM(CLEAN(SUBSTITUTE('Quantities Report'!$A898, CHAR(160), " "))))</f>
        <v/>
      </c>
      <c r="C898" s="475">
        <f>'Quantities Report'!$D898</f>
        <v>0</v>
      </c>
    </row>
    <row r="899" spans="1:3" x14ac:dyDescent="0.25">
      <c r="A899" s="532" t="str">
        <f>IF(ISNUMBER(VALUE(SUBSTITUTE('Quantities Report'!$A899,"+",""))), VALUE(SUBSTITUTE('Quantities Report'!$A899,"+","")),IF('Quantities Report'!$A899="Totals:","End of Project",$A898))</f>
        <v>Station</v>
      </c>
      <c r="B899" s="473" t="str">
        <f>IF(ISNUMBER('Quantities Report'!$A899), "",TRIM(CLEAN(SUBSTITUTE('Quantities Report'!$A899, CHAR(160), " "))))</f>
        <v/>
      </c>
      <c r="C899" s="475">
        <f>'Quantities Report'!$D899</f>
        <v>0</v>
      </c>
    </row>
    <row r="900" spans="1:3" x14ac:dyDescent="0.25">
      <c r="A900" s="532" t="str">
        <f>IF(ISNUMBER(VALUE(SUBSTITUTE('Quantities Report'!$A900,"+",""))), VALUE(SUBSTITUTE('Quantities Report'!$A900,"+","")),IF('Quantities Report'!$A900="Totals:","End of Project",$A899))</f>
        <v>Station</v>
      </c>
      <c r="B900" s="473" t="str">
        <f>IF(ISNUMBER('Quantities Report'!$A900), "",TRIM(CLEAN(SUBSTITUTE('Quantities Report'!$A900, CHAR(160), " "))))</f>
        <v/>
      </c>
      <c r="C900" s="475">
        <f>'Quantities Report'!$D900</f>
        <v>0</v>
      </c>
    </row>
    <row r="901" spans="1:3" x14ac:dyDescent="0.25">
      <c r="A901" s="532" t="str">
        <f>IF(ISNUMBER(VALUE(SUBSTITUTE('Quantities Report'!$A901,"+",""))), VALUE(SUBSTITUTE('Quantities Report'!$A901,"+","")),IF('Quantities Report'!$A901="Totals:","End of Project",$A900))</f>
        <v>Station</v>
      </c>
      <c r="B901" s="473" t="str">
        <f>IF(ISNUMBER('Quantities Report'!$A901), "",TRIM(CLEAN(SUBSTITUTE('Quantities Report'!$A901, CHAR(160), " "))))</f>
        <v/>
      </c>
      <c r="C901" s="475">
        <f>'Quantities Report'!$D901</f>
        <v>0</v>
      </c>
    </row>
    <row r="902" spans="1:3" x14ac:dyDescent="0.25">
      <c r="A902" s="532" t="str">
        <f>IF(ISNUMBER(VALUE(SUBSTITUTE('Quantities Report'!$A902,"+",""))), VALUE(SUBSTITUTE('Quantities Report'!$A902,"+","")),IF('Quantities Report'!$A902="Totals:","End of Project",$A901))</f>
        <v>Station</v>
      </c>
      <c r="B902" s="473" t="str">
        <f>IF(ISNUMBER('Quantities Report'!$A902), "",TRIM(CLEAN(SUBSTITUTE('Quantities Report'!$A902, CHAR(160), " "))))</f>
        <v/>
      </c>
      <c r="C902" s="475">
        <f>'Quantities Report'!$D902</f>
        <v>0</v>
      </c>
    </row>
    <row r="903" spans="1:3" x14ac:dyDescent="0.25">
      <c r="A903" s="532" t="str">
        <f>IF(ISNUMBER(VALUE(SUBSTITUTE('Quantities Report'!$A903,"+",""))), VALUE(SUBSTITUTE('Quantities Report'!$A903,"+","")),IF('Quantities Report'!$A903="Totals:","End of Project",$A902))</f>
        <v>Station</v>
      </c>
      <c r="B903" s="473" t="str">
        <f>IF(ISNUMBER('Quantities Report'!$A903), "",TRIM(CLEAN(SUBSTITUTE('Quantities Report'!$A903, CHAR(160), " "))))</f>
        <v/>
      </c>
      <c r="C903" s="475">
        <f>'Quantities Report'!$D903</f>
        <v>0</v>
      </c>
    </row>
    <row r="904" spans="1:3" x14ac:dyDescent="0.25">
      <c r="A904" s="532" t="str">
        <f>IF(ISNUMBER(VALUE(SUBSTITUTE('Quantities Report'!$A904,"+",""))), VALUE(SUBSTITUTE('Quantities Report'!$A904,"+","")),IF('Quantities Report'!$A904="Totals:","End of Project",$A903))</f>
        <v>Station</v>
      </c>
      <c r="B904" s="473" t="str">
        <f>IF(ISNUMBER('Quantities Report'!$A904), "",TRIM(CLEAN(SUBSTITUTE('Quantities Report'!$A904, CHAR(160), " "))))</f>
        <v/>
      </c>
      <c r="C904" s="475">
        <f>'Quantities Report'!$D904</f>
        <v>0</v>
      </c>
    </row>
    <row r="905" spans="1:3" x14ac:dyDescent="0.25">
      <c r="A905" s="532" t="str">
        <f>IF(ISNUMBER(VALUE(SUBSTITUTE('Quantities Report'!$A905,"+",""))), VALUE(SUBSTITUTE('Quantities Report'!$A905,"+","")),IF('Quantities Report'!$A905="Totals:","End of Project",$A904))</f>
        <v>Station</v>
      </c>
      <c r="B905" s="473" t="str">
        <f>IF(ISNUMBER('Quantities Report'!$A905), "",TRIM(CLEAN(SUBSTITUTE('Quantities Report'!$A905, CHAR(160), " "))))</f>
        <v/>
      </c>
      <c r="C905" s="475">
        <f>'Quantities Report'!$D905</f>
        <v>0</v>
      </c>
    </row>
    <row r="906" spans="1:3" x14ac:dyDescent="0.25">
      <c r="A906" s="532" t="str">
        <f>IF(ISNUMBER(VALUE(SUBSTITUTE('Quantities Report'!$A906,"+",""))), VALUE(SUBSTITUTE('Quantities Report'!$A906,"+","")),IF('Quantities Report'!$A906="Totals:","End of Project",$A905))</f>
        <v>Station</v>
      </c>
      <c r="B906" s="473" t="str">
        <f>IF(ISNUMBER('Quantities Report'!$A906), "",TRIM(CLEAN(SUBSTITUTE('Quantities Report'!$A906, CHAR(160), " "))))</f>
        <v/>
      </c>
      <c r="C906" s="475">
        <f>'Quantities Report'!$D906</f>
        <v>0</v>
      </c>
    </row>
    <row r="907" spans="1:3" x14ac:dyDescent="0.25">
      <c r="A907" s="532" t="str">
        <f>IF(ISNUMBER(VALUE(SUBSTITUTE('Quantities Report'!$A907,"+",""))), VALUE(SUBSTITUTE('Quantities Report'!$A907,"+","")),IF('Quantities Report'!$A907="Totals:","End of Project",$A906))</f>
        <v>Station</v>
      </c>
      <c r="B907" s="473" t="str">
        <f>IF(ISNUMBER('Quantities Report'!$A907), "",TRIM(CLEAN(SUBSTITUTE('Quantities Report'!$A907, CHAR(160), " "))))</f>
        <v/>
      </c>
      <c r="C907" s="475">
        <f>'Quantities Report'!$D907</f>
        <v>0</v>
      </c>
    </row>
    <row r="908" spans="1:3" x14ac:dyDescent="0.25">
      <c r="A908" s="532" t="str">
        <f>IF(ISNUMBER(VALUE(SUBSTITUTE('Quantities Report'!$A908,"+",""))), VALUE(SUBSTITUTE('Quantities Report'!$A908,"+","")),IF('Quantities Report'!$A908="Totals:","End of Project",$A907))</f>
        <v>Station</v>
      </c>
      <c r="B908" s="473" t="str">
        <f>IF(ISNUMBER('Quantities Report'!$A908), "",TRIM(CLEAN(SUBSTITUTE('Quantities Report'!$A908, CHAR(160), " "))))</f>
        <v/>
      </c>
      <c r="C908" s="475">
        <f>'Quantities Report'!$D908</f>
        <v>0</v>
      </c>
    </row>
    <row r="909" spans="1:3" x14ac:dyDescent="0.25">
      <c r="A909" s="532" t="str">
        <f>IF(ISNUMBER(VALUE(SUBSTITUTE('Quantities Report'!$A909,"+",""))), VALUE(SUBSTITUTE('Quantities Report'!$A909,"+","")),IF('Quantities Report'!$A909="Totals:","End of Project",$A908))</f>
        <v>Station</v>
      </c>
      <c r="B909" s="473" t="str">
        <f>IF(ISNUMBER('Quantities Report'!$A909), "",TRIM(CLEAN(SUBSTITUTE('Quantities Report'!$A909, CHAR(160), " "))))</f>
        <v/>
      </c>
      <c r="C909" s="475">
        <f>'Quantities Report'!$D909</f>
        <v>0</v>
      </c>
    </row>
    <row r="910" spans="1:3" x14ac:dyDescent="0.25">
      <c r="A910" s="532" t="str">
        <f>IF(ISNUMBER(VALUE(SUBSTITUTE('Quantities Report'!$A910,"+",""))), VALUE(SUBSTITUTE('Quantities Report'!$A910,"+","")),IF('Quantities Report'!$A910="Totals:","End of Project",$A909))</f>
        <v>Station</v>
      </c>
      <c r="B910" s="473" t="str">
        <f>IF(ISNUMBER('Quantities Report'!$A910), "",TRIM(CLEAN(SUBSTITUTE('Quantities Report'!$A910, CHAR(160), " "))))</f>
        <v/>
      </c>
      <c r="C910" s="475">
        <f>'Quantities Report'!$D910</f>
        <v>0</v>
      </c>
    </row>
    <row r="911" spans="1:3" x14ac:dyDescent="0.25">
      <c r="A911" s="532" t="str">
        <f>IF(ISNUMBER(VALUE(SUBSTITUTE('Quantities Report'!$A911,"+",""))), VALUE(SUBSTITUTE('Quantities Report'!$A911,"+","")),IF('Quantities Report'!$A911="Totals:","End of Project",$A910))</f>
        <v>Station</v>
      </c>
      <c r="B911" s="473" t="str">
        <f>IF(ISNUMBER('Quantities Report'!$A911), "",TRIM(CLEAN(SUBSTITUTE('Quantities Report'!$A911, CHAR(160), " "))))</f>
        <v/>
      </c>
      <c r="C911" s="475">
        <f>'Quantities Report'!$D911</f>
        <v>0</v>
      </c>
    </row>
    <row r="912" spans="1:3" x14ac:dyDescent="0.25">
      <c r="A912" s="532" t="str">
        <f>IF(ISNUMBER(VALUE(SUBSTITUTE('Quantities Report'!$A912,"+",""))), VALUE(SUBSTITUTE('Quantities Report'!$A912,"+","")),IF('Quantities Report'!$A912="Totals:","End of Project",$A911))</f>
        <v>Station</v>
      </c>
      <c r="B912" s="473" t="str">
        <f>IF(ISNUMBER('Quantities Report'!$A912), "",TRIM(CLEAN(SUBSTITUTE('Quantities Report'!$A912, CHAR(160), " "))))</f>
        <v/>
      </c>
      <c r="C912" s="475">
        <f>'Quantities Report'!$D912</f>
        <v>0</v>
      </c>
    </row>
    <row r="913" spans="1:3" x14ac:dyDescent="0.25">
      <c r="A913" s="532" t="str">
        <f>IF(ISNUMBER(VALUE(SUBSTITUTE('Quantities Report'!$A913,"+",""))), VALUE(SUBSTITUTE('Quantities Report'!$A913,"+","")),IF('Quantities Report'!$A913="Totals:","End of Project",$A912))</f>
        <v>Station</v>
      </c>
      <c r="B913" s="473" t="str">
        <f>IF(ISNUMBER('Quantities Report'!$A913), "",TRIM(CLEAN(SUBSTITUTE('Quantities Report'!$A913, CHAR(160), " "))))</f>
        <v/>
      </c>
      <c r="C913" s="475">
        <f>'Quantities Report'!$D913</f>
        <v>0</v>
      </c>
    </row>
    <row r="914" spans="1:3" x14ac:dyDescent="0.25">
      <c r="A914" s="532" t="str">
        <f>IF(ISNUMBER(VALUE(SUBSTITUTE('Quantities Report'!$A914,"+",""))), VALUE(SUBSTITUTE('Quantities Report'!$A914,"+","")),IF('Quantities Report'!$A914="Totals:","End of Project",$A913))</f>
        <v>Station</v>
      </c>
      <c r="B914" s="473" t="str">
        <f>IF(ISNUMBER('Quantities Report'!$A914), "",TRIM(CLEAN(SUBSTITUTE('Quantities Report'!$A914, CHAR(160), " "))))</f>
        <v/>
      </c>
      <c r="C914" s="475">
        <f>'Quantities Report'!$D914</f>
        <v>0</v>
      </c>
    </row>
    <row r="915" spans="1:3" x14ac:dyDescent="0.25">
      <c r="A915" s="532" t="str">
        <f>IF(ISNUMBER(VALUE(SUBSTITUTE('Quantities Report'!$A915,"+",""))), VALUE(SUBSTITUTE('Quantities Report'!$A915,"+","")),IF('Quantities Report'!$A915="Totals:","End of Project",$A914))</f>
        <v>Station</v>
      </c>
      <c r="B915" s="473" t="str">
        <f>IF(ISNUMBER('Quantities Report'!$A915), "",TRIM(CLEAN(SUBSTITUTE('Quantities Report'!$A915, CHAR(160), " "))))</f>
        <v/>
      </c>
      <c r="C915" s="475">
        <f>'Quantities Report'!$D915</f>
        <v>0</v>
      </c>
    </row>
    <row r="916" spans="1:3" x14ac:dyDescent="0.25">
      <c r="A916" s="532" t="str">
        <f>IF(ISNUMBER(VALUE(SUBSTITUTE('Quantities Report'!$A916,"+",""))), VALUE(SUBSTITUTE('Quantities Report'!$A916,"+","")),IF('Quantities Report'!$A916="Totals:","End of Project",$A915))</f>
        <v>Station</v>
      </c>
      <c r="B916" s="473" t="str">
        <f>IF(ISNUMBER('Quantities Report'!$A916), "",TRIM(CLEAN(SUBSTITUTE('Quantities Report'!$A916, CHAR(160), " "))))</f>
        <v/>
      </c>
      <c r="C916" s="475">
        <f>'Quantities Report'!$D916</f>
        <v>0</v>
      </c>
    </row>
    <row r="917" spans="1:3" x14ac:dyDescent="0.25">
      <c r="A917" s="532" t="str">
        <f>IF(ISNUMBER(VALUE(SUBSTITUTE('Quantities Report'!$A917,"+",""))), VALUE(SUBSTITUTE('Quantities Report'!$A917,"+","")),IF('Quantities Report'!$A917="Totals:","End of Project",$A916))</f>
        <v>Station</v>
      </c>
      <c r="B917" s="473" t="str">
        <f>IF(ISNUMBER('Quantities Report'!$A917), "",TRIM(CLEAN(SUBSTITUTE('Quantities Report'!$A917, CHAR(160), " "))))</f>
        <v/>
      </c>
      <c r="C917" s="475">
        <f>'Quantities Report'!$D917</f>
        <v>0</v>
      </c>
    </row>
    <row r="918" spans="1:3" x14ac:dyDescent="0.25">
      <c r="A918" s="532" t="str">
        <f>IF(ISNUMBER(VALUE(SUBSTITUTE('Quantities Report'!$A918,"+",""))), VALUE(SUBSTITUTE('Quantities Report'!$A918,"+","")),IF('Quantities Report'!$A918="Totals:","End of Project",$A917))</f>
        <v>Station</v>
      </c>
      <c r="B918" s="473" t="str">
        <f>IF(ISNUMBER('Quantities Report'!$A918), "",TRIM(CLEAN(SUBSTITUTE('Quantities Report'!$A918, CHAR(160), " "))))</f>
        <v/>
      </c>
      <c r="C918" s="475">
        <f>'Quantities Report'!$D918</f>
        <v>0</v>
      </c>
    </row>
    <row r="919" spans="1:3" x14ac:dyDescent="0.25">
      <c r="A919" s="532" t="str">
        <f>IF(ISNUMBER(VALUE(SUBSTITUTE('Quantities Report'!$A919,"+",""))), VALUE(SUBSTITUTE('Quantities Report'!$A919,"+","")),IF('Quantities Report'!$A919="Totals:","End of Project",$A918))</f>
        <v>Station</v>
      </c>
      <c r="B919" s="473" t="str">
        <f>IF(ISNUMBER('Quantities Report'!$A919), "",TRIM(CLEAN(SUBSTITUTE('Quantities Report'!$A919, CHAR(160), " "))))</f>
        <v/>
      </c>
      <c r="C919" s="475">
        <f>'Quantities Report'!$D919</f>
        <v>0</v>
      </c>
    </row>
    <row r="920" spans="1:3" x14ac:dyDescent="0.25">
      <c r="A920" s="532" t="str">
        <f>IF(ISNUMBER(VALUE(SUBSTITUTE('Quantities Report'!$A920,"+",""))), VALUE(SUBSTITUTE('Quantities Report'!$A920,"+","")),IF('Quantities Report'!$A920="Totals:","End of Project",$A919))</f>
        <v>Station</v>
      </c>
      <c r="B920" s="473" t="str">
        <f>IF(ISNUMBER('Quantities Report'!$A920), "",TRIM(CLEAN(SUBSTITUTE('Quantities Report'!$A920, CHAR(160), " "))))</f>
        <v/>
      </c>
      <c r="C920" s="475">
        <f>'Quantities Report'!$D920</f>
        <v>0</v>
      </c>
    </row>
    <row r="921" spans="1:3" x14ac:dyDescent="0.25">
      <c r="A921" s="532" t="str">
        <f>IF(ISNUMBER(VALUE(SUBSTITUTE('Quantities Report'!$A921,"+",""))), VALUE(SUBSTITUTE('Quantities Report'!$A921,"+","")),IF('Quantities Report'!$A921="Totals:","End of Project",$A920))</f>
        <v>Station</v>
      </c>
      <c r="B921" s="473" t="str">
        <f>IF(ISNUMBER('Quantities Report'!$A921), "",TRIM(CLEAN(SUBSTITUTE('Quantities Report'!$A921, CHAR(160), " "))))</f>
        <v/>
      </c>
      <c r="C921" s="475">
        <f>'Quantities Report'!$D921</f>
        <v>0</v>
      </c>
    </row>
    <row r="922" spans="1:3" x14ac:dyDescent="0.25">
      <c r="A922" s="532" t="str">
        <f>IF(ISNUMBER(VALUE(SUBSTITUTE('Quantities Report'!$A922,"+",""))), VALUE(SUBSTITUTE('Quantities Report'!$A922,"+","")),IF('Quantities Report'!$A922="Totals:","End of Project",$A921))</f>
        <v>Station</v>
      </c>
      <c r="B922" s="473" t="str">
        <f>IF(ISNUMBER('Quantities Report'!$A922), "",TRIM(CLEAN(SUBSTITUTE('Quantities Report'!$A922, CHAR(160), " "))))</f>
        <v/>
      </c>
      <c r="C922" s="475">
        <f>'Quantities Report'!$D922</f>
        <v>0</v>
      </c>
    </row>
    <row r="923" spans="1:3" x14ac:dyDescent="0.25">
      <c r="A923" s="532" t="str">
        <f>IF(ISNUMBER(VALUE(SUBSTITUTE('Quantities Report'!$A923,"+",""))), VALUE(SUBSTITUTE('Quantities Report'!$A923,"+","")),IF('Quantities Report'!$A923="Totals:","End of Project",$A922))</f>
        <v>Station</v>
      </c>
      <c r="B923" s="473" t="str">
        <f>IF(ISNUMBER('Quantities Report'!$A923), "",TRIM(CLEAN(SUBSTITUTE('Quantities Report'!$A923, CHAR(160), " "))))</f>
        <v/>
      </c>
      <c r="C923" s="475">
        <f>'Quantities Report'!$D923</f>
        <v>0</v>
      </c>
    </row>
    <row r="924" spans="1:3" x14ac:dyDescent="0.25">
      <c r="A924" s="532" t="str">
        <f>IF(ISNUMBER(VALUE(SUBSTITUTE('Quantities Report'!$A924,"+",""))), VALUE(SUBSTITUTE('Quantities Report'!$A924,"+","")),IF('Quantities Report'!$A924="Totals:","End of Project",$A923))</f>
        <v>Station</v>
      </c>
      <c r="B924" s="473" t="str">
        <f>IF(ISNUMBER('Quantities Report'!$A924), "",TRIM(CLEAN(SUBSTITUTE('Quantities Report'!$A924, CHAR(160), " "))))</f>
        <v/>
      </c>
      <c r="C924" s="475">
        <f>'Quantities Report'!$D924</f>
        <v>0</v>
      </c>
    </row>
    <row r="925" spans="1:3" x14ac:dyDescent="0.25">
      <c r="A925" s="532" t="str">
        <f>IF(ISNUMBER(VALUE(SUBSTITUTE('Quantities Report'!$A925,"+",""))), VALUE(SUBSTITUTE('Quantities Report'!$A925,"+","")),IF('Quantities Report'!$A925="Totals:","End of Project",$A924))</f>
        <v>Station</v>
      </c>
      <c r="B925" s="473" t="str">
        <f>IF(ISNUMBER('Quantities Report'!$A925), "",TRIM(CLEAN(SUBSTITUTE('Quantities Report'!$A925, CHAR(160), " "))))</f>
        <v/>
      </c>
      <c r="C925" s="475">
        <f>'Quantities Report'!$D925</f>
        <v>0</v>
      </c>
    </row>
    <row r="926" spans="1:3" x14ac:dyDescent="0.25">
      <c r="A926" s="532" t="str">
        <f>IF(ISNUMBER(VALUE(SUBSTITUTE('Quantities Report'!$A926,"+",""))), VALUE(SUBSTITUTE('Quantities Report'!$A926,"+","")),IF('Quantities Report'!$A926="Totals:","End of Project",$A925))</f>
        <v>Station</v>
      </c>
      <c r="B926" s="473" t="str">
        <f>IF(ISNUMBER('Quantities Report'!$A926), "",TRIM(CLEAN(SUBSTITUTE('Quantities Report'!$A926, CHAR(160), " "))))</f>
        <v/>
      </c>
      <c r="C926" s="475">
        <f>'Quantities Report'!$D926</f>
        <v>0</v>
      </c>
    </row>
    <row r="927" spans="1:3" x14ac:dyDescent="0.25">
      <c r="A927" s="532" t="str">
        <f>IF(ISNUMBER(VALUE(SUBSTITUTE('Quantities Report'!$A927,"+",""))), VALUE(SUBSTITUTE('Quantities Report'!$A927,"+","")),IF('Quantities Report'!$A927="Totals:","End of Project",$A926))</f>
        <v>Station</v>
      </c>
      <c r="B927" s="473" t="str">
        <f>IF(ISNUMBER('Quantities Report'!$A927), "",TRIM(CLEAN(SUBSTITUTE('Quantities Report'!$A927, CHAR(160), " "))))</f>
        <v/>
      </c>
      <c r="C927" s="475">
        <f>'Quantities Report'!$D927</f>
        <v>0</v>
      </c>
    </row>
    <row r="928" spans="1:3" x14ac:dyDescent="0.25">
      <c r="A928" s="532" t="str">
        <f>IF(ISNUMBER(VALUE(SUBSTITUTE('Quantities Report'!$A928,"+",""))), VALUE(SUBSTITUTE('Quantities Report'!$A928,"+","")),IF('Quantities Report'!$A928="Totals:","End of Project",$A927))</f>
        <v>Station</v>
      </c>
      <c r="B928" s="473" t="str">
        <f>IF(ISNUMBER('Quantities Report'!$A928), "",TRIM(CLEAN(SUBSTITUTE('Quantities Report'!$A928, CHAR(160), " "))))</f>
        <v/>
      </c>
      <c r="C928" s="475">
        <f>'Quantities Report'!$D928</f>
        <v>0</v>
      </c>
    </row>
    <row r="929" spans="1:3" x14ac:dyDescent="0.25">
      <c r="A929" s="532" t="str">
        <f>IF(ISNUMBER(VALUE(SUBSTITUTE('Quantities Report'!$A929,"+",""))), VALUE(SUBSTITUTE('Quantities Report'!$A929,"+","")),IF('Quantities Report'!$A929="Totals:","End of Project",$A928))</f>
        <v>Station</v>
      </c>
      <c r="B929" s="473" t="str">
        <f>IF(ISNUMBER('Quantities Report'!$A929), "",TRIM(CLEAN(SUBSTITUTE('Quantities Report'!$A929, CHAR(160), " "))))</f>
        <v/>
      </c>
      <c r="C929" s="475">
        <f>'Quantities Report'!$D929</f>
        <v>0</v>
      </c>
    </row>
    <row r="930" spans="1:3" x14ac:dyDescent="0.25">
      <c r="A930" s="532" t="str">
        <f>IF(ISNUMBER(VALUE(SUBSTITUTE('Quantities Report'!$A930,"+",""))), VALUE(SUBSTITUTE('Quantities Report'!$A930,"+","")),IF('Quantities Report'!$A930="Totals:","End of Project",$A929))</f>
        <v>Station</v>
      </c>
      <c r="B930" s="473" t="str">
        <f>IF(ISNUMBER('Quantities Report'!$A930), "",TRIM(CLEAN(SUBSTITUTE('Quantities Report'!$A930, CHAR(160), " "))))</f>
        <v/>
      </c>
      <c r="C930" s="475">
        <f>'Quantities Report'!$D930</f>
        <v>0</v>
      </c>
    </row>
    <row r="931" spans="1:3" x14ac:dyDescent="0.25">
      <c r="A931" s="532" t="str">
        <f>IF(ISNUMBER(VALUE(SUBSTITUTE('Quantities Report'!$A931,"+",""))), VALUE(SUBSTITUTE('Quantities Report'!$A931,"+","")),IF('Quantities Report'!$A931="Totals:","End of Project",$A930))</f>
        <v>Station</v>
      </c>
      <c r="B931" s="473" t="str">
        <f>IF(ISNUMBER('Quantities Report'!$A931), "",TRIM(CLEAN(SUBSTITUTE('Quantities Report'!$A931, CHAR(160), " "))))</f>
        <v/>
      </c>
      <c r="C931" s="475">
        <f>'Quantities Report'!$D931</f>
        <v>0</v>
      </c>
    </row>
    <row r="932" spans="1:3" x14ac:dyDescent="0.25">
      <c r="A932" s="532" t="str">
        <f>IF(ISNUMBER(VALUE(SUBSTITUTE('Quantities Report'!$A932,"+",""))), VALUE(SUBSTITUTE('Quantities Report'!$A932,"+","")),IF('Quantities Report'!$A932="Totals:","End of Project",$A931))</f>
        <v>Station</v>
      </c>
      <c r="B932" s="473" t="str">
        <f>IF(ISNUMBER('Quantities Report'!$A932), "",TRIM(CLEAN(SUBSTITUTE('Quantities Report'!$A932, CHAR(160), " "))))</f>
        <v/>
      </c>
      <c r="C932" s="475">
        <f>'Quantities Report'!$D932</f>
        <v>0</v>
      </c>
    </row>
    <row r="933" spans="1:3" x14ac:dyDescent="0.25">
      <c r="A933" s="532" t="str">
        <f>IF(ISNUMBER(VALUE(SUBSTITUTE('Quantities Report'!$A933,"+",""))), VALUE(SUBSTITUTE('Quantities Report'!$A933,"+","")),IF('Quantities Report'!$A933="Totals:","End of Project",$A932))</f>
        <v>Station</v>
      </c>
      <c r="B933" s="473" t="str">
        <f>IF(ISNUMBER('Quantities Report'!$A933), "",TRIM(CLEAN(SUBSTITUTE('Quantities Report'!$A933, CHAR(160), " "))))</f>
        <v/>
      </c>
      <c r="C933" s="475">
        <f>'Quantities Report'!$D933</f>
        <v>0</v>
      </c>
    </row>
    <row r="934" spans="1:3" x14ac:dyDescent="0.25">
      <c r="A934" s="532" t="str">
        <f>IF(ISNUMBER(VALUE(SUBSTITUTE('Quantities Report'!$A934,"+",""))), VALUE(SUBSTITUTE('Quantities Report'!$A934,"+","")),IF('Quantities Report'!$A934="Totals:","End of Project",$A933))</f>
        <v>Station</v>
      </c>
      <c r="B934" s="473" t="str">
        <f>IF(ISNUMBER('Quantities Report'!$A934), "",TRIM(CLEAN(SUBSTITUTE('Quantities Report'!$A934, CHAR(160), " "))))</f>
        <v/>
      </c>
      <c r="C934" s="475">
        <f>'Quantities Report'!$D934</f>
        <v>0</v>
      </c>
    </row>
    <row r="935" spans="1:3" x14ac:dyDescent="0.25">
      <c r="A935" s="532" t="str">
        <f>IF(ISNUMBER(VALUE(SUBSTITUTE('Quantities Report'!$A935,"+",""))), VALUE(SUBSTITUTE('Quantities Report'!$A935,"+","")),IF('Quantities Report'!$A935="Totals:","End of Project",$A934))</f>
        <v>Station</v>
      </c>
      <c r="B935" s="473" t="str">
        <f>IF(ISNUMBER('Quantities Report'!$A935), "",TRIM(CLEAN(SUBSTITUTE('Quantities Report'!$A935, CHAR(160), " "))))</f>
        <v/>
      </c>
      <c r="C935" s="475">
        <f>'Quantities Report'!$D935</f>
        <v>0</v>
      </c>
    </row>
    <row r="936" spans="1:3" x14ac:dyDescent="0.25">
      <c r="A936" s="532" t="str">
        <f>IF(ISNUMBER(VALUE(SUBSTITUTE('Quantities Report'!$A936,"+",""))), VALUE(SUBSTITUTE('Quantities Report'!$A936,"+","")),IF('Quantities Report'!$A936="Totals:","End of Project",$A935))</f>
        <v>Station</v>
      </c>
      <c r="B936" s="473" t="str">
        <f>IF(ISNUMBER('Quantities Report'!$A936), "",TRIM(CLEAN(SUBSTITUTE('Quantities Report'!$A936, CHAR(160), " "))))</f>
        <v/>
      </c>
      <c r="C936" s="475">
        <f>'Quantities Report'!$D936</f>
        <v>0</v>
      </c>
    </row>
    <row r="937" spans="1:3" x14ac:dyDescent="0.25">
      <c r="A937" s="532" t="str">
        <f>IF(ISNUMBER(VALUE(SUBSTITUTE('Quantities Report'!$A937,"+",""))), VALUE(SUBSTITUTE('Quantities Report'!$A937,"+","")),IF('Quantities Report'!$A937="Totals:","End of Project",$A936))</f>
        <v>Station</v>
      </c>
      <c r="B937" s="473" t="str">
        <f>IF(ISNUMBER('Quantities Report'!$A937), "",TRIM(CLEAN(SUBSTITUTE('Quantities Report'!$A937, CHAR(160), " "))))</f>
        <v/>
      </c>
      <c r="C937" s="475">
        <f>'Quantities Report'!$D937</f>
        <v>0</v>
      </c>
    </row>
    <row r="938" spans="1:3" x14ac:dyDescent="0.25">
      <c r="A938" s="532" t="str">
        <f>IF(ISNUMBER(VALUE(SUBSTITUTE('Quantities Report'!$A938,"+",""))), VALUE(SUBSTITUTE('Quantities Report'!$A938,"+","")),IF('Quantities Report'!$A938="Totals:","End of Project",$A937))</f>
        <v>Station</v>
      </c>
      <c r="B938" s="473" t="str">
        <f>IF(ISNUMBER('Quantities Report'!$A938), "",TRIM(CLEAN(SUBSTITUTE('Quantities Report'!$A938, CHAR(160), " "))))</f>
        <v/>
      </c>
      <c r="C938" s="475">
        <f>'Quantities Report'!$D938</f>
        <v>0</v>
      </c>
    </row>
    <row r="939" spans="1:3" x14ac:dyDescent="0.25">
      <c r="A939" s="532" t="str">
        <f>IF(ISNUMBER(VALUE(SUBSTITUTE('Quantities Report'!$A939,"+",""))), VALUE(SUBSTITUTE('Quantities Report'!$A939,"+","")),IF('Quantities Report'!$A939="Totals:","End of Project",$A938))</f>
        <v>Station</v>
      </c>
      <c r="B939" s="473" t="str">
        <f>IF(ISNUMBER('Quantities Report'!$A939), "",TRIM(CLEAN(SUBSTITUTE('Quantities Report'!$A939, CHAR(160), " "))))</f>
        <v/>
      </c>
      <c r="C939" s="475">
        <f>'Quantities Report'!$D939</f>
        <v>0</v>
      </c>
    </row>
    <row r="940" spans="1:3" x14ac:dyDescent="0.25">
      <c r="A940" s="532" t="str">
        <f>IF(ISNUMBER(VALUE(SUBSTITUTE('Quantities Report'!$A940,"+",""))), VALUE(SUBSTITUTE('Quantities Report'!$A940,"+","")),IF('Quantities Report'!$A940="Totals:","End of Project",$A939))</f>
        <v>Station</v>
      </c>
      <c r="B940" s="473" t="str">
        <f>IF(ISNUMBER('Quantities Report'!$A940), "",TRIM(CLEAN(SUBSTITUTE('Quantities Report'!$A940, CHAR(160), " "))))</f>
        <v/>
      </c>
      <c r="C940" s="475">
        <f>'Quantities Report'!$D940</f>
        <v>0</v>
      </c>
    </row>
    <row r="941" spans="1:3" x14ac:dyDescent="0.25">
      <c r="A941" s="532" t="str">
        <f>IF(ISNUMBER(VALUE(SUBSTITUTE('Quantities Report'!$A941,"+",""))), VALUE(SUBSTITUTE('Quantities Report'!$A941,"+","")),IF('Quantities Report'!$A941="Totals:","End of Project",$A940))</f>
        <v>Station</v>
      </c>
      <c r="B941" s="473" t="str">
        <f>IF(ISNUMBER('Quantities Report'!$A941), "",TRIM(CLEAN(SUBSTITUTE('Quantities Report'!$A941, CHAR(160), " "))))</f>
        <v/>
      </c>
      <c r="C941" s="475">
        <f>'Quantities Report'!$D941</f>
        <v>0</v>
      </c>
    </row>
    <row r="942" spans="1:3" x14ac:dyDescent="0.25">
      <c r="A942" s="532" t="str">
        <f>IF(ISNUMBER(VALUE(SUBSTITUTE('Quantities Report'!$A942,"+",""))), VALUE(SUBSTITUTE('Quantities Report'!$A942,"+","")),IF('Quantities Report'!$A942="Totals:","End of Project",$A941))</f>
        <v>Station</v>
      </c>
      <c r="B942" s="473" t="str">
        <f>IF(ISNUMBER('Quantities Report'!$A942), "",TRIM(CLEAN(SUBSTITUTE('Quantities Report'!$A942, CHAR(160), " "))))</f>
        <v/>
      </c>
      <c r="C942" s="475">
        <f>'Quantities Report'!$D942</f>
        <v>0</v>
      </c>
    </row>
    <row r="943" spans="1:3" x14ac:dyDescent="0.25">
      <c r="A943" s="532" t="str">
        <f>IF(ISNUMBER(VALUE(SUBSTITUTE('Quantities Report'!$A943,"+",""))), VALUE(SUBSTITUTE('Quantities Report'!$A943,"+","")),IF('Quantities Report'!$A943="Totals:","End of Project",$A942))</f>
        <v>Station</v>
      </c>
      <c r="B943" s="473" t="str">
        <f>IF(ISNUMBER('Quantities Report'!$A943), "",TRIM(CLEAN(SUBSTITUTE('Quantities Report'!$A943, CHAR(160), " "))))</f>
        <v/>
      </c>
      <c r="C943" s="475">
        <f>'Quantities Report'!$D943</f>
        <v>0</v>
      </c>
    </row>
    <row r="944" spans="1:3" x14ac:dyDescent="0.25">
      <c r="A944" s="532" t="str">
        <f>IF(ISNUMBER(VALUE(SUBSTITUTE('Quantities Report'!$A944,"+",""))), VALUE(SUBSTITUTE('Quantities Report'!$A944,"+","")),IF('Quantities Report'!$A944="Totals:","End of Project",$A943))</f>
        <v>Station</v>
      </c>
      <c r="B944" s="473" t="str">
        <f>IF(ISNUMBER('Quantities Report'!$A944), "",TRIM(CLEAN(SUBSTITUTE('Quantities Report'!$A944, CHAR(160), " "))))</f>
        <v/>
      </c>
      <c r="C944" s="475">
        <f>'Quantities Report'!$D944</f>
        <v>0</v>
      </c>
    </row>
    <row r="945" spans="1:3" x14ac:dyDescent="0.25">
      <c r="A945" s="532" t="str">
        <f>IF(ISNUMBER(VALUE(SUBSTITUTE('Quantities Report'!$A945,"+",""))), VALUE(SUBSTITUTE('Quantities Report'!$A945,"+","")),IF('Quantities Report'!$A945="Totals:","End of Project",$A944))</f>
        <v>Station</v>
      </c>
      <c r="B945" s="473" t="str">
        <f>IF(ISNUMBER('Quantities Report'!$A945), "",TRIM(CLEAN(SUBSTITUTE('Quantities Report'!$A945, CHAR(160), " "))))</f>
        <v/>
      </c>
      <c r="C945" s="475">
        <f>'Quantities Report'!$D945</f>
        <v>0</v>
      </c>
    </row>
    <row r="946" spans="1:3" x14ac:dyDescent="0.25">
      <c r="A946" s="532" t="str">
        <f>IF(ISNUMBER(VALUE(SUBSTITUTE('Quantities Report'!$A946,"+",""))), VALUE(SUBSTITUTE('Quantities Report'!$A946,"+","")),IF('Quantities Report'!$A946="Totals:","End of Project",$A945))</f>
        <v>Station</v>
      </c>
      <c r="B946" s="473" t="str">
        <f>IF(ISNUMBER('Quantities Report'!$A946), "",TRIM(CLEAN(SUBSTITUTE('Quantities Report'!$A946, CHAR(160), " "))))</f>
        <v/>
      </c>
      <c r="C946" s="475">
        <f>'Quantities Report'!$D946</f>
        <v>0</v>
      </c>
    </row>
    <row r="947" spans="1:3" x14ac:dyDescent="0.25">
      <c r="A947" s="532" t="str">
        <f>IF(ISNUMBER(VALUE(SUBSTITUTE('Quantities Report'!$A947,"+",""))), VALUE(SUBSTITUTE('Quantities Report'!$A947,"+","")),IF('Quantities Report'!$A947="Totals:","End of Project",$A946))</f>
        <v>Station</v>
      </c>
      <c r="B947" s="473" t="str">
        <f>IF(ISNUMBER('Quantities Report'!$A947), "",TRIM(CLEAN(SUBSTITUTE('Quantities Report'!$A947, CHAR(160), " "))))</f>
        <v/>
      </c>
      <c r="C947" s="475">
        <f>'Quantities Report'!$D947</f>
        <v>0</v>
      </c>
    </row>
    <row r="948" spans="1:3" x14ac:dyDescent="0.25">
      <c r="A948" s="532" t="str">
        <f>IF(ISNUMBER(VALUE(SUBSTITUTE('Quantities Report'!$A948,"+",""))), VALUE(SUBSTITUTE('Quantities Report'!$A948,"+","")),IF('Quantities Report'!$A948="Totals:","End of Project",$A947))</f>
        <v>Station</v>
      </c>
      <c r="B948" s="473" t="str">
        <f>IF(ISNUMBER('Quantities Report'!$A948), "",TRIM(CLEAN(SUBSTITUTE('Quantities Report'!$A948, CHAR(160), " "))))</f>
        <v/>
      </c>
      <c r="C948" s="475">
        <f>'Quantities Report'!$D948</f>
        <v>0</v>
      </c>
    </row>
    <row r="949" spans="1:3" x14ac:dyDescent="0.25">
      <c r="A949" s="532" t="str">
        <f>IF(ISNUMBER(VALUE(SUBSTITUTE('Quantities Report'!$A949,"+",""))), VALUE(SUBSTITUTE('Quantities Report'!$A949,"+","")),IF('Quantities Report'!$A949="Totals:","End of Project",$A948))</f>
        <v>Station</v>
      </c>
      <c r="B949" s="473" t="str">
        <f>IF(ISNUMBER('Quantities Report'!$A949), "",TRIM(CLEAN(SUBSTITUTE('Quantities Report'!$A949, CHAR(160), " "))))</f>
        <v/>
      </c>
      <c r="C949" s="475">
        <f>'Quantities Report'!$D949</f>
        <v>0</v>
      </c>
    </row>
    <row r="950" spans="1:3" x14ac:dyDescent="0.25">
      <c r="A950" s="532" t="str">
        <f>IF(ISNUMBER(VALUE(SUBSTITUTE('Quantities Report'!$A950,"+",""))), VALUE(SUBSTITUTE('Quantities Report'!$A950,"+","")),IF('Quantities Report'!$A950="Totals:","End of Project",$A949))</f>
        <v>Station</v>
      </c>
      <c r="B950" s="473" t="str">
        <f>IF(ISNUMBER('Quantities Report'!$A950), "",TRIM(CLEAN(SUBSTITUTE('Quantities Report'!$A950, CHAR(160), " "))))</f>
        <v/>
      </c>
      <c r="C950" s="475">
        <f>'Quantities Report'!$D950</f>
        <v>0</v>
      </c>
    </row>
    <row r="951" spans="1:3" x14ac:dyDescent="0.25">
      <c r="A951" s="532" t="str">
        <f>IF(ISNUMBER(VALUE(SUBSTITUTE('Quantities Report'!$A951,"+",""))), VALUE(SUBSTITUTE('Quantities Report'!$A951,"+","")),IF('Quantities Report'!$A951="Totals:","End of Project",$A950))</f>
        <v>Station</v>
      </c>
      <c r="B951" s="473" t="str">
        <f>IF(ISNUMBER('Quantities Report'!$A951), "",TRIM(CLEAN(SUBSTITUTE('Quantities Report'!$A951, CHAR(160), " "))))</f>
        <v/>
      </c>
      <c r="C951" s="475">
        <f>'Quantities Report'!$D951</f>
        <v>0</v>
      </c>
    </row>
    <row r="952" spans="1:3" x14ac:dyDescent="0.25">
      <c r="A952" s="532" t="str">
        <f>IF(ISNUMBER(VALUE(SUBSTITUTE('Quantities Report'!$A952,"+",""))), VALUE(SUBSTITUTE('Quantities Report'!$A952,"+","")),IF('Quantities Report'!$A952="Totals:","End of Project",$A951))</f>
        <v>Station</v>
      </c>
      <c r="B952" s="473" t="str">
        <f>IF(ISNUMBER('Quantities Report'!$A952), "",TRIM(CLEAN(SUBSTITUTE('Quantities Report'!$A952, CHAR(160), " "))))</f>
        <v/>
      </c>
      <c r="C952" s="475">
        <f>'Quantities Report'!$D952</f>
        <v>0</v>
      </c>
    </row>
    <row r="953" spans="1:3" x14ac:dyDescent="0.25">
      <c r="A953" s="532" t="str">
        <f>IF(ISNUMBER(VALUE(SUBSTITUTE('Quantities Report'!$A953,"+",""))), VALUE(SUBSTITUTE('Quantities Report'!$A953,"+","")),IF('Quantities Report'!$A953="Totals:","End of Project",$A952))</f>
        <v>Station</v>
      </c>
      <c r="B953" s="473" t="str">
        <f>IF(ISNUMBER('Quantities Report'!$A953), "",TRIM(CLEAN(SUBSTITUTE('Quantities Report'!$A953, CHAR(160), " "))))</f>
        <v/>
      </c>
      <c r="C953" s="475">
        <f>'Quantities Report'!$D953</f>
        <v>0</v>
      </c>
    </row>
    <row r="954" spans="1:3" x14ac:dyDescent="0.25">
      <c r="A954" s="532" t="str">
        <f>IF(ISNUMBER(VALUE(SUBSTITUTE('Quantities Report'!$A954,"+",""))), VALUE(SUBSTITUTE('Quantities Report'!$A954,"+","")),IF('Quantities Report'!$A954="Totals:","End of Project",$A953))</f>
        <v>Station</v>
      </c>
      <c r="B954" s="473" t="str">
        <f>IF(ISNUMBER('Quantities Report'!$A954), "",TRIM(CLEAN(SUBSTITUTE('Quantities Report'!$A954, CHAR(160), " "))))</f>
        <v/>
      </c>
      <c r="C954" s="475">
        <f>'Quantities Report'!$D954</f>
        <v>0</v>
      </c>
    </row>
    <row r="955" spans="1:3" x14ac:dyDescent="0.25">
      <c r="A955" s="532" t="str">
        <f>IF(ISNUMBER(VALUE(SUBSTITUTE('Quantities Report'!$A955,"+",""))), VALUE(SUBSTITUTE('Quantities Report'!$A955,"+","")),IF('Quantities Report'!$A955="Totals:","End of Project",$A954))</f>
        <v>Station</v>
      </c>
      <c r="B955" s="473" t="str">
        <f>IF(ISNUMBER('Quantities Report'!$A955), "",TRIM(CLEAN(SUBSTITUTE('Quantities Report'!$A955, CHAR(160), " "))))</f>
        <v/>
      </c>
      <c r="C955" s="475">
        <f>'Quantities Report'!$D955</f>
        <v>0</v>
      </c>
    </row>
    <row r="956" spans="1:3" x14ac:dyDescent="0.25">
      <c r="A956" s="532" t="str">
        <f>IF(ISNUMBER(VALUE(SUBSTITUTE('Quantities Report'!$A956,"+",""))), VALUE(SUBSTITUTE('Quantities Report'!$A956,"+","")),IF('Quantities Report'!$A956="Totals:","End of Project",$A955))</f>
        <v>Station</v>
      </c>
      <c r="B956" s="473" t="str">
        <f>IF(ISNUMBER('Quantities Report'!$A956), "",TRIM(CLEAN(SUBSTITUTE('Quantities Report'!$A956, CHAR(160), " "))))</f>
        <v/>
      </c>
      <c r="C956" s="475">
        <f>'Quantities Report'!$D956</f>
        <v>0</v>
      </c>
    </row>
    <row r="957" spans="1:3" x14ac:dyDescent="0.25">
      <c r="A957" s="532" t="str">
        <f>IF(ISNUMBER(VALUE(SUBSTITUTE('Quantities Report'!$A957,"+",""))), VALUE(SUBSTITUTE('Quantities Report'!$A957,"+","")),IF('Quantities Report'!$A957="Totals:","End of Project",$A956))</f>
        <v>Station</v>
      </c>
      <c r="B957" s="473" t="str">
        <f>IF(ISNUMBER('Quantities Report'!$A957), "",TRIM(CLEAN(SUBSTITUTE('Quantities Report'!$A957, CHAR(160), " "))))</f>
        <v/>
      </c>
      <c r="C957" s="475">
        <f>'Quantities Report'!$D957</f>
        <v>0</v>
      </c>
    </row>
    <row r="958" spans="1:3" x14ac:dyDescent="0.25">
      <c r="A958" s="532" t="str">
        <f>IF(ISNUMBER(VALUE(SUBSTITUTE('Quantities Report'!$A958,"+",""))), VALUE(SUBSTITUTE('Quantities Report'!$A958,"+","")),IF('Quantities Report'!$A958="Totals:","End of Project",$A957))</f>
        <v>Station</v>
      </c>
      <c r="B958" s="473" t="str">
        <f>IF(ISNUMBER('Quantities Report'!$A958), "",TRIM(CLEAN(SUBSTITUTE('Quantities Report'!$A958, CHAR(160), " "))))</f>
        <v/>
      </c>
      <c r="C958" s="475">
        <f>'Quantities Report'!$D958</f>
        <v>0</v>
      </c>
    </row>
    <row r="959" spans="1:3" x14ac:dyDescent="0.25">
      <c r="A959" s="532" t="str">
        <f>IF(ISNUMBER(VALUE(SUBSTITUTE('Quantities Report'!$A959,"+",""))), VALUE(SUBSTITUTE('Quantities Report'!$A959,"+","")),IF('Quantities Report'!$A959="Totals:","End of Project",$A958))</f>
        <v>Station</v>
      </c>
      <c r="B959" s="473" t="str">
        <f>IF(ISNUMBER('Quantities Report'!$A959), "",TRIM(CLEAN(SUBSTITUTE('Quantities Report'!$A959, CHAR(160), " "))))</f>
        <v/>
      </c>
      <c r="C959" s="475">
        <f>'Quantities Report'!$D959</f>
        <v>0</v>
      </c>
    </row>
    <row r="960" spans="1:3" x14ac:dyDescent="0.25">
      <c r="A960" s="532" t="str">
        <f>IF(ISNUMBER(VALUE(SUBSTITUTE('Quantities Report'!$A960,"+",""))), VALUE(SUBSTITUTE('Quantities Report'!$A960,"+","")),IF('Quantities Report'!$A960="Totals:","End of Project",$A959))</f>
        <v>Station</v>
      </c>
      <c r="B960" s="473" t="str">
        <f>IF(ISNUMBER('Quantities Report'!$A960), "",TRIM(CLEAN(SUBSTITUTE('Quantities Report'!$A960, CHAR(160), " "))))</f>
        <v/>
      </c>
      <c r="C960" s="475">
        <f>'Quantities Report'!$D960</f>
        <v>0</v>
      </c>
    </row>
    <row r="961" spans="1:3" x14ac:dyDescent="0.25">
      <c r="A961" s="532" t="str">
        <f>IF(ISNUMBER(VALUE(SUBSTITUTE('Quantities Report'!$A961,"+",""))), VALUE(SUBSTITUTE('Quantities Report'!$A961,"+","")),IF('Quantities Report'!$A961="Totals:","End of Project",$A960))</f>
        <v>Station</v>
      </c>
      <c r="B961" s="473" t="str">
        <f>IF(ISNUMBER('Quantities Report'!$A961), "",TRIM(CLEAN(SUBSTITUTE('Quantities Report'!$A961, CHAR(160), " "))))</f>
        <v/>
      </c>
      <c r="C961" s="475">
        <f>'Quantities Report'!$D961</f>
        <v>0</v>
      </c>
    </row>
    <row r="962" spans="1:3" x14ac:dyDescent="0.25">
      <c r="A962" s="532" t="str">
        <f>IF(ISNUMBER(VALUE(SUBSTITUTE('Quantities Report'!$A962,"+",""))), VALUE(SUBSTITUTE('Quantities Report'!$A962,"+","")),IF('Quantities Report'!$A962="Totals:","End of Project",$A961))</f>
        <v>Station</v>
      </c>
      <c r="B962" s="473" t="str">
        <f>IF(ISNUMBER('Quantities Report'!$A962), "",TRIM(CLEAN(SUBSTITUTE('Quantities Report'!$A962, CHAR(160), " "))))</f>
        <v/>
      </c>
      <c r="C962" s="475">
        <f>'Quantities Report'!$D962</f>
        <v>0</v>
      </c>
    </row>
    <row r="963" spans="1:3" x14ac:dyDescent="0.25">
      <c r="A963" s="532" t="str">
        <f>IF(ISNUMBER(VALUE(SUBSTITUTE('Quantities Report'!$A963,"+",""))), VALUE(SUBSTITUTE('Quantities Report'!$A963,"+","")),IF('Quantities Report'!$A963="Totals:","End of Project",$A962))</f>
        <v>Station</v>
      </c>
      <c r="B963" s="473" t="str">
        <f>IF(ISNUMBER('Quantities Report'!$A963), "",TRIM(CLEAN(SUBSTITUTE('Quantities Report'!$A963, CHAR(160), " "))))</f>
        <v/>
      </c>
      <c r="C963" s="475">
        <f>'Quantities Report'!$D963</f>
        <v>0</v>
      </c>
    </row>
    <row r="964" spans="1:3" x14ac:dyDescent="0.25">
      <c r="A964" s="532" t="str">
        <f>IF(ISNUMBER(VALUE(SUBSTITUTE('Quantities Report'!$A964,"+",""))), VALUE(SUBSTITUTE('Quantities Report'!$A964,"+","")),IF('Quantities Report'!$A964="Totals:","End of Project",$A963))</f>
        <v>Station</v>
      </c>
      <c r="B964" s="473" t="str">
        <f>IF(ISNUMBER('Quantities Report'!$A964), "",TRIM(CLEAN(SUBSTITUTE('Quantities Report'!$A964, CHAR(160), " "))))</f>
        <v/>
      </c>
      <c r="C964" s="475">
        <f>'Quantities Report'!$D964</f>
        <v>0</v>
      </c>
    </row>
    <row r="965" spans="1:3" x14ac:dyDescent="0.25">
      <c r="A965" s="532" t="str">
        <f>IF(ISNUMBER(VALUE(SUBSTITUTE('Quantities Report'!$A965,"+",""))), VALUE(SUBSTITUTE('Quantities Report'!$A965,"+","")),IF('Quantities Report'!$A965="Totals:","End of Project",$A964))</f>
        <v>Station</v>
      </c>
      <c r="B965" s="473" t="str">
        <f>IF(ISNUMBER('Quantities Report'!$A965), "",TRIM(CLEAN(SUBSTITUTE('Quantities Report'!$A965, CHAR(160), " "))))</f>
        <v/>
      </c>
      <c r="C965" s="475">
        <f>'Quantities Report'!$D965</f>
        <v>0</v>
      </c>
    </row>
    <row r="966" spans="1:3" x14ac:dyDescent="0.25">
      <c r="A966" s="532" t="str">
        <f>IF(ISNUMBER(VALUE(SUBSTITUTE('Quantities Report'!$A966,"+",""))), VALUE(SUBSTITUTE('Quantities Report'!$A966,"+","")),IF('Quantities Report'!$A966="Totals:","End of Project",$A965))</f>
        <v>Station</v>
      </c>
      <c r="B966" s="473" t="str">
        <f>IF(ISNUMBER('Quantities Report'!$A966), "",TRIM(CLEAN(SUBSTITUTE('Quantities Report'!$A966, CHAR(160), " "))))</f>
        <v/>
      </c>
      <c r="C966" s="475">
        <f>'Quantities Report'!$D966</f>
        <v>0</v>
      </c>
    </row>
    <row r="967" spans="1:3" x14ac:dyDescent="0.25">
      <c r="A967" s="532" t="str">
        <f>IF(ISNUMBER(VALUE(SUBSTITUTE('Quantities Report'!$A967,"+",""))), VALUE(SUBSTITUTE('Quantities Report'!$A967,"+","")),IF('Quantities Report'!$A967="Totals:","End of Project",$A966))</f>
        <v>Station</v>
      </c>
      <c r="B967" s="473" t="str">
        <f>IF(ISNUMBER('Quantities Report'!$A967), "",TRIM(CLEAN(SUBSTITUTE('Quantities Report'!$A967, CHAR(160), " "))))</f>
        <v/>
      </c>
      <c r="C967" s="475">
        <f>'Quantities Report'!$D967</f>
        <v>0</v>
      </c>
    </row>
    <row r="968" spans="1:3" x14ac:dyDescent="0.25">
      <c r="A968" s="532" t="str">
        <f>IF(ISNUMBER(VALUE(SUBSTITUTE('Quantities Report'!$A968,"+",""))), VALUE(SUBSTITUTE('Quantities Report'!$A968,"+","")),IF('Quantities Report'!$A968="Totals:","End of Project",$A967))</f>
        <v>Station</v>
      </c>
      <c r="B968" s="473" t="str">
        <f>IF(ISNUMBER('Quantities Report'!$A968), "",TRIM(CLEAN(SUBSTITUTE('Quantities Report'!$A968, CHAR(160), " "))))</f>
        <v/>
      </c>
      <c r="C968" s="475">
        <f>'Quantities Report'!$D968</f>
        <v>0</v>
      </c>
    </row>
    <row r="969" spans="1:3" x14ac:dyDescent="0.25">
      <c r="A969" s="532" t="str">
        <f>IF(ISNUMBER(VALUE(SUBSTITUTE('Quantities Report'!$A969,"+",""))), VALUE(SUBSTITUTE('Quantities Report'!$A969,"+","")),IF('Quantities Report'!$A969="Totals:","End of Project",$A968))</f>
        <v>Station</v>
      </c>
      <c r="B969" s="473" t="str">
        <f>IF(ISNUMBER('Quantities Report'!$A969), "",TRIM(CLEAN(SUBSTITUTE('Quantities Report'!$A969, CHAR(160), " "))))</f>
        <v/>
      </c>
      <c r="C969" s="475">
        <f>'Quantities Report'!$D969</f>
        <v>0</v>
      </c>
    </row>
    <row r="970" spans="1:3" x14ac:dyDescent="0.25">
      <c r="A970" s="532" t="str">
        <f>IF(ISNUMBER(VALUE(SUBSTITUTE('Quantities Report'!$A970,"+",""))), VALUE(SUBSTITUTE('Quantities Report'!$A970,"+","")),IF('Quantities Report'!$A970="Totals:","End of Project",$A969))</f>
        <v>Station</v>
      </c>
      <c r="B970" s="473" t="str">
        <f>IF(ISNUMBER('Quantities Report'!$A970), "",TRIM(CLEAN(SUBSTITUTE('Quantities Report'!$A970, CHAR(160), " "))))</f>
        <v/>
      </c>
      <c r="C970" s="475">
        <f>'Quantities Report'!$D970</f>
        <v>0</v>
      </c>
    </row>
    <row r="971" spans="1:3" x14ac:dyDescent="0.25">
      <c r="A971" s="532" t="str">
        <f>IF(ISNUMBER(VALUE(SUBSTITUTE('Quantities Report'!$A971,"+",""))), VALUE(SUBSTITUTE('Quantities Report'!$A971,"+","")),IF('Quantities Report'!$A971="Totals:","End of Project",$A970))</f>
        <v>Station</v>
      </c>
      <c r="B971" s="473" t="str">
        <f>IF(ISNUMBER('Quantities Report'!$A971), "",TRIM(CLEAN(SUBSTITUTE('Quantities Report'!$A971, CHAR(160), " "))))</f>
        <v/>
      </c>
      <c r="C971" s="475">
        <f>'Quantities Report'!$D971</f>
        <v>0</v>
      </c>
    </row>
    <row r="972" spans="1:3" x14ac:dyDescent="0.25">
      <c r="A972" s="532" t="str">
        <f>IF(ISNUMBER(VALUE(SUBSTITUTE('Quantities Report'!$A972,"+",""))), VALUE(SUBSTITUTE('Quantities Report'!$A972,"+","")),IF('Quantities Report'!$A972="Totals:","End of Project",$A971))</f>
        <v>Station</v>
      </c>
      <c r="B972" s="473" t="str">
        <f>IF(ISNUMBER('Quantities Report'!$A972), "",TRIM(CLEAN(SUBSTITUTE('Quantities Report'!$A972, CHAR(160), " "))))</f>
        <v/>
      </c>
      <c r="C972" s="475">
        <f>'Quantities Report'!$D972</f>
        <v>0</v>
      </c>
    </row>
    <row r="973" spans="1:3" x14ac:dyDescent="0.25">
      <c r="A973" s="532" t="str">
        <f>IF(ISNUMBER(VALUE(SUBSTITUTE('Quantities Report'!$A973,"+",""))), VALUE(SUBSTITUTE('Quantities Report'!$A973,"+","")),IF('Quantities Report'!$A973="Totals:","End of Project",$A972))</f>
        <v>Station</v>
      </c>
      <c r="B973" s="473" t="str">
        <f>IF(ISNUMBER('Quantities Report'!$A973), "",TRIM(CLEAN(SUBSTITUTE('Quantities Report'!$A973, CHAR(160), " "))))</f>
        <v/>
      </c>
      <c r="C973" s="475">
        <f>'Quantities Report'!$D973</f>
        <v>0</v>
      </c>
    </row>
    <row r="974" spans="1:3" x14ac:dyDescent="0.25">
      <c r="A974" s="532" t="str">
        <f>IF(ISNUMBER(VALUE(SUBSTITUTE('Quantities Report'!$A974,"+",""))), VALUE(SUBSTITUTE('Quantities Report'!$A974,"+","")),IF('Quantities Report'!$A974="Totals:","End of Project",$A973))</f>
        <v>Station</v>
      </c>
      <c r="B974" s="473" t="str">
        <f>IF(ISNUMBER('Quantities Report'!$A974), "",TRIM(CLEAN(SUBSTITUTE('Quantities Report'!$A974, CHAR(160), " "))))</f>
        <v/>
      </c>
      <c r="C974" s="475">
        <f>'Quantities Report'!$D974</f>
        <v>0</v>
      </c>
    </row>
    <row r="975" spans="1:3" x14ac:dyDescent="0.25">
      <c r="A975" s="532" t="str">
        <f>IF(ISNUMBER(VALUE(SUBSTITUTE('Quantities Report'!$A975,"+",""))), VALUE(SUBSTITUTE('Quantities Report'!$A975,"+","")),IF('Quantities Report'!$A975="Totals:","End of Project",$A974))</f>
        <v>Station</v>
      </c>
      <c r="B975" s="473" t="str">
        <f>IF(ISNUMBER('Quantities Report'!$A975), "",TRIM(CLEAN(SUBSTITUTE('Quantities Report'!$A975, CHAR(160), " "))))</f>
        <v/>
      </c>
      <c r="C975" s="475">
        <f>'Quantities Report'!$D975</f>
        <v>0</v>
      </c>
    </row>
    <row r="976" spans="1:3" x14ac:dyDescent="0.25">
      <c r="A976" s="532" t="str">
        <f>IF(ISNUMBER(VALUE(SUBSTITUTE('Quantities Report'!$A976,"+",""))), VALUE(SUBSTITUTE('Quantities Report'!$A976,"+","")),IF('Quantities Report'!$A976="Totals:","End of Project",$A975))</f>
        <v>Station</v>
      </c>
      <c r="B976" s="473" t="str">
        <f>IF(ISNUMBER('Quantities Report'!$A976), "",TRIM(CLEAN(SUBSTITUTE('Quantities Report'!$A976, CHAR(160), " "))))</f>
        <v/>
      </c>
      <c r="C976" s="475">
        <f>'Quantities Report'!$D976</f>
        <v>0</v>
      </c>
    </row>
    <row r="977" spans="1:3" x14ac:dyDescent="0.25">
      <c r="A977" s="532" t="str">
        <f>IF(ISNUMBER(VALUE(SUBSTITUTE('Quantities Report'!$A977,"+",""))), VALUE(SUBSTITUTE('Quantities Report'!$A977,"+","")),IF('Quantities Report'!$A977="Totals:","End of Project",$A976))</f>
        <v>Station</v>
      </c>
      <c r="B977" s="473" t="str">
        <f>IF(ISNUMBER('Quantities Report'!$A977), "",TRIM(CLEAN(SUBSTITUTE('Quantities Report'!$A977, CHAR(160), " "))))</f>
        <v/>
      </c>
      <c r="C977" s="475">
        <f>'Quantities Report'!$D977</f>
        <v>0</v>
      </c>
    </row>
    <row r="978" spans="1:3" x14ac:dyDescent="0.25">
      <c r="A978" s="532" t="str">
        <f>IF(ISNUMBER(VALUE(SUBSTITUTE('Quantities Report'!$A978,"+",""))), VALUE(SUBSTITUTE('Quantities Report'!$A978,"+","")),IF('Quantities Report'!$A978="Totals:","End of Project",$A977))</f>
        <v>Station</v>
      </c>
      <c r="B978" s="473" t="str">
        <f>IF(ISNUMBER('Quantities Report'!$A978), "",TRIM(CLEAN(SUBSTITUTE('Quantities Report'!$A978, CHAR(160), " "))))</f>
        <v/>
      </c>
      <c r="C978" s="475">
        <f>'Quantities Report'!$D978</f>
        <v>0</v>
      </c>
    </row>
    <row r="979" spans="1:3" x14ac:dyDescent="0.25">
      <c r="A979" s="532" t="str">
        <f>IF(ISNUMBER(VALUE(SUBSTITUTE('Quantities Report'!$A979,"+",""))), VALUE(SUBSTITUTE('Quantities Report'!$A979,"+","")),IF('Quantities Report'!$A979="Totals:","End of Project",$A978))</f>
        <v>Station</v>
      </c>
      <c r="B979" s="473" t="str">
        <f>IF(ISNUMBER('Quantities Report'!$A979), "",TRIM(CLEAN(SUBSTITUTE('Quantities Report'!$A979, CHAR(160), " "))))</f>
        <v/>
      </c>
      <c r="C979" s="475">
        <f>'Quantities Report'!$D979</f>
        <v>0</v>
      </c>
    </row>
    <row r="980" spans="1:3" x14ac:dyDescent="0.25">
      <c r="A980" s="532" t="str">
        <f>IF(ISNUMBER(VALUE(SUBSTITUTE('Quantities Report'!$A980,"+",""))), VALUE(SUBSTITUTE('Quantities Report'!$A980,"+","")),IF('Quantities Report'!$A980="Totals:","End of Project",$A979))</f>
        <v>Station</v>
      </c>
      <c r="B980" s="473" t="str">
        <f>IF(ISNUMBER('Quantities Report'!$A980), "",TRIM(CLEAN(SUBSTITUTE('Quantities Report'!$A980, CHAR(160), " "))))</f>
        <v/>
      </c>
      <c r="C980" s="475">
        <f>'Quantities Report'!$D980</f>
        <v>0</v>
      </c>
    </row>
    <row r="981" spans="1:3" x14ac:dyDescent="0.25">
      <c r="A981" s="532" t="str">
        <f>IF(ISNUMBER(VALUE(SUBSTITUTE('Quantities Report'!$A981,"+",""))), VALUE(SUBSTITUTE('Quantities Report'!$A981,"+","")),IF('Quantities Report'!$A981="Totals:","End of Project",$A980))</f>
        <v>Station</v>
      </c>
      <c r="B981" s="473" t="str">
        <f>IF(ISNUMBER('Quantities Report'!$A981), "",TRIM(CLEAN(SUBSTITUTE('Quantities Report'!$A981, CHAR(160), " "))))</f>
        <v/>
      </c>
      <c r="C981" s="475">
        <f>'Quantities Report'!$D981</f>
        <v>0</v>
      </c>
    </row>
    <row r="982" spans="1:3" x14ac:dyDescent="0.25">
      <c r="A982" s="532" t="str">
        <f>IF(ISNUMBER(VALUE(SUBSTITUTE('Quantities Report'!$A982,"+",""))), VALUE(SUBSTITUTE('Quantities Report'!$A982,"+","")),IF('Quantities Report'!$A982="Totals:","End of Project",$A981))</f>
        <v>Station</v>
      </c>
      <c r="B982" s="473" t="str">
        <f>IF(ISNUMBER('Quantities Report'!$A982), "",TRIM(CLEAN(SUBSTITUTE('Quantities Report'!$A982, CHAR(160), " "))))</f>
        <v/>
      </c>
      <c r="C982" s="475">
        <f>'Quantities Report'!$D982</f>
        <v>0</v>
      </c>
    </row>
    <row r="983" spans="1:3" x14ac:dyDescent="0.25">
      <c r="A983" s="532" t="str">
        <f>IF(ISNUMBER(VALUE(SUBSTITUTE('Quantities Report'!$A983,"+",""))), VALUE(SUBSTITUTE('Quantities Report'!$A983,"+","")),IF('Quantities Report'!$A983="Totals:","End of Project",$A982))</f>
        <v>Station</v>
      </c>
      <c r="B983" s="473" t="str">
        <f>IF(ISNUMBER('Quantities Report'!$A983), "",TRIM(CLEAN(SUBSTITUTE('Quantities Report'!$A983, CHAR(160), " "))))</f>
        <v/>
      </c>
      <c r="C983" s="475">
        <f>'Quantities Report'!$D983</f>
        <v>0</v>
      </c>
    </row>
    <row r="984" spans="1:3" x14ac:dyDescent="0.25">
      <c r="A984" s="532" t="str">
        <f>IF(ISNUMBER(VALUE(SUBSTITUTE('Quantities Report'!$A984,"+",""))), VALUE(SUBSTITUTE('Quantities Report'!$A984,"+","")),IF('Quantities Report'!$A984="Totals:","End of Project",$A983))</f>
        <v>Station</v>
      </c>
      <c r="B984" s="473" t="str">
        <f>IF(ISNUMBER('Quantities Report'!$A984), "",TRIM(CLEAN(SUBSTITUTE('Quantities Report'!$A984, CHAR(160), " "))))</f>
        <v/>
      </c>
      <c r="C984" s="475">
        <f>'Quantities Report'!$D984</f>
        <v>0</v>
      </c>
    </row>
    <row r="985" spans="1:3" x14ac:dyDescent="0.25">
      <c r="A985" s="532" t="str">
        <f>IF(ISNUMBER(VALUE(SUBSTITUTE('Quantities Report'!$A985,"+",""))), VALUE(SUBSTITUTE('Quantities Report'!$A985,"+","")),IF('Quantities Report'!$A985="Totals:","End of Project",$A984))</f>
        <v>Station</v>
      </c>
      <c r="B985" s="473" t="str">
        <f>IF(ISNUMBER('Quantities Report'!$A985), "",TRIM(CLEAN(SUBSTITUTE('Quantities Report'!$A985, CHAR(160), " "))))</f>
        <v/>
      </c>
      <c r="C985" s="475">
        <f>'Quantities Report'!$D985</f>
        <v>0</v>
      </c>
    </row>
    <row r="986" spans="1:3" x14ac:dyDescent="0.25">
      <c r="A986" s="532" t="str">
        <f>IF(ISNUMBER(VALUE(SUBSTITUTE('Quantities Report'!$A986,"+",""))), VALUE(SUBSTITUTE('Quantities Report'!$A986,"+","")),IF('Quantities Report'!$A986="Totals:","End of Project",$A985))</f>
        <v>Station</v>
      </c>
      <c r="B986" s="473" t="str">
        <f>IF(ISNUMBER('Quantities Report'!$A986), "",TRIM(CLEAN(SUBSTITUTE('Quantities Report'!$A986, CHAR(160), " "))))</f>
        <v/>
      </c>
      <c r="C986" s="475">
        <f>'Quantities Report'!$D986</f>
        <v>0</v>
      </c>
    </row>
    <row r="987" spans="1:3" x14ac:dyDescent="0.25">
      <c r="A987" s="532" t="str">
        <f>IF(ISNUMBER(VALUE(SUBSTITUTE('Quantities Report'!$A987,"+",""))), VALUE(SUBSTITUTE('Quantities Report'!$A987,"+","")),IF('Quantities Report'!$A987="Totals:","End of Project",$A986))</f>
        <v>Station</v>
      </c>
      <c r="B987" s="473" t="str">
        <f>IF(ISNUMBER('Quantities Report'!$A987), "",TRIM(CLEAN(SUBSTITUTE('Quantities Report'!$A987, CHAR(160), " "))))</f>
        <v/>
      </c>
      <c r="C987" s="475">
        <f>'Quantities Report'!$D987</f>
        <v>0</v>
      </c>
    </row>
    <row r="988" spans="1:3" x14ac:dyDescent="0.25">
      <c r="A988" s="532" t="str">
        <f>IF(ISNUMBER(VALUE(SUBSTITUTE('Quantities Report'!$A988,"+",""))), VALUE(SUBSTITUTE('Quantities Report'!$A988,"+","")),IF('Quantities Report'!$A988="Totals:","End of Project",$A987))</f>
        <v>Station</v>
      </c>
      <c r="B988" s="473" t="str">
        <f>IF(ISNUMBER('Quantities Report'!$A988), "",TRIM(CLEAN(SUBSTITUTE('Quantities Report'!$A988, CHAR(160), " "))))</f>
        <v/>
      </c>
      <c r="C988" s="475">
        <f>'Quantities Report'!$D988</f>
        <v>0</v>
      </c>
    </row>
    <row r="989" spans="1:3" x14ac:dyDescent="0.25">
      <c r="A989" s="532" t="str">
        <f>IF(ISNUMBER(VALUE(SUBSTITUTE('Quantities Report'!$A989,"+",""))), VALUE(SUBSTITUTE('Quantities Report'!$A989,"+","")),IF('Quantities Report'!$A989="Totals:","End of Project",$A988))</f>
        <v>Station</v>
      </c>
      <c r="B989" s="473" t="str">
        <f>IF(ISNUMBER('Quantities Report'!$A989), "",TRIM(CLEAN(SUBSTITUTE('Quantities Report'!$A989, CHAR(160), " "))))</f>
        <v/>
      </c>
      <c r="C989" s="475">
        <f>'Quantities Report'!$D989</f>
        <v>0</v>
      </c>
    </row>
    <row r="990" spans="1:3" x14ac:dyDescent="0.25">
      <c r="A990" s="532" t="str">
        <f>IF(ISNUMBER(VALUE(SUBSTITUTE('Quantities Report'!$A990,"+",""))), VALUE(SUBSTITUTE('Quantities Report'!$A990,"+","")),IF('Quantities Report'!$A990="Totals:","End of Project",$A989))</f>
        <v>Station</v>
      </c>
      <c r="B990" s="473" t="str">
        <f>IF(ISNUMBER('Quantities Report'!$A990), "",TRIM(CLEAN(SUBSTITUTE('Quantities Report'!$A990, CHAR(160), " "))))</f>
        <v/>
      </c>
      <c r="C990" s="475">
        <f>'Quantities Report'!$D990</f>
        <v>0</v>
      </c>
    </row>
    <row r="991" spans="1:3" x14ac:dyDescent="0.25">
      <c r="A991" s="532" t="str">
        <f>IF(ISNUMBER(VALUE(SUBSTITUTE('Quantities Report'!$A991,"+",""))), VALUE(SUBSTITUTE('Quantities Report'!$A991,"+","")),IF('Quantities Report'!$A991="Totals:","End of Project",$A990))</f>
        <v>Station</v>
      </c>
      <c r="B991" s="473" t="str">
        <f>IF(ISNUMBER('Quantities Report'!$A991), "",TRIM(CLEAN(SUBSTITUTE('Quantities Report'!$A991, CHAR(160), " "))))</f>
        <v/>
      </c>
      <c r="C991" s="475">
        <f>'Quantities Report'!$D991</f>
        <v>0</v>
      </c>
    </row>
    <row r="992" spans="1:3" x14ac:dyDescent="0.25">
      <c r="A992" s="532" t="str">
        <f>IF(ISNUMBER(VALUE(SUBSTITUTE('Quantities Report'!$A992,"+",""))), VALUE(SUBSTITUTE('Quantities Report'!$A992,"+","")),IF('Quantities Report'!$A992="Totals:","End of Project",$A991))</f>
        <v>Station</v>
      </c>
      <c r="B992" s="473" t="str">
        <f>IF(ISNUMBER('Quantities Report'!$A992), "",TRIM(CLEAN(SUBSTITUTE('Quantities Report'!$A992, CHAR(160), " "))))</f>
        <v/>
      </c>
      <c r="C992" s="475">
        <f>'Quantities Report'!$D992</f>
        <v>0</v>
      </c>
    </row>
    <row r="993" spans="1:3" x14ac:dyDescent="0.25">
      <c r="A993" s="532" t="str">
        <f>IF(ISNUMBER(VALUE(SUBSTITUTE('Quantities Report'!$A993,"+",""))), VALUE(SUBSTITUTE('Quantities Report'!$A993,"+","")),IF('Quantities Report'!$A993="Totals:","End of Project",$A992))</f>
        <v>Station</v>
      </c>
      <c r="B993" s="473" t="str">
        <f>IF(ISNUMBER('Quantities Report'!$A993), "",TRIM(CLEAN(SUBSTITUTE('Quantities Report'!$A993, CHAR(160), " "))))</f>
        <v/>
      </c>
      <c r="C993" s="475">
        <f>'Quantities Report'!$D993</f>
        <v>0</v>
      </c>
    </row>
    <row r="994" spans="1:3" x14ac:dyDescent="0.25">
      <c r="A994" s="532" t="str">
        <f>IF(ISNUMBER(VALUE(SUBSTITUTE('Quantities Report'!$A994,"+",""))), VALUE(SUBSTITUTE('Quantities Report'!$A994,"+","")),IF('Quantities Report'!$A994="Totals:","End of Project",$A993))</f>
        <v>Station</v>
      </c>
      <c r="B994" s="473" t="str">
        <f>IF(ISNUMBER('Quantities Report'!$A994), "",TRIM(CLEAN(SUBSTITUTE('Quantities Report'!$A994, CHAR(160), " "))))</f>
        <v/>
      </c>
      <c r="C994" s="475">
        <f>'Quantities Report'!$D994</f>
        <v>0</v>
      </c>
    </row>
    <row r="995" spans="1:3" x14ac:dyDescent="0.25">
      <c r="A995" s="532" t="str">
        <f>IF(ISNUMBER(VALUE(SUBSTITUTE('Quantities Report'!$A995,"+",""))), VALUE(SUBSTITUTE('Quantities Report'!$A995,"+","")),IF('Quantities Report'!$A995="Totals:","End of Project",$A994))</f>
        <v>Station</v>
      </c>
      <c r="B995" s="473" t="str">
        <f>IF(ISNUMBER('Quantities Report'!$A995), "",TRIM(CLEAN(SUBSTITUTE('Quantities Report'!$A995, CHAR(160), " "))))</f>
        <v/>
      </c>
      <c r="C995" s="475">
        <f>'Quantities Report'!$D995</f>
        <v>0</v>
      </c>
    </row>
    <row r="996" spans="1:3" x14ac:dyDescent="0.25">
      <c r="A996" s="532" t="str">
        <f>IF(ISNUMBER(VALUE(SUBSTITUTE('Quantities Report'!$A996,"+",""))), VALUE(SUBSTITUTE('Quantities Report'!$A996,"+","")),IF('Quantities Report'!$A996="Totals:","End of Project",$A995))</f>
        <v>Station</v>
      </c>
      <c r="B996" s="473" t="str">
        <f>IF(ISNUMBER('Quantities Report'!$A996), "",TRIM(CLEAN(SUBSTITUTE('Quantities Report'!$A996, CHAR(160), " "))))</f>
        <v/>
      </c>
      <c r="C996" s="475">
        <f>'Quantities Report'!$D996</f>
        <v>0</v>
      </c>
    </row>
    <row r="997" spans="1:3" x14ac:dyDescent="0.25">
      <c r="A997" s="532" t="str">
        <f>IF(ISNUMBER(VALUE(SUBSTITUTE('Quantities Report'!$A997,"+",""))), VALUE(SUBSTITUTE('Quantities Report'!$A997,"+","")),IF('Quantities Report'!$A997="Totals:","End of Project",$A996))</f>
        <v>Station</v>
      </c>
      <c r="B997" s="473" t="str">
        <f>IF(ISNUMBER('Quantities Report'!$A997), "",TRIM(CLEAN(SUBSTITUTE('Quantities Report'!$A997, CHAR(160), " "))))</f>
        <v/>
      </c>
      <c r="C997" s="475">
        <f>'Quantities Report'!$D997</f>
        <v>0</v>
      </c>
    </row>
    <row r="998" spans="1:3" x14ac:dyDescent="0.25">
      <c r="A998" s="532" t="str">
        <f>IF(ISNUMBER(VALUE(SUBSTITUTE('Quantities Report'!$A998,"+",""))), VALUE(SUBSTITUTE('Quantities Report'!$A998,"+","")),IF('Quantities Report'!$A998="Totals:","End of Project",$A997))</f>
        <v>Station</v>
      </c>
      <c r="B998" s="473" t="str">
        <f>IF(ISNUMBER('Quantities Report'!$A998), "",TRIM(CLEAN(SUBSTITUTE('Quantities Report'!$A998, CHAR(160), " "))))</f>
        <v/>
      </c>
      <c r="C998" s="475">
        <f>'Quantities Report'!$D998</f>
        <v>0</v>
      </c>
    </row>
    <row r="999" spans="1:3" x14ac:dyDescent="0.25">
      <c r="A999" s="532" t="str">
        <f>IF(ISNUMBER(VALUE(SUBSTITUTE('Quantities Report'!$A999,"+",""))), VALUE(SUBSTITUTE('Quantities Report'!$A999,"+","")),IF('Quantities Report'!$A999="Totals:","End of Project",$A998))</f>
        <v>Station</v>
      </c>
      <c r="B999" s="473" t="str">
        <f>IF(ISNUMBER('Quantities Report'!$A999), "",TRIM(CLEAN(SUBSTITUTE('Quantities Report'!$A999, CHAR(160), " "))))</f>
        <v/>
      </c>
      <c r="C999" s="475">
        <f>'Quantities Report'!$D999</f>
        <v>0</v>
      </c>
    </row>
    <row r="1000" spans="1:3" x14ac:dyDescent="0.25">
      <c r="A1000" s="532" t="str">
        <f>IF(ISNUMBER(VALUE(SUBSTITUTE('Quantities Report'!$A1000,"+",""))), VALUE(SUBSTITUTE('Quantities Report'!$A1000,"+","")),IF('Quantities Report'!$A1000="Totals:","End of Project",$A999))</f>
        <v>Station</v>
      </c>
      <c r="B1000" s="473" t="str">
        <f>IF(ISNUMBER('Quantities Report'!$A1000), "",TRIM(CLEAN(SUBSTITUTE('Quantities Report'!$A1000, CHAR(160), " "))))</f>
        <v/>
      </c>
      <c r="C1000" s="475">
        <f>'Quantities Report'!$D1000</f>
        <v>0</v>
      </c>
    </row>
    <row r="1001" spans="1:3" x14ac:dyDescent="0.25">
      <c r="A1001" s="532" t="str">
        <f>IF(ISNUMBER(VALUE(SUBSTITUTE('Quantities Report'!$A1001,"+",""))), VALUE(SUBSTITUTE('Quantities Report'!$A1001,"+","")),IF('Quantities Report'!$A1001="Totals:","End of Project",$A1000))</f>
        <v>Station</v>
      </c>
      <c r="B1001" s="473" t="str">
        <f>IF(ISNUMBER('Quantities Report'!$A1001), "",TRIM(CLEAN(SUBSTITUTE('Quantities Report'!$A1001, CHAR(160), " "))))</f>
        <v/>
      </c>
      <c r="C1001" s="475">
        <f>'Quantities Report'!$D1001</f>
        <v>0</v>
      </c>
    </row>
    <row r="1002" spans="1:3" x14ac:dyDescent="0.25">
      <c r="A1002" s="532" t="str">
        <f>IF(ISNUMBER(VALUE(SUBSTITUTE('Quantities Report'!$A1002,"+",""))), VALUE(SUBSTITUTE('Quantities Report'!$A1002,"+","")),IF('Quantities Report'!$A1002="Totals:","End of Project",$A1001))</f>
        <v>Station</v>
      </c>
      <c r="B1002" s="473" t="str">
        <f>IF(ISNUMBER('Quantities Report'!$A1002), "",TRIM(CLEAN(SUBSTITUTE('Quantities Report'!$A1002, CHAR(160), " "))))</f>
        <v/>
      </c>
      <c r="C1002" s="475">
        <f>'Quantities Report'!$D1002</f>
        <v>0</v>
      </c>
    </row>
    <row r="1003" spans="1:3" x14ac:dyDescent="0.25">
      <c r="A1003" s="532" t="str">
        <f>IF(ISNUMBER(VALUE(SUBSTITUTE('Quantities Report'!$A1003,"+",""))), VALUE(SUBSTITUTE('Quantities Report'!$A1003,"+","")),IF('Quantities Report'!$A1003="Totals:","End of Project",$A1002))</f>
        <v>Station</v>
      </c>
      <c r="B1003" s="473" t="str">
        <f>IF(ISNUMBER('Quantities Report'!$A1003), "",TRIM(CLEAN(SUBSTITUTE('Quantities Report'!$A1003, CHAR(160), " "))))</f>
        <v/>
      </c>
      <c r="C1003" s="475">
        <f>'Quantities Report'!$D1003</f>
        <v>0</v>
      </c>
    </row>
    <row r="1004" spans="1:3" x14ac:dyDescent="0.25">
      <c r="A1004" s="532" t="str">
        <f>IF(ISNUMBER(VALUE(SUBSTITUTE('Quantities Report'!$A1004,"+",""))), VALUE(SUBSTITUTE('Quantities Report'!$A1004,"+","")),IF('Quantities Report'!$A1004="Totals:","End of Project",$A1003))</f>
        <v>Station</v>
      </c>
      <c r="B1004" s="473" t="str">
        <f>IF(ISNUMBER('Quantities Report'!$A1004), "",TRIM(CLEAN(SUBSTITUTE('Quantities Report'!$A1004, CHAR(160), " "))))</f>
        <v/>
      </c>
      <c r="C1004" s="475">
        <f>'Quantities Report'!$D1004</f>
        <v>0</v>
      </c>
    </row>
    <row r="1005" spans="1:3" x14ac:dyDescent="0.25">
      <c r="A1005" s="532" t="str">
        <f>IF(ISNUMBER(VALUE(SUBSTITUTE('Quantities Report'!$A1005,"+",""))), VALUE(SUBSTITUTE('Quantities Report'!$A1005,"+","")),IF('Quantities Report'!$A1005="Totals:","End of Project",$A1004))</f>
        <v>Station</v>
      </c>
      <c r="B1005" s="473" t="str">
        <f>IF(ISNUMBER('Quantities Report'!$A1005), "",TRIM(CLEAN(SUBSTITUTE('Quantities Report'!$A1005, CHAR(160), " "))))</f>
        <v/>
      </c>
      <c r="C1005" s="475">
        <f>'Quantities Report'!$D1005</f>
        <v>0</v>
      </c>
    </row>
    <row r="1006" spans="1:3" x14ac:dyDescent="0.25">
      <c r="A1006" s="532" t="str">
        <f>IF(ISNUMBER(VALUE(SUBSTITUTE('Quantities Report'!$A1006,"+",""))), VALUE(SUBSTITUTE('Quantities Report'!$A1006,"+","")),IF('Quantities Report'!$A1006="Totals:","End of Project",$A1005))</f>
        <v>Station</v>
      </c>
      <c r="B1006" s="473" t="str">
        <f>IF(ISNUMBER('Quantities Report'!$A1006), "",TRIM(CLEAN(SUBSTITUTE('Quantities Report'!$A1006, CHAR(160), " "))))</f>
        <v/>
      </c>
      <c r="C1006" s="475">
        <f>'Quantities Report'!$D1006</f>
        <v>0</v>
      </c>
    </row>
    <row r="1007" spans="1:3" x14ac:dyDescent="0.25">
      <c r="A1007" s="532" t="str">
        <f>IF(ISNUMBER(VALUE(SUBSTITUTE('Quantities Report'!$A1007,"+",""))), VALUE(SUBSTITUTE('Quantities Report'!$A1007,"+","")),IF('Quantities Report'!$A1007="Totals:","End of Project",$A1006))</f>
        <v>Station</v>
      </c>
      <c r="B1007" s="473" t="str">
        <f>IF(ISNUMBER('Quantities Report'!$A1007), "",TRIM(CLEAN(SUBSTITUTE('Quantities Report'!$A1007, CHAR(160), " "))))</f>
        <v/>
      </c>
      <c r="C1007" s="475">
        <f>'Quantities Report'!$D1007</f>
        <v>0</v>
      </c>
    </row>
    <row r="1008" spans="1:3" x14ac:dyDescent="0.25">
      <c r="A1008" s="532" t="str">
        <f>IF(ISNUMBER(VALUE(SUBSTITUTE('Quantities Report'!$A1008,"+",""))), VALUE(SUBSTITUTE('Quantities Report'!$A1008,"+","")),IF('Quantities Report'!$A1008="Totals:","End of Project",$A1007))</f>
        <v>Station</v>
      </c>
      <c r="B1008" s="473" t="str">
        <f>IF(ISNUMBER('Quantities Report'!$A1008), "",TRIM(CLEAN(SUBSTITUTE('Quantities Report'!$A1008, CHAR(160), " "))))</f>
        <v/>
      </c>
      <c r="C1008" s="475">
        <f>'Quantities Report'!$D1008</f>
        <v>0</v>
      </c>
    </row>
    <row r="1009" spans="1:3" x14ac:dyDescent="0.25">
      <c r="A1009" s="532" t="str">
        <f>IF(ISNUMBER(VALUE(SUBSTITUTE('Quantities Report'!$A1009,"+",""))), VALUE(SUBSTITUTE('Quantities Report'!$A1009,"+","")),IF('Quantities Report'!$A1009="Totals:","End of Project",$A1008))</f>
        <v>Station</v>
      </c>
      <c r="B1009" s="473" t="str">
        <f>IF(ISNUMBER('Quantities Report'!$A1009), "",TRIM(CLEAN(SUBSTITUTE('Quantities Report'!$A1009, CHAR(160), " "))))</f>
        <v/>
      </c>
      <c r="C1009" s="475">
        <f>'Quantities Report'!$D1009</f>
        <v>0</v>
      </c>
    </row>
    <row r="1010" spans="1:3" x14ac:dyDescent="0.25">
      <c r="A1010" s="532" t="str">
        <f>IF(ISNUMBER(VALUE(SUBSTITUTE('Quantities Report'!$A1010,"+",""))), VALUE(SUBSTITUTE('Quantities Report'!$A1010,"+","")),IF('Quantities Report'!$A1010="Totals:","End of Project",$A1009))</f>
        <v>Station</v>
      </c>
      <c r="B1010" s="473" t="str">
        <f>IF(ISNUMBER('Quantities Report'!$A1010), "",TRIM(CLEAN(SUBSTITUTE('Quantities Report'!$A1010, CHAR(160), " "))))</f>
        <v/>
      </c>
      <c r="C1010" s="475">
        <f>'Quantities Report'!$D1010</f>
        <v>0</v>
      </c>
    </row>
    <row r="1011" spans="1:3" x14ac:dyDescent="0.25">
      <c r="A1011" s="532" t="str">
        <f>IF(ISNUMBER(VALUE(SUBSTITUTE('Quantities Report'!$A1011,"+",""))), VALUE(SUBSTITUTE('Quantities Report'!$A1011,"+","")),IF('Quantities Report'!$A1011="Totals:","End of Project",$A1010))</f>
        <v>Station</v>
      </c>
      <c r="B1011" s="473" t="str">
        <f>IF(ISNUMBER('Quantities Report'!$A1011), "",TRIM(CLEAN(SUBSTITUTE('Quantities Report'!$A1011, CHAR(160), " "))))</f>
        <v/>
      </c>
      <c r="C1011" s="475">
        <f>'Quantities Report'!$D1011</f>
        <v>0</v>
      </c>
    </row>
    <row r="1012" spans="1:3" x14ac:dyDescent="0.25">
      <c r="A1012" s="532" t="str">
        <f>IF(ISNUMBER(VALUE(SUBSTITUTE('Quantities Report'!$A1012,"+",""))), VALUE(SUBSTITUTE('Quantities Report'!$A1012,"+","")),IF('Quantities Report'!$A1012="Totals:","End of Project",$A1011))</f>
        <v>Station</v>
      </c>
      <c r="B1012" s="473" t="str">
        <f>IF(ISNUMBER('Quantities Report'!$A1012), "",TRIM(CLEAN(SUBSTITUTE('Quantities Report'!$A1012, CHAR(160), " "))))</f>
        <v/>
      </c>
      <c r="C1012" s="475">
        <f>'Quantities Report'!$D1012</f>
        <v>0</v>
      </c>
    </row>
    <row r="1013" spans="1:3" x14ac:dyDescent="0.25">
      <c r="A1013" s="532" t="str">
        <f>IF(ISNUMBER(VALUE(SUBSTITUTE('Quantities Report'!$A1013,"+",""))), VALUE(SUBSTITUTE('Quantities Report'!$A1013,"+","")),IF('Quantities Report'!$A1013="Totals:","End of Project",$A1012))</f>
        <v>Station</v>
      </c>
      <c r="B1013" s="473" t="str">
        <f>IF(ISNUMBER('Quantities Report'!$A1013), "",TRIM(CLEAN(SUBSTITUTE('Quantities Report'!$A1013, CHAR(160), " "))))</f>
        <v/>
      </c>
      <c r="C1013" s="475">
        <f>'Quantities Report'!$D1013</f>
        <v>0</v>
      </c>
    </row>
    <row r="1014" spans="1:3" x14ac:dyDescent="0.25">
      <c r="A1014" s="532" t="str">
        <f>IF(ISNUMBER(VALUE(SUBSTITUTE('Quantities Report'!$A1014,"+",""))), VALUE(SUBSTITUTE('Quantities Report'!$A1014,"+","")),IF('Quantities Report'!$A1014="Totals:","End of Project",$A1013))</f>
        <v>Station</v>
      </c>
      <c r="B1014" s="473" t="str">
        <f>IF(ISNUMBER('Quantities Report'!$A1014), "",TRIM(CLEAN(SUBSTITUTE('Quantities Report'!$A1014, CHAR(160), " "))))</f>
        <v/>
      </c>
      <c r="C1014" s="475">
        <f>'Quantities Report'!$D1014</f>
        <v>0</v>
      </c>
    </row>
    <row r="1015" spans="1:3" x14ac:dyDescent="0.25">
      <c r="A1015" s="532" t="str">
        <f>IF(ISNUMBER(VALUE(SUBSTITUTE('Quantities Report'!$A1015,"+",""))), VALUE(SUBSTITUTE('Quantities Report'!$A1015,"+","")),IF('Quantities Report'!$A1015="Totals:","End of Project",$A1014))</f>
        <v>Station</v>
      </c>
      <c r="B1015" s="473" t="str">
        <f>IF(ISNUMBER('Quantities Report'!$A1015), "",TRIM(CLEAN(SUBSTITUTE('Quantities Report'!$A1015, CHAR(160), " "))))</f>
        <v/>
      </c>
      <c r="C1015" s="475">
        <f>'Quantities Report'!$D1015</f>
        <v>0</v>
      </c>
    </row>
    <row r="1016" spans="1:3" x14ac:dyDescent="0.25">
      <c r="A1016" s="532" t="str">
        <f>IF(ISNUMBER(VALUE(SUBSTITUTE('Quantities Report'!$A1016,"+",""))), VALUE(SUBSTITUTE('Quantities Report'!$A1016,"+","")),IF('Quantities Report'!$A1016="Totals:","End of Project",$A1015))</f>
        <v>Station</v>
      </c>
      <c r="B1016" s="473" t="str">
        <f>IF(ISNUMBER('Quantities Report'!$A1016), "",TRIM(CLEAN(SUBSTITUTE('Quantities Report'!$A1016, CHAR(160), " "))))</f>
        <v/>
      </c>
      <c r="C1016" s="475">
        <f>'Quantities Report'!$D1016</f>
        <v>0</v>
      </c>
    </row>
    <row r="1017" spans="1:3" x14ac:dyDescent="0.25">
      <c r="A1017" s="532" t="str">
        <f>IF(ISNUMBER(VALUE(SUBSTITUTE('Quantities Report'!$A1017,"+",""))), VALUE(SUBSTITUTE('Quantities Report'!$A1017,"+","")),IF('Quantities Report'!$A1017="Totals:","End of Project",$A1016))</f>
        <v>Station</v>
      </c>
      <c r="B1017" s="473" t="str">
        <f>IF(ISNUMBER('Quantities Report'!$A1017), "",TRIM(CLEAN(SUBSTITUTE('Quantities Report'!$A1017, CHAR(160), " "))))</f>
        <v/>
      </c>
      <c r="C1017" s="475">
        <f>'Quantities Report'!$D1017</f>
        <v>0</v>
      </c>
    </row>
    <row r="1018" spans="1:3" x14ac:dyDescent="0.25">
      <c r="A1018" s="532" t="str">
        <f>IF(ISNUMBER(VALUE(SUBSTITUTE('Quantities Report'!$A1018,"+",""))), VALUE(SUBSTITUTE('Quantities Report'!$A1018,"+","")),IF('Quantities Report'!$A1018="Totals:","End of Project",$A1017))</f>
        <v>Station</v>
      </c>
      <c r="B1018" s="473" t="str">
        <f>IF(ISNUMBER('Quantities Report'!$A1018), "",TRIM(CLEAN(SUBSTITUTE('Quantities Report'!$A1018, CHAR(160), " "))))</f>
        <v/>
      </c>
      <c r="C1018" s="475">
        <f>'Quantities Report'!$D1018</f>
        <v>0</v>
      </c>
    </row>
    <row r="1019" spans="1:3" x14ac:dyDescent="0.25">
      <c r="A1019" s="532" t="str">
        <f>IF(ISNUMBER(VALUE(SUBSTITUTE('Quantities Report'!$A1019,"+",""))), VALUE(SUBSTITUTE('Quantities Report'!$A1019,"+","")),IF('Quantities Report'!$A1019="Totals:","End of Project",$A1018))</f>
        <v>Station</v>
      </c>
      <c r="B1019" s="473" t="str">
        <f>IF(ISNUMBER('Quantities Report'!$A1019), "",TRIM(CLEAN(SUBSTITUTE('Quantities Report'!$A1019, CHAR(160), " "))))</f>
        <v/>
      </c>
      <c r="C1019" s="475">
        <f>'Quantities Report'!$D1019</f>
        <v>0</v>
      </c>
    </row>
    <row r="1020" spans="1:3" x14ac:dyDescent="0.25">
      <c r="A1020" s="532" t="str">
        <f>IF(ISNUMBER(VALUE(SUBSTITUTE('Quantities Report'!$A1020,"+",""))), VALUE(SUBSTITUTE('Quantities Report'!$A1020,"+","")),IF('Quantities Report'!$A1020="Totals:","End of Project",$A1019))</f>
        <v>Station</v>
      </c>
      <c r="B1020" s="473" t="str">
        <f>IF(ISNUMBER('Quantities Report'!$A1020), "",TRIM(CLEAN(SUBSTITUTE('Quantities Report'!$A1020, CHAR(160), " "))))</f>
        <v/>
      </c>
      <c r="C1020" s="475">
        <f>'Quantities Report'!$D1020</f>
        <v>0</v>
      </c>
    </row>
    <row r="1021" spans="1:3" x14ac:dyDescent="0.25">
      <c r="A1021" s="532" t="str">
        <f>IF(ISNUMBER(VALUE(SUBSTITUTE('Quantities Report'!$A1021,"+",""))), VALUE(SUBSTITUTE('Quantities Report'!$A1021,"+","")),IF('Quantities Report'!$A1021="Totals:","End of Project",$A1020))</f>
        <v>Station</v>
      </c>
      <c r="B1021" s="473" t="str">
        <f>IF(ISNUMBER('Quantities Report'!$A1021), "",TRIM(CLEAN(SUBSTITUTE('Quantities Report'!$A1021, CHAR(160), " "))))</f>
        <v/>
      </c>
      <c r="C1021" s="475">
        <f>'Quantities Report'!$D1021</f>
        <v>0</v>
      </c>
    </row>
    <row r="1022" spans="1:3" x14ac:dyDescent="0.25">
      <c r="A1022" s="532" t="str">
        <f>IF(ISNUMBER(VALUE(SUBSTITUTE('Quantities Report'!$A1022,"+",""))), VALUE(SUBSTITUTE('Quantities Report'!$A1022,"+","")),IF('Quantities Report'!$A1022="Totals:","End of Project",$A1021))</f>
        <v>Station</v>
      </c>
      <c r="B1022" s="473" t="str">
        <f>IF(ISNUMBER('Quantities Report'!$A1022), "",TRIM(CLEAN(SUBSTITUTE('Quantities Report'!$A1022, CHAR(160), " "))))</f>
        <v/>
      </c>
      <c r="C1022" s="475">
        <f>'Quantities Report'!$D1022</f>
        <v>0</v>
      </c>
    </row>
    <row r="1023" spans="1:3" x14ac:dyDescent="0.25">
      <c r="A1023" s="532" t="str">
        <f>IF(ISNUMBER(VALUE(SUBSTITUTE('Quantities Report'!$A1023,"+",""))), VALUE(SUBSTITUTE('Quantities Report'!$A1023,"+","")),IF('Quantities Report'!$A1023="Totals:","End of Project",$A1022))</f>
        <v>Station</v>
      </c>
      <c r="B1023" s="473" t="str">
        <f>IF(ISNUMBER('Quantities Report'!$A1023), "",TRIM(CLEAN(SUBSTITUTE('Quantities Report'!$A1023, CHAR(160), " "))))</f>
        <v/>
      </c>
      <c r="C1023" s="475">
        <f>'Quantities Report'!$D1023</f>
        <v>0</v>
      </c>
    </row>
    <row r="1024" spans="1:3" x14ac:dyDescent="0.25">
      <c r="A1024" s="532" t="str">
        <f>IF(ISNUMBER(VALUE(SUBSTITUTE('Quantities Report'!$A1024,"+",""))), VALUE(SUBSTITUTE('Quantities Report'!$A1024,"+","")),IF('Quantities Report'!$A1024="Totals:","End of Project",$A1023))</f>
        <v>Station</v>
      </c>
      <c r="B1024" s="473" t="str">
        <f>IF(ISNUMBER('Quantities Report'!$A1024), "",TRIM(CLEAN(SUBSTITUTE('Quantities Report'!$A1024, CHAR(160), " "))))</f>
        <v/>
      </c>
      <c r="C1024" s="475">
        <f>'Quantities Report'!$D1024</f>
        <v>0</v>
      </c>
    </row>
    <row r="1025" spans="1:3" x14ac:dyDescent="0.25">
      <c r="A1025" s="532" t="str">
        <f>IF(ISNUMBER(VALUE(SUBSTITUTE('Quantities Report'!$A1025,"+",""))), VALUE(SUBSTITUTE('Quantities Report'!$A1025,"+","")),IF('Quantities Report'!$A1025="Totals:","End of Project",$A1024))</f>
        <v>Station</v>
      </c>
      <c r="B1025" s="473" t="str">
        <f>IF(ISNUMBER('Quantities Report'!$A1025), "",TRIM(CLEAN(SUBSTITUTE('Quantities Report'!$A1025, CHAR(160), " "))))</f>
        <v/>
      </c>
      <c r="C1025" s="475">
        <f>'Quantities Report'!$D1025</f>
        <v>0</v>
      </c>
    </row>
    <row r="1026" spans="1:3" x14ac:dyDescent="0.25">
      <c r="A1026" s="532" t="str">
        <f>IF(ISNUMBER(VALUE(SUBSTITUTE('Quantities Report'!$A1026,"+",""))), VALUE(SUBSTITUTE('Quantities Report'!$A1026,"+","")),IF('Quantities Report'!$A1026="Totals:","End of Project",$A1025))</f>
        <v>Station</v>
      </c>
      <c r="B1026" s="473" t="str">
        <f>IF(ISNUMBER('Quantities Report'!$A1026), "",TRIM(CLEAN(SUBSTITUTE('Quantities Report'!$A1026, CHAR(160), " "))))</f>
        <v/>
      </c>
      <c r="C1026" s="475">
        <f>'Quantities Report'!$D1026</f>
        <v>0</v>
      </c>
    </row>
    <row r="1027" spans="1:3" x14ac:dyDescent="0.25">
      <c r="A1027" s="532" t="str">
        <f>IF(ISNUMBER(VALUE(SUBSTITUTE('Quantities Report'!$A1027,"+",""))), VALUE(SUBSTITUTE('Quantities Report'!$A1027,"+","")),IF('Quantities Report'!$A1027="Totals:","End of Project",$A1026))</f>
        <v>Station</v>
      </c>
      <c r="B1027" s="473" t="str">
        <f>IF(ISNUMBER('Quantities Report'!$A1027), "",TRIM(CLEAN(SUBSTITUTE('Quantities Report'!$A1027, CHAR(160), " "))))</f>
        <v/>
      </c>
      <c r="C1027" s="475">
        <f>'Quantities Report'!$D1027</f>
        <v>0</v>
      </c>
    </row>
    <row r="1028" spans="1:3" x14ac:dyDescent="0.25">
      <c r="A1028" s="532" t="str">
        <f>IF(ISNUMBER(VALUE(SUBSTITUTE('Quantities Report'!$A1028,"+",""))), VALUE(SUBSTITUTE('Quantities Report'!$A1028,"+","")),IF('Quantities Report'!$A1028="Totals:","End of Project",$A1027))</f>
        <v>Station</v>
      </c>
      <c r="B1028" s="473" t="str">
        <f>IF(ISNUMBER('Quantities Report'!$A1028), "",TRIM(CLEAN(SUBSTITUTE('Quantities Report'!$A1028, CHAR(160), " "))))</f>
        <v/>
      </c>
      <c r="C1028" s="475">
        <f>'Quantities Report'!$D1028</f>
        <v>0</v>
      </c>
    </row>
    <row r="1029" spans="1:3" x14ac:dyDescent="0.25">
      <c r="A1029" s="532" t="str">
        <f>IF(ISNUMBER(VALUE(SUBSTITUTE('Quantities Report'!$A1029,"+",""))), VALUE(SUBSTITUTE('Quantities Report'!$A1029,"+","")),IF('Quantities Report'!$A1029="Totals:","End of Project",$A1028))</f>
        <v>Station</v>
      </c>
      <c r="B1029" s="473" t="str">
        <f>IF(ISNUMBER('Quantities Report'!$A1029), "",TRIM(CLEAN(SUBSTITUTE('Quantities Report'!$A1029, CHAR(160), " "))))</f>
        <v/>
      </c>
      <c r="C1029" s="475">
        <f>'Quantities Report'!$D1029</f>
        <v>0</v>
      </c>
    </row>
    <row r="1030" spans="1:3" x14ac:dyDescent="0.25">
      <c r="A1030" s="532" t="str">
        <f>IF(ISNUMBER(VALUE(SUBSTITUTE('Quantities Report'!$A1030,"+",""))), VALUE(SUBSTITUTE('Quantities Report'!$A1030,"+","")),IF('Quantities Report'!$A1030="Totals:","End of Project",$A1029))</f>
        <v>Station</v>
      </c>
      <c r="B1030" s="473" t="str">
        <f>IF(ISNUMBER('Quantities Report'!$A1030), "",TRIM(CLEAN(SUBSTITUTE('Quantities Report'!$A1030, CHAR(160), " "))))</f>
        <v/>
      </c>
      <c r="C1030" s="475">
        <f>'Quantities Report'!$D1030</f>
        <v>0</v>
      </c>
    </row>
    <row r="1031" spans="1:3" x14ac:dyDescent="0.25">
      <c r="A1031" s="532" t="str">
        <f>IF(ISNUMBER(VALUE(SUBSTITUTE('Quantities Report'!$A1031,"+",""))), VALUE(SUBSTITUTE('Quantities Report'!$A1031,"+","")),IF('Quantities Report'!$A1031="Totals:","End of Project",$A1030))</f>
        <v>Station</v>
      </c>
      <c r="B1031" s="473" t="str">
        <f>IF(ISNUMBER('Quantities Report'!$A1031), "",TRIM(CLEAN(SUBSTITUTE('Quantities Report'!$A1031, CHAR(160), " "))))</f>
        <v/>
      </c>
      <c r="C1031" s="475">
        <f>'Quantities Report'!$D1031</f>
        <v>0</v>
      </c>
    </row>
    <row r="1032" spans="1:3" x14ac:dyDescent="0.25">
      <c r="A1032" s="532" t="str">
        <f>IF(ISNUMBER(VALUE(SUBSTITUTE('Quantities Report'!$A1032,"+",""))), VALUE(SUBSTITUTE('Quantities Report'!$A1032,"+","")),IF('Quantities Report'!$A1032="Totals:","End of Project",$A1031))</f>
        <v>Station</v>
      </c>
      <c r="B1032" s="473" t="str">
        <f>IF(ISNUMBER('Quantities Report'!$A1032), "",TRIM(CLEAN(SUBSTITUTE('Quantities Report'!$A1032, CHAR(160), " "))))</f>
        <v/>
      </c>
      <c r="C1032" s="475">
        <f>'Quantities Report'!$D1032</f>
        <v>0</v>
      </c>
    </row>
    <row r="1033" spans="1:3" x14ac:dyDescent="0.25">
      <c r="A1033" s="532" t="str">
        <f>IF(ISNUMBER(VALUE(SUBSTITUTE('Quantities Report'!$A1033,"+",""))), VALUE(SUBSTITUTE('Quantities Report'!$A1033,"+","")),IF('Quantities Report'!$A1033="Totals:","End of Project",$A1032))</f>
        <v>Station</v>
      </c>
      <c r="B1033" s="473" t="str">
        <f>IF(ISNUMBER('Quantities Report'!$A1033), "",TRIM(CLEAN(SUBSTITUTE('Quantities Report'!$A1033, CHAR(160), " "))))</f>
        <v/>
      </c>
      <c r="C1033" s="475">
        <f>'Quantities Report'!$D1033</f>
        <v>0</v>
      </c>
    </row>
    <row r="1034" spans="1:3" x14ac:dyDescent="0.25">
      <c r="A1034" s="532" t="str">
        <f>IF(ISNUMBER(VALUE(SUBSTITUTE('Quantities Report'!$A1034,"+",""))), VALUE(SUBSTITUTE('Quantities Report'!$A1034,"+","")),IF('Quantities Report'!$A1034="Totals:","End of Project",$A1033))</f>
        <v>Station</v>
      </c>
      <c r="B1034" s="473" t="str">
        <f>IF(ISNUMBER('Quantities Report'!$A1034), "",TRIM(CLEAN(SUBSTITUTE('Quantities Report'!$A1034, CHAR(160), " "))))</f>
        <v/>
      </c>
      <c r="C1034" s="475">
        <f>'Quantities Report'!$D1034</f>
        <v>0</v>
      </c>
    </row>
    <row r="1035" spans="1:3" x14ac:dyDescent="0.25">
      <c r="A1035" s="532" t="str">
        <f>IF(ISNUMBER(VALUE(SUBSTITUTE('Quantities Report'!$A1035,"+",""))), VALUE(SUBSTITUTE('Quantities Report'!$A1035,"+","")),IF('Quantities Report'!$A1035="Totals:","End of Project",$A1034))</f>
        <v>Station</v>
      </c>
      <c r="B1035" s="473" t="str">
        <f>IF(ISNUMBER('Quantities Report'!$A1035), "",TRIM(CLEAN(SUBSTITUTE('Quantities Report'!$A1035, CHAR(160), " "))))</f>
        <v/>
      </c>
      <c r="C1035" s="475">
        <f>'Quantities Report'!$D1035</f>
        <v>0</v>
      </c>
    </row>
    <row r="1036" spans="1:3" x14ac:dyDescent="0.25">
      <c r="A1036" s="532" t="str">
        <f>IF(ISNUMBER(VALUE(SUBSTITUTE('Quantities Report'!$A1036,"+",""))), VALUE(SUBSTITUTE('Quantities Report'!$A1036,"+","")),IF('Quantities Report'!$A1036="Totals:","End of Project",$A1035))</f>
        <v>Station</v>
      </c>
      <c r="B1036" s="473" t="str">
        <f>IF(ISNUMBER('Quantities Report'!$A1036), "",TRIM(CLEAN(SUBSTITUTE('Quantities Report'!$A1036, CHAR(160), " "))))</f>
        <v/>
      </c>
      <c r="C1036" s="475">
        <f>'Quantities Report'!$D1036</f>
        <v>0</v>
      </c>
    </row>
    <row r="1037" spans="1:3" x14ac:dyDescent="0.25">
      <c r="A1037" s="532" t="str">
        <f>IF(ISNUMBER(VALUE(SUBSTITUTE('Quantities Report'!$A1037,"+",""))), VALUE(SUBSTITUTE('Quantities Report'!$A1037,"+","")),IF('Quantities Report'!$A1037="Totals:","End of Project",$A1036))</f>
        <v>Station</v>
      </c>
      <c r="B1037" s="473" t="str">
        <f>IF(ISNUMBER('Quantities Report'!$A1037), "",TRIM(CLEAN(SUBSTITUTE('Quantities Report'!$A1037, CHAR(160), " "))))</f>
        <v/>
      </c>
      <c r="C1037" s="475">
        <f>'Quantities Report'!$D1037</f>
        <v>0</v>
      </c>
    </row>
    <row r="1038" spans="1:3" x14ac:dyDescent="0.25">
      <c r="A1038" s="532" t="str">
        <f>IF(ISNUMBER(VALUE(SUBSTITUTE('Quantities Report'!$A1038,"+",""))), VALUE(SUBSTITUTE('Quantities Report'!$A1038,"+","")),IF('Quantities Report'!$A1038="Totals:","End of Project",$A1037))</f>
        <v>Station</v>
      </c>
      <c r="B1038" s="473" t="str">
        <f>IF(ISNUMBER('Quantities Report'!$A1038), "",TRIM(CLEAN(SUBSTITUTE('Quantities Report'!$A1038, CHAR(160), " "))))</f>
        <v/>
      </c>
      <c r="C1038" s="475">
        <f>'Quantities Report'!$D1038</f>
        <v>0</v>
      </c>
    </row>
    <row r="1039" spans="1:3" x14ac:dyDescent="0.25">
      <c r="A1039" s="532" t="str">
        <f>IF(ISNUMBER(VALUE(SUBSTITUTE('Quantities Report'!$A1039,"+",""))), VALUE(SUBSTITUTE('Quantities Report'!$A1039,"+","")),IF('Quantities Report'!$A1039="Totals:","End of Project",$A1038))</f>
        <v>Station</v>
      </c>
      <c r="B1039" s="473" t="str">
        <f>IF(ISNUMBER('Quantities Report'!$A1039), "",TRIM(CLEAN(SUBSTITUTE('Quantities Report'!$A1039, CHAR(160), " "))))</f>
        <v/>
      </c>
      <c r="C1039" s="475">
        <f>'Quantities Report'!$D1039</f>
        <v>0</v>
      </c>
    </row>
    <row r="1040" spans="1:3" x14ac:dyDescent="0.25">
      <c r="A1040" s="532" t="str">
        <f>IF(ISNUMBER(VALUE(SUBSTITUTE('Quantities Report'!$A1040,"+",""))), VALUE(SUBSTITUTE('Quantities Report'!$A1040,"+","")),IF('Quantities Report'!$A1040="Totals:","End of Project",$A1039))</f>
        <v>Station</v>
      </c>
      <c r="B1040" s="473" t="str">
        <f>IF(ISNUMBER('Quantities Report'!$A1040), "",TRIM(CLEAN(SUBSTITUTE('Quantities Report'!$A1040, CHAR(160), " "))))</f>
        <v/>
      </c>
      <c r="C1040" s="475">
        <f>'Quantities Report'!$D1040</f>
        <v>0</v>
      </c>
    </row>
    <row r="1041" spans="1:3" x14ac:dyDescent="0.25">
      <c r="A1041" s="532" t="str">
        <f>IF(ISNUMBER(VALUE(SUBSTITUTE('Quantities Report'!$A1041,"+",""))), VALUE(SUBSTITUTE('Quantities Report'!$A1041,"+","")),IF('Quantities Report'!$A1041="Totals:","End of Project",$A1040))</f>
        <v>Station</v>
      </c>
      <c r="B1041" s="473" t="str">
        <f>IF(ISNUMBER('Quantities Report'!$A1041), "",TRIM(CLEAN(SUBSTITUTE('Quantities Report'!$A1041, CHAR(160), " "))))</f>
        <v/>
      </c>
      <c r="C1041" s="475">
        <f>'Quantities Report'!$D1041</f>
        <v>0</v>
      </c>
    </row>
    <row r="1042" spans="1:3" x14ac:dyDescent="0.25">
      <c r="A1042" s="532" t="str">
        <f>IF(ISNUMBER(VALUE(SUBSTITUTE('Quantities Report'!$A1042,"+",""))), VALUE(SUBSTITUTE('Quantities Report'!$A1042,"+","")),IF('Quantities Report'!$A1042="Totals:","End of Project",$A1041))</f>
        <v>Station</v>
      </c>
      <c r="B1042" s="473" t="str">
        <f>IF(ISNUMBER('Quantities Report'!$A1042), "",TRIM(CLEAN(SUBSTITUTE('Quantities Report'!$A1042, CHAR(160), " "))))</f>
        <v/>
      </c>
      <c r="C1042" s="475">
        <f>'Quantities Report'!$D1042</f>
        <v>0</v>
      </c>
    </row>
    <row r="1043" spans="1:3" x14ac:dyDescent="0.25">
      <c r="A1043" s="532" t="str">
        <f>IF(ISNUMBER(VALUE(SUBSTITUTE('Quantities Report'!$A1043,"+",""))), VALUE(SUBSTITUTE('Quantities Report'!$A1043,"+","")),IF('Quantities Report'!$A1043="Totals:","End of Project",$A1042))</f>
        <v>Station</v>
      </c>
      <c r="B1043" s="473" t="str">
        <f>IF(ISNUMBER('Quantities Report'!$A1043), "",TRIM(CLEAN(SUBSTITUTE('Quantities Report'!$A1043, CHAR(160), " "))))</f>
        <v/>
      </c>
      <c r="C1043" s="475">
        <f>'Quantities Report'!$D1043</f>
        <v>0</v>
      </c>
    </row>
    <row r="1044" spans="1:3" x14ac:dyDescent="0.25">
      <c r="A1044" s="532" t="str">
        <f>IF(ISNUMBER(VALUE(SUBSTITUTE('Quantities Report'!$A1044,"+",""))), VALUE(SUBSTITUTE('Quantities Report'!$A1044,"+","")),IF('Quantities Report'!$A1044="Totals:","End of Project",$A1043))</f>
        <v>Station</v>
      </c>
      <c r="B1044" s="473" t="str">
        <f>IF(ISNUMBER('Quantities Report'!$A1044), "",TRIM(CLEAN(SUBSTITUTE('Quantities Report'!$A1044, CHAR(160), " "))))</f>
        <v/>
      </c>
      <c r="C1044" s="475">
        <f>'Quantities Report'!$D1044</f>
        <v>0</v>
      </c>
    </row>
    <row r="1045" spans="1:3" x14ac:dyDescent="0.25">
      <c r="A1045" s="532" t="str">
        <f>IF(ISNUMBER(VALUE(SUBSTITUTE('Quantities Report'!$A1045,"+",""))), VALUE(SUBSTITUTE('Quantities Report'!$A1045,"+","")),IF('Quantities Report'!$A1045="Totals:","End of Project",$A1044))</f>
        <v>Station</v>
      </c>
      <c r="B1045" s="473" t="str">
        <f>IF(ISNUMBER('Quantities Report'!$A1045), "",TRIM(CLEAN(SUBSTITUTE('Quantities Report'!$A1045, CHAR(160), " "))))</f>
        <v/>
      </c>
      <c r="C1045" s="475">
        <f>'Quantities Report'!$D1045</f>
        <v>0</v>
      </c>
    </row>
    <row r="1046" spans="1:3" x14ac:dyDescent="0.25">
      <c r="A1046" s="532" t="str">
        <f>IF(ISNUMBER(VALUE(SUBSTITUTE('Quantities Report'!$A1046,"+",""))), VALUE(SUBSTITUTE('Quantities Report'!$A1046,"+","")),IF('Quantities Report'!$A1046="Totals:","End of Project",$A1045))</f>
        <v>Station</v>
      </c>
      <c r="B1046" s="473" t="str">
        <f>IF(ISNUMBER('Quantities Report'!$A1046), "",TRIM(CLEAN(SUBSTITUTE('Quantities Report'!$A1046, CHAR(160), " "))))</f>
        <v/>
      </c>
      <c r="C1046" s="475">
        <f>'Quantities Report'!$D1046</f>
        <v>0</v>
      </c>
    </row>
    <row r="1047" spans="1:3" x14ac:dyDescent="0.25">
      <c r="A1047" s="532" t="str">
        <f>IF(ISNUMBER(VALUE(SUBSTITUTE('Quantities Report'!$A1047,"+",""))), VALUE(SUBSTITUTE('Quantities Report'!$A1047,"+","")),IF('Quantities Report'!$A1047="Totals:","End of Project",$A1046))</f>
        <v>Station</v>
      </c>
      <c r="B1047" s="473" t="str">
        <f>IF(ISNUMBER('Quantities Report'!$A1047), "",TRIM(CLEAN(SUBSTITUTE('Quantities Report'!$A1047, CHAR(160), " "))))</f>
        <v/>
      </c>
      <c r="C1047" s="475">
        <f>'Quantities Report'!$D1047</f>
        <v>0</v>
      </c>
    </row>
    <row r="1048" spans="1:3" x14ac:dyDescent="0.25">
      <c r="A1048" s="532" t="str">
        <f>IF(ISNUMBER(VALUE(SUBSTITUTE('Quantities Report'!$A1048,"+",""))), VALUE(SUBSTITUTE('Quantities Report'!$A1048,"+","")),IF('Quantities Report'!$A1048="Totals:","End of Project",$A1047))</f>
        <v>Station</v>
      </c>
      <c r="B1048" s="473" t="str">
        <f>IF(ISNUMBER('Quantities Report'!$A1048), "",TRIM(CLEAN(SUBSTITUTE('Quantities Report'!$A1048, CHAR(160), " "))))</f>
        <v/>
      </c>
      <c r="C1048" s="475">
        <f>'Quantities Report'!$D1048</f>
        <v>0</v>
      </c>
    </row>
    <row r="1049" spans="1:3" x14ac:dyDescent="0.25">
      <c r="A1049" s="532" t="str">
        <f>IF(ISNUMBER(VALUE(SUBSTITUTE('Quantities Report'!$A1049,"+",""))), VALUE(SUBSTITUTE('Quantities Report'!$A1049,"+","")),IF('Quantities Report'!$A1049="Totals:","End of Project",$A1048))</f>
        <v>Station</v>
      </c>
      <c r="B1049" s="473" t="str">
        <f>IF(ISNUMBER('Quantities Report'!$A1049), "",TRIM(CLEAN(SUBSTITUTE('Quantities Report'!$A1049, CHAR(160), " "))))</f>
        <v/>
      </c>
      <c r="C1049" s="475">
        <f>'Quantities Report'!$D1049</f>
        <v>0</v>
      </c>
    </row>
    <row r="1050" spans="1:3" x14ac:dyDescent="0.25">
      <c r="A1050" s="532" t="str">
        <f>IF(ISNUMBER(VALUE(SUBSTITUTE('Quantities Report'!$A1050,"+",""))), VALUE(SUBSTITUTE('Quantities Report'!$A1050,"+","")),IF('Quantities Report'!$A1050="Totals:","End of Project",$A1049))</f>
        <v>Station</v>
      </c>
      <c r="B1050" s="473" t="str">
        <f>IF(ISNUMBER('Quantities Report'!$A1050), "",TRIM(CLEAN(SUBSTITUTE('Quantities Report'!$A1050, CHAR(160), " "))))</f>
        <v/>
      </c>
      <c r="C1050" s="475">
        <f>'Quantities Report'!$D1050</f>
        <v>0</v>
      </c>
    </row>
    <row r="1051" spans="1:3" x14ac:dyDescent="0.25">
      <c r="A1051" s="532" t="str">
        <f>IF(ISNUMBER(VALUE(SUBSTITUTE('Quantities Report'!$A1051,"+",""))), VALUE(SUBSTITUTE('Quantities Report'!$A1051,"+","")),IF('Quantities Report'!$A1051="Totals:","End of Project",$A1050))</f>
        <v>Station</v>
      </c>
      <c r="B1051" s="473" t="str">
        <f>IF(ISNUMBER('Quantities Report'!$A1051), "",TRIM(CLEAN(SUBSTITUTE('Quantities Report'!$A1051, CHAR(160), " "))))</f>
        <v/>
      </c>
      <c r="C1051" s="475">
        <f>'Quantities Report'!$D1051</f>
        <v>0</v>
      </c>
    </row>
    <row r="1052" spans="1:3" x14ac:dyDescent="0.25">
      <c r="A1052" s="532" t="str">
        <f>IF(ISNUMBER(VALUE(SUBSTITUTE('Quantities Report'!$A1052,"+",""))), VALUE(SUBSTITUTE('Quantities Report'!$A1052,"+","")),IF('Quantities Report'!$A1052="Totals:","End of Project",$A1051))</f>
        <v>Station</v>
      </c>
      <c r="B1052" s="473" t="str">
        <f>IF(ISNUMBER('Quantities Report'!$A1052), "",TRIM(CLEAN(SUBSTITUTE('Quantities Report'!$A1052, CHAR(160), " "))))</f>
        <v/>
      </c>
      <c r="C1052" s="475">
        <f>'Quantities Report'!$D1052</f>
        <v>0</v>
      </c>
    </row>
    <row r="1053" spans="1:3" x14ac:dyDescent="0.25">
      <c r="A1053" s="532" t="str">
        <f>IF(ISNUMBER(VALUE(SUBSTITUTE('Quantities Report'!$A1053,"+",""))), VALUE(SUBSTITUTE('Quantities Report'!$A1053,"+","")),IF('Quantities Report'!$A1053="Totals:","End of Project",$A1052))</f>
        <v>Station</v>
      </c>
      <c r="B1053" s="473" t="str">
        <f>IF(ISNUMBER('Quantities Report'!$A1053), "",TRIM(CLEAN(SUBSTITUTE('Quantities Report'!$A1053, CHAR(160), " "))))</f>
        <v/>
      </c>
      <c r="C1053" s="475">
        <f>'Quantities Report'!$D1053</f>
        <v>0</v>
      </c>
    </row>
    <row r="1054" spans="1:3" x14ac:dyDescent="0.25">
      <c r="A1054" s="532" t="str">
        <f>IF(ISNUMBER(VALUE(SUBSTITUTE('Quantities Report'!$A1054,"+",""))), VALUE(SUBSTITUTE('Quantities Report'!$A1054,"+","")),IF('Quantities Report'!$A1054="Totals:","End of Project",$A1053))</f>
        <v>Station</v>
      </c>
      <c r="B1054" s="473" t="str">
        <f>IF(ISNUMBER('Quantities Report'!$A1054), "",TRIM(CLEAN(SUBSTITUTE('Quantities Report'!$A1054, CHAR(160), " "))))</f>
        <v/>
      </c>
      <c r="C1054" s="475">
        <f>'Quantities Report'!$D1054</f>
        <v>0</v>
      </c>
    </row>
    <row r="1055" spans="1:3" x14ac:dyDescent="0.25">
      <c r="A1055" s="532" t="str">
        <f>IF(ISNUMBER(VALUE(SUBSTITUTE('Quantities Report'!$A1055,"+",""))), VALUE(SUBSTITUTE('Quantities Report'!$A1055,"+","")),IF('Quantities Report'!$A1055="Totals:","End of Project",$A1054))</f>
        <v>Station</v>
      </c>
      <c r="B1055" s="473" t="str">
        <f>IF(ISNUMBER('Quantities Report'!$A1055), "",TRIM(CLEAN(SUBSTITUTE('Quantities Report'!$A1055, CHAR(160), " "))))</f>
        <v/>
      </c>
      <c r="C1055" s="475">
        <f>'Quantities Report'!$D1055</f>
        <v>0</v>
      </c>
    </row>
    <row r="1056" spans="1:3" x14ac:dyDescent="0.25">
      <c r="A1056" s="532" t="str">
        <f>IF(ISNUMBER(VALUE(SUBSTITUTE('Quantities Report'!$A1056,"+",""))), VALUE(SUBSTITUTE('Quantities Report'!$A1056,"+","")),IF('Quantities Report'!$A1056="Totals:","End of Project",$A1055))</f>
        <v>Station</v>
      </c>
      <c r="B1056" s="473" t="str">
        <f>IF(ISNUMBER('Quantities Report'!$A1056), "",TRIM(CLEAN(SUBSTITUTE('Quantities Report'!$A1056, CHAR(160), " "))))</f>
        <v/>
      </c>
      <c r="C1056" s="475">
        <f>'Quantities Report'!$D1056</f>
        <v>0</v>
      </c>
    </row>
    <row r="1057" spans="1:3" x14ac:dyDescent="0.25">
      <c r="A1057" s="532" t="str">
        <f>IF(ISNUMBER(VALUE(SUBSTITUTE('Quantities Report'!$A1057,"+",""))), VALUE(SUBSTITUTE('Quantities Report'!$A1057,"+","")),IF('Quantities Report'!$A1057="Totals:","End of Project",$A1056))</f>
        <v>Station</v>
      </c>
      <c r="B1057" s="473" t="str">
        <f>IF(ISNUMBER('Quantities Report'!$A1057), "",TRIM(CLEAN(SUBSTITUTE('Quantities Report'!$A1057, CHAR(160), " "))))</f>
        <v/>
      </c>
      <c r="C1057" s="475">
        <f>'Quantities Report'!$D1057</f>
        <v>0</v>
      </c>
    </row>
    <row r="1058" spans="1:3" x14ac:dyDescent="0.25">
      <c r="A1058" s="532" t="str">
        <f>IF(ISNUMBER(VALUE(SUBSTITUTE('Quantities Report'!$A1058,"+",""))), VALUE(SUBSTITUTE('Quantities Report'!$A1058,"+","")),IF('Quantities Report'!$A1058="Totals:","End of Project",$A1057))</f>
        <v>Station</v>
      </c>
      <c r="B1058" s="473" t="str">
        <f>IF(ISNUMBER('Quantities Report'!$A1058), "",TRIM(CLEAN(SUBSTITUTE('Quantities Report'!$A1058, CHAR(160), " "))))</f>
        <v/>
      </c>
      <c r="C1058" s="475">
        <f>'Quantities Report'!$D1058</f>
        <v>0</v>
      </c>
    </row>
    <row r="1059" spans="1:3" x14ac:dyDescent="0.25">
      <c r="A1059" s="532" t="str">
        <f>IF(ISNUMBER(VALUE(SUBSTITUTE('Quantities Report'!$A1059,"+",""))), VALUE(SUBSTITUTE('Quantities Report'!$A1059,"+","")),IF('Quantities Report'!$A1059="Totals:","End of Project",$A1058))</f>
        <v>Station</v>
      </c>
      <c r="B1059" s="473" t="str">
        <f>IF(ISNUMBER('Quantities Report'!$A1059), "",TRIM(CLEAN(SUBSTITUTE('Quantities Report'!$A1059, CHAR(160), " "))))</f>
        <v/>
      </c>
      <c r="C1059" s="475">
        <f>'Quantities Report'!$D1059</f>
        <v>0</v>
      </c>
    </row>
    <row r="1060" spans="1:3" x14ac:dyDescent="0.25">
      <c r="A1060" s="532" t="str">
        <f>IF(ISNUMBER(VALUE(SUBSTITUTE('Quantities Report'!$A1060,"+",""))), VALUE(SUBSTITUTE('Quantities Report'!$A1060,"+","")),IF('Quantities Report'!$A1060="Totals:","End of Project",$A1059))</f>
        <v>Station</v>
      </c>
      <c r="B1060" s="473" t="str">
        <f>IF(ISNUMBER('Quantities Report'!$A1060), "",TRIM(CLEAN(SUBSTITUTE('Quantities Report'!$A1060, CHAR(160), " "))))</f>
        <v/>
      </c>
      <c r="C1060" s="475">
        <f>'Quantities Report'!$D1060</f>
        <v>0</v>
      </c>
    </row>
    <row r="1061" spans="1:3" x14ac:dyDescent="0.25">
      <c r="A1061" s="532" t="str">
        <f>IF(ISNUMBER(VALUE(SUBSTITUTE('Quantities Report'!$A1061,"+",""))), VALUE(SUBSTITUTE('Quantities Report'!$A1061,"+","")),IF('Quantities Report'!$A1061="Totals:","End of Project",$A1060))</f>
        <v>Station</v>
      </c>
      <c r="B1061" s="473" t="str">
        <f>IF(ISNUMBER('Quantities Report'!$A1061), "",TRIM(CLEAN(SUBSTITUTE('Quantities Report'!$A1061, CHAR(160), " "))))</f>
        <v/>
      </c>
      <c r="C1061" s="475">
        <f>'Quantities Report'!$D1061</f>
        <v>0</v>
      </c>
    </row>
    <row r="1062" spans="1:3" x14ac:dyDescent="0.25">
      <c r="A1062" s="532" t="str">
        <f>IF(ISNUMBER(VALUE(SUBSTITUTE('Quantities Report'!$A1062,"+",""))), VALUE(SUBSTITUTE('Quantities Report'!$A1062,"+","")),IF('Quantities Report'!$A1062="Totals:","End of Project",$A1061))</f>
        <v>Station</v>
      </c>
      <c r="B1062" s="473" t="str">
        <f>IF(ISNUMBER('Quantities Report'!$A1062), "",TRIM(CLEAN(SUBSTITUTE('Quantities Report'!$A1062, CHAR(160), " "))))</f>
        <v/>
      </c>
      <c r="C1062" s="475">
        <f>'Quantities Report'!$D1062</f>
        <v>0</v>
      </c>
    </row>
    <row r="1063" spans="1:3" x14ac:dyDescent="0.25">
      <c r="A1063" s="532" t="str">
        <f>IF(ISNUMBER(VALUE(SUBSTITUTE('Quantities Report'!$A1063,"+",""))), VALUE(SUBSTITUTE('Quantities Report'!$A1063,"+","")),IF('Quantities Report'!$A1063="Totals:","End of Project",$A1062))</f>
        <v>Station</v>
      </c>
      <c r="B1063" s="473" t="str">
        <f>IF(ISNUMBER('Quantities Report'!$A1063), "",TRIM(CLEAN(SUBSTITUTE('Quantities Report'!$A1063, CHAR(160), " "))))</f>
        <v/>
      </c>
      <c r="C1063" s="475">
        <f>'Quantities Report'!$D1063</f>
        <v>0</v>
      </c>
    </row>
    <row r="1064" spans="1:3" x14ac:dyDescent="0.25">
      <c r="A1064" s="532" t="str">
        <f>IF(ISNUMBER(VALUE(SUBSTITUTE('Quantities Report'!$A1064,"+",""))), VALUE(SUBSTITUTE('Quantities Report'!$A1064,"+","")),IF('Quantities Report'!$A1064="Totals:","End of Project",$A1063))</f>
        <v>Station</v>
      </c>
      <c r="B1064" s="473" t="str">
        <f>IF(ISNUMBER('Quantities Report'!$A1064), "",TRIM(CLEAN(SUBSTITUTE('Quantities Report'!$A1064, CHAR(160), " "))))</f>
        <v/>
      </c>
      <c r="C1064" s="475">
        <f>'Quantities Report'!$D1064</f>
        <v>0</v>
      </c>
    </row>
    <row r="1065" spans="1:3" x14ac:dyDescent="0.25">
      <c r="A1065" s="532" t="str">
        <f>IF(ISNUMBER(VALUE(SUBSTITUTE('Quantities Report'!$A1065,"+",""))), VALUE(SUBSTITUTE('Quantities Report'!$A1065,"+","")),IF('Quantities Report'!$A1065="Totals:","End of Project",$A1064))</f>
        <v>Station</v>
      </c>
      <c r="B1065" s="473" t="str">
        <f>IF(ISNUMBER('Quantities Report'!$A1065), "",TRIM(CLEAN(SUBSTITUTE('Quantities Report'!$A1065, CHAR(160), " "))))</f>
        <v/>
      </c>
      <c r="C1065" s="475">
        <f>'Quantities Report'!$D1065</f>
        <v>0</v>
      </c>
    </row>
    <row r="1066" spans="1:3" x14ac:dyDescent="0.25">
      <c r="A1066" s="532" t="str">
        <f>IF(ISNUMBER(VALUE(SUBSTITUTE('Quantities Report'!$A1066,"+",""))), VALUE(SUBSTITUTE('Quantities Report'!$A1066,"+","")),IF('Quantities Report'!$A1066="Totals:","End of Project",$A1065))</f>
        <v>Station</v>
      </c>
      <c r="B1066" s="473" t="str">
        <f>IF(ISNUMBER('Quantities Report'!$A1066), "",TRIM(CLEAN(SUBSTITUTE('Quantities Report'!$A1066, CHAR(160), " "))))</f>
        <v/>
      </c>
      <c r="C1066" s="475">
        <f>'Quantities Report'!$D1066</f>
        <v>0</v>
      </c>
    </row>
    <row r="1067" spans="1:3" x14ac:dyDescent="0.25">
      <c r="A1067" s="532" t="str">
        <f>IF(ISNUMBER(VALUE(SUBSTITUTE('Quantities Report'!$A1067,"+",""))), VALUE(SUBSTITUTE('Quantities Report'!$A1067,"+","")),IF('Quantities Report'!$A1067="Totals:","End of Project",$A1066))</f>
        <v>Station</v>
      </c>
      <c r="B1067" s="473" t="str">
        <f>IF(ISNUMBER('Quantities Report'!$A1067), "",TRIM(CLEAN(SUBSTITUTE('Quantities Report'!$A1067, CHAR(160), " "))))</f>
        <v/>
      </c>
      <c r="C1067" s="475">
        <f>'Quantities Report'!$D1067</f>
        <v>0</v>
      </c>
    </row>
    <row r="1068" spans="1:3" x14ac:dyDescent="0.25">
      <c r="A1068" s="532" t="str">
        <f>IF(ISNUMBER(VALUE(SUBSTITUTE('Quantities Report'!$A1068,"+",""))), VALUE(SUBSTITUTE('Quantities Report'!$A1068,"+","")),IF('Quantities Report'!$A1068="Totals:","End of Project",$A1067))</f>
        <v>Station</v>
      </c>
      <c r="B1068" s="473" t="str">
        <f>IF(ISNUMBER('Quantities Report'!$A1068), "",TRIM(CLEAN(SUBSTITUTE('Quantities Report'!$A1068, CHAR(160), " "))))</f>
        <v/>
      </c>
      <c r="C1068" s="475">
        <f>'Quantities Report'!$D1068</f>
        <v>0</v>
      </c>
    </row>
    <row r="1069" spans="1:3" x14ac:dyDescent="0.25">
      <c r="A1069" s="532" t="str">
        <f>IF(ISNUMBER(VALUE(SUBSTITUTE('Quantities Report'!$A1069,"+",""))), VALUE(SUBSTITUTE('Quantities Report'!$A1069,"+","")),IF('Quantities Report'!$A1069="Totals:","End of Project",$A1068))</f>
        <v>Station</v>
      </c>
      <c r="B1069" s="473" t="str">
        <f>IF(ISNUMBER('Quantities Report'!$A1069), "",TRIM(CLEAN(SUBSTITUTE('Quantities Report'!$A1069, CHAR(160), " "))))</f>
        <v/>
      </c>
      <c r="C1069" s="475">
        <f>'Quantities Report'!$D1069</f>
        <v>0</v>
      </c>
    </row>
    <row r="1070" spans="1:3" x14ac:dyDescent="0.25">
      <c r="A1070" s="532" t="str">
        <f>IF(ISNUMBER(VALUE(SUBSTITUTE('Quantities Report'!$A1070,"+",""))), VALUE(SUBSTITUTE('Quantities Report'!$A1070,"+","")),IF('Quantities Report'!$A1070="Totals:","End of Project",$A1069))</f>
        <v>Station</v>
      </c>
      <c r="B1070" s="473" t="str">
        <f>IF(ISNUMBER('Quantities Report'!$A1070), "",TRIM(CLEAN(SUBSTITUTE('Quantities Report'!$A1070, CHAR(160), " "))))</f>
        <v/>
      </c>
      <c r="C1070" s="475">
        <f>'Quantities Report'!$D1070</f>
        <v>0</v>
      </c>
    </row>
    <row r="1071" spans="1:3" x14ac:dyDescent="0.25">
      <c r="A1071" s="532" t="str">
        <f>IF(ISNUMBER(VALUE(SUBSTITUTE('Quantities Report'!$A1071,"+",""))), VALUE(SUBSTITUTE('Quantities Report'!$A1071,"+","")),IF('Quantities Report'!$A1071="Totals:","End of Project",$A1070))</f>
        <v>Station</v>
      </c>
      <c r="B1071" s="473" t="str">
        <f>IF(ISNUMBER('Quantities Report'!$A1071), "",TRIM(CLEAN(SUBSTITUTE('Quantities Report'!$A1071, CHAR(160), " "))))</f>
        <v/>
      </c>
      <c r="C1071" s="475">
        <f>'Quantities Report'!$D1071</f>
        <v>0</v>
      </c>
    </row>
    <row r="1072" spans="1:3" x14ac:dyDescent="0.25">
      <c r="A1072" s="532" t="str">
        <f>IF(ISNUMBER(VALUE(SUBSTITUTE('Quantities Report'!$A1072,"+",""))), VALUE(SUBSTITUTE('Quantities Report'!$A1072,"+","")),IF('Quantities Report'!$A1072="Totals:","End of Project",$A1071))</f>
        <v>Station</v>
      </c>
      <c r="B1072" s="473" t="str">
        <f>IF(ISNUMBER('Quantities Report'!$A1072), "",TRIM(CLEAN(SUBSTITUTE('Quantities Report'!$A1072, CHAR(160), " "))))</f>
        <v/>
      </c>
      <c r="C1072" s="475">
        <f>'Quantities Report'!$D1072</f>
        <v>0</v>
      </c>
    </row>
    <row r="1073" spans="1:3" x14ac:dyDescent="0.25">
      <c r="A1073" s="532" t="str">
        <f>IF(ISNUMBER(VALUE(SUBSTITUTE('Quantities Report'!$A1073,"+",""))), VALUE(SUBSTITUTE('Quantities Report'!$A1073,"+","")),IF('Quantities Report'!$A1073="Totals:","End of Project",$A1072))</f>
        <v>Station</v>
      </c>
      <c r="B1073" s="473" t="str">
        <f>IF(ISNUMBER('Quantities Report'!$A1073), "",TRIM(CLEAN(SUBSTITUTE('Quantities Report'!$A1073, CHAR(160), " "))))</f>
        <v/>
      </c>
      <c r="C1073" s="475">
        <f>'Quantities Report'!$D1073</f>
        <v>0</v>
      </c>
    </row>
    <row r="1074" spans="1:3" x14ac:dyDescent="0.25">
      <c r="A1074" s="532" t="str">
        <f>IF(ISNUMBER(VALUE(SUBSTITUTE('Quantities Report'!$A1074,"+",""))), VALUE(SUBSTITUTE('Quantities Report'!$A1074,"+","")),IF('Quantities Report'!$A1074="Totals:","End of Project",$A1073))</f>
        <v>Station</v>
      </c>
      <c r="B1074" s="473" t="str">
        <f>IF(ISNUMBER('Quantities Report'!$A1074), "",TRIM(CLEAN(SUBSTITUTE('Quantities Report'!$A1074, CHAR(160), " "))))</f>
        <v/>
      </c>
      <c r="C1074" s="475">
        <f>'Quantities Report'!$D1074</f>
        <v>0</v>
      </c>
    </row>
    <row r="1075" spans="1:3" x14ac:dyDescent="0.25">
      <c r="A1075" s="532" t="str">
        <f>IF(ISNUMBER(VALUE(SUBSTITUTE('Quantities Report'!$A1075,"+",""))), VALUE(SUBSTITUTE('Quantities Report'!$A1075,"+","")),IF('Quantities Report'!$A1075="Totals:","End of Project",$A1074))</f>
        <v>Station</v>
      </c>
      <c r="B1075" s="473" t="str">
        <f>IF(ISNUMBER('Quantities Report'!$A1075), "",TRIM(CLEAN(SUBSTITUTE('Quantities Report'!$A1075, CHAR(160), " "))))</f>
        <v/>
      </c>
      <c r="C1075" s="475">
        <f>'Quantities Report'!$D1075</f>
        <v>0</v>
      </c>
    </row>
    <row r="1076" spans="1:3" x14ac:dyDescent="0.25">
      <c r="A1076" s="532" t="str">
        <f>IF(ISNUMBER(VALUE(SUBSTITUTE('Quantities Report'!$A1076,"+",""))), VALUE(SUBSTITUTE('Quantities Report'!$A1076,"+","")),IF('Quantities Report'!$A1076="Totals:","End of Project",$A1075))</f>
        <v>Station</v>
      </c>
      <c r="B1076" s="473" t="str">
        <f>IF(ISNUMBER('Quantities Report'!$A1076), "",TRIM(CLEAN(SUBSTITUTE('Quantities Report'!$A1076, CHAR(160), " "))))</f>
        <v/>
      </c>
      <c r="C1076" s="475">
        <f>'Quantities Report'!$D1076</f>
        <v>0</v>
      </c>
    </row>
    <row r="1077" spans="1:3" x14ac:dyDescent="0.25">
      <c r="A1077" s="532" t="str">
        <f>IF(ISNUMBER(VALUE(SUBSTITUTE('Quantities Report'!$A1077,"+",""))), VALUE(SUBSTITUTE('Quantities Report'!$A1077,"+","")),IF('Quantities Report'!$A1077="Totals:","End of Project",$A1076))</f>
        <v>Station</v>
      </c>
      <c r="B1077" s="473" t="str">
        <f>IF(ISNUMBER('Quantities Report'!$A1077), "",TRIM(CLEAN(SUBSTITUTE('Quantities Report'!$A1077, CHAR(160), " "))))</f>
        <v/>
      </c>
      <c r="C1077" s="475">
        <f>'Quantities Report'!$D1077</f>
        <v>0</v>
      </c>
    </row>
    <row r="1078" spans="1:3" x14ac:dyDescent="0.25">
      <c r="A1078" s="532" t="str">
        <f>IF(ISNUMBER(VALUE(SUBSTITUTE('Quantities Report'!$A1078,"+",""))), VALUE(SUBSTITUTE('Quantities Report'!$A1078,"+","")),IF('Quantities Report'!$A1078="Totals:","End of Project",$A1077))</f>
        <v>Station</v>
      </c>
      <c r="B1078" s="473" t="str">
        <f>IF(ISNUMBER('Quantities Report'!$A1078), "",TRIM(CLEAN(SUBSTITUTE('Quantities Report'!$A1078, CHAR(160), " "))))</f>
        <v/>
      </c>
      <c r="C1078" s="475">
        <f>'Quantities Report'!$D1078</f>
        <v>0</v>
      </c>
    </row>
    <row r="1079" spans="1:3" x14ac:dyDescent="0.25">
      <c r="A1079" s="532" t="str">
        <f>IF(ISNUMBER(VALUE(SUBSTITUTE('Quantities Report'!$A1079,"+",""))), VALUE(SUBSTITUTE('Quantities Report'!$A1079,"+","")),IF('Quantities Report'!$A1079="Totals:","End of Project",$A1078))</f>
        <v>Station</v>
      </c>
      <c r="B1079" s="473" t="str">
        <f>IF(ISNUMBER('Quantities Report'!$A1079), "",TRIM(CLEAN(SUBSTITUTE('Quantities Report'!$A1079, CHAR(160), " "))))</f>
        <v/>
      </c>
      <c r="C1079" s="475">
        <f>'Quantities Report'!$D1079</f>
        <v>0</v>
      </c>
    </row>
    <row r="1080" spans="1:3" x14ac:dyDescent="0.25">
      <c r="A1080" s="532" t="str">
        <f>IF(ISNUMBER(VALUE(SUBSTITUTE('Quantities Report'!$A1080,"+",""))), VALUE(SUBSTITUTE('Quantities Report'!$A1080,"+","")),IF('Quantities Report'!$A1080="Totals:","End of Project",$A1079))</f>
        <v>Station</v>
      </c>
      <c r="B1080" s="473" t="str">
        <f>IF(ISNUMBER('Quantities Report'!$A1080), "",TRIM(CLEAN(SUBSTITUTE('Quantities Report'!$A1080, CHAR(160), " "))))</f>
        <v/>
      </c>
      <c r="C1080" s="475">
        <f>'Quantities Report'!$D1080</f>
        <v>0</v>
      </c>
    </row>
    <row r="1081" spans="1:3" x14ac:dyDescent="0.25">
      <c r="A1081" s="532" t="str">
        <f>IF(ISNUMBER(VALUE(SUBSTITUTE('Quantities Report'!$A1081,"+",""))), VALUE(SUBSTITUTE('Quantities Report'!$A1081,"+","")),IF('Quantities Report'!$A1081="Totals:","End of Project",$A1080))</f>
        <v>Station</v>
      </c>
      <c r="B1081" s="473" t="str">
        <f>IF(ISNUMBER('Quantities Report'!$A1081), "",TRIM(CLEAN(SUBSTITUTE('Quantities Report'!$A1081, CHAR(160), " "))))</f>
        <v/>
      </c>
      <c r="C1081" s="475">
        <f>'Quantities Report'!$D1081</f>
        <v>0</v>
      </c>
    </row>
    <row r="1082" spans="1:3" x14ac:dyDescent="0.25">
      <c r="A1082" s="532" t="str">
        <f>IF(ISNUMBER(VALUE(SUBSTITUTE('Quantities Report'!$A1082,"+",""))), VALUE(SUBSTITUTE('Quantities Report'!$A1082,"+","")),IF('Quantities Report'!$A1082="Totals:","End of Project",$A1081))</f>
        <v>Station</v>
      </c>
      <c r="B1082" s="473" t="str">
        <f>IF(ISNUMBER('Quantities Report'!$A1082), "",TRIM(CLEAN(SUBSTITUTE('Quantities Report'!$A1082, CHAR(160), " "))))</f>
        <v/>
      </c>
      <c r="C1082" s="475">
        <f>'Quantities Report'!$D1082</f>
        <v>0</v>
      </c>
    </row>
    <row r="1083" spans="1:3" x14ac:dyDescent="0.25">
      <c r="A1083" s="532" t="str">
        <f>IF(ISNUMBER(VALUE(SUBSTITUTE('Quantities Report'!$A1083,"+",""))), VALUE(SUBSTITUTE('Quantities Report'!$A1083,"+","")),IF('Quantities Report'!$A1083="Totals:","End of Project",$A1082))</f>
        <v>Station</v>
      </c>
      <c r="B1083" s="473" t="str">
        <f>IF(ISNUMBER('Quantities Report'!$A1083), "",TRIM(CLEAN(SUBSTITUTE('Quantities Report'!$A1083, CHAR(160), " "))))</f>
        <v/>
      </c>
      <c r="C1083" s="475">
        <f>'Quantities Report'!$D1083</f>
        <v>0</v>
      </c>
    </row>
    <row r="1084" spans="1:3" x14ac:dyDescent="0.25">
      <c r="A1084" s="532" t="str">
        <f>IF(ISNUMBER(VALUE(SUBSTITUTE('Quantities Report'!$A1084,"+",""))), VALUE(SUBSTITUTE('Quantities Report'!$A1084,"+","")),IF('Quantities Report'!$A1084="Totals:","End of Project",$A1083))</f>
        <v>Station</v>
      </c>
      <c r="B1084" s="473" t="str">
        <f>IF(ISNUMBER('Quantities Report'!$A1084), "",TRIM(CLEAN(SUBSTITUTE('Quantities Report'!$A1084, CHAR(160), " "))))</f>
        <v/>
      </c>
      <c r="C1084" s="475">
        <f>'Quantities Report'!$D1084</f>
        <v>0</v>
      </c>
    </row>
    <row r="1085" spans="1:3" x14ac:dyDescent="0.25">
      <c r="A1085" s="532" t="str">
        <f>IF(ISNUMBER(VALUE(SUBSTITUTE('Quantities Report'!$A1085,"+",""))), VALUE(SUBSTITUTE('Quantities Report'!$A1085,"+","")),IF('Quantities Report'!$A1085="Totals:","End of Project",$A1084))</f>
        <v>Station</v>
      </c>
      <c r="B1085" s="473" t="str">
        <f>IF(ISNUMBER('Quantities Report'!$A1085), "",TRIM(CLEAN(SUBSTITUTE('Quantities Report'!$A1085, CHAR(160), " "))))</f>
        <v/>
      </c>
      <c r="C1085" s="475">
        <f>'Quantities Report'!$D1085</f>
        <v>0</v>
      </c>
    </row>
    <row r="1086" spans="1:3" x14ac:dyDescent="0.25">
      <c r="A1086" s="532" t="str">
        <f>IF(ISNUMBER(VALUE(SUBSTITUTE('Quantities Report'!$A1086,"+",""))), VALUE(SUBSTITUTE('Quantities Report'!$A1086,"+","")),IF('Quantities Report'!$A1086="Totals:","End of Project",$A1085))</f>
        <v>Station</v>
      </c>
      <c r="B1086" s="473" t="str">
        <f>IF(ISNUMBER('Quantities Report'!$A1086), "",TRIM(CLEAN(SUBSTITUTE('Quantities Report'!$A1086, CHAR(160), " "))))</f>
        <v/>
      </c>
      <c r="C1086" s="475">
        <f>'Quantities Report'!$D1086</f>
        <v>0</v>
      </c>
    </row>
    <row r="1087" spans="1:3" x14ac:dyDescent="0.25">
      <c r="A1087" s="532" t="str">
        <f>IF(ISNUMBER(VALUE(SUBSTITUTE('Quantities Report'!$A1087,"+",""))), VALUE(SUBSTITUTE('Quantities Report'!$A1087,"+","")),IF('Quantities Report'!$A1087="Totals:","End of Project",$A1086))</f>
        <v>Station</v>
      </c>
      <c r="B1087" s="473" t="str">
        <f>IF(ISNUMBER('Quantities Report'!$A1087), "",TRIM(CLEAN(SUBSTITUTE('Quantities Report'!$A1087, CHAR(160), " "))))</f>
        <v/>
      </c>
      <c r="C1087" s="475">
        <f>'Quantities Report'!$D1087</f>
        <v>0</v>
      </c>
    </row>
    <row r="1088" spans="1:3" x14ac:dyDescent="0.25">
      <c r="A1088" s="532" t="str">
        <f>IF(ISNUMBER(VALUE(SUBSTITUTE('Quantities Report'!$A1088,"+",""))), VALUE(SUBSTITUTE('Quantities Report'!$A1088,"+","")),IF('Quantities Report'!$A1088="Totals:","End of Project",$A1087))</f>
        <v>Station</v>
      </c>
      <c r="B1088" s="473" t="str">
        <f>IF(ISNUMBER('Quantities Report'!$A1088), "",TRIM(CLEAN(SUBSTITUTE('Quantities Report'!$A1088, CHAR(160), " "))))</f>
        <v/>
      </c>
      <c r="C1088" s="475">
        <f>'Quantities Report'!$D1088</f>
        <v>0</v>
      </c>
    </row>
    <row r="1089" spans="1:3" x14ac:dyDescent="0.25">
      <c r="A1089" s="532" t="str">
        <f>IF(ISNUMBER(VALUE(SUBSTITUTE('Quantities Report'!$A1089,"+",""))), VALUE(SUBSTITUTE('Quantities Report'!$A1089,"+","")),IF('Quantities Report'!$A1089="Totals:","End of Project",$A1088))</f>
        <v>Station</v>
      </c>
      <c r="B1089" s="473" t="str">
        <f>IF(ISNUMBER('Quantities Report'!$A1089), "",TRIM(CLEAN(SUBSTITUTE('Quantities Report'!$A1089, CHAR(160), " "))))</f>
        <v/>
      </c>
      <c r="C1089" s="475">
        <f>'Quantities Report'!$D1089</f>
        <v>0</v>
      </c>
    </row>
    <row r="1090" spans="1:3" x14ac:dyDescent="0.25">
      <c r="A1090" s="532" t="str">
        <f>IF(ISNUMBER(VALUE(SUBSTITUTE('Quantities Report'!$A1090,"+",""))), VALUE(SUBSTITUTE('Quantities Report'!$A1090,"+","")),IF('Quantities Report'!$A1090="Totals:","End of Project",$A1089))</f>
        <v>Station</v>
      </c>
      <c r="B1090" s="473" t="str">
        <f>IF(ISNUMBER('Quantities Report'!$A1090), "",TRIM(CLEAN(SUBSTITUTE('Quantities Report'!$A1090, CHAR(160), " "))))</f>
        <v/>
      </c>
      <c r="C1090" s="475">
        <f>'Quantities Report'!$D1090</f>
        <v>0</v>
      </c>
    </row>
    <row r="1091" spans="1:3" x14ac:dyDescent="0.25">
      <c r="A1091" s="532" t="str">
        <f>IF(ISNUMBER(VALUE(SUBSTITUTE('Quantities Report'!$A1091,"+",""))), VALUE(SUBSTITUTE('Quantities Report'!$A1091,"+","")),IF('Quantities Report'!$A1091="Totals:","End of Project",$A1090))</f>
        <v>Station</v>
      </c>
      <c r="B1091" s="473" t="str">
        <f>IF(ISNUMBER('Quantities Report'!$A1091), "",TRIM(CLEAN(SUBSTITUTE('Quantities Report'!$A1091, CHAR(160), " "))))</f>
        <v/>
      </c>
      <c r="C1091" s="475">
        <f>'Quantities Report'!$D1091</f>
        <v>0</v>
      </c>
    </row>
    <row r="1092" spans="1:3" x14ac:dyDescent="0.25">
      <c r="A1092" s="532" t="str">
        <f>IF(ISNUMBER(VALUE(SUBSTITUTE('Quantities Report'!$A1092,"+",""))), VALUE(SUBSTITUTE('Quantities Report'!$A1092,"+","")),IF('Quantities Report'!$A1092="Totals:","End of Project",$A1091))</f>
        <v>Station</v>
      </c>
      <c r="B1092" s="473" t="str">
        <f>IF(ISNUMBER('Quantities Report'!$A1092), "",TRIM(CLEAN(SUBSTITUTE('Quantities Report'!$A1092, CHAR(160), " "))))</f>
        <v/>
      </c>
      <c r="C1092" s="475">
        <f>'Quantities Report'!$D1092</f>
        <v>0</v>
      </c>
    </row>
    <row r="1093" spans="1:3" x14ac:dyDescent="0.25">
      <c r="A1093" s="532" t="str">
        <f>IF(ISNUMBER(VALUE(SUBSTITUTE('Quantities Report'!$A1093,"+",""))), VALUE(SUBSTITUTE('Quantities Report'!$A1093,"+","")),IF('Quantities Report'!$A1093="Totals:","End of Project",$A1092))</f>
        <v>Station</v>
      </c>
      <c r="B1093" s="473" t="str">
        <f>IF(ISNUMBER('Quantities Report'!$A1093), "",TRIM(CLEAN(SUBSTITUTE('Quantities Report'!$A1093, CHAR(160), " "))))</f>
        <v/>
      </c>
      <c r="C1093" s="475">
        <f>'Quantities Report'!$D1093</f>
        <v>0</v>
      </c>
    </row>
    <row r="1094" spans="1:3" x14ac:dyDescent="0.25">
      <c r="A1094" s="532" t="str">
        <f>IF(ISNUMBER(VALUE(SUBSTITUTE('Quantities Report'!$A1094,"+",""))), VALUE(SUBSTITUTE('Quantities Report'!$A1094,"+","")),IF('Quantities Report'!$A1094="Totals:","End of Project",$A1093))</f>
        <v>Station</v>
      </c>
      <c r="B1094" s="473" t="str">
        <f>IF(ISNUMBER('Quantities Report'!$A1094), "",TRIM(CLEAN(SUBSTITUTE('Quantities Report'!$A1094, CHAR(160), " "))))</f>
        <v/>
      </c>
      <c r="C1094" s="475">
        <f>'Quantities Report'!$D1094</f>
        <v>0</v>
      </c>
    </row>
    <row r="1095" spans="1:3" x14ac:dyDescent="0.25">
      <c r="A1095" s="532" t="str">
        <f>IF(ISNUMBER(VALUE(SUBSTITUTE('Quantities Report'!$A1095,"+",""))), VALUE(SUBSTITUTE('Quantities Report'!$A1095,"+","")),IF('Quantities Report'!$A1095="Totals:","End of Project",$A1094))</f>
        <v>Station</v>
      </c>
      <c r="B1095" s="473" t="str">
        <f>IF(ISNUMBER('Quantities Report'!$A1095), "",TRIM(CLEAN(SUBSTITUTE('Quantities Report'!$A1095, CHAR(160), " "))))</f>
        <v/>
      </c>
      <c r="C1095" s="475">
        <f>'Quantities Report'!$D1095</f>
        <v>0</v>
      </c>
    </row>
    <row r="1096" spans="1:3" x14ac:dyDescent="0.25">
      <c r="A1096" s="532" t="str">
        <f>IF(ISNUMBER(VALUE(SUBSTITUTE('Quantities Report'!$A1096,"+",""))), VALUE(SUBSTITUTE('Quantities Report'!$A1096,"+","")),IF('Quantities Report'!$A1096="Totals:","End of Project",$A1095))</f>
        <v>Station</v>
      </c>
      <c r="B1096" s="473" t="str">
        <f>IF(ISNUMBER('Quantities Report'!$A1096), "",TRIM(CLEAN(SUBSTITUTE('Quantities Report'!$A1096, CHAR(160), " "))))</f>
        <v/>
      </c>
      <c r="C1096" s="475">
        <f>'Quantities Report'!$D1096</f>
        <v>0</v>
      </c>
    </row>
    <row r="1097" spans="1:3" x14ac:dyDescent="0.25">
      <c r="A1097" s="532" t="str">
        <f>IF(ISNUMBER(VALUE(SUBSTITUTE('Quantities Report'!$A1097,"+",""))), VALUE(SUBSTITUTE('Quantities Report'!$A1097,"+","")),IF('Quantities Report'!$A1097="Totals:","End of Project",$A1096))</f>
        <v>Station</v>
      </c>
      <c r="B1097" s="473" t="str">
        <f>IF(ISNUMBER('Quantities Report'!$A1097), "",TRIM(CLEAN(SUBSTITUTE('Quantities Report'!$A1097, CHAR(160), " "))))</f>
        <v/>
      </c>
      <c r="C1097" s="475">
        <f>'Quantities Report'!$D1097</f>
        <v>0</v>
      </c>
    </row>
    <row r="1098" spans="1:3" x14ac:dyDescent="0.25">
      <c r="A1098" s="532" t="str">
        <f>IF(ISNUMBER(VALUE(SUBSTITUTE('Quantities Report'!$A1098,"+",""))), VALUE(SUBSTITUTE('Quantities Report'!$A1098,"+","")),IF('Quantities Report'!$A1098="Totals:","End of Project",$A1097))</f>
        <v>Station</v>
      </c>
      <c r="B1098" s="473" t="str">
        <f>IF(ISNUMBER('Quantities Report'!$A1098), "",TRIM(CLEAN(SUBSTITUTE('Quantities Report'!$A1098, CHAR(160), " "))))</f>
        <v/>
      </c>
      <c r="C1098" s="475">
        <f>'Quantities Report'!$D1098</f>
        <v>0</v>
      </c>
    </row>
    <row r="1099" spans="1:3" x14ac:dyDescent="0.25">
      <c r="A1099" s="532" t="str">
        <f>IF(ISNUMBER(VALUE(SUBSTITUTE('Quantities Report'!$A1099,"+",""))), VALUE(SUBSTITUTE('Quantities Report'!$A1099,"+","")),IF('Quantities Report'!$A1099="Totals:","End of Project",$A1098))</f>
        <v>Station</v>
      </c>
      <c r="B1099" s="473" t="str">
        <f>IF(ISNUMBER('Quantities Report'!$A1099), "",TRIM(CLEAN(SUBSTITUTE('Quantities Report'!$A1099, CHAR(160), " "))))</f>
        <v/>
      </c>
      <c r="C1099" s="475">
        <f>'Quantities Report'!$D1099</f>
        <v>0</v>
      </c>
    </row>
    <row r="1100" spans="1:3" x14ac:dyDescent="0.25">
      <c r="A1100" s="532" t="str">
        <f>IF(ISNUMBER(VALUE(SUBSTITUTE('Quantities Report'!$A1100,"+",""))), VALUE(SUBSTITUTE('Quantities Report'!$A1100,"+","")),IF('Quantities Report'!$A1100="Totals:","End of Project",$A1099))</f>
        <v>Station</v>
      </c>
      <c r="B1100" s="473" t="str">
        <f>IF(ISNUMBER('Quantities Report'!$A1100), "",TRIM(CLEAN(SUBSTITUTE('Quantities Report'!$A1100, CHAR(160), " "))))</f>
        <v/>
      </c>
      <c r="C1100" s="475">
        <f>'Quantities Report'!$D1100</f>
        <v>0</v>
      </c>
    </row>
    <row r="1101" spans="1:3" x14ac:dyDescent="0.25">
      <c r="A1101" s="532" t="str">
        <f>IF(ISNUMBER(VALUE(SUBSTITUTE('Quantities Report'!$A1101,"+",""))), VALUE(SUBSTITUTE('Quantities Report'!$A1101,"+","")),IF('Quantities Report'!$A1101="Totals:","End of Project",$A1100))</f>
        <v>Station</v>
      </c>
      <c r="B1101" s="473" t="str">
        <f>IF(ISNUMBER('Quantities Report'!$A1101), "",TRIM(CLEAN(SUBSTITUTE('Quantities Report'!$A1101, CHAR(160), " "))))</f>
        <v/>
      </c>
      <c r="C1101" s="475">
        <f>'Quantities Report'!$D1101</f>
        <v>0</v>
      </c>
    </row>
    <row r="1102" spans="1:3" x14ac:dyDescent="0.25">
      <c r="A1102" s="532" t="str">
        <f>IF(ISNUMBER(VALUE(SUBSTITUTE('Quantities Report'!$A1102,"+",""))), VALUE(SUBSTITUTE('Quantities Report'!$A1102,"+","")),IF('Quantities Report'!$A1102="Totals:","End of Project",$A1101))</f>
        <v>Station</v>
      </c>
      <c r="B1102" s="473" t="str">
        <f>IF(ISNUMBER('Quantities Report'!$A1102), "",TRIM(CLEAN(SUBSTITUTE('Quantities Report'!$A1102, CHAR(160), " "))))</f>
        <v/>
      </c>
      <c r="C1102" s="475">
        <f>'Quantities Report'!$D1102</f>
        <v>0</v>
      </c>
    </row>
    <row r="1103" spans="1:3" x14ac:dyDescent="0.25">
      <c r="A1103" s="532" t="str">
        <f>IF(ISNUMBER(VALUE(SUBSTITUTE('Quantities Report'!$A1103,"+",""))), VALUE(SUBSTITUTE('Quantities Report'!$A1103,"+","")),IF('Quantities Report'!$A1103="Totals:","End of Project",$A1102))</f>
        <v>Station</v>
      </c>
      <c r="B1103" s="473" t="str">
        <f>IF(ISNUMBER('Quantities Report'!$A1103), "",TRIM(CLEAN(SUBSTITUTE('Quantities Report'!$A1103, CHAR(160), " "))))</f>
        <v/>
      </c>
      <c r="C1103" s="475">
        <f>'Quantities Report'!$D1103</f>
        <v>0</v>
      </c>
    </row>
    <row r="1104" spans="1:3" x14ac:dyDescent="0.25">
      <c r="A1104" s="532" t="str">
        <f>IF(ISNUMBER(VALUE(SUBSTITUTE('Quantities Report'!$A1104,"+",""))), VALUE(SUBSTITUTE('Quantities Report'!$A1104,"+","")),IF('Quantities Report'!$A1104="Totals:","End of Project",$A1103))</f>
        <v>Station</v>
      </c>
      <c r="B1104" s="473" t="str">
        <f>IF(ISNUMBER('Quantities Report'!$A1104), "",TRIM(CLEAN(SUBSTITUTE('Quantities Report'!$A1104, CHAR(160), " "))))</f>
        <v/>
      </c>
      <c r="C1104" s="475">
        <f>'Quantities Report'!$D1104</f>
        <v>0</v>
      </c>
    </row>
    <row r="1105" spans="1:3" x14ac:dyDescent="0.25">
      <c r="A1105" s="532" t="str">
        <f>IF(ISNUMBER(VALUE(SUBSTITUTE('Quantities Report'!$A1105,"+",""))), VALUE(SUBSTITUTE('Quantities Report'!$A1105,"+","")),IF('Quantities Report'!$A1105="Totals:","End of Project",$A1104))</f>
        <v>Station</v>
      </c>
      <c r="B1105" s="473" t="str">
        <f>IF(ISNUMBER('Quantities Report'!$A1105), "",TRIM(CLEAN(SUBSTITUTE('Quantities Report'!$A1105, CHAR(160), " "))))</f>
        <v/>
      </c>
      <c r="C1105" s="475">
        <f>'Quantities Report'!$D1105</f>
        <v>0</v>
      </c>
    </row>
    <row r="1106" spans="1:3" x14ac:dyDescent="0.25">
      <c r="A1106" s="532" t="str">
        <f>IF(ISNUMBER(VALUE(SUBSTITUTE('Quantities Report'!$A1106,"+",""))), VALUE(SUBSTITUTE('Quantities Report'!$A1106,"+","")),IF('Quantities Report'!$A1106="Totals:","End of Project",$A1105))</f>
        <v>Station</v>
      </c>
      <c r="B1106" s="473" t="str">
        <f>IF(ISNUMBER('Quantities Report'!$A1106), "",TRIM(CLEAN(SUBSTITUTE('Quantities Report'!$A1106, CHAR(160), " "))))</f>
        <v/>
      </c>
      <c r="C1106" s="475">
        <f>'Quantities Report'!$D1106</f>
        <v>0</v>
      </c>
    </row>
    <row r="1107" spans="1:3" x14ac:dyDescent="0.25">
      <c r="A1107" s="532" t="str">
        <f>IF(ISNUMBER(VALUE(SUBSTITUTE('Quantities Report'!$A1107,"+",""))), VALUE(SUBSTITUTE('Quantities Report'!$A1107,"+","")),IF('Quantities Report'!$A1107="Totals:","End of Project",$A1106))</f>
        <v>Station</v>
      </c>
      <c r="B1107" s="473" t="str">
        <f>IF(ISNUMBER('Quantities Report'!$A1107), "",TRIM(CLEAN(SUBSTITUTE('Quantities Report'!$A1107, CHAR(160), " "))))</f>
        <v/>
      </c>
      <c r="C1107" s="475">
        <f>'Quantities Report'!$D1107</f>
        <v>0</v>
      </c>
    </row>
    <row r="1108" spans="1:3" x14ac:dyDescent="0.25">
      <c r="A1108" s="532" t="str">
        <f>IF(ISNUMBER(VALUE(SUBSTITUTE('Quantities Report'!$A1108,"+",""))), VALUE(SUBSTITUTE('Quantities Report'!$A1108,"+","")),IF('Quantities Report'!$A1108="Totals:","End of Project",$A1107))</f>
        <v>Station</v>
      </c>
      <c r="B1108" s="473" t="str">
        <f>IF(ISNUMBER('Quantities Report'!$A1108), "",TRIM(CLEAN(SUBSTITUTE('Quantities Report'!$A1108, CHAR(160), " "))))</f>
        <v/>
      </c>
      <c r="C1108" s="475">
        <f>'Quantities Report'!$D1108</f>
        <v>0</v>
      </c>
    </row>
    <row r="1109" spans="1:3" x14ac:dyDescent="0.25">
      <c r="A1109" s="532" t="str">
        <f>IF(ISNUMBER(VALUE(SUBSTITUTE('Quantities Report'!$A1109,"+",""))), VALUE(SUBSTITUTE('Quantities Report'!$A1109,"+","")),IF('Quantities Report'!$A1109="Totals:","End of Project",$A1108))</f>
        <v>Station</v>
      </c>
      <c r="B1109" s="473" t="str">
        <f>IF(ISNUMBER('Quantities Report'!$A1109), "",TRIM(CLEAN(SUBSTITUTE('Quantities Report'!$A1109, CHAR(160), " "))))</f>
        <v/>
      </c>
      <c r="C1109" s="475">
        <f>'Quantities Report'!$D1109</f>
        <v>0</v>
      </c>
    </row>
    <row r="1110" spans="1:3" x14ac:dyDescent="0.25">
      <c r="A1110" s="532" t="str">
        <f>IF(ISNUMBER(VALUE(SUBSTITUTE('Quantities Report'!$A1110,"+",""))), VALUE(SUBSTITUTE('Quantities Report'!$A1110,"+","")),IF('Quantities Report'!$A1110="Totals:","End of Project",$A1109))</f>
        <v>Station</v>
      </c>
      <c r="B1110" s="473" t="str">
        <f>IF(ISNUMBER('Quantities Report'!$A1110), "",TRIM(CLEAN(SUBSTITUTE('Quantities Report'!$A1110, CHAR(160), " "))))</f>
        <v/>
      </c>
      <c r="C1110" s="475">
        <f>'Quantities Report'!$D1110</f>
        <v>0</v>
      </c>
    </row>
    <row r="1111" spans="1:3" x14ac:dyDescent="0.25">
      <c r="A1111" s="532" t="str">
        <f>IF(ISNUMBER(VALUE(SUBSTITUTE('Quantities Report'!$A1111,"+",""))), VALUE(SUBSTITUTE('Quantities Report'!$A1111,"+","")),IF('Quantities Report'!$A1111="Totals:","End of Project",$A1110))</f>
        <v>Station</v>
      </c>
      <c r="B1111" s="473" t="str">
        <f>IF(ISNUMBER('Quantities Report'!$A1111), "",TRIM(CLEAN(SUBSTITUTE('Quantities Report'!$A1111, CHAR(160), " "))))</f>
        <v/>
      </c>
      <c r="C1111" s="475">
        <f>'Quantities Report'!$D1111</f>
        <v>0</v>
      </c>
    </row>
    <row r="1112" spans="1:3" x14ac:dyDescent="0.25">
      <c r="A1112" s="532" t="str">
        <f>IF(ISNUMBER(VALUE(SUBSTITUTE('Quantities Report'!$A1112,"+",""))), VALUE(SUBSTITUTE('Quantities Report'!$A1112,"+","")),IF('Quantities Report'!$A1112="Totals:","End of Project",$A1111))</f>
        <v>Station</v>
      </c>
      <c r="B1112" s="473" t="str">
        <f>IF(ISNUMBER('Quantities Report'!$A1112), "",TRIM(CLEAN(SUBSTITUTE('Quantities Report'!$A1112, CHAR(160), " "))))</f>
        <v/>
      </c>
      <c r="C1112" s="475">
        <f>'Quantities Report'!$D1112</f>
        <v>0</v>
      </c>
    </row>
    <row r="1113" spans="1:3" x14ac:dyDescent="0.25">
      <c r="A1113" s="532" t="str">
        <f>IF(ISNUMBER(VALUE(SUBSTITUTE('Quantities Report'!$A1113,"+",""))), VALUE(SUBSTITUTE('Quantities Report'!$A1113,"+","")),IF('Quantities Report'!$A1113="Totals:","End of Project",$A1112))</f>
        <v>Station</v>
      </c>
      <c r="B1113" s="473" t="str">
        <f>IF(ISNUMBER('Quantities Report'!$A1113), "",TRIM(CLEAN(SUBSTITUTE('Quantities Report'!$A1113, CHAR(160), " "))))</f>
        <v/>
      </c>
      <c r="C1113" s="475">
        <f>'Quantities Report'!$D1113</f>
        <v>0</v>
      </c>
    </row>
    <row r="1114" spans="1:3" x14ac:dyDescent="0.25">
      <c r="A1114" s="532" t="str">
        <f>IF(ISNUMBER(VALUE(SUBSTITUTE('Quantities Report'!$A1114,"+",""))), VALUE(SUBSTITUTE('Quantities Report'!$A1114,"+","")),IF('Quantities Report'!$A1114="Totals:","End of Project",$A1113))</f>
        <v>Station</v>
      </c>
      <c r="B1114" s="473" t="str">
        <f>IF(ISNUMBER('Quantities Report'!$A1114), "",TRIM(CLEAN(SUBSTITUTE('Quantities Report'!$A1114, CHAR(160), " "))))</f>
        <v/>
      </c>
      <c r="C1114" s="475">
        <f>'Quantities Report'!$D1114</f>
        <v>0</v>
      </c>
    </row>
    <row r="1115" spans="1:3" x14ac:dyDescent="0.25">
      <c r="A1115" s="532" t="str">
        <f>IF(ISNUMBER(VALUE(SUBSTITUTE('Quantities Report'!$A1115,"+",""))), VALUE(SUBSTITUTE('Quantities Report'!$A1115,"+","")),IF('Quantities Report'!$A1115="Totals:","End of Project",$A1114))</f>
        <v>Station</v>
      </c>
      <c r="B1115" s="473" t="str">
        <f>IF(ISNUMBER('Quantities Report'!$A1115), "",TRIM(CLEAN(SUBSTITUTE('Quantities Report'!$A1115, CHAR(160), " "))))</f>
        <v/>
      </c>
      <c r="C1115" s="475">
        <f>'Quantities Report'!$D1115</f>
        <v>0</v>
      </c>
    </row>
    <row r="1116" spans="1:3" x14ac:dyDescent="0.25">
      <c r="A1116" s="532" t="str">
        <f>IF(ISNUMBER(VALUE(SUBSTITUTE('Quantities Report'!$A1116,"+",""))), VALUE(SUBSTITUTE('Quantities Report'!$A1116,"+","")),IF('Quantities Report'!$A1116="Totals:","End of Project",$A1115))</f>
        <v>Station</v>
      </c>
      <c r="B1116" s="473" t="str">
        <f>IF(ISNUMBER('Quantities Report'!$A1116), "",TRIM(CLEAN(SUBSTITUTE('Quantities Report'!$A1116, CHAR(160), " "))))</f>
        <v/>
      </c>
      <c r="C1116" s="475">
        <f>'Quantities Report'!$D1116</f>
        <v>0</v>
      </c>
    </row>
    <row r="1117" spans="1:3" x14ac:dyDescent="0.25">
      <c r="A1117" s="532" t="str">
        <f>IF(ISNUMBER(VALUE(SUBSTITUTE('Quantities Report'!$A1117,"+",""))), VALUE(SUBSTITUTE('Quantities Report'!$A1117,"+","")),IF('Quantities Report'!$A1117="Totals:","End of Project",$A1116))</f>
        <v>Station</v>
      </c>
      <c r="B1117" s="473" t="str">
        <f>IF(ISNUMBER('Quantities Report'!$A1117), "",TRIM(CLEAN(SUBSTITUTE('Quantities Report'!$A1117, CHAR(160), " "))))</f>
        <v/>
      </c>
      <c r="C1117" s="475">
        <f>'Quantities Report'!$D1117</f>
        <v>0</v>
      </c>
    </row>
    <row r="1118" spans="1:3" x14ac:dyDescent="0.25">
      <c r="A1118" s="532" t="str">
        <f>IF(ISNUMBER(VALUE(SUBSTITUTE('Quantities Report'!$A1118,"+",""))), VALUE(SUBSTITUTE('Quantities Report'!$A1118,"+","")),IF('Quantities Report'!$A1118="Totals:","End of Project",$A1117))</f>
        <v>Station</v>
      </c>
      <c r="B1118" s="473" t="str">
        <f>IF(ISNUMBER('Quantities Report'!$A1118), "",TRIM(CLEAN(SUBSTITUTE('Quantities Report'!$A1118, CHAR(160), " "))))</f>
        <v/>
      </c>
      <c r="C1118" s="475">
        <f>'Quantities Report'!$D1118</f>
        <v>0</v>
      </c>
    </row>
    <row r="1119" spans="1:3" x14ac:dyDescent="0.25">
      <c r="A1119" s="532" t="str">
        <f>IF(ISNUMBER(VALUE(SUBSTITUTE('Quantities Report'!$A1119,"+",""))), VALUE(SUBSTITUTE('Quantities Report'!$A1119,"+","")),IF('Quantities Report'!$A1119="Totals:","End of Project",$A1118))</f>
        <v>Station</v>
      </c>
      <c r="B1119" s="473" t="str">
        <f>IF(ISNUMBER('Quantities Report'!$A1119), "",TRIM(CLEAN(SUBSTITUTE('Quantities Report'!$A1119, CHAR(160), " "))))</f>
        <v/>
      </c>
      <c r="C1119" s="475">
        <f>'Quantities Report'!$D1119</f>
        <v>0</v>
      </c>
    </row>
    <row r="1120" spans="1:3" x14ac:dyDescent="0.25">
      <c r="A1120" s="532" t="str">
        <f>IF(ISNUMBER(VALUE(SUBSTITUTE('Quantities Report'!$A1120,"+",""))), VALUE(SUBSTITUTE('Quantities Report'!$A1120,"+","")),IF('Quantities Report'!$A1120="Totals:","End of Project",$A1119))</f>
        <v>Station</v>
      </c>
      <c r="B1120" s="473" t="str">
        <f>IF(ISNUMBER('Quantities Report'!$A1120), "",TRIM(CLEAN(SUBSTITUTE('Quantities Report'!$A1120, CHAR(160), " "))))</f>
        <v/>
      </c>
      <c r="C1120" s="475">
        <f>'Quantities Report'!$D1120</f>
        <v>0</v>
      </c>
    </row>
    <row r="1121" spans="1:3" x14ac:dyDescent="0.25">
      <c r="A1121" s="532" t="str">
        <f>IF(ISNUMBER(VALUE(SUBSTITUTE('Quantities Report'!$A1121,"+",""))), VALUE(SUBSTITUTE('Quantities Report'!$A1121,"+","")),IF('Quantities Report'!$A1121="Totals:","End of Project",$A1120))</f>
        <v>Station</v>
      </c>
      <c r="B1121" s="473" t="str">
        <f>IF(ISNUMBER('Quantities Report'!$A1121), "",TRIM(CLEAN(SUBSTITUTE('Quantities Report'!$A1121, CHAR(160), " "))))</f>
        <v/>
      </c>
      <c r="C1121" s="475">
        <f>'Quantities Report'!$D1121</f>
        <v>0</v>
      </c>
    </row>
    <row r="1122" spans="1:3" x14ac:dyDescent="0.25">
      <c r="A1122" s="532" t="str">
        <f>IF(ISNUMBER(VALUE(SUBSTITUTE('Quantities Report'!$A1122,"+",""))), VALUE(SUBSTITUTE('Quantities Report'!$A1122,"+","")),IF('Quantities Report'!$A1122="Totals:","End of Project",$A1121))</f>
        <v>Station</v>
      </c>
      <c r="B1122" s="473" t="str">
        <f>IF(ISNUMBER('Quantities Report'!$A1122), "",TRIM(CLEAN(SUBSTITUTE('Quantities Report'!$A1122, CHAR(160), " "))))</f>
        <v/>
      </c>
      <c r="C1122" s="475">
        <f>'Quantities Report'!$D1122</f>
        <v>0</v>
      </c>
    </row>
    <row r="1123" spans="1:3" x14ac:dyDescent="0.25">
      <c r="A1123" s="532" t="str">
        <f>IF(ISNUMBER(VALUE(SUBSTITUTE('Quantities Report'!$A1123,"+",""))), VALUE(SUBSTITUTE('Quantities Report'!$A1123,"+","")),IF('Quantities Report'!$A1123="Totals:","End of Project",$A1122))</f>
        <v>Station</v>
      </c>
      <c r="B1123" s="473" t="str">
        <f>IF(ISNUMBER('Quantities Report'!$A1123), "",TRIM(CLEAN(SUBSTITUTE('Quantities Report'!$A1123, CHAR(160), " "))))</f>
        <v/>
      </c>
      <c r="C1123" s="475">
        <f>'Quantities Report'!$D1123</f>
        <v>0</v>
      </c>
    </row>
    <row r="1124" spans="1:3" x14ac:dyDescent="0.25">
      <c r="A1124" s="532" t="str">
        <f>IF(ISNUMBER(VALUE(SUBSTITUTE('Quantities Report'!$A1124,"+",""))), VALUE(SUBSTITUTE('Quantities Report'!$A1124,"+","")),IF('Quantities Report'!$A1124="Totals:","End of Project",$A1123))</f>
        <v>Station</v>
      </c>
      <c r="B1124" s="473" t="str">
        <f>IF(ISNUMBER('Quantities Report'!$A1124), "",TRIM(CLEAN(SUBSTITUTE('Quantities Report'!$A1124, CHAR(160), " "))))</f>
        <v/>
      </c>
      <c r="C1124" s="475">
        <f>'Quantities Report'!$D1124</f>
        <v>0</v>
      </c>
    </row>
    <row r="1125" spans="1:3" x14ac:dyDescent="0.25">
      <c r="A1125" s="532" t="str">
        <f>IF(ISNUMBER(VALUE(SUBSTITUTE('Quantities Report'!$A1125,"+",""))), VALUE(SUBSTITUTE('Quantities Report'!$A1125,"+","")),IF('Quantities Report'!$A1125="Totals:","End of Project",$A1124))</f>
        <v>Station</v>
      </c>
      <c r="B1125" s="473" t="str">
        <f>IF(ISNUMBER('Quantities Report'!$A1125), "",TRIM(CLEAN(SUBSTITUTE('Quantities Report'!$A1125, CHAR(160), " "))))</f>
        <v/>
      </c>
      <c r="C1125" s="475">
        <f>'Quantities Report'!$D1125</f>
        <v>0</v>
      </c>
    </row>
    <row r="1126" spans="1:3" x14ac:dyDescent="0.25">
      <c r="A1126" s="532" t="str">
        <f>IF(ISNUMBER(VALUE(SUBSTITUTE('Quantities Report'!$A1126,"+",""))), VALUE(SUBSTITUTE('Quantities Report'!$A1126,"+","")),IF('Quantities Report'!$A1126="Totals:","End of Project",$A1125))</f>
        <v>Station</v>
      </c>
      <c r="B1126" s="473" t="str">
        <f>IF(ISNUMBER('Quantities Report'!$A1126), "",TRIM(CLEAN(SUBSTITUTE('Quantities Report'!$A1126, CHAR(160), " "))))</f>
        <v/>
      </c>
      <c r="C1126" s="475">
        <f>'Quantities Report'!$D1126</f>
        <v>0</v>
      </c>
    </row>
    <row r="1127" spans="1:3" x14ac:dyDescent="0.25">
      <c r="A1127" s="532" t="str">
        <f>IF(ISNUMBER(VALUE(SUBSTITUTE('Quantities Report'!$A1127,"+",""))), VALUE(SUBSTITUTE('Quantities Report'!$A1127,"+","")),IF('Quantities Report'!$A1127="Totals:","End of Project",$A1126))</f>
        <v>Station</v>
      </c>
      <c r="B1127" s="473" t="str">
        <f>IF(ISNUMBER('Quantities Report'!$A1127), "",TRIM(CLEAN(SUBSTITUTE('Quantities Report'!$A1127, CHAR(160), " "))))</f>
        <v/>
      </c>
      <c r="C1127" s="475">
        <f>'Quantities Report'!$D1127</f>
        <v>0</v>
      </c>
    </row>
    <row r="1128" spans="1:3" x14ac:dyDescent="0.25">
      <c r="A1128" s="532" t="str">
        <f>IF(ISNUMBER(VALUE(SUBSTITUTE('Quantities Report'!$A1128,"+",""))), VALUE(SUBSTITUTE('Quantities Report'!$A1128,"+","")),IF('Quantities Report'!$A1128="Totals:","End of Project",$A1127))</f>
        <v>Station</v>
      </c>
      <c r="B1128" s="473" t="str">
        <f>IF(ISNUMBER('Quantities Report'!$A1128), "",TRIM(CLEAN(SUBSTITUTE('Quantities Report'!$A1128, CHAR(160), " "))))</f>
        <v/>
      </c>
      <c r="C1128" s="475">
        <f>'Quantities Report'!$D1128</f>
        <v>0</v>
      </c>
    </row>
    <row r="1129" spans="1:3" x14ac:dyDescent="0.25">
      <c r="A1129" s="532" t="str">
        <f>IF(ISNUMBER(VALUE(SUBSTITUTE('Quantities Report'!$A1129,"+",""))), VALUE(SUBSTITUTE('Quantities Report'!$A1129,"+","")),IF('Quantities Report'!$A1129="Totals:","End of Project",$A1128))</f>
        <v>Station</v>
      </c>
      <c r="B1129" s="473" t="str">
        <f>IF(ISNUMBER('Quantities Report'!$A1129), "",TRIM(CLEAN(SUBSTITUTE('Quantities Report'!$A1129, CHAR(160), " "))))</f>
        <v/>
      </c>
      <c r="C1129" s="475">
        <f>'Quantities Report'!$D1129</f>
        <v>0</v>
      </c>
    </row>
    <row r="1130" spans="1:3" x14ac:dyDescent="0.25">
      <c r="A1130" s="532" t="str">
        <f>IF(ISNUMBER(VALUE(SUBSTITUTE('Quantities Report'!$A1130,"+",""))), VALUE(SUBSTITUTE('Quantities Report'!$A1130,"+","")),IF('Quantities Report'!$A1130="Totals:","End of Project",$A1129))</f>
        <v>Station</v>
      </c>
      <c r="B1130" s="473" t="str">
        <f>IF(ISNUMBER('Quantities Report'!$A1130), "",TRIM(CLEAN(SUBSTITUTE('Quantities Report'!$A1130, CHAR(160), " "))))</f>
        <v/>
      </c>
      <c r="C1130" s="475">
        <f>'Quantities Report'!$D1130</f>
        <v>0</v>
      </c>
    </row>
    <row r="1131" spans="1:3" x14ac:dyDescent="0.25">
      <c r="A1131" s="532" t="str">
        <f>IF(ISNUMBER(VALUE(SUBSTITUTE('Quantities Report'!$A1131,"+",""))), VALUE(SUBSTITUTE('Quantities Report'!$A1131,"+","")),IF('Quantities Report'!$A1131="Totals:","End of Project",$A1130))</f>
        <v>Station</v>
      </c>
      <c r="B1131" s="473" t="str">
        <f>IF(ISNUMBER('Quantities Report'!$A1131), "",TRIM(CLEAN(SUBSTITUTE('Quantities Report'!$A1131, CHAR(160), " "))))</f>
        <v/>
      </c>
      <c r="C1131" s="475">
        <f>'Quantities Report'!$D1131</f>
        <v>0</v>
      </c>
    </row>
    <row r="1132" spans="1:3" x14ac:dyDescent="0.25">
      <c r="A1132" s="532" t="str">
        <f>IF(ISNUMBER(VALUE(SUBSTITUTE('Quantities Report'!$A1132,"+",""))), VALUE(SUBSTITUTE('Quantities Report'!$A1132,"+","")),IF('Quantities Report'!$A1132="Totals:","End of Project",$A1131))</f>
        <v>Station</v>
      </c>
      <c r="B1132" s="473" t="str">
        <f>IF(ISNUMBER('Quantities Report'!$A1132), "",TRIM(CLEAN(SUBSTITUTE('Quantities Report'!$A1132, CHAR(160), " "))))</f>
        <v/>
      </c>
      <c r="C1132" s="475">
        <f>'Quantities Report'!$D1132</f>
        <v>0</v>
      </c>
    </row>
    <row r="1133" spans="1:3" x14ac:dyDescent="0.25">
      <c r="A1133" s="532" t="str">
        <f>IF(ISNUMBER(VALUE(SUBSTITUTE('Quantities Report'!$A1133,"+",""))), VALUE(SUBSTITUTE('Quantities Report'!$A1133,"+","")),IF('Quantities Report'!$A1133="Totals:","End of Project",$A1132))</f>
        <v>Station</v>
      </c>
      <c r="B1133" s="473" t="str">
        <f>IF(ISNUMBER('Quantities Report'!$A1133), "",TRIM(CLEAN(SUBSTITUTE('Quantities Report'!$A1133, CHAR(160), " "))))</f>
        <v/>
      </c>
      <c r="C1133" s="475">
        <f>'Quantities Report'!$D1133</f>
        <v>0</v>
      </c>
    </row>
    <row r="1134" spans="1:3" x14ac:dyDescent="0.25">
      <c r="A1134" s="532" t="str">
        <f>IF(ISNUMBER(VALUE(SUBSTITUTE('Quantities Report'!$A1134,"+",""))), VALUE(SUBSTITUTE('Quantities Report'!$A1134,"+","")),IF('Quantities Report'!$A1134="Totals:","End of Project",$A1133))</f>
        <v>Station</v>
      </c>
      <c r="B1134" s="473" t="str">
        <f>IF(ISNUMBER('Quantities Report'!$A1134), "",TRIM(CLEAN(SUBSTITUTE('Quantities Report'!$A1134, CHAR(160), " "))))</f>
        <v/>
      </c>
      <c r="C1134" s="475">
        <f>'Quantities Report'!$D1134</f>
        <v>0</v>
      </c>
    </row>
    <row r="1135" spans="1:3" x14ac:dyDescent="0.25">
      <c r="A1135" s="532" t="str">
        <f>IF(ISNUMBER(VALUE(SUBSTITUTE('Quantities Report'!$A1135,"+",""))), VALUE(SUBSTITUTE('Quantities Report'!$A1135,"+","")),IF('Quantities Report'!$A1135="Totals:","End of Project",$A1134))</f>
        <v>Station</v>
      </c>
      <c r="B1135" s="473" t="str">
        <f>IF(ISNUMBER('Quantities Report'!$A1135), "",TRIM(CLEAN(SUBSTITUTE('Quantities Report'!$A1135, CHAR(160), " "))))</f>
        <v/>
      </c>
      <c r="C1135" s="475">
        <f>'Quantities Report'!$D1135</f>
        <v>0</v>
      </c>
    </row>
    <row r="1136" spans="1:3" x14ac:dyDescent="0.25">
      <c r="A1136" s="532" t="str">
        <f>IF(ISNUMBER(VALUE(SUBSTITUTE('Quantities Report'!$A1136,"+",""))), VALUE(SUBSTITUTE('Quantities Report'!$A1136,"+","")),IF('Quantities Report'!$A1136="Totals:","End of Project",$A1135))</f>
        <v>Station</v>
      </c>
      <c r="B1136" s="473" t="str">
        <f>IF(ISNUMBER('Quantities Report'!$A1136), "",TRIM(CLEAN(SUBSTITUTE('Quantities Report'!$A1136, CHAR(160), " "))))</f>
        <v/>
      </c>
      <c r="C1136" s="475">
        <f>'Quantities Report'!$D1136</f>
        <v>0</v>
      </c>
    </row>
    <row r="1137" spans="1:3" x14ac:dyDescent="0.25">
      <c r="A1137" s="532" t="str">
        <f>IF(ISNUMBER(VALUE(SUBSTITUTE('Quantities Report'!$A1137,"+",""))), VALUE(SUBSTITUTE('Quantities Report'!$A1137,"+","")),IF('Quantities Report'!$A1137="Totals:","End of Project",$A1136))</f>
        <v>Station</v>
      </c>
      <c r="B1137" s="473" t="str">
        <f>IF(ISNUMBER('Quantities Report'!$A1137), "",TRIM(CLEAN(SUBSTITUTE('Quantities Report'!$A1137, CHAR(160), " "))))</f>
        <v/>
      </c>
      <c r="C1137" s="475">
        <f>'Quantities Report'!$D1137</f>
        <v>0</v>
      </c>
    </row>
    <row r="1138" spans="1:3" x14ac:dyDescent="0.25">
      <c r="A1138" s="532" t="str">
        <f>IF(ISNUMBER(VALUE(SUBSTITUTE('Quantities Report'!$A1138,"+",""))), VALUE(SUBSTITUTE('Quantities Report'!$A1138,"+","")),IF('Quantities Report'!$A1138="Totals:","End of Project",$A1137))</f>
        <v>Station</v>
      </c>
      <c r="B1138" s="473" t="str">
        <f>IF(ISNUMBER('Quantities Report'!$A1138), "",TRIM(CLEAN(SUBSTITUTE('Quantities Report'!$A1138, CHAR(160), " "))))</f>
        <v/>
      </c>
      <c r="C1138" s="475">
        <f>'Quantities Report'!$D1138</f>
        <v>0</v>
      </c>
    </row>
    <row r="1139" spans="1:3" x14ac:dyDescent="0.25">
      <c r="A1139" s="532" t="str">
        <f>IF(ISNUMBER(VALUE(SUBSTITUTE('Quantities Report'!$A1139,"+",""))), VALUE(SUBSTITUTE('Quantities Report'!$A1139,"+","")),IF('Quantities Report'!$A1139="Totals:","End of Project",$A1138))</f>
        <v>Station</v>
      </c>
      <c r="B1139" s="473" t="str">
        <f>IF(ISNUMBER('Quantities Report'!$A1139), "",TRIM(CLEAN(SUBSTITUTE('Quantities Report'!$A1139, CHAR(160), " "))))</f>
        <v/>
      </c>
      <c r="C1139" s="475">
        <f>'Quantities Report'!$D1139</f>
        <v>0</v>
      </c>
    </row>
    <row r="1140" spans="1:3" x14ac:dyDescent="0.25">
      <c r="A1140" s="532" t="str">
        <f>IF(ISNUMBER(VALUE(SUBSTITUTE('Quantities Report'!$A1140,"+",""))), VALUE(SUBSTITUTE('Quantities Report'!$A1140,"+","")),IF('Quantities Report'!$A1140="Totals:","End of Project",$A1139))</f>
        <v>Station</v>
      </c>
      <c r="B1140" s="473" t="str">
        <f>IF(ISNUMBER('Quantities Report'!$A1140), "",TRIM(CLEAN(SUBSTITUTE('Quantities Report'!$A1140, CHAR(160), " "))))</f>
        <v/>
      </c>
      <c r="C1140" s="475">
        <f>'Quantities Report'!$D1140</f>
        <v>0</v>
      </c>
    </row>
    <row r="1141" spans="1:3" x14ac:dyDescent="0.25">
      <c r="A1141" s="532" t="str">
        <f>IF(ISNUMBER(VALUE(SUBSTITUTE('Quantities Report'!$A1141,"+",""))), VALUE(SUBSTITUTE('Quantities Report'!$A1141,"+","")),IF('Quantities Report'!$A1141="Totals:","End of Project",$A1140))</f>
        <v>Station</v>
      </c>
      <c r="B1141" s="473" t="str">
        <f>IF(ISNUMBER('Quantities Report'!$A1141), "",TRIM(CLEAN(SUBSTITUTE('Quantities Report'!$A1141, CHAR(160), " "))))</f>
        <v/>
      </c>
      <c r="C1141" s="475">
        <f>'Quantities Report'!$D1141</f>
        <v>0</v>
      </c>
    </row>
    <row r="1142" spans="1:3" x14ac:dyDescent="0.25">
      <c r="A1142" s="532" t="str">
        <f>IF(ISNUMBER(VALUE(SUBSTITUTE('Quantities Report'!$A1142,"+",""))), VALUE(SUBSTITUTE('Quantities Report'!$A1142,"+","")),IF('Quantities Report'!$A1142="Totals:","End of Project",$A1141))</f>
        <v>Station</v>
      </c>
      <c r="B1142" s="473" t="str">
        <f>IF(ISNUMBER('Quantities Report'!$A1142), "",TRIM(CLEAN(SUBSTITUTE('Quantities Report'!$A1142, CHAR(160), " "))))</f>
        <v/>
      </c>
      <c r="C1142" s="475">
        <f>'Quantities Report'!$D1142</f>
        <v>0</v>
      </c>
    </row>
    <row r="1143" spans="1:3" x14ac:dyDescent="0.25">
      <c r="A1143" s="532" t="str">
        <f>IF(ISNUMBER(VALUE(SUBSTITUTE('Quantities Report'!$A1143,"+",""))), VALUE(SUBSTITUTE('Quantities Report'!$A1143,"+","")),IF('Quantities Report'!$A1143="Totals:","End of Project",$A1142))</f>
        <v>Station</v>
      </c>
      <c r="B1143" s="473" t="str">
        <f>IF(ISNUMBER('Quantities Report'!$A1143), "",TRIM(CLEAN(SUBSTITUTE('Quantities Report'!$A1143, CHAR(160), " "))))</f>
        <v/>
      </c>
      <c r="C1143" s="475">
        <f>'Quantities Report'!$D1143</f>
        <v>0</v>
      </c>
    </row>
    <row r="1144" spans="1:3" x14ac:dyDescent="0.25">
      <c r="A1144" s="532" t="str">
        <f>IF(ISNUMBER(VALUE(SUBSTITUTE('Quantities Report'!$A1144,"+",""))), VALUE(SUBSTITUTE('Quantities Report'!$A1144,"+","")),IF('Quantities Report'!$A1144="Totals:","End of Project",$A1143))</f>
        <v>Station</v>
      </c>
      <c r="B1144" s="473" t="str">
        <f>IF(ISNUMBER('Quantities Report'!$A1144), "",TRIM(CLEAN(SUBSTITUTE('Quantities Report'!$A1144, CHAR(160), " "))))</f>
        <v/>
      </c>
      <c r="C1144" s="475">
        <f>'Quantities Report'!$D1144</f>
        <v>0</v>
      </c>
    </row>
    <row r="1145" spans="1:3" x14ac:dyDescent="0.25">
      <c r="A1145" s="532" t="str">
        <f>IF(ISNUMBER(VALUE(SUBSTITUTE('Quantities Report'!$A1145,"+",""))), VALUE(SUBSTITUTE('Quantities Report'!$A1145,"+","")),IF('Quantities Report'!$A1145="Totals:","End of Project",$A1144))</f>
        <v>Station</v>
      </c>
      <c r="B1145" s="473" t="str">
        <f>IF(ISNUMBER('Quantities Report'!$A1145), "",TRIM(CLEAN(SUBSTITUTE('Quantities Report'!$A1145, CHAR(160), " "))))</f>
        <v/>
      </c>
      <c r="C1145" s="475">
        <f>'Quantities Report'!$D1145</f>
        <v>0</v>
      </c>
    </row>
    <row r="1146" spans="1:3" x14ac:dyDescent="0.25">
      <c r="A1146" s="532" t="str">
        <f>IF(ISNUMBER(VALUE(SUBSTITUTE('Quantities Report'!$A1146,"+",""))), VALUE(SUBSTITUTE('Quantities Report'!$A1146,"+","")),IF('Quantities Report'!$A1146="Totals:","End of Project",$A1145))</f>
        <v>Station</v>
      </c>
      <c r="B1146" s="473" t="str">
        <f>IF(ISNUMBER('Quantities Report'!$A1146), "",TRIM(CLEAN(SUBSTITUTE('Quantities Report'!$A1146, CHAR(160), " "))))</f>
        <v/>
      </c>
      <c r="C1146" s="475">
        <f>'Quantities Report'!$D1146</f>
        <v>0</v>
      </c>
    </row>
    <row r="1147" spans="1:3" x14ac:dyDescent="0.25">
      <c r="A1147" s="532" t="str">
        <f>IF(ISNUMBER(VALUE(SUBSTITUTE('Quantities Report'!$A1147,"+",""))), VALUE(SUBSTITUTE('Quantities Report'!$A1147,"+","")),IF('Quantities Report'!$A1147="Totals:","End of Project",$A1146))</f>
        <v>Station</v>
      </c>
      <c r="B1147" s="473" t="str">
        <f>IF(ISNUMBER('Quantities Report'!$A1147), "",TRIM(CLEAN(SUBSTITUTE('Quantities Report'!$A1147, CHAR(160), " "))))</f>
        <v/>
      </c>
      <c r="C1147" s="475">
        <f>'Quantities Report'!$D1147</f>
        <v>0</v>
      </c>
    </row>
    <row r="1148" spans="1:3" x14ac:dyDescent="0.25">
      <c r="A1148" s="532" t="str">
        <f>IF(ISNUMBER(VALUE(SUBSTITUTE('Quantities Report'!$A1148,"+",""))), VALUE(SUBSTITUTE('Quantities Report'!$A1148,"+","")),IF('Quantities Report'!$A1148="Totals:","End of Project",$A1147))</f>
        <v>Station</v>
      </c>
      <c r="B1148" s="473" t="str">
        <f>IF(ISNUMBER('Quantities Report'!$A1148), "",TRIM(CLEAN(SUBSTITUTE('Quantities Report'!$A1148, CHAR(160), " "))))</f>
        <v/>
      </c>
      <c r="C1148" s="475">
        <f>'Quantities Report'!$D1148</f>
        <v>0</v>
      </c>
    </row>
    <row r="1149" spans="1:3" x14ac:dyDescent="0.25">
      <c r="A1149" s="532" t="str">
        <f>IF(ISNUMBER(VALUE(SUBSTITUTE('Quantities Report'!$A1149,"+",""))), VALUE(SUBSTITUTE('Quantities Report'!$A1149,"+","")),IF('Quantities Report'!$A1149="Totals:","End of Project",$A1148))</f>
        <v>Station</v>
      </c>
      <c r="B1149" s="473" t="str">
        <f>IF(ISNUMBER('Quantities Report'!$A1149), "",TRIM(CLEAN(SUBSTITUTE('Quantities Report'!$A1149, CHAR(160), " "))))</f>
        <v/>
      </c>
      <c r="C1149" s="475">
        <f>'Quantities Report'!$D1149</f>
        <v>0</v>
      </c>
    </row>
    <row r="1150" spans="1:3" x14ac:dyDescent="0.25">
      <c r="A1150" s="532" t="str">
        <f>IF(ISNUMBER(VALUE(SUBSTITUTE('Quantities Report'!$A1150,"+",""))), VALUE(SUBSTITUTE('Quantities Report'!$A1150,"+","")),IF('Quantities Report'!$A1150="Totals:","End of Project",$A1149))</f>
        <v>Station</v>
      </c>
      <c r="B1150" s="473" t="str">
        <f>IF(ISNUMBER('Quantities Report'!$A1150), "",TRIM(CLEAN(SUBSTITUTE('Quantities Report'!$A1150, CHAR(160), " "))))</f>
        <v/>
      </c>
      <c r="C1150" s="475">
        <f>'Quantities Report'!$D1150</f>
        <v>0</v>
      </c>
    </row>
    <row r="1151" spans="1:3" x14ac:dyDescent="0.25">
      <c r="A1151" s="532" t="str">
        <f>IF(ISNUMBER(VALUE(SUBSTITUTE('Quantities Report'!$A1151,"+",""))), VALUE(SUBSTITUTE('Quantities Report'!$A1151,"+","")),IF('Quantities Report'!$A1151="Totals:","End of Project",$A1150))</f>
        <v>Station</v>
      </c>
      <c r="B1151" s="473" t="str">
        <f>IF(ISNUMBER('Quantities Report'!$A1151), "",TRIM(CLEAN(SUBSTITUTE('Quantities Report'!$A1151, CHAR(160), " "))))</f>
        <v/>
      </c>
      <c r="C1151" s="475">
        <f>'Quantities Report'!$D1151</f>
        <v>0</v>
      </c>
    </row>
    <row r="1152" spans="1:3" x14ac:dyDescent="0.25">
      <c r="A1152" s="532" t="str">
        <f>IF(ISNUMBER(VALUE(SUBSTITUTE('Quantities Report'!$A1152,"+",""))), VALUE(SUBSTITUTE('Quantities Report'!$A1152,"+","")),IF('Quantities Report'!$A1152="Totals:","End of Project",$A1151))</f>
        <v>Station</v>
      </c>
      <c r="B1152" s="473" t="str">
        <f>IF(ISNUMBER('Quantities Report'!$A1152), "",TRIM(CLEAN(SUBSTITUTE('Quantities Report'!$A1152, CHAR(160), " "))))</f>
        <v/>
      </c>
      <c r="C1152" s="475">
        <f>'Quantities Report'!$D1152</f>
        <v>0</v>
      </c>
    </row>
    <row r="1153" spans="1:3" x14ac:dyDescent="0.25">
      <c r="A1153" s="532" t="str">
        <f>IF(ISNUMBER(VALUE(SUBSTITUTE('Quantities Report'!$A1153,"+",""))), VALUE(SUBSTITUTE('Quantities Report'!$A1153,"+","")),IF('Quantities Report'!$A1153="Totals:","End of Project",$A1152))</f>
        <v>Station</v>
      </c>
      <c r="B1153" s="473" t="str">
        <f>IF(ISNUMBER('Quantities Report'!$A1153), "",TRIM(CLEAN(SUBSTITUTE('Quantities Report'!$A1153, CHAR(160), " "))))</f>
        <v/>
      </c>
      <c r="C1153" s="475">
        <f>'Quantities Report'!$D1153</f>
        <v>0</v>
      </c>
    </row>
    <row r="1154" spans="1:3" x14ac:dyDescent="0.25">
      <c r="A1154" s="532" t="str">
        <f>IF(ISNUMBER(VALUE(SUBSTITUTE('Quantities Report'!$A1154,"+",""))), VALUE(SUBSTITUTE('Quantities Report'!$A1154,"+","")),IF('Quantities Report'!$A1154="Totals:","End of Project",$A1153))</f>
        <v>Station</v>
      </c>
      <c r="B1154" s="473" t="str">
        <f>IF(ISNUMBER('Quantities Report'!$A1154), "",TRIM(CLEAN(SUBSTITUTE('Quantities Report'!$A1154, CHAR(160), " "))))</f>
        <v/>
      </c>
      <c r="C1154" s="475">
        <f>'Quantities Report'!$D1154</f>
        <v>0</v>
      </c>
    </row>
    <row r="1155" spans="1:3" x14ac:dyDescent="0.25">
      <c r="A1155" s="532" t="str">
        <f>IF(ISNUMBER(VALUE(SUBSTITUTE('Quantities Report'!$A1155,"+",""))), VALUE(SUBSTITUTE('Quantities Report'!$A1155,"+","")),IF('Quantities Report'!$A1155="Totals:","End of Project",$A1154))</f>
        <v>Station</v>
      </c>
      <c r="B1155" s="473" t="str">
        <f>IF(ISNUMBER('Quantities Report'!$A1155), "",TRIM(CLEAN(SUBSTITUTE('Quantities Report'!$A1155, CHAR(160), " "))))</f>
        <v/>
      </c>
      <c r="C1155" s="475">
        <f>'Quantities Report'!$D1155</f>
        <v>0</v>
      </c>
    </row>
    <row r="1156" spans="1:3" x14ac:dyDescent="0.25">
      <c r="A1156" s="532" t="str">
        <f>IF(ISNUMBER(VALUE(SUBSTITUTE('Quantities Report'!$A1156,"+",""))), VALUE(SUBSTITUTE('Quantities Report'!$A1156,"+","")),IF('Quantities Report'!$A1156="Totals:","End of Project",$A1155))</f>
        <v>Station</v>
      </c>
      <c r="B1156" s="473" t="str">
        <f>IF(ISNUMBER('Quantities Report'!$A1156), "",TRIM(CLEAN(SUBSTITUTE('Quantities Report'!$A1156, CHAR(160), " "))))</f>
        <v/>
      </c>
      <c r="C1156" s="475">
        <f>'Quantities Report'!$D1156</f>
        <v>0</v>
      </c>
    </row>
    <row r="1157" spans="1:3" x14ac:dyDescent="0.25">
      <c r="A1157" s="532" t="str">
        <f>IF(ISNUMBER(VALUE(SUBSTITUTE('Quantities Report'!$A1157,"+",""))), VALUE(SUBSTITUTE('Quantities Report'!$A1157,"+","")),IF('Quantities Report'!$A1157="Totals:","End of Project",$A1156))</f>
        <v>Station</v>
      </c>
      <c r="B1157" s="473" t="str">
        <f>IF(ISNUMBER('Quantities Report'!$A1157), "",TRIM(CLEAN(SUBSTITUTE('Quantities Report'!$A1157, CHAR(160), " "))))</f>
        <v/>
      </c>
      <c r="C1157" s="475">
        <f>'Quantities Report'!$D1157</f>
        <v>0</v>
      </c>
    </row>
    <row r="1158" spans="1:3" x14ac:dyDescent="0.25">
      <c r="A1158" s="532" t="str">
        <f>IF(ISNUMBER(VALUE(SUBSTITUTE('Quantities Report'!$A1158,"+",""))), VALUE(SUBSTITUTE('Quantities Report'!$A1158,"+","")),IF('Quantities Report'!$A1158="Totals:","End of Project",$A1157))</f>
        <v>Station</v>
      </c>
      <c r="B1158" s="473" t="str">
        <f>IF(ISNUMBER('Quantities Report'!$A1158), "",TRIM(CLEAN(SUBSTITUTE('Quantities Report'!$A1158, CHAR(160), " "))))</f>
        <v/>
      </c>
      <c r="C1158" s="475">
        <f>'Quantities Report'!$D1158</f>
        <v>0</v>
      </c>
    </row>
    <row r="1159" spans="1:3" x14ac:dyDescent="0.25">
      <c r="A1159" s="532" t="str">
        <f>IF(ISNUMBER(VALUE(SUBSTITUTE('Quantities Report'!$A1159,"+",""))), VALUE(SUBSTITUTE('Quantities Report'!$A1159,"+","")),IF('Quantities Report'!$A1159="Totals:","End of Project",$A1158))</f>
        <v>Station</v>
      </c>
      <c r="B1159" s="473" t="str">
        <f>IF(ISNUMBER('Quantities Report'!$A1159), "",TRIM(CLEAN(SUBSTITUTE('Quantities Report'!$A1159, CHAR(160), " "))))</f>
        <v/>
      </c>
      <c r="C1159" s="475">
        <f>'Quantities Report'!$D1159</f>
        <v>0</v>
      </c>
    </row>
    <row r="1160" spans="1:3" x14ac:dyDescent="0.25">
      <c r="A1160" s="532" t="str">
        <f>IF(ISNUMBER(VALUE(SUBSTITUTE('Quantities Report'!$A1160,"+",""))), VALUE(SUBSTITUTE('Quantities Report'!$A1160,"+","")),IF('Quantities Report'!$A1160="Totals:","End of Project",$A1159))</f>
        <v>Station</v>
      </c>
      <c r="B1160" s="473" t="str">
        <f>IF(ISNUMBER('Quantities Report'!$A1160), "",TRIM(CLEAN(SUBSTITUTE('Quantities Report'!$A1160, CHAR(160), " "))))</f>
        <v/>
      </c>
      <c r="C1160" s="475">
        <f>'Quantities Report'!$D1160</f>
        <v>0</v>
      </c>
    </row>
    <row r="1161" spans="1:3" x14ac:dyDescent="0.25">
      <c r="A1161" s="532" t="str">
        <f>IF(ISNUMBER(VALUE(SUBSTITUTE('Quantities Report'!$A1161,"+",""))), VALUE(SUBSTITUTE('Quantities Report'!$A1161,"+","")),IF('Quantities Report'!$A1161="Totals:","End of Project",$A1160))</f>
        <v>Station</v>
      </c>
      <c r="B1161" s="473" t="str">
        <f>IF(ISNUMBER('Quantities Report'!$A1161), "",TRIM(CLEAN(SUBSTITUTE('Quantities Report'!$A1161, CHAR(160), " "))))</f>
        <v/>
      </c>
      <c r="C1161" s="475">
        <f>'Quantities Report'!$D1161</f>
        <v>0</v>
      </c>
    </row>
    <row r="1162" spans="1:3" x14ac:dyDescent="0.25">
      <c r="A1162" s="532" t="str">
        <f>IF(ISNUMBER(VALUE(SUBSTITUTE('Quantities Report'!$A1162,"+",""))), VALUE(SUBSTITUTE('Quantities Report'!$A1162,"+","")),IF('Quantities Report'!$A1162="Totals:","End of Project",$A1161))</f>
        <v>Station</v>
      </c>
      <c r="B1162" s="473" t="str">
        <f>IF(ISNUMBER('Quantities Report'!$A1162), "",TRIM(CLEAN(SUBSTITUTE('Quantities Report'!$A1162, CHAR(160), " "))))</f>
        <v/>
      </c>
      <c r="C1162" s="475">
        <f>'Quantities Report'!$D1162</f>
        <v>0</v>
      </c>
    </row>
    <row r="1163" spans="1:3" x14ac:dyDescent="0.25">
      <c r="A1163" s="532" t="str">
        <f>IF(ISNUMBER(VALUE(SUBSTITUTE('Quantities Report'!$A1163,"+",""))), VALUE(SUBSTITUTE('Quantities Report'!$A1163,"+","")),IF('Quantities Report'!$A1163="Totals:","End of Project",$A1162))</f>
        <v>Station</v>
      </c>
      <c r="B1163" s="473" t="str">
        <f>IF(ISNUMBER('Quantities Report'!$A1163), "",TRIM(CLEAN(SUBSTITUTE('Quantities Report'!$A1163, CHAR(160), " "))))</f>
        <v/>
      </c>
      <c r="C1163" s="475">
        <f>'Quantities Report'!$D1163</f>
        <v>0</v>
      </c>
    </row>
    <row r="1164" spans="1:3" x14ac:dyDescent="0.25">
      <c r="A1164" s="532" t="str">
        <f>IF(ISNUMBER(VALUE(SUBSTITUTE('Quantities Report'!$A1164,"+",""))), VALUE(SUBSTITUTE('Quantities Report'!$A1164,"+","")),IF('Quantities Report'!$A1164="Totals:","End of Project",$A1163))</f>
        <v>Station</v>
      </c>
      <c r="B1164" s="473" t="str">
        <f>IF(ISNUMBER('Quantities Report'!$A1164), "",TRIM(CLEAN(SUBSTITUTE('Quantities Report'!$A1164, CHAR(160), " "))))</f>
        <v/>
      </c>
      <c r="C1164" s="475">
        <f>'Quantities Report'!$D1164</f>
        <v>0</v>
      </c>
    </row>
    <row r="1165" spans="1:3" x14ac:dyDescent="0.25">
      <c r="A1165" s="532" t="str">
        <f>IF(ISNUMBER(VALUE(SUBSTITUTE('Quantities Report'!$A1165,"+",""))), VALUE(SUBSTITUTE('Quantities Report'!$A1165,"+","")),IF('Quantities Report'!$A1165="Totals:","End of Project",$A1164))</f>
        <v>Station</v>
      </c>
      <c r="B1165" s="473" t="str">
        <f>IF(ISNUMBER('Quantities Report'!$A1165), "",TRIM(CLEAN(SUBSTITUTE('Quantities Report'!$A1165, CHAR(160), " "))))</f>
        <v/>
      </c>
      <c r="C1165" s="475">
        <f>'Quantities Report'!$D1165</f>
        <v>0</v>
      </c>
    </row>
    <row r="1166" spans="1:3" x14ac:dyDescent="0.25">
      <c r="A1166" s="532" t="str">
        <f>IF(ISNUMBER(VALUE(SUBSTITUTE('Quantities Report'!$A1166,"+",""))), VALUE(SUBSTITUTE('Quantities Report'!$A1166,"+","")),IF('Quantities Report'!$A1166="Totals:","End of Project",$A1165))</f>
        <v>Station</v>
      </c>
      <c r="B1166" s="473" t="str">
        <f>IF(ISNUMBER('Quantities Report'!$A1166), "",TRIM(CLEAN(SUBSTITUTE('Quantities Report'!$A1166, CHAR(160), " "))))</f>
        <v/>
      </c>
      <c r="C1166" s="475">
        <f>'Quantities Report'!$D1166</f>
        <v>0</v>
      </c>
    </row>
    <row r="1167" spans="1:3" x14ac:dyDescent="0.25">
      <c r="A1167" s="532" t="str">
        <f>IF(ISNUMBER(VALUE(SUBSTITUTE('Quantities Report'!$A1167,"+",""))), VALUE(SUBSTITUTE('Quantities Report'!$A1167,"+","")),IF('Quantities Report'!$A1167="Totals:","End of Project",$A1166))</f>
        <v>Station</v>
      </c>
      <c r="B1167" s="473" t="str">
        <f>IF(ISNUMBER('Quantities Report'!$A1167), "",TRIM(CLEAN(SUBSTITUTE('Quantities Report'!$A1167, CHAR(160), " "))))</f>
        <v/>
      </c>
      <c r="C1167" s="475">
        <f>'Quantities Report'!$D1167</f>
        <v>0</v>
      </c>
    </row>
    <row r="1168" spans="1:3" x14ac:dyDescent="0.25">
      <c r="A1168" s="532" t="str">
        <f>IF(ISNUMBER(VALUE(SUBSTITUTE('Quantities Report'!$A1168,"+",""))), VALUE(SUBSTITUTE('Quantities Report'!$A1168,"+","")),IF('Quantities Report'!$A1168="Totals:","End of Project",$A1167))</f>
        <v>Station</v>
      </c>
      <c r="B1168" s="473" t="str">
        <f>IF(ISNUMBER('Quantities Report'!$A1168), "",TRIM(CLEAN(SUBSTITUTE('Quantities Report'!$A1168, CHAR(160), " "))))</f>
        <v/>
      </c>
      <c r="C1168" s="475">
        <f>'Quantities Report'!$D1168</f>
        <v>0</v>
      </c>
    </row>
    <row r="1169" spans="1:3" x14ac:dyDescent="0.25">
      <c r="A1169" s="532" t="str">
        <f>IF(ISNUMBER(VALUE(SUBSTITUTE('Quantities Report'!$A1169,"+",""))), VALUE(SUBSTITUTE('Quantities Report'!$A1169,"+","")),IF('Quantities Report'!$A1169="Totals:","End of Project",$A1168))</f>
        <v>Station</v>
      </c>
      <c r="B1169" s="473" t="str">
        <f>IF(ISNUMBER('Quantities Report'!$A1169), "",TRIM(CLEAN(SUBSTITUTE('Quantities Report'!$A1169, CHAR(160), " "))))</f>
        <v/>
      </c>
      <c r="C1169" s="475">
        <f>'Quantities Report'!$D1169</f>
        <v>0</v>
      </c>
    </row>
    <row r="1170" spans="1:3" x14ac:dyDescent="0.25">
      <c r="A1170" s="532" t="str">
        <f>IF(ISNUMBER(VALUE(SUBSTITUTE('Quantities Report'!$A1170,"+",""))), VALUE(SUBSTITUTE('Quantities Report'!$A1170,"+","")),IF('Quantities Report'!$A1170="Totals:","End of Project",$A1169))</f>
        <v>Station</v>
      </c>
      <c r="B1170" s="473" t="str">
        <f>IF(ISNUMBER('Quantities Report'!$A1170), "",TRIM(CLEAN(SUBSTITUTE('Quantities Report'!$A1170, CHAR(160), " "))))</f>
        <v/>
      </c>
      <c r="C1170" s="475">
        <f>'Quantities Report'!$D1170</f>
        <v>0</v>
      </c>
    </row>
    <row r="1171" spans="1:3" x14ac:dyDescent="0.25">
      <c r="A1171" s="532" t="str">
        <f>IF(ISNUMBER(VALUE(SUBSTITUTE('Quantities Report'!$A1171,"+",""))), VALUE(SUBSTITUTE('Quantities Report'!$A1171,"+","")),IF('Quantities Report'!$A1171="Totals:","End of Project",$A1170))</f>
        <v>Station</v>
      </c>
      <c r="B1171" s="473" t="str">
        <f>IF(ISNUMBER('Quantities Report'!$A1171), "",TRIM(CLEAN(SUBSTITUTE('Quantities Report'!$A1171, CHAR(160), " "))))</f>
        <v/>
      </c>
      <c r="C1171" s="475">
        <f>'Quantities Report'!$D1171</f>
        <v>0</v>
      </c>
    </row>
    <row r="1172" spans="1:3" x14ac:dyDescent="0.25">
      <c r="A1172" s="532" t="str">
        <f>IF(ISNUMBER(VALUE(SUBSTITUTE('Quantities Report'!$A1172,"+",""))), VALUE(SUBSTITUTE('Quantities Report'!$A1172,"+","")),IF('Quantities Report'!$A1172="Totals:","End of Project",$A1171))</f>
        <v>Station</v>
      </c>
      <c r="B1172" s="473" t="str">
        <f>IF(ISNUMBER('Quantities Report'!$A1172), "",TRIM(CLEAN(SUBSTITUTE('Quantities Report'!$A1172, CHAR(160), " "))))</f>
        <v/>
      </c>
      <c r="C1172" s="475">
        <f>'Quantities Report'!$D1172</f>
        <v>0</v>
      </c>
    </row>
    <row r="1173" spans="1:3" x14ac:dyDescent="0.25">
      <c r="A1173" s="532" t="str">
        <f>IF(ISNUMBER(VALUE(SUBSTITUTE('Quantities Report'!$A1173,"+",""))), VALUE(SUBSTITUTE('Quantities Report'!$A1173,"+","")),IF('Quantities Report'!$A1173="Totals:","End of Project",$A1172))</f>
        <v>Station</v>
      </c>
      <c r="B1173" s="473" t="str">
        <f>IF(ISNUMBER('Quantities Report'!$A1173), "",TRIM(CLEAN(SUBSTITUTE('Quantities Report'!$A1173, CHAR(160), " "))))</f>
        <v/>
      </c>
      <c r="C1173" s="475">
        <f>'Quantities Report'!$D1173</f>
        <v>0</v>
      </c>
    </row>
    <row r="1174" spans="1:3" x14ac:dyDescent="0.25">
      <c r="A1174" s="532" t="str">
        <f>IF(ISNUMBER(VALUE(SUBSTITUTE('Quantities Report'!$A1174,"+",""))), VALUE(SUBSTITUTE('Quantities Report'!$A1174,"+","")),IF('Quantities Report'!$A1174="Totals:","End of Project",$A1173))</f>
        <v>Station</v>
      </c>
      <c r="B1174" s="473" t="str">
        <f>IF(ISNUMBER('Quantities Report'!$A1174), "",TRIM(CLEAN(SUBSTITUTE('Quantities Report'!$A1174, CHAR(160), " "))))</f>
        <v/>
      </c>
      <c r="C1174" s="475">
        <f>'Quantities Report'!$D1174</f>
        <v>0</v>
      </c>
    </row>
    <row r="1175" spans="1:3" x14ac:dyDescent="0.25">
      <c r="A1175" s="532" t="str">
        <f>IF(ISNUMBER(VALUE(SUBSTITUTE('Quantities Report'!$A1175,"+",""))), VALUE(SUBSTITUTE('Quantities Report'!$A1175,"+","")),IF('Quantities Report'!$A1175="Totals:","End of Project",$A1174))</f>
        <v>Station</v>
      </c>
      <c r="B1175" s="473" t="str">
        <f>IF(ISNUMBER('Quantities Report'!$A1175), "",TRIM(CLEAN(SUBSTITUTE('Quantities Report'!$A1175, CHAR(160), " "))))</f>
        <v/>
      </c>
      <c r="C1175" s="475">
        <f>'Quantities Report'!$D1175</f>
        <v>0</v>
      </c>
    </row>
    <row r="1176" spans="1:3" x14ac:dyDescent="0.25">
      <c r="A1176" s="532" t="str">
        <f>IF(ISNUMBER(VALUE(SUBSTITUTE('Quantities Report'!$A1176,"+",""))), VALUE(SUBSTITUTE('Quantities Report'!$A1176,"+","")),IF('Quantities Report'!$A1176="Totals:","End of Project",$A1175))</f>
        <v>Station</v>
      </c>
      <c r="B1176" s="473" t="str">
        <f>IF(ISNUMBER('Quantities Report'!$A1176), "",TRIM(CLEAN(SUBSTITUTE('Quantities Report'!$A1176, CHAR(160), " "))))</f>
        <v/>
      </c>
      <c r="C1176" s="475">
        <f>'Quantities Report'!$D1176</f>
        <v>0</v>
      </c>
    </row>
    <row r="1177" spans="1:3" x14ac:dyDescent="0.25">
      <c r="A1177" s="532" t="str">
        <f>IF(ISNUMBER(VALUE(SUBSTITUTE('Quantities Report'!$A1177,"+",""))), VALUE(SUBSTITUTE('Quantities Report'!$A1177,"+","")),IF('Quantities Report'!$A1177="Totals:","End of Project",$A1176))</f>
        <v>Station</v>
      </c>
      <c r="B1177" s="473" t="str">
        <f>IF(ISNUMBER('Quantities Report'!$A1177), "",TRIM(CLEAN(SUBSTITUTE('Quantities Report'!$A1177, CHAR(160), " "))))</f>
        <v/>
      </c>
      <c r="C1177" s="475">
        <f>'Quantities Report'!$D1177</f>
        <v>0</v>
      </c>
    </row>
    <row r="1178" spans="1:3" x14ac:dyDescent="0.25">
      <c r="A1178" s="532" t="str">
        <f>IF(ISNUMBER(VALUE(SUBSTITUTE('Quantities Report'!$A1178,"+",""))), VALUE(SUBSTITUTE('Quantities Report'!$A1178,"+","")),IF('Quantities Report'!$A1178="Totals:","End of Project",$A1177))</f>
        <v>Station</v>
      </c>
      <c r="B1178" s="473" t="str">
        <f>IF(ISNUMBER('Quantities Report'!$A1178), "",TRIM(CLEAN(SUBSTITUTE('Quantities Report'!$A1178, CHAR(160), " "))))</f>
        <v/>
      </c>
      <c r="C1178" s="475">
        <f>'Quantities Report'!$D1178</f>
        <v>0</v>
      </c>
    </row>
    <row r="1179" spans="1:3" x14ac:dyDescent="0.25">
      <c r="A1179" s="532" t="str">
        <f>IF(ISNUMBER(VALUE(SUBSTITUTE('Quantities Report'!$A1179,"+",""))), VALUE(SUBSTITUTE('Quantities Report'!$A1179,"+","")),IF('Quantities Report'!$A1179="Totals:","End of Project",$A1178))</f>
        <v>Station</v>
      </c>
      <c r="B1179" s="473" t="str">
        <f>IF(ISNUMBER('Quantities Report'!$A1179), "",TRIM(CLEAN(SUBSTITUTE('Quantities Report'!$A1179, CHAR(160), " "))))</f>
        <v/>
      </c>
      <c r="C1179" s="475">
        <f>'Quantities Report'!$D1179</f>
        <v>0</v>
      </c>
    </row>
    <row r="1180" spans="1:3" x14ac:dyDescent="0.25">
      <c r="A1180" s="532" t="str">
        <f>IF(ISNUMBER(VALUE(SUBSTITUTE('Quantities Report'!$A1180,"+",""))), VALUE(SUBSTITUTE('Quantities Report'!$A1180,"+","")),IF('Quantities Report'!$A1180="Totals:","End of Project",$A1179))</f>
        <v>Station</v>
      </c>
      <c r="B1180" s="473" t="str">
        <f>IF(ISNUMBER('Quantities Report'!$A1180), "",TRIM(CLEAN(SUBSTITUTE('Quantities Report'!$A1180, CHAR(160), " "))))</f>
        <v/>
      </c>
      <c r="C1180" s="475">
        <f>'Quantities Report'!$D1180</f>
        <v>0</v>
      </c>
    </row>
    <row r="1181" spans="1:3" x14ac:dyDescent="0.25">
      <c r="A1181" s="532" t="str">
        <f>IF(ISNUMBER(VALUE(SUBSTITUTE('Quantities Report'!$A1181,"+",""))), VALUE(SUBSTITUTE('Quantities Report'!$A1181,"+","")),IF('Quantities Report'!$A1181="Totals:","End of Project",$A1180))</f>
        <v>Station</v>
      </c>
      <c r="B1181" s="473" t="str">
        <f>IF(ISNUMBER('Quantities Report'!$A1181), "",TRIM(CLEAN(SUBSTITUTE('Quantities Report'!$A1181, CHAR(160), " "))))</f>
        <v/>
      </c>
      <c r="C1181" s="475">
        <f>'Quantities Report'!$D1181</f>
        <v>0</v>
      </c>
    </row>
    <row r="1182" spans="1:3" x14ac:dyDescent="0.25">
      <c r="A1182" s="532" t="str">
        <f>IF(ISNUMBER(VALUE(SUBSTITUTE('Quantities Report'!$A1182,"+",""))), VALUE(SUBSTITUTE('Quantities Report'!$A1182,"+","")),IF('Quantities Report'!$A1182="Totals:","End of Project",$A1181))</f>
        <v>Station</v>
      </c>
      <c r="B1182" s="473" t="str">
        <f>IF(ISNUMBER('Quantities Report'!$A1182), "",TRIM(CLEAN(SUBSTITUTE('Quantities Report'!$A1182, CHAR(160), " "))))</f>
        <v/>
      </c>
      <c r="C1182" s="475">
        <f>'Quantities Report'!$D1182</f>
        <v>0</v>
      </c>
    </row>
    <row r="1183" spans="1:3" x14ac:dyDescent="0.25">
      <c r="A1183" s="532" t="str">
        <f>IF(ISNUMBER(VALUE(SUBSTITUTE('Quantities Report'!$A1183,"+",""))), VALUE(SUBSTITUTE('Quantities Report'!$A1183,"+","")),IF('Quantities Report'!$A1183="Totals:","End of Project",$A1182))</f>
        <v>Station</v>
      </c>
      <c r="B1183" s="473" t="str">
        <f>IF(ISNUMBER('Quantities Report'!$A1183), "",TRIM(CLEAN(SUBSTITUTE('Quantities Report'!$A1183, CHAR(160), " "))))</f>
        <v/>
      </c>
      <c r="C1183" s="475">
        <f>'Quantities Report'!$D1183</f>
        <v>0</v>
      </c>
    </row>
    <row r="1184" spans="1:3" x14ac:dyDescent="0.25">
      <c r="A1184" s="532" t="str">
        <f>IF(ISNUMBER(VALUE(SUBSTITUTE('Quantities Report'!$A1184,"+",""))), VALUE(SUBSTITUTE('Quantities Report'!$A1184,"+","")),IF('Quantities Report'!$A1184="Totals:","End of Project",$A1183))</f>
        <v>Station</v>
      </c>
      <c r="B1184" s="473" t="str">
        <f>IF(ISNUMBER('Quantities Report'!$A1184), "",TRIM(CLEAN(SUBSTITUTE('Quantities Report'!$A1184, CHAR(160), " "))))</f>
        <v/>
      </c>
      <c r="C1184" s="475">
        <f>'Quantities Report'!$D1184</f>
        <v>0</v>
      </c>
    </row>
    <row r="1185" spans="1:3" x14ac:dyDescent="0.25">
      <c r="A1185" s="532" t="str">
        <f>IF(ISNUMBER(VALUE(SUBSTITUTE('Quantities Report'!$A1185,"+",""))), VALUE(SUBSTITUTE('Quantities Report'!$A1185,"+","")),IF('Quantities Report'!$A1185="Totals:","End of Project",$A1184))</f>
        <v>Station</v>
      </c>
      <c r="B1185" s="473" t="str">
        <f>IF(ISNUMBER('Quantities Report'!$A1185), "",TRIM(CLEAN(SUBSTITUTE('Quantities Report'!$A1185, CHAR(160), " "))))</f>
        <v/>
      </c>
      <c r="C1185" s="475">
        <f>'Quantities Report'!$D1185</f>
        <v>0</v>
      </c>
    </row>
    <row r="1186" spans="1:3" x14ac:dyDescent="0.25">
      <c r="A1186" s="532" t="str">
        <f>IF(ISNUMBER(VALUE(SUBSTITUTE('Quantities Report'!$A1186,"+",""))), VALUE(SUBSTITUTE('Quantities Report'!$A1186,"+","")),IF('Quantities Report'!$A1186="Totals:","End of Project",$A1185))</f>
        <v>Station</v>
      </c>
      <c r="B1186" s="473" t="str">
        <f>IF(ISNUMBER('Quantities Report'!$A1186), "",TRIM(CLEAN(SUBSTITUTE('Quantities Report'!$A1186, CHAR(160), " "))))</f>
        <v/>
      </c>
      <c r="C1186" s="475">
        <f>'Quantities Report'!$D1186</f>
        <v>0</v>
      </c>
    </row>
    <row r="1187" spans="1:3" x14ac:dyDescent="0.25">
      <c r="A1187" s="532" t="str">
        <f>IF(ISNUMBER(VALUE(SUBSTITUTE('Quantities Report'!$A1187,"+",""))), VALUE(SUBSTITUTE('Quantities Report'!$A1187,"+","")),IF('Quantities Report'!$A1187="Totals:","End of Project",$A1186))</f>
        <v>Station</v>
      </c>
      <c r="B1187" s="473" t="str">
        <f>IF(ISNUMBER('Quantities Report'!$A1187), "",TRIM(CLEAN(SUBSTITUTE('Quantities Report'!$A1187, CHAR(160), " "))))</f>
        <v/>
      </c>
      <c r="C1187" s="475">
        <f>'Quantities Report'!$D1187</f>
        <v>0</v>
      </c>
    </row>
    <row r="1188" spans="1:3" x14ac:dyDescent="0.25">
      <c r="A1188" s="532" t="str">
        <f>IF(ISNUMBER(VALUE(SUBSTITUTE('Quantities Report'!$A1188,"+",""))), VALUE(SUBSTITUTE('Quantities Report'!$A1188,"+","")),IF('Quantities Report'!$A1188="Totals:","End of Project",$A1187))</f>
        <v>Station</v>
      </c>
      <c r="B1188" s="473" t="str">
        <f>IF(ISNUMBER('Quantities Report'!$A1188), "",TRIM(CLEAN(SUBSTITUTE('Quantities Report'!$A1188, CHAR(160), " "))))</f>
        <v/>
      </c>
      <c r="C1188" s="475">
        <f>'Quantities Report'!$D1188</f>
        <v>0</v>
      </c>
    </row>
    <row r="1189" spans="1:3" x14ac:dyDescent="0.25">
      <c r="A1189" s="532" t="str">
        <f>IF(ISNUMBER(VALUE(SUBSTITUTE('Quantities Report'!$A1189,"+",""))), VALUE(SUBSTITUTE('Quantities Report'!$A1189,"+","")),IF('Quantities Report'!$A1189="Totals:","End of Project",$A1188))</f>
        <v>Station</v>
      </c>
      <c r="B1189" s="473" t="str">
        <f>IF(ISNUMBER('Quantities Report'!$A1189), "",TRIM(CLEAN(SUBSTITUTE('Quantities Report'!$A1189, CHAR(160), " "))))</f>
        <v/>
      </c>
      <c r="C1189" s="475">
        <f>'Quantities Report'!$D1189</f>
        <v>0</v>
      </c>
    </row>
    <row r="1190" spans="1:3" x14ac:dyDescent="0.25">
      <c r="A1190" s="532" t="str">
        <f>IF(ISNUMBER(VALUE(SUBSTITUTE('Quantities Report'!$A1190,"+",""))), VALUE(SUBSTITUTE('Quantities Report'!$A1190,"+","")),IF('Quantities Report'!$A1190="Totals:","End of Project",$A1189))</f>
        <v>Station</v>
      </c>
      <c r="B1190" s="473" t="str">
        <f>IF(ISNUMBER('Quantities Report'!$A1190), "",TRIM(CLEAN(SUBSTITUTE('Quantities Report'!$A1190, CHAR(160), " "))))</f>
        <v/>
      </c>
      <c r="C1190" s="475">
        <f>'Quantities Report'!$D1190</f>
        <v>0</v>
      </c>
    </row>
    <row r="1191" spans="1:3" x14ac:dyDescent="0.25">
      <c r="A1191" s="532" t="str">
        <f>IF(ISNUMBER(VALUE(SUBSTITUTE('Quantities Report'!$A1191,"+",""))), VALUE(SUBSTITUTE('Quantities Report'!$A1191,"+","")),IF('Quantities Report'!$A1191="Totals:","End of Project",$A1190))</f>
        <v>Station</v>
      </c>
      <c r="B1191" s="473" t="str">
        <f>IF(ISNUMBER('Quantities Report'!$A1191), "",TRIM(CLEAN(SUBSTITUTE('Quantities Report'!$A1191, CHAR(160), " "))))</f>
        <v/>
      </c>
      <c r="C1191" s="475">
        <f>'Quantities Report'!$D1191</f>
        <v>0</v>
      </c>
    </row>
    <row r="1192" spans="1:3" x14ac:dyDescent="0.25">
      <c r="A1192" s="532" t="str">
        <f>IF(ISNUMBER(VALUE(SUBSTITUTE('Quantities Report'!$A1192,"+",""))), VALUE(SUBSTITUTE('Quantities Report'!$A1192,"+","")),IF('Quantities Report'!$A1192="Totals:","End of Project",$A1191))</f>
        <v>Station</v>
      </c>
      <c r="B1192" s="473" t="str">
        <f>IF(ISNUMBER('Quantities Report'!$A1192), "",TRIM(CLEAN(SUBSTITUTE('Quantities Report'!$A1192, CHAR(160), " "))))</f>
        <v/>
      </c>
      <c r="C1192" s="475">
        <f>'Quantities Report'!$D1192</f>
        <v>0</v>
      </c>
    </row>
    <row r="1193" spans="1:3" x14ac:dyDescent="0.25">
      <c r="A1193" s="532" t="str">
        <f>IF(ISNUMBER(VALUE(SUBSTITUTE('Quantities Report'!$A1193,"+",""))), VALUE(SUBSTITUTE('Quantities Report'!$A1193,"+","")),IF('Quantities Report'!$A1193="Totals:","End of Project",$A1192))</f>
        <v>Station</v>
      </c>
      <c r="B1193" s="473" t="str">
        <f>IF(ISNUMBER('Quantities Report'!$A1193), "",TRIM(CLEAN(SUBSTITUTE('Quantities Report'!$A1193, CHAR(160), " "))))</f>
        <v/>
      </c>
      <c r="C1193" s="475">
        <f>'Quantities Report'!$D1193</f>
        <v>0</v>
      </c>
    </row>
    <row r="1194" spans="1:3" x14ac:dyDescent="0.25">
      <c r="A1194" s="532" t="str">
        <f>IF(ISNUMBER(VALUE(SUBSTITUTE('Quantities Report'!$A1194,"+",""))), VALUE(SUBSTITUTE('Quantities Report'!$A1194,"+","")),IF('Quantities Report'!$A1194="Totals:","End of Project",$A1193))</f>
        <v>Station</v>
      </c>
      <c r="B1194" s="473" t="str">
        <f>IF(ISNUMBER('Quantities Report'!$A1194), "",TRIM(CLEAN(SUBSTITUTE('Quantities Report'!$A1194, CHAR(160), " "))))</f>
        <v/>
      </c>
      <c r="C1194" s="475">
        <f>'Quantities Report'!$D1194</f>
        <v>0</v>
      </c>
    </row>
    <row r="1195" spans="1:3" x14ac:dyDescent="0.25">
      <c r="A1195" s="532" t="str">
        <f>IF(ISNUMBER(VALUE(SUBSTITUTE('Quantities Report'!$A1195,"+",""))), VALUE(SUBSTITUTE('Quantities Report'!$A1195,"+","")),IF('Quantities Report'!$A1195="Totals:","End of Project",$A1194))</f>
        <v>Station</v>
      </c>
      <c r="B1195" s="473" t="str">
        <f>IF(ISNUMBER('Quantities Report'!$A1195), "",TRIM(CLEAN(SUBSTITUTE('Quantities Report'!$A1195, CHAR(160), " "))))</f>
        <v/>
      </c>
      <c r="C1195" s="475">
        <f>'Quantities Report'!$D1195</f>
        <v>0</v>
      </c>
    </row>
    <row r="1196" spans="1:3" x14ac:dyDescent="0.25">
      <c r="A1196" s="532" t="str">
        <f>IF(ISNUMBER(VALUE(SUBSTITUTE('Quantities Report'!$A1196,"+",""))), VALUE(SUBSTITUTE('Quantities Report'!$A1196,"+","")),IF('Quantities Report'!$A1196="Totals:","End of Project",$A1195))</f>
        <v>Station</v>
      </c>
      <c r="B1196" s="473" t="str">
        <f>IF(ISNUMBER('Quantities Report'!$A1196), "",TRIM(CLEAN(SUBSTITUTE('Quantities Report'!$A1196, CHAR(160), " "))))</f>
        <v/>
      </c>
      <c r="C1196" s="475">
        <f>'Quantities Report'!$D1196</f>
        <v>0</v>
      </c>
    </row>
    <row r="1197" spans="1:3" x14ac:dyDescent="0.25">
      <c r="A1197" s="532" t="str">
        <f>IF(ISNUMBER(VALUE(SUBSTITUTE('Quantities Report'!$A1197,"+",""))), VALUE(SUBSTITUTE('Quantities Report'!$A1197,"+","")),IF('Quantities Report'!$A1197="Totals:","End of Project",$A1196))</f>
        <v>Station</v>
      </c>
      <c r="B1197" s="473" t="str">
        <f>IF(ISNUMBER('Quantities Report'!$A1197), "",TRIM(CLEAN(SUBSTITUTE('Quantities Report'!$A1197, CHAR(160), " "))))</f>
        <v/>
      </c>
      <c r="C1197" s="475">
        <f>'Quantities Report'!$D1197</f>
        <v>0</v>
      </c>
    </row>
    <row r="1198" spans="1:3" x14ac:dyDescent="0.25">
      <c r="A1198" s="532" t="str">
        <f>IF(ISNUMBER(VALUE(SUBSTITUTE('Quantities Report'!$A1198,"+",""))), VALUE(SUBSTITUTE('Quantities Report'!$A1198,"+","")),IF('Quantities Report'!$A1198="Totals:","End of Project",$A1197))</f>
        <v>Station</v>
      </c>
      <c r="B1198" s="473" t="str">
        <f>IF(ISNUMBER('Quantities Report'!$A1198), "",TRIM(CLEAN(SUBSTITUTE('Quantities Report'!$A1198, CHAR(160), " "))))</f>
        <v/>
      </c>
      <c r="C1198" s="475">
        <f>'Quantities Report'!$D1198</f>
        <v>0</v>
      </c>
    </row>
    <row r="1199" spans="1:3" x14ac:dyDescent="0.25">
      <c r="A1199" s="532" t="str">
        <f>IF(ISNUMBER(VALUE(SUBSTITUTE('Quantities Report'!$A1199,"+",""))), VALUE(SUBSTITUTE('Quantities Report'!$A1199,"+","")),IF('Quantities Report'!$A1199="Totals:","End of Project",$A1198))</f>
        <v>Station</v>
      </c>
      <c r="B1199" s="473" t="str">
        <f>IF(ISNUMBER('Quantities Report'!$A1199), "",TRIM(CLEAN(SUBSTITUTE('Quantities Report'!$A1199, CHAR(160), " "))))</f>
        <v/>
      </c>
      <c r="C1199" s="475">
        <f>'Quantities Report'!$D1199</f>
        <v>0</v>
      </c>
    </row>
    <row r="1200" spans="1:3" x14ac:dyDescent="0.25">
      <c r="A1200" s="532" t="str">
        <f>IF(ISNUMBER(VALUE(SUBSTITUTE('Quantities Report'!$A1200,"+",""))), VALUE(SUBSTITUTE('Quantities Report'!$A1200,"+","")),IF('Quantities Report'!$A1200="Totals:","End of Project",$A1199))</f>
        <v>Station</v>
      </c>
      <c r="B1200" s="473" t="str">
        <f>IF(ISNUMBER('Quantities Report'!$A1200), "",TRIM(CLEAN(SUBSTITUTE('Quantities Report'!$A1200, CHAR(160), " "))))</f>
        <v/>
      </c>
      <c r="C1200" s="475">
        <f>'Quantities Report'!$D1200</f>
        <v>0</v>
      </c>
    </row>
    <row r="1201" spans="1:3" x14ac:dyDescent="0.25">
      <c r="A1201" s="532" t="str">
        <f>IF(ISNUMBER(VALUE(SUBSTITUTE('Quantities Report'!$A1201,"+",""))), VALUE(SUBSTITUTE('Quantities Report'!$A1201,"+","")),IF('Quantities Report'!$A1201="Totals:","End of Project",$A1200))</f>
        <v>Station</v>
      </c>
      <c r="B1201" s="473" t="str">
        <f>IF(ISNUMBER('Quantities Report'!$A1201), "",TRIM(CLEAN(SUBSTITUTE('Quantities Report'!$A1201, CHAR(160), " "))))</f>
        <v/>
      </c>
      <c r="C1201" s="475">
        <f>'Quantities Report'!$D1201</f>
        <v>0</v>
      </c>
    </row>
    <row r="1202" spans="1:3" x14ac:dyDescent="0.25">
      <c r="A1202" s="532" t="str">
        <f>IF(ISNUMBER(VALUE(SUBSTITUTE('Quantities Report'!$A1202,"+",""))), VALUE(SUBSTITUTE('Quantities Report'!$A1202,"+","")),IF('Quantities Report'!$A1202="Totals:","End of Project",$A1201))</f>
        <v>Station</v>
      </c>
      <c r="B1202" s="473" t="str">
        <f>IF(ISNUMBER('Quantities Report'!$A1202), "",TRIM(CLEAN(SUBSTITUTE('Quantities Report'!$A1202, CHAR(160), " "))))</f>
        <v/>
      </c>
      <c r="C1202" s="475">
        <f>'Quantities Report'!$D1202</f>
        <v>0</v>
      </c>
    </row>
    <row r="1203" spans="1:3" x14ac:dyDescent="0.25">
      <c r="A1203" s="532" t="str">
        <f>IF(ISNUMBER(VALUE(SUBSTITUTE('Quantities Report'!$A1203,"+",""))), VALUE(SUBSTITUTE('Quantities Report'!$A1203,"+","")),IF('Quantities Report'!$A1203="Totals:","End of Project",$A1202))</f>
        <v>Station</v>
      </c>
      <c r="B1203" s="473" t="str">
        <f>IF(ISNUMBER('Quantities Report'!$A1203), "",TRIM(CLEAN(SUBSTITUTE('Quantities Report'!$A1203, CHAR(160), " "))))</f>
        <v/>
      </c>
      <c r="C1203" s="475">
        <f>'Quantities Report'!$D1203</f>
        <v>0</v>
      </c>
    </row>
    <row r="1204" spans="1:3" x14ac:dyDescent="0.25">
      <c r="A1204" s="532" t="str">
        <f>IF(ISNUMBER(VALUE(SUBSTITUTE('Quantities Report'!$A1204,"+",""))), VALUE(SUBSTITUTE('Quantities Report'!$A1204,"+","")),IF('Quantities Report'!$A1204="Totals:","End of Project",$A1203))</f>
        <v>Station</v>
      </c>
      <c r="B1204" s="473" t="str">
        <f>IF(ISNUMBER('Quantities Report'!$A1204), "",TRIM(CLEAN(SUBSTITUTE('Quantities Report'!$A1204, CHAR(160), " "))))</f>
        <v/>
      </c>
      <c r="C1204" s="475">
        <f>'Quantities Report'!$D1204</f>
        <v>0</v>
      </c>
    </row>
    <row r="1205" spans="1:3" x14ac:dyDescent="0.25">
      <c r="A1205" s="532" t="str">
        <f>IF(ISNUMBER(VALUE(SUBSTITUTE('Quantities Report'!$A1205,"+",""))), VALUE(SUBSTITUTE('Quantities Report'!$A1205,"+","")),IF('Quantities Report'!$A1205="Totals:","End of Project",$A1204))</f>
        <v>Station</v>
      </c>
      <c r="B1205" s="473" t="str">
        <f>IF(ISNUMBER('Quantities Report'!$A1205), "",TRIM(CLEAN(SUBSTITUTE('Quantities Report'!$A1205, CHAR(160), " "))))</f>
        <v/>
      </c>
      <c r="C1205" s="475">
        <f>'Quantities Report'!$D1205</f>
        <v>0</v>
      </c>
    </row>
    <row r="1206" spans="1:3" x14ac:dyDescent="0.25">
      <c r="A1206" s="532" t="str">
        <f>IF(ISNUMBER(VALUE(SUBSTITUTE('Quantities Report'!$A1206,"+",""))), VALUE(SUBSTITUTE('Quantities Report'!$A1206,"+","")),IF('Quantities Report'!$A1206="Totals:","End of Project",$A1205))</f>
        <v>Station</v>
      </c>
      <c r="B1206" s="473" t="str">
        <f>IF(ISNUMBER('Quantities Report'!$A1206), "",TRIM(CLEAN(SUBSTITUTE('Quantities Report'!$A1206, CHAR(160), " "))))</f>
        <v/>
      </c>
      <c r="C1206" s="475">
        <f>'Quantities Report'!$D1206</f>
        <v>0</v>
      </c>
    </row>
    <row r="1207" spans="1:3" x14ac:dyDescent="0.25">
      <c r="A1207" s="532" t="str">
        <f>IF(ISNUMBER(VALUE(SUBSTITUTE('Quantities Report'!$A1207,"+",""))), VALUE(SUBSTITUTE('Quantities Report'!$A1207,"+","")),IF('Quantities Report'!$A1207="Totals:","End of Project",$A1206))</f>
        <v>Station</v>
      </c>
      <c r="B1207" s="473" t="str">
        <f>IF(ISNUMBER('Quantities Report'!$A1207), "",TRIM(CLEAN(SUBSTITUTE('Quantities Report'!$A1207, CHAR(160), " "))))</f>
        <v/>
      </c>
      <c r="C1207" s="475">
        <f>'Quantities Report'!$D1207</f>
        <v>0</v>
      </c>
    </row>
    <row r="1208" spans="1:3" x14ac:dyDescent="0.25">
      <c r="A1208" s="532" t="str">
        <f>IF(ISNUMBER(VALUE(SUBSTITUTE('Quantities Report'!$A1208,"+",""))), VALUE(SUBSTITUTE('Quantities Report'!$A1208,"+","")),IF('Quantities Report'!$A1208="Totals:","End of Project",$A1207))</f>
        <v>Station</v>
      </c>
      <c r="B1208" s="473" t="str">
        <f>IF(ISNUMBER('Quantities Report'!$A1208), "",TRIM(CLEAN(SUBSTITUTE('Quantities Report'!$A1208, CHAR(160), " "))))</f>
        <v/>
      </c>
      <c r="C1208" s="475">
        <f>'Quantities Report'!$D1208</f>
        <v>0</v>
      </c>
    </row>
    <row r="1209" spans="1:3" x14ac:dyDescent="0.25">
      <c r="A1209" s="532" t="str">
        <f>IF(ISNUMBER(VALUE(SUBSTITUTE('Quantities Report'!$A1209,"+",""))), VALUE(SUBSTITUTE('Quantities Report'!$A1209,"+","")),IF('Quantities Report'!$A1209="Totals:","End of Project",$A1208))</f>
        <v>Station</v>
      </c>
      <c r="B1209" s="473" t="str">
        <f>IF(ISNUMBER('Quantities Report'!$A1209), "",TRIM(CLEAN(SUBSTITUTE('Quantities Report'!$A1209, CHAR(160), " "))))</f>
        <v/>
      </c>
      <c r="C1209" s="475">
        <f>'Quantities Report'!$D1209</f>
        <v>0</v>
      </c>
    </row>
    <row r="1210" spans="1:3" x14ac:dyDescent="0.25">
      <c r="A1210" s="532" t="str">
        <f>IF(ISNUMBER(VALUE(SUBSTITUTE('Quantities Report'!$A1210,"+",""))), VALUE(SUBSTITUTE('Quantities Report'!$A1210,"+","")),IF('Quantities Report'!$A1210="Totals:","End of Project",$A1209))</f>
        <v>Station</v>
      </c>
      <c r="B1210" s="473" t="str">
        <f>IF(ISNUMBER('Quantities Report'!$A1210), "",TRIM(CLEAN(SUBSTITUTE('Quantities Report'!$A1210, CHAR(160), " "))))</f>
        <v/>
      </c>
      <c r="C1210" s="475">
        <f>'Quantities Report'!$D1210</f>
        <v>0</v>
      </c>
    </row>
    <row r="1211" spans="1:3" x14ac:dyDescent="0.25">
      <c r="A1211" s="532" t="str">
        <f>IF(ISNUMBER(VALUE(SUBSTITUTE('Quantities Report'!$A1211,"+",""))), VALUE(SUBSTITUTE('Quantities Report'!$A1211,"+","")),IF('Quantities Report'!$A1211="Totals:","End of Project",$A1210))</f>
        <v>Station</v>
      </c>
      <c r="B1211" s="473" t="str">
        <f>IF(ISNUMBER('Quantities Report'!$A1211), "",TRIM(CLEAN(SUBSTITUTE('Quantities Report'!$A1211, CHAR(160), " "))))</f>
        <v/>
      </c>
      <c r="C1211" s="475">
        <f>'Quantities Report'!$D1211</f>
        <v>0</v>
      </c>
    </row>
    <row r="1212" spans="1:3" x14ac:dyDescent="0.25">
      <c r="A1212" s="532" t="str">
        <f>IF(ISNUMBER(VALUE(SUBSTITUTE('Quantities Report'!$A1212,"+",""))), VALUE(SUBSTITUTE('Quantities Report'!$A1212,"+","")),IF('Quantities Report'!$A1212="Totals:","End of Project",$A1211))</f>
        <v>Station</v>
      </c>
      <c r="B1212" s="473" t="str">
        <f>IF(ISNUMBER('Quantities Report'!$A1212), "",TRIM(CLEAN(SUBSTITUTE('Quantities Report'!$A1212, CHAR(160), " "))))</f>
        <v/>
      </c>
      <c r="C1212" s="475">
        <f>'Quantities Report'!$D1212</f>
        <v>0</v>
      </c>
    </row>
    <row r="1213" spans="1:3" x14ac:dyDescent="0.25">
      <c r="A1213" s="532" t="str">
        <f>IF(ISNUMBER(VALUE(SUBSTITUTE('Quantities Report'!$A1213,"+",""))), VALUE(SUBSTITUTE('Quantities Report'!$A1213,"+","")),IF('Quantities Report'!$A1213="Totals:","End of Project",$A1212))</f>
        <v>Station</v>
      </c>
      <c r="B1213" s="473" t="str">
        <f>IF(ISNUMBER('Quantities Report'!$A1213), "",TRIM(CLEAN(SUBSTITUTE('Quantities Report'!$A1213, CHAR(160), " "))))</f>
        <v/>
      </c>
      <c r="C1213" s="475">
        <f>'Quantities Report'!$D1213</f>
        <v>0</v>
      </c>
    </row>
    <row r="1214" spans="1:3" x14ac:dyDescent="0.25">
      <c r="A1214" s="532" t="str">
        <f>IF(ISNUMBER(VALUE(SUBSTITUTE('Quantities Report'!$A1214,"+",""))), VALUE(SUBSTITUTE('Quantities Report'!$A1214,"+","")),IF('Quantities Report'!$A1214="Totals:","End of Project",$A1213))</f>
        <v>Station</v>
      </c>
      <c r="B1214" s="473" t="str">
        <f>IF(ISNUMBER('Quantities Report'!$A1214), "",TRIM(CLEAN(SUBSTITUTE('Quantities Report'!$A1214, CHAR(160), " "))))</f>
        <v/>
      </c>
      <c r="C1214" s="475">
        <f>'Quantities Report'!$D1214</f>
        <v>0</v>
      </c>
    </row>
    <row r="1215" spans="1:3" x14ac:dyDescent="0.25">
      <c r="A1215" s="532" t="str">
        <f>IF(ISNUMBER(VALUE(SUBSTITUTE('Quantities Report'!$A1215,"+",""))), VALUE(SUBSTITUTE('Quantities Report'!$A1215,"+","")),IF('Quantities Report'!$A1215="Totals:","End of Project",$A1214))</f>
        <v>Station</v>
      </c>
      <c r="B1215" s="473" t="str">
        <f>IF(ISNUMBER('Quantities Report'!$A1215), "",TRIM(CLEAN(SUBSTITUTE('Quantities Report'!$A1215, CHAR(160), " "))))</f>
        <v/>
      </c>
      <c r="C1215" s="475">
        <f>'Quantities Report'!$D1215</f>
        <v>0</v>
      </c>
    </row>
    <row r="1216" spans="1:3" x14ac:dyDescent="0.25">
      <c r="A1216" s="532" t="str">
        <f>IF(ISNUMBER(VALUE(SUBSTITUTE('Quantities Report'!$A1216,"+",""))), VALUE(SUBSTITUTE('Quantities Report'!$A1216,"+","")),IF('Quantities Report'!$A1216="Totals:","End of Project",$A1215))</f>
        <v>Station</v>
      </c>
      <c r="B1216" s="473" t="str">
        <f>IF(ISNUMBER('Quantities Report'!$A1216), "",TRIM(CLEAN(SUBSTITUTE('Quantities Report'!$A1216, CHAR(160), " "))))</f>
        <v/>
      </c>
      <c r="C1216" s="475">
        <f>'Quantities Report'!$D1216</f>
        <v>0</v>
      </c>
    </row>
    <row r="1217" spans="1:3" x14ac:dyDescent="0.25">
      <c r="A1217" s="532" t="str">
        <f>IF(ISNUMBER(VALUE(SUBSTITUTE('Quantities Report'!$A1217,"+",""))), VALUE(SUBSTITUTE('Quantities Report'!$A1217,"+","")),IF('Quantities Report'!$A1217="Totals:","End of Project",$A1216))</f>
        <v>Station</v>
      </c>
      <c r="B1217" s="473" t="str">
        <f>IF(ISNUMBER('Quantities Report'!$A1217), "",TRIM(CLEAN(SUBSTITUTE('Quantities Report'!$A1217, CHAR(160), " "))))</f>
        <v/>
      </c>
      <c r="C1217" s="475">
        <f>'Quantities Report'!$D1217</f>
        <v>0</v>
      </c>
    </row>
    <row r="1218" spans="1:3" x14ac:dyDescent="0.25">
      <c r="A1218" s="532" t="str">
        <f>IF(ISNUMBER(VALUE(SUBSTITUTE('Quantities Report'!$A1218,"+",""))), VALUE(SUBSTITUTE('Quantities Report'!$A1218,"+","")),IF('Quantities Report'!$A1218="Totals:","End of Project",$A1217))</f>
        <v>Station</v>
      </c>
      <c r="B1218" s="473" t="str">
        <f>IF(ISNUMBER('Quantities Report'!$A1218), "",TRIM(CLEAN(SUBSTITUTE('Quantities Report'!$A1218, CHAR(160), " "))))</f>
        <v/>
      </c>
      <c r="C1218" s="475">
        <f>'Quantities Report'!$D1218</f>
        <v>0</v>
      </c>
    </row>
    <row r="1219" spans="1:3" x14ac:dyDescent="0.25">
      <c r="A1219" s="532" t="str">
        <f>IF(ISNUMBER(VALUE(SUBSTITUTE('Quantities Report'!$A1219,"+",""))), VALUE(SUBSTITUTE('Quantities Report'!$A1219,"+","")),IF('Quantities Report'!$A1219="Totals:","End of Project",$A1218))</f>
        <v>Station</v>
      </c>
      <c r="B1219" s="473" t="str">
        <f>IF(ISNUMBER('Quantities Report'!$A1219), "",TRIM(CLEAN(SUBSTITUTE('Quantities Report'!$A1219, CHAR(160), " "))))</f>
        <v/>
      </c>
      <c r="C1219" s="475">
        <f>'Quantities Report'!$D1219</f>
        <v>0</v>
      </c>
    </row>
    <row r="1220" spans="1:3" x14ac:dyDescent="0.25">
      <c r="A1220" s="532" t="str">
        <f>IF(ISNUMBER(VALUE(SUBSTITUTE('Quantities Report'!$A1220,"+",""))), VALUE(SUBSTITUTE('Quantities Report'!$A1220,"+","")),IF('Quantities Report'!$A1220="Totals:","End of Project",$A1219))</f>
        <v>Station</v>
      </c>
      <c r="B1220" s="473" t="str">
        <f>IF(ISNUMBER('Quantities Report'!$A1220), "",TRIM(CLEAN(SUBSTITUTE('Quantities Report'!$A1220, CHAR(160), " "))))</f>
        <v/>
      </c>
      <c r="C1220" s="475">
        <f>'Quantities Report'!$D1220</f>
        <v>0</v>
      </c>
    </row>
    <row r="1221" spans="1:3" x14ac:dyDescent="0.25">
      <c r="A1221" s="532" t="str">
        <f>IF(ISNUMBER(VALUE(SUBSTITUTE('Quantities Report'!$A1221,"+",""))), VALUE(SUBSTITUTE('Quantities Report'!$A1221,"+","")),IF('Quantities Report'!$A1221="Totals:","End of Project",$A1220))</f>
        <v>Station</v>
      </c>
      <c r="B1221" s="473" t="str">
        <f>IF(ISNUMBER('Quantities Report'!$A1221), "",TRIM(CLEAN(SUBSTITUTE('Quantities Report'!$A1221, CHAR(160), " "))))</f>
        <v/>
      </c>
      <c r="C1221" s="475">
        <f>'Quantities Report'!$D1221</f>
        <v>0</v>
      </c>
    </row>
    <row r="1222" spans="1:3" x14ac:dyDescent="0.25">
      <c r="A1222" s="532" t="str">
        <f>IF(ISNUMBER(VALUE(SUBSTITUTE('Quantities Report'!$A1222,"+",""))), VALUE(SUBSTITUTE('Quantities Report'!$A1222,"+","")),IF('Quantities Report'!$A1222="Totals:","End of Project",$A1221))</f>
        <v>Station</v>
      </c>
      <c r="B1222" s="473" t="str">
        <f>IF(ISNUMBER('Quantities Report'!$A1222), "",TRIM(CLEAN(SUBSTITUTE('Quantities Report'!$A1222, CHAR(160), " "))))</f>
        <v/>
      </c>
      <c r="C1222" s="475">
        <f>'Quantities Report'!$D1222</f>
        <v>0</v>
      </c>
    </row>
    <row r="1223" spans="1:3" x14ac:dyDescent="0.25">
      <c r="A1223" s="532" t="str">
        <f>IF(ISNUMBER(VALUE(SUBSTITUTE('Quantities Report'!$A1223,"+",""))), VALUE(SUBSTITUTE('Quantities Report'!$A1223,"+","")),IF('Quantities Report'!$A1223="Totals:","End of Project",$A1222))</f>
        <v>Station</v>
      </c>
      <c r="B1223" s="473" t="str">
        <f>IF(ISNUMBER('Quantities Report'!$A1223), "",TRIM(CLEAN(SUBSTITUTE('Quantities Report'!$A1223, CHAR(160), " "))))</f>
        <v/>
      </c>
      <c r="C1223" s="475">
        <f>'Quantities Report'!$D1223</f>
        <v>0</v>
      </c>
    </row>
    <row r="1224" spans="1:3" x14ac:dyDescent="0.25">
      <c r="A1224" s="532" t="str">
        <f>IF(ISNUMBER(VALUE(SUBSTITUTE('Quantities Report'!$A1224,"+",""))), VALUE(SUBSTITUTE('Quantities Report'!$A1224,"+","")),IF('Quantities Report'!$A1224="Totals:","End of Project",$A1223))</f>
        <v>Station</v>
      </c>
      <c r="B1224" s="473" t="str">
        <f>IF(ISNUMBER('Quantities Report'!$A1224), "",TRIM(CLEAN(SUBSTITUTE('Quantities Report'!$A1224, CHAR(160), " "))))</f>
        <v/>
      </c>
      <c r="C1224" s="475">
        <f>'Quantities Report'!$D1224</f>
        <v>0</v>
      </c>
    </row>
    <row r="1225" spans="1:3" x14ac:dyDescent="0.25">
      <c r="A1225" s="532" t="str">
        <f>IF(ISNUMBER(VALUE(SUBSTITUTE('Quantities Report'!$A1225,"+",""))), VALUE(SUBSTITUTE('Quantities Report'!$A1225,"+","")),IF('Quantities Report'!$A1225="Totals:","End of Project",$A1224))</f>
        <v>Station</v>
      </c>
      <c r="B1225" s="473" t="str">
        <f>IF(ISNUMBER('Quantities Report'!$A1225), "",TRIM(CLEAN(SUBSTITUTE('Quantities Report'!$A1225, CHAR(160), " "))))</f>
        <v/>
      </c>
      <c r="C1225" s="475">
        <f>'Quantities Report'!$D1225</f>
        <v>0</v>
      </c>
    </row>
    <row r="1226" spans="1:3" x14ac:dyDescent="0.25">
      <c r="A1226" s="532" t="str">
        <f>IF(ISNUMBER(VALUE(SUBSTITUTE('Quantities Report'!$A1226,"+",""))), VALUE(SUBSTITUTE('Quantities Report'!$A1226,"+","")),IF('Quantities Report'!$A1226="Totals:","End of Project",$A1225))</f>
        <v>Station</v>
      </c>
      <c r="B1226" s="473" t="str">
        <f>IF(ISNUMBER('Quantities Report'!$A1226), "",TRIM(CLEAN(SUBSTITUTE('Quantities Report'!$A1226, CHAR(160), " "))))</f>
        <v/>
      </c>
      <c r="C1226" s="475">
        <f>'Quantities Report'!$D1226</f>
        <v>0</v>
      </c>
    </row>
    <row r="1227" spans="1:3" x14ac:dyDescent="0.25">
      <c r="A1227" s="532" t="str">
        <f>IF(ISNUMBER(VALUE(SUBSTITUTE('Quantities Report'!$A1227,"+",""))), VALUE(SUBSTITUTE('Quantities Report'!$A1227,"+","")),IF('Quantities Report'!$A1227="Totals:","End of Project",$A1226))</f>
        <v>Station</v>
      </c>
      <c r="B1227" s="473" t="str">
        <f>IF(ISNUMBER('Quantities Report'!$A1227), "",TRIM(CLEAN(SUBSTITUTE('Quantities Report'!$A1227, CHAR(160), " "))))</f>
        <v/>
      </c>
      <c r="C1227" s="475">
        <f>'Quantities Report'!$D1227</f>
        <v>0</v>
      </c>
    </row>
    <row r="1228" spans="1:3" x14ac:dyDescent="0.25">
      <c r="A1228" s="532" t="str">
        <f>IF(ISNUMBER(VALUE(SUBSTITUTE('Quantities Report'!$A1228,"+",""))), VALUE(SUBSTITUTE('Quantities Report'!$A1228,"+","")),IF('Quantities Report'!$A1228="Totals:","End of Project",$A1227))</f>
        <v>Station</v>
      </c>
      <c r="B1228" s="473" t="str">
        <f>IF(ISNUMBER('Quantities Report'!$A1228), "",TRIM(CLEAN(SUBSTITUTE('Quantities Report'!$A1228, CHAR(160), " "))))</f>
        <v/>
      </c>
      <c r="C1228" s="475">
        <f>'Quantities Report'!$D1228</f>
        <v>0</v>
      </c>
    </row>
    <row r="1229" spans="1:3" x14ac:dyDescent="0.25">
      <c r="A1229" s="532" t="str">
        <f>IF(ISNUMBER(VALUE(SUBSTITUTE('Quantities Report'!$A1229,"+",""))), VALUE(SUBSTITUTE('Quantities Report'!$A1229,"+","")),IF('Quantities Report'!$A1229="Totals:","End of Project",$A1228))</f>
        <v>Station</v>
      </c>
      <c r="B1229" s="473" t="str">
        <f>IF(ISNUMBER('Quantities Report'!$A1229), "",TRIM(CLEAN(SUBSTITUTE('Quantities Report'!$A1229, CHAR(160), " "))))</f>
        <v/>
      </c>
      <c r="C1229" s="475">
        <f>'Quantities Report'!$D1229</f>
        <v>0</v>
      </c>
    </row>
    <row r="1230" spans="1:3" x14ac:dyDescent="0.25">
      <c r="A1230" s="532" t="str">
        <f>IF(ISNUMBER(VALUE(SUBSTITUTE('Quantities Report'!$A1230,"+",""))), VALUE(SUBSTITUTE('Quantities Report'!$A1230,"+","")),IF('Quantities Report'!$A1230="Totals:","End of Project",$A1229))</f>
        <v>Station</v>
      </c>
      <c r="B1230" s="473" t="str">
        <f>IF(ISNUMBER('Quantities Report'!$A1230), "",TRIM(CLEAN(SUBSTITUTE('Quantities Report'!$A1230, CHAR(160), " "))))</f>
        <v/>
      </c>
      <c r="C1230" s="475">
        <f>'Quantities Report'!$D1230</f>
        <v>0</v>
      </c>
    </row>
    <row r="1231" spans="1:3" x14ac:dyDescent="0.25">
      <c r="A1231" s="532" t="str">
        <f>IF(ISNUMBER(VALUE(SUBSTITUTE('Quantities Report'!$A1231,"+",""))), VALUE(SUBSTITUTE('Quantities Report'!$A1231,"+","")),IF('Quantities Report'!$A1231="Totals:","End of Project",$A1230))</f>
        <v>Station</v>
      </c>
      <c r="B1231" s="473" t="str">
        <f>IF(ISNUMBER('Quantities Report'!$A1231), "",TRIM(CLEAN(SUBSTITUTE('Quantities Report'!$A1231, CHAR(160), " "))))</f>
        <v/>
      </c>
      <c r="C1231" s="475">
        <f>'Quantities Report'!$D1231</f>
        <v>0</v>
      </c>
    </row>
    <row r="1232" spans="1:3" x14ac:dyDescent="0.25">
      <c r="A1232" s="532" t="str">
        <f>IF(ISNUMBER(VALUE(SUBSTITUTE('Quantities Report'!$A1232,"+",""))), VALUE(SUBSTITUTE('Quantities Report'!$A1232,"+","")),IF('Quantities Report'!$A1232="Totals:","End of Project",$A1231))</f>
        <v>Station</v>
      </c>
      <c r="B1232" s="473" t="str">
        <f>IF(ISNUMBER('Quantities Report'!$A1232), "",TRIM(CLEAN(SUBSTITUTE('Quantities Report'!$A1232, CHAR(160), " "))))</f>
        <v/>
      </c>
      <c r="C1232" s="475">
        <f>'Quantities Report'!$D1232</f>
        <v>0</v>
      </c>
    </row>
    <row r="1233" spans="1:3" x14ac:dyDescent="0.25">
      <c r="A1233" s="532" t="str">
        <f>IF(ISNUMBER(VALUE(SUBSTITUTE('Quantities Report'!$A1233,"+",""))), VALUE(SUBSTITUTE('Quantities Report'!$A1233,"+","")),IF('Quantities Report'!$A1233="Totals:","End of Project",$A1232))</f>
        <v>Station</v>
      </c>
      <c r="B1233" s="473" t="str">
        <f>IF(ISNUMBER('Quantities Report'!$A1233), "",TRIM(CLEAN(SUBSTITUTE('Quantities Report'!$A1233, CHAR(160), " "))))</f>
        <v/>
      </c>
      <c r="C1233" s="475">
        <f>'Quantities Report'!$D1233</f>
        <v>0</v>
      </c>
    </row>
    <row r="1234" spans="1:3" x14ac:dyDescent="0.25">
      <c r="A1234" s="532" t="str">
        <f>IF(ISNUMBER(VALUE(SUBSTITUTE('Quantities Report'!$A1234,"+",""))), VALUE(SUBSTITUTE('Quantities Report'!$A1234,"+","")),IF('Quantities Report'!$A1234="Totals:","End of Project",$A1233))</f>
        <v>Station</v>
      </c>
      <c r="B1234" s="473" t="str">
        <f>IF(ISNUMBER('Quantities Report'!$A1234), "",TRIM(CLEAN(SUBSTITUTE('Quantities Report'!$A1234, CHAR(160), " "))))</f>
        <v/>
      </c>
      <c r="C1234" s="475">
        <f>'Quantities Report'!$D1234</f>
        <v>0</v>
      </c>
    </row>
    <row r="1235" spans="1:3" x14ac:dyDescent="0.25">
      <c r="A1235" s="532" t="str">
        <f>IF(ISNUMBER(VALUE(SUBSTITUTE('Quantities Report'!$A1235,"+",""))), VALUE(SUBSTITUTE('Quantities Report'!$A1235,"+","")),IF('Quantities Report'!$A1235="Totals:","End of Project",$A1234))</f>
        <v>Station</v>
      </c>
      <c r="B1235" s="473" t="str">
        <f>IF(ISNUMBER('Quantities Report'!$A1235), "",TRIM(CLEAN(SUBSTITUTE('Quantities Report'!$A1235, CHAR(160), " "))))</f>
        <v/>
      </c>
      <c r="C1235" s="475">
        <f>'Quantities Report'!$D1235</f>
        <v>0</v>
      </c>
    </row>
    <row r="1236" spans="1:3" x14ac:dyDescent="0.25">
      <c r="A1236" s="532" t="str">
        <f>IF(ISNUMBER(VALUE(SUBSTITUTE('Quantities Report'!$A1236,"+",""))), VALUE(SUBSTITUTE('Quantities Report'!$A1236,"+","")),IF('Quantities Report'!$A1236="Totals:","End of Project",$A1235))</f>
        <v>Station</v>
      </c>
      <c r="B1236" s="473" t="str">
        <f>IF(ISNUMBER('Quantities Report'!$A1236), "",TRIM(CLEAN(SUBSTITUTE('Quantities Report'!$A1236, CHAR(160), " "))))</f>
        <v/>
      </c>
      <c r="C1236" s="475">
        <f>'Quantities Report'!$D1236</f>
        <v>0</v>
      </c>
    </row>
    <row r="1237" spans="1:3" x14ac:dyDescent="0.25">
      <c r="A1237" s="532" t="str">
        <f>IF(ISNUMBER(VALUE(SUBSTITUTE('Quantities Report'!$A1237,"+",""))), VALUE(SUBSTITUTE('Quantities Report'!$A1237,"+","")),IF('Quantities Report'!$A1237="Totals:","End of Project",$A1236))</f>
        <v>Station</v>
      </c>
      <c r="B1237" s="473" t="str">
        <f>IF(ISNUMBER('Quantities Report'!$A1237), "",TRIM(CLEAN(SUBSTITUTE('Quantities Report'!$A1237, CHAR(160), " "))))</f>
        <v/>
      </c>
      <c r="C1237" s="475">
        <f>'Quantities Report'!$D1237</f>
        <v>0</v>
      </c>
    </row>
    <row r="1238" spans="1:3" x14ac:dyDescent="0.25">
      <c r="A1238" s="532" t="str">
        <f>IF(ISNUMBER(VALUE(SUBSTITUTE('Quantities Report'!$A1238,"+",""))), VALUE(SUBSTITUTE('Quantities Report'!$A1238,"+","")),IF('Quantities Report'!$A1238="Totals:","End of Project",$A1237))</f>
        <v>Station</v>
      </c>
      <c r="B1238" s="473" t="str">
        <f>IF(ISNUMBER('Quantities Report'!$A1238), "",TRIM(CLEAN(SUBSTITUTE('Quantities Report'!$A1238, CHAR(160), " "))))</f>
        <v/>
      </c>
      <c r="C1238" s="475">
        <f>'Quantities Report'!$D1238</f>
        <v>0</v>
      </c>
    </row>
    <row r="1239" spans="1:3" x14ac:dyDescent="0.25">
      <c r="A1239" s="532" t="str">
        <f>IF(ISNUMBER(VALUE(SUBSTITUTE('Quantities Report'!$A1239,"+",""))), VALUE(SUBSTITUTE('Quantities Report'!$A1239,"+","")),IF('Quantities Report'!$A1239="Totals:","End of Project",$A1238))</f>
        <v>Station</v>
      </c>
      <c r="B1239" s="473" t="str">
        <f>IF(ISNUMBER('Quantities Report'!$A1239), "",TRIM(CLEAN(SUBSTITUTE('Quantities Report'!$A1239, CHAR(160), " "))))</f>
        <v/>
      </c>
      <c r="C1239" s="475">
        <f>'Quantities Report'!$D1239</f>
        <v>0</v>
      </c>
    </row>
    <row r="1240" spans="1:3" x14ac:dyDescent="0.25">
      <c r="A1240" s="532" t="str">
        <f>IF(ISNUMBER(VALUE(SUBSTITUTE('Quantities Report'!$A1240,"+",""))), VALUE(SUBSTITUTE('Quantities Report'!$A1240,"+","")),IF('Quantities Report'!$A1240="Totals:","End of Project",$A1239))</f>
        <v>Station</v>
      </c>
      <c r="B1240" s="473" t="str">
        <f>IF(ISNUMBER('Quantities Report'!$A1240), "",TRIM(CLEAN(SUBSTITUTE('Quantities Report'!$A1240, CHAR(160), " "))))</f>
        <v/>
      </c>
      <c r="C1240" s="475">
        <f>'Quantities Report'!$D1240</f>
        <v>0</v>
      </c>
    </row>
    <row r="1241" spans="1:3" x14ac:dyDescent="0.25">
      <c r="A1241" s="532" t="str">
        <f>IF(ISNUMBER(VALUE(SUBSTITUTE('Quantities Report'!$A1241,"+",""))), VALUE(SUBSTITUTE('Quantities Report'!$A1241,"+","")),IF('Quantities Report'!$A1241="Totals:","End of Project",$A1240))</f>
        <v>Station</v>
      </c>
      <c r="B1241" s="473" t="str">
        <f>IF(ISNUMBER('Quantities Report'!$A1241), "",TRIM(CLEAN(SUBSTITUTE('Quantities Report'!$A1241, CHAR(160), " "))))</f>
        <v/>
      </c>
      <c r="C1241" s="475">
        <f>'Quantities Report'!$D1241</f>
        <v>0</v>
      </c>
    </row>
    <row r="1242" spans="1:3" x14ac:dyDescent="0.25">
      <c r="A1242" s="532" t="str">
        <f>IF(ISNUMBER(VALUE(SUBSTITUTE('Quantities Report'!$A1242,"+",""))), VALUE(SUBSTITUTE('Quantities Report'!$A1242,"+","")),IF('Quantities Report'!$A1242="Totals:","End of Project",$A1241))</f>
        <v>Station</v>
      </c>
      <c r="B1242" s="473" t="str">
        <f>IF(ISNUMBER('Quantities Report'!$A1242), "",TRIM(CLEAN(SUBSTITUTE('Quantities Report'!$A1242, CHAR(160), " "))))</f>
        <v/>
      </c>
      <c r="C1242" s="475">
        <f>'Quantities Report'!$D1242</f>
        <v>0</v>
      </c>
    </row>
    <row r="1243" spans="1:3" x14ac:dyDescent="0.25">
      <c r="A1243" s="532" t="str">
        <f>IF(ISNUMBER(VALUE(SUBSTITUTE('Quantities Report'!$A1243,"+",""))), VALUE(SUBSTITUTE('Quantities Report'!$A1243,"+","")),IF('Quantities Report'!$A1243="Totals:","End of Project",$A1242))</f>
        <v>Station</v>
      </c>
      <c r="B1243" s="473" t="str">
        <f>IF(ISNUMBER('Quantities Report'!$A1243), "",TRIM(CLEAN(SUBSTITUTE('Quantities Report'!$A1243, CHAR(160), " "))))</f>
        <v/>
      </c>
      <c r="C1243" s="475">
        <f>'Quantities Report'!$D1243</f>
        <v>0</v>
      </c>
    </row>
    <row r="1244" spans="1:3" x14ac:dyDescent="0.25">
      <c r="A1244" s="532" t="str">
        <f>IF(ISNUMBER(VALUE(SUBSTITUTE('Quantities Report'!$A1244,"+",""))), VALUE(SUBSTITUTE('Quantities Report'!$A1244,"+","")),IF('Quantities Report'!$A1244="Totals:","End of Project",$A1243))</f>
        <v>Station</v>
      </c>
      <c r="B1244" s="473" t="str">
        <f>IF(ISNUMBER('Quantities Report'!$A1244), "",TRIM(CLEAN(SUBSTITUTE('Quantities Report'!$A1244, CHAR(160), " "))))</f>
        <v/>
      </c>
      <c r="C1244" s="475">
        <f>'Quantities Report'!$D1244</f>
        <v>0</v>
      </c>
    </row>
    <row r="1245" spans="1:3" x14ac:dyDescent="0.25">
      <c r="A1245" s="532" t="str">
        <f>IF(ISNUMBER(VALUE(SUBSTITUTE('Quantities Report'!$A1245,"+",""))), VALUE(SUBSTITUTE('Quantities Report'!$A1245,"+","")),IF('Quantities Report'!$A1245="Totals:","End of Project",$A1244))</f>
        <v>Station</v>
      </c>
      <c r="B1245" s="473" t="str">
        <f>IF(ISNUMBER('Quantities Report'!$A1245), "",TRIM(CLEAN(SUBSTITUTE('Quantities Report'!$A1245, CHAR(160), " "))))</f>
        <v/>
      </c>
      <c r="C1245" s="475">
        <f>'Quantities Report'!$D1245</f>
        <v>0</v>
      </c>
    </row>
    <row r="1246" spans="1:3" x14ac:dyDescent="0.25">
      <c r="A1246" s="532" t="str">
        <f>IF(ISNUMBER(VALUE(SUBSTITUTE('Quantities Report'!$A1246,"+",""))), VALUE(SUBSTITUTE('Quantities Report'!$A1246,"+","")),IF('Quantities Report'!$A1246="Totals:","End of Project",$A1245))</f>
        <v>Station</v>
      </c>
      <c r="B1246" s="473" t="str">
        <f>IF(ISNUMBER('Quantities Report'!$A1246), "",TRIM(CLEAN(SUBSTITUTE('Quantities Report'!$A1246, CHAR(160), " "))))</f>
        <v/>
      </c>
      <c r="C1246" s="475">
        <f>'Quantities Report'!$D1246</f>
        <v>0</v>
      </c>
    </row>
    <row r="1247" spans="1:3" x14ac:dyDescent="0.25">
      <c r="A1247" s="532" t="str">
        <f>IF(ISNUMBER(VALUE(SUBSTITUTE('Quantities Report'!$A1247,"+",""))), VALUE(SUBSTITUTE('Quantities Report'!$A1247,"+","")),IF('Quantities Report'!$A1247="Totals:","End of Project",$A1246))</f>
        <v>Station</v>
      </c>
      <c r="B1247" s="473" t="str">
        <f>IF(ISNUMBER('Quantities Report'!$A1247), "",TRIM(CLEAN(SUBSTITUTE('Quantities Report'!$A1247, CHAR(160), " "))))</f>
        <v/>
      </c>
      <c r="C1247" s="475">
        <f>'Quantities Report'!$D1247</f>
        <v>0</v>
      </c>
    </row>
    <row r="1248" spans="1:3" x14ac:dyDescent="0.25">
      <c r="A1248" s="532" t="str">
        <f>IF(ISNUMBER(VALUE(SUBSTITUTE('Quantities Report'!$A1248,"+",""))), VALUE(SUBSTITUTE('Quantities Report'!$A1248,"+","")),IF('Quantities Report'!$A1248="Totals:","End of Project",$A1247))</f>
        <v>Station</v>
      </c>
      <c r="B1248" s="473" t="str">
        <f>IF(ISNUMBER('Quantities Report'!$A1248), "",TRIM(CLEAN(SUBSTITUTE('Quantities Report'!$A1248, CHAR(160), " "))))</f>
        <v/>
      </c>
      <c r="C1248" s="475">
        <f>'Quantities Report'!$D1248</f>
        <v>0</v>
      </c>
    </row>
    <row r="1249" spans="1:3" x14ac:dyDescent="0.25">
      <c r="A1249" s="532" t="str">
        <f>IF(ISNUMBER(VALUE(SUBSTITUTE('Quantities Report'!$A1249,"+",""))), VALUE(SUBSTITUTE('Quantities Report'!$A1249,"+","")),IF('Quantities Report'!$A1249="Totals:","End of Project",$A1248))</f>
        <v>Station</v>
      </c>
      <c r="B1249" s="473" t="str">
        <f>IF(ISNUMBER('Quantities Report'!$A1249), "",TRIM(CLEAN(SUBSTITUTE('Quantities Report'!$A1249, CHAR(160), " "))))</f>
        <v/>
      </c>
      <c r="C1249" s="475">
        <f>'Quantities Report'!$D1249</f>
        <v>0</v>
      </c>
    </row>
    <row r="1250" spans="1:3" x14ac:dyDescent="0.25">
      <c r="A1250" s="532" t="str">
        <f>IF(ISNUMBER(VALUE(SUBSTITUTE('Quantities Report'!$A1250,"+",""))), VALUE(SUBSTITUTE('Quantities Report'!$A1250,"+","")),IF('Quantities Report'!$A1250="Totals:","End of Project",$A1249))</f>
        <v>Station</v>
      </c>
      <c r="B1250" s="473" t="str">
        <f>IF(ISNUMBER('Quantities Report'!$A1250), "",TRIM(CLEAN(SUBSTITUTE('Quantities Report'!$A1250, CHAR(160), " "))))</f>
        <v/>
      </c>
      <c r="C1250" s="475">
        <f>'Quantities Report'!$D1250</f>
        <v>0</v>
      </c>
    </row>
    <row r="1251" spans="1:3" x14ac:dyDescent="0.25">
      <c r="A1251" s="532" t="str">
        <f>IF(ISNUMBER(VALUE(SUBSTITUTE('Quantities Report'!$A1251,"+",""))), VALUE(SUBSTITUTE('Quantities Report'!$A1251,"+","")),IF('Quantities Report'!$A1251="Totals:","End of Project",$A1250))</f>
        <v>Station</v>
      </c>
      <c r="B1251" s="473" t="str">
        <f>IF(ISNUMBER('Quantities Report'!$A1251), "",TRIM(CLEAN(SUBSTITUTE('Quantities Report'!$A1251, CHAR(160), " "))))</f>
        <v/>
      </c>
      <c r="C1251" s="475">
        <f>'Quantities Report'!$D1251</f>
        <v>0</v>
      </c>
    </row>
    <row r="1252" spans="1:3" x14ac:dyDescent="0.25">
      <c r="A1252" s="532" t="str">
        <f>IF(ISNUMBER(VALUE(SUBSTITUTE('Quantities Report'!$A1252,"+",""))), VALUE(SUBSTITUTE('Quantities Report'!$A1252,"+","")),IF('Quantities Report'!$A1252="Totals:","End of Project",$A1251))</f>
        <v>Station</v>
      </c>
      <c r="B1252" s="473" t="str">
        <f>IF(ISNUMBER('Quantities Report'!$A1252), "",TRIM(CLEAN(SUBSTITUTE('Quantities Report'!$A1252, CHAR(160), " "))))</f>
        <v/>
      </c>
      <c r="C1252" s="475">
        <f>'Quantities Report'!$D1252</f>
        <v>0</v>
      </c>
    </row>
    <row r="1253" spans="1:3" x14ac:dyDescent="0.25">
      <c r="A1253" s="532" t="str">
        <f>IF(ISNUMBER(VALUE(SUBSTITUTE('Quantities Report'!$A1253,"+",""))), VALUE(SUBSTITUTE('Quantities Report'!$A1253,"+","")),IF('Quantities Report'!$A1253="Totals:","End of Project",$A1252))</f>
        <v>Station</v>
      </c>
      <c r="B1253" s="473" t="str">
        <f>IF(ISNUMBER('Quantities Report'!$A1253), "",TRIM(CLEAN(SUBSTITUTE('Quantities Report'!$A1253, CHAR(160), " "))))</f>
        <v/>
      </c>
      <c r="C1253" s="475">
        <f>'Quantities Report'!$D1253</f>
        <v>0</v>
      </c>
    </row>
    <row r="1254" spans="1:3" x14ac:dyDescent="0.25">
      <c r="A1254" s="532" t="str">
        <f>IF(ISNUMBER(VALUE(SUBSTITUTE('Quantities Report'!$A1254,"+",""))), VALUE(SUBSTITUTE('Quantities Report'!$A1254,"+","")),IF('Quantities Report'!$A1254="Totals:","End of Project",$A1253))</f>
        <v>Station</v>
      </c>
      <c r="B1254" s="473" t="str">
        <f>IF(ISNUMBER('Quantities Report'!$A1254), "",TRIM(CLEAN(SUBSTITUTE('Quantities Report'!$A1254, CHAR(160), " "))))</f>
        <v/>
      </c>
      <c r="C1254" s="475">
        <f>'Quantities Report'!$D1254</f>
        <v>0</v>
      </c>
    </row>
    <row r="1255" spans="1:3" x14ac:dyDescent="0.25">
      <c r="A1255" s="532" t="str">
        <f>IF(ISNUMBER(VALUE(SUBSTITUTE('Quantities Report'!$A1255,"+",""))), VALUE(SUBSTITUTE('Quantities Report'!$A1255,"+","")),IF('Quantities Report'!$A1255="Totals:","End of Project",$A1254))</f>
        <v>Station</v>
      </c>
      <c r="B1255" s="473" t="str">
        <f>IF(ISNUMBER('Quantities Report'!$A1255), "",TRIM(CLEAN(SUBSTITUTE('Quantities Report'!$A1255, CHAR(160), " "))))</f>
        <v/>
      </c>
      <c r="C1255" s="475">
        <f>'Quantities Report'!$D1255</f>
        <v>0</v>
      </c>
    </row>
    <row r="1256" spans="1:3" x14ac:dyDescent="0.25">
      <c r="A1256" s="532" t="str">
        <f>IF(ISNUMBER(VALUE(SUBSTITUTE('Quantities Report'!$A1256,"+",""))), VALUE(SUBSTITUTE('Quantities Report'!$A1256,"+","")),IF('Quantities Report'!$A1256="Totals:","End of Project",$A1255))</f>
        <v>Station</v>
      </c>
      <c r="B1256" s="473" t="str">
        <f>IF(ISNUMBER('Quantities Report'!$A1256), "",TRIM(CLEAN(SUBSTITUTE('Quantities Report'!$A1256, CHAR(160), " "))))</f>
        <v/>
      </c>
      <c r="C1256" s="475">
        <f>'Quantities Report'!$D1256</f>
        <v>0</v>
      </c>
    </row>
    <row r="1257" spans="1:3" x14ac:dyDescent="0.25">
      <c r="A1257" s="532" t="str">
        <f>IF(ISNUMBER(VALUE(SUBSTITUTE('Quantities Report'!$A1257,"+",""))), VALUE(SUBSTITUTE('Quantities Report'!$A1257,"+","")),IF('Quantities Report'!$A1257="Totals:","End of Project",$A1256))</f>
        <v>Station</v>
      </c>
      <c r="B1257" s="473" t="str">
        <f>IF(ISNUMBER('Quantities Report'!$A1257), "",TRIM(CLEAN(SUBSTITUTE('Quantities Report'!$A1257, CHAR(160), " "))))</f>
        <v/>
      </c>
      <c r="C1257" s="475">
        <f>'Quantities Report'!$D1257</f>
        <v>0</v>
      </c>
    </row>
    <row r="1258" spans="1:3" x14ac:dyDescent="0.25">
      <c r="A1258" s="532" t="str">
        <f>IF(ISNUMBER(VALUE(SUBSTITUTE('Quantities Report'!$A1258,"+",""))), VALUE(SUBSTITUTE('Quantities Report'!$A1258,"+","")),IF('Quantities Report'!$A1258="Totals:","End of Project",$A1257))</f>
        <v>Station</v>
      </c>
      <c r="B1258" s="473" t="str">
        <f>IF(ISNUMBER('Quantities Report'!$A1258), "",TRIM(CLEAN(SUBSTITUTE('Quantities Report'!$A1258, CHAR(160), " "))))</f>
        <v/>
      </c>
      <c r="C1258" s="475">
        <f>'Quantities Report'!$D1258</f>
        <v>0</v>
      </c>
    </row>
    <row r="1259" spans="1:3" x14ac:dyDescent="0.25">
      <c r="A1259" s="532" t="str">
        <f>IF(ISNUMBER(VALUE(SUBSTITUTE('Quantities Report'!$A1259,"+",""))), VALUE(SUBSTITUTE('Quantities Report'!$A1259,"+","")),IF('Quantities Report'!$A1259="Totals:","End of Project",$A1258))</f>
        <v>Station</v>
      </c>
      <c r="B1259" s="473" t="str">
        <f>IF(ISNUMBER('Quantities Report'!$A1259), "",TRIM(CLEAN(SUBSTITUTE('Quantities Report'!$A1259, CHAR(160), " "))))</f>
        <v/>
      </c>
      <c r="C1259" s="475">
        <f>'Quantities Report'!$D1259</f>
        <v>0</v>
      </c>
    </row>
    <row r="1260" spans="1:3" x14ac:dyDescent="0.25">
      <c r="A1260" s="532" t="str">
        <f>IF(ISNUMBER(VALUE(SUBSTITUTE('Quantities Report'!$A1260,"+",""))), VALUE(SUBSTITUTE('Quantities Report'!$A1260,"+","")),IF('Quantities Report'!$A1260="Totals:","End of Project",$A1259))</f>
        <v>Station</v>
      </c>
      <c r="B1260" s="473" t="str">
        <f>IF(ISNUMBER('Quantities Report'!$A1260), "",TRIM(CLEAN(SUBSTITUTE('Quantities Report'!$A1260, CHAR(160), " "))))</f>
        <v/>
      </c>
      <c r="C1260" s="475">
        <f>'Quantities Report'!$D1260</f>
        <v>0</v>
      </c>
    </row>
    <row r="1261" spans="1:3" x14ac:dyDescent="0.25">
      <c r="A1261" s="532" t="str">
        <f>IF(ISNUMBER(VALUE(SUBSTITUTE('Quantities Report'!$A1261,"+",""))), VALUE(SUBSTITUTE('Quantities Report'!$A1261,"+","")),IF('Quantities Report'!$A1261="Totals:","End of Project",$A1260))</f>
        <v>Station</v>
      </c>
      <c r="B1261" s="473" t="str">
        <f>IF(ISNUMBER('Quantities Report'!$A1261), "",TRIM(CLEAN(SUBSTITUTE('Quantities Report'!$A1261, CHAR(160), " "))))</f>
        <v/>
      </c>
      <c r="C1261" s="475">
        <f>'Quantities Report'!$D1261</f>
        <v>0</v>
      </c>
    </row>
    <row r="1262" spans="1:3" x14ac:dyDescent="0.25">
      <c r="A1262" s="532" t="str">
        <f>IF(ISNUMBER(VALUE(SUBSTITUTE('Quantities Report'!$A1262,"+",""))), VALUE(SUBSTITUTE('Quantities Report'!$A1262,"+","")),IF('Quantities Report'!$A1262="Totals:","End of Project",$A1261))</f>
        <v>Station</v>
      </c>
      <c r="B1262" s="473" t="str">
        <f>IF(ISNUMBER('Quantities Report'!$A1262), "",TRIM(CLEAN(SUBSTITUTE('Quantities Report'!$A1262, CHAR(160), " "))))</f>
        <v/>
      </c>
      <c r="C1262" s="475">
        <f>'Quantities Report'!$D1262</f>
        <v>0</v>
      </c>
    </row>
    <row r="1263" spans="1:3" x14ac:dyDescent="0.25">
      <c r="A1263" s="532" t="str">
        <f>IF(ISNUMBER(VALUE(SUBSTITUTE('Quantities Report'!$A1263,"+",""))), VALUE(SUBSTITUTE('Quantities Report'!$A1263,"+","")),IF('Quantities Report'!$A1263="Totals:","End of Project",$A1262))</f>
        <v>Station</v>
      </c>
      <c r="B1263" s="473" t="str">
        <f>IF(ISNUMBER('Quantities Report'!$A1263), "",TRIM(CLEAN(SUBSTITUTE('Quantities Report'!$A1263, CHAR(160), " "))))</f>
        <v/>
      </c>
      <c r="C1263" s="475">
        <f>'Quantities Report'!$D1263</f>
        <v>0</v>
      </c>
    </row>
    <row r="1264" spans="1:3" x14ac:dyDescent="0.25">
      <c r="A1264" s="532" t="str">
        <f>IF(ISNUMBER(VALUE(SUBSTITUTE('Quantities Report'!$A1264,"+",""))), VALUE(SUBSTITUTE('Quantities Report'!$A1264,"+","")),IF('Quantities Report'!$A1264="Totals:","End of Project",$A1263))</f>
        <v>Station</v>
      </c>
      <c r="B1264" s="473" t="str">
        <f>IF(ISNUMBER('Quantities Report'!$A1264), "",TRIM(CLEAN(SUBSTITUTE('Quantities Report'!$A1264, CHAR(160), " "))))</f>
        <v/>
      </c>
      <c r="C1264" s="475">
        <f>'Quantities Report'!$D1264</f>
        <v>0</v>
      </c>
    </row>
    <row r="1265" spans="1:3" x14ac:dyDescent="0.25">
      <c r="A1265" s="532" t="str">
        <f>IF(ISNUMBER(VALUE(SUBSTITUTE('Quantities Report'!$A1265,"+",""))), VALUE(SUBSTITUTE('Quantities Report'!$A1265,"+","")),IF('Quantities Report'!$A1265="Totals:","End of Project",$A1264))</f>
        <v>Station</v>
      </c>
      <c r="B1265" s="473" t="str">
        <f>IF(ISNUMBER('Quantities Report'!$A1265), "",TRIM(CLEAN(SUBSTITUTE('Quantities Report'!$A1265, CHAR(160), " "))))</f>
        <v/>
      </c>
      <c r="C1265" s="475">
        <f>'Quantities Report'!$D1265</f>
        <v>0</v>
      </c>
    </row>
    <row r="1266" spans="1:3" x14ac:dyDescent="0.25">
      <c r="A1266" s="532" t="str">
        <f>IF(ISNUMBER(VALUE(SUBSTITUTE('Quantities Report'!$A1266,"+",""))), VALUE(SUBSTITUTE('Quantities Report'!$A1266,"+","")),IF('Quantities Report'!$A1266="Totals:","End of Project",$A1265))</f>
        <v>Station</v>
      </c>
      <c r="B1266" s="473" t="str">
        <f>IF(ISNUMBER('Quantities Report'!$A1266), "",TRIM(CLEAN(SUBSTITUTE('Quantities Report'!$A1266, CHAR(160), " "))))</f>
        <v/>
      </c>
      <c r="C1266" s="475">
        <f>'Quantities Report'!$D1266</f>
        <v>0</v>
      </c>
    </row>
    <row r="1267" spans="1:3" x14ac:dyDescent="0.25">
      <c r="A1267" s="532" t="str">
        <f>IF(ISNUMBER(VALUE(SUBSTITUTE('Quantities Report'!$A1267,"+",""))), VALUE(SUBSTITUTE('Quantities Report'!$A1267,"+","")),IF('Quantities Report'!$A1267="Totals:","End of Project",$A1266))</f>
        <v>Station</v>
      </c>
      <c r="B1267" s="473" t="str">
        <f>IF(ISNUMBER('Quantities Report'!$A1267), "",TRIM(CLEAN(SUBSTITUTE('Quantities Report'!$A1267, CHAR(160), " "))))</f>
        <v/>
      </c>
      <c r="C1267" s="475">
        <f>'Quantities Report'!$D1267</f>
        <v>0</v>
      </c>
    </row>
    <row r="1268" spans="1:3" x14ac:dyDescent="0.25">
      <c r="A1268" s="532" t="str">
        <f>IF(ISNUMBER(VALUE(SUBSTITUTE('Quantities Report'!$A1268,"+",""))), VALUE(SUBSTITUTE('Quantities Report'!$A1268,"+","")),IF('Quantities Report'!$A1268="Totals:","End of Project",$A1267))</f>
        <v>Station</v>
      </c>
      <c r="B1268" s="473" t="str">
        <f>IF(ISNUMBER('Quantities Report'!$A1268), "",TRIM(CLEAN(SUBSTITUTE('Quantities Report'!$A1268, CHAR(160), " "))))</f>
        <v/>
      </c>
      <c r="C1268" s="475">
        <f>'Quantities Report'!$D1268</f>
        <v>0</v>
      </c>
    </row>
    <row r="1269" spans="1:3" x14ac:dyDescent="0.25">
      <c r="A1269" s="532" t="str">
        <f>IF(ISNUMBER(VALUE(SUBSTITUTE('Quantities Report'!$A1269,"+",""))), VALUE(SUBSTITUTE('Quantities Report'!$A1269,"+","")),IF('Quantities Report'!$A1269="Totals:","End of Project",$A1268))</f>
        <v>Station</v>
      </c>
      <c r="B1269" s="473" t="str">
        <f>IF(ISNUMBER('Quantities Report'!$A1269), "",TRIM(CLEAN(SUBSTITUTE('Quantities Report'!$A1269, CHAR(160), " "))))</f>
        <v/>
      </c>
      <c r="C1269" s="475">
        <f>'Quantities Report'!$D1269</f>
        <v>0</v>
      </c>
    </row>
    <row r="1270" spans="1:3" x14ac:dyDescent="0.25">
      <c r="A1270" s="532" t="str">
        <f>IF(ISNUMBER(VALUE(SUBSTITUTE('Quantities Report'!$A1270,"+",""))), VALUE(SUBSTITUTE('Quantities Report'!$A1270,"+","")),IF('Quantities Report'!$A1270="Totals:","End of Project",$A1269))</f>
        <v>Station</v>
      </c>
      <c r="B1270" s="473" t="str">
        <f>IF(ISNUMBER('Quantities Report'!$A1270), "",TRIM(CLEAN(SUBSTITUTE('Quantities Report'!$A1270, CHAR(160), " "))))</f>
        <v/>
      </c>
      <c r="C1270" s="475">
        <f>'Quantities Report'!$D1270</f>
        <v>0</v>
      </c>
    </row>
    <row r="1271" spans="1:3" x14ac:dyDescent="0.25">
      <c r="A1271" s="532" t="str">
        <f>IF(ISNUMBER(VALUE(SUBSTITUTE('Quantities Report'!$A1271,"+",""))), VALUE(SUBSTITUTE('Quantities Report'!$A1271,"+","")),IF('Quantities Report'!$A1271="Totals:","End of Project",$A1270))</f>
        <v>Station</v>
      </c>
      <c r="B1271" s="473" t="str">
        <f>IF(ISNUMBER('Quantities Report'!$A1271), "",TRIM(CLEAN(SUBSTITUTE('Quantities Report'!$A1271, CHAR(160), " "))))</f>
        <v/>
      </c>
      <c r="C1271" s="475">
        <f>'Quantities Report'!$D1271</f>
        <v>0</v>
      </c>
    </row>
    <row r="1272" spans="1:3" x14ac:dyDescent="0.25">
      <c r="A1272" s="532" t="str">
        <f>IF(ISNUMBER(VALUE(SUBSTITUTE('Quantities Report'!$A1272,"+",""))), VALUE(SUBSTITUTE('Quantities Report'!$A1272,"+","")),IF('Quantities Report'!$A1272="Totals:","End of Project",$A1271))</f>
        <v>Station</v>
      </c>
      <c r="B1272" s="473" t="str">
        <f>IF(ISNUMBER('Quantities Report'!$A1272), "",TRIM(CLEAN(SUBSTITUTE('Quantities Report'!$A1272, CHAR(160), " "))))</f>
        <v/>
      </c>
      <c r="C1272" s="475">
        <f>'Quantities Report'!$D1272</f>
        <v>0</v>
      </c>
    </row>
    <row r="1273" spans="1:3" x14ac:dyDescent="0.25">
      <c r="A1273" s="532" t="str">
        <f>IF(ISNUMBER(VALUE(SUBSTITUTE('Quantities Report'!$A1273,"+",""))), VALUE(SUBSTITUTE('Quantities Report'!$A1273,"+","")),IF('Quantities Report'!$A1273="Totals:","End of Project",$A1272))</f>
        <v>Station</v>
      </c>
      <c r="B1273" s="473" t="str">
        <f>IF(ISNUMBER('Quantities Report'!$A1273), "",TRIM(CLEAN(SUBSTITUTE('Quantities Report'!$A1273, CHAR(160), " "))))</f>
        <v/>
      </c>
      <c r="C1273" s="475">
        <f>'Quantities Report'!$D1273</f>
        <v>0</v>
      </c>
    </row>
    <row r="1274" spans="1:3" x14ac:dyDescent="0.25">
      <c r="A1274" s="532" t="str">
        <f>IF(ISNUMBER(VALUE(SUBSTITUTE('Quantities Report'!$A1274,"+",""))), VALUE(SUBSTITUTE('Quantities Report'!$A1274,"+","")),IF('Quantities Report'!$A1274="Totals:","End of Project",$A1273))</f>
        <v>Station</v>
      </c>
      <c r="B1274" s="473" t="str">
        <f>IF(ISNUMBER('Quantities Report'!$A1274), "",TRIM(CLEAN(SUBSTITUTE('Quantities Report'!$A1274, CHAR(160), " "))))</f>
        <v/>
      </c>
      <c r="C1274" s="475">
        <f>'Quantities Report'!$D1274</f>
        <v>0</v>
      </c>
    </row>
    <row r="1275" spans="1:3" x14ac:dyDescent="0.25">
      <c r="A1275" s="532" t="str">
        <f>IF(ISNUMBER(VALUE(SUBSTITUTE('Quantities Report'!$A1275,"+",""))), VALUE(SUBSTITUTE('Quantities Report'!$A1275,"+","")),IF('Quantities Report'!$A1275="Totals:","End of Project",$A1274))</f>
        <v>Station</v>
      </c>
      <c r="B1275" s="473" t="str">
        <f>IF(ISNUMBER('Quantities Report'!$A1275), "",TRIM(CLEAN(SUBSTITUTE('Quantities Report'!$A1275, CHAR(160), " "))))</f>
        <v/>
      </c>
      <c r="C1275" s="475">
        <f>'Quantities Report'!$D1275</f>
        <v>0</v>
      </c>
    </row>
    <row r="1276" spans="1:3" x14ac:dyDescent="0.25">
      <c r="A1276" s="532" t="str">
        <f>IF(ISNUMBER(VALUE(SUBSTITUTE('Quantities Report'!$A1276,"+",""))), VALUE(SUBSTITUTE('Quantities Report'!$A1276,"+","")),IF('Quantities Report'!$A1276="Totals:","End of Project",$A1275))</f>
        <v>Station</v>
      </c>
      <c r="B1276" s="473" t="str">
        <f>IF(ISNUMBER('Quantities Report'!$A1276), "",TRIM(CLEAN(SUBSTITUTE('Quantities Report'!$A1276, CHAR(160), " "))))</f>
        <v/>
      </c>
      <c r="C1276" s="475">
        <f>'Quantities Report'!$D1276</f>
        <v>0</v>
      </c>
    </row>
    <row r="1277" spans="1:3" x14ac:dyDescent="0.25">
      <c r="A1277" s="532" t="str">
        <f>IF(ISNUMBER(VALUE(SUBSTITUTE('Quantities Report'!$A1277,"+",""))), VALUE(SUBSTITUTE('Quantities Report'!$A1277,"+","")),IF('Quantities Report'!$A1277="Totals:","End of Project",$A1276))</f>
        <v>Station</v>
      </c>
      <c r="B1277" s="473" t="str">
        <f>IF(ISNUMBER('Quantities Report'!$A1277), "",TRIM(CLEAN(SUBSTITUTE('Quantities Report'!$A1277, CHAR(160), " "))))</f>
        <v/>
      </c>
      <c r="C1277" s="475">
        <f>'Quantities Report'!$D1277</f>
        <v>0</v>
      </c>
    </row>
    <row r="1278" spans="1:3" x14ac:dyDescent="0.25">
      <c r="A1278" s="532" t="str">
        <f>IF(ISNUMBER(VALUE(SUBSTITUTE('Quantities Report'!$A1278,"+",""))), VALUE(SUBSTITUTE('Quantities Report'!$A1278,"+","")),IF('Quantities Report'!$A1278="Totals:","End of Project",$A1277))</f>
        <v>Station</v>
      </c>
      <c r="B1278" s="473" t="str">
        <f>IF(ISNUMBER('Quantities Report'!$A1278), "",TRIM(CLEAN(SUBSTITUTE('Quantities Report'!$A1278, CHAR(160), " "))))</f>
        <v/>
      </c>
      <c r="C1278" s="475">
        <f>'Quantities Report'!$D1278</f>
        <v>0</v>
      </c>
    </row>
    <row r="1279" spans="1:3" x14ac:dyDescent="0.25">
      <c r="A1279" s="532" t="str">
        <f>IF(ISNUMBER(VALUE(SUBSTITUTE('Quantities Report'!$A1279,"+",""))), VALUE(SUBSTITUTE('Quantities Report'!$A1279,"+","")),IF('Quantities Report'!$A1279="Totals:","End of Project",$A1278))</f>
        <v>Station</v>
      </c>
      <c r="B1279" s="473" t="str">
        <f>IF(ISNUMBER('Quantities Report'!$A1279), "",TRIM(CLEAN(SUBSTITUTE('Quantities Report'!$A1279, CHAR(160), " "))))</f>
        <v/>
      </c>
      <c r="C1279" s="475">
        <f>'Quantities Report'!$D1279</f>
        <v>0</v>
      </c>
    </row>
    <row r="1280" spans="1:3" x14ac:dyDescent="0.25">
      <c r="A1280" s="532" t="str">
        <f>IF(ISNUMBER(VALUE(SUBSTITUTE('Quantities Report'!$A1280,"+",""))), VALUE(SUBSTITUTE('Quantities Report'!$A1280,"+","")),IF('Quantities Report'!$A1280="Totals:","End of Project",$A1279))</f>
        <v>Station</v>
      </c>
      <c r="B1280" s="473" t="str">
        <f>IF(ISNUMBER('Quantities Report'!$A1280), "",TRIM(CLEAN(SUBSTITUTE('Quantities Report'!$A1280, CHAR(160), " "))))</f>
        <v/>
      </c>
      <c r="C1280" s="475">
        <f>'Quantities Report'!$D1280</f>
        <v>0</v>
      </c>
    </row>
    <row r="1281" spans="1:3" x14ac:dyDescent="0.25">
      <c r="A1281" s="532" t="str">
        <f>IF(ISNUMBER(VALUE(SUBSTITUTE('Quantities Report'!$A1281,"+",""))), VALUE(SUBSTITUTE('Quantities Report'!$A1281,"+","")),IF('Quantities Report'!$A1281="Totals:","End of Project",$A1280))</f>
        <v>Station</v>
      </c>
      <c r="B1281" s="473" t="str">
        <f>IF(ISNUMBER('Quantities Report'!$A1281), "",TRIM(CLEAN(SUBSTITUTE('Quantities Report'!$A1281, CHAR(160), " "))))</f>
        <v/>
      </c>
      <c r="C1281" s="475">
        <f>'Quantities Report'!$D1281</f>
        <v>0</v>
      </c>
    </row>
    <row r="1282" spans="1:3" x14ac:dyDescent="0.25">
      <c r="A1282" s="532" t="str">
        <f>IF(ISNUMBER(VALUE(SUBSTITUTE('Quantities Report'!$A1282,"+",""))), VALUE(SUBSTITUTE('Quantities Report'!$A1282,"+","")),IF('Quantities Report'!$A1282="Totals:","End of Project",$A1281))</f>
        <v>Station</v>
      </c>
      <c r="B1282" s="473" t="str">
        <f>IF(ISNUMBER('Quantities Report'!$A1282), "",TRIM(CLEAN(SUBSTITUTE('Quantities Report'!$A1282, CHAR(160), " "))))</f>
        <v/>
      </c>
      <c r="C1282" s="475">
        <f>'Quantities Report'!$D1282</f>
        <v>0</v>
      </c>
    </row>
    <row r="1283" spans="1:3" x14ac:dyDescent="0.25">
      <c r="A1283" s="532" t="str">
        <f>IF(ISNUMBER(VALUE(SUBSTITUTE('Quantities Report'!$A1283,"+",""))), VALUE(SUBSTITUTE('Quantities Report'!$A1283,"+","")),IF('Quantities Report'!$A1283="Totals:","End of Project",$A1282))</f>
        <v>Station</v>
      </c>
      <c r="B1283" s="473" t="str">
        <f>IF(ISNUMBER('Quantities Report'!$A1283), "",TRIM(CLEAN(SUBSTITUTE('Quantities Report'!$A1283, CHAR(160), " "))))</f>
        <v/>
      </c>
      <c r="C1283" s="475">
        <f>'Quantities Report'!$D1283</f>
        <v>0</v>
      </c>
    </row>
    <row r="1284" spans="1:3" x14ac:dyDescent="0.25">
      <c r="A1284" s="532" t="str">
        <f>IF(ISNUMBER(VALUE(SUBSTITUTE('Quantities Report'!$A1284,"+",""))), VALUE(SUBSTITUTE('Quantities Report'!$A1284,"+","")),IF('Quantities Report'!$A1284="Totals:","End of Project",$A1283))</f>
        <v>Station</v>
      </c>
      <c r="B1284" s="473" t="str">
        <f>IF(ISNUMBER('Quantities Report'!$A1284), "",TRIM(CLEAN(SUBSTITUTE('Quantities Report'!$A1284, CHAR(160), " "))))</f>
        <v/>
      </c>
      <c r="C1284" s="475">
        <f>'Quantities Report'!$D1284</f>
        <v>0</v>
      </c>
    </row>
    <row r="1285" spans="1:3" x14ac:dyDescent="0.25">
      <c r="A1285" s="532" t="str">
        <f>IF(ISNUMBER(VALUE(SUBSTITUTE('Quantities Report'!$A1285,"+",""))), VALUE(SUBSTITUTE('Quantities Report'!$A1285,"+","")),IF('Quantities Report'!$A1285="Totals:","End of Project",$A1284))</f>
        <v>Station</v>
      </c>
      <c r="B1285" s="473" t="str">
        <f>IF(ISNUMBER('Quantities Report'!$A1285), "",TRIM(CLEAN(SUBSTITUTE('Quantities Report'!$A1285, CHAR(160), " "))))</f>
        <v/>
      </c>
      <c r="C1285" s="475">
        <f>'Quantities Report'!$D1285</f>
        <v>0</v>
      </c>
    </row>
    <row r="1286" spans="1:3" x14ac:dyDescent="0.25">
      <c r="A1286" s="532" t="str">
        <f>IF(ISNUMBER(VALUE(SUBSTITUTE('Quantities Report'!$A1286,"+",""))), VALUE(SUBSTITUTE('Quantities Report'!$A1286,"+","")),IF('Quantities Report'!$A1286="Totals:","End of Project",$A1285))</f>
        <v>Station</v>
      </c>
      <c r="B1286" s="473" t="str">
        <f>IF(ISNUMBER('Quantities Report'!$A1286), "",TRIM(CLEAN(SUBSTITUTE('Quantities Report'!$A1286, CHAR(160), " "))))</f>
        <v/>
      </c>
      <c r="C1286" s="475">
        <f>'Quantities Report'!$D1286</f>
        <v>0</v>
      </c>
    </row>
    <row r="1287" spans="1:3" x14ac:dyDescent="0.25">
      <c r="A1287" s="532" t="str">
        <f>IF(ISNUMBER(VALUE(SUBSTITUTE('Quantities Report'!$A1287,"+",""))), VALUE(SUBSTITUTE('Quantities Report'!$A1287,"+","")),IF('Quantities Report'!$A1287="Totals:","End of Project",$A1286))</f>
        <v>Station</v>
      </c>
      <c r="B1287" s="473" t="str">
        <f>IF(ISNUMBER('Quantities Report'!$A1287), "",TRIM(CLEAN(SUBSTITUTE('Quantities Report'!$A1287, CHAR(160), " "))))</f>
        <v/>
      </c>
      <c r="C1287" s="475">
        <f>'Quantities Report'!$D1287</f>
        <v>0</v>
      </c>
    </row>
    <row r="1288" spans="1:3" x14ac:dyDescent="0.25">
      <c r="A1288" s="532" t="str">
        <f>IF(ISNUMBER(VALUE(SUBSTITUTE('Quantities Report'!$A1288,"+",""))), VALUE(SUBSTITUTE('Quantities Report'!$A1288,"+","")),IF('Quantities Report'!$A1288="Totals:","End of Project",$A1287))</f>
        <v>Station</v>
      </c>
      <c r="B1288" s="473" t="str">
        <f>IF(ISNUMBER('Quantities Report'!$A1288), "",TRIM(CLEAN(SUBSTITUTE('Quantities Report'!$A1288, CHAR(160), " "))))</f>
        <v/>
      </c>
      <c r="C1288" s="475">
        <f>'Quantities Report'!$D1288</f>
        <v>0</v>
      </c>
    </row>
    <row r="1289" spans="1:3" x14ac:dyDescent="0.25">
      <c r="A1289" s="532" t="str">
        <f>IF(ISNUMBER(VALUE(SUBSTITUTE('Quantities Report'!$A1289,"+",""))), VALUE(SUBSTITUTE('Quantities Report'!$A1289,"+","")),IF('Quantities Report'!$A1289="Totals:","End of Project",$A1288))</f>
        <v>Station</v>
      </c>
      <c r="B1289" s="473" t="str">
        <f>IF(ISNUMBER('Quantities Report'!$A1289), "",TRIM(CLEAN(SUBSTITUTE('Quantities Report'!$A1289, CHAR(160), " "))))</f>
        <v/>
      </c>
      <c r="C1289" s="475">
        <f>'Quantities Report'!$D1289</f>
        <v>0</v>
      </c>
    </row>
    <row r="1290" spans="1:3" x14ac:dyDescent="0.25">
      <c r="A1290" s="532" t="str">
        <f>IF(ISNUMBER(VALUE(SUBSTITUTE('Quantities Report'!$A1290,"+",""))), VALUE(SUBSTITUTE('Quantities Report'!$A1290,"+","")),IF('Quantities Report'!$A1290="Totals:","End of Project",$A1289))</f>
        <v>Station</v>
      </c>
      <c r="B1290" s="473" t="str">
        <f>IF(ISNUMBER('Quantities Report'!$A1290), "",TRIM(CLEAN(SUBSTITUTE('Quantities Report'!$A1290, CHAR(160), " "))))</f>
        <v/>
      </c>
      <c r="C1290" s="475">
        <f>'Quantities Report'!$D1290</f>
        <v>0</v>
      </c>
    </row>
    <row r="1291" spans="1:3" x14ac:dyDescent="0.25">
      <c r="A1291" s="532" t="str">
        <f>IF(ISNUMBER(VALUE(SUBSTITUTE('Quantities Report'!$A1291,"+",""))), VALUE(SUBSTITUTE('Quantities Report'!$A1291,"+","")),IF('Quantities Report'!$A1291="Totals:","End of Project",$A1290))</f>
        <v>Station</v>
      </c>
      <c r="B1291" s="473" t="str">
        <f>IF(ISNUMBER('Quantities Report'!$A1291), "",TRIM(CLEAN(SUBSTITUTE('Quantities Report'!$A1291, CHAR(160), " "))))</f>
        <v/>
      </c>
      <c r="C1291" s="475">
        <f>'Quantities Report'!$D1291</f>
        <v>0</v>
      </c>
    </row>
    <row r="1292" spans="1:3" x14ac:dyDescent="0.25">
      <c r="A1292" s="532" t="str">
        <f>IF(ISNUMBER(VALUE(SUBSTITUTE('Quantities Report'!$A1292,"+",""))), VALUE(SUBSTITUTE('Quantities Report'!$A1292,"+","")),IF('Quantities Report'!$A1292="Totals:","End of Project",$A1291))</f>
        <v>Station</v>
      </c>
      <c r="B1292" s="473" t="str">
        <f>IF(ISNUMBER('Quantities Report'!$A1292), "",TRIM(CLEAN(SUBSTITUTE('Quantities Report'!$A1292, CHAR(160), " "))))</f>
        <v/>
      </c>
      <c r="C1292" s="475">
        <f>'Quantities Report'!$D1292</f>
        <v>0</v>
      </c>
    </row>
    <row r="1293" spans="1:3" x14ac:dyDescent="0.25">
      <c r="A1293" s="532" t="str">
        <f>IF(ISNUMBER(VALUE(SUBSTITUTE('Quantities Report'!$A1293,"+",""))), VALUE(SUBSTITUTE('Quantities Report'!$A1293,"+","")),IF('Quantities Report'!$A1293="Totals:","End of Project",$A1292))</f>
        <v>Station</v>
      </c>
      <c r="B1293" s="473" t="str">
        <f>IF(ISNUMBER('Quantities Report'!$A1293), "",TRIM(CLEAN(SUBSTITUTE('Quantities Report'!$A1293, CHAR(160), " "))))</f>
        <v/>
      </c>
      <c r="C1293" s="475">
        <f>'Quantities Report'!$D1293</f>
        <v>0</v>
      </c>
    </row>
    <row r="1294" spans="1:3" x14ac:dyDescent="0.25">
      <c r="A1294" s="532" t="str">
        <f>IF(ISNUMBER(VALUE(SUBSTITUTE('Quantities Report'!$A1294,"+",""))), VALUE(SUBSTITUTE('Quantities Report'!$A1294,"+","")),IF('Quantities Report'!$A1294="Totals:","End of Project",$A1293))</f>
        <v>Station</v>
      </c>
      <c r="B1294" s="473" t="str">
        <f>IF(ISNUMBER('Quantities Report'!$A1294), "",TRIM(CLEAN(SUBSTITUTE('Quantities Report'!$A1294, CHAR(160), " "))))</f>
        <v/>
      </c>
      <c r="C1294" s="475">
        <f>'Quantities Report'!$D1294</f>
        <v>0</v>
      </c>
    </row>
    <row r="1295" spans="1:3" x14ac:dyDescent="0.25">
      <c r="A1295" s="532" t="str">
        <f>IF(ISNUMBER(VALUE(SUBSTITUTE('Quantities Report'!$A1295,"+",""))), VALUE(SUBSTITUTE('Quantities Report'!$A1295,"+","")),IF('Quantities Report'!$A1295="Totals:","End of Project",$A1294))</f>
        <v>Station</v>
      </c>
      <c r="B1295" s="473" t="str">
        <f>IF(ISNUMBER('Quantities Report'!$A1295), "",TRIM(CLEAN(SUBSTITUTE('Quantities Report'!$A1295, CHAR(160), " "))))</f>
        <v/>
      </c>
      <c r="C1295" s="475">
        <f>'Quantities Report'!$D1295</f>
        <v>0</v>
      </c>
    </row>
    <row r="1296" spans="1:3" x14ac:dyDescent="0.25">
      <c r="A1296" s="532" t="str">
        <f>IF(ISNUMBER(VALUE(SUBSTITUTE('Quantities Report'!$A1296,"+",""))), VALUE(SUBSTITUTE('Quantities Report'!$A1296,"+","")),IF('Quantities Report'!$A1296="Totals:","End of Project",$A1295))</f>
        <v>Station</v>
      </c>
      <c r="B1296" s="473" t="str">
        <f>IF(ISNUMBER('Quantities Report'!$A1296), "",TRIM(CLEAN(SUBSTITUTE('Quantities Report'!$A1296, CHAR(160), " "))))</f>
        <v/>
      </c>
      <c r="C1296" s="475">
        <f>'Quantities Report'!$D1296</f>
        <v>0</v>
      </c>
    </row>
    <row r="1297" spans="1:3" x14ac:dyDescent="0.25">
      <c r="A1297" s="532" t="str">
        <f>IF(ISNUMBER(VALUE(SUBSTITUTE('Quantities Report'!$A1297,"+",""))), VALUE(SUBSTITUTE('Quantities Report'!$A1297,"+","")),IF('Quantities Report'!$A1297="Totals:","End of Project",$A1296))</f>
        <v>Station</v>
      </c>
      <c r="B1297" s="473" t="str">
        <f>IF(ISNUMBER('Quantities Report'!$A1297), "",TRIM(CLEAN(SUBSTITUTE('Quantities Report'!$A1297, CHAR(160), " "))))</f>
        <v/>
      </c>
      <c r="C1297" s="475">
        <f>'Quantities Report'!$D1297</f>
        <v>0</v>
      </c>
    </row>
    <row r="1298" spans="1:3" x14ac:dyDescent="0.25">
      <c r="A1298" s="532" t="str">
        <f>IF(ISNUMBER(VALUE(SUBSTITUTE('Quantities Report'!$A1298,"+",""))), VALUE(SUBSTITUTE('Quantities Report'!$A1298,"+","")),IF('Quantities Report'!$A1298="Totals:","End of Project",$A1297))</f>
        <v>Station</v>
      </c>
      <c r="B1298" s="473" t="str">
        <f>IF(ISNUMBER('Quantities Report'!$A1298), "",TRIM(CLEAN(SUBSTITUTE('Quantities Report'!$A1298, CHAR(160), " "))))</f>
        <v/>
      </c>
      <c r="C1298" s="475">
        <f>'Quantities Report'!$D1298</f>
        <v>0</v>
      </c>
    </row>
    <row r="1299" spans="1:3" x14ac:dyDescent="0.25">
      <c r="A1299" s="532" t="str">
        <f>IF(ISNUMBER(VALUE(SUBSTITUTE('Quantities Report'!$A1299,"+",""))), VALUE(SUBSTITUTE('Quantities Report'!$A1299,"+","")),IF('Quantities Report'!$A1299="Totals:","End of Project",$A1298))</f>
        <v>Station</v>
      </c>
      <c r="B1299" s="473" t="str">
        <f>IF(ISNUMBER('Quantities Report'!$A1299), "",TRIM(CLEAN(SUBSTITUTE('Quantities Report'!$A1299, CHAR(160), " "))))</f>
        <v/>
      </c>
      <c r="C1299" s="475">
        <f>'Quantities Report'!$D1299</f>
        <v>0</v>
      </c>
    </row>
    <row r="1300" spans="1:3" x14ac:dyDescent="0.25">
      <c r="A1300" s="532" t="str">
        <f>IF(ISNUMBER(VALUE(SUBSTITUTE('Quantities Report'!$A1300,"+",""))), VALUE(SUBSTITUTE('Quantities Report'!$A1300,"+","")),IF('Quantities Report'!$A1300="Totals:","End of Project",$A1299))</f>
        <v>Station</v>
      </c>
      <c r="B1300" s="473" t="str">
        <f>IF(ISNUMBER('Quantities Report'!$A1300), "",TRIM(CLEAN(SUBSTITUTE('Quantities Report'!$A1300, CHAR(160), " "))))</f>
        <v/>
      </c>
      <c r="C1300" s="475">
        <f>'Quantities Report'!$D1300</f>
        <v>0</v>
      </c>
    </row>
    <row r="1301" spans="1:3" x14ac:dyDescent="0.25">
      <c r="A1301" s="532" t="str">
        <f>IF(ISNUMBER(VALUE(SUBSTITUTE('Quantities Report'!$A1301,"+",""))), VALUE(SUBSTITUTE('Quantities Report'!$A1301,"+","")),IF('Quantities Report'!$A1301="Totals:","End of Project",$A1300))</f>
        <v>Station</v>
      </c>
      <c r="B1301" s="473" t="str">
        <f>IF(ISNUMBER('Quantities Report'!$A1301), "",TRIM(CLEAN(SUBSTITUTE('Quantities Report'!$A1301, CHAR(160), " "))))</f>
        <v/>
      </c>
      <c r="C1301" s="475">
        <f>'Quantities Report'!$D1301</f>
        <v>0</v>
      </c>
    </row>
    <row r="1302" spans="1:3" x14ac:dyDescent="0.25">
      <c r="A1302" s="532" t="str">
        <f>IF(ISNUMBER(VALUE(SUBSTITUTE('Quantities Report'!$A1302,"+",""))), VALUE(SUBSTITUTE('Quantities Report'!$A1302,"+","")),IF('Quantities Report'!$A1302="Totals:","End of Project",$A1301))</f>
        <v>Station</v>
      </c>
      <c r="B1302" s="473" t="str">
        <f>IF(ISNUMBER('Quantities Report'!$A1302), "",TRIM(CLEAN(SUBSTITUTE('Quantities Report'!$A1302, CHAR(160), " "))))</f>
        <v/>
      </c>
      <c r="C1302" s="475">
        <f>'Quantities Report'!$D1302</f>
        <v>0</v>
      </c>
    </row>
    <row r="1303" spans="1:3" x14ac:dyDescent="0.25">
      <c r="A1303" s="532" t="str">
        <f>IF(ISNUMBER(VALUE(SUBSTITUTE('Quantities Report'!$A1303,"+",""))), VALUE(SUBSTITUTE('Quantities Report'!$A1303,"+","")),IF('Quantities Report'!$A1303="Totals:","End of Project",$A1302))</f>
        <v>Station</v>
      </c>
      <c r="B1303" s="473" t="str">
        <f>IF(ISNUMBER('Quantities Report'!$A1303), "",TRIM(CLEAN(SUBSTITUTE('Quantities Report'!$A1303, CHAR(160), " "))))</f>
        <v/>
      </c>
      <c r="C1303" s="475">
        <f>'Quantities Report'!$D1303</f>
        <v>0</v>
      </c>
    </row>
    <row r="1304" spans="1:3" x14ac:dyDescent="0.25">
      <c r="A1304" s="532" t="str">
        <f>IF(ISNUMBER(VALUE(SUBSTITUTE('Quantities Report'!$A1304,"+",""))), VALUE(SUBSTITUTE('Quantities Report'!$A1304,"+","")),IF('Quantities Report'!$A1304="Totals:","End of Project",$A1303))</f>
        <v>Station</v>
      </c>
      <c r="B1304" s="473" t="str">
        <f>IF(ISNUMBER('Quantities Report'!$A1304), "",TRIM(CLEAN(SUBSTITUTE('Quantities Report'!$A1304, CHAR(160), " "))))</f>
        <v/>
      </c>
      <c r="C1304" s="475">
        <f>'Quantities Report'!$D1304</f>
        <v>0</v>
      </c>
    </row>
    <row r="1305" spans="1:3" x14ac:dyDescent="0.25">
      <c r="A1305" s="532" t="str">
        <f>IF(ISNUMBER(VALUE(SUBSTITUTE('Quantities Report'!$A1305,"+",""))), VALUE(SUBSTITUTE('Quantities Report'!$A1305,"+","")),IF('Quantities Report'!$A1305="Totals:","End of Project",$A1304))</f>
        <v>Station</v>
      </c>
      <c r="B1305" s="473" t="str">
        <f>IF(ISNUMBER('Quantities Report'!$A1305), "",TRIM(CLEAN(SUBSTITUTE('Quantities Report'!$A1305, CHAR(160), " "))))</f>
        <v/>
      </c>
      <c r="C1305" s="475">
        <f>'Quantities Report'!$D1305</f>
        <v>0</v>
      </c>
    </row>
    <row r="1306" spans="1:3" x14ac:dyDescent="0.25">
      <c r="A1306" s="532" t="str">
        <f>IF(ISNUMBER(VALUE(SUBSTITUTE('Quantities Report'!$A1306,"+",""))), VALUE(SUBSTITUTE('Quantities Report'!$A1306,"+","")),IF('Quantities Report'!$A1306="Totals:","End of Project",$A1305))</f>
        <v>Station</v>
      </c>
      <c r="B1306" s="473" t="str">
        <f>IF(ISNUMBER('Quantities Report'!$A1306), "",TRIM(CLEAN(SUBSTITUTE('Quantities Report'!$A1306, CHAR(160), " "))))</f>
        <v/>
      </c>
      <c r="C1306" s="475">
        <f>'Quantities Report'!$D1306</f>
        <v>0</v>
      </c>
    </row>
    <row r="1307" spans="1:3" x14ac:dyDescent="0.25">
      <c r="A1307" s="532" t="str">
        <f>IF(ISNUMBER(VALUE(SUBSTITUTE('Quantities Report'!$A1307,"+",""))), VALUE(SUBSTITUTE('Quantities Report'!$A1307,"+","")),IF('Quantities Report'!$A1307="Totals:","End of Project",$A1306))</f>
        <v>Station</v>
      </c>
      <c r="B1307" s="473" t="str">
        <f>IF(ISNUMBER('Quantities Report'!$A1307), "",TRIM(CLEAN(SUBSTITUTE('Quantities Report'!$A1307, CHAR(160), " "))))</f>
        <v/>
      </c>
      <c r="C1307" s="475">
        <f>'Quantities Report'!$D1307</f>
        <v>0</v>
      </c>
    </row>
    <row r="1308" spans="1:3" x14ac:dyDescent="0.25">
      <c r="A1308" s="532" t="str">
        <f>IF(ISNUMBER(VALUE(SUBSTITUTE('Quantities Report'!$A1308,"+",""))), VALUE(SUBSTITUTE('Quantities Report'!$A1308,"+","")),IF('Quantities Report'!$A1308="Totals:","End of Project",$A1307))</f>
        <v>Station</v>
      </c>
      <c r="B1308" s="473" t="str">
        <f>IF(ISNUMBER('Quantities Report'!$A1308), "",TRIM(CLEAN(SUBSTITUTE('Quantities Report'!$A1308, CHAR(160), " "))))</f>
        <v/>
      </c>
      <c r="C1308" s="475">
        <f>'Quantities Report'!$D1308</f>
        <v>0</v>
      </c>
    </row>
    <row r="1309" spans="1:3" x14ac:dyDescent="0.25">
      <c r="A1309" s="532" t="str">
        <f>IF(ISNUMBER(VALUE(SUBSTITUTE('Quantities Report'!$A1309,"+",""))), VALUE(SUBSTITUTE('Quantities Report'!$A1309,"+","")),IF('Quantities Report'!$A1309="Totals:","End of Project",$A1308))</f>
        <v>Station</v>
      </c>
      <c r="B1309" s="473" t="str">
        <f>IF(ISNUMBER('Quantities Report'!$A1309), "",TRIM(CLEAN(SUBSTITUTE('Quantities Report'!$A1309, CHAR(160), " "))))</f>
        <v/>
      </c>
      <c r="C1309" s="475">
        <f>'Quantities Report'!$D1309</f>
        <v>0</v>
      </c>
    </row>
    <row r="1310" spans="1:3" x14ac:dyDescent="0.25">
      <c r="A1310" s="532" t="str">
        <f>IF(ISNUMBER(VALUE(SUBSTITUTE('Quantities Report'!$A1310,"+",""))), VALUE(SUBSTITUTE('Quantities Report'!$A1310,"+","")),IF('Quantities Report'!$A1310="Totals:","End of Project",$A1309))</f>
        <v>Station</v>
      </c>
      <c r="B1310" s="473" t="str">
        <f>IF(ISNUMBER('Quantities Report'!$A1310), "",TRIM(CLEAN(SUBSTITUTE('Quantities Report'!$A1310, CHAR(160), " "))))</f>
        <v/>
      </c>
      <c r="C1310" s="475">
        <f>'Quantities Report'!$D1310</f>
        <v>0</v>
      </c>
    </row>
    <row r="1311" spans="1:3" x14ac:dyDescent="0.25">
      <c r="A1311" s="532" t="str">
        <f>IF(ISNUMBER(VALUE(SUBSTITUTE('Quantities Report'!$A1311,"+",""))), VALUE(SUBSTITUTE('Quantities Report'!$A1311,"+","")),IF('Quantities Report'!$A1311="Totals:","End of Project",$A1310))</f>
        <v>Station</v>
      </c>
      <c r="B1311" s="473" t="str">
        <f>IF(ISNUMBER('Quantities Report'!$A1311), "",TRIM(CLEAN(SUBSTITUTE('Quantities Report'!$A1311, CHAR(160), " "))))</f>
        <v/>
      </c>
      <c r="C1311" s="475">
        <f>'Quantities Report'!$D1311</f>
        <v>0</v>
      </c>
    </row>
    <row r="1312" spans="1:3" x14ac:dyDescent="0.25">
      <c r="A1312" s="532" t="str">
        <f>IF(ISNUMBER(VALUE(SUBSTITUTE('Quantities Report'!$A1312,"+",""))), VALUE(SUBSTITUTE('Quantities Report'!$A1312,"+","")),IF('Quantities Report'!$A1312="Totals:","End of Project",$A1311))</f>
        <v>Station</v>
      </c>
      <c r="B1312" s="473" t="str">
        <f>IF(ISNUMBER('Quantities Report'!$A1312), "",TRIM(CLEAN(SUBSTITUTE('Quantities Report'!$A1312, CHAR(160), " "))))</f>
        <v/>
      </c>
      <c r="C1312" s="475">
        <f>'Quantities Report'!$D1312</f>
        <v>0</v>
      </c>
    </row>
    <row r="1313" spans="1:3" x14ac:dyDescent="0.25">
      <c r="A1313" s="532" t="str">
        <f>IF(ISNUMBER(VALUE(SUBSTITUTE('Quantities Report'!$A1313,"+",""))), VALUE(SUBSTITUTE('Quantities Report'!$A1313,"+","")),IF('Quantities Report'!$A1313="Totals:","End of Project",$A1312))</f>
        <v>Station</v>
      </c>
      <c r="B1313" s="473" t="str">
        <f>IF(ISNUMBER('Quantities Report'!$A1313), "",TRIM(CLEAN(SUBSTITUTE('Quantities Report'!$A1313, CHAR(160), " "))))</f>
        <v/>
      </c>
      <c r="C1313" s="475">
        <f>'Quantities Report'!$D1313</f>
        <v>0</v>
      </c>
    </row>
    <row r="1314" spans="1:3" x14ac:dyDescent="0.25">
      <c r="A1314" s="532" t="str">
        <f>IF(ISNUMBER(VALUE(SUBSTITUTE('Quantities Report'!$A1314,"+",""))), VALUE(SUBSTITUTE('Quantities Report'!$A1314,"+","")),IF('Quantities Report'!$A1314="Totals:","End of Project",$A1313))</f>
        <v>Station</v>
      </c>
      <c r="B1314" s="473" t="str">
        <f>IF(ISNUMBER('Quantities Report'!$A1314), "",TRIM(CLEAN(SUBSTITUTE('Quantities Report'!$A1314, CHAR(160), " "))))</f>
        <v/>
      </c>
      <c r="C1314" s="475">
        <f>'Quantities Report'!$D1314</f>
        <v>0</v>
      </c>
    </row>
    <row r="1315" spans="1:3" x14ac:dyDescent="0.25">
      <c r="A1315" s="532" t="str">
        <f>IF(ISNUMBER(VALUE(SUBSTITUTE('Quantities Report'!$A1315,"+",""))), VALUE(SUBSTITUTE('Quantities Report'!$A1315,"+","")),IF('Quantities Report'!$A1315="Totals:","End of Project",$A1314))</f>
        <v>Station</v>
      </c>
      <c r="B1315" s="473" t="str">
        <f>IF(ISNUMBER('Quantities Report'!$A1315), "",TRIM(CLEAN(SUBSTITUTE('Quantities Report'!$A1315, CHAR(160), " "))))</f>
        <v/>
      </c>
      <c r="C1315" s="475">
        <f>'Quantities Report'!$D1315</f>
        <v>0</v>
      </c>
    </row>
    <row r="1316" spans="1:3" x14ac:dyDescent="0.25">
      <c r="A1316" s="532" t="str">
        <f>IF(ISNUMBER(VALUE(SUBSTITUTE('Quantities Report'!$A1316,"+",""))), VALUE(SUBSTITUTE('Quantities Report'!$A1316,"+","")),IF('Quantities Report'!$A1316="Totals:","End of Project",$A1315))</f>
        <v>Station</v>
      </c>
      <c r="B1316" s="473" t="str">
        <f>IF(ISNUMBER('Quantities Report'!$A1316), "",TRIM(CLEAN(SUBSTITUTE('Quantities Report'!$A1316, CHAR(160), " "))))</f>
        <v/>
      </c>
      <c r="C1316" s="475">
        <f>'Quantities Report'!$D1316</f>
        <v>0</v>
      </c>
    </row>
    <row r="1317" spans="1:3" x14ac:dyDescent="0.25">
      <c r="A1317" s="532" t="str">
        <f>IF(ISNUMBER(VALUE(SUBSTITUTE('Quantities Report'!$A1317,"+",""))), VALUE(SUBSTITUTE('Quantities Report'!$A1317,"+","")),IF('Quantities Report'!$A1317="Totals:","End of Project",$A1316))</f>
        <v>Station</v>
      </c>
      <c r="B1317" s="473" t="str">
        <f>IF(ISNUMBER('Quantities Report'!$A1317), "",TRIM(CLEAN(SUBSTITUTE('Quantities Report'!$A1317, CHAR(160), " "))))</f>
        <v/>
      </c>
      <c r="C1317" s="475">
        <f>'Quantities Report'!$D1317</f>
        <v>0</v>
      </c>
    </row>
    <row r="1318" spans="1:3" x14ac:dyDescent="0.25">
      <c r="A1318" s="532" t="str">
        <f>IF(ISNUMBER(VALUE(SUBSTITUTE('Quantities Report'!$A1318,"+",""))), VALUE(SUBSTITUTE('Quantities Report'!$A1318,"+","")),IF('Quantities Report'!$A1318="Totals:","End of Project",$A1317))</f>
        <v>Station</v>
      </c>
      <c r="B1318" s="473" t="str">
        <f>IF(ISNUMBER('Quantities Report'!$A1318), "",TRIM(CLEAN(SUBSTITUTE('Quantities Report'!$A1318, CHAR(160), " "))))</f>
        <v/>
      </c>
      <c r="C1318" s="475">
        <f>'Quantities Report'!$D1318</f>
        <v>0</v>
      </c>
    </row>
    <row r="1319" spans="1:3" x14ac:dyDescent="0.25">
      <c r="A1319" s="532" t="str">
        <f>IF(ISNUMBER(VALUE(SUBSTITUTE('Quantities Report'!$A1319,"+",""))), VALUE(SUBSTITUTE('Quantities Report'!$A1319,"+","")),IF('Quantities Report'!$A1319="Totals:","End of Project",$A1318))</f>
        <v>Station</v>
      </c>
      <c r="B1319" s="473" t="str">
        <f>IF(ISNUMBER('Quantities Report'!$A1319), "",TRIM(CLEAN(SUBSTITUTE('Quantities Report'!$A1319, CHAR(160), " "))))</f>
        <v/>
      </c>
      <c r="C1319" s="475">
        <f>'Quantities Report'!$D1319</f>
        <v>0</v>
      </c>
    </row>
    <row r="1320" spans="1:3" x14ac:dyDescent="0.25">
      <c r="A1320" s="532" t="str">
        <f>IF(ISNUMBER(VALUE(SUBSTITUTE('Quantities Report'!$A1320,"+",""))), VALUE(SUBSTITUTE('Quantities Report'!$A1320,"+","")),IF('Quantities Report'!$A1320="Totals:","End of Project",$A1319))</f>
        <v>Station</v>
      </c>
      <c r="B1320" s="473" t="str">
        <f>IF(ISNUMBER('Quantities Report'!$A1320), "",TRIM(CLEAN(SUBSTITUTE('Quantities Report'!$A1320, CHAR(160), " "))))</f>
        <v/>
      </c>
      <c r="C1320" s="475">
        <f>'Quantities Report'!$D1320</f>
        <v>0</v>
      </c>
    </row>
    <row r="1321" spans="1:3" x14ac:dyDescent="0.25">
      <c r="A1321" s="532" t="str">
        <f>IF(ISNUMBER(VALUE(SUBSTITUTE('Quantities Report'!$A1321,"+",""))), VALUE(SUBSTITUTE('Quantities Report'!$A1321,"+","")),IF('Quantities Report'!$A1321="Totals:","End of Project",$A1320))</f>
        <v>Station</v>
      </c>
      <c r="B1321" s="473" t="str">
        <f>IF(ISNUMBER('Quantities Report'!$A1321), "",TRIM(CLEAN(SUBSTITUTE('Quantities Report'!$A1321, CHAR(160), " "))))</f>
        <v/>
      </c>
      <c r="C1321" s="475">
        <f>'Quantities Report'!$D1321</f>
        <v>0</v>
      </c>
    </row>
    <row r="1322" spans="1:3" x14ac:dyDescent="0.25">
      <c r="A1322" s="532" t="str">
        <f>IF(ISNUMBER(VALUE(SUBSTITUTE('Quantities Report'!$A1322,"+",""))), VALUE(SUBSTITUTE('Quantities Report'!$A1322,"+","")),IF('Quantities Report'!$A1322="Totals:","End of Project",$A1321))</f>
        <v>Station</v>
      </c>
      <c r="B1322" s="473" t="str">
        <f>IF(ISNUMBER('Quantities Report'!$A1322), "",TRIM(CLEAN(SUBSTITUTE('Quantities Report'!$A1322, CHAR(160), " "))))</f>
        <v/>
      </c>
      <c r="C1322" s="475">
        <f>'Quantities Report'!$D1322</f>
        <v>0</v>
      </c>
    </row>
    <row r="1323" spans="1:3" x14ac:dyDescent="0.25">
      <c r="A1323" s="532" t="str">
        <f>IF(ISNUMBER(VALUE(SUBSTITUTE('Quantities Report'!$A1323,"+",""))), VALUE(SUBSTITUTE('Quantities Report'!$A1323,"+","")),IF('Quantities Report'!$A1323="Totals:","End of Project",$A1322))</f>
        <v>Station</v>
      </c>
      <c r="B1323" s="473" t="str">
        <f>IF(ISNUMBER('Quantities Report'!$A1323), "",TRIM(CLEAN(SUBSTITUTE('Quantities Report'!$A1323, CHAR(160), " "))))</f>
        <v/>
      </c>
      <c r="C1323" s="475">
        <f>'Quantities Report'!$D1323</f>
        <v>0</v>
      </c>
    </row>
    <row r="1324" spans="1:3" x14ac:dyDescent="0.25">
      <c r="A1324" s="532" t="str">
        <f>IF(ISNUMBER(VALUE(SUBSTITUTE('Quantities Report'!$A1324,"+",""))), VALUE(SUBSTITUTE('Quantities Report'!$A1324,"+","")),IF('Quantities Report'!$A1324="Totals:","End of Project",$A1323))</f>
        <v>Station</v>
      </c>
      <c r="B1324" s="473" t="str">
        <f>IF(ISNUMBER('Quantities Report'!$A1324), "",TRIM(CLEAN(SUBSTITUTE('Quantities Report'!$A1324, CHAR(160), " "))))</f>
        <v/>
      </c>
      <c r="C1324" s="475">
        <f>'Quantities Report'!$D1324</f>
        <v>0</v>
      </c>
    </row>
    <row r="1325" spans="1:3" x14ac:dyDescent="0.25">
      <c r="A1325" s="532" t="str">
        <f>IF(ISNUMBER(VALUE(SUBSTITUTE('Quantities Report'!$A1325,"+",""))), VALUE(SUBSTITUTE('Quantities Report'!$A1325,"+","")),IF('Quantities Report'!$A1325="Totals:","End of Project",$A1324))</f>
        <v>Station</v>
      </c>
      <c r="B1325" s="473" t="str">
        <f>IF(ISNUMBER('Quantities Report'!$A1325), "",TRIM(CLEAN(SUBSTITUTE('Quantities Report'!$A1325, CHAR(160), " "))))</f>
        <v/>
      </c>
      <c r="C1325" s="475">
        <f>'Quantities Report'!$D1325</f>
        <v>0</v>
      </c>
    </row>
    <row r="1326" spans="1:3" x14ac:dyDescent="0.25">
      <c r="A1326" s="532" t="str">
        <f>IF(ISNUMBER(VALUE(SUBSTITUTE('Quantities Report'!$A1326,"+",""))), VALUE(SUBSTITUTE('Quantities Report'!$A1326,"+","")),IF('Quantities Report'!$A1326="Totals:","End of Project",$A1325))</f>
        <v>Station</v>
      </c>
      <c r="B1326" s="473" t="str">
        <f>IF(ISNUMBER('Quantities Report'!$A1326), "",TRIM(CLEAN(SUBSTITUTE('Quantities Report'!$A1326, CHAR(160), " "))))</f>
        <v/>
      </c>
      <c r="C1326" s="475">
        <f>'Quantities Report'!$D1326</f>
        <v>0</v>
      </c>
    </row>
    <row r="1327" spans="1:3" x14ac:dyDescent="0.25">
      <c r="A1327" s="532" t="str">
        <f>IF(ISNUMBER(VALUE(SUBSTITUTE('Quantities Report'!$A1327,"+",""))), VALUE(SUBSTITUTE('Quantities Report'!$A1327,"+","")),IF('Quantities Report'!$A1327="Totals:","End of Project",$A1326))</f>
        <v>Station</v>
      </c>
      <c r="B1327" s="473" t="str">
        <f>IF(ISNUMBER('Quantities Report'!$A1327), "",TRIM(CLEAN(SUBSTITUTE('Quantities Report'!$A1327, CHAR(160), " "))))</f>
        <v/>
      </c>
      <c r="C1327" s="475">
        <f>'Quantities Report'!$D1327</f>
        <v>0</v>
      </c>
    </row>
    <row r="1328" spans="1:3" x14ac:dyDescent="0.25">
      <c r="A1328" s="532" t="str">
        <f>IF(ISNUMBER(VALUE(SUBSTITUTE('Quantities Report'!$A1328,"+",""))), VALUE(SUBSTITUTE('Quantities Report'!$A1328,"+","")),IF('Quantities Report'!$A1328="Totals:","End of Project",$A1327))</f>
        <v>Station</v>
      </c>
      <c r="B1328" s="473" t="str">
        <f>IF(ISNUMBER('Quantities Report'!$A1328), "",TRIM(CLEAN(SUBSTITUTE('Quantities Report'!$A1328, CHAR(160), " "))))</f>
        <v/>
      </c>
      <c r="C1328" s="475">
        <f>'Quantities Report'!$D1328</f>
        <v>0</v>
      </c>
    </row>
    <row r="1329" spans="1:3" x14ac:dyDescent="0.25">
      <c r="A1329" s="532" t="str">
        <f>IF(ISNUMBER(VALUE(SUBSTITUTE('Quantities Report'!$A1329,"+",""))), VALUE(SUBSTITUTE('Quantities Report'!$A1329,"+","")),IF('Quantities Report'!$A1329="Totals:","End of Project",$A1328))</f>
        <v>Station</v>
      </c>
      <c r="B1329" s="473" t="str">
        <f>IF(ISNUMBER('Quantities Report'!$A1329), "",TRIM(CLEAN(SUBSTITUTE('Quantities Report'!$A1329, CHAR(160), " "))))</f>
        <v/>
      </c>
      <c r="C1329" s="475">
        <f>'Quantities Report'!$D1329</f>
        <v>0</v>
      </c>
    </row>
    <row r="1330" spans="1:3" x14ac:dyDescent="0.25">
      <c r="A1330" s="532" t="str">
        <f>IF(ISNUMBER(VALUE(SUBSTITUTE('Quantities Report'!$A1330,"+",""))), VALUE(SUBSTITUTE('Quantities Report'!$A1330,"+","")),IF('Quantities Report'!$A1330="Totals:","End of Project",$A1329))</f>
        <v>Station</v>
      </c>
      <c r="B1330" s="473" t="str">
        <f>IF(ISNUMBER('Quantities Report'!$A1330), "",TRIM(CLEAN(SUBSTITUTE('Quantities Report'!$A1330, CHAR(160), " "))))</f>
        <v/>
      </c>
      <c r="C1330" s="475">
        <f>'Quantities Report'!$D1330</f>
        <v>0</v>
      </c>
    </row>
    <row r="1331" spans="1:3" x14ac:dyDescent="0.25">
      <c r="A1331" s="532" t="str">
        <f>IF(ISNUMBER(VALUE(SUBSTITUTE('Quantities Report'!$A1331,"+",""))), VALUE(SUBSTITUTE('Quantities Report'!$A1331,"+","")),IF('Quantities Report'!$A1331="Totals:","End of Project",$A1330))</f>
        <v>Station</v>
      </c>
      <c r="B1331" s="473" t="str">
        <f>IF(ISNUMBER('Quantities Report'!$A1331), "",TRIM(CLEAN(SUBSTITUTE('Quantities Report'!$A1331, CHAR(160), " "))))</f>
        <v/>
      </c>
      <c r="C1331" s="475">
        <f>'Quantities Report'!$D1331</f>
        <v>0</v>
      </c>
    </row>
    <row r="1332" spans="1:3" x14ac:dyDescent="0.25">
      <c r="A1332" s="532" t="str">
        <f>IF(ISNUMBER(VALUE(SUBSTITUTE('Quantities Report'!$A1332,"+",""))), VALUE(SUBSTITUTE('Quantities Report'!$A1332,"+","")),IF('Quantities Report'!$A1332="Totals:","End of Project",$A1331))</f>
        <v>Station</v>
      </c>
      <c r="B1332" s="473" t="str">
        <f>IF(ISNUMBER('Quantities Report'!$A1332), "",TRIM(CLEAN(SUBSTITUTE('Quantities Report'!$A1332, CHAR(160), " "))))</f>
        <v/>
      </c>
      <c r="C1332" s="475">
        <f>'Quantities Report'!$D1332</f>
        <v>0</v>
      </c>
    </row>
    <row r="1333" spans="1:3" x14ac:dyDescent="0.25">
      <c r="A1333" s="532" t="str">
        <f>IF(ISNUMBER(VALUE(SUBSTITUTE('Quantities Report'!$A1333,"+",""))), VALUE(SUBSTITUTE('Quantities Report'!$A1333,"+","")),IF('Quantities Report'!$A1333="Totals:","End of Project",$A1332))</f>
        <v>Station</v>
      </c>
      <c r="B1333" s="473" t="str">
        <f>IF(ISNUMBER('Quantities Report'!$A1333), "",TRIM(CLEAN(SUBSTITUTE('Quantities Report'!$A1333, CHAR(160), " "))))</f>
        <v/>
      </c>
      <c r="C1333" s="475">
        <f>'Quantities Report'!$D1333</f>
        <v>0</v>
      </c>
    </row>
    <row r="1334" spans="1:3" x14ac:dyDescent="0.25">
      <c r="A1334" s="532" t="str">
        <f>IF(ISNUMBER(VALUE(SUBSTITUTE('Quantities Report'!$A1334,"+",""))), VALUE(SUBSTITUTE('Quantities Report'!$A1334,"+","")),IF('Quantities Report'!$A1334="Totals:","End of Project",$A1333))</f>
        <v>Station</v>
      </c>
      <c r="B1334" s="473" t="str">
        <f>IF(ISNUMBER('Quantities Report'!$A1334), "",TRIM(CLEAN(SUBSTITUTE('Quantities Report'!$A1334, CHAR(160), " "))))</f>
        <v/>
      </c>
      <c r="C1334" s="475">
        <f>'Quantities Report'!$D1334</f>
        <v>0</v>
      </c>
    </row>
    <row r="1335" spans="1:3" x14ac:dyDescent="0.25">
      <c r="A1335" s="532" t="str">
        <f>IF(ISNUMBER(VALUE(SUBSTITUTE('Quantities Report'!$A1335,"+",""))), VALUE(SUBSTITUTE('Quantities Report'!$A1335,"+","")),IF('Quantities Report'!$A1335="Totals:","End of Project",$A1334))</f>
        <v>Station</v>
      </c>
      <c r="B1335" s="473" t="str">
        <f>IF(ISNUMBER('Quantities Report'!$A1335), "",TRIM(CLEAN(SUBSTITUTE('Quantities Report'!$A1335, CHAR(160), " "))))</f>
        <v/>
      </c>
      <c r="C1335" s="475">
        <f>'Quantities Report'!$D1335</f>
        <v>0</v>
      </c>
    </row>
    <row r="1336" spans="1:3" x14ac:dyDescent="0.25">
      <c r="A1336" s="532" t="str">
        <f>IF(ISNUMBER(VALUE(SUBSTITUTE('Quantities Report'!$A1336,"+",""))), VALUE(SUBSTITUTE('Quantities Report'!$A1336,"+","")),IF('Quantities Report'!$A1336="Totals:","End of Project",$A1335))</f>
        <v>Station</v>
      </c>
      <c r="B1336" s="473" t="str">
        <f>IF(ISNUMBER('Quantities Report'!$A1336), "",TRIM(CLEAN(SUBSTITUTE('Quantities Report'!$A1336, CHAR(160), " "))))</f>
        <v/>
      </c>
      <c r="C1336" s="475">
        <f>'Quantities Report'!$D1336</f>
        <v>0</v>
      </c>
    </row>
    <row r="1337" spans="1:3" x14ac:dyDescent="0.25">
      <c r="A1337" s="532" t="str">
        <f>IF(ISNUMBER(VALUE(SUBSTITUTE('Quantities Report'!$A1337,"+",""))), VALUE(SUBSTITUTE('Quantities Report'!$A1337,"+","")),IF('Quantities Report'!$A1337="Totals:","End of Project",$A1336))</f>
        <v>Station</v>
      </c>
      <c r="B1337" s="473" t="str">
        <f>IF(ISNUMBER('Quantities Report'!$A1337), "",TRIM(CLEAN(SUBSTITUTE('Quantities Report'!$A1337, CHAR(160), " "))))</f>
        <v/>
      </c>
      <c r="C1337" s="475">
        <f>'Quantities Report'!$D1337</f>
        <v>0</v>
      </c>
    </row>
    <row r="1338" spans="1:3" x14ac:dyDescent="0.25">
      <c r="A1338" s="532" t="str">
        <f>IF(ISNUMBER(VALUE(SUBSTITUTE('Quantities Report'!$A1338,"+",""))), VALUE(SUBSTITUTE('Quantities Report'!$A1338,"+","")),IF('Quantities Report'!$A1338="Totals:","End of Project",$A1337))</f>
        <v>Station</v>
      </c>
      <c r="B1338" s="473" t="str">
        <f>IF(ISNUMBER('Quantities Report'!$A1338), "",TRIM(CLEAN(SUBSTITUTE('Quantities Report'!$A1338, CHAR(160), " "))))</f>
        <v/>
      </c>
      <c r="C1338" s="475">
        <f>'Quantities Report'!$D1338</f>
        <v>0</v>
      </c>
    </row>
    <row r="1339" spans="1:3" x14ac:dyDescent="0.25">
      <c r="A1339" s="532" t="str">
        <f>IF(ISNUMBER(VALUE(SUBSTITUTE('Quantities Report'!$A1339,"+",""))), VALUE(SUBSTITUTE('Quantities Report'!$A1339,"+","")),IF('Quantities Report'!$A1339="Totals:","End of Project",$A1338))</f>
        <v>Station</v>
      </c>
      <c r="B1339" s="473" t="str">
        <f>IF(ISNUMBER('Quantities Report'!$A1339), "",TRIM(CLEAN(SUBSTITUTE('Quantities Report'!$A1339, CHAR(160), " "))))</f>
        <v/>
      </c>
      <c r="C1339" s="475">
        <f>'Quantities Report'!$D1339</f>
        <v>0</v>
      </c>
    </row>
    <row r="1340" spans="1:3" x14ac:dyDescent="0.25">
      <c r="A1340" s="532" t="str">
        <f>IF(ISNUMBER(VALUE(SUBSTITUTE('Quantities Report'!$A1340,"+",""))), VALUE(SUBSTITUTE('Quantities Report'!$A1340,"+","")),IF('Quantities Report'!$A1340="Totals:","End of Project",$A1339))</f>
        <v>Station</v>
      </c>
      <c r="B1340" s="473" t="str">
        <f>IF(ISNUMBER('Quantities Report'!$A1340), "",TRIM(CLEAN(SUBSTITUTE('Quantities Report'!$A1340, CHAR(160), " "))))</f>
        <v/>
      </c>
      <c r="C1340" s="475">
        <f>'Quantities Report'!$D1340</f>
        <v>0</v>
      </c>
    </row>
    <row r="1341" spans="1:3" x14ac:dyDescent="0.25">
      <c r="A1341" s="532" t="str">
        <f>IF(ISNUMBER(VALUE(SUBSTITUTE('Quantities Report'!$A1341,"+",""))), VALUE(SUBSTITUTE('Quantities Report'!$A1341,"+","")),IF('Quantities Report'!$A1341="Totals:","End of Project",$A1340))</f>
        <v>Station</v>
      </c>
      <c r="B1341" s="473" t="str">
        <f>IF(ISNUMBER('Quantities Report'!$A1341), "",TRIM(CLEAN(SUBSTITUTE('Quantities Report'!$A1341, CHAR(160), " "))))</f>
        <v/>
      </c>
      <c r="C1341" s="475">
        <f>'Quantities Report'!$D1341</f>
        <v>0</v>
      </c>
    </row>
    <row r="1342" spans="1:3" x14ac:dyDescent="0.25">
      <c r="A1342" s="532" t="str">
        <f>IF(ISNUMBER(VALUE(SUBSTITUTE('Quantities Report'!$A1342,"+",""))), VALUE(SUBSTITUTE('Quantities Report'!$A1342,"+","")),IF('Quantities Report'!$A1342="Totals:","End of Project",$A1341))</f>
        <v>Station</v>
      </c>
      <c r="B1342" s="473" t="str">
        <f>IF(ISNUMBER('Quantities Report'!$A1342), "",TRIM(CLEAN(SUBSTITUTE('Quantities Report'!$A1342, CHAR(160), " "))))</f>
        <v/>
      </c>
      <c r="C1342" s="475">
        <f>'Quantities Report'!$D1342</f>
        <v>0</v>
      </c>
    </row>
    <row r="1343" spans="1:3" x14ac:dyDescent="0.25">
      <c r="A1343" s="532" t="str">
        <f>IF(ISNUMBER(VALUE(SUBSTITUTE('Quantities Report'!$A1343,"+",""))), VALUE(SUBSTITUTE('Quantities Report'!$A1343,"+","")),IF('Quantities Report'!$A1343="Totals:","End of Project",$A1342))</f>
        <v>Station</v>
      </c>
      <c r="B1343" s="473" t="str">
        <f>IF(ISNUMBER('Quantities Report'!$A1343), "",TRIM(CLEAN(SUBSTITUTE('Quantities Report'!$A1343, CHAR(160), " "))))</f>
        <v/>
      </c>
      <c r="C1343" s="475">
        <f>'Quantities Report'!$D1343</f>
        <v>0</v>
      </c>
    </row>
    <row r="1344" spans="1:3" x14ac:dyDescent="0.25">
      <c r="A1344" s="532" t="str">
        <f>IF(ISNUMBER(VALUE(SUBSTITUTE('Quantities Report'!$A1344,"+",""))), VALUE(SUBSTITUTE('Quantities Report'!$A1344,"+","")),IF('Quantities Report'!$A1344="Totals:","End of Project",$A1343))</f>
        <v>Station</v>
      </c>
      <c r="B1344" s="473" t="str">
        <f>IF(ISNUMBER('Quantities Report'!$A1344), "",TRIM(CLEAN(SUBSTITUTE('Quantities Report'!$A1344, CHAR(160), " "))))</f>
        <v/>
      </c>
      <c r="C1344" s="475">
        <f>'Quantities Report'!$D1344</f>
        <v>0</v>
      </c>
    </row>
    <row r="1345" spans="1:3" x14ac:dyDescent="0.25">
      <c r="A1345" s="532" t="str">
        <f>IF(ISNUMBER(VALUE(SUBSTITUTE('Quantities Report'!$A1345,"+",""))), VALUE(SUBSTITUTE('Quantities Report'!$A1345,"+","")),IF('Quantities Report'!$A1345="Totals:","End of Project",$A1344))</f>
        <v>Station</v>
      </c>
      <c r="B1345" s="473" t="str">
        <f>IF(ISNUMBER('Quantities Report'!$A1345), "",TRIM(CLEAN(SUBSTITUTE('Quantities Report'!$A1345, CHAR(160), " "))))</f>
        <v/>
      </c>
      <c r="C1345" s="475">
        <f>'Quantities Report'!$D1345</f>
        <v>0</v>
      </c>
    </row>
    <row r="1346" spans="1:3" x14ac:dyDescent="0.25">
      <c r="A1346" s="532" t="str">
        <f>IF(ISNUMBER(VALUE(SUBSTITUTE('Quantities Report'!$A1346,"+",""))), VALUE(SUBSTITUTE('Quantities Report'!$A1346,"+","")),IF('Quantities Report'!$A1346="Totals:","End of Project",$A1345))</f>
        <v>Station</v>
      </c>
      <c r="B1346" s="473" t="str">
        <f>IF(ISNUMBER('Quantities Report'!$A1346), "",TRIM(CLEAN(SUBSTITUTE('Quantities Report'!$A1346, CHAR(160), " "))))</f>
        <v/>
      </c>
      <c r="C1346" s="475">
        <f>'Quantities Report'!$D1346</f>
        <v>0</v>
      </c>
    </row>
    <row r="1347" spans="1:3" x14ac:dyDescent="0.25">
      <c r="A1347" s="532" t="str">
        <f>IF(ISNUMBER(VALUE(SUBSTITUTE('Quantities Report'!$A1347,"+",""))), VALUE(SUBSTITUTE('Quantities Report'!$A1347,"+","")),IF('Quantities Report'!$A1347="Totals:","End of Project",$A1346))</f>
        <v>Station</v>
      </c>
      <c r="B1347" s="473" t="str">
        <f>IF(ISNUMBER('Quantities Report'!$A1347), "",TRIM(CLEAN(SUBSTITUTE('Quantities Report'!$A1347, CHAR(160), " "))))</f>
        <v/>
      </c>
      <c r="C1347" s="475">
        <f>'Quantities Report'!$D1347</f>
        <v>0</v>
      </c>
    </row>
    <row r="1348" spans="1:3" x14ac:dyDescent="0.25">
      <c r="A1348" s="532" t="str">
        <f>IF(ISNUMBER(VALUE(SUBSTITUTE('Quantities Report'!$A1348,"+",""))), VALUE(SUBSTITUTE('Quantities Report'!$A1348,"+","")),IF('Quantities Report'!$A1348="Totals:","End of Project",$A1347))</f>
        <v>Station</v>
      </c>
      <c r="B1348" s="473" t="str">
        <f>IF(ISNUMBER('Quantities Report'!$A1348), "",TRIM(CLEAN(SUBSTITUTE('Quantities Report'!$A1348, CHAR(160), " "))))</f>
        <v/>
      </c>
      <c r="C1348" s="475">
        <f>'Quantities Report'!$D1348</f>
        <v>0</v>
      </c>
    </row>
    <row r="1349" spans="1:3" x14ac:dyDescent="0.25">
      <c r="A1349" s="532" t="str">
        <f>IF(ISNUMBER(VALUE(SUBSTITUTE('Quantities Report'!$A1349,"+",""))), VALUE(SUBSTITUTE('Quantities Report'!$A1349,"+","")),IF('Quantities Report'!$A1349="Totals:","End of Project",$A1348))</f>
        <v>Station</v>
      </c>
      <c r="B1349" s="473" t="str">
        <f>IF(ISNUMBER('Quantities Report'!$A1349), "",TRIM(CLEAN(SUBSTITUTE('Quantities Report'!$A1349, CHAR(160), " "))))</f>
        <v/>
      </c>
      <c r="C1349" s="475">
        <f>'Quantities Report'!$D1349</f>
        <v>0</v>
      </c>
    </row>
    <row r="1350" spans="1:3" x14ac:dyDescent="0.25">
      <c r="A1350" s="532" t="str">
        <f>IF(ISNUMBER(VALUE(SUBSTITUTE('Quantities Report'!$A1350,"+",""))), VALUE(SUBSTITUTE('Quantities Report'!$A1350,"+","")),IF('Quantities Report'!$A1350="Totals:","End of Project",$A1349))</f>
        <v>Station</v>
      </c>
      <c r="B1350" s="473" t="str">
        <f>IF(ISNUMBER('Quantities Report'!$A1350), "",TRIM(CLEAN(SUBSTITUTE('Quantities Report'!$A1350, CHAR(160), " "))))</f>
        <v/>
      </c>
      <c r="C1350" s="475">
        <f>'Quantities Report'!$D1350</f>
        <v>0</v>
      </c>
    </row>
    <row r="1351" spans="1:3" x14ac:dyDescent="0.25">
      <c r="A1351" s="532" t="str">
        <f>IF(ISNUMBER(VALUE(SUBSTITUTE('Quantities Report'!$A1351,"+",""))), VALUE(SUBSTITUTE('Quantities Report'!$A1351,"+","")),IF('Quantities Report'!$A1351="Totals:","End of Project",$A1350))</f>
        <v>Station</v>
      </c>
      <c r="B1351" s="473" t="str">
        <f>IF(ISNUMBER('Quantities Report'!$A1351), "",TRIM(CLEAN(SUBSTITUTE('Quantities Report'!$A1351, CHAR(160), " "))))</f>
        <v/>
      </c>
      <c r="C1351" s="475">
        <f>'Quantities Report'!$D1351</f>
        <v>0</v>
      </c>
    </row>
    <row r="1352" spans="1:3" x14ac:dyDescent="0.25">
      <c r="A1352" s="532" t="str">
        <f>IF(ISNUMBER(VALUE(SUBSTITUTE('Quantities Report'!$A1352,"+",""))), VALUE(SUBSTITUTE('Quantities Report'!$A1352,"+","")),IF('Quantities Report'!$A1352="Totals:","End of Project",$A1351))</f>
        <v>Station</v>
      </c>
      <c r="B1352" s="473" t="str">
        <f>IF(ISNUMBER('Quantities Report'!$A1352), "",TRIM(CLEAN(SUBSTITUTE('Quantities Report'!$A1352, CHAR(160), " "))))</f>
        <v/>
      </c>
      <c r="C1352" s="475">
        <f>'Quantities Report'!$D1352</f>
        <v>0</v>
      </c>
    </row>
    <row r="1353" spans="1:3" x14ac:dyDescent="0.25">
      <c r="A1353" s="532" t="str">
        <f>IF(ISNUMBER(VALUE(SUBSTITUTE('Quantities Report'!$A1353,"+",""))), VALUE(SUBSTITUTE('Quantities Report'!$A1353,"+","")),IF('Quantities Report'!$A1353="Totals:","End of Project",$A1352))</f>
        <v>Station</v>
      </c>
      <c r="B1353" s="473" t="str">
        <f>IF(ISNUMBER('Quantities Report'!$A1353), "",TRIM(CLEAN(SUBSTITUTE('Quantities Report'!$A1353, CHAR(160), " "))))</f>
        <v/>
      </c>
      <c r="C1353" s="475">
        <f>'Quantities Report'!$D1353</f>
        <v>0</v>
      </c>
    </row>
    <row r="1354" spans="1:3" x14ac:dyDescent="0.25">
      <c r="A1354" s="532" t="str">
        <f>IF(ISNUMBER(VALUE(SUBSTITUTE('Quantities Report'!$A1354,"+",""))), VALUE(SUBSTITUTE('Quantities Report'!$A1354,"+","")),IF('Quantities Report'!$A1354="Totals:","End of Project",$A1353))</f>
        <v>Station</v>
      </c>
      <c r="B1354" s="473" t="str">
        <f>IF(ISNUMBER('Quantities Report'!$A1354), "",TRIM(CLEAN(SUBSTITUTE('Quantities Report'!$A1354, CHAR(160), " "))))</f>
        <v/>
      </c>
      <c r="C1354" s="475">
        <f>'Quantities Report'!$D1354</f>
        <v>0</v>
      </c>
    </row>
    <row r="1355" spans="1:3" x14ac:dyDescent="0.25">
      <c r="A1355" s="532" t="str">
        <f>IF(ISNUMBER(VALUE(SUBSTITUTE('Quantities Report'!$A1355,"+",""))), VALUE(SUBSTITUTE('Quantities Report'!$A1355,"+","")),IF('Quantities Report'!$A1355="Totals:","End of Project",$A1354))</f>
        <v>Station</v>
      </c>
      <c r="B1355" s="473" t="str">
        <f>IF(ISNUMBER('Quantities Report'!$A1355), "",TRIM(CLEAN(SUBSTITUTE('Quantities Report'!$A1355, CHAR(160), " "))))</f>
        <v/>
      </c>
      <c r="C1355" s="475">
        <f>'Quantities Report'!$D1355</f>
        <v>0</v>
      </c>
    </row>
    <row r="1356" spans="1:3" x14ac:dyDescent="0.25">
      <c r="A1356" s="532" t="str">
        <f>IF(ISNUMBER(VALUE(SUBSTITUTE('Quantities Report'!$A1356,"+",""))), VALUE(SUBSTITUTE('Quantities Report'!$A1356,"+","")),IF('Quantities Report'!$A1356="Totals:","End of Project",$A1355))</f>
        <v>Station</v>
      </c>
      <c r="B1356" s="473" t="str">
        <f>IF(ISNUMBER('Quantities Report'!$A1356), "",TRIM(CLEAN(SUBSTITUTE('Quantities Report'!$A1356, CHAR(160), " "))))</f>
        <v/>
      </c>
      <c r="C1356" s="475">
        <f>'Quantities Report'!$D1356</f>
        <v>0</v>
      </c>
    </row>
    <row r="1357" spans="1:3" x14ac:dyDescent="0.25">
      <c r="A1357" s="532" t="str">
        <f>IF(ISNUMBER(VALUE(SUBSTITUTE('Quantities Report'!$A1357,"+",""))), VALUE(SUBSTITUTE('Quantities Report'!$A1357,"+","")),IF('Quantities Report'!$A1357="Totals:","End of Project",$A1356))</f>
        <v>Station</v>
      </c>
      <c r="B1357" s="473" t="str">
        <f>IF(ISNUMBER('Quantities Report'!$A1357), "",TRIM(CLEAN(SUBSTITUTE('Quantities Report'!$A1357, CHAR(160), " "))))</f>
        <v/>
      </c>
      <c r="C1357" s="475">
        <f>'Quantities Report'!$D1357</f>
        <v>0</v>
      </c>
    </row>
    <row r="1358" spans="1:3" x14ac:dyDescent="0.25">
      <c r="A1358" s="532" t="str">
        <f>IF(ISNUMBER(VALUE(SUBSTITUTE('Quantities Report'!$A1358,"+",""))), VALUE(SUBSTITUTE('Quantities Report'!$A1358,"+","")),IF('Quantities Report'!$A1358="Totals:","End of Project",$A1357))</f>
        <v>Station</v>
      </c>
      <c r="B1358" s="473" t="str">
        <f>IF(ISNUMBER('Quantities Report'!$A1358), "",TRIM(CLEAN(SUBSTITUTE('Quantities Report'!$A1358, CHAR(160), " "))))</f>
        <v/>
      </c>
      <c r="C1358" s="475">
        <f>'Quantities Report'!$D1358</f>
        <v>0</v>
      </c>
    </row>
    <row r="1359" spans="1:3" x14ac:dyDescent="0.25">
      <c r="A1359" s="532" t="str">
        <f>IF(ISNUMBER(VALUE(SUBSTITUTE('Quantities Report'!$A1359,"+",""))), VALUE(SUBSTITUTE('Quantities Report'!$A1359,"+","")),IF('Quantities Report'!$A1359="Totals:","End of Project",$A1358))</f>
        <v>Station</v>
      </c>
      <c r="B1359" s="473" t="str">
        <f>IF(ISNUMBER('Quantities Report'!$A1359), "",TRIM(CLEAN(SUBSTITUTE('Quantities Report'!$A1359, CHAR(160), " "))))</f>
        <v/>
      </c>
      <c r="C1359" s="475">
        <f>'Quantities Report'!$D1359</f>
        <v>0</v>
      </c>
    </row>
    <row r="1360" spans="1:3" x14ac:dyDescent="0.25">
      <c r="A1360" s="532" t="str">
        <f>IF(ISNUMBER(VALUE(SUBSTITUTE('Quantities Report'!$A1360,"+",""))), VALUE(SUBSTITUTE('Quantities Report'!$A1360,"+","")),IF('Quantities Report'!$A1360="Totals:","End of Project",$A1359))</f>
        <v>Station</v>
      </c>
      <c r="B1360" s="473" t="str">
        <f>IF(ISNUMBER('Quantities Report'!$A1360), "",TRIM(CLEAN(SUBSTITUTE('Quantities Report'!$A1360, CHAR(160), " "))))</f>
        <v/>
      </c>
      <c r="C1360" s="475">
        <f>'Quantities Report'!$D1360</f>
        <v>0</v>
      </c>
    </row>
    <row r="1361" spans="1:3" x14ac:dyDescent="0.25">
      <c r="A1361" s="532" t="str">
        <f>IF(ISNUMBER(VALUE(SUBSTITUTE('Quantities Report'!$A1361,"+",""))), VALUE(SUBSTITUTE('Quantities Report'!$A1361,"+","")),IF('Quantities Report'!$A1361="Totals:","End of Project",$A1360))</f>
        <v>Station</v>
      </c>
      <c r="B1361" s="473" t="str">
        <f>IF(ISNUMBER('Quantities Report'!$A1361), "",TRIM(CLEAN(SUBSTITUTE('Quantities Report'!$A1361, CHAR(160), " "))))</f>
        <v/>
      </c>
      <c r="C1361" s="475">
        <f>'Quantities Report'!$D1361</f>
        <v>0</v>
      </c>
    </row>
    <row r="1362" spans="1:3" x14ac:dyDescent="0.25">
      <c r="A1362" s="532" t="str">
        <f>IF(ISNUMBER(VALUE(SUBSTITUTE('Quantities Report'!$A1362,"+",""))), VALUE(SUBSTITUTE('Quantities Report'!$A1362,"+","")),IF('Quantities Report'!$A1362="Totals:","End of Project",$A1361))</f>
        <v>Station</v>
      </c>
      <c r="B1362" s="473" t="str">
        <f>IF(ISNUMBER('Quantities Report'!$A1362), "",TRIM(CLEAN(SUBSTITUTE('Quantities Report'!$A1362, CHAR(160), " "))))</f>
        <v/>
      </c>
      <c r="C1362" s="475">
        <f>'Quantities Report'!$D1362</f>
        <v>0</v>
      </c>
    </row>
    <row r="1363" spans="1:3" x14ac:dyDescent="0.25">
      <c r="A1363" s="532" t="str">
        <f>IF(ISNUMBER(VALUE(SUBSTITUTE('Quantities Report'!$A1363,"+",""))), VALUE(SUBSTITUTE('Quantities Report'!$A1363,"+","")),IF('Quantities Report'!$A1363="Totals:","End of Project",$A1362))</f>
        <v>Station</v>
      </c>
      <c r="B1363" s="473" t="str">
        <f>IF(ISNUMBER('Quantities Report'!$A1363), "",TRIM(CLEAN(SUBSTITUTE('Quantities Report'!$A1363, CHAR(160), " "))))</f>
        <v/>
      </c>
      <c r="C1363" s="475">
        <f>'Quantities Report'!$D1363</f>
        <v>0</v>
      </c>
    </row>
    <row r="1364" spans="1:3" x14ac:dyDescent="0.25">
      <c r="A1364" s="532" t="str">
        <f>IF(ISNUMBER(VALUE(SUBSTITUTE('Quantities Report'!$A1364,"+",""))), VALUE(SUBSTITUTE('Quantities Report'!$A1364,"+","")),IF('Quantities Report'!$A1364="Totals:","End of Project",$A1363))</f>
        <v>Station</v>
      </c>
      <c r="B1364" s="473" t="str">
        <f>IF(ISNUMBER('Quantities Report'!$A1364), "",TRIM(CLEAN(SUBSTITUTE('Quantities Report'!$A1364, CHAR(160), " "))))</f>
        <v/>
      </c>
      <c r="C1364" s="475">
        <f>'Quantities Report'!$D1364</f>
        <v>0</v>
      </c>
    </row>
    <row r="1365" spans="1:3" x14ac:dyDescent="0.25">
      <c r="A1365" s="532" t="str">
        <f>IF(ISNUMBER(VALUE(SUBSTITUTE('Quantities Report'!$A1365,"+",""))), VALUE(SUBSTITUTE('Quantities Report'!$A1365,"+","")),IF('Quantities Report'!$A1365="Totals:","End of Project",$A1364))</f>
        <v>Station</v>
      </c>
      <c r="B1365" s="473" t="str">
        <f>IF(ISNUMBER('Quantities Report'!$A1365), "",TRIM(CLEAN(SUBSTITUTE('Quantities Report'!$A1365, CHAR(160), " "))))</f>
        <v/>
      </c>
      <c r="C1365" s="475">
        <f>'Quantities Report'!$D1365</f>
        <v>0</v>
      </c>
    </row>
    <row r="1366" spans="1:3" x14ac:dyDescent="0.25">
      <c r="A1366" s="532" t="str">
        <f>IF(ISNUMBER(VALUE(SUBSTITUTE('Quantities Report'!$A1366,"+",""))), VALUE(SUBSTITUTE('Quantities Report'!$A1366,"+","")),IF('Quantities Report'!$A1366="Totals:","End of Project",$A1365))</f>
        <v>Station</v>
      </c>
      <c r="B1366" s="473" t="str">
        <f>IF(ISNUMBER('Quantities Report'!$A1366), "",TRIM(CLEAN(SUBSTITUTE('Quantities Report'!$A1366, CHAR(160), " "))))</f>
        <v/>
      </c>
      <c r="C1366" s="475">
        <f>'Quantities Report'!$D1366</f>
        <v>0</v>
      </c>
    </row>
    <row r="1367" spans="1:3" x14ac:dyDescent="0.25">
      <c r="A1367" s="532" t="str">
        <f>IF(ISNUMBER(VALUE(SUBSTITUTE('Quantities Report'!$A1367,"+",""))), VALUE(SUBSTITUTE('Quantities Report'!$A1367,"+","")),IF('Quantities Report'!$A1367="Totals:","End of Project",$A1366))</f>
        <v>Station</v>
      </c>
      <c r="B1367" s="473" t="str">
        <f>IF(ISNUMBER('Quantities Report'!$A1367), "",TRIM(CLEAN(SUBSTITUTE('Quantities Report'!$A1367, CHAR(160), " "))))</f>
        <v/>
      </c>
      <c r="C1367" s="475">
        <f>'Quantities Report'!$D1367</f>
        <v>0</v>
      </c>
    </row>
    <row r="1368" spans="1:3" x14ac:dyDescent="0.25">
      <c r="A1368" s="532" t="str">
        <f>IF(ISNUMBER(VALUE(SUBSTITUTE('Quantities Report'!$A1368,"+",""))), VALUE(SUBSTITUTE('Quantities Report'!$A1368,"+","")),IF('Quantities Report'!$A1368="Totals:","End of Project",$A1367))</f>
        <v>Station</v>
      </c>
      <c r="B1368" s="473" t="str">
        <f>IF(ISNUMBER('Quantities Report'!$A1368), "",TRIM(CLEAN(SUBSTITUTE('Quantities Report'!$A1368, CHAR(160), " "))))</f>
        <v/>
      </c>
      <c r="C1368" s="475">
        <f>'Quantities Report'!$D1368</f>
        <v>0</v>
      </c>
    </row>
    <row r="1369" spans="1:3" x14ac:dyDescent="0.25">
      <c r="A1369" s="532" t="str">
        <f>IF(ISNUMBER(VALUE(SUBSTITUTE('Quantities Report'!$A1369,"+",""))), VALUE(SUBSTITUTE('Quantities Report'!$A1369,"+","")),IF('Quantities Report'!$A1369="Totals:","End of Project",$A1368))</f>
        <v>Station</v>
      </c>
      <c r="B1369" s="473" t="str">
        <f>IF(ISNUMBER('Quantities Report'!$A1369), "",TRIM(CLEAN(SUBSTITUTE('Quantities Report'!$A1369, CHAR(160), " "))))</f>
        <v/>
      </c>
      <c r="C1369" s="475">
        <f>'Quantities Report'!$D1369</f>
        <v>0</v>
      </c>
    </row>
    <row r="1370" spans="1:3" x14ac:dyDescent="0.25">
      <c r="A1370" s="532" t="str">
        <f>IF(ISNUMBER(VALUE(SUBSTITUTE('Quantities Report'!$A1370,"+",""))), VALUE(SUBSTITUTE('Quantities Report'!$A1370,"+","")),IF('Quantities Report'!$A1370="Totals:","End of Project",$A1369))</f>
        <v>Station</v>
      </c>
      <c r="B1370" s="473" t="str">
        <f>IF(ISNUMBER('Quantities Report'!$A1370), "",TRIM(CLEAN(SUBSTITUTE('Quantities Report'!$A1370, CHAR(160), " "))))</f>
        <v/>
      </c>
      <c r="C1370" s="475">
        <f>'Quantities Report'!$D1370</f>
        <v>0</v>
      </c>
    </row>
    <row r="1371" spans="1:3" x14ac:dyDescent="0.25">
      <c r="A1371" s="532" t="str">
        <f>IF(ISNUMBER(VALUE(SUBSTITUTE('Quantities Report'!$A1371,"+",""))), VALUE(SUBSTITUTE('Quantities Report'!$A1371,"+","")),IF('Quantities Report'!$A1371="Totals:","End of Project",$A1370))</f>
        <v>Station</v>
      </c>
      <c r="B1371" s="473" t="str">
        <f>IF(ISNUMBER('Quantities Report'!$A1371), "",TRIM(CLEAN(SUBSTITUTE('Quantities Report'!$A1371, CHAR(160), " "))))</f>
        <v/>
      </c>
      <c r="C1371" s="475">
        <f>'Quantities Report'!$D1371</f>
        <v>0</v>
      </c>
    </row>
    <row r="1372" spans="1:3" x14ac:dyDescent="0.25">
      <c r="A1372" s="532" t="str">
        <f>IF(ISNUMBER(VALUE(SUBSTITUTE('Quantities Report'!$A1372,"+",""))), VALUE(SUBSTITUTE('Quantities Report'!$A1372,"+","")),IF('Quantities Report'!$A1372="Totals:","End of Project",$A1371))</f>
        <v>Station</v>
      </c>
      <c r="B1372" s="473" t="str">
        <f>IF(ISNUMBER('Quantities Report'!$A1372), "",TRIM(CLEAN(SUBSTITUTE('Quantities Report'!$A1372, CHAR(160), " "))))</f>
        <v/>
      </c>
      <c r="C1372" s="475">
        <f>'Quantities Report'!$D1372</f>
        <v>0</v>
      </c>
    </row>
    <row r="1373" spans="1:3" x14ac:dyDescent="0.25">
      <c r="A1373" s="532" t="str">
        <f>IF(ISNUMBER(VALUE(SUBSTITUTE('Quantities Report'!$A1373,"+",""))), VALUE(SUBSTITUTE('Quantities Report'!$A1373,"+","")),IF('Quantities Report'!$A1373="Totals:","End of Project",$A1372))</f>
        <v>Station</v>
      </c>
      <c r="B1373" s="473" t="str">
        <f>IF(ISNUMBER('Quantities Report'!$A1373), "",TRIM(CLEAN(SUBSTITUTE('Quantities Report'!$A1373, CHAR(160), " "))))</f>
        <v/>
      </c>
      <c r="C1373" s="475">
        <f>'Quantities Report'!$D1373</f>
        <v>0</v>
      </c>
    </row>
    <row r="1374" spans="1:3" x14ac:dyDescent="0.25">
      <c r="A1374" s="532" t="str">
        <f>IF(ISNUMBER(VALUE(SUBSTITUTE('Quantities Report'!$A1374,"+",""))), VALUE(SUBSTITUTE('Quantities Report'!$A1374,"+","")),IF('Quantities Report'!$A1374="Totals:","End of Project",$A1373))</f>
        <v>Station</v>
      </c>
      <c r="B1374" s="473" t="str">
        <f>IF(ISNUMBER('Quantities Report'!$A1374), "",TRIM(CLEAN(SUBSTITUTE('Quantities Report'!$A1374, CHAR(160), " "))))</f>
        <v/>
      </c>
      <c r="C1374" s="475">
        <f>'Quantities Report'!$D1374</f>
        <v>0</v>
      </c>
    </row>
    <row r="1375" spans="1:3" x14ac:dyDescent="0.25">
      <c r="A1375" s="532" t="str">
        <f>IF(ISNUMBER(VALUE(SUBSTITUTE('Quantities Report'!$A1375,"+",""))), VALUE(SUBSTITUTE('Quantities Report'!$A1375,"+","")),IF('Quantities Report'!$A1375="Totals:","End of Project",$A1374))</f>
        <v>Station</v>
      </c>
      <c r="B1375" s="473" t="str">
        <f>IF(ISNUMBER('Quantities Report'!$A1375), "",TRIM(CLEAN(SUBSTITUTE('Quantities Report'!$A1375, CHAR(160), " "))))</f>
        <v/>
      </c>
      <c r="C1375" s="475">
        <f>'Quantities Report'!$D1375</f>
        <v>0</v>
      </c>
    </row>
    <row r="1376" spans="1:3" x14ac:dyDescent="0.25">
      <c r="A1376" s="532" t="str">
        <f>IF(ISNUMBER(VALUE(SUBSTITUTE('Quantities Report'!$A1376,"+",""))), VALUE(SUBSTITUTE('Quantities Report'!$A1376,"+","")),IF('Quantities Report'!$A1376="Totals:","End of Project",$A1375))</f>
        <v>Station</v>
      </c>
      <c r="B1376" s="473" t="str">
        <f>IF(ISNUMBER('Quantities Report'!$A1376), "",TRIM(CLEAN(SUBSTITUTE('Quantities Report'!$A1376, CHAR(160), " "))))</f>
        <v/>
      </c>
      <c r="C1376" s="475">
        <f>'Quantities Report'!$D1376</f>
        <v>0</v>
      </c>
    </row>
    <row r="1377" spans="1:3" x14ac:dyDescent="0.25">
      <c r="A1377" s="532" t="str">
        <f>IF(ISNUMBER(VALUE(SUBSTITUTE('Quantities Report'!$A1377,"+",""))), VALUE(SUBSTITUTE('Quantities Report'!$A1377,"+","")),IF('Quantities Report'!$A1377="Totals:","End of Project",$A1376))</f>
        <v>Station</v>
      </c>
      <c r="B1377" s="473" t="str">
        <f>IF(ISNUMBER('Quantities Report'!$A1377), "",TRIM(CLEAN(SUBSTITUTE('Quantities Report'!$A1377, CHAR(160), " "))))</f>
        <v/>
      </c>
      <c r="C1377" s="475">
        <f>'Quantities Report'!$D1377</f>
        <v>0</v>
      </c>
    </row>
    <row r="1378" spans="1:3" x14ac:dyDescent="0.25">
      <c r="A1378" s="532" t="str">
        <f>IF(ISNUMBER(VALUE(SUBSTITUTE('Quantities Report'!$A1378,"+",""))), VALUE(SUBSTITUTE('Quantities Report'!$A1378,"+","")),IF('Quantities Report'!$A1378="Totals:","End of Project",$A1377))</f>
        <v>Station</v>
      </c>
      <c r="B1378" s="473" t="str">
        <f>IF(ISNUMBER('Quantities Report'!$A1378), "",TRIM(CLEAN(SUBSTITUTE('Quantities Report'!$A1378, CHAR(160), " "))))</f>
        <v/>
      </c>
      <c r="C1378" s="475">
        <f>'Quantities Report'!$D1378</f>
        <v>0</v>
      </c>
    </row>
    <row r="1379" spans="1:3" x14ac:dyDescent="0.25">
      <c r="A1379" s="532" t="str">
        <f>IF(ISNUMBER(VALUE(SUBSTITUTE('Quantities Report'!$A1379,"+",""))), VALUE(SUBSTITUTE('Quantities Report'!$A1379,"+","")),IF('Quantities Report'!$A1379="Totals:","End of Project",$A1378))</f>
        <v>Station</v>
      </c>
      <c r="B1379" s="473" t="str">
        <f>IF(ISNUMBER('Quantities Report'!$A1379), "",TRIM(CLEAN(SUBSTITUTE('Quantities Report'!$A1379, CHAR(160), " "))))</f>
        <v/>
      </c>
      <c r="C1379" s="475">
        <f>'Quantities Report'!$D1379</f>
        <v>0</v>
      </c>
    </row>
    <row r="1380" spans="1:3" x14ac:dyDescent="0.25">
      <c r="A1380" s="532" t="str">
        <f>IF(ISNUMBER(VALUE(SUBSTITUTE('Quantities Report'!$A1380,"+",""))), VALUE(SUBSTITUTE('Quantities Report'!$A1380,"+","")),IF('Quantities Report'!$A1380="Totals:","End of Project",$A1379))</f>
        <v>Station</v>
      </c>
      <c r="B1380" s="473" t="str">
        <f>IF(ISNUMBER('Quantities Report'!$A1380), "",TRIM(CLEAN(SUBSTITUTE('Quantities Report'!$A1380, CHAR(160), " "))))</f>
        <v/>
      </c>
      <c r="C1380" s="475">
        <f>'Quantities Report'!$D1380</f>
        <v>0</v>
      </c>
    </row>
    <row r="1381" spans="1:3" x14ac:dyDescent="0.25">
      <c r="A1381" s="532" t="str">
        <f>IF(ISNUMBER(VALUE(SUBSTITUTE('Quantities Report'!$A1381,"+",""))), VALUE(SUBSTITUTE('Quantities Report'!$A1381,"+","")),IF('Quantities Report'!$A1381="Totals:","End of Project",$A1380))</f>
        <v>Station</v>
      </c>
      <c r="B1381" s="473" t="str">
        <f>IF(ISNUMBER('Quantities Report'!$A1381), "",TRIM(CLEAN(SUBSTITUTE('Quantities Report'!$A1381, CHAR(160), " "))))</f>
        <v/>
      </c>
      <c r="C1381" s="475">
        <f>'Quantities Report'!$D1381</f>
        <v>0</v>
      </c>
    </row>
    <row r="1382" spans="1:3" x14ac:dyDescent="0.25">
      <c r="A1382" s="532" t="str">
        <f>IF(ISNUMBER(VALUE(SUBSTITUTE('Quantities Report'!$A1382,"+",""))), VALUE(SUBSTITUTE('Quantities Report'!$A1382,"+","")),IF('Quantities Report'!$A1382="Totals:","End of Project",$A1381))</f>
        <v>Station</v>
      </c>
      <c r="B1382" s="473" t="str">
        <f>IF(ISNUMBER('Quantities Report'!$A1382), "",TRIM(CLEAN(SUBSTITUTE('Quantities Report'!$A1382, CHAR(160), " "))))</f>
        <v/>
      </c>
      <c r="C1382" s="475">
        <f>'Quantities Report'!$D1382</f>
        <v>0</v>
      </c>
    </row>
    <row r="1383" spans="1:3" x14ac:dyDescent="0.25">
      <c r="A1383" s="532" t="str">
        <f>IF(ISNUMBER(VALUE(SUBSTITUTE('Quantities Report'!$A1383,"+",""))), VALUE(SUBSTITUTE('Quantities Report'!$A1383,"+","")),IF('Quantities Report'!$A1383="Totals:","End of Project",$A1382))</f>
        <v>Station</v>
      </c>
      <c r="B1383" s="473" t="str">
        <f>IF(ISNUMBER('Quantities Report'!$A1383), "",TRIM(CLEAN(SUBSTITUTE('Quantities Report'!$A1383, CHAR(160), " "))))</f>
        <v/>
      </c>
      <c r="C1383" s="475">
        <f>'Quantities Report'!$D1383</f>
        <v>0</v>
      </c>
    </row>
    <row r="1384" spans="1:3" x14ac:dyDescent="0.25">
      <c r="A1384" s="532" t="str">
        <f>IF(ISNUMBER(VALUE(SUBSTITUTE('Quantities Report'!$A1384,"+",""))), VALUE(SUBSTITUTE('Quantities Report'!$A1384,"+","")),IF('Quantities Report'!$A1384="Totals:","End of Project",$A1383))</f>
        <v>Station</v>
      </c>
      <c r="B1384" s="473" t="str">
        <f>IF(ISNUMBER('Quantities Report'!$A1384), "",TRIM(CLEAN(SUBSTITUTE('Quantities Report'!$A1384, CHAR(160), " "))))</f>
        <v/>
      </c>
      <c r="C1384" s="475">
        <f>'Quantities Report'!$D1384</f>
        <v>0</v>
      </c>
    </row>
    <row r="1385" spans="1:3" x14ac:dyDescent="0.25">
      <c r="A1385" s="532" t="str">
        <f>IF(ISNUMBER(VALUE(SUBSTITUTE('Quantities Report'!$A1385,"+",""))), VALUE(SUBSTITUTE('Quantities Report'!$A1385,"+","")),IF('Quantities Report'!$A1385="Totals:","End of Project",$A1384))</f>
        <v>Station</v>
      </c>
      <c r="B1385" s="473" t="str">
        <f>IF(ISNUMBER('Quantities Report'!$A1385), "",TRIM(CLEAN(SUBSTITUTE('Quantities Report'!$A1385, CHAR(160), " "))))</f>
        <v/>
      </c>
      <c r="C1385" s="475">
        <f>'Quantities Report'!$D1385</f>
        <v>0</v>
      </c>
    </row>
    <row r="1386" spans="1:3" x14ac:dyDescent="0.25">
      <c r="A1386" s="532" t="str">
        <f>IF(ISNUMBER(VALUE(SUBSTITUTE('Quantities Report'!$A1386,"+",""))), VALUE(SUBSTITUTE('Quantities Report'!$A1386,"+","")),IF('Quantities Report'!$A1386="Totals:","End of Project",$A1385))</f>
        <v>Station</v>
      </c>
      <c r="B1386" s="473" t="str">
        <f>IF(ISNUMBER('Quantities Report'!$A1386), "",TRIM(CLEAN(SUBSTITUTE('Quantities Report'!$A1386, CHAR(160), " "))))</f>
        <v/>
      </c>
      <c r="C1386" s="475">
        <f>'Quantities Report'!$D1386</f>
        <v>0</v>
      </c>
    </row>
    <row r="1387" spans="1:3" x14ac:dyDescent="0.25">
      <c r="A1387" s="532" t="str">
        <f>IF(ISNUMBER(VALUE(SUBSTITUTE('Quantities Report'!$A1387,"+",""))), VALUE(SUBSTITUTE('Quantities Report'!$A1387,"+","")),IF('Quantities Report'!$A1387="Totals:","End of Project",$A1386))</f>
        <v>Station</v>
      </c>
      <c r="B1387" s="473" t="str">
        <f>IF(ISNUMBER('Quantities Report'!$A1387), "",TRIM(CLEAN(SUBSTITUTE('Quantities Report'!$A1387, CHAR(160), " "))))</f>
        <v/>
      </c>
      <c r="C1387" s="475">
        <f>'Quantities Report'!$D1387</f>
        <v>0</v>
      </c>
    </row>
    <row r="1388" spans="1:3" x14ac:dyDescent="0.25">
      <c r="A1388" s="532" t="str">
        <f>IF(ISNUMBER(VALUE(SUBSTITUTE('Quantities Report'!$A1388,"+",""))), VALUE(SUBSTITUTE('Quantities Report'!$A1388,"+","")),IF('Quantities Report'!$A1388="Totals:","End of Project",$A1387))</f>
        <v>Station</v>
      </c>
      <c r="B1388" s="473" t="str">
        <f>IF(ISNUMBER('Quantities Report'!$A1388), "",TRIM(CLEAN(SUBSTITUTE('Quantities Report'!$A1388, CHAR(160), " "))))</f>
        <v/>
      </c>
      <c r="C1388" s="475">
        <f>'Quantities Report'!$D1388</f>
        <v>0</v>
      </c>
    </row>
    <row r="1389" spans="1:3" x14ac:dyDescent="0.25">
      <c r="A1389" s="532" t="str">
        <f>IF(ISNUMBER(VALUE(SUBSTITUTE('Quantities Report'!$A1389,"+",""))), VALUE(SUBSTITUTE('Quantities Report'!$A1389,"+","")),IF('Quantities Report'!$A1389="Totals:","End of Project",$A1388))</f>
        <v>Station</v>
      </c>
      <c r="B1389" s="473" t="str">
        <f>IF(ISNUMBER('Quantities Report'!$A1389), "",TRIM(CLEAN(SUBSTITUTE('Quantities Report'!$A1389, CHAR(160), " "))))</f>
        <v/>
      </c>
      <c r="C1389" s="475">
        <f>'Quantities Report'!$D1389</f>
        <v>0</v>
      </c>
    </row>
    <row r="1390" spans="1:3" x14ac:dyDescent="0.25">
      <c r="A1390" s="532" t="str">
        <f>IF(ISNUMBER(VALUE(SUBSTITUTE('Quantities Report'!$A1390,"+",""))), VALUE(SUBSTITUTE('Quantities Report'!$A1390,"+","")),IF('Quantities Report'!$A1390="Totals:","End of Project",$A1389))</f>
        <v>Station</v>
      </c>
      <c r="B1390" s="473" t="str">
        <f>IF(ISNUMBER('Quantities Report'!$A1390), "",TRIM(CLEAN(SUBSTITUTE('Quantities Report'!$A1390, CHAR(160), " "))))</f>
        <v/>
      </c>
      <c r="C1390" s="475">
        <f>'Quantities Report'!$D1390</f>
        <v>0</v>
      </c>
    </row>
    <row r="1391" spans="1:3" x14ac:dyDescent="0.25">
      <c r="A1391" s="532" t="str">
        <f>IF(ISNUMBER(VALUE(SUBSTITUTE('Quantities Report'!$A1391,"+",""))), VALUE(SUBSTITUTE('Quantities Report'!$A1391,"+","")),IF('Quantities Report'!$A1391="Totals:","End of Project",$A1390))</f>
        <v>Station</v>
      </c>
      <c r="B1391" s="473" t="str">
        <f>IF(ISNUMBER('Quantities Report'!$A1391), "",TRIM(CLEAN(SUBSTITUTE('Quantities Report'!$A1391, CHAR(160), " "))))</f>
        <v/>
      </c>
      <c r="C1391" s="475">
        <f>'Quantities Report'!$D1391</f>
        <v>0</v>
      </c>
    </row>
    <row r="1392" spans="1:3" x14ac:dyDescent="0.25">
      <c r="A1392" s="532" t="str">
        <f>IF(ISNUMBER(VALUE(SUBSTITUTE('Quantities Report'!$A1392,"+",""))), VALUE(SUBSTITUTE('Quantities Report'!$A1392,"+","")),IF('Quantities Report'!$A1392="Totals:","End of Project",$A1391))</f>
        <v>Station</v>
      </c>
      <c r="B1392" s="473" t="str">
        <f>IF(ISNUMBER('Quantities Report'!$A1392), "",TRIM(CLEAN(SUBSTITUTE('Quantities Report'!$A1392, CHAR(160), " "))))</f>
        <v/>
      </c>
      <c r="C1392" s="475">
        <f>'Quantities Report'!$D1392</f>
        <v>0</v>
      </c>
    </row>
    <row r="1393" spans="1:3" x14ac:dyDescent="0.25">
      <c r="A1393" s="532" t="str">
        <f>IF(ISNUMBER(VALUE(SUBSTITUTE('Quantities Report'!$A1393,"+",""))), VALUE(SUBSTITUTE('Quantities Report'!$A1393,"+","")),IF('Quantities Report'!$A1393="Totals:","End of Project",$A1392))</f>
        <v>Station</v>
      </c>
      <c r="B1393" s="473" t="str">
        <f>IF(ISNUMBER('Quantities Report'!$A1393), "",TRIM(CLEAN(SUBSTITUTE('Quantities Report'!$A1393, CHAR(160), " "))))</f>
        <v/>
      </c>
      <c r="C1393" s="475">
        <f>'Quantities Report'!$D1393</f>
        <v>0</v>
      </c>
    </row>
    <row r="1394" spans="1:3" x14ac:dyDescent="0.25">
      <c r="A1394" s="532" t="str">
        <f>IF(ISNUMBER(VALUE(SUBSTITUTE('Quantities Report'!$A1394,"+",""))), VALUE(SUBSTITUTE('Quantities Report'!$A1394,"+","")),IF('Quantities Report'!$A1394="Totals:","End of Project",$A1393))</f>
        <v>Station</v>
      </c>
      <c r="B1394" s="473" t="str">
        <f>IF(ISNUMBER('Quantities Report'!$A1394), "",TRIM(CLEAN(SUBSTITUTE('Quantities Report'!$A1394, CHAR(160), " "))))</f>
        <v/>
      </c>
      <c r="C1394" s="475">
        <f>'Quantities Report'!$D1394</f>
        <v>0</v>
      </c>
    </row>
    <row r="1395" spans="1:3" x14ac:dyDescent="0.25">
      <c r="A1395" s="532" t="str">
        <f>IF(ISNUMBER(VALUE(SUBSTITUTE('Quantities Report'!$A1395,"+",""))), VALUE(SUBSTITUTE('Quantities Report'!$A1395,"+","")),IF('Quantities Report'!$A1395="Totals:","End of Project",$A1394))</f>
        <v>Station</v>
      </c>
      <c r="B1395" s="473" t="str">
        <f>IF(ISNUMBER('Quantities Report'!$A1395), "",TRIM(CLEAN(SUBSTITUTE('Quantities Report'!$A1395, CHAR(160), " "))))</f>
        <v/>
      </c>
      <c r="C1395" s="475">
        <f>'Quantities Report'!$D1395</f>
        <v>0</v>
      </c>
    </row>
    <row r="1396" spans="1:3" x14ac:dyDescent="0.25">
      <c r="A1396" s="532" t="str">
        <f>IF(ISNUMBER(VALUE(SUBSTITUTE('Quantities Report'!$A1396,"+",""))), VALUE(SUBSTITUTE('Quantities Report'!$A1396,"+","")),IF('Quantities Report'!$A1396="Totals:","End of Project",$A1395))</f>
        <v>Station</v>
      </c>
      <c r="B1396" s="473" t="str">
        <f>IF(ISNUMBER('Quantities Report'!$A1396), "",TRIM(CLEAN(SUBSTITUTE('Quantities Report'!$A1396, CHAR(160), " "))))</f>
        <v/>
      </c>
      <c r="C1396" s="475">
        <f>'Quantities Report'!$D1396</f>
        <v>0</v>
      </c>
    </row>
    <row r="1397" spans="1:3" x14ac:dyDescent="0.25">
      <c r="A1397" s="532" t="str">
        <f>IF(ISNUMBER(VALUE(SUBSTITUTE('Quantities Report'!$A1397,"+",""))), VALUE(SUBSTITUTE('Quantities Report'!$A1397,"+","")),IF('Quantities Report'!$A1397="Totals:","End of Project",$A1396))</f>
        <v>Station</v>
      </c>
      <c r="B1397" s="473" t="str">
        <f>IF(ISNUMBER('Quantities Report'!$A1397), "",TRIM(CLEAN(SUBSTITUTE('Quantities Report'!$A1397, CHAR(160), " "))))</f>
        <v/>
      </c>
      <c r="C1397" s="475">
        <f>'Quantities Report'!$D1397</f>
        <v>0</v>
      </c>
    </row>
    <row r="1398" spans="1:3" x14ac:dyDescent="0.25">
      <c r="A1398" s="532" t="str">
        <f>IF(ISNUMBER(VALUE(SUBSTITUTE('Quantities Report'!$A1398,"+",""))), VALUE(SUBSTITUTE('Quantities Report'!$A1398,"+","")),IF('Quantities Report'!$A1398="Totals:","End of Project",$A1397))</f>
        <v>Station</v>
      </c>
      <c r="B1398" s="473" t="str">
        <f>IF(ISNUMBER('Quantities Report'!$A1398), "",TRIM(CLEAN(SUBSTITUTE('Quantities Report'!$A1398, CHAR(160), " "))))</f>
        <v/>
      </c>
      <c r="C1398" s="475">
        <f>'Quantities Report'!$D1398</f>
        <v>0</v>
      </c>
    </row>
    <row r="1399" spans="1:3" x14ac:dyDescent="0.25">
      <c r="A1399" s="532" t="str">
        <f>IF(ISNUMBER(VALUE(SUBSTITUTE('Quantities Report'!$A1399,"+",""))), VALUE(SUBSTITUTE('Quantities Report'!$A1399,"+","")),IF('Quantities Report'!$A1399="Totals:","End of Project",$A1398))</f>
        <v>Station</v>
      </c>
      <c r="B1399" s="473" t="str">
        <f>IF(ISNUMBER('Quantities Report'!$A1399), "",TRIM(CLEAN(SUBSTITUTE('Quantities Report'!$A1399, CHAR(160), " "))))</f>
        <v/>
      </c>
      <c r="C1399" s="475">
        <f>'Quantities Report'!$D1399</f>
        <v>0</v>
      </c>
    </row>
    <row r="1400" spans="1:3" x14ac:dyDescent="0.25">
      <c r="A1400" s="532" t="str">
        <f>IF(ISNUMBER(VALUE(SUBSTITUTE('Quantities Report'!$A1400,"+",""))), VALUE(SUBSTITUTE('Quantities Report'!$A1400,"+","")),IF('Quantities Report'!$A1400="Totals:","End of Project",$A1399))</f>
        <v>Station</v>
      </c>
      <c r="B1400" s="473" t="str">
        <f>IF(ISNUMBER('Quantities Report'!$A1400), "",TRIM(CLEAN(SUBSTITUTE('Quantities Report'!$A1400, CHAR(160), " "))))</f>
        <v/>
      </c>
      <c r="C1400" s="475">
        <f>'Quantities Report'!$D1400</f>
        <v>0</v>
      </c>
    </row>
    <row r="1401" spans="1:3" x14ac:dyDescent="0.25">
      <c r="A1401" s="532" t="str">
        <f>IF(ISNUMBER(VALUE(SUBSTITUTE('Quantities Report'!$A1401,"+",""))), VALUE(SUBSTITUTE('Quantities Report'!$A1401,"+","")),IF('Quantities Report'!$A1401="Totals:","End of Project",$A1400))</f>
        <v>Station</v>
      </c>
      <c r="B1401" s="473" t="str">
        <f>IF(ISNUMBER('Quantities Report'!$A1401), "",TRIM(CLEAN(SUBSTITUTE('Quantities Report'!$A1401, CHAR(160), " "))))</f>
        <v/>
      </c>
      <c r="C1401" s="475">
        <f>'Quantities Report'!$D1401</f>
        <v>0</v>
      </c>
    </row>
    <row r="1402" spans="1:3" x14ac:dyDescent="0.25">
      <c r="A1402" s="532" t="str">
        <f>IF(ISNUMBER(VALUE(SUBSTITUTE('Quantities Report'!$A1402,"+",""))), VALUE(SUBSTITUTE('Quantities Report'!$A1402,"+","")),IF('Quantities Report'!$A1402="Totals:","End of Project",$A1401))</f>
        <v>Station</v>
      </c>
      <c r="B1402" s="473" t="str">
        <f>IF(ISNUMBER('Quantities Report'!$A1402), "",TRIM(CLEAN(SUBSTITUTE('Quantities Report'!$A1402, CHAR(160), " "))))</f>
        <v/>
      </c>
      <c r="C1402" s="475">
        <f>'Quantities Report'!$D1402</f>
        <v>0</v>
      </c>
    </row>
    <row r="1403" spans="1:3" x14ac:dyDescent="0.25">
      <c r="A1403" s="532" t="str">
        <f>IF(ISNUMBER(VALUE(SUBSTITUTE('Quantities Report'!$A1403,"+",""))), VALUE(SUBSTITUTE('Quantities Report'!$A1403,"+","")),IF('Quantities Report'!$A1403="Totals:","End of Project",$A1402))</f>
        <v>Station</v>
      </c>
      <c r="B1403" s="473" t="str">
        <f>IF(ISNUMBER('Quantities Report'!$A1403), "",TRIM(CLEAN(SUBSTITUTE('Quantities Report'!$A1403, CHAR(160), " "))))</f>
        <v/>
      </c>
      <c r="C1403" s="475">
        <f>'Quantities Report'!$D1403</f>
        <v>0</v>
      </c>
    </row>
    <row r="1404" spans="1:3" x14ac:dyDescent="0.25">
      <c r="A1404" s="532" t="str">
        <f>IF(ISNUMBER(VALUE(SUBSTITUTE('Quantities Report'!$A1404,"+",""))), VALUE(SUBSTITUTE('Quantities Report'!$A1404,"+","")),IF('Quantities Report'!$A1404="Totals:","End of Project",$A1403))</f>
        <v>Station</v>
      </c>
      <c r="B1404" s="473" t="str">
        <f>IF(ISNUMBER('Quantities Report'!$A1404), "",TRIM(CLEAN(SUBSTITUTE('Quantities Report'!$A1404, CHAR(160), " "))))</f>
        <v/>
      </c>
      <c r="C1404" s="475">
        <f>'Quantities Report'!$D1404</f>
        <v>0</v>
      </c>
    </row>
    <row r="1405" spans="1:3" x14ac:dyDescent="0.25">
      <c r="A1405" s="532" t="str">
        <f>IF(ISNUMBER(VALUE(SUBSTITUTE('Quantities Report'!$A1405,"+",""))), VALUE(SUBSTITUTE('Quantities Report'!$A1405,"+","")),IF('Quantities Report'!$A1405="Totals:","End of Project",$A1404))</f>
        <v>Station</v>
      </c>
      <c r="B1405" s="473" t="str">
        <f>IF(ISNUMBER('Quantities Report'!$A1405), "",TRIM(CLEAN(SUBSTITUTE('Quantities Report'!$A1405, CHAR(160), " "))))</f>
        <v/>
      </c>
      <c r="C1405" s="475">
        <f>'Quantities Report'!$D1405</f>
        <v>0</v>
      </c>
    </row>
    <row r="1406" spans="1:3" x14ac:dyDescent="0.25">
      <c r="A1406" s="532" t="str">
        <f>IF(ISNUMBER(VALUE(SUBSTITUTE('Quantities Report'!$A1406,"+",""))), VALUE(SUBSTITUTE('Quantities Report'!$A1406,"+","")),IF('Quantities Report'!$A1406="Totals:","End of Project",$A1405))</f>
        <v>Station</v>
      </c>
      <c r="B1406" s="473" t="str">
        <f>IF(ISNUMBER('Quantities Report'!$A1406), "",TRIM(CLEAN(SUBSTITUTE('Quantities Report'!$A1406, CHAR(160), " "))))</f>
        <v/>
      </c>
      <c r="C1406" s="475">
        <f>'Quantities Report'!$D1406</f>
        <v>0</v>
      </c>
    </row>
    <row r="1407" spans="1:3" x14ac:dyDescent="0.25">
      <c r="A1407" s="532" t="str">
        <f>IF(ISNUMBER(VALUE(SUBSTITUTE('Quantities Report'!$A1407,"+",""))), VALUE(SUBSTITUTE('Quantities Report'!$A1407,"+","")),IF('Quantities Report'!$A1407="Totals:","End of Project",$A1406))</f>
        <v>Station</v>
      </c>
      <c r="B1407" s="473" t="str">
        <f>IF(ISNUMBER('Quantities Report'!$A1407), "",TRIM(CLEAN(SUBSTITUTE('Quantities Report'!$A1407, CHAR(160), " "))))</f>
        <v/>
      </c>
      <c r="C1407" s="475">
        <f>'Quantities Report'!$D1407</f>
        <v>0</v>
      </c>
    </row>
    <row r="1408" spans="1:3" x14ac:dyDescent="0.25">
      <c r="A1408" s="532" t="str">
        <f>IF(ISNUMBER(VALUE(SUBSTITUTE('Quantities Report'!$A1408,"+",""))), VALUE(SUBSTITUTE('Quantities Report'!$A1408,"+","")),IF('Quantities Report'!$A1408="Totals:","End of Project",$A1407))</f>
        <v>Station</v>
      </c>
      <c r="B1408" s="473" t="str">
        <f>IF(ISNUMBER('Quantities Report'!$A1408), "",TRIM(CLEAN(SUBSTITUTE('Quantities Report'!$A1408, CHAR(160), " "))))</f>
        <v/>
      </c>
      <c r="C1408" s="475">
        <f>'Quantities Report'!$D1408</f>
        <v>0</v>
      </c>
    </row>
    <row r="1409" spans="1:3" x14ac:dyDescent="0.25">
      <c r="A1409" s="532" t="str">
        <f>IF(ISNUMBER(VALUE(SUBSTITUTE('Quantities Report'!$A1409,"+",""))), VALUE(SUBSTITUTE('Quantities Report'!$A1409,"+","")),IF('Quantities Report'!$A1409="Totals:","End of Project",$A1408))</f>
        <v>Station</v>
      </c>
      <c r="B1409" s="473" t="str">
        <f>IF(ISNUMBER('Quantities Report'!$A1409), "",TRIM(CLEAN(SUBSTITUTE('Quantities Report'!$A1409, CHAR(160), " "))))</f>
        <v/>
      </c>
      <c r="C1409" s="475">
        <f>'Quantities Report'!$D1409</f>
        <v>0</v>
      </c>
    </row>
    <row r="1410" spans="1:3" x14ac:dyDescent="0.25">
      <c r="A1410" s="532" t="str">
        <f>IF(ISNUMBER(VALUE(SUBSTITUTE('Quantities Report'!$A1410,"+",""))), VALUE(SUBSTITUTE('Quantities Report'!$A1410,"+","")),IF('Quantities Report'!$A1410="Totals:","End of Project",$A1409))</f>
        <v>Station</v>
      </c>
      <c r="B1410" s="473" t="str">
        <f>IF(ISNUMBER('Quantities Report'!$A1410), "",TRIM(CLEAN(SUBSTITUTE('Quantities Report'!$A1410, CHAR(160), " "))))</f>
        <v/>
      </c>
      <c r="C1410" s="475">
        <f>'Quantities Report'!$D1410</f>
        <v>0</v>
      </c>
    </row>
    <row r="1411" spans="1:3" x14ac:dyDescent="0.25">
      <c r="A1411" s="532" t="str">
        <f>IF(ISNUMBER(VALUE(SUBSTITUTE('Quantities Report'!$A1411,"+",""))), VALUE(SUBSTITUTE('Quantities Report'!$A1411,"+","")),IF('Quantities Report'!$A1411="Totals:","End of Project",$A1410))</f>
        <v>Station</v>
      </c>
      <c r="B1411" s="473" t="str">
        <f>IF(ISNUMBER('Quantities Report'!$A1411), "",TRIM(CLEAN(SUBSTITUTE('Quantities Report'!$A1411, CHAR(160), " "))))</f>
        <v/>
      </c>
      <c r="C1411" s="475">
        <f>'Quantities Report'!$D1411</f>
        <v>0</v>
      </c>
    </row>
    <row r="1412" spans="1:3" x14ac:dyDescent="0.25">
      <c r="A1412" s="532" t="str">
        <f>IF(ISNUMBER(VALUE(SUBSTITUTE('Quantities Report'!$A1412,"+",""))), VALUE(SUBSTITUTE('Quantities Report'!$A1412,"+","")),IF('Quantities Report'!$A1412="Totals:","End of Project",$A1411))</f>
        <v>Station</v>
      </c>
      <c r="B1412" s="473" t="str">
        <f>IF(ISNUMBER('Quantities Report'!$A1412), "",TRIM(CLEAN(SUBSTITUTE('Quantities Report'!$A1412, CHAR(160), " "))))</f>
        <v/>
      </c>
      <c r="C1412" s="475">
        <f>'Quantities Report'!$D1412</f>
        <v>0</v>
      </c>
    </row>
    <row r="1413" spans="1:3" x14ac:dyDescent="0.25">
      <c r="A1413" s="532" t="str">
        <f>IF(ISNUMBER(VALUE(SUBSTITUTE('Quantities Report'!$A1413,"+",""))), VALUE(SUBSTITUTE('Quantities Report'!$A1413,"+","")),IF('Quantities Report'!$A1413="Totals:","End of Project",$A1412))</f>
        <v>Station</v>
      </c>
      <c r="B1413" s="473" t="str">
        <f>IF(ISNUMBER('Quantities Report'!$A1413), "",TRIM(CLEAN(SUBSTITUTE('Quantities Report'!$A1413, CHAR(160), " "))))</f>
        <v/>
      </c>
      <c r="C1413" s="475">
        <f>'Quantities Report'!$D1413</f>
        <v>0</v>
      </c>
    </row>
    <row r="1414" spans="1:3" x14ac:dyDescent="0.25">
      <c r="A1414" s="532" t="str">
        <f>IF(ISNUMBER(VALUE(SUBSTITUTE('Quantities Report'!$A1414,"+",""))), VALUE(SUBSTITUTE('Quantities Report'!$A1414,"+","")),IF('Quantities Report'!$A1414="Totals:","End of Project",$A1413))</f>
        <v>Station</v>
      </c>
      <c r="B1414" s="473" t="str">
        <f>IF(ISNUMBER('Quantities Report'!$A1414), "",TRIM(CLEAN(SUBSTITUTE('Quantities Report'!$A1414, CHAR(160), " "))))</f>
        <v/>
      </c>
      <c r="C1414" s="475">
        <f>'Quantities Report'!$D1414</f>
        <v>0</v>
      </c>
    </row>
    <row r="1415" spans="1:3" x14ac:dyDescent="0.25">
      <c r="A1415" s="532" t="str">
        <f>IF(ISNUMBER(VALUE(SUBSTITUTE('Quantities Report'!$A1415,"+",""))), VALUE(SUBSTITUTE('Quantities Report'!$A1415,"+","")),IF('Quantities Report'!$A1415="Totals:","End of Project",$A1414))</f>
        <v>Station</v>
      </c>
      <c r="B1415" s="473" t="str">
        <f>IF(ISNUMBER('Quantities Report'!$A1415), "",TRIM(CLEAN(SUBSTITUTE('Quantities Report'!$A1415, CHAR(160), " "))))</f>
        <v/>
      </c>
      <c r="C1415" s="475">
        <f>'Quantities Report'!$D1415</f>
        <v>0</v>
      </c>
    </row>
    <row r="1416" spans="1:3" x14ac:dyDescent="0.25">
      <c r="A1416" s="532" t="str">
        <f>IF(ISNUMBER(VALUE(SUBSTITUTE('Quantities Report'!$A1416,"+",""))), VALUE(SUBSTITUTE('Quantities Report'!$A1416,"+","")),IF('Quantities Report'!$A1416="Totals:","End of Project",$A1415))</f>
        <v>Station</v>
      </c>
      <c r="B1416" s="473" t="str">
        <f>IF(ISNUMBER('Quantities Report'!$A1416), "",TRIM(CLEAN(SUBSTITUTE('Quantities Report'!$A1416, CHAR(160), " "))))</f>
        <v/>
      </c>
      <c r="C1416" s="475">
        <f>'Quantities Report'!$D1416</f>
        <v>0</v>
      </c>
    </row>
    <row r="1417" spans="1:3" x14ac:dyDescent="0.25">
      <c r="A1417" s="532" t="str">
        <f>IF(ISNUMBER(VALUE(SUBSTITUTE('Quantities Report'!$A1417,"+",""))), VALUE(SUBSTITUTE('Quantities Report'!$A1417,"+","")),IF('Quantities Report'!$A1417="Totals:","End of Project",$A1416))</f>
        <v>Station</v>
      </c>
      <c r="B1417" s="473" t="str">
        <f>IF(ISNUMBER('Quantities Report'!$A1417), "",TRIM(CLEAN(SUBSTITUTE('Quantities Report'!$A1417, CHAR(160), " "))))</f>
        <v/>
      </c>
      <c r="C1417" s="475">
        <f>'Quantities Report'!$D1417</f>
        <v>0</v>
      </c>
    </row>
    <row r="1418" spans="1:3" x14ac:dyDescent="0.25">
      <c r="A1418" s="532" t="str">
        <f>IF(ISNUMBER(VALUE(SUBSTITUTE('Quantities Report'!$A1418,"+",""))), VALUE(SUBSTITUTE('Quantities Report'!$A1418,"+","")),IF('Quantities Report'!$A1418="Totals:","End of Project",$A1417))</f>
        <v>Station</v>
      </c>
      <c r="B1418" s="473" t="str">
        <f>IF(ISNUMBER('Quantities Report'!$A1418), "",TRIM(CLEAN(SUBSTITUTE('Quantities Report'!$A1418, CHAR(160), " "))))</f>
        <v/>
      </c>
      <c r="C1418" s="475">
        <f>'Quantities Report'!$D1418</f>
        <v>0</v>
      </c>
    </row>
    <row r="1419" spans="1:3" x14ac:dyDescent="0.25">
      <c r="A1419" s="532" t="str">
        <f>IF(ISNUMBER(VALUE(SUBSTITUTE('Quantities Report'!$A1419,"+",""))), VALUE(SUBSTITUTE('Quantities Report'!$A1419,"+","")),IF('Quantities Report'!$A1419="Totals:","End of Project",$A1418))</f>
        <v>Station</v>
      </c>
      <c r="B1419" s="473" t="str">
        <f>IF(ISNUMBER('Quantities Report'!$A1419), "",TRIM(CLEAN(SUBSTITUTE('Quantities Report'!$A1419, CHAR(160), " "))))</f>
        <v/>
      </c>
      <c r="C1419" s="475">
        <f>'Quantities Report'!$D1419</f>
        <v>0</v>
      </c>
    </row>
    <row r="1420" spans="1:3" x14ac:dyDescent="0.25">
      <c r="A1420" s="532" t="str">
        <f>IF(ISNUMBER(VALUE(SUBSTITUTE('Quantities Report'!$A1420,"+",""))), VALUE(SUBSTITUTE('Quantities Report'!$A1420,"+","")),IF('Quantities Report'!$A1420="Totals:","End of Project",$A1419))</f>
        <v>Station</v>
      </c>
      <c r="B1420" s="473" t="str">
        <f>IF(ISNUMBER('Quantities Report'!$A1420), "",TRIM(CLEAN(SUBSTITUTE('Quantities Report'!$A1420, CHAR(160), " "))))</f>
        <v/>
      </c>
      <c r="C1420" s="475">
        <f>'Quantities Report'!$D1420</f>
        <v>0</v>
      </c>
    </row>
    <row r="1421" spans="1:3" x14ac:dyDescent="0.25">
      <c r="A1421" s="532" t="str">
        <f>IF(ISNUMBER(VALUE(SUBSTITUTE('Quantities Report'!$A1421,"+",""))), VALUE(SUBSTITUTE('Quantities Report'!$A1421,"+","")),IF('Quantities Report'!$A1421="Totals:","End of Project",$A1420))</f>
        <v>Station</v>
      </c>
      <c r="B1421" s="473" t="str">
        <f>IF(ISNUMBER('Quantities Report'!$A1421), "",TRIM(CLEAN(SUBSTITUTE('Quantities Report'!$A1421, CHAR(160), " "))))</f>
        <v/>
      </c>
      <c r="C1421" s="475">
        <f>'Quantities Report'!$D1421</f>
        <v>0</v>
      </c>
    </row>
    <row r="1422" spans="1:3" x14ac:dyDescent="0.25">
      <c r="A1422" s="532" t="str">
        <f>IF(ISNUMBER(VALUE(SUBSTITUTE('Quantities Report'!$A1422,"+",""))), VALUE(SUBSTITUTE('Quantities Report'!$A1422,"+","")),IF('Quantities Report'!$A1422="Totals:","End of Project",$A1421))</f>
        <v>Station</v>
      </c>
      <c r="B1422" s="473" t="str">
        <f>IF(ISNUMBER('Quantities Report'!$A1422), "",TRIM(CLEAN(SUBSTITUTE('Quantities Report'!$A1422, CHAR(160), " "))))</f>
        <v/>
      </c>
      <c r="C1422" s="475">
        <f>'Quantities Report'!$D1422</f>
        <v>0</v>
      </c>
    </row>
    <row r="1423" spans="1:3" x14ac:dyDescent="0.25">
      <c r="A1423" s="532" t="str">
        <f>IF(ISNUMBER(VALUE(SUBSTITUTE('Quantities Report'!$A1423,"+",""))), VALUE(SUBSTITUTE('Quantities Report'!$A1423,"+","")),IF('Quantities Report'!$A1423="Totals:","End of Project",$A1422))</f>
        <v>Station</v>
      </c>
      <c r="B1423" s="473" t="str">
        <f>IF(ISNUMBER('Quantities Report'!$A1423), "",TRIM(CLEAN(SUBSTITUTE('Quantities Report'!$A1423, CHAR(160), " "))))</f>
        <v/>
      </c>
      <c r="C1423" s="475">
        <f>'Quantities Report'!$D1423</f>
        <v>0</v>
      </c>
    </row>
    <row r="1424" spans="1:3" x14ac:dyDescent="0.25">
      <c r="A1424" s="532" t="str">
        <f>IF(ISNUMBER(VALUE(SUBSTITUTE('Quantities Report'!$A1424,"+",""))), VALUE(SUBSTITUTE('Quantities Report'!$A1424,"+","")),IF('Quantities Report'!$A1424="Totals:","End of Project",$A1423))</f>
        <v>Station</v>
      </c>
      <c r="B1424" s="473" t="str">
        <f>IF(ISNUMBER('Quantities Report'!$A1424), "",TRIM(CLEAN(SUBSTITUTE('Quantities Report'!$A1424, CHAR(160), " "))))</f>
        <v/>
      </c>
      <c r="C1424" s="475">
        <f>'Quantities Report'!$D1424</f>
        <v>0</v>
      </c>
    </row>
    <row r="1425" spans="1:3" x14ac:dyDescent="0.25">
      <c r="A1425" s="532" t="str">
        <f>IF(ISNUMBER(VALUE(SUBSTITUTE('Quantities Report'!$A1425,"+",""))), VALUE(SUBSTITUTE('Quantities Report'!$A1425,"+","")),IF('Quantities Report'!$A1425="Totals:","End of Project",$A1424))</f>
        <v>Station</v>
      </c>
      <c r="B1425" s="473" t="str">
        <f>IF(ISNUMBER('Quantities Report'!$A1425), "",TRIM(CLEAN(SUBSTITUTE('Quantities Report'!$A1425, CHAR(160), " "))))</f>
        <v/>
      </c>
      <c r="C1425" s="475">
        <f>'Quantities Report'!$D1425</f>
        <v>0</v>
      </c>
    </row>
    <row r="1426" spans="1:3" x14ac:dyDescent="0.25">
      <c r="A1426" s="532" t="str">
        <f>IF(ISNUMBER(VALUE(SUBSTITUTE('Quantities Report'!$A1426,"+",""))), VALUE(SUBSTITUTE('Quantities Report'!$A1426,"+","")),IF('Quantities Report'!$A1426="Totals:","End of Project",$A1425))</f>
        <v>Station</v>
      </c>
      <c r="B1426" s="473" t="str">
        <f>IF(ISNUMBER('Quantities Report'!$A1426), "",TRIM(CLEAN(SUBSTITUTE('Quantities Report'!$A1426, CHAR(160), " "))))</f>
        <v/>
      </c>
      <c r="C1426" s="475">
        <f>'Quantities Report'!$D1426</f>
        <v>0</v>
      </c>
    </row>
    <row r="1427" spans="1:3" x14ac:dyDescent="0.25">
      <c r="A1427" s="532" t="str">
        <f>IF(ISNUMBER(VALUE(SUBSTITUTE('Quantities Report'!$A1427,"+",""))), VALUE(SUBSTITUTE('Quantities Report'!$A1427,"+","")),IF('Quantities Report'!$A1427="Totals:","End of Project",$A1426))</f>
        <v>Station</v>
      </c>
      <c r="B1427" s="473" t="str">
        <f>IF(ISNUMBER('Quantities Report'!$A1427), "",TRIM(CLEAN(SUBSTITUTE('Quantities Report'!$A1427, CHAR(160), " "))))</f>
        <v/>
      </c>
      <c r="C1427" s="475">
        <f>'Quantities Report'!$D1427</f>
        <v>0</v>
      </c>
    </row>
    <row r="1428" spans="1:3" x14ac:dyDescent="0.25">
      <c r="A1428" s="532" t="str">
        <f>IF(ISNUMBER(VALUE(SUBSTITUTE('Quantities Report'!$A1428,"+",""))), VALUE(SUBSTITUTE('Quantities Report'!$A1428,"+","")),IF('Quantities Report'!$A1428="Totals:","End of Project",$A1427))</f>
        <v>Station</v>
      </c>
      <c r="B1428" s="473" t="str">
        <f>IF(ISNUMBER('Quantities Report'!$A1428), "",TRIM(CLEAN(SUBSTITUTE('Quantities Report'!$A1428, CHAR(160), " "))))</f>
        <v/>
      </c>
      <c r="C1428" s="475">
        <f>'Quantities Report'!$D1428</f>
        <v>0</v>
      </c>
    </row>
    <row r="1429" spans="1:3" x14ac:dyDescent="0.25">
      <c r="A1429" s="532" t="str">
        <f>IF(ISNUMBER(VALUE(SUBSTITUTE('Quantities Report'!$A1429,"+",""))), VALUE(SUBSTITUTE('Quantities Report'!$A1429,"+","")),IF('Quantities Report'!$A1429="Totals:","End of Project",$A1428))</f>
        <v>Station</v>
      </c>
      <c r="B1429" s="473" t="str">
        <f>IF(ISNUMBER('Quantities Report'!$A1429), "",TRIM(CLEAN(SUBSTITUTE('Quantities Report'!$A1429, CHAR(160), " "))))</f>
        <v/>
      </c>
      <c r="C1429" s="475">
        <f>'Quantities Report'!$D1429</f>
        <v>0</v>
      </c>
    </row>
    <row r="1430" spans="1:3" x14ac:dyDescent="0.25">
      <c r="A1430" s="532" t="str">
        <f>IF(ISNUMBER(VALUE(SUBSTITUTE('Quantities Report'!$A1430,"+",""))), VALUE(SUBSTITUTE('Quantities Report'!$A1430,"+","")),IF('Quantities Report'!$A1430="Totals:","End of Project",$A1429))</f>
        <v>Station</v>
      </c>
      <c r="B1430" s="473" t="str">
        <f>IF(ISNUMBER('Quantities Report'!$A1430), "",TRIM(CLEAN(SUBSTITUTE('Quantities Report'!$A1430, CHAR(160), " "))))</f>
        <v/>
      </c>
      <c r="C1430" s="475">
        <f>'Quantities Report'!$D1430</f>
        <v>0</v>
      </c>
    </row>
    <row r="1431" spans="1:3" x14ac:dyDescent="0.25">
      <c r="A1431" s="532" t="str">
        <f>IF(ISNUMBER(VALUE(SUBSTITUTE('Quantities Report'!$A1431,"+",""))), VALUE(SUBSTITUTE('Quantities Report'!$A1431,"+","")),IF('Quantities Report'!$A1431="Totals:","End of Project",$A1430))</f>
        <v>Station</v>
      </c>
      <c r="B1431" s="473" t="str">
        <f>IF(ISNUMBER('Quantities Report'!$A1431), "",TRIM(CLEAN(SUBSTITUTE('Quantities Report'!$A1431, CHAR(160), " "))))</f>
        <v/>
      </c>
      <c r="C1431" s="475">
        <f>'Quantities Report'!$D1431</f>
        <v>0</v>
      </c>
    </row>
    <row r="1432" spans="1:3" x14ac:dyDescent="0.25">
      <c r="A1432" s="532" t="str">
        <f>IF(ISNUMBER(VALUE(SUBSTITUTE('Quantities Report'!$A1432,"+",""))), VALUE(SUBSTITUTE('Quantities Report'!$A1432,"+","")),IF('Quantities Report'!$A1432="Totals:","End of Project",$A1431))</f>
        <v>Station</v>
      </c>
      <c r="B1432" s="473" t="str">
        <f>IF(ISNUMBER('Quantities Report'!$A1432), "",TRIM(CLEAN(SUBSTITUTE('Quantities Report'!$A1432, CHAR(160), " "))))</f>
        <v/>
      </c>
      <c r="C1432" s="475">
        <f>'Quantities Report'!$D1432</f>
        <v>0</v>
      </c>
    </row>
    <row r="1433" spans="1:3" x14ac:dyDescent="0.25">
      <c r="A1433" s="532" t="str">
        <f>IF(ISNUMBER(VALUE(SUBSTITUTE('Quantities Report'!$A1433,"+",""))), VALUE(SUBSTITUTE('Quantities Report'!$A1433,"+","")),IF('Quantities Report'!$A1433="Totals:","End of Project",$A1432))</f>
        <v>Station</v>
      </c>
      <c r="B1433" s="473" t="str">
        <f>IF(ISNUMBER('Quantities Report'!$A1433), "",TRIM(CLEAN(SUBSTITUTE('Quantities Report'!$A1433, CHAR(160), " "))))</f>
        <v/>
      </c>
      <c r="C1433" s="475">
        <f>'Quantities Report'!$D1433</f>
        <v>0</v>
      </c>
    </row>
    <row r="1434" spans="1:3" x14ac:dyDescent="0.25">
      <c r="A1434" s="532" t="str">
        <f>IF(ISNUMBER(VALUE(SUBSTITUTE('Quantities Report'!$A1434,"+",""))), VALUE(SUBSTITUTE('Quantities Report'!$A1434,"+","")),IF('Quantities Report'!$A1434="Totals:","End of Project",$A1433))</f>
        <v>Station</v>
      </c>
      <c r="B1434" s="473" t="str">
        <f>IF(ISNUMBER('Quantities Report'!$A1434), "",TRIM(CLEAN(SUBSTITUTE('Quantities Report'!$A1434, CHAR(160), " "))))</f>
        <v/>
      </c>
      <c r="C1434" s="475">
        <f>'Quantities Report'!$D1434</f>
        <v>0</v>
      </c>
    </row>
    <row r="1435" spans="1:3" x14ac:dyDescent="0.25">
      <c r="A1435" s="532" t="str">
        <f>IF(ISNUMBER(VALUE(SUBSTITUTE('Quantities Report'!$A1435,"+",""))), VALUE(SUBSTITUTE('Quantities Report'!$A1435,"+","")),IF('Quantities Report'!$A1435="Totals:","End of Project",$A1434))</f>
        <v>Station</v>
      </c>
      <c r="B1435" s="473" t="str">
        <f>IF(ISNUMBER('Quantities Report'!$A1435), "",TRIM(CLEAN(SUBSTITUTE('Quantities Report'!$A1435, CHAR(160), " "))))</f>
        <v/>
      </c>
      <c r="C1435" s="475">
        <f>'Quantities Report'!$D1435</f>
        <v>0</v>
      </c>
    </row>
    <row r="1436" spans="1:3" x14ac:dyDescent="0.25">
      <c r="A1436" s="532" t="str">
        <f>IF(ISNUMBER(VALUE(SUBSTITUTE('Quantities Report'!$A1436,"+",""))), VALUE(SUBSTITUTE('Quantities Report'!$A1436,"+","")),IF('Quantities Report'!$A1436="Totals:","End of Project",$A1435))</f>
        <v>Station</v>
      </c>
      <c r="B1436" s="473" t="str">
        <f>IF(ISNUMBER('Quantities Report'!$A1436), "",TRIM(CLEAN(SUBSTITUTE('Quantities Report'!$A1436, CHAR(160), " "))))</f>
        <v/>
      </c>
      <c r="C1436" s="475">
        <f>'Quantities Report'!$D1436</f>
        <v>0</v>
      </c>
    </row>
    <row r="1437" spans="1:3" x14ac:dyDescent="0.25">
      <c r="A1437" s="532" t="str">
        <f>IF(ISNUMBER(VALUE(SUBSTITUTE('Quantities Report'!$A1437,"+",""))), VALUE(SUBSTITUTE('Quantities Report'!$A1437,"+","")),IF('Quantities Report'!$A1437="Totals:","End of Project",$A1436))</f>
        <v>Station</v>
      </c>
      <c r="B1437" s="473" t="str">
        <f>IF(ISNUMBER('Quantities Report'!$A1437), "",TRIM(CLEAN(SUBSTITUTE('Quantities Report'!$A1437, CHAR(160), " "))))</f>
        <v/>
      </c>
      <c r="C1437" s="475">
        <f>'Quantities Report'!$D1437</f>
        <v>0</v>
      </c>
    </row>
    <row r="1438" spans="1:3" x14ac:dyDescent="0.25">
      <c r="A1438" s="532" t="str">
        <f>IF(ISNUMBER(VALUE(SUBSTITUTE('Quantities Report'!$A1438,"+",""))), VALUE(SUBSTITUTE('Quantities Report'!$A1438,"+","")),IF('Quantities Report'!$A1438="Totals:","End of Project",$A1437))</f>
        <v>Station</v>
      </c>
      <c r="B1438" s="473" t="str">
        <f>IF(ISNUMBER('Quantities Report'!$A1438), "",TRIM(CLEAN(SUBSTITUTE('Quantities Report'!$A1438, CHAR(160), " "))))</f>
        <v/>
      </c>
      <c r="C1438" s="475">
        <f>'Quantities Report'!$D1438</f>
        <v>0</v>
      </c>
    </row>
    <row r="1439" spans="1:3" x14ac:dyDescent="0.25">
      <c r="A1439" s="532" t="str">
        <f>IF(ISNUMBER(VALUE(SUBSTITUTE('Quantities Report'!$A1439,"+",""))), VALUE(SUBSTITUTE('Quantities Report'!$A1439,"+","")),IF('Quantities Report'!$A1439="Totals:","End of Project",$A1438))</f>
        <v>Station</v>
      </c>
      <c r="B1439" s="473" t="str">
        <f>IF(ISNUMBER('Quantities Report'!$A1439), "",TRIM(CLEAN(SUBSTITUTE('Quantities Report'!$A1439, CHAR(160), " "))))</f>
        <v/>
      </c>
      <c r="C1439" s="475">
        <f>'Quantities Report'!$D1439</f>
        <v>0</v>
      </c>
    </row>
    <row r="1440" spans="1:3" x14ac:dyDescent="0.25">
      <c r="A1440" s="532" t="str">
        <f>IF(ISNUMBER(VALUE(SUBSTITUTE('Quantities Report'!$A1440,"+",""))), VALUE(SUBSTITUTE('Quantities Report'!$A1440,"+","")),IF('Quantities Report'!$A1440="Totals:","End of Project",$A1439))</f>
        <v>Station</v>
      </c>
      <c r="B1440" s="473" t="str">
        <f>IF(ISNUMBER('Quantities Report'!$A1440), "",TRIM(CLEAN(SUBSTITUTE('Quantities Report'!$A1440, CHAR(160), " "))))</f>
        <v/>
      </c>
      <c r="C1440" s="475">
        <f>'Quantities Report'!$D1440</f>
        <v>0</v>
      </c>
    </row>
    <row r="1441" spans="1:3" x14ac:dyDescent="0.25">
      <c r="A1441" s="532" t="str">
        <f>IF(ISNUMBER(VALUE(SUBSTITUTE('Quantities Report'!$A1441,"+",""))), VALUE(SUBSTITUTE('Quantities Report'!$A1441,"+","")),IF('Quantities Report'!$A1441="Totals:","End of Project",$A1440))</f>
        <v>Station</v>
      </c>
      <c r="B1441" s="473" t="str">
        <f>IF(ISNUMBER('Quantities Report'!$A1441), "",TRIM(CLEAN(SUBSTITUTE('Quantities Report'!$A1441, CHAR(160), " "))))</f>
        <v/>
      </c>
      <c r="C1441" s="475">
        <f>'Quantities Report'!$D1441</f>
        <v>0</v>
      </c>
    </row>
    <row r="1442" spans="1:3" x14ac:dyDescent="0.25">
      <c r="A1442" s="532" t="str">
        <f>IF(ISNUMBER(VALUE(SUBSTITUTE('Quantities Report'!$A1442,"+",""))), VALUE(SUBSTITUTE('Quantities Report'!$A1442,"+","")),IF('Quantities Report'!$A1442="Totals:","End of Project",$A1441))</f>
        <v>Station</v>
      </c>
      <c r="B1442" s="473" t="str">
        <f>IF(ISNUMBER('Quantities Report'!$A1442), "",TRIM(CLEAN(SUBSTITUTE('Quantities Report'!$A1442, CHAR(160), " "))))</f>
        <v/>
      </c>
      <c r="C1442" s="475">
        <f>'Quantities Report'!$D1442</f>
        <v>0</v>
      </c>
    </row>
    <row r="1443" spans="1:3" x14ac:dyDescent="0.25">
      <c r="A1443" s="532" t="str">
        <f>IF(ISNUMBER(VALUE(SUBSTITUTE('Quantities Report'!$A1443,"+",""))), VALUE(SUBSTITUTE('Quantities Report'!$A1443,"+","")),IF('Quantities Report'!$A1443="Totals:","End of Project",$A1442))</f>
        <v>Station</v>
      </c>
      <c r="B1443" s="473" t="str">
        <f>IF(ISNUMBER('Quantities Report'!$A1443), "",TRIM(CLEAN(SUBSTITUTE('Quantities Report'!$A1443, CHAR(160), " "))))</f>
        <v/>
      </c>
      <c r="C1443" s="475">
        <f>'Quantities Report'!$D1443</f>
        <v>0</v>
      </c>
    </row>
    <row r="1444" spans="1:3" x14ac:dyDescent="0.25">
      <c r="A1444" s="532" t="str">
        <f>IF(ISNUMBER(VALUE(SUBSTITUTE('Quantities Report'!$A1444,"+",""))), VALUE(SUBSTITUTE('Quantities Report'!$A1444,"+","")),IF('Quantities Report'!$A1444="Totals:","End of Project",$A1443))</f>
        <v>Station</v>
      </c>
      <c r="B1444" s="473" t="str">
        <f>IF(ISNUMBER('Quantities Report'!$A1444), "",TRIM(CLEAN(SUBSTITUTE('Quantities Report'!$A1444, CHAR(160), " "))))</f>
        <v/>
      </c>
      <c r="C1444" s="475">
        <f>'Quantities Report'!$D1444</f>
        <v>0</v>
      </c>
    </row>
    <row r="1445" spans="1:3" x14ac:dyDescent="0.25">
      <c r="A1445" s="532" t="str">
        <f>IF(ISNUMBER(VALUE(SUBSTITUTE('Quantities Report'!$A1445,"+",""))), VALUE(SUBSTITUTE('Quantities Report'!$A1445,"+","")),IF('Quantities Report'!$A1445="Totals:","End of Project",$A1444))</f>
        <v>Station</v>
      </c>
      <c r="B1445" s="473" t="str">
        <f>IF(ISNUMBER('Quantities Report'!$A1445), "",TRIM(CLEAN(SUBSTITUTE('Quantities Report'!$A1445, CHAR(160), " "))))</f>
        <v/>
      </c>
      <c r="C1445" s="475">
        <f>'Quantities Report'!$D1445</f>
        <v>0</v>
      </c>
    </row>
    <row r="1446" spans="1:3" x14ac:dyDescent="0.25">
      <c r="A1446" s="532" t="str">
        <f>IF(ISNUMBER(VALUE(SUBSTITUTE('Quantities Report'!$A1446,"+",""))), VALUE(SUBSTITUTE('Quantities Report'!$A1446,"+","")),IF('Quantities Report'!$A1446="Totals:","End of Project",$A1445))</f>
        <v>Station</v>
      </c>
      <c r="B1446" s="473" t="str">
        <f>IF(ISNUMBER('Quantities Report'!$A1446), "",TRIM(CLEAN(SUBSTITUTE('Quantities Report'!$A1446, CHAR(160), " "))))</f>
        <v/>
      </c>
      <c r="C1446" s="475">
        <f>'Quantities Report'!$D1446</f>
        <v>0</v>
      </c>
    </row>
    <row r="1447" spans="1:3" x14ac:dyDescent="0.25">
      <c r="A1447" s="532" t="str">
        <f>IF(ISNUMBER(VALUE(SUBSTITUTE('Quantities Report'!$A1447,"+",""))), VALUE(SUBSTITUTE('Quantities Report'!$A1447,"+","")),IF('Quantities Report'!$A1447="Totals:","End of Project",$A1446))</f>
        <v>Station</v>
      </c>
      <c r="B1447" s="473" t="str">
        <f>IF(ISNUMBER('Quantities Report'!$A1447), "",TRIM(CLEAN(SUBSTITUTE('Quantities Report'!$A1447, CHAR(160), " "))))</f>
        <v/>
      </c>
      <c r="C1447" s="475">
        <f>'Quantities Report'!$D1447</f>
        <v>0</v>
      </c>
    </row>
    <row r="1448" spans="1:3" x14ac:dyDescent="0.25">
      <c r="A1448" s="532" t="str">
        <f>IF(ISNUMBER(VALUE(SUBSTITUTE('Quantities Report'!$A1448,"+",""))), VALUE(SUBSTITUTE('Quantities Report'!$A1448,"+","")),IF('Quantities Report'!$A1448="Totals:","End of Project",$A1447))</f>
        <v>Station</v>
      </c>
      <c r="B1448" s="473" t="str">
        <f>IF(ISNUMBER('Quantities Report'!$A1448), "",TRIM(CLEAN(SUBSTITUTE('Quantities Report'!$A1448, CHAR(160), " "))))</f>
        <v/>
      </c>
      <c r="C1448" s="475">
        <f>'Quantities Report'!$D1448</f>
        <v>0</v>
      </c>
    </row>
    <row r="1449" spans="1:3" x14ac:dyDescent="0.25">
      <c r="A1449" s="532" t="str">
        <f>IF(ISNUMBER(VALUE(SUBSTITUTE('Quantities Report'!$A1449,"+",""))), VALUE(SUBSTITUTE('Quantities Report'!$A1449,"+","")),IF('Quantities Report'!$A1449="Totals:","End of Project",$A1448))</f>
        <v>Station</v>
      </c>
      <c r="B1449" s="473" t="str">
        <f>IF(ISNUMBER('Quantities Report'!$A1449), "",TRIM(CLEAN(SUBSTITUTE('Quantities Report'!$A1449, CHAR(160), " "))))</f>
        <v/>
      </c>
      <c r="C1449" s="475">
        <f>'Quantities Report'!$D1449</f>
        <v>0</v>
      </c>
    </row>
    <row r="1450" spans="1:3" x14ac:dyDescent="0.25">
      <c r="A1450" s="532" t="str">
        <f>IF(ISNUMBER(VALUE(SUBSTITUTE('Quantities Report'!$A1450,"+",""))), VALUE(SUBSTITUTE('Quantities Report'!$A1450,"+","")),IF('Quantities Report'!$A1450="Totals:","End of Project",$A1449))</f>
        <v>Station</v>
      </c>
      <c r="B1450" s="473" t="str">
        <f>IF(ISNUMBER('Quantities Report'!$A1450), "",TRIM(CLEAN(SUBSTITUTE('Quantities Report'!$A1450, CHAR(160), " "))))</f>
        <v/>
      </c>
      <c r="C1450" s="475">
        <f>'Quantities Report'!$D1450</f>
        <v>0</v>
      </c>
    </row>
    <row r="1451" spans="1:3" x14ac:dyDescent="0.25">
      <c r="A1451" s="532" t="str">
        <f>IF(ISNUMBER(VALUE(SUBSTITUTE('Quantities Report'!$A1451,"+",""))), VALUE(SUBSTITUTE('Quantities Report'!$A1451,"+","")),IF('Quantities Report'!$A1451="Totals:","End of Project",$A1450))</f>
        <v>Station</v>
      </c>
      <c r="B1451" s="473" t="str">
        <f>IF(ISNUMBER('Quantities Report'!$A1451), "",TRIM(CLEAN(SUBSTITUTE('Quantities Report'!$A1451, CHAR(160), " "))))</f>
        <v/>
      </c>
      <c r="C1451" s="475">
        <f>'Quantities Report'!$D1451</f>
        <v>0</v>
      </c>
    </row>
    <row r="1452" spans="1:3" x14ac:dyDescent="0.25">
      <c r="A1452" s="532" t="str">
        <f>IF(ISNUMBER(VALUE(SUBSTITUTE('Quantities Report'!$A1452,"+",""))), VALUE(SUBSTITUTE('Quantities Report'!$A1452,"+","")),IF('Quantities Report'!$A1452="Totals:","End of Project",$A1451))</f>
        <v>Station</v>
      </c>
      <c r="B1452" s="473" t="str">
        <f>IF(ISNUMBER('Quantities Report'!$A1452), "",TRIM(CLEAN(SUBSTITUTE('Quantities Report'!$A1452, CHAR(160), " "))))</f>
        <v/>
      </c>
      <c r="C1452" s="475">
        <f>'Quantities Report'!$D1452</f>
        <v>0</v>
      </c>
    </row>
    <row r="1453" spans="1:3" x14ac:dyDescent="0.25">
      <c r="A1453" s="532" t="str">
        <f>IF(ISNUMBER(VALUE(SUBSTITUTE('Quantities Report'!$A1453,"+",""))), VALUE(SUBSTITUTE('Quantities Report'!$A1453,"+","")),IF('Quantities Report'!$A1453="Totals:","End of Project",$A1452))</f>
        <v>Station</v>
      </c>
      <c r="B1453" s="473" t="str">
        <f>IF(ISNUMBER('Quantities Report'!$A1453), "",TRIM(CLEAN(SUBSTITUTE('Quantities Report'!$A1453, CHAR(160), " "))))</f>
        <v/>
      </c>
      <c r="C1453" s="475">
        <f>'Quantities Report'!$D1453</f>
        <v>0</v>
      </c>
    </row>
    <row r="1454" spans="1:3" x14ac:dyDescent="0.25">
      <c r="A1454" s="532" t="str">
        <f>IF(ISNUMBER(VALUE(SUBSTITUTE('Quantities Report'!$A1454,"+",""))), VALUE(SUBSTITUTE('Quantities Report'!$A1454,"+","")),IF('Quantities Report'!$A1454="Totals:","End of Project",$A1453))</f>
        <v>Station</v>
      </c>
      <c r="B1454" s="473" t="str">
        <f>IF(ISNUMBER('Quantities Report'!$A1454), "",TRIM(CLEAN(SUBSTITUTE('Quantities Report'!$A1454, CHAR(160), " "))))</f>
        <v/>
      </c>
      <c r="C1454" s="475">
        <f>'Quantities Report'!$D1454</f>
        <v>0</v>
      </c>
    </row>
    <row r="1455" spans="1:3" x14ac:dyDescent="0.25">
      <c r="A1455" s="532" t="str">
        <f>IF(ISNUMBER(VALUE(SUBSTITUTE('Quantities Report'!$A1455,"+",""))), VALUE(SUBSTITUTE('Quantities Report'!$A1455,"+","")),IF('Quantities Report'!$A1455="Totals:","End of Project",$A1454))</f>
        <v>Station</v>
      </c>
      <c r="B1455" s="473" t="str">
        <f>IF(ISNUMBER('Quantities Report'!$A1455), "",TRIM(CLEAN(SUBSTITUTE('Quantities Report'!$A1455, CHAR(160), " "))))</f>
        <v/>
      </c>
      <c r="C1455" s="475">
        <f>'Quantities Report'!$D1455</f>
        <v>0</v>
      </c>
    </row>
    <row r="1456" spans="1:3" x14ac:dyDescent="0.25">
      <c r="A1456" s="532" t="str">
        <f>IF(ISNUMBER(VALUE(SUBSTITUTE('Quantities Report'!$A1456,"+",""))), VALUE(SUBSTITUTE('Quantities Report'!$A1456,"+","")),IF('Quantities Report'!$A1456="Totals:","End of Project",$A1455))</f>
        <v>Station</v>
      </c>
      <c r="B1456" s="473" t="str">
        <f>IF(ISNUMBER('Quantities Report'!$A1456), "",TRIM(CLEAN(SUBSTITUTE('Quantities Report'!$A1456, CHAR(160), " "))))</f>
        <v/>
      </c>
      <c r="C1456" s="475">
        <f>'Quantities Report'!$D1456</f>
        <v>0</v>
      </c>
    </row>
    <row r="1457" spans="1:3" x14ac:dyDescent="0.25">
      <c r="A1457" s="532" t="str">
        <f>IF(ISNUMBER(VALUE(SUBSTITUTE('Quantities Report'!$A1457,"+",""))), VALUE(SUBSTITUTE('Quantities Report'!$A1457,"+","")),IF('Quantities Report'!$A1457="Totals:","End of Project",$A1456))</f>
        <v>Station</v>
      </c>
      <c r="B1457" s="473" t="str">
        <f>IF(ISNUMBER('Quantities Report'!$A1457), "",TRIM(CLEAN(SUBSTITUTE('Quantities Report'!$A1457, CHAR(160), " "))))</f>
        <v/>
      </c>
      <c r="C1457" s="475">
        <f>'Quantities Report'!$D1457</f>
        <v>0</v>
      </c>
    </row>
    <row r="1458" spans="1:3" x14ac:dyDescent="0.25">
      <c r="A1458" s="532" t="str">
        <f>IF(ISNUMBER(VALUE(SUBSTITUTE('Quantities Report'!$A1458,"+",""))), VALUE(SUBSTITUTE('Quantities Report'!$A1458,"+","")),IF('Quantities Report'!$A1458="Totals:","End of Project",$A1457))</f>
        <v>Station</v>
      </c>
      <c r="B1458" s="473" t="str">
        <f>IF(ISNUMBER('Quantities Report'!$A1458), "",TRIM(CLEAN(SUBSTITUTE('Quantities Report'!$A1458, CHAR(160), " "))))</f>
        <v/>
      </c>
      <c r="C1458" s="475">
        <f>'Quantities Report'!$D1458</f>
        <v>0</v>
      </c>
    </row>
    <row r="1459" spans="1:3" x14ac:dyDescent="0.25">
      <c r="A1459" s="532" t="str">
        <f>IF(ISNUMBER(VALUE(SUBSTITUTE('Quantities Report'!$A1459,"+",""))), VALUE(SUBSTITUTE('Quantities Report'!$A1459,"+","")),IF('Quantities Report'!$A1459="Totals:","End of Project",$A1458))</f>
        <v>Station</v>
      </c>
      <c r="B1459" s="473" t="str">
        <f>IF(ISNUMBER('Quantities Report'!$A1459), "",TRIM(CLEAN(SUBSTITUTE('Quantities Report'!$A1459, CHAR(160), " "))))</f>
        <v/>
      </c>
      <c r="C1459" s="475">
        <f>'Quantities Report'!$D1459</f>
        <v>0</v>
      </c>
    </row>
    <row r="1460" spans="1:3" x14ac:dyDescent="0.25">
      <c r="A1460" s="532" t="str">
        <f>IF(ISNUMBER(VALUE(SUBSTITUTE('Quantities Report'!$A1460,"+",""))), VALUE(SUBSTITUTE('Quantities Report'!$A1460,"+","")),IF('Quantities Report'!$A1460="Totals:","End of Project",$A1459))</f>
        <v>Station</v>
      </c>
      <c r="B1460" s="473" t="str">
        <f>IF(ISNUMBER('Quantities Report'!$A1460), "",TRIM(CLEAN(SUBSTITUTE('Quantities Report'!$A1460, CHAR(160), " "))))</f>
        <v/>
      </c>
      <c r="C1460" s="475">
        <f>'Quantities Report'!$D1460</f>
        <v>0</v>
      </c>
    </row>
    <row r="1461" spans="1:3" x14ac:dyDescent="0.25">
      <c r="A1461" s="532" t="str">
        <f>IF(ISNUMBER(VALUE(SUBSTITUTE('Quantities Report'!$A1461,"+",""))), VALUE(SUBSTITUTE('Quantities Report'!$A1461,"+","")),IF('Quantities Report'!$A1461="Totals:","End of Project",$A1460))</f>
        <v>Station</v>
      </c>
      <c r="B1461" s="473" t="str">
        <f>IF(ISNUMBER('Quantities Report'!$A1461), "",TRIM(CLEAN(SUBSTITUTE('Quantities Report'!$A1461, CHAR(160), " "))))</f>
        <v/>
      </c>
      <c r="C1461" s="475">
        <f>'Quantities Report'!$D1461</f>
        <v>0</v>
      </c>
    </row>
    <row r="1462" spans="1:3" x14ac:dyDescent="0.25">
      <c r="A1462" s="532" t="str">
        <f>IF(ISNUMBER(VALUE(SUBSTITUTE('Quantities Report'!$A1462,"+",""))), VALUE(SUBSTITUTE('Quantities Report'!$A1462,"+","")),IF('Quantities Report'!$A1462="Totals:","End of Project",$A1461))</f>
        <v>Station</v>
      </c>
      <c r="B1462" s="473" t="str">
        <f>IF(ISNUMBER('Quantities Report'!$A1462), "",TRIM(CLEAN(SUBSTITUTE('Quantities Report'!$A1462, CHAR(160), " "))))</f>
        <v/>
      </c>
      <c r="C1462" s="475">
        <f>'Quantities Report'!$D1462</f>
        <v>0</v>
      </c>
    </row>
    <row r="1463" spans="1:3" x14ac:dyDescent="0.25">
      <c r="A1463" s="532" t="str">
        <f>IF(ISNUMBER(VALUE(SUBSTITUTE('Quantities Report'!$A1463,"+",""))), VALUE(SUBSTITUTE('Quantities Report'!$A1463,"+","")),IF('Quantities Report'!$A1463="Totals:","End of Project",$A1462))</f>
        <v>Station</v>
      </c>
      <c r="B1463" s="473" t="str">
        <f>IF(ISNUMBER('Quantities Report'!$A1463), "",TRIM(CLEAN(SUBSTITUTE('Quantities Report'!$A1463, CHAR(160), " "))))</f>
        <v/>
      </c>
      <c r="C1463" s="475">
        <f>'Quantities Report'!$D1463</f>
        <v>0</v>
      </c>
    </row>
    <row r="1464" spans="1:3" x14ac:dyDescent="0.25">
      <c r="A1464" s="532" t="str">
        <f>IF(ISNUMBER(VALUE(SUBSTITUTE('Quantities Report'!$A1464,"+",""))), VALUE(SUBSTITUTE('Quantities Report'!$A1464,"+","")),IF('Quantities Report'!$A1464="Totals:","End of Project",$A1463))</f>
        <v>Station</v>
      </c>
      <c r="B1464" s="473" t="str">
        <f>IF(ISNUMBER('Quantities Report'!$A1464), "",TRIM(CLEAN(SUBSTITUTE('Quantities Report'!$A1464, CHAR(160), " "))))</f>
        <v/>
      </c>
      <c r="C1464" s="475">
        <f>'Quantities Report'!$D1464</f>
        <v>0</v>
      </c>
    </row>
    <row r="1465" spans="1:3" x14ac:dyDescent="0.25">
      <c r="A1465" s="532" t="str">
        <f>IF(ISNUMBER(VALUE(SUBSTITUTE('Quantities Report'!$A1465,"+",""))), VALUE(SUBSTITUTE('Quantities Report'!$A1465,"+","")),IF('Quantities Report'!$A1465="Totals:","End of Project",$A1464))</f>
        <v>Station</v>
      </c>
      <c r="B1465" s="473" t="str">
        <f>IF(ISNUMBER('Quantities Report'!$A1465), "",TRIM(CLEAN(SUBSTITUTE('Quantities Report'!$A1465, CHAR(160), " "))))</f>
        <v/>
      </c>
      <c r="C1465" s="475">
        <f>'Quantities Report'!$D1465</f>
        <v>0</v>
      </c>
    </row>
    <row r="1466" spans="1:3" x14ac:dyDescent="0.25">
      <c r="A1466" s="532" t="str">
        <f>IF(ISNUMBER(VALUE(SUBSTITUTE('Quantities Report'!$A1466,"+",""))), VALUE(SUBSTITUTE('Quantities Report'!$A1466,"+","")),IF('Quantities Report'!$A1466="Totals:","End of Project",$A1465))</f>
        <v>Station</v>
      </c>
      <c r="B1466" s="473" t="str">
        <f>IF(ISNUMBER('Quantities Report'!$A1466), "",TRIM(CLEAN(SUBSTITUTE('Quantities Report'!$A1466, CHAR(160), " "))))</f>
        <v/>
      </c>
      <c r="C1466" s="475">
        <f>'Quantities Report'!$D1466</f>
        <v>0</v>
      </c>
    </row>
    <row r="1467" spans="1:3" x14ac:dyDescent="0.25">
      <c r="A1467" s="532" t="str">
        <f>IF(ISNUMBER(VALUE(SUBSTITUTE('Quantities Report'!$A1467,"+",""))), VALUE(SUBSTITUTE('Quantities Report'!$A1467,"+","")),IF('Quantities Report'!$A1467="Totals:","End of Project",$A1466))</f>
        <v>Station</v>
      </c>
      <c r="B1467" s="473" t="str">
        <f>IF(ISNUMBER('Quantities Report'!$A1467), "",TRIM(CLEAN(SUBSTITUTE('Quantities Report'!$A1467, CHAR(160), " "))))</f>
        <v/>
      </c>
      <c r="C1467" s="475">
        <f>'Quantities Report'!$D1467</f>
        <v>0</v>
      </c>
    </row>
    <row r="1468" spans="1:3" x14ac:dyDescent="0.25">
      <c r="A1468" s="532" t="str">
        <f>IF(ISNUMBER(VALUE(SUBSTITUTE('Quantities Report'!$A1468,"+",""))), VALUE(SUBSTITUTE('Quantities Report'!$A1468,"+","")),IF('Quantities Report'!$A1468="Totals:","End of Project",$A1467))</f>
        <v>Station</v>
      </c>
      <c r="B1468" s="473" t="str">
        <f>IF(ISNUMBER('Quantities Report'!$A1468), "",TRIM(CLEAN(SUBSTITUTE('Quantities Report'!$A1468, CHAR(160), " "))))</f>
        <v/>
      </c>
      <c r="C1468" s="475">
        <f>'Quantities Report'!$D1468</f>
        <v>0</v>
      </c>
    </row>
    <row r="1469" spans="1:3" x14ac:dyDescent="0.25">
      <c r="A1469" s="532" t="str">
        <f>IF(ISNUMBER(VALUE(SUBSTITUTE('Quantities Report'!$A1469,"+",""))), VALUE(SUBSTITUTE('Quantities Report'!$A1469,"+","")),IF('Quantities Report'!$A1469="Totals:","End of Project",$A1468))</f>
        <v>Station</v>
      </c>
      <c r="B1469" s="473" t="str">
        <f>IF(ISNUMBER('Quantities Report'!$A1469), "",TRIM(CLEAN(SUBSTITUTE('Quantities Report'!$A1469, CHAR(160), " "))))</f>
        <v/>
      </c>
      <c r="C1469" s="475">
        <f>'Quantities Report'!$D1469</f>
        <v>0</v>
      </c>
    </row>
    <row r="1470" spans="1:3" x14ac:dyDescent="0.25">
      <c r="A1470" s="532" t="str">
        <f>IF(ISNUMBER(VALUE(SUBSTITUTE('Quantities Report'!$A1470,"+",""))), VALUE(SUBSTITUTE('Quantities Report'!$A1470,"+","")),IF('Quantities Report'!$A1470="Totals:","End of Project",$A1469))</f>
        <v>Station</v>
      </c>
      <c r="B1470" s="473" t="str">
        <f>IF(ISNUMBER('Quantities Report'!$A1470), "",TRIM(CLEAN(SUBSTITUTE('Quantities Report'!$A1470, CHAR(160), " "))))</f>
        <v/>
      </c>
      <c r="C1470" s="475">
        <f>'Quantities Report'!$D1470</f>
        <v>0</v>
      </c>
    </row>
    <row r="1471" spans="1:3" x14ac:dyDescent="0.25">
      <c r="A1471" s="532" t="str">
        <f>IF(ISNUMBER(VALUE(SUBSTITUTE('Quantities Report'!$A1471,"+",""))), VALUE(SUBSTITUTE('Quantities Report'!$A1471,"+","")),IF('Quantities Report'!$A1471="Totals:","End of Project",$A1470))</f>
        <v>Station</v>
      </c>
      <c r="B1471" s="473" t="str">
        <f>IF(ISNUMBER('Quantities Report'!$A1471), "",TRIM(CLEAN(SUBSTITUTE('Quantities Report'!$A1471, CHAR(160), " "))))</f>
        <v/>
      </c>
      <c r="C1471" s="475">
        <f>'Quantities Report'!$D1471</f>
        <v>0</v>
      </c>
    </row>
    <row r="1472" spans="1:3" x14ac:dyDescent="0.25">
      <c r="A1472" s="532" t="str">
        <f>IF(ISNUMBER(VALUE(SUBSTITUTE('Quantities Report'!$A1472,"+",""))), VALUE(SUBSTITUTE('Quantities Report'!$A1472,"+","")),IF('Quantities Report'!$A1472="Totals:","End of Project",$A1471))</f>
        <v>Station</v>
      </c>
      <c r="B1472" s="473" t="str">
        <f>IF(ISNUMBER('Quantities Report'!$A1472), "",TRIM(CLEAN(SUBSTITUTE('Quantities Report'!$A1472, CHAR(160), " "))))</f>
        <v/>
      </c>
      <c r="C1472" s="475">
        <f>'Quantities Report'!$D1472</f>
        <v>0</v>
      </c>
    </row>
    <row r="1473" spans="1:3" x14ac:dyDescent="0.25">
      <c r="A1473" s="532" t="str">
        <f>IF(ISNUMBER(VALUE(SUBSTITUTE('Quantities Report'!$A1473,"+",""))), VALUE(SUBSTITUTE('Quantities Report'!$A1473,"+","")),IF('Quantities Report'!$A1473="Totals:","End of Project",$A1472))</f>
        <v>Station</v>
      </c>
      <c r="B1473" s="473" t="str">
        <f>IF(ISNUMBER('Quantities Report'!$A1473), "",TRIM(CLEAN(SUBSTITUTE('Quantities Report'!$A1473, CHAR(160), " "))))</f>
        <v/>
      </c>
      <c r="C1473" s="475">
        <f>'Quantities Report'!$D1473</f>
        <v>0</v>
      </c>
    </row>
    <row r="1474" spans="1:3" x14ac:dyDescent="0.25">
      <c r="A1474" s="532" t="str">
        <f>IF(ISNUMBER(VALUE(SUBSTITUTE('Quantities Report'!$A1474,"+",""))), VALUE(SUBSTITUTE('Quantities Report'!$A1474,"+","")),IF('Quantities Report'!$A1474="Totals:","End of Project",$A1473))</f>
        <v>Station</v>
      </c>
      <c r="B1474" s="473" t="str">
        <f>IF(ISNUMBER('Quantities Report'!$A1474), "",TRIM(CLEAN(SUBSTITUTE('Quantities Report'!$A1474, CHAR(160), " "))))</f>
        <v/>
      </c>
      <c r="C1474" s="475">
        <f>'Quantities Report'!$D1474</f>
        <v>0</v>
      </c>
    </row>
    <row r="1475" spans="1:3" x14ac:dyDescent="0.25">
      <c r="A1475" s="532" t="str">
        <f>IF(ISNUMBER(VALUE(SUBSTITUTE('Quantities Report'!$A1475,"+",""))), VALUE(SUBSTITUTE('Quantities Report'!$A1475,"+","")),IF('Quantities Report'!$A1475="Totals:","End of Project",$A1474))</f>
        <v>Station</v>
      </c>
      <c r="B1475" s="473" t="str">
        <f>IF(ISNUMBER('Quantities Report'!$A1475), "",TRIM(CLEAN(SUBSTITUTE('Quantities Report'!$A1475, CHAR(160), " "))))</f>
        <v/>
      </c>
      <c r="C1475" s="475">
        <f>'Quantities Report'!$D1475</f>
        <v>0</v>
      </c>
    </row>
    <row r="1476" spans="1:3" x14ac:dyDescent="0.25">
      <c r="A1476" s="532" t="str">
        <f>IF(ISNUMBER(VALUE(SUBSTITUTE('Quantities Report'!$A1476,"+",""))), VALUE(SUBSTITUTE('Quantities Report'!$A1476,"+","")),IF('Quantities Report'!$A1476="Totals:","End of Project",$A1475))</f>
        <v>Station</v>
      </c>
      <c r="B1476" s="473" t="str">
        <f>IF(ISNUMBER('Quantities Report'!$A1476), "",TRIM(CLEAN(SUBSTITUTE('Quantities Report'!$A1476, CHAR(160), " "))))</f>
        <v/>
      </c>
      <c r="C1476" s="475">
        <f>'Quantities Report'!$D1476</f>
        <v>0</v>
      </c>
    </row>
    <row r="1477" spans="1:3" x14ac:dyDescent="0.25">
      <c r="A1477" s="532" t="str">
        <f>IF(ISNUMBER(VALUE(SUBSTITUTE('Quantities Report'!$A1477,"+",""))), VALUE(SUBSTITUTE('Quantities Report'!$A1477,"+","")),IF('Quantities Report'!$A1477="Totals:","End of Project",$A1476))</f>
        <v>Station</v>
      </c>
      <c r="B1477" s="473" t="str">
        <f>IF(ISNUMBER('Quantities Report'!$A1477), "",TRIM(CLEAN(SUBSTITUTE('Quantities Report'!$A1477, CHAR(160), " "))))</f>
        <v/>
      </c>
      <c r="C1477" s="475">
        <f>'Quantities Report'!$D1477</f>
        <v>0</v>
      </c>
    </row>
    <row r="1478" spans="1:3" x14ac:dyDescent="0.25">
      <c r="A1478" s="532" t="str">
        <f>IF(ISNUMBER(VALUE(SUBSTITUTE('Quantities Report'!$A1478,"+",""))), VALUE(SUBSTITUTE('Quantities Report'!$A1478,"+","")),IF('Quantities Report'!$A1478="Totals:","End of Project",$A1477))</f>
        <v>Station</v>
      </c>
      <c r="B1478" s="473" t="str">
        <f>IF(ISNUMBER('Quantities Report'!$A1478), "",TRIM(CLEAN(SUBSTITUTE('Quantities Report'!$A1478, CHAR(160), " "))))</f>
        <v/>
      </c>
      <c r="C1478" s="475">
        <f>'Quantities Report'!$D1478</f>
        <v>0</v>
      </c>
    </row>
    <row r="1479" spans="1:3" x14ac:dyDescent="0.25">
      <c r="A1479" s="532" t="str">
        <f>IF(ISNUMBER(VALUE(SUBSTITUTE('Quantities Report'!$A1479,"+",""))), VALUE(SUBSTITUTE('Quantities Report'!$A1479,"+","")),IF('Quantities Report'!$A1479="Totals:","End of Project",$A1478))</f>
        <v>Station</v>
      </c>
      <c r="B1479" s="473" t="str">
        <f>IF(ISNUMBER('Quantities Report'!$A1479), "",TRIM(CLEAN(SUBSTITUTE('Quantities Report'!$A1479, CHAR(160), " "))))</f>
        <v/>
      </c>
      <c r="C1479" s="475">
        <f>'Quantities Report'!$D1479</f>
        <v>0</v>
      </c>
    </row>
    <row r="1480" spans="1:3" x14ac:dyDescent="0.25">
      <c r="A1480" s="532" t="str">
        <f>IF(ISNUMBER(VALUE(SUBSTITUTE('Quantities Report'!$A1480,"+",""))), VALUE(SUBSTITUTE('Quantities Report'!$A1480,"+","")),IF('Quantities Report'!$A1480="Totals:","End of Project",$A1479))</f>
        <v>Station</v>
      </c>
      <c r="B1480" s="473" t="str">
        <f>IF(ISNUMBER('Quantities Report'!$A1480), "",TRIM(CLEAN(SUBSTITUTE('Quantities Report'!$A1480, CHAR(160), " "))))</f>
        <v/>
      </c>
      <c r="C1480" s="475">
        <f>'Quantities Report'!$D1480</f>
        <v>0</v>
      </c>
    </row>
    <row r="1481" spans="1:3" x14ac:dyDescent="0.25">
      <c r="A1481" s="532" t="str">
        <f>IF(ISNUMBER(VALUE(SUBSTITUTE('Quantities Report'!$A1481,"+",""))), VALUE(SUBSTITUTE('Quantities Report'!$A1481,"+","")),IF('Quantities Report'!$A1481="Totals:","End of Project",$A1480))</f>
        <v>Station</v>
      </c>
      <c r="B1481" s="473" t="str">
        <f>IF(ISNUMBER('Quantities Report'!$A1481), "",TRIM(CLEAN(SUBSTITUTE('Quantities Report'!$A1481, CHAR(160), " "))))</f>
        <v/>
      </c>
      <c r="C1481" s="475">
        <f>'Quantities Report'!$D1481</f>
        <v>0</v>
      </c>
    </row>
    <row r="1482" spans="1:3" x14ac:dyDescent="0.25">
      <c r="A1482" s="532" t="str">
        <f>IF(ISNUMBER(VALUE(SUBSTITUTE('Quantities Report'!$A1482,"+",""))), VALUE(SUBSTITUTE('Quantities Report'!$A1482,"+","")),IF('Quantities Report'!$A1482="Totals:","End of Project",$A1481))</f>
        <v>Station</v>
      </c>
      <c r="B1482" s="473" t="str">
        <f>IF(ISNUMBER('Quantities Report'!$A1482), "",TRIM(CLEAN(SUBSTITUTE('Quantities Report'!$A1482, CHAR(160), " "))))</f>
        <v/>
      </c>
      <c r="C1482" s="475">
        <f>'Quantities Report'!$D1482</f>
        <v>0</v>
      </c>
    </row>
    <row r="1483" spans="1:3" x14ac:dyDescent="0.25">
      <c r="A1483" s="532" t="str">
        <f>IF(ISNUMBER(VALUE(SUBSTITUTE('Quantities Report'!$A1483,"+",""))), VALUE(SUBSTITUTE('Quantities Report'!$A1483,"+","")),IF('Quantities Report'!$A1483="Totals:","End of Project",$A1482))</f>
        <v>Station</v>
      </c>
      <c r="B1483" s="473" t="str">
        <f>IF(ISNUMBER('Quantities Report'!$A1483), "",TRIM(CLEAN(SUBSTITUTE('Quantities Report'!$A1483, CHAR(160), " "))))</f>
        <v/>
      </c>
      <c r="C1483" s="475">
        <f>'Quantities Report'!$D1483</f>
        <v>0</v>
      </c>
    </row>
    <row r="1484" spans="1:3" x14ac:dyDescent="0.25">
      <c r="A1484" s="532" t="str">
        <f>IF(ISNUMBER(VALUE(SUBSTITUTE('Quantities Report'!$A1484,"+",""))), VALUE(SUBSTITUTE('Quantities Report'!$A1484,"+","")),IF('Quantities Report'!$A1484="Totals:","End of Project",$A1483))</f>
        <v>Station</v>
      </c>
      <c r="B1484" s="473" t="str">
        <f>IF(ISNUMBER('Quantities Report'!$A1484), "",TRIM(CLEAN(SUBSTITUTE('Quantities Report'!$A1484, CHAR(160), " "))))</f>
        <v/>
      </c>
      <c r="C1484" s="475">
        <f>'Quantities Report'!$D1484</f>
        <v>0</v>
      </c>
    </row>
    <row r="1485" spans="1:3" x14ac:dyDescent="0.25">
      <c r="A1485" s="532" t="str">
        <f>IF(ISNUMBER(VALUE(SUBSTITUTE('Quantities Report'!$A1485,"+",""))), VALUE(SUBSTITUTE('Quantities Report'!$A1485,"+","")),IF('Quantities Report'!$A1485="Totals:","End of Project",$A1484))</f>
        <v>Station</v>
      </c>
      <c r="B1485" s="473" t="str">
        <f>IF(ISNUMBER('Quantities Report'!$A1485), "",TRIM(CLEAN(SUBSTITUTE('Quantities Report'!$A1485, CHAR(160), " "))))</f>
        <v/>
      </c>
      <c r="C1485" s="475">
        <f>'Quantities Report'!$D1485</f>
        <v>0</v>
      </c>
    </row>
    <row r="1486" spans="1:3" x14ac:dyDescent="0.25">
      <c r="A1486" s="532" t="str">
        <f>IF(ISNUMBER(VALUE(SUBSTITUTE('Quantities Report'!$A1486,"+",""))), VALUE(SUBSTITUTE('Quantities Report'!$A1486,"+","")),IF('Quantities Report'!$A1486="Totals:","End of Project",$A1485))</f>
        <v>Station</v>
      </c>
      <c r="B1486" s="473" t="str">
        <f>IF(ISNUMBER('Quantities Report'!$A1486), "",TRIM(CLEAN(SUBSTITUTE('Quantities Report'!$A1486, CHAR(160), " "))))</f>
        <v/>
      </c>
      <c r="C1486" s="475">
        <f>'Quantities Report'!$D1486</f>
        <v>0</v>
      </c>
    </row>
    <row r="1487" spans="1:3" x14ac:dyDescent="0.25">
      <c r="A1487" s="532" t="str">
        <f>IF(ISNUMBER(VALUE(SUBSTITUTE('Quantities Report'!$A1487,"+",""))), VALUE(SUBSTITUTE('Quantities Report'!$A1487,"+","")),IF('Quantities Report'!$A1487="Totals:","End of Project",$A1486))</f>
        <v>Station</v>
      </c>
      <c r="B1487" s="473" t="str">
        <f>IF(ISNUMBER('Quantities Report'!$A1487), "",TRIM(CLEAN(SUBSTITUTE('Quantities Report'!$A1487, CHAR(160), " "))))</f>
        <v/>
      </c>
      <c r="C1487" s="475">
        <f>'Quantities Report'!$D1487</f>
        <v>0</v>
      </c>
    </row>
    <row r="1488" spans="1:3" x14ac:dyDescent="0.25">
      <c r="A1488" s="532" t="str">
        <f>IF(ISNUMBER(VALUE(SUBSTITUTE('Quantities Report'!$A1488,"+",""))), VALUE(SUBSTITUTE('Quantities Report'!$A1488,"+","")),IF('Quantities Report'!$A1488="Totals:","End of Project",$A1487))</f>
        <v>Station</v>
      </c>
      <c r="B1488" s="473" t="str">
        <f>IF(ISNUMBER('Quantities Report'!$A1488), "",TRIM(CLEAN(SUBSTITUTE('Quantities Report'!$A1488, CHAR(160), " "))))</f>
        <v/>
      </c>
      <c r="C1488" s="475">
        <f>'Quantities Report'!$D1488</f>
        <v>0</v>
      </c>
    </row>
    <row r="1489" spans="1:3" x14ac:dyDescent="0.25">
      <c r="A1489" s="532" t="str">
        <f>IF(ISNUMBER(VALUE(SUBSTITUTE('Quantities Report'!$A1489,"+",""))), VALUE(SUBSTITUTE('Quantities Report'!$A1489,"+","")),IF('Quantities Report'!$A1489="Totals:","End of Project",$A1488))</f>
        <v>Station</v>
      </c>
      <c r="B1489" s="473" t="str">
        <f>IF(ISNUMBER('Quantities Report'!$A1489), "",TRIM(CLEAN(SUBSTITUTE('Quantities Report'!$A1489, CHAR(160), " "))))</f>
        <v/>
      </c>
      <c r="C1489" s="475">
        <f>'Quantities Report'!$D1489</f>
        <v>0</v>
      </c>
    </row>
    <row r="1490" spans="1:3" x14ac:dyDescent="0.25">
      <c r="A1490" s="532" t="str">
        <f>IF(ISNUMBER(VALUE(SUBSTITUTE('Quantities Report'!$A1490,"+",""))), VALUE(SUBSTITUTE('Quantities Report'!$A1490,"+","")),IF('Quantities Report'!$A1490="Totals:","End of Project",$A1489))</f>
        <v>Station</v>
      </c>
      <c r="B1490" s="473" t="str">
        <f>IF(ISNUMBER('Quantities Report'!$A1490), "",TRIM(CLEAN(SUBSTITUTE('Quantities Report'!$A1490, CHAR(160), " "))))</f>
        <v/>
      </c>
      <c r="C1490" s="475">
        <f>'Quantities Report'!$D1490</f>
        <v>0</v>
      </c>
    </row>
    <row r="1491" spans="1:3" x14ac:dyDescent="0.25">
      <c r="A1491" s="532" t="str">
        <f>IF(ISNUMBER(VALUE(SUBSTITUTE('Quantities Report'!$A1491,"+",""))), VALUE(SUBSTITUTE('Quantities Report'!$A1491,"+","")),IF('Quantities Report'!$A1491="Totals:","End of Project",$A1490))</f>
        <v>Station</v>
      </c>
      <c r="B1491" s="473" t="str">
        <f>IF(ISNUMBER('Quantities Report'!$A1491), "",TRIM(CLEAN(SUBSTITUTE('Quantities Report'!$A1491, CHAR(160), " "))))</f>
        <v/>
      </c>
      <c r="C1491" s="475">
        <f>'Quantities Report'!$D1491</f>
        <v>0</v>
      </c>
    </row>
    <row r="1492" spans="1:3" x14ac:dyDescent="0.25">
      <c r="A1492" s="532" t="str">
        <f>IF(ISNUMBER(VALUE(SUBSTITUTE('Quantities Report'!$A1492,"+",""))), VALUE(SUBSTITUTE('Quantities Report'!$A1492,"+","")),IF('Quantities Report'!$A1492="Totals:","End of Project",$A1491))</f>
        <v>Station</v>
      </c>
      <c r="B1492" s="473" t="str">
        <f>IF(ISNUMBER('Quantities Report'!$A1492), "",TRIM(CLEAN(SUBSTITUTE('Quantities Report'!$A1492, CHAR(160), " "))))</f>
        <v/>
      </c>
      <c r="C1492" s="475">
        <f>'Quantities Report'!$D1492</f>
        <v>0</v>
      </c>
    </row>
    <row r="1493" spans="1:3" x14ac:dyDescent="0.25">
      <c r="A1493" s="532" t="str">
        <f>IF(ISNUMBER(VALUE(SUBSTITUTE('Quantities Report'!$A1493,"+",""))), VALUE(SUBSTITUTE('Quantities Report'!$A1493,"+","")),IF('Quantities Report'!$A1493="Totals:","End of Project",$A1492))</f>
        <v>Station</v>
      </c>
      <c r="B1493" s="473" t="str">
        <f>IF(ISNUMBER('Quantities Report'!$A1493), "",TRIM(CLEAN(SUBSTITUTE('Quantities Report'!$A1493, CHAR(160), " "))))</f>
        <v/>
      </c>
      <c r="C1493" s="475">
        <f>'Quantities Report'!$D1493</f>
        <v>0</v>
      </c>
    </row>
    <row r="1494" spans="1:3" x14ac:dyDescent="0.25">
      <c r="A1494" s="532" t="str">
        <f>IF(ISNUMBER(VALUE(SUBSTITUTE('Quantities Report'!$A1494,"+",""))), VALUE(SUBSTITUTE('Quantities Report'!$A1494,"+","")),IF('Quantities Report'!$A1494="Totals:","End of Project",$A1493))</f>
        <v>Station</v>
      </c>
      <c r="B1494" s="473" t="str">
        <f>IF(ISNUMBER('Quantities Report'!$A1494), "",TRIM(CLEAN(SUBSTITUTE('Quantities Report'!$A1494, CHAR(160), " "))))</f>
        <v/>
      </c>
      <c r="C1494" s="475">
        <f>'Quantities Report'!$D1494</f>
        <v>0</v>
      </c>
    </row>
    <row r="1495" spans="1:3" x14ac:dyDescent="0.25">
      <c r="A1495" s="532" t="str">
        <f>IF(ISNUMBER(VALUE(SUBSTITUTE('Quantities Report'!$A1495,"+",""))), VALUE(SUBSTITUTE('Quantities Report'!$A1495,"+","")),IF('Quantities Report'!$A1495="Totals:","End of Project",$A1494))</f>
        <v>Station</v>
      </c>
      <c r="B1495" s="473" t="str">
        <f>IF(ISNUMBER('Quantities Report'!$A1495), "",TRIM(CLEAN(SUBSTITUTE('Quantities Report'!$A1495, CHAR(160), " "))))</f>
        <v/>
      </c>
      <c r="C1495" s="475">
        <f>'Quantities Report'!$D1495</f>
        <v>0</v>
      </c>
    </row>
    <row r="1496" spans="1:3" x14ac:dyDescent="0.25">
      <c r="A1496" s="532" t="str">
        <f>IF(ISNUMBER(VALUE(SUBSTITUTE('Quantities Report'!$A1496,"+",""))), VALUE(SUBSTITUTE('Quantities Report'!$A1496,"+","")),IF('Quantities Report'!$A1496="Totals:","End of Project",$A1495))</f>
        <v>Station</v>
      </c>
      <c r="B1496" s="473" t="str">
        <f>IF(ISNUMBER('Quantities Report'!$A1496), "",TRIM(CLEAN(SUBSTITUTE('Quantities Report'!$A1496, CHAR(160), " "))))</f>
        <v/>
      </c>
      <c r="C1496" s="475">
        <f>'Quantities Report'!$D1496</f>
        <v>0</v>
      </c>
    </row>
    <row r="1497" spans="1:3" x14ac:dyDescent="0.25">
      <c r="A1497" s="532" t="str">
        <f>IF(ISNUMBER(VALUE(SUBSTITUTE('Quantities Report'!$A1497,"+",""))), VALUE(SUBSTITUTE('Quantities Report'!$A1497,"+","")),IF('Quantities Report'!$A1497="Totals:","End of Project",$A1496))</f>
        <v>Station</v>
      </c>
      <c r="B1497" s="473" t="str">
        <f>IF(ISNUMBER('Quantities Report'!$A1497), "",TRIM(CLEAN(SUBSTITUTE('Quantities Report'!$A1497, CHAR(160), " "))))</f>
        <v/>
      </c>
      <c r="C1497" s="475">
        <f>'Quantities Report'!$D1497</f>
        <v>0</v>
      </c>
    </row>
    <row r="1498" spans="1:3" x14ac:dyDescent="0.25">
      <c r="A1498" s="532" t="str">
        <f>IF(ISNUMBER(VALUE(SUBSTITUTE('Quantities Report'!$A1498,"+",""))), VALUE(SUBSTITUTE('Quantities Report'!$A1498,"+","")),IF('Quantities Report'!$A1498="Totals:","End of Project",$A1497))</f>
        <v>Station</v>
      </c>
      <c r="B1498" s="473" t="str">
        <f>IF(ISNUMBER('Quantities Report'!$A1498), "",TRIM(CLEAN(SUBSTITUTE('Quantities Report'!$A1498, CHAR(160), " "))))</f>
        <v/>
      </c>
      <c r="C1498" s="475">
        <f>'Quantities Report'!$D1498</f>
        <v>0</v>
      </c>
    </row>
    <row r="1499" spans="1:3" x14ac:dyDescent="0.25">
      <c r="A1499" s="532" t="str">
        <f>IF(ISNUMBER(VALUE(SUBSTITUTE('Quantities Report'!$A1499,"+",""))), VALUE(SUBSTITUTE('Quantities Report'!$A1499,"+","")),IF('Quantities Report'!$A1499="Totals:","End of Project",$A1498))</f>
        <v>Station</v>
      </c>
      <c r="B1499" s="473" t="str">
        <f>IF(ISNUMBER('Quantities Report'!$A1499), "",TRIM(CLEAN(SUBSTITUTE('Quantities Report'!$A1499, CHAR(160), " "))))</f>
        <v/>
      </c>
      <c r="C1499" s="475">
        <f>'Quantities Report'!$D1499</f>
        <v>0</v>
      </c>
    </row>
    <row r="1500" spans="1:3" x14ac:dyDescent="0.25">
      <c r="A1500" s="532" t="str">
        <f>IF(ISNUMBER(VALUE(SUBSTITUTE('Quantities Report'!$A1500,"+",""))), VALUE(SUBSTITUTE('Quantities Report'!$A1500,"+","")),IF('Quantities Report'!$A1500="Totals:","End of Project",$A1499))</f>
        <v>Station</v>
      </c>
      <c r="B1500" s="473" t="str">
        <f>IF(ISNUMBER('Quantities Report'!$A1500), "",TRIM(CLEAN(SUBSTITUTE('Quantities Report'!$A1500, CHAR(160), " "))))</f>
        <v/>
      </c>
      <c r="C1500" s="475">
        <f>'Quantities Report'!$D1500</f>
        <v>0</v>
      </c>
    </row>
    <row r="1501" spans="1:3" x14ac:dyDescent="0.25">
      <c r="A1501" s="532" t="str">
        <f>IF(ISNUMBER(VALUE(SUBSTITUTE('Quantities Report'!$A1501,"+",""))), VALUE(SUBSTITUTE('Quantities Report'!$A1501,"+","")),IF('Quantities Report'!$A1501="Totals:","End of Project",$A1500))</f>
        <v>Station</v>
      </c>
      <c r="B1501" s="473" t="str">
        <f>IF(ISNUMBER('Quantities Report'!$A1501), "",TRIM(CLEAN(SUBSTITUTE('Quantities Report'!$A1501, CHAR(160), " "))))</f>
        <v/>
      </c>
      <c r="C1501" s="475">
        <f>'Quantities Report'!$D1501</f>
        <v>0</v>
      </c>
    </row>
    <row r="1502" spans="1:3" x14ac:dyDescent="0.25">
      <c r="A1502" s="532" t="str">
        <f>IF(ISNUMBER(VALUE(SUBSTITUTE('Quantities Report'!$A1502,"+",""))), VALUE(SUBSTITUTE('Quantities Report'!$A1502,"+","")),IF('Quantities Report'!$A1502="Totals:","End of Project",$A1501))</f>
        <v>Station</v>
      </c>
      <c r="B1502" s="473" t="str">
        <f>IF(ISNUMBER('Quantities Report'!$A1502), "",TRIM(CLEAN(SUBSTITUTE('Quantities Report'!$A1502, CHAR(160), " "))))</f>
        <v/>
      </c>
      <c r="C1502" s="475">
        <f>'Quantities Report'!$D1502</f>
        <v>0</v>
      </c>
    </row>
    <row r="1503" spans="1:3" x14ac:dyDescent="0.25">
      <c r="A1503" s="532" t="str">
        <f>IF(ISNUMBER(VALUE(SUBSTITUTE('Quantities Report'!$A1503,"+",""))), VALUE(SUBSTITUTE('Quantities Report'!$A1503,"+","")),IF('Quantities Report'!$A1503="Totals:","End of Project",$A1502))</f>
        <v>Station</v>
      </c>
      <c r="B1503" s="473" t="str">
        <f>IF(ISNUMBER('Quantities Report'!$A1503), "",TRIM(CLEAN(SUBSTITUTE('Quantities Report'!$A1503, CHAR(160), " "))))</f>
        <v/>
      </c>
      <c r="C1503" s="475">
        <f>'Quantities Report'!$D1503</f>
        <v>0</v>
      </c>
    </row>
    <row r="1504" spans="1:3" x14ac:dyDescent="0.25">
      <c r="A1504" s="532" t="str">
        <f>IF(ISNUMBER(VALUE(SUBSTITUTE('Quantities Report'!$A1504,"+",""))), VALUE(SUBSTITUTE('Quantities Report'!$A1504,"+","")),IF('Quantities Report'!$A1504="Totals:","End of Project",$A1503))</f>
        <v>Station</v>
      </c>
      <c r="B1504" s="473" t="str">
        <f>IF(ISNUMBER('Quantities Report'!$A1504), "",TRIM(CLEAN(SUBSTITUTE('Quantities Report'!$A1504, CHAR(160), " "))))</f>
        <v/>
      </c>
      <c r="C1504" s="475">
        <f>'Quantities Report'!$D1504</f>
        <v>0</v>
      </c>
    </row>
    <row r="1505" spans="1:3" x14ac:dyDescent="0.25">
      <c r="A1505" s="532" t="str">
        <f>IF(ISNUMBER(VALUE(SUBSTITUTE('Quantities Report'!$A1505,"+",""))), VALUE(SUBSTITUTE('Quantities Report'!$A1505,"+","")),IF('Quantities Report'!$A1505="Totals:","End of Project",$A1504))</f>
        <v>Station</v>
      </c>
      <c r="B1505" s="473" t="str">
        <f>IF(ISNUMBER('Quantities Report'!$A1505), "",TRIM(CLEAN(SUBSTITUTE('Quantities Report'!$A1505, CHAR(160), " "))))</f>
        <v/>
      </c>
      <c r="C1505" s="475">
        <f>'Quantities Report'!$D1505</f>
        <v>0</v>
      </c>
    </row>
    <row r="1506" spans="1:3" x14ac:dyDescent="0.25">
      <c r="A1506" s="532" t="str">
        <f>IF(ISNUMBER(VALUE(SUBSTITUTE('Quantities Report'!$A1506,"+",""))), VALUE(SUBSTITUTE('Quantities Report'!$A1506,"+","")),IF('Quantities Report'!$A1506="Totals:","End of Project",$A1505))</f>
        <v>Station</v>
      </c>
      <c r="B1506" s="473" t="str">
        <f>IF(ISNUMBER('Quantities Report'!$A1506), "",TRIM(CLEAN(SUBSTITUTE('Quantities Report'!$A1506, CHAR(160), " "))))</f>
        <v/>
      </c>
      <c r="C1506" s="475">
        <f>'Quantities Report'!$D1506</f>
        <v>0</v>
      </c>
    </row>
    <row r="1507" spans="1:3" x14ac:dyDescent="0.25">
      <c r="A1507" s="532" t="str">
        <f>IF(ISNUMBER(VALUE(SUBSTITUTE('Quantities Report'!$A1507,"+",""))), VALUE(SUBSTITUTE('Quantities Report'!$A1507,"+","")),IF('Quantities Report'!$A1507="Totals:","End of Project",$A1506))</f>
        <v>Station</v>
      </c>
      <c r="B1507" s="473" t="str">
        <f>IF(ISNUMBER('Quantities Report'!$A1507), "",TRIM(CLEAN(SUBSTITUTE('Quantities Report'!$A1507, CHAR(160), " "))))</f>
        <v/>
      </c>
      <c r="C1507" s="475">
        <f>'Quantities Report'!$D1507</f>
        <v>0</v>
      </c>
    </row>
    <row r="1508" spans="1:3" x14ac:dyDescent="0.25">
      <c r="A1508" s="532" t="str">
        <f>IF(ISNUMBER(VALUE(SUBSTITUTE('Quantities Report'!$A1508,"+",""))), VALUE(SUBSTITUTE('Quantities Report'!$A1508,"+","")),IF('Quantities Report'!$A1508="Totals:","End of Project",$A1507))</f>
        <v>Station</v>
      </c>
      <c r="B1508" s="473" t="str">
        <f>IF(ISNUMBER('Quantities Report'!$A1508), "",TRIM(CLEAN(SUBSTITUTE('Quantities Report'!$A1508, CHAR(160), " "))))</f>
        <v/>
      </c>
      <c r="C1508" s="475">
        <f>'Quantities Report'!$D1508</f>
        <v>0</v>
      </c>
    </row>
    <row r="1509" spans="1:3" x14ac:dyDescent="0.25">
      <c r="A1509" s="532" t="str">
        <f>IF(ISNUMBER(VALUE(SUBSTITUTE('Quantities Report'!$A1509,"+",""))), VALUE(SUBSTITUTE('Quantities Report'!$A1509,"+","")),IF('Quantities Report'!$A1509="Totals:","End of Project",$A1508))</f>
        <v>Station</v>
      </c>
      <c r="B1509" s="473" t="str">
        <f>IF(ISNUMBER('Quantities Report'!$A1509), "",TRIM(CLEAN(SUBSTITUTE('Quantities Report'!$A1509, CHAR(160), " "))))</f>
        <v/>
      </c>
      <c r="C1509" s="475">
        <f>'Quantities Report'!$D1509</f>
        <v>0</v>
      </c>
    </row>
    <row r="1510" spans="1:3" x14ac:dyDescent="0.25">
      <c r="A1510" s="532" t="str">
        <f>IF(ISNUMBER(VALUE(SUBSTITUTE('Quantities Report'!$A1510,"+",""))), VALUE(SUBSTITUTE('Quantities Report'!$A1510,"+","")),IF('Quantities Report'!$A1510="Totals:","End of Project",$A1509))</f>
        <v>Station</v>
      </c>
      <c r="B1510" s="473" t="str">
        <f>IF(ISNUMBER('Quantities Report'!$A1510), "",TRIM(CLEAN(SUBSTITUTE('Quantities Report'!$A1510, CHAR(160), " "))))</f>
        <v/>
      </c>
      <c r="C1510" s="475">
        <f>'Quantities Report'!$D1510</f>
        <v>0</v>
      </c>
    </row>
    <row r="1511" spans="1:3" x14ac:dyDescent="0.25">
      <c r="A1511" s="532" t="str">
        <f>IF(ISNUMBER(VALUE(SUBSTITUTE('Quantities Report'!$A1511,"+",""))), VALUE(SUBSTITUTE('Quantities Report'!$A1511,"+","")),IF('Quantities Report'!$A1511="Totals:","End of Project",$A1510))</f>
        <v>Station</v>
      </c>
      <c r="B1511" s="473" t="str">
        <f>IF(ISNUMBER('Quantities Report'!$A1511), "",TRIM(CLEAN(SUBSTITUTE('Quantities Report'!$A1511, CHAR(160), " "))))</f>
        <v/>
      </c>
      <c r="C1511" s="475">
        <f>'Quantities Report'!$D1511</f>
        <v>0</v>
      </c>
    </row>
    <row r="1512" spans="1:3" x14ac:dyDescent="0.25">
      <c r="A1512" s="532" t="str">
        <f>IF(ISNUMBER(VALUE(SUBSTITUTE('Quantities Report'!$A1512,"+",""))), VALUE(SUBSTITUTE('Quantities Report'!$A1512,"+","")),IF('Quantities Report'!$A1512="Totals:","End of Project",$A1511))</f>
        <v>Station</v>
      </c>
      <c r="B1512" s="473" t="str">
        <f>IF(ISNUMBER('Quantities Report'!$A1512), "",TRIM(CLEAN(SUBSTITUTE('Quantities Report'!$A1512, CHAR(160), " "))))</f>
        <v/>
      </c>
      <c r="C1512" s="475">
        <f>'Quantities Report'!$D1512</f>
        <v>0</v>
      </c>
    </row>
    <row r="1513" spans="1:3" x14ac:dyDescent="0.25">
      <c r="A1513" s="532" t="str">
        <f>IF(ISNUMBER(VALUE(SUBSTITUTE('Quantities Report'!$A1513,"+",""))), VALUE(SUBSTITUTE('Quantities Report'!$A1513,"+","")),IF('Quantities Report'!$A1513="Totals:","End of Project",$A1512))</f>
        <v>Station</v>
      </c>
      <c r="B1513" s="473" t="str">
        <f>IF(ISNUMBER('Quantities Report'!$A1513), "",TRIM(CLEAN(SUBSTITUTE('Quantities Report'!$A1513, CHAR(160), " "))))</f>
        <v/>
      </c>
      <c r="C1513" s="475">
        <f>'Quantities Report'!$D1513</f>
        <v>0</v>
      </c>
    </row>
    <row r="1514" spans="1:3" x14ac:dyDescent="0.25">
      <c r="A1514" s="532" t="str">
        <f>IF(ISNUMBER(VALUE(SUBSTITUTE('Quantities Report'!$A1514,"+",""))), VALUE(SUBSTITUTE('Quantities Report'!$A1514,"+","")),IF('Quantities Report'!$A1514="Totals:","End of Project",$A1513))</f>
        <v>Station</v>
      </c>
      <c r="B1514" s="473" t="str">
        <f>IF(ISNUMBER('Quantities Report'!$A1514), "",TRIM(CLEAN(SUBSTITUTE('Quantities Report'!$A1514, CHAR(160), " "))))</f>
        <v/>
      </c>
      <c r="C1514" s="475">
        <f>'Quantities Report'!$D1514</f>
        <v>0</v>
      </c>
    </row>
    <row r="1515" spans="1:3" x14ac:dyDescent="0.25">
      <c r="A1515" s="532" t="str">
        <f>IF(ISNUMBER(VALUE(SUBSTITUTE('Quantities Report'!$A1515,"+",""))), VALUE(SUBSTITUTE('Quantities Report'!$A1515,"+","")),IF('Quantities Report'!$A1515="Totals:","End of Project",$A1514))</f>
        <v>Station</v>
      </c>
      <c r="B1515" s="473" t="str">
        <f>IF(ISNUMBER('Quantities Report'!$A1515), "",TRIM(CLEAN(SUBSTITUTE('Quantities Report'!$A1515, CHAR(160), " "))))</f>
        <v/>
      </c>
      <c r="C1515" s="475">
        <f>'Quantities Report'!$D1515</f>
        <v>0</v>
      </c>
    </row>
    <row r="1516" spans="1:3" x14ac:dyDescent="0.25">
      <c r="A1516" s="532" t="str">
        <f>IF(ISNUMBER(VALUE(SUBSTITUTE('Quantities Report'!$A1516,"+",""))), VALUE(SUBSTITUTE('Quantities Report'!$A1516,"+","")),IF('Quantities Report'!$A1516="Totals:","End of Project",$A1515))</f>
        <v>Station</v>
      </c>
      <c r="B1516" s="473" t="str">
        <f>IF(ISNUMBER('Quantities Report'!$A1516), "",TRIM(CLEAN(SUBSTITUTE('Quantities Report'!$A1516, CHAR(160), " "))))</f>
        <v/>
      </c>
      <c r="C1516" s="475">
        <f>'Quantities Report'!$D1516</f>
        <v>0</v>
      </c>
    </row>
    <row r="1517" spans="1:3" x14ac:dyDescent="0.25">
      <c r="A1517" s="532" t="str">
        <f>IF(ISNUMBER(VALUE(SUBSTITUTE('Quantities Report'!$A1517,"+",""))), VALUE(SUBSTITUTE('Quantities Report'!$A1517,"+","")),IF('Quantities Report'!$A1517="Totals:","End of Project",$A1516))</f>
        <v>Station</v>
      </c>
      <c r="B1517" s="473" t="str">
        <f>IF(ISNUMBER('Quantities Report'!$A1517), "",TRIM(CLEAN(SUBSTITUTE('Quantities Report'!$A1517, CHAR(160), " "))))</f>
        <v/>
      </c>
      <c r="C1517" s="475">
        <f>'Quantities Report'!$D1517</f>
        <v>0</v>
      </c>
    </row>
    <row r="1518" spans="1:3" x14ac:dyDescent="0.25">
      <c r="A1518" s="532" t="str">
        <f>IF(ISNUMBER(VALUE(SUBSTITUTE('Quantities Report'!$A1518,"+",""))), VALUE(SUBSTITUTE('Quantities Report'!$A1518,"+","")),IF('Quantities Report'!$A1518="Totals:","End of Project",$A1517))</f>
        <v>Station</v>
      </c>
      <c r="B1518" s="473" t="str">
        <f>IF(ISNUMBER('Quantities Report'!$A1518), "",TRIM(CLEAN(SUBSTITUTE('Quantities Report'!$A1518, CHAR(160), " "))))</f>
        <v/>
      </c>
      <c r="C1518" s="475">
        <f>'Quantities Report'!$D1518</f>
        <v>0</v>
      </c>
    </row>
    <row r="1519" spans="1:3" x14ac:dyDescent="0.25">
      <c r="A1519" s="532" t="str">
        <f>IF(ISNUMBER(VALUE(SUBSTITUTE('Quantities Report'!$A1519,"+",""))), VALUE(SUBSTITUTE('Quantities Report'!$A1519,"+","")),IF('Quantities Report'!$A1519="Totals:","End of Project",$A1518))</f>
        <v>Station</v>
      </c>
      <c r="B1519" s="473" t="str">
        <f>IF(ISNUMBER('Quantities Report'!$A1519), "",TRIM(CLEAN(SUBSTITUTE('Quantities Report'!$A1519, CHAR(160), " "))))</f>
        <v/>
      </c>
      <c r="C1519" s="475">
        <f>'Quantities Report'!$D1519</f>
        <v>0</v>
      </c>
    </row>
    <row r="1520" spans="1:3" x14ac:dyDescent="0.25">
      <c r="A1520" s="532" t="str">
        <f>IF(ISNUMBER(VALUE(SUBSTITUTE('Quantities Report'!$A1520,"+",""))), VALUE(SUBSTITUTE('Quantities Report'!$A1520,"+","")),IF('Quantities Report'!$A1520="Totals:","End of Project",$A1519))</f>
        <v>Station</v>
      </c>
      <c r="B1520" s="473" t="str">
        <f>IF(ISNUMBER('Quantities Report'!$A1520), "",TRIM(CLEAN(SUBSTITUTE('Quantities Report'!$A1520, CHAR(160), " "))))</f>
        <v/>
      </c>
      <c r="C1520" s="475">
        <f>'Quantities Report'!$D1520</f>
        <v>0</v>
      </c>
    </row>
    <row r="1521" spans="1:3" x14ac:dyDescent="0.25">
      <c r="A1521" s="532" t="str">
        <f>IF(ISNUMBER(VALUE(SUBSTITUTE('Quantities Report'!$A1521,"+",""))), VALUE(SUBSTITUTE('Quantities Report'!$A1521,"+","")),IF('Quantities Report'!$A1521="Totals:","End of Project",$A1520))</f>
        <v>Station</v>
      </c>
      <c r="B1521" s="473" t="str">
        <f>IF(ISNUMBER('Quantities Report'!$A1521), "",TRIM(CLEAN(SUBSTITUTE('Quantities Report'!$A1521, CHAR(160), " "))))</f>
        <v/>
      </c>
      <c r="C1521" s="475">
        <f>'Quantities Report'!$D1521</f>
        <v>0</v>
      </c>
    </row>
    <row r="1522" spans="1:3" x14ac:dyDescent="0.25">
      <c r="A1522" s="532" t="str">
        <f>IF(ISNUMBER(VALUE(SUBSTITUTE('Quantities Report'!$A1522,"+",""))), VALUE(SUBSTITUTE('Quantities Report'!$A1522,"+","")),IF('Quantities Report'!$A1522="Totals:","End of Project",$A1521))</f>
        <v>Station</v>
      </c>
      <c r="B1522" s="473" t="str">
        <f>IF(ISNUMBER('Quantities Report'!$A1522), "",TRIM(CLEAN(SUBSTITUTE('Quantities Report'!$A1522, CHAR(160), " "))))</f>
        <v/>
      </c>
      <c r="C1522" s="475">
        <f>'Quantities Report'!$D1522</f>
        <v>0</v>
      </c>
    </row>
    <row r="1523" spans="1:3" x14ac:dyDescent="0.25">
      <c r="A1523" s="532" t="str">
        <f>IF(ISNUMBER(VALUE(SUBSTITUTE('Quantities Report'!$A1523,"+",""))), VALUE(SUBSTITUTE('Quantities Report'!$A1523,"+","")),IF('Quantities Report'!$A1523="Totals:","End of Project",$A1522))</f>
        <v>Station</v>
      </c>
      <c r="B1523" s="473" t="str">
        <f>IF(ISNUMBER('Quantities Report'!$A1523), "",TRIM(CLEAN(SUBSTITUTE('Quantities Report'!$A1523, CHAR(160), " "))))</f>
        <v/>
      </c>
      <c r="C1523" s="475">
        <f>'Quantities Report'!$D1523</f>
        <v>0</v>
      </c>
    </row>
    <row r="1524" spans="1:3" x14ac:dyDescent="0.25">
      <c r="A1524" s="532" t="str">
        <f>IF(ISNUMBER(VALUE(SUBSTITUTE('Quantities Report'!$A1524,"+",""))), VALUE(SUBSTITUTE('Quantities Report'!$A1524,"+","")),IF('Quantities Report'!$A1524="Totals:","End of Project",$A1523))</f>
        <v>Station</v>
      </c>
      <c r="B1524" s="473" t="str">
        <f>IF(ISNUMBER('Quantities Report'!$A1524), "",TRIM(CLEAN(SUBSTITUTE('Quantities Report'!$A1524, CHAR(160), " "))))</f>
        <v/>
      </c>
      <c r="C1524" s="475">
        <f>'Quantities Report'!$D1524</f>
        <v>0</v>
      </c>
    </row>
    <row r="1525" spans="1:3" x14ac:dyDescent="0.25">
      <c r="A1525" s="532" t="str">
        <f>IF(ISNUMBER(VALUE(SUBSTITUTE('Quantities Report'!$A1525,"+",""))), VALUE(SUBSTITUTE('Quantities Report'!$A1525,"+","")),IF('Quantities Report'!$A1525="Totals:","End of Project",$A1524))</f>
        <v>Station</v>
      </c>
      <c r="B1525" s="473" t="str">
        <f>IF(ISNUMBER('Quantities Report'!$A1525), "",TRIM(CLEAN(SUBSTITUTE('Quantities Report'!$A1525, CHAR(160), " "))))</f>
        <v/>
      </c>
      <c r="C1525" s="475">
        <f>'Quantities Report'!$D1525</f>
        <v>0</v>
      </c>
    </row>
    <row r="1526" spans="1:3" x14ac:dyDescent="0.25">
      <c r="A1526" s="532" t="str">
        <f>IF(ISNUMBER(VALUE(SUBSTITUTE('Quantities Report'!$A1526,"+",""))), VALUE(SUBSTITUTE('Quantities Report'!$A1526,"+","")),IF('Quantities Report'!$A1526="Totals:","End of Project",$A1525))</f>
        <v>Station</v>
      </c>
      <c r="B1526" s="473" t="str">
        <f>IF(ISNUMBER('Quantities Report'!$A1526), "",TRIM(CLEAN(SUBSTITUTE('Quantities Report'!$A1526, CHAR(160), " "))))</f>
        <v/>
      </c>
      <c r="C1526" s="475">
        <f>'Quantities Report'!$D1526</f>
        <v>0</v>
      </c>
    </row>
    <row r="1527" spans="1:3" x14ac:dyDescent="0.25">
      <c r="A1527" s="532" t="str">
        <f>IF(ISNUMBER(VALUE(SUBSTITUTE('Quantities Report'!$A1527,"+",""))), VALUE(SUBSTITUTE('Quantities Report'!$A1527,"+","")),IF('Quantities Report'!$A1527="Totals:","End of Project",$A1526))</f>
        <v>Station</v>
      </c>
      <c r="B1527" s="473" t="str">
        <f>IF(ISNUMBER('Quantities Report'!$A1527), "",TRIM(CLEAN(SUBSTITUTE('Quantities Report'!$A1527, CHAR(160), " "))))</f>
        <v/>
      </c>
      <c r="C1527" s="475">
        <f>'Quantities Report'!$D1527</f>
        <v>0</v>
      </c>
    </row>
    <row r="1528" spans="1:3" x14ac:dyDescent="0.25">
      <c r="A1528" s="532" t="str">
        <f>IF(ISNUMBER(VALUE(SUBSTITUTE('Quantities Report'!$A1528,"+",""))), VALUE(SUBSTITUTE('Quantities Report'!$A1528,"+","")),IF('Quantities Report'!$A1528="Totals:","End of Project",$A1527))</f>
        <v>Station</v>
      </c>
      <c r="B1528" s="473" t="str">
        <f>IF(ISNUMBER('Quantities Report'!$A1528), "",TRIM(CLEAN(SUBSTITUTE('Quantities Report'!$A1528, CHAR(160), " "))))</f>
        <v/>
      </c>
      <c r="C1528" s="475">
        <f>'Quantities Report'!$D1528</f>
        <v>0</v>
      </c>
    </row>
    <row r="1529" spans="1:3" x14ac:dyDescent="0.25">
      <c r="A1529" s="532" t="str">
        <f>IF(ISNUMBER(VALUE(SUBSTITUTE('Quantities Report'!$A1529,"+",""))), VALUE(SUBSTITUTE('Quantities Report'!$A1529,"+","")),IF('Quantities Report'!$A1529="Totals:","End of Project",$A1528))</f>
        <v>Station</v>
      </c>
      <c r="B1529" s="473" t="str">
        <f>IF(ISNUMBER('Quantities Report'!$A1529), "",TRIM(CLEAN(SUBSTITUTE('Quantities Report'!$A1529, CHAR(160), " "))))</f>
        <v/>
      </c>
      <c r="C1529" s="475">
        <f>'Quantities Report'!$D1529</f>
        <v>0</v>
      </c>
    </row>
    <row r="1530" spans="1:3" x14ac:dyDescent="0.25">
      <c r="A1530" s="532" t="str">
        <f>IF(ISNUMBER(VALUE(SUBSTITUTE('Quantities Report'!$A1530,"+",""))), VALUE(SUBSTITUTE('Quantities Report'!$A1530,"+","")),IF('Quantities Report'!$A1530="Totals:","End of Project",$A1529))</f>
        <v>Station</v>
      </c>
      <c r="B1530" s="473" t="str">
        <f>IF(ISNUMBER('Quantities Report'!$A1530), "",TRIM(CLEAN(SUBSTITUTE('Quantities Report'!$A1530, CHAR(160), " "))))</f>
        <v/>
      </c>
      <c r="C1530" s="475">
        <f>'Quantities Report'!$D1530</f>
        <v>0</v>
      </c>
    </row>
    <row r="1531" spans="1:3" x14ac:dyDescent="0.25">
      <c r="A1531" s="532" t="str">
        <f>IF(ISNUMBER(VALUE(SUBSTITUTE('Quantities Report'!$A1531,"+",""))), VALUE(SUBSTITUTE('Quantities Report'!$A1531,"+","")),IF('Quantities Report'!$A1531="Totals:","End of Project",$A1530))</f>
        <v>Station</v>
      </c>
      <c r="B1531" s="473" t="str">
        <f>IF(ISNUMBER('Quantities Report'!$A1531), "",TRIM(CLEAN(SUBSTITUTE('Quantities Report'!$A1531, CHAR(160), " "))))</f>
        <v/>
      </c>
      <c r="C1531" s="475">
        <f>'Quantities Report'!$D1531</f>
        <v>0</v>
      </c>
    </row>
    <row r="1532" spans="1:3" x14ac:dyDescent="0.25">
      <c r="A1532" s="532" t="str">
        <f>IF(ISNUMBER(VALUE(SUBSTITUTE('Quantities Report'!$A1532,"+",""))), VALUE(SUBSTITUTE('Quantities Report'!$A1532,"+","")),IF('Quantities Report'!$A1532="Totals:","End of Project",$A1531))</f>
        <v>Station</v>
      </c>
      <c r="B1532" s="473" t="str">
        <f>IF(ISNUMBER('Quantities Report'!$A1532), "",TRIM(CLEAN(SUBSTITUTE('Quantities Report'!$A1532, CHAR(160), " "))))</f>
        <v/>
      </c>
      <c r="C1532" s="475">
        <f>'Quantities Report'!$D1532</f>
        <v>0</v>
      </c>
    </row>
    <row r="1533" spans="1:3" x14ac:dyDescent="0.25">
      <c r="A1533" s="532" t="str">
        <f>IF(ISNUMBER(VALUE(SUBSTITUTE('Quantities Report'!$A1533,"+",""))), VALUE(SUBSTITUTE('Quantities Report'!$A1533,"+","")),IF('Quantities Report'!$A1533="Totals:","End of Project",$A1532))</f>
        <v>Station</v>
      </c>
      <c r="B1533" s="473" t="str">
        <f>IF(ISNUMBER('Quantities Report'!$A1533), "",TRIM(CLEAN(SUBSTITUTE('Quantities Report'!$A1533, CHAR(160), " "))))</f>
        <v/>
      </c>
      <c r="C1533" s="475">
        <f>'Quantities Report'!$D1533</f>
        <v>0</v>
      </c>
    </row>
    <row r="1534" spans="1:3" x14ac:dyDescent="0.25">
      <c r="A1534" s="532" t="str">
        <f>IF(ISNUMBER(VALUE(SUBSTITUTE('Quantities Report'!$A1534,"+",""))), VALUE(SUBSTITUTE('Quantities Report'!$A1534,"+","")),IF('Quantities Report'!$A1534="Totals:","End of Project",$A1533))</f>
        <v>Station</v>
      </c>
      <c r="B1534" s="473" t="str">
        <f>IF(ISNUMBER('Quantities Report'!$A1534), "",TRIM(CLEAN(SUBSTITUTE('Quantities Report'!$A1534, CHAR(160), " "))))</f>
        <v/>
      </c>
      <c r="C1534" s="475">
        <f>'Quantities Report'!$D1534</f>
        <v>0</v>
      </c>
    </row>
    <row r="1535" spans="1:3" x14ac:dyDescent="0.25">
      <c r="A1535" s="532" t="str">
        <f>IF(ISNUMBER(VALUE(SUBSTITUTE('Quantities Report'!$A1535,"+",""))), VALUE(SUBSTITUTE('Quantities Report'!$A1535,"+","")),IF('Quantities Report'!$A1535="Totals:","End of Project",$A1534))</f>
        <v>Station</v>
      </c>
      <c r="B1535" s="473" t="str">
        <f>IF(ISNUMBER('Quantities Report'!$A1535), "",TRIM(CLEAN(SUBSTITUTE('Quantities Report'!$A1535, CHAR(160), " "))))</f>
        <v/>
      </c>
      <c r="C1535" s="475">
        <f>'Quantities Report'!$D1535</f>
        <v>0</v>
      </c>
    </row>
    <row r="1536" spans="1:3" x14ac:dyDescent="0.25">
      <c r="A1536" s="532" t="str">
        <f>IF(ISNUMBER(VALUE(SUBSTITUTE('Quantities Report'!$A1536,"+",""))), VALUE(SUBSTITUTE('Quantities Report'!$A1536,"+","")),IF('Quantities Report'!$A1536="Totals:","End of Project",$A1535))</f>
        <v>Station</v>
      </c>
      <c r="B1536" s="473" t="str">
        <f>IF(ISNUMBER('Quantities Report'!$A1536), "",TRIM(CLEAN(SUBSTITUTE('Quantities Report'!$A1536, CHAR(160), " "))))</f>
        <v/>
      </c>
      <c r="C1536" s="475">
        <f>'Quantities Report'!$D1536</f>
        <v>0</v>
      </c>
    </row>
    <row r="1537" spans="1:3" x14ac:dyDescent="0.25">
      <c r="A1537" s="532" t="str">
        <f>IF(ISNUMBER(VALUE(SUBSTITUTE('Quantities Report'!$A1537,"+",""))), VALUE(SUBSTITUTE('Quantities Report'!$A1537,"+","")),IF('Quantities Report'!$A1537="Totals:","End of Project",$A1536))</f>
        <v>Station</v>
      </c>
      <c r="B1537" s="473" t="str">
        <f>IF(ISNUMBER('Quantities Report'!$A1537), "",TRIM(CLEAN(SUBSTITUTE('Quantities Report'!$A1537, CHAR(160), " "))))</f>
        <v/>
      </c>
      <c r="C1537" s="475">
        <f>'Quantities Report'!$D1537</f>
        <v>0</v>
      </c>
    </row>
    <row r="1538" spans="1:3" x14ac:dyDescent="0.25">
      <c r="A1538" s="532" t="str">
        <f>IF(ISNUMBER(VALUE(SUBSTITUTE('Quantities Report'!$A1538,"+",""))), VALUE(SUBSTITUTE('Quantities Report'!$A1538,"+","")),IF('Quantities Report'!$A1538="Totals:","End of Project",$A1537))</f>
        <v>Station</v>
      </c>
      <c r="B1538" s="473" t="str">
        <f>IF(ISNUMBER('Quantities Report'!$A1538), "",TRIM(CLEAN(SUBSTITUTE('Quantities Report'!$A1538, CHAR(160), " "))))</f>
        <v/>
      </c>
      <c r="C1538" s="475">
        <f>'Quantities Report'!$D1538</f>
        <v>0</v>
      </c>
    </row>
    <row r="1539" spans="1:3" x14ac:dyDescent="0.25">
      <c r="A1539" s="532" t="str">
        <f>IF(ISNUMBER(VALUE(SUBSTITUTE('Quantities Report'!$A1539,"+",""))), VALUE(SUBSTITUTE('Quantities Report'!$A1539,"+","")),IF('Quantities Report'!$A1539="Totals:","End of Project",$A1538))</f>
        <v>Station</v>
      </c>
      <c r="B1539" s="473" t="str">
        <f>IF(ISNUMBER('Quantities Report'!$A1539), "",TRIM(CLEAN(SUBSTITUTE('Quantities Report'!$A1539, CHAR(160), " "))))</f>
        <v/>
      </c>
      <c r="C1539" s="475">
        <f>'Quantities Report'!$D1539</f>
        <v>0</v>
      </c>
    </row>
    <row r="1540" spans="1:3" x14ac:dyDescent="0.25">
      <c r="A1540" s="532" t="str">
        <f>IF(ISNUMBER(VALUE(SUBSTITUTE('Quantities Report'!$A1540,"+",""))), VALUE(SUBSTITUTE('Quantities Report'!$A1540,"+","")),IF('Quantities Report'!$A1540="Totals:","End of Project",$A1539))</f>
        <v>Station</v>
      </c>
      <c r="B1540" s="473" t="str">
        <f>IF(ISNUMBER('Quantities Report'!$A1540), "",TRIM(CLEAN(SUBSTITUTE('Quantities Report'!$A1540, CHAR(160), " "))))</f>
        <v/>
      </c>
      <c r="C1540" s="475">
        <f>'Quantities Report'!$D1540</f>
        <v>0</v>
      </c>
    </row>
    <row r="1541" spans="1:3" x14ac:dyDescent="0.25">
      <c r="A1541" s="532" t="str">
        <f>IF(ISNUMBER(VALUE(SUBSTITUTE('Quantities Report'!$A1541,"+",""))), VALUE(SUBSTITUTE('Quantities Report'!$A1541,"+","")),IF('Quantities Report'!$A1541="Totals:","End of Project",$A1540))</f>
        <v>Station</v>
      </c>
      <c r="B1541" s="473" t="str">
        <f>IF(ISNUMBER('Quantities Report'!$A1541), "",TRIM(CLEAN(SUBSTITUTE('Quantities Report'!$A1541, CHAR(160), " "))))</f>
        <v/>
      </c>
      <c r="C1541" s="475">
        <f>'Quantities Report'!$D1541</f>
        <v>0</v>
      </c>
    </row>
    <row r="1542" spans="1:3" x14ac:dyDescent="0.25">
      <c r="A1542" s="532" t="str">
        <f>IF(ISNUMBER(VALUE(SUBSTITUTE('Quantities Report'!$A1542,"+",""))), VALUE(SUBSTITUTE('Quantities Report'!$A1542,"+","")),IF('Quantities Report'!$A1542="Totals:","End of Project",$A1541))</f>
        <v>Station</v>
      </c>
      <c r="B1542" s="473" t="str">
        <f>IF(ISNUMBER('Quantities Report'!$A1542), "",TRIM(CLEAN(SUBSTITUTE('Quantities Report'!$A1542, CHAR(160), " "))))</f>
        <v/>
      </c>
      <c r="C1542" s="475">
        <f>'Quantities Report'!$D1542</f>
        <v>0</v>
      </c>
    </row>
    <row r="1543" spans="1:3" x14ac:dyDescent="0.25">
      <c r="A1543" s="532" t="str">
        <f>IF(ISNUMBER(VALUE(SUBSTITUTE('Quantities Report'!$A1543,"+",""))), VALUE(SUBSTITUTE('Quantities Report'!$A1543,"+","")),IF('Quantities Report'!$A1543="Totals:","End of Project",$A1542))</f>
        <v>Station</v>
      </c>
      <c r="B1543" s="473" t="str">
        <f>IF(ISNUMBER('Quantities Report'!$A1543), "",TRIM(CLEAN(SUBSTITUTE('Quantities Report'!$A1543, CHAR(160), " "))))</f>
        <v/>
      </c>
      <c r="C1543" s="475">
        <f>'Quantities Report'!$D1543</f>
        <v>0</v>
      </c>
    </row>
    <row r="1544" spans="1:3" x14ac:dyDescent="0.25">
      <c r="A1544" s="532" t="str">
        <f>IF(ISNUMBER(VALUE(SUBSTITUTE('Quantities Report'!$A1544,"+",""))), VALUE(SUBSTITUTE('Quantities Report'!$A1544,"+","")),IF('Quantities Report'!$A1544="Totals:","End of Project",$A1543))</f>
        <v>Station</v>
      </c>
      <c r="B1544" s="473" t="str">
        <f>IF(ISNUMBER('Quantities Report'!$A1544), "",TRIM(CLEAN(SUBSTITUTE('Quantities Report'!$A1544, CHAR(160), " "))))</f>
        <v/>
      </c>
      <c r="C1544" s="475">
        <f>'Quantities Report'!$D1544</f>
        <v>0</v>
      </c>
    </row>
    <row r="1545" spans="1:3" x14ac:dyDescent="0.25">
      <c r="A1545" s="532" t="str">
        <f>IF(ISNUMBER(VALUE(SUBSTITUTE('Quantities Report'!$A1545,"+",""))), VALUE(SUBSTITUTE('Quantities Report'!$A1545,"+","")),IF('Quantities Report'!$A1545="Totals:","End of Project",$A1544))</f>
        <v>Station</v>
      </c>
      <c r="B1545" s="473" t="str">
        <f>IF(ISNUMBER('Quantities Report'!$A1545), "",TRIM(CLEAN(SUBSTITUTE('Quantities Report'!$A1545, CHAR(160), " "))))</f>
        <v/>
      </c>
      <c r="C1545" s="475">
        <f>'Quantities Report'!$D1545</f>
        <v>0</v>
      </c>
    </row>
    <row r="1546" spans="1:3" x14ac:dyDescent="0.25">
      <c r="A1546" s="532" t="str">
        <f>IF(ISNUMBER(VALUE(SUBSTITUTE('Quantities Report'!$A1546,"+",""))), VALUE(SUBSTITUTE('Quantities Report'!$A1546,"+","")),IF('Quantities Report'!$A1546="Totals:","End of Project",$A1545))</f>
        <v>Station</v>
      </c>
      <c r="B1546" s="473" t="str">
        <f>IF(ISNUMBER('Quantities Report'!$A1546), "",TRIM(CLEAN(SUBSTITUTE('Quantities Report'!$A1546, CHAR(160), " "))))</f>
        <v/>
      </c>
      <c r="C1546" s="475">
        <f>'Quantities Report'!$D1546</f>
        <v>0</v>
      </c>
    </row>
    <row r="1547" spans="1:3" x14ac:dyDescent="0.25">
      <c r="A1547" s="532" t="str">
        <f>IF(ISNUMBER(VALUE(SUBSTITUTE('Quantities Report'!$A1547,"+",""))), VALUE(SUBSTITUTE('Quantities Report'!$A1547,"+","")),IF('Quantities Report'!$A1547="Totals:","End of Project",$A1546))</f>
        <v>Station</v>
      </c>
      <c r="B1547" s="473" t="str">
        <f>IF(ISNUMBER('Quantities Report'!$A1547), "",TRIM(CLEAN(SUBSTITUTE('Quantities Report'!$A1547, CHAR(160), " "))))</f>
        <v/>
      </c>
      <c r="C1547" s="475">
        <f>'Quantities Report'!$D1547</f>
        <v>0</v>
      </c>
    </row>
    <row r="1548" spans="1:3" x14ac:dyDescent="0.25">
      <c r="A1548" s="532" t="str">
        <f>IF(ISNUMBER(VALUE(SUBSTITUTE('Quantities Report'!$A1548,"+",""))), VALUE(SUBSTITUTE('Quantities Report'!$A1548,"+","")),IF('Quantities Report'!$A1548="Totals:","End of Project",$A1547))</f>
        <v>Station</v>
      </c>
      <c r="B1548" s="473" t="str">
        <f>IF(ISNUMBER('Quantities Report'!$A1548), "",TRIM(CLEAN(SUBSTITUTE('Quantities Report'!$A1548, CHAR(160), " "))))</f>
        <v/>
      </c>
      <c r="C1548" s="475">
        <f>'Quantities Report'!$D1548</f>
        <v>0</v>
      </c>
    </row>
    <row r="1549" spans="1:3" x14ac:dyDescent="0.25">
      <c r="A1549" s="532" t="str">
        <f>IF(ISNUMBER(VALUE(SUBSTITUTE('Quantities Report'!$A1549,"+",""))), VALUE(SUBSTITUTE('Quantities Report'!$A1549,"+","")),IF('Quantities Report'!$A1549="Totals:","End of Project",$A1548))</f>
        <v>Station</v>
      </c>
      <c r="B1549" s="473" t="str">
        <f>IF(ISNUMBER('Quantities Report'!$A1549), "",TRIM(CLEAN(SUBSTITUTE('Quantities Report'!$A1549, CHAR(160), " "))))</f>
        <v/>
      </c>
      <c r="C1549" s="475">
        <f>'Quantities Report'!$D1549</f>
        <v>0</v>
      </c>
    </row>
    <row r="1550" spans="1:3" x14ac:dyDescent="0.25">
      <c r="A1550" s="532" t="str">
        <f>IF(ISNUMBER(VALUE(SUBSTITUTE('Quantities Report'!$A1550,"+",""))), VALUE(SUBSTITUTE('Quantities Report'!$A1550,"+","")),IF('Quantities Report'!$A1550="Totals:","End of Project",$A1549))</f>
        <v>Station</v>
      </c>
      <c r="B1550" s="473" t="str">
        <f>IF(ISNUMBER('Quantities Report'!$A1550), "",TRIM(CLEAN(SUBSTITUTE('Quantities Report'!$A1550, CHAR(160), " "))))</f>
        <v/>
      </c>
      <c r="C1550" s="475">
        <f>'Quantities Report'!$D1550</f>
        <v>0</v>
      </c>
    </row>
    <row r="1551" spans="1:3" x14ac:dyDescent="0.25">
      <c r="A1551" s="532" t="str">
        <f>IF(ISNUMBER(VALUE(SUBSTITUTE('Quantities Report'!$A1551,"+",""))), VALUE(SUBSTITUTE('Quantities Report'!$A1551,"+","")),IF('Quantities Report'!$A1551="Totals:","End of Project",$A1550))</f>
        <v>Station</v>
      </c>
      <c r="B1551" s="473" t="str">
        <f>IF(ISNUMBER('Quantities Report'!$A1551), "",TRIM(CLEAN(SUBSTITUTE('Quantities Report'!$A1551, CHAR(160), " "))))</f>
        <v/>
      </c>
      <c r="C1551" s="475">
        <f>'Quantities Report'!$D1551</f>
        <v>0</v>
      </c>
    </row>
    <row r="1552" spans="1:3" x14ac:dyDescent="0.25">
      <c r="A1552" s="532" t="str">
        <f>IF(ISNUMBER(VALUE(SUBSTITUTE('Quantities Report'!$A1552,"+",""))), VALUE(SUBSTITUTE('Quantities Report'!$A1552,"+","")),IF('Quantities Report'!$A1552="Totals:","End of Project",$A1551))</f>
        <v>Station</v>
      </c>
      <c r="B1552" s="473" t="str">
        <f>IF(ISNUMBER('Quantities Report'!$A1552), "",TRIM(CLEAN(SUBSTITUTE('Quantities Report'!$A1552, CHAR(160), " "))))</f>
        <v/>
      </c>
      <c r="C1552" s="475">
        <f>'Quantities Report'!$D1552</f>
        <v>0</v>
      </c>
    </row>
    <row r="1553" spans="1:3" x14ac:dyDescent="0.25">
      <c r="A1553" s="532" t="str">
        <f>IF(ISNUMBER(VALUE(SUBSTITUTE('Quantities Report'!$A1553,"+",""))), VALUE(SUBSTITUTE('Quantities Report'!$A1553,"+","")),IF('Quantities Report'!$A1553="Totals:","End of Project",$A1552))</f>
        <v>Station</v>
      </c>
      <c r="B1553" s="473" t="str">
        <f>IF(ISNUMBER('Quantities Report'!$A1553), "",TRIM(CLEAN(SUBSTITUTE('Quantities Report'!$A1553, CHAR(160), " "))))</f>
        <v/>
      </c>
      <c r="C1553" s="475">
        <f>'Quantities Report'!$D1553</f>
        <v>0</v>
      </c>
    </row>
    <row r="1554" spans="1:3" x14ac:dyDescent="0.25">
      <c r="A1554" s="532" t="str">
        <f>IF(ISNUMBER(VALUE(SUBSTITUTE('Quantities Report'!$A1554,"+",""))), VALUE(SUBSTITUTE('Quantities Report'!$A1554,"+","")),IF('Quantities Report'!$A1554="Totals:","End of Project",$A1553))</f>
        <v>Station</v>
      </c>
      <c r="B1554" s="473" t="str">
        <f>IF(ISNUMBER('Quantities Report'!$A1554), "",TRIM(CLEAN(SUBSTITUTE('Quantities Report'!$A1554, CHAR(160), " "))))</f>
        <v/>
      </c>
      <c r="C1554" s="475">
        <f>'Quantities Report'!$D1554</f>
        <v>0</v>
      </c>
    </row>
    <row r="1555" spans="1:3" x14ac:dyDescent="0.25">
      <c r="A1555" s="532" t="str">
        <f>IF(ISNUMBER(VALUE(SUBSTITUTE('Quantities Report'!$A1555,"+",""))), VALUE(SUBSTITUTE('Quantities Report'!$A1555,"+","")),IF('Quantities Report'!$A1555="Totals:","End of Project",$A1554))</f>
        <v>Station</v>
      </c>
      <c r="B1555" s="473" t="str">
        <f>IF(ISNUMBER('Quantities Report'!$A1555), "",TRIM(CLEAN(SUBSTITUTE('Quantities Report'!$A1555, CHAR(160), " "))))</f>
        <v/>
      </c>
      <c r="C1555" s="475">
        <f>'Quantities Report'!$D1555</f>
        <v>0</v>
      </c>
    </row>
    <row r="1556" spans="1:3" x14ac:dyDescent="0.25">
      <c r="A1556" s="532" t="str">
        <f>IF(ISNUMBER(VALUE(SUBSTITUTE('Quantities Report'!$A1556,"+",""))), VALUE(SUBSTITUTE('Quantities Report'!$A1556,"+","")),IF('Quantities Report'!$A1556="Totals:","End of Project",$A1555))</f>
        <v>Station</v>
      </c>
      <c r="B1556" s="473" t="str">
        <f>IF(ISNUMBER('Quantities Report'!$A1556), "",TRIM(CLEAN(SUBSTITUTE('Quantities Report'!$A1556, CHAR(160), " "))))</f>
        <v/>
      </c>
      <c r="C1556" s="475">
        <f>'Quantities Report'!$D1556</f>
        <v>0</v>
      </c>
    </row>
    <row r="1557" spans="1:3" x14ac:dyDescent="0.25">
      <c r="A1557" s="532" t="str">
        <f>IF(ISNUMBER(VALUE(SUBSTITUTE('Quantities Report'!$A1557,"+",""))), VALUE(SUBSTITUTE('Quantities Report'!$A1557,"+","")),IF('Quantities Report'!$A1557="Totals:","End of Project",$A1556))</f>
        <v>Station</v>
      </c>
      <c r="B1557" s="473" t="str">
        <f>IF(ISNUMBER('Quantities Report'!$A1557), "",TRIM(CLEAN(SUBSTITUTE('Quantities Report'!$A1557, CHAR(160), " "))))</f>
        <v/>
      </c>
      <c r="C1557" s="475">
        <f>'Quantities Report'!$D1557</f>
        <v>0</v>
      </c>
    </row>
    <row r="1558" spans="1:3" x14ac:dyDescent="0.25">
      <c r="A1558" s="532" t="str">
        <f>IF(ISNUMBER(VALUE(SUBSTITUTE('Quantities Report'!$A1558,"+",""))), VALUE(SUBSTITUTE('Quantities Report'!$A1558,"+","")),IF('Quantities Report'!$A1558="Totals:","End of Project",$A1557))</f>
        <v>Station</v>
      </c>
      <c r="B1558" s="473" t="str">
        <f>IF(ISNUMBER('Quantities Report'!$A1558), "",TRIM(CLEAN(SUBSTITUTE('Quantities Report'!$A1558, CHAR(160), " "))))</f>
        <v/>
      </c>
      <c r="C1558" s="475">
        <f>'Quantities Report'!$D1558</f>
        <v>0</v>
      </c>
    </row>
    <row r="1559" spans="1:3" x14ac:dyDescent="0.25">
      <c r="A1559" s="532" t="str">
        <f>IF(ISNUMBER(VALUE(SUBSTITUTE('Quantities Report'!$A1559,"+",""))), VALUE(SUBSTITUTE('Quantities Report'!$A1559,"+","")),IF('Quantities Report'!$A1559="Totals:","End of Project",$A1558))</f>
        <v>Station</v>
      </c>
      <c r="B1559" s="473" t="str">
        <f>IF(ISNUMBER('Quantities Report'!$A1559), "",TRIM(CLEAN(SUBSTITUTE('Quantities Report'!$A1559, CHAR(160), " "))))</f>
        <v/>
      </c>
      <c r="C1559" s="475">
        <f>'Quantities Report'!$D1559</f>
        <v>0</v>
      </c>
    </row>
    <row r="1560" spans="1:3" x14ac:dyDescent="0.25">
      <c r="A1560" s="532" t="str">
        <f>IF(ISNUMBER(VALUE(SUBSTITUTE('Quantities Report'!$A1560,"+",""))), VALUE(SUBSTITUTE('Quantities Report'!$A1560,"+","")),IF('Quantities Report'!$A1560="Totals:","End of Project",$A1559))</f>
        <v>Station</v>
      </c>
      <c r="B1560" s="473" t="str">
        <f>IF(ISNUMBER('Quantities Report'!$A1560), "",TRIM(CLEAN(SUBSTITUTE('Quantities Report'!$A1560, CHAR(160), " "))))</f>
        <v/>
      </c>
      <c r="C1560" s="475">
        <f>'Quantities Report'!$D1560</f>
        <v>0</v>
      </c>
    </row>
    <row r="1561" spans="1:3" x14ac:dyDescent="0.25">
      <c r="A1561" s="532" t="str">
        <f>IF(ISNUMBER(VALUE(SUBSTITUTE('Quantities Report'!$A1561,"+",""))), VALUE(SUBSTITUTE('Quantities Report'!$A1561,"+","")),IF('Quantities Report'!$A1561="Totals:","End of Project",$A1560))</f>
        <v>Station</v>
      </c>
      <c r="B1561" s="473" t="str">
        <f>IF(ISNUMBER('Quantities Report'!$A1561), "",TRIM(CLEAN(SUBSTITUTE('Quantities Report'!$A1561, CHAR(160), " "))))</f>
        <v/>
      </c>
      <c r="C1561" s="475">
        <f>'Quantities Report'!$D1561</f>
        <v>0</v>
      </c>
    </row>
    <row r="1562" spans="1:3" x14ac:dyDescent="0.25">
      <c r="A1562" s="532" t="str">
        <f>IF(ISNUMBER(VALUE(SUBSTITUTE('Quantities Report'!$A1562,"+",""))), VALUE(SUBSTITUTE('Quantities Report'!$A1562,"+","")),IF('Quantities Report'!$A1562="Totals:","End of Project",$A1561))</f>
        <v>Station</v>
      </c>
      <c r="B1562" s="473" t="str">
        <f>IF(ISNUMBER('Quantities Report'!$A1562), "",TRIM(CLEAN(SUBSTITUTE('Quantities Report'!$A1562, CHAR(160), " "))))</f>
        <v/>
      </c>
      <c r="C1562" s="475">
        <f>'Quantities Report'!$D1562</f>
        <v>0</v>
      </c>
    </row>
    <row r="1563" spans="1:3" x14ac:dyDescent="0.25">
      <c r="A1563" s="532" t="str">
        <f>IF(ISNUMBER(VALUE(SUBSTITUTE('Quantities Report'!$A1563,"+",""))), VALUE(SUBSTITUTE('Quantities Report'!$A1563,"+","")),IF('Quantities Report'!$A1563="Totals:","End of Project",$A1562))</f>
        <v>Station</v>
      </c>
      <c r="B1563" s="473" t="str">
        <f>IF(ISNUMBER('Quantities Report'!$A1563), "",TRIM(CLEAN(SUBSTITUTE('Quantities Report'!$A1563, CHAR(160), " "))))</f>
        <v/>
      </c>
      <c r="C1563" s="475">
        <f>'Quantities Report'!$D1563</f>
        <v>0</v>
      </c>
    </row>
    <row r="1564" spans="1:3" x14ac:dyDescent="0.25">
      <c r="A1564" s="532" t="str">
        <f>IF(ISNUMBER(VALUE(SUBSTITUTE('Quantities Report'!$A1564,"+",""))), VALUE(SUBSTITUTE('Quantities Report'!$A1564,"+","")),IF('Quantities Report'!$A1564="Totals:","End of Project",$A1563))</f>
        <v>Station</v>
      </c>
      <c r="B1564" s="473" t="str">
        <f>IF(ISNUMBER('Quantities Report'!$A1564), "",TRIM(CLEAN(SUBSTITUTE('Quantities Report'!$A1564, CHAR(160), " "))))</f>
        <v/>
      </c>
      <c r="C1564" s="475">
        <f>'Quantities Report'!$D1564</f>
        <v>0</v>
      </c>
    </row>
    <row r="1565" spans="1:3" x14ac:dyDescent="0.25">
      <c r="A1565" s="532" t="str">
        <f>IF(ISNUMBER(VALUE(SUBSTITUTE('Quantities Report'!$A1565,"+",""))), VALUE(SUBSTITUTE('Quantities Report'!$A1565,"+","")),IF('Quantities Report'!$A1565="Totals:","End of Project",$A1564))</f>
        <v>Station</v>
      </c>
      <c r="B1565" s="473" t="str">
        <f>IF(ISNUMBER('Quantities Report'!$A1565), "",TRIM(CLEAN(SUBSTITUTE('Quantities Report'!$A1565, CHAR(160), " "))))</f>
        <v/>
      </c>
      <c r="C1565" s="475">
        <f>'Quantities Report'!$D1565</f>
        <v>0</v>
      </c>
    </row>
    <row r="1566" spans="1:3" x14ac:dyDescent="0.25">
      <c r="A1566" s="532" t="str">
        <f>IF(ISNUMBER(VALUE(SUBSTITUTE('Quantities Report'!$A1566,"+",""))), VALUE(SUBSTITUTE('Quantities Report'!$A1566,"+","")),IF('Quantities Report'!$A1566="Totals:","End of Project",$A1565))</f>
        <v>Station</v>
      </c>
      <c r="B1566" s="473" t="str">
        <f>IF(ISNUMBER('Quantities Report'!$A1566), "",TRIM(CLEAN(SUBSTITUTE('Quantities Report'!$A1566, CHAR(160), " "))))</f>
        <v/>
      </c>
      <c r="C1566" s="475">
        <f>'Quantities Report'!$D1566</f>
        <v>0</v>
      </c>
    </row>
    <row r="1567" spans="1:3" x14ac:dyDescent="0.25">
      <c r="A1567" s="532" t="str">
        <f>IF(ISNUMBER(VALUE(SUBSTITUTE('Quantities Report'!$A1567,"+",""))), VALUE(SUBSTITUTE('Quantities Report'!$A1567,"+","")),IF('Quantities Report'!$A1567="Totals:","End of Project",$A1566))</f>
        <v>Station</v>
      </c>
      <c r="B1567" s="473" t="str">
        <f>IF(ISNUMBER('Quantities Report'!$A1567), "",TRIM(CLEAN(SUBSTITUTE('Quantities Report'!$A1567, CHAR(160), " "))))</f>
        <v/>
      </c>
      <c r="C1567" s="475">
        <f>'Quantities Report'!$D1567</f>
        <v>0</v>
      </c>
    </row>
    <row r="1568" spans="1:3" x14ac:dyDescent="0.25">
      <c r="A1568" s="532" t="str">
        <f>IF(ISNUMBER(VALUE(SUBSTITUTE('Quantities Report'!$A1568,"+",""))), VALUE(SUBSTITUTE('Quantities Report'!$A1568,"+","")),IF('Quantities Report'!$A1568="Totals:","End of Project",$A1567))</f>
        <v>Station</v>
      </c>
      <c r="B1568" s="473" t="str">
        <f>IF(ISNUMBER('Quantities Report'!$A1568), "",TRIM(CLEAN(SUBSTITUTE('Quantities Report'!$A1568, CHAR(160), " "))))</f>
        <v/>
      </c>
      <c r="C1568" s="475">
        <f>'Quantities Report'!$D1568</f>
        <v>0</v>
      </c>
    </row>
    <row r="1569" spans="1:3" x14ac:dyDescent="0.25">
      <c r="A1569" s="532" t="str">
        <f>IF(ISNUMBER(VALUE(SUBSTITUTE('Quantities Report'!$A1569,"+",""))), VALUE(SUBSTITUTE('Quantities Report'!$A1569,"+","")),IF('Quantities Report'!$A1569="Totals:","End of Project",$A1568))</f>
        <v>Station</v>
      </c>
      <c r="B1569" s="473" t="str">
        <f>IF(ISNUMBER('Quantities Report'!$A1569), "",TRIM(CLEAN(SUBSTITUTE('Quantities Report'!$A1569, CHAR(160), " "))))</f>
        <v/>
      </c>
      <c r="C1569" s="475">
        <f>'Quantities Report'!$D1569</f>
        <v>0</v>
      </c>
    </row>
    <row r="1570" spans="1:3" x14ac:dyDescent="0.25">
      <c r="A1570" s="532" t="str">
        <f>IF(ISNUMBER(VALUE(SUBSTITUTE('Quantities Report'!$A1570,"+",""))), VALUE(SUBSTITUTE('Quantities Report'!$A1570,"+","")),IF('Quantities Report'!$A1570="Totals:","End of Project",$A1569))</f>
        <v>Station</v>
      </c>
      <c r="B1570" s="473" t="str">
        <f>IF(ISNUMBER('Quantities Report'!$A1570), "",TRIM(CLEAN(SUBSTITUTE('Quantities Report'!$A1570, CHAR(160), " "))))</f>
        <v/>
      </c>
      <c r="C1570" s="475">
        <f>'Quantities Report'!$D1570</f>
        <v>0</v>
      </c>
    </row>
    <row r="1571" spans="1:3" x14ac:dyDescent="0.25">
      <c r="A1571" s="532" t="str">
        <f>IF(ISNUMBER(VALUE(SUBSTITUTE('Quantities Report'!$A1571,"+",""))), VALUE(SUBSTITUTE('Quantities Report'!$A1571,"+","")),IF('Quantities Report'!$A1571="Totals:","End of Project",$A1570))</f>
        <v>Station</v>
      </c>
      <c r="B1571" s="473" t="str">
        <f>IF(ISNUMBER('Quantities Report'!$A1571), "",TRIM(CLEAN(SUBSTITUTE('Quantities Report'!$A1571, CHAR(160), " "))))</f>
        <v/>
      </c>
      <c r="C1571" s="475">
        <f>'Quantities Report'!$D1571</f>
        <v>0</v>
      </c>
    </row>
    <row r="1572" spans="1:3" x14ac:dyDescent="0.25">
      <c r="A1572" s="532" t="str">
        <f>IF(ISNUMBER(VALUE(SUBSTITUTE('Quantities Report'!$A1572,"+",""))), VALUE(SUBSTITUTE('Quantities Report'!$A1572,"+","")),IF('Quantities Report'!$A1572="Totals:","End of Project",$A1571))</f>
        <v>Station</v>
      </c>
      <c r="B1572" s="473" t="str">
        <f>IF(ISNUMBER('Quantities Report'!$A1572), "",TRIM(CLEAN(SUBSTITUTE('Quantities Report'!$A1572, CHAR(160), " "))))</f>
        <v/>
      </c>
      <c r="C1572" s="475">
        <f>'Quantities Report'!$D1572</f>
        <v>0</v>
      </c>
    </row>
    <row r="1573" spans="1:3" x14ac:dyDescent="0.25">
      <c r="A1573" s="532" t="str">
        <f>IF(ISNUMBER(VALUE(SUBSTITUTE('Quantities Report'!$A1573,"+",""))), VALUE(SUBSTITUTE('Quantities Report'!$A1573,"+","")),IF('Quantities Report'!$A1573="Totals:","End of Project",$A1572))</f>
        <v>Station</v>
      </c>
      <c r="B1573" s="473" t="str">
        <f>IF(ISNUMBER('Quantities Report'!$A1573), "",TRIM(CLEAN(SUBSTITUTE('Quantities Report'!$A1573, CHAR(160), " "))))</f>
        <v/>
      </c>
      <c r="C1573" s="475">
        <f>'Quantities Report'!$D1573</f>
        <v>0</v>
      </c>
    </row>
    <row r="1574" spans="1:3" x14ac:dyDescent="0.25">
      <c r="A1574" s="532" t="str">
        <f>IF(ISNUMBER(VALUE(SUBSTITUTE('Quantities Report'!$A1574,"+",""))), VALUE(SUBSTITUTE('Quantities Report'!$A1574,"+","")),IF('Quantities Report'!$A1574="Totals:","End of Project",$A1573))</f>
        <v>Station</v>
      </c>
      <c r="B1574" s="473" t="str">
        <f>IF(ISNUMBER('Quantities Report'!$A1574), "",TRIM(CLEAN(SUBSTITUTE('Quantities Report'!$A1574, CHAR(160), " "))))</f>
        <v/>
      </c>
      <c r="C1574" s="475">
        <f>'Quantities Report'!$D1574</f>
        <v>0</v>
      </c>
    </row>
    <row r="1575" spans="1:3" x14ac:dyDescent="0.25">
      <c r="A1575" s="532" t="str">
        <f>IF(ISNUMBER(VALUE(SUBSTITUTE('Quantities Report'!$A1575,"+",""))), VALUE(SUBSTITUTE('Quantities Report'!$A1575,"+","")),IF('Quantities Report'!$A1575="Totals:","End of Project",$A1574))</f>
        <v>Station</v>
      </c>
      <c r="B1575" s="473" t="str">
        <f>IF(ISNUMBER('Quantities Report'!$A1575), "",TRIM(CLEAN(SUBSTITUTE('Quantities Report'!$A1575, CHAR(160), " "))))</f>
        <v/>
      </c>
      <c r="C1575" s="475">
        <f>'Quantities Report'!$D1575</f>
        <v>0</v>
      </c>
    </row>
    <row r="1576" spans="1:3" x14ac:dyDescent="0.25">
      <c r="A1576" s="532" t="str">
        <f>IF(ISNUMBER(VALUE(SUBSTITUTE('Quantities Report'!$A1576,"+",""))), VALUE(SUBSTITUTE('Quantities Report'!$A1576,"+","")),IF('Quantities Report'!$A1576="Totals:","End of Project",$A1575))</f>
        <v>Station</v>
      </c>
      <c r="B1576" s="473" t="str">
        <f>IF(ISNUMBER('Quantities Report'!$A1576), "",TRIM(CLEAN(SUBSTITUTE('Quantities Report'!$A1576, CHAR(160), " "))))</f>
        <v/>
      </c>
      <c r="C1576" s="475">
        <f>'Quantities Report'!$D1576</f>
        <v>0</v>
      </c>
    </row>
    <row r="1577" spans="1:3" x14ac:dyDescent="0.25">
      <c r="A1577" s="532" t="str">
        <f>IF(ISNUMBER(VALUE(SUBSTITUTE('Quantities Report'!$A1577,"+",""))), VALUE(SUBSTITUTE('Quantities Report'!$A1577,"+","")),IF('Quantities Report'!$A1577="Totals:","End of Project",$A1576))</f>
        <v>Station</v>
      </c>
      <c r="B1577" s="473" t="str">
        <f>IF(ISNUMBER('Quantities Report'!$A1577), "",TRIM(CLEAN(SUBSTITUTE('Quantities Report'!$A1577, CHAR(160), " "))))</f>
        <v/>
      </c>
      <c r="C1577" s="475">
        <f>'Quantities Report'!$D1577</f>
        <v>0</v>
      </c>
    </row>
    <row r="1578" spans="1:3" x14ac:dyDescent="0.25">
      <c r="A1578" s="532" t="str">
        <f>IF(ISNUMBER(VALUE(SUBSTITUTE('Quantities Report'!$A1578,"+",""))), VALUE(SUBSTITUTE('Quantities Report'!$A1578,"+","")),IF('Quantities Report'!$A1578="Totals:","End of Project",$A1577))</f>
        <v>Station</v>
      </c>
      <c r="B1578" s="473" t="str">
        <f>IF(ISNUMBER('Quantities Report'!$A1578), "",TRIM(CLEAN(SUBSTITUTE('Quantities Report'!$A1578, CHAR(160), " "))))</f>
        <v/>
      </c>
      <c r="C1578" s="475">
        <f>'Quantities Report'!$D1578</f>
        <v>0</v>
      </c>
    </row>
    <row r="1579" spans="1:3" x14ac:dyDescent="0.25">
      <c r="A1579" s="532" t="str">
        <f>IF(ISNUMBER(VALUE(SUBSTITUTE('Quantities Report'!$A1579,"+",""))), VALUE(SUBSTITUTE('Quantities Report'!$A1579,"+","")),IF('Quantities Report'!$A1579="Totals:","End of Project",$A1578))</f>
        <v>Station</v>
      </c>
      <c r="B1579" s="473" t="str">
        <f>IF(ISNUMBER('Quantities Report'!$A1579), "",TRIM(CLEAN(SUBSTITUTE('Quantities Report'!$A1579, CHAR(160), " "))))</f>
        <v/>
      </c>
      <c r="C1579" s="475">
        <f>'Quantities Report'!$D1579</f>
        <v>0</v>
      </c>
    </row>
    <row r="1580" spans="1:3" x14ac:dyDescent="0.25">
      <c r="A1580" s="532" t="str">
        <f>IF(ISNUMBER(VALUE(SUBSTITUTE('Quantities Report'!$A1580,"+",""))), VALUE(SUBSTITUTE('Quantities Report'!$A1580,"+","")),IF('Quantities Report'!$A1580="Totals:","End of Project",$A1579))</f>
        <v>Station</v>
      </c>
      <c r="B1580" s="473" t="str">
        <f>IF(ISNUMBER('Quantities Report'!$A1580), "",TRIM(CLEAN(SUBSTITUTE('Quantities Report'!$A1580, CHAR(160), " "))))</f>
        <v/>
      </c>
      <c r="C1580" s="475">
        <f>'Quantities Report'!$D1580</f>
        <v>0</v>
      </c>
    </row>
    <row r="1581" spans="1:3" x14ac:dyDescent="0.25">
      <c r="A1581" s="532" t="str">
        <f>IF(ISNUMBER(VALUE(SUBSTITUTE('Quantities Report'!$A1581,"+",""))), VALUE(SUBSTITUTE('Quantities Report'!$A1581,"+","")),IF('Quantities Report'!$A1581="Totals:","End of Project",$A1580))</f>
        <v>Station</v>
      </c>
      <c r="B1581" s="473" t="str">
        <f>IF(ISNUMBER('Quantities Report'!$A1581), "",TRIM(CLEAN(SUBSTITUTE('Quantities Report'!$A1581, CHAR(160), " "))))</f>
        <v/>
      </c>
      <c r="C1581" s="475">
        <f>'Quantities Report'!$D1581</f>
        <v>0</v>
      </c>
    </row>
    <row r="1582" spans="1:3" x14ac:dyDescent="0.25">
      <c r="A1582" s="532" t="str">
        <f>IF(ISNUMBER(VALUE(SUBSTITUTE('Quantities Report'!$A1582,"+",""))), VALUE(SUBSTITUTE('Quantities Report'!$A1582,"+","")),IF('Quantities Report'!$A1582="Totals:","End of Project",$A1581))</f>
        <v>Station</v>
      </c>
      <c r="B1582" s="473" t="str">
        <f>IF(ISNUMBER('Quantities Report'!$A1582), "",TRIM(CLEAN(SUBSTITUTE('Quantities Report'!$A1582, CHAR(160), " "))))</f>
        <v/>
      </c>
      <c r="C1582" s="475">
        <f>'Quantities Report'!$D1582</f>
        <v>0</v>
      </c>
    </row>
    <row r="1583" spans="1:3" x14ac:dyDescent="0.25">
      <c r="A1583" s="532" t="str">
        <f>IF(ISNUMBER(VALUE(SUBSTITUTE('Quantities Report'!$A1583,"+",""))), VALUE(SUBSTITUTE('Quantities Report'!$A1583,"+","")),IF('Quantities Report'!$A1583="Totals:","End of Project",$A1582))</f>
        <v>Station</v>
      </c>
      <c r="B1583" s="473" t="str">
        <f>IF(ISNUMBER('Quantities Report'!$A1583), "",TRIM(CLEAN(SUBSTITUTE('Quantities Report'!$A1583, CHAR(160), " "))))</f>
        <v/>
      </c>
      <c r="C1583" s="475">
        <f>'Quantities Report'!$D1583</f>
        <v>0</v>
      </c>
    </row>
    <row r="1584" spans="1:3" x14ac:dyDescent="0.25">
      <c r="A1584" s="532" t="str">
        <f>IF(ISNUMBER(VALUE(SUBSTITUTE('Quantities Report'!$A1584,"+",""))), VALUE(SUBSTITUTE('Quantities Report'!$A1584,"+","")),IF('Quantities Report'!$A1584="Totals:","End of Project",$A1583))</f>
        <v>Station</v>
      </c>
      <c r="B1584" s="473" t="str">
        <f>IF(ISNUMBER('Quantities Report'!$A1584), "",TRIM(CLEAN(SUBSTITUTE('Quantities Report'!$A1584, CHAR(160), " "))))</f>
        <v/>
      </c>
      <c r="C1584" s="475">
        <f>'Quantities Report'!$D1584</f>
        <v>0</v>
      </c>
    </row>
    <row r="1585" spans="1:3" x14ac:dyDescent="0.25">
      <c r="A1585" s="532" t="str">
        <f>IF(ISNUMBER(VALUE(SUBSTITUTE('Quantities Report'!$A1585,"+",""))), VALUE(SUBSTITUTE('Quantities Report'!$A1585,"+","")),IF('Quantities Report'!$A1585="Totals:","End of Project",$A1584))</f>
        <v>Station</v>
      </c>
      <c r="B1585" s="473" t="str">
        <f>IF(ISNUMBER('Quantities Report'!$A1585), "",TRIM(CLEAN(SUBSTITUTE('Quantities Report'!$A1585, CHAR(160), " "))))</f>
        <v/>
      </c>
      <c r="C1585" s="475">
        <f>'Quantities Report'!$D1585</f>
        <v>0</v>
      </c>
    </row>
    <row r="1586" spans="1:3" x14ac:dyDescent="0.25">
      <c r="A1586" s="532" t="str">
        <f>IF(ISNUMBER(VALUE(SUBSTITUTE('Quantities Report'!$A1586,"+",""))), VALUE(SUBSTITUTE('Quantities Report'!$A1586,"+","")),IF('Quantities Report'!$A1586="Totals:","End of Project",$A1585))</f>
        <v>Station</v>
      </c>
      <c r="B1586" s="473" t="str">
        <f>IF(ISNUMBER('Quantities Report'!$A1586), "",TRIM(CLEAN(SUBSTITUTE('Quantities Report'!$A1586, CHAR(160), " "))))</f>
        <v/>
      </c>
      <c r="C1586" s="475">
        <f>'Quantities Report'!$D1586</f>
        <v>0</v>
      </c>
    </row>
    <row r="1587" spans="1:3" x14ac:dyDescent="0.25">
      <c r="A1587" s="532" t="str">
        <f>IF(ISNUMBER(VALUE(SUBSTITUTE('Quantities Report'!$A1587,"+",""))), VALUE(SUBSTITUTE('Quantities Report'!$A1587,"+","")),IF('Quantities Report'!$A1587="Totals:","End of Project",$A1586))</f>
        <v>Station</v>
      </c>
      <c r="B1587" s="473" t="str">
        <f>IF(ISNUMBER('Quantities Report'!$A1587), "",TRIM(CLEAN(SUBSTITUTE('Quantities Report'!$A1587, CHAR(160), " "))))</f>
        <v/>
      </c>
      <c r="C1587" s="475">
        <f>'Quantities Report'!$D1587</f>
        <v>0</v>
      </c>
    </row>
    <row r="1588" spans="1:3" x14ac:dyDescent="0.25">
      <c r="A1588" s="532" t="str">
        <f>IF(ISNUMBER(VALUE(SUBSTITUTE('Quantities Report'!$A1588,"+",""))), VALUE(SUBSTITUTE('Quantities Report'!$A1588,"+","")),IF('Quantities Report'!$A1588="Totals:","End of Project",$A1587))</f>
        <v>Station</v>
      </c>
      <c r="B1588" s="473" t="str">
        <f>IF(ISNUMBER('Quantities Report'!$A1588), "",TRIM(CLEAN(SUBSTITUTE('Quantities Report'!$A1588, CHAR(160), " "))))</f>
        <v/>
      </c>
      <c r="C1588" s="475">
        <f>'Quantities Report'!$D1588</f>
        <v>0</v>
      </c>
    </row>
    <row r="1589" spans="1:3" x14ac:dyDescent="0.25">
      <c r="A1589" s="532" t="str">
        <f>IF(ISNUMBER(VALUE(SUBSTITUTE('Quantities Report'!$A1589,"+",""))), VALUE(SUBSTITUTE('Quantities Report'!$A1589,"+","")),IF('Quantities Report'!$A1589="Totals:","End of Project",$A1588))</f>
        <v>Station</v>
      </c>
      <c r="B1589" s="473" t="str">
        <f>IF(ISNUMBER('Quantities Report'!$A1589), "",TRIM(CLEAN(SUBSTITUTE('Quantities Report'!$A1589, CHAR(160), " "))))</f>
        <v/>
      </c>
      <c r="C1589" s="475">
        <f>'Quantities Report'!$D1589</f>
        <v>0</v>
      </c>
    </row>
    <row r="1590" spans="1:3" x14ac:dyDescent="0.25">
      <c r="A1590" s="532" t="str">
        <f>IF(ISNUMBER(VALUE(SUBSTITUTE('Quantities Report'!$A1590,"+",""))), VALUE(SUBSTITUTE('Quantities Report'!$A1590,"+","")),IF('Quantities Report'!$A1590="Totals:","End of Project",$A1589))</f>
        <v>Station</v>
      </c>
      <c r="B1590" s="473" t="str">
        <f>IF(ISNUMBER('Quantities Report'!$A1590), "",TRIM(CLEAN(SUBSTITUTE('Quantities Report'!$A1590, CHAR(160), " "))))</f>
        <v/>
      </c>
      <c r="C1590" s="475">
        <f>'Quantities Report'!$D1590</f>
        <v>0</v>
      </c>
    </row>
    <row r="1591" spans="1:3" x14ac:dyDescent="0.25">
      <c r="A1591" s="532" t="str">
        <f>IF(ISNUMBER(VALUE(SUBSTITUTE('Quantities Report'!$A1591,"+",""))), VALUE(SUBSTITUTE('Quantities Report'!$A1591,"+","")),IF('Quantities Report'!$A1591="Totals:","End of Project",$A1590))</f>
        <v>Station</v>
      </c>
      <c r="B1591" s="473" t="str">
        <f>IF(ISNUMBER('Quantities Report'!$A1591), "",TRIM(CLEAN(SUBSTITUTE('Quantities Report'!$A1591, CHAR(160), " "))))</f>
        <v/>
      </c>
      <c r="C1591" s="475">
        <f>'Quantities Report'!$D1591</f>
        <v>0</v>
      </c>
    </row>
    <row r="1592" spans="1:3" x14ac:dyDescent="0.25">
      <c r="A1592" s="532" t="str">
        <f>IF(ISNUMBER(VALUE(SUBSTITUTE('Quantities Report'!$A1592,"+",""))), VALUE(SUBSTITUTE('Quantities Report'!$A1592,"+","")),IF('Quantities Report'!$A1592="Totals:","End of Project",$A1591))</f>
        <v>Station</v>
      </c>
      <c r="B1592" s="473" t="str">
        <f>IF(ISNUMBER('Quantities Report'!$A1592), "",TRIM(CLEAN(SUBSTITUTE('Quantities Report'!$A1592, CHAR(160), " "))))</f>
        <v/>
      </c>
      <c r="C1592" s="475">
        <f>'Quantities Report'!$D1592</f>
        <v>0</v>
      </c>
    </row>
    <row r="1593" spans="1:3" x14ac:dyDescent="0.25">
      <c r="A1593" s="532" t="str">
        <f>IF(ISNUMBER(VALUE(SUBSTITUTE('Quantities Report'!$A1593,"+",""))), VALUE(SUBSTITUTE('Quantities Report'!$A1593,"+","")),IF('Quantities Report'!$A1593="Totals:","End of Project",$A1592))</f>
        <v>Station</v>
      </c>
      <c r="B1593" s="473" t="str">
        <f>IF(ISNUMBER('Quantities Report'!$A1593), "",TRIM(CLEAN(SUBSTITUTE('Quantities Report'!$A1593, CHAR(160), " "))))</f>
        <v/>
      </c>
      <c r="C1593" s="475">
        <f>'Quantities Report'!$D1593</f>
        <v>0</v>
      </c>
    </row>
    <row r="1594" spans="1:3" x14ac:dyDescent="0.25">
      <c r="A1594" s="532" t="str">
        <f>IF(ISNUMBER(VALUE(SUBSTITUTE('Quantities Report'!$A1594,"+",""))), VALUE(SUBSTITUTE('Quantities Report'!$A1594,"+","")),IF('Quantities Report'!$A1594="Totals:","End of Project",$A1593))</f>
        <v>Station</v>
      </c>
      <c r="B1594" s="473" t="str">
        <f>IF(ISNUMBER('Quantities Report'!$A1594), "",TRIM(CLEAN(SUBSTITUTE('Quantities Report'!$A1594, CHAR(160), " "))))</f>
        <v/>
      </c>
      <c r="C1594" s="475">
        <f>'Quantities Report'!$D1594</f>
        <v>0</v>
      </c>
    </row>
    <row r="1595" spans="1:3" x14ac:dyDescent="0.25">
      <c r="A1595" s="532" t="str">
        <f>IF(ISNUMBER(VALUE(SUBSTITUTE('Quantities Report'!$A1595,"+",""))), VALUE(SUBSTITUTE('Quantities Report'!$A1595,"+","")),IF('Quantities Report'!$A1595="Totals:","End of Project",$A1594))</f>
        <v>Station</v>
      </c>
      <c r="B1595" s="473" t="str">
        <f>IF(ISNUMBER('Quantities Report'!$A1595), "",TRIM(CLEAN(SUBSTITUTE('Quantities Report'!$A1595, CHAR(160), " "))))</f>
        <v/>
      </c>
      <c r="C1595" s="475">
        <f>'Quantities Report'!$D1595</f>
        <v>0</v>
      </c>
    </row>
    <row r="1596" spans="1:3" x14ac:dyDescent="0.25">
      <c r="A1596" s="532" t="str">
        <f>IF(ISNUMBER(VALUE(SUBSTITUTE('Quantities Report'!$A1596,"+",""))), VALUE(SUBSTITUTE('Quantities Report'!$A1596,"+","")),IF('Quantities Report'!$A1596="Totals:","End of Project",$A1595))</f>
        <v>Station</v>
      </c>
      <c r="B1596" s="473" t="str">
        <f>IF(ISNUMBER('Quantities Report'!$A1596), "",TRIM(CLEAN(SUBSTITUTE('Quantities Report'!$A1596, CHAR(160), " "))))</f>
        <v/>
      </c>
      <c r="C1596" s="475">
        <f>'Quantities Report'!$D1596</f>
        <v>0</v>
      </c>
    </row>
    <row r="1597" spans="1:3" x14ac:dyDescent="0.25">
      <c r="A1597" s="532" t="str">
        <f>IF(ISNUMBER(VALUE(SUBSTITUTE('Quantities Report'!$A1597,"+",""))), VALUE(SUBSTITUTE('Quantities Report'!$A1597,"+","")),IF('Quantities Report'!$A1597="Totals:","End of Project",$A1596))</f>
        <v>Station</v>
      </c>
      <c r="B1597" s="473" t="str">
        <f>IF(ISNUMBER('Quantities Report'!$A1597), "",TRIM(CLEAN(SUBSTITUTE('Quantities Report'!$A1597, CHAR(160), " "))))</f>
        <v/>
      </c>
      <c r="C1597" s="475">
        <f>'Quantities Report'!$D1597</f>
        <v>0</v>
      </c>
    </row>
    <row r="1598" spans="1:3" x14ac:dyDescent="0.25">
      <c r="A1598" s="532" t="str">
        <f>IF(ISNUMBER(VALUE(SUBSTITUTE('Quantities Report'!$A1598,"+",""))), VALUE(SUBSTITUTE('Quantities Report'!$A1598,"+","")),IF('Quantities Report'!$A1598="Totals:","End of Project",$A1597))</f>
        <v>Station</v>
      </c>
      <c r="B1598" s="473" t="str">
        <f>IF(ISNUMBER('Quantities Report'!$A1598), "",TRIM(CLEAN(SUBSTITUTE('Quantities Report'!$A1598, CHAR(160), " "))))</f>
        <v/>
      </c>
      <c r="C1598" s="475">
        <f>'Quantities Report'!$D1598</f>
        <v>0</v>
      </c>
    </row>
    <row r="1599" spans="1:3" x14ac:dyDescent="0.25">
      <c r="A1599" s="532" t="str">
        <f>IF(ISNUMBER(VALUE(SUBSTITUTE('Quantities Report'!$A1599,"+",""))), VALUE(SUBSTITUTE('Quantities Report'!$A1599,"+","")),IF('Quantities Report'!$A1599="Totals:","End of Project",$A1598))</f>
        <v>Station</v>
      </c>
      <c r="B1599" s="473" t="str">
        <f>IF(ISNUMBER('Quantities Report'!$A1599), "",TRIM(CLEAN(SUBSTITUTE('Quantities Report'!$A1599, CHAR(160), " "))))</f>
        <v/>
      </c>
      <c r="C1599" s="475">
        <f>'Quantities Report'!$D1599</f>
        <v>0</v>
      </c>
    </row>
    <row r="1600" spans="1:3" x14ac:dyDescent="0.25">
      <c r="A1600" s="532" t="str">
        <f>IF(ISNUMBER(VALUE(SUBSTITUTE('Quantities Report'!$A1600,"+",""))), VALUE(SUBSTITUTE('Quantities Report'!$A1600,"+","")),IF('Quantities Report'!$A1600="Totals:","End of Project",$A1599))</f>
        <v>Station</v>
      </c>
      <c r="B1600" s="473" t="str">
        <f>IF(ISNUMBER('Quantities Report'!$A1600), "",TRIM(CLEAN(SUBSTITUTE('Quantities Report'!$A1600, CHAR(160), " "))))</f>
        <v/>
      </c>
      <c r="C1600" s="475">
        <f>'Quantities Report'!$D1600</f>
        <v>0</v>
      </c>
    </row>
    <row r="1601" spans="1:3" x14ac:dyDescent="0.25">
      <c r="A1601" s="532" t="str">
        <f>IF(ISNUMBER(VALUE(SUBSTITUTE('Quantities Report'!$A1601,"+",""))), VALUE(SUBSTITUTE('Quantities Report'!$A1601,"+","")),IF('Quantities Report'!$A1601="Totals:","End of Project",$A1600))</f>
        <v>Station</v>
      </c>
      <c r="B1601" s="473" t="str">
        <f>IF(ISNUMBER('Quantities Report'!$A1601), "",TRIM(CLEAN(SUBSTITUTE('Quantities Report'!$A1601, CHAR(160), " "))))</f>
        <v/>
      </c>
      <c r="C1601" s="475">
        <f>'Quantities Report'!$D1601</f>
        <v>0</v>
      </c>
    </row>
    <row r="1602" spans="1:3" x14ac:dyDescent="0.25">
      <c r="A1602" s="532" t="str">
        <f>IF(ISNUMBER(VALUE(SUBSTITUTE('Quantities Report'!$A1602,"+",""))), VALUE(SUBSTITUTE('Quantities Report'!$A1602,"+","")),IF('Quantities Report'!$A1602="Totals:","End of Project",$A1601))</f>
        <v>Station</v>
      </c>
      <c r="B1602" s="473" t="str">
        <f>IF(ISNUMBER('Quantities Report'!$A1602), "",TRIM(CLEAN(SUBSTITUTE('Quantities Report'!$A1602, CHAR(160), " "))))</f>
        <v/>
      </c>
      <c r="C1602" s="475">
        <f>'Quantities Report'!$D1602</f>
        <v>0</v>
      </c>
    </row>
    <row r="1603" spans="1:3" x14ac:dyDescent="0.25">
      <c r="A1603" s="532" t="str">
        <f>IF(ISNUMBER(VALUE(SUBSTITUTE('Quantities Report'!$A1603,"+",""))), VALUE(SUBSTITUTE('Quantities Report'!$A1603,"+","")),IF('Quantities Report'!$A1603="Totals:","End of Project",$A1602))</f>
        <v>Station</v>
      </c>
      <c r="B1603" s="473" t="str">
        <f>IF(ISNUMBER('Quantities Report'!$A1603), "",TRIM(CLEAN(SUBSTITUTE('Quantities Report'!$A1603, CHAR(160), " "))))</f>
        <v/>
      </c>
      <c r="C1603" s="475">
        <f>'Quantities Report'!$D1603</f>
        <v>0</v>
      </c>
    </row>
    <row r="1604" spans="1:3" x14ac:dyDescent="0.25">
      <c r="A1604" s="532" t="str">
        <f>IF(ISNUMBER(VALUE(SUBSTITUTE('Quantities Report'!$A1604,"+",""))), VALUE(SUBSTITUTE('Quantities Report'!$A1604,"+","")),IF('Quantities Report'!$A1604="Totals:","End of Project",$A1603))</f>
        <v>Station</v>
      </c>
      <c r="B1604" s="473" t="str">
        <f>IF(ISNUMBER('Quantities Report'!$A1604), "",TRIM(CLEAN(SUBSTITUTE('Quantities Report'!$A1604, CHAR(160), " "))))</f>
        <v/>
      </c>
      <c r="C1604" s="475">
        <f>'Quantities Report'!$D1604</f>
        <v>0</v>
      </c>
    </row>
    <row r="1605" spans="1:3" x14ac:dyDescent="0.25">
      <c r="A1605" s="532" t="str">
        <f>IF(ISNUMBER(VALUE(SUBSTITUTE('Quantities Report'!$A1605,"+",""))), VALUE(SUBSTITUTE('Quantities Report'!$A1605,"+","")),IF('Quantities Report'!$A1605="Totals:","End of Project",$A1604))</f>
        <v>Station</v>
      </c>
      <c r="B1605" s="473" t="str">
        <f>IF(ISNUMBER('Quantities Report'!$A1605), "",TRIM(CLEAN(SUBSTITUTE('Quantities Report'!$A1605, CHAR(160), " "))))</f>
        <v/>
      </c>
      <c r="C1605" s="475">
        <f>'Quantities Report'!$D1605</f>
        <v>0</v>
      </c>
    </row>
    <row r="1606" spans="1:3" x14ac:dyDescent="0.25">
      <c r="A1606" s="532" t="str">
        <f>IF(ISNUMBER(VALUE(SUBSTITUTE('Quantities Report'!$A1606,"+",""))), VALUE(SUBSTITUTE('Quantities Report'!$A1606,"+","")),IF('Quantities Report'!$A1606="Totals:","End of Project",$A1605))</f>
        <v>Station</v>
      </c>
      <c r="B1606" s="473" t="str">
        <f>IF(ISNUMBER('Quantities Report'!$A1606), "",TRIM(CLEAN(SUBSTITUTE('Quantities Report'!$A1606, CHAR(160), " "))))</f>
        <v/>
      </c>
      <c r="C1606" s="475">
        <f>'Quantities Report'!$D1606</f>
        <v>0</v>
      </c>
    </row>
    <row r="1607" spans="1:3" x14ac:dyDescent="0.25">
      <c r="A1607" s="532" t="str">
        <f>IF(ISNUMBER(VALUE(SUBSTITUTE('Quantities Report'!$A1607,"+",""))), VALUE(SUBSTITUTE('Quantities Report'!$A1607,"+","")),IF('Quantities Report'!$A1607="Totals:","End of Project",$A1606))</f>
        <v>Station</v>
      </c>
      <c r="B1607" s="473" t="str">
        <f>IF(ISNUMBER('Quantities Report'!$A1607), "",TRIM(CLEAN(SUBSTITUTE('Quantities Report'!$A1607, CHAR(160), " "))))</f>
        <v/>
      </c>
      <c r="C1607" s="475">
        <f>'Quantities Report'!$D1607</f>
        <v>0</v>
      </c>
    </row>
    <row r="1608" spans="1:3" x14ac:dyDescent="0.25">
      <c r="A1608" s="532" t="str">
        <f>IF(ISNUMBER(VALUE(SUBSTITUTE('Quantities Report'!$A1608,"+",""))), VALUE(SUBSTITUTE('Quantities Report'!$A1608,"+","")),IF('Quantities Report'!$A1608="Totals:","End of Project",$A1607))</f>
        <v>Station</v>
      </c>
      <c r="B1608" s="473" t="str">
        <f>IF(ISNUMBER('Quantities Report'!$A1608), "",TRIM(CLEAN(SUBSTITUTE('Quantities Report'!$A1608, CHAR(160), " "))))</f>
        <v/>
      </c>
      <c r="C1608" s="475">
        <f>'Quantities Report'!$D1608</f>
        <v>0</v>
      </c>
    </row>
    <row r="1609" spans="1:3" x14ac:dyDescent="0.25">
      <c r="A1609" s="532" t="str">
        <f>IF(ISNUMBER(VALUE(SUBSTITUTE('Quantities Report'!$A1609,"+",""))), VALUE(SUBSTITUTE('Quantities Report'!$A1609,"+","")),IF('Quantities Report'!$A1609="Totals:","End of Project",$A1608))</f>
        <v>Station</v>
      </c>
      <c r="B1609" s="473" t="str">
        <f>IF(ISNUMBER('Quantities Report'!$A1609), "",TRIM(CLEAN(SUBSTITUTE('Quantities Report'!$A1609, CHAR(160), " "))))</f>
        <v/>
      </c>
      <c r="C1609" s="475">
        <f>'Quantities Report'!$D1609</f>
        <v>0</v>
      </c>
    </row>
    <row r="1610" spans="1:3" x14ac:dyDescent="0.25">
      <c r="A1610" s="532" t="str">
        <f>IF(ISNUMBER(VALUE(SUBSTITUTE('Quantities Report'!$A1610,"+",""))), VALUE(SUBSTITUTE('Quantities Report'!$A1610,"+","")),IF('Quantities Report'!$A1610="Totals:","End of Project",$A1609))</f>
        <v>Station</v>
      </c>
      <c r="B1610" s="473" t="str">
        <f>IF(ISNUMBER('Quantities Report'!$A1610), "",TRIM(CLEAN(SUBSTITUTE('Quantities Report'!$A1610, CHAR(160), " "))))</f>
        <v/>
      </c>
      <c r="C1610" s="475">
        <f>'Quantities Report'!$D1610</f>
        <v>0</v>
      </c>
    </row>
    <row r="1611" spans="1:3" x14ac:dyDescent="0.25">
      <c r="A1611" s="532" t="str">
        <f>IF(ISNUMBER(VALUE(SUBSTITUTE('Quantities Report'!$A1611,"+",""))), VALUE(SUBSTITUTE('Quantities Report'!$A1611,"+","")),IF('Quantities Report'!$A1611="Totals:","End of Project",$A1610))</f>
        <v>Station</v>
      </c>
      <c r="B1611" s="473" t="str">
        <f>IF(ISNUMBER('Quantities Report'!$A1611), "",TRIM(CLEAN(SUBSTITUTE('Quantities Report'!$A1611, CHAR(160), " "))))</f>
        <v/>
      </c>
      <c r="C1611" s="475">
        <f>'Quantities Report'!$D1611</f>
        <v>0</v>
      </c>
    </row>
    <row r="1612" spans="1:3" x14ac:dyDescent="0.25">
      <c r="A1612" s="532" t="str">
        <f>IF(ISNUMBER(VALUE(SUBSTITUTE('Quantities Report'!$A1612,"+",""))), VALUE(SUBSTITUTE('Quantities Report'!$A1612,"+","")),IF('Quantities Report'!$A1612="Totals:","End of Project",$A1611))</f>
        <v>Station</v>
      </c>
      <c r="B1612" s="473" t="str">
        <f>IF(ISNUMBER('Quantities Report'!$A1612), "",TRIM(CLEAN(SUBSTITUTE('Quantities Report'!$A1612, CHAR(160), " "))))</f>
        <v/>
      </c>
      <c r="C1612" s="475">
        <f>'Quantities Report'!$D1612</f>
        <v>0</v>
      </c>
    </row>
    <row r="1613" spans="1:3" x14ac:dyDescent="0.25">
      <c r="A1613" s="532" t="str">
        <f>IF(ISNUMBER(VALUE(SUBSTITUTE('Quantities Report'!$A1613,"+",""))), VALUE(SUBSTITUTE('Quantities Report'!$A1613,"+","")),IF('Quantities Report'!$A1613="Totals:","End of Project",$A1612))</f>
        <v>Station</v>
      </c>
      <c r="B1613" s="473" t="str">
        <f>IF(ISNUMBER('Quantities Report'!$A1613), "",TRIM(CLEAN(SUBSTITUTE('Quantities Report'!$A1613, CHAR(160), " "))))</f>
        <v/>
      </c>
      <c r="C1613" s="475">
        <f>'Quantities Report'!$D1613</f>
        <v>0</v>
      </c>
    </row>
    <row r="1614" spans="1:3" x14ac:dyDescent="0.25">
      <c r="A1614" s="532" t="str">
        <f>IF(ISNUMBER(VALUE(SUBSTITUTE('Quantities Report'!$A1614,"+",""))), VALUE(SUBSTITUTE('Quantities Report'!$A1614,"+","")),IF('Quantities Report'!$A1614="Totals:","End of Project",$A1613))</f>
        <v>Station</v>
      </c>
      <c r="B1614" s="473" t="str">
        <f>IF(ISNUMBER('Quantities Report'!$A1614), "",TRIM(CLEAN(SUBSTITUTE('Quantities Report'!$A1614, CHAR(160), " "))))</f>
        <v/>
      </c>
      <c r="C1614" s="475">
        <f>'Quantities Report'!$D1614</f>
        <v>0</v>
      </c>
    </row>
    <row r="1615" spans="1:3" x14ac:dyDescent="0.25">
      <c r="A1615" s="532" t="str">
        <f>IF(ISNUMBER(VALUE(SUBSTITUTE('Quantities Report'!$A1615,"+",""))), VALUE(SUBSTITUTE('Quantities Report'!$A1615,"+","")),IF('Quantities Report'!$A1615="Totals:","End of Project",$A1614))</f>
        <v>Station</v>
      </c>
      <c r="B1615" s="473" t="str">
        <f>IF(ISNUMBER('Quantities Report'!$A1615), "",TRIM(CLEAN(SUBSTITUTE('Quantities Report'!$A1615, CHAR(160), " "))))</f>
        <v/>
      </c>
      <c r="C1615" s="475">
        <f>'Quantities Report'!$D1615</f>
        <v>0</v>
      </c>
    </row>
    <row r="1616" spans="1:3" x14ac:dyDescent="0.25">
      <c r="A1616" s="532" t="str">
        <f>IF(ISNUMBER(VALUE(SUBSTITUTE('Quantities Report'!$A1616,"+",""))), VALUE(SUBSTITUTE('Quantities Report'!$A1616,"+","")),IF('Quantities Report'!$A1616="Totals:","End of Project",$A1615))</f>
        <v>Station</v>
      </c>
      <c r="B1616" s="473" t="str">
        <f>IF(ISNUMBER('Quantities Report'!$A1616), "",TRIM(CLEAN(SUBSTITUTE('Quantities Report'!$A1616, CHAR(160), " "))))</f>
        <v/>
      </c>
      <c r="C1616" s="475">
        <f>'Quantities Report'!$D1616</f>
        <v>0</v>
      </c>
    </row>
    <row r="1617" spans="1:3" x14ac:dyDescent="0.25">
      <c r="A1617" s="532" t="str">
        <f>IF(ISNUMBER(VALUE(SUBSTITUTE('Quantities Report'!$A1617,"+",""))), VALUE(SUBSTITUTE('Quantities Report'!$A1617,"+","")),IF('Quantities Report'!$A1617="Totals:","End of Project",$A1616))</f>
        <v>Station</v>
      </c>
      <c r="B1617" s="473" t="str">
        <f>IF(ISNUMBER('Quantities Report'!$A1617), "",TRIM(CLEAN(SUBSTITUTE('Quantities Report'!$A1617, CHAR(160), " "))))</f>
        <v/>
      </c>
      <c r="C1617" s="475">
        <f>'Quantities Report'!$D1617</f>
        <v>0</v>
      </c>
    </row>
    <row r="1618" spans="1:3" x14ac:dyDescent="0.25">
      <c r="A1618" s="532" t="str">
        <f>IF(ISNUMBER(VALUE(SUBSTITUTE('Quantities Report'!$A1618,"+",""))), VALUE(SUBSTITUTE('Quantities Report'!$A1618,"+","")),IF('Quantities Report'!$A1618="Totals:","End of Project",$A1617))</f>
        <v>Station</v>
      </c>
      <c r="B1618" s="473" t="str">
        <f>IF(ISNUMBER('Quantities Report'!$A1618), "",TRIM(CLEAN(SUBSTITUTE('Quantities Report'!$A1618, CHAR(160), " "))))</f>
        <v/>
      </c>
      <c r="C1618" s="475">
        <f>'Quantities Report'!$D1618</f>
        <v>0</v>
      </c>
    </row>
    <row r="1619" spans="1:3" x14ac:dyDescent="0.25">
      <c r="A1619" s="532" t="str">
        <f>IF(ISNUMBER(VALUE(SUBSTITUTE('Quantities Report'!$A1619,"+",""))), VALUE(SUBSTITUTE('Quantities Report'!$A1619,"+","")),IF('Quantities Report'!$A1619="Totals:","End of Project",$A1618))</f>
        <v>Station</v>
      </c>
      <c r="B1619" s="473" t="str">
        <f>IF(ISNUMBER('Quantities Report'!$A1619), "",TRIM(CLEAN(SUBSTITUTE('Quantities Report'!$A1619, CHAR(160), " "))))</f>
        <v/>
      </c>
      <c r="C1619" s="475">
        <f>'Quantities Report'!$D1619</f>
        <v>0</v>
      </c>
    </row>
    <row r="1620" spans="1:3" x14ac:dyDescent="0.25">
      <c r="A1620" s="532" t="str">
        <f>IF(ISNUMBER(VALUE(SUBSTITUTE('Quantities Report'!$A1620,"+",""))), VALUE(SUBSTITUTE('Quantities Report'!$A1620,"+","")),IF('Quantities Report'!$A1620="Totals:","End of Project",$A1619))</f>
        <v>Station</v>
      </c>
      <c r="B1620" s="473" t="str">
        <f>IF(ISNUMBER('Quantities Report'!$A1620), "",TRIM(CLEAN(SUBSTITUTE('Quantities Report'!$A1620, CHAR(160), " "))))</f>
        <v/>
      </c>
      <c r="C1620" s="475">
        <f>'Quantities Report'!$D1620</f>
        <v>0</v>
      </c>
    </row>
    <row r="1621" spans="1:3" x14ac:dyDescent="0.25">
      <c r="A1621" s="532" t="str">
        <f>IF(ISNUMBER(VALUE(SUBSTITUTE('Quantities Report'!$A1621,"+",""))), VALUE(SUBSTITUTE('Quantities Report'!$A1621,"+","")),IF('Quantities Report'!$A1621="Totals:","End of Project",$A1620))</f>
        <v>Station</v>
      </c>
      <c r="B1621" s="473" t="str">
        <f>IF(ISNUMBER('Quantities Report'!$A1621), "",TRIM(CLEAN(SUBSTITUTE('Quantities Report'!$A1621, CHAR(160), " "))))</f>
        <v/>
      </c>
      <c r="C1621" s="475">
        <f>'Quantities Report'!$D1621</f>
        <v>0</v>
      </c>
    </row>
    <row r="1622" spans="1:3" x14ac:dyDescent="0.25">
      <c r="A1622" s="532" t="str">
        <f>IF(ISNUMBER(VALUE(SUBSTITUTE('Quantities Report'!$A1622,"+",""))), VALUE(SUBSTITUTE('Quantities Report'!$A1622,"+","")),IF('Quantities Report'!$A1622="Totals:","End of Project",$A1621))</f>
        <v>Station</v>
      </c>
      <c r="B1622" s="473" t="str">
        <f>IF(ISNUMBER('Quantities Report'!$A1622), "",TRIM(CLEAN(SUBSTITUTE('Quantities Report'!$A1622, CHAR(160), " "))))</f>
        <v/>
      </c>
      <c r="C1622" s="475">
        <f>'Quantities Report'!$D1622</f>
        <v>0</v>
      </c>
    </row>
    <row r="1623" spans="1:3" x14ac:dyDescent="0.25">
      <c r="A1623" s="532" t="str">
        <f>IF(ISNUMBER(VALUE(SUBSTITUTE('Quantities Report'!$A1623,"+",""))), VALUE(SUBSTITUTE('Quantities Report'!$A1623,"+","")),IF('Quantities Report'!$A1623="Totals:","End of Project",$A1622))</f>
        <v>Station</v>
      </c>
      <c r="B1623" s="473" t="str">
        <f>IF(ISNUMBER('Quantities Report'!$A1623), "",TRIM(CLEAN(SUBSTITUTE('Quantities Report'!$A1623, CHAR(160), " "))))</f>
        <v/>
      </c>
      <c r="C1623" s="475">
        <f>'Quantities Report'!$D1623</f>
        <v>0</v>
      </c>
    </row>
    <row r="1624" spans="1:3" x14ac:dyDescent="0.25">
      <c r="A1624" s="532" t="str">
        <f>IF(ISNUMBER(VALUE(SUBSTITUTE('Quantities Report'!$A1624,"+",""))), VALUE(SUBSTITUTE('Quantities Report'!$A1624,"+","")),IF('Quantities Report'!$A1624="Totals:","End of Project",$A1623))</f>
        <v>Station</v>
      </c>
      <c r="B1624" s="473" t="str">
        <f>IF(ISNUMBER('Quantities Report'!$A1624), "",TRIM(CLEAN(SUBSTITUTE('Quantities Report'!$A1624, CHAR(160), " "))))</f>
        <v/>
      </c>
      <c r="C1624" s="475">
        <f>'Quantities Report'!$D1624</f>
        <v>0</v>
      </c>
    </row>
    <row r="1625" spans="1:3" x14ac:dyDescent="0.25">
      <c r="A1625" s="532" t="str">
        <f>IF(ISNUMBER(VALUE(SUBSTITUTE('Quantities Report'!$A1625,"+",""))), VALUE(SUBSTITUTE('Quantities Report'!$A1625,"+","")),IF('Quantities Report'!$A1625="Totals:","End of Project",$A1624))</f>
        <v>Station</v>
      </c>
      <c r="B1625" s="473" t="str">
        <f>IF(ISNUMBER('Quantities Report'!$A1625), "",TRIM(CLEAN(SUBSTITUTE('Quantities Report'!$A1625, CHAR(160), " "))))</f>
        <v/>
      </c>
      <c r="C1625" s="475">
        <f>'Quantities Report'!$D1625</f>
        <v>0</v>
      </c>
    </row>
    <row r="1626" spans="1:3" x14ac:dyDescent="0.25">
      <c r="A1626" s="532" t="str">
        <f>IF(ISNUMBER(VALUE(SUBSTITUTE('Quantities Report'!$A1626,"+",""))), VALUE(SUBSTITUTE('Quantities Report'!$A1626,"+","")),IF('Quantities Report'!$A1626="Totals:","End of Project",$A1625))</f>
        <v>Station</v>
      </c>
      <c r="B1626" s="473" t="str">
        <f>IF(ISNUMBER('Quantities Report'!$A1626), "",TRIM(CLEAN(SUBSTITUTE('Quantities Report'!$A1626, CHAR(160), " "))))</f>
        <v/>
      </c>
      <c r="C1626" s="475">
        <f>'Quantities Report'!$D1626</f>
        <v>0</v>
      </c>
    </row>
    <row r="1627" spans="1:3" x14ac:dyDescent="0.25">
      <c r="A1627" s="532" t="str">
        <f>IF(ISNUMBER(VALUE(SUBSTITUTE('Quantities Report'!$A1627,"+",""))), VALUE(SUBSTITUTE('Quantities Report'!$A1627,"+","")),IF('Quantities Report'!$A1627="Totals:","End of Project",$A1626))</f>
        <v>Station</v>
      </c>
      <c r="B1627" s="473" t="str">
        <f>IF(ISNUMBER('Quantities Report'!$A1627), "",TRIM(CLEAN(SUBSTITUTE('Quantities Report'!$A1627, CHAR(160), " "))))</f>
        <v/>
      </c>
      <c r="C1627" s="475">
        <f>'Quantities Report'!$D1627</f>
        <v>0</v>
      </c>
    </row>
    <row r="1628" spans="1:3" x14ac:dyDescent="0.25">
      <c r="A1628" s="532" t="str">
        <f>IF(ISNUMBER(VALUE(SUBSTITUTE('Quantities Report'!$A1628,"+",""))), VALUE(SUBSTITUTE('Quantities Report'!$A1628,"+","")),IF('Quantities Report'!$A1628="Totals:","End of Project",$A1627))</f>
        <v>Station</v>
      </c>
      <c r="B1628" s="473" t="str">
        <f>IF(ISNUMBER('Quantities Report'!$A1628), "",TRIM(CLEAN(SUBSTITUTE('Quantities Report'!$A1628, CHAR(160), " "))))</f>
        <v/>
      </c>
      <c r="C1628" s="475">
        <f>'Quantities Report'!$D1628</f>
        <v>0</v>
      </c>
    </row>
    <row r="1629" spans="1:3" x14ac:dyDescent="0.25">
      <c r="A1629" s="532" t="str">
        <f>IF(ISNUMBER(VALUE(SUBSTITUTE('Quantities Report'!$A1629,"+",""))), VALUE(SUBSTITUTE('Quantities Report'!$A1629,"+","")),IF('Quantities Report'!$A1629="Totals:","End of Project",$A1628))</f>
        <v>Station</v>
      </c>
      <c r="B1629" s="473" t="str">
        <f>IF(ISNUMBER('Quantities Report'!$A1629), "",TRIM(CLEAN(SUBSTITUTE('Quantities Report'!$A1629, CHAR(160), " "))))</f>
        <v/>
      </c>
      <c r="C1629" s="475">
        <f>'Quantities Report'!$D1629</f>
        <v>0</v>
      </c>
    </row>
    <row r="1630" spans="1:3" x14ac:dyDescent="0.25">
      <c r="A1630" s="532" t="str">
        <f>IF(ISNUMBER(VALUE(SUBSTITUTE('Quantities Report'!$A1630,"+",""))), VALUE(SUBSTITUTE('Quantities Report'!$A1630,"+","")),IF('Quantities Report'!$A1630="Totals:","End of Project",$A1629))</f>
        <v>Station</v>
      </c>
      <c r="B1630" s="473" t="str">
        <f>IF(ISNUMBER('Quantities Report'!$A1630), "",TRIM(CLEAN(SUBSTITUTE('Quantities Report'!$A1630, CHAR(160), " "))))</f>
        <v/>
      </c>
      <c r="C1630" s="475">
        <f>'Quantities Report'!$D1630</f>
        <v>0</v>
      </c>
    </row>
    <row r="1631" spans="1:3" x14ac:dyDescent="0.25">
      <c r="A1631" s="532" t="str">
        <f>IF(ISNUMBER(VALUE(SUBSTITUTE('Quantities Report'!$A1631,"+",""))), VALUE(SUBSTITUTE('Quantities Report'!$A1631,"+","")),IF('Quantities Report'!$A1631="Totals:","End of Project",$A1630))</f>
        <v>Station</v>
      </c>
      <c r="B1631" s="473" t="str">
        <f>IF(ISNUMBER('Quantities Report'!$A1631), "",TRIM(CLEAN(SUBSTITUTE('Quantities Report'!$A1631, CHAR(160), " "))))</f>
        <v/>
      </c>
      <c r="C1631" s="475">
        <f>'Quantities Report'!$D1631</f>
        <v>0</v>
      </c>
    </row>
    <row r="1632" spans="1:3" x14ac:dyDescent="0.25">
      <c r="A1632" s="532" t="str">
        <f>IF(ISNUMBER(VALUE(SUBSTITUTE('Quantities Report'!$A1632,"+",""))), VALUE(SUBSTITUTE('Quantities Report'!$A1632,"+","")),IF('Quantities Report'!$A1632="Totals:","End of Project",$A1631))</f>
        <v>Station</v>
      </c>
      <c r="B1632" s="473" t="str">
        <f>IF(ISNUMBER('Quantities Report'!$A1632), "",TRIM(CLEAN(SUBSTITUTE('Quantities Report'!$A1632, CHAR(160), " "))))</f>
        <v/>
      </c>
      <c r="C1632" s="475">
        <f>'Quantities Report'!$D1632</f>
        <v>0</v>
      </c>
    </row>
    <row r="1633" spans="1:3" x14ac:dyDescent="0.25">
      <c r="A1633" s="532" t="str">
        <f>IF(ISNUMBER(VALUE(SUBSTITUTE('Quantities Report'!$A1633,"+",""))), VALUE(SUBSTITUTE('Quantities Report'!$A1633,"+","")),IF('Quantities Report'!$A1633="Totals:","End of Project",$A1632))</f>
        <v>Station</v>
      </c>
      <c r="B1633" s="473" t="str">
        <f>IF(ISNUMBER('Quantities Report'!$A1633), "",TRIM(CLEAN(SUBSTITUTE('Quantities Report'!$A1633, CHAR(160), " "))))</f>
        <v/>
      </c>
      <c r="C1633" s="475">
        <f>'Quantities Report'!$D1633</f>
        <v>0</v>
      </c>
    </row>
    <row r="1634" spans="1:3" x14ac:dyDescent="0.25">
      <c r="A1634" s="532" t="str">
        <f>IF(ISNUMBER(VALUE(SUBSTITUTE('Quantities Report'!$A1634,"+",""))), VALUE(SUBSTITUTE('Quantities Report'!$A1634,"+","")),IF('Quantities Report'!$A1634="Totals:","End of Project",$A1633))</f>
        <v>Station</v>
      </c>
      <c r="B1634" s="473" t="str">
        <f>IF(ISNUMBER('Quantities Report'!$A1634), "",TRIM(CLEAN(SUBSTITUTE('Quantities Report'!$A1634, CHAR(160), " "))))</f>
        <v/>
      </c>
      <c r="C1634" s="475">
        <f>'Quantities Report'!$D1634</f>
        <v>0</v>
      </c>
    </row>
    <row r="1635" spans="1:3" x14ac:dyDescent="0.25">
      <c r="A1635" s="532" t="str">
        <f>IF(ISNUMBER(VALUE(SUBSTITUTE('Quantities Report'!$A1635,"+",""))), VALUE(SUBSTITUTE('Quantities Report'!$A1635,"+","")),IF('Quantities Report'!$A1635="Totals:","End of Project",$A1634))</f>
        <v>Station</v>
      </c>
      <c r="B1635" s="473" t="str">
        <f>IF(ISNUMBER('Quantities Report'!$A1635), "",TRIM(CLEAN(SUBSTITUTE('Quantities Report'!$A1635, CHAR(160), " "))))</f>
        <v/>
      </c>
      <c r="C1635" s="475">
        <f>'Quantities Report'!$D1635</f>
        <v>0</v>
      </c>
    </row>
    <row r="1636" spans="1:3" x14ac:dyDescent="0.25">
      <c r="A1636" s="532" t="str">
        <f>IF(ISNUMBER(VALUE(SUBSTITUTE('Quantities Report'!$A1636,"+",""))), VALUE(SUBSTITUTE('Quantities Report'!$A1636,"+","")),IF('Quantities Report'!$A1636="Totals:","End of Project",$A1635))</f>
        <v>Station</v>
      </c>
      <c r="B1636" s="473" t="str">
        <f>IF(ISNUMBER('Quantities Report'!$A1636), "",TRIM(CLEAN(SUBSTITUTE('Quantities Report'!$A1636, CHAR(160), " "))))</f>
        <v/>
      </c>
      <c r="C1636" s="475">
        <f>'Quantities Report'!$D1636</f>
        <v>0</v>
      </c>
    </row>
    <row r="1637" spans="1:3" x14ac:dyDescent="0.25">
      <c r="A1637" s="532" t="str">
        <f>IF(ISNUMBER(VALUE(SUBSTITUTE('Quantities Report'!$A1637,"+",""))), VALUE(SUBSTITUTE('Quantities Report'!$A1637,"+","")),IF('Quantities Report'!$A1637="Totals:","End of Project",$A1636))</f>
        <v>Station</v>
      </c>
      <c r="B1637" s="473" t="str">
        <f>IF(ISNUMBER('Quantities Report'!$A1637), "",TRIM(CLEAN(SUBSTITUTE('Quantities Report'!$A1637, CHAR(160), " "))))</f>
        <v/>
      </c>
      <c r="C1637" s="475">
        <f>'Quantities Report'!$D1637</f>
        <v>0</v>
      </c>
    </row>
    <row r="1638" spans="1:3" x14ac:dyDescent="0.25">
      <c r="A1638" s="532" t="str">
        <f>IF(ISNUMBER(VALUE(SUBSTITUTE('Quantities Report'!$A1638,"+",""))), VALUE(SUBSTITUTE('Quantities Report'!$A1638,"+","")),IF('Quantities Report'!$A1638="Totals:","End of Project",$A1637))</f>
        <v>Station</v>
      </c>
      <c r="B1638" s="473" t="str">
        <f>IF(ISNUMBER('Quantities Report'!$A1638), "",TRIM(CLEAN(SUBSTITUTE('Quantities Report'!$A1638, CHAR(160), " "))))</f>
        <v/>
      </c>
      <c r="C1638" s="475">
        <f>'Quantities Report'!$D1638</f>
        <v>0</v>
      </c>
    </row>
    <row r="1639" spans="1:3" x14ac:dyDescent="0.25">
      <c r="A1639" s="532" t="str">
        <f>IF(ISNUMBER(VALUE(SUBSTITUTE('Quantities Report'!$A1639,"+",""))), VALUE(SUBSTITUTE('Quantities Report'!$A1639,"+","")),IF('Quantities Report'!$A1639="Totals:","End of Project",$A1638))</f>
        <v>Station</v>
      </c>
      <c r="B1639" s="473" t="str">
        <f>IF(ISNUMBER('Quantities Report'!$A1639), "",TRIM(CLEAN(SUBSTITUTE('Quantities Report'!$A1639, CHAR(160), " "))))</f>
        <v/>
      </c>
      <c r="C1639" s="475">
        <f>'Quantities Report'!$D1639</f>
        <v>0</v>
      </c>
    </row>
    <row r="1640" spans="1:3" x14ac:dyDescent="0.25">
      <c r="A1640" s="532" t="str">
        <f>IF(ISNUMBER(VALUE(SUBSTITUTE('Quantities Report'!$A1640,"+",""))), VALUE(SUBSTITUTE('Quantities Report'!$A1640,"+","")),IF('Quantities Report'!$A1640="Totals:","End of Project",$A1639))</f>
        <v>Station</v>
      </c>
      <c r="B1640" s="473" t="str">
        <f>IF(ISNUMBER('Quantities Report'!$A1640), "",TRIM(CLEAN(SUBSTITUTE('Quantities Report'!$A1640, CHAR(160), " "))))</f>
        <v/>
      </c>
      <c r="C1640" s="475">
        <f>'Quantities Report'!$D1640</f>
        <v>0</v>
      </c>
    </row>
    <row r="1641" spans="1:3" x14ac:dyDescent="0.25">
      <c r="A1641" s="532" t="str">
        <f>IF(ISNUMBER(VALUE(SUBSTITUTE('Quantities Report'!$A1641,"+",""))), VALUE(SUBSTITUTE('Quantities Report'!$A1641,"+","")),IF('Quantities Report'!$A1641="Totals:","End of Project",$A1640))</f>
        <v>Station</v>
      </c>
      <c r="B1641" s="473" t="str">
        <f>IF(ISNUMBER('Quantities Report'!$A1641), "",TRIM(CLEAN(SUBSTITUTE('Quantities Report'!$A1641, CHAR(160), " "))))</f>
        <v/>
      </c>
      <c r="C1641" s="475">
        <f>'Quantities Report'!$D1641</f>
        <v>0</v>
      </c>
    </row>
    <row r="1642" spans="1:3" x14ac:dyDescent="0.25">
      <c r="A1642" s="532" t="str">
        <f>IF(ISNUMBER(VALUE(SUBSTITUTE('Quantities Report'!$A1642,"+",""))), VALUE(SUBSTITUTE('Quantities Report'!$A1642,"+","")),IF('Quantities Report'!$A1642="Totals:","End of Project",$A1641))</f>
        <v>Station</v>
      </c>
      <c r="B1642" s="473" t="str">
        <f>IF(ISNUMBER('Quantities Report'!$A1642), "",TRIM(CLEAN(SUBSTITUTE('Quantities Report'!$A1642, CHAR(160), " "))))</f>
        <v/>
      </c>
      <c r="C1642" s="475">
        <f>'Quantities Report'!$D1642</f>
        <v>0</v>
      </c>
    </row>
    <row r="1643" spans="1:3" x14ac:dyDescent="0.25">
      <c r="A1643" s="532" t="str">
        <f>IF(ISNUMBER(VALUE(SUBSTITUTE('Quantities Report'!$A1643,"+",""))), VALUE(SUBSTITUTE('Quantities Report'!$A1643,"+","")),IF('Quantities Report'!$A1643="Totals:","End of Project",$A1642))</f>
        <v>Station</v>
      </c>
      <c r="B1643" s="473" t="str">
        <f>IF(ISNUMBER('Quantities Report'!$A1643), "",TRIM(CLEAN(SUBSTITUTE('Quantities Report'!$A1643, CHAR(160), " "))))</f>
        <v/>
      </c>
      <c r="C1643" s="475">
        <f>'Quantities Report'!$D1643</f>
        <v>0</v>
      </c>
    </row>
    <row r="1644" spans="1:3" x14ac:dyDescent="0.25">
      <c r="A1644" s="532" t="str">
        <f>IF(ISNUMBER(VALUE(SUBSTITUTE('Quantities Report'!$A1644,"+",""))), VALUE(SUBSTITUTE('Quantities Report'!$A1644,"+","")),IF('Quantities Report'!$A1644="Totals:","End of Project",$A1643))</f>
        <v>Station</v>
      </c>
      <c r="B1644" s="473" t="str">
        <f>IF(ISNUMBER('Quantities Report'!$A1644), "",TRIM(CLEAN(SUBSTITUTE('Quantities Report'!$A1644, CHAR(160), " "))))</f>
        <v/>
      </c>
      <c r="C1644" s="475">
        <f>'Quantities Report'!$D1644</f>
        <v>0</v>
      </c>
    </row>
    <row r="1645" spans="1:3" x14ac:dyDescent="0.25">
      <c r="A1645" s="532" t="str">
        <f>IF(ISNUMBER(VALUE(SUBSTITUTE('Quantities Report'!$A1645,"+",""))), VALUE(SUBSTITUTE('Quantities Report'!$A1645,"+","")),IF('Quantities Report'!$A1645="Totals:","End of Project",$A1644))</f>
        <v>Station</v>
      </c>
      <c r="B1645" s="473" t="str">
        <f>IF(ISNUMBER('Quantities Report'!$A1645), "",TRIM(CLEAN(SUBSTITUTE('Quantities Report'!$A1645, CHAR(160), " "))))</f>
        <v/>
      </c>
      <c r="C1645" s="475">
        <f>'Quantities Report'!$D1645</f>
        <v>0</v>
      </c>
    </row>
    <row r="1646" spans="1:3" x14ac:dyDescent="0.25">
      <c r="A1646" s="532" t="str">
        <f>IF(ISNUMBER(VALUE(SUBSTITUTE('Quantities Report'!$A1646,"+",""))), VALUE(SUBSTITUTE('Quantities Report'!$A1646,"+","")),IF('Quantities Report'!$A1646="Totals:","End of Project",$A1645))</f>
        <v>Station</v>
      </c>
      <c r="B1646" s="473" t="str">
        <f>IF(ISNUMBER('Quantities Report'!$A1646), "",TRIM(CLEAN(SUBSTITUTE('Quantities Report'!$A1646, CHAR(160), " "))))</f>
        <v/>
      </c>
      <c r="C1646" s="475">
        <f>'Quantities Report'!$D1646</f>
        <v>0</v>
      </c>
    </row>
    <row r="1647" spans="1:3" x14ac:dyDescent="0.25">
      <c r="A1647" s="532" t="str">
        <f>IF(ISNUMBER(VALUE(SUBSTITUTE('Quantities Report'!$A1647,"+",""))), VALUE(SUBSTITUTE('Quantities Report'!$A1647,"+","")),IF('Quantities Report'!$A1647="Totals:","End of Project",$A1646))</f>
        <v>Station</v>
      </c>
      <c r="B1647" s="473" t="str">
        <f>IF(ISNUMBER('Quantities Report'!$A1647), "",TRIM(CLEAN(SUBSTITUTE('Quantities Report'!$A1647, CHAR(160), " "))))</f>
        <v/>
      </c>
      <c r="C1647" s="475">
        <f>'Quantities Report'!$D1647</f>
        <v>0</v>
      </c>
    </row>
    <row r="1648" spans="1:3" x14ac:dyDescent="0.25">
      <c r="A1648" s="532" t="str">
        <f>IF(ISNUMBER(VALUE(SUBSTITUTE('Quantities Report'!$A1648,"+",""))), VALUE(SUBSTITUTE('Quantities Report'!$A1648,"+","")),IF('Quantities Report'!$A1648="Totals:","End of Project",$A1647))</f>
        <v>Station</v>
      </c>
      <c r="B1648" s="473" t="str">
        <f>IF(ISNUMBER('Quantities Report'!$A1648), "",TRIM(CLEAN(SUBSTITUTE('Quantities Report'!$A1648, CHAR(160), " "))))</f>
        <v/>
      </c>
      <c r="C1648" s="475">
        <f>'Quantities Report'!$D1648</f>
        <v>0</v>
      </c>
    </row>
    <row r="1649" spans="1:3" x14ac:dyDescent="0.25">
      <c r="A1649" s="532" t="str">
        <f>IF(ISNUMBER(VALUE(SUBSTITUTE('Quantities Report'!$A1649,"+",""))), VALUE(SUBSTITUTE('Quantities Report'!$A1649,"+","")),IF('Quantities Report'!$A1649="Totals:","End of Project",$A1648))</f>
        <v>Station</v>
      </c>
      <c r="B1649" s="473" t="str">
        <f>IF(ISNUMBER('Quantities Report'!$A1649), "",TRIM(CLEAN(SUBSTITUTE('Quantities Report'!$A1649, CHAR(160), " "))))</f>
        <v/>
      </c>
      <c r="C1649" s="475">
        <f>'Quantities Report'!$D1649</f>
        <v>0</v>
      </c>
    </row>
    <row r="1650" spans="1:3" x14ac:dyDescent="0.25">
      <c r="A1650" s="532" t="str">
        <f>IF(ISNUMBER(VALUE(SUBSTITUTE('Quantities Report'!$A1650,"+",""))), VALUE(SUBSTITUTE('Quantities Report'!$A1650,"+","")),IF('Quantities Report'!$A1650="Totals:","End of Project",$A1649))</f>
        <v>Station</v>
      </c>
      <c r="B1650" s="473" t="str">
        <f>IF(ISNUMBER('Quantities Report'!$A1650), "",TRIM(CLEAN(SUBSTITUTE('Quantities Report'!$A1650, CHAR(160), " "))))</f>
        <v/>
      </c>
      <c r="C1650" s="475">
        <f>'Quantities Report'!$D1650</f>
        <v>0</v>
      </c>
    </row>
    <row r="1651" spans="1:3" x14ac:dyDescent="0.25">
      <c r="A1651" s="532" t="str">
        <f>IF(ISNUMBER(VALUE(SUBSTITUTE('Quantities Report'!$A1651,"+",""))), VALUE(SUBSTITUTE('Quantities Report'!$A1651,"+","")),IF('Quantities Report'!$A1651="Totals:","End of Project",$A1650))</f>
        <v>Station</v>
      </c>
      <c r="B1651" s="473" t="str">
        <f>IF(ISNUMBER('Quantities Report'!$A1651), "",TRIM(CLEAN(SUBSTITUTE('Quantities Report'!$A1651, CHAR(160), " "))))</f>
        <v/>
      </c>
      <c r="C1651" s="475">
        <f>'Quantities Report'!$D1651</f>
        <v>0</v>
      </c>
    </row>
    <row r="1652" spans="1:3" x14ac:dyDescent="0.25">
      <c r="A1652" s="532" t="str">
        <f>IF(ISNUMBER(VALUE(SUBSTITUTE('Quantities Report'!$A1652,"+",""))), VALUE(SUBSTITUTE('Quantities Report'!$A1652,"+","")),IF('Quantities Report'!$A1652="Totals:","End of Project",$A1651))</f>
        <v>Station</v>
      </c>
      <c r="B1652" s="473" t="str">
        <f>IF(ISNUMBER('Quantities Report'!$A1652), "",TRIM(CLEAN(SUBSTITUTE('Quantities Report'!$A1652, CHAR(160), " "))))</f>
        <v/>
      </c>
      <c r="C1652" s="475">
        <f>'Quantities Report'!$D1652</f>
        <v>0</v>
      </c>
    </row>
    <row r="1653" spans="1:3" x14ac:dyDescent="0.25">
      <c r="A1653" s="532" t="str">
        <f>IF(ISNUMBER(VALUE(SUBSTITUTE('Quantities Report'!$A1653,"+",""))), VALUE(SUBSTITUTE('Quantities Report'!$A1653,"+","")),IF('Quantities Report'!$A1653="Totals:","End of Project",$A1652))</f>
        <v>Station</v>
      </c>
      <c r="B1653" s="473" t="str">
        <f>IF(ISNUMBER('Quantities Report'!$A1653), "",TRIM(CLEAN(SUBSTITUTE('Quantities Report'!$A1653, CHAR(160), " "))))</f>
        <v/>
      </c>
      <c r="C1653" s="475">
        <f>'Quantities Report'!$D1653</f>
        <v>0</v>
      </c>
    </row>
    <row r="1654" spans="1:3" x14ac:dyDescent="0.25">
      <c r="A1654" s="532" t="str">
        <f>IF(ISNUMBER(VALUE(SUBSTITUTE('Quantities Report'!$A1654,"+",""))), VALUE(SUBSTITUTE('Quantities Report'!$A1654,"+","")),IF('Quantities Report'!$A1654="Totals:","End of Project",$A1653))</f>
        <v>Station</v>
      </c>
      <c r="B1654" s="473" t="str">
        <f>IF(ISNUMBER('Quantities Report'!$A1654), "",TRIM(CLEAN(SUBSTITUTE('Quantities Report'!$A1654, CHAR(160), " "))))</f>
        <v/>
      </c>
      <c r="C1654" s="475">
        <f>'Quantities Report'!$D1654</f>
        <v>0</v>
      </c>
    </row>
    <row r="1655" spans="1:3" x14ac:dyDescent="0.25">
      <c r="A1655" s="532" t="str">
        <f>IF(ISNUMBER(VALUE(SUBSTITUTE('Quantities Report'!$A1655,"+",""))), VALUE(SUBSTITUTE('Quantities Report'!$A1655,"+","")),IF('Quantities Report'!$A1655="Totals:","End of Project",$A1654))</f>
        <v>Station</v>
      </c>
      <c r="B1655" s="473" t="str">
        <f>IF(ISNUMBER('Quantities Report'!$A1655), "",TRIM(CLEAN(SUBSTITUTE('Quantities Report'!$A1655, CHAR(160), " "))))</f>
        <v/>
      </c>
      <c r="C1655" s="475">
        <f>'Quantities Report'!$D1655</f>
        <v>0</v>
      </c>
    </row>
    <row r="1656" spans="1:3" x14ac:dyDescent="0.25">
      <c r="A1656" s="532" t="str">
        <f>IF(ISNUMBER(VALUE(SUBSTITUTE('Quantities Report'!$A1656,"+",""))), VALUE(SUBSTITUTE('Quantities Report'!$A1656,"+","")),IF('Quantities Report'!$A1656="Totals:","End of Project",$A1655))</f>
        <v>Station</v>
      </c>
      <c r="B1656" s="473" t="str">
        <f>IF(ISNUMBER('Quantities Report'!$A1656), "",TRIM(CLEAN(SUBSTITUTE('Quantities Report'!$A1656, CHAR(160), " "))))</f>
        <v/>
      </c>
      <c r="C1656" s="475">
        <f>'Quantities Report'!$D1656</f>
        <v>0</v>
      </c>
    </row>
    <row r="1657" spans="1:3" x14ac:dyDescent="0.25">
      <c r="A1657" s="532" t="str">
        <f>IF(ISNUMBER(VALUE(SUBSTITUTE('Quantities Report'!$A1657,"+",""))), VALUE(SUBSTITUTE('Quantities Report'!$A1657,"+","")),IF('Quantities Report'!$A1657="Totals:","End of Project",$A1656))</f>
        <v>Station</v>
      </c>
      <c r="B1657" s="473" t="str">
        <f>IF(ISNUMBER('Quantities Report'!$A1657), "",TRIM(CLEAN(SUBSTITUTE('Quantities Report'!$A1657, CHAR(160), " "))))</f>
        <v/>
      </c>
      <c r="C1657" s="475">
        <f>'Quantities Report'!$D1657</f>
        <v>0</v>
      </c>
    </row>
    <row r="1658" spans="1:3" x14ac:dyDescent="0.25">
      <c r="A1658" s="532" t="str">
        <f>IF(ISNUMBER(VALUE(SUBSTITUTE('Quantities Report'!$A1658,"+",""))), VALUE(SUBSTITUTE('Quantities Report'!$A1658,"+","")),IF('Quantities Report'!$A1658="Totals:","End of Project",$A1657))</f>
        <v>Station</v>
      </c>
      <c r="B1658" s="473" t="str">
        <f>IF(ISNUMBER('Quantities Report'!$A1658), "",TRIM(CLEAN(SUBSTITUTE('Quantities Report'!$A1658, CHAR(160), " "))))</f>
        <v/>
      </c>
      <c r="C1658" s="475">
        <f>'Quantities Report'!$D1658</f>
        <v>0</v>
      </c>
    </row>
    <row r="1659" spans="1:3" x14ac:dyDescent="0.25">
      <c r="A1659" s="532" t="str">
        <f>IF(ISNUMBER(VALUE(SUBSTITUTE('Quantities Report'!$A1659,"+",""))), VALUE(SUBSTITUTE('Quantities Report'!$A1659,"+","")),IF('Quantities Report'!$A1659="Totals:","End of Project",$A1658))</f>
        <v>Station</v>
      </c>
      <c r="B1659" s="473" t="str">
        <f>IF(ISNUMBER('Quantities Report'!$A1659), "",TRIM(CLEAN(SUBSTITUTE('Quantities Report'!$A1659, CHAR(160), " "))))</f>
        <v/>
      </c>
      <c r="C1659" s="475">
        <f>'Quantities Report'!$D1659</f>
        <v>0</v>
      </c>
    </row>
    <row r="1660" spans="1:3" x14ac:dyDescent="0.25">
      <c r="A1660" s="532" t="str">
        <f>IF(ISNUMBER(VALUE(SUBSTITUTE('Quantities Report'!$A1660,"+",""))), VALUE(SUBSTITUTE('Quantities Report'!$A1660,"+","")),IF('Quantities Report'!$A1660="Totals:","End of Project",$A1659))</f>
        <v>Station</v>
      </c>
      <c r="B1660" s="473" t="str">
        <f>IF(ISNUMBER('Quantities Report'!$A1660), "",TRIM(CLEAN(SUBSTITUTE('Quantities Report'!$A1660, CHAR(160), " "))))</f>
        <v/>
      </c>
      <c r="C1660" s="475">
        <f>'Quantities Report'!$D1660</f>
        <v>0</v>
      </c>
    </row>
    <row r="1661" spans="1:3" x14ac:dyDescent="0.25">
      <c r="A1661" s="532" t="str">
        <f>IF(ISNUMBER(VALUE(SUBSTITUTE('Quantities Report'!$A1661,"+",""))), VALUE(SUBSTITUTE('Quantities Report'!$A1661,"+","")),IF('Quantities Report'!$A1661="Totals:","End of Project",$A1660))</f>
        <v>Station</v>
      </c>
      <c r="B1661" s="473" t="str">
        <f>IF(ISNUMBER('Quantities Report'!$A1661), "",TRIM(CLEAN(SUBSTITUTE('Quantities Report'!$A1661, CHAR(160), " "))))</f>
        <v/>
      </c>
      <c r="C1661" s="475">
        <f>'Quantities Report'!$D1661</f>
        <v>0</v>
      </c>
    </row>
    <row r="1662" spans="1:3" x14ac:dyDescent="0.25">
      <c r="A1662" s="532" t="str">
        <f>IF(ISNUMBER(VALUE(SUBSTITUTE('Quantities Report'!$A1662,"+",""))), VALUE(SUBSTITUTE('Quantities Report'!$A1662,"+","")),IF('Quantities Report'!$A1662="Totals:","End of Project",$A1661))</f>
        <v>Station</v>
      </c>
      <c r="B1662" s="473" t="str">
        <f>IF(ISNUMBER('Quantities Report'!$A1662), "",TRIM(CLEAN(SUBSTITUTE('Quantities Report'!$A1662, CHAR(160), " "))))</f>
        <v/>
      </c>
      <c r="C1662" s="475">
        <f>'Quantities Report'!$D1662</f>
        <v>0</v>
      </c>
    </row>
    <row r="1663" spans="1:3" x14ac:dyDescent="0.25">
      <c r="A1663" s="532" t="str">
        <f>IF(ISNUMBER(VALUE(SUBSTITUTE('Quantities Report'!$A1663,"+",""))), VALUE(SUBSTITUTE('Quantities Report'!$A1663,"+","")),IF('Quantities Report'!$A1663="Totals:","End of Project",$A1662))</f>
        <v>Station</v>
      </c>
      <c r="B1663" s="473" t="str">
        <f>IF(ISNUMBER('Quantities Report'!$A1663), "",TRIM(CLEAN(SUBSTITUTE('Quantities Report'!$A1663, CHAR(160), " "))))</f>
        <v/>
      </c>
      <c r="C1663" s="475">
        <f>'Quantities Report'!$D1663</f>
        <v>0</v>
      </c>
    </row>
    <row r="1664" spans="1:3" x14ac:dyDescent="0.25">
      <c r="A1664" s="532" t="str">
        <f>IF(ISNUMBER(VALUE(SUBSTITUTE('Quantities Report'!$A1664,"+",""))), VALUE(SUBSTITUTE('Quantities Report'!$A1664,"+","")),IF('Quantities Report'!$A1664="Totals:","End of Project",$A1663))</f>
        <v>Station</v>
      </c>
      <c r="B1664" s="473" t="str">
        <f>IF(ISNUMBER('Quantities Report'!$A1664), "",TRIM(CLEAN(SUBSTITUTE('Quantities Report'!$A1664, CHAR(160), " "))))</f>
        <v/>
      </c>
      <c r="C1664" s="475">
        <f>'Quantities Report'!$D1664</f>
        <v>0</v>
      </c>
    </row>
    <row r="1665" spans="1:3" x14ac:dyDescent="0.25">
      <c r="A1665" s="532" t="str">
        <f>IF(ISNUMBER(VALUE(SUBSTITUTE('Quantities Report'!$A1665,"+",""))), VALUE(SUBSTITUTE('Quantities Report'!$A1665,"+","")),IF('Quantities Report'!$A1665="Totals:","End of Project",$A1664))</f>
        <v>Station</v>
      </c>
      <c r="B1665" s="473" t="str">
        <f>IF(ISNUMBER('Quantities Report'!$A1665), "",TRIM(CLEAN(SUBSTITUTE('Quantities Report'!$A1665, CHAR(160), " "))))</f>
        <v/>
      </c>
      <c r="C1665" s="475">
        <f>'Quantities Report'!$D1665</f>
        <v>0</v>
      </c>
    </row>
    <row r="1666" spans="1:3" x14ac:dyDescent="0.25">
      <c r="A1666" s="532" t="str">
        <f>IF(ISNUMBER(VALUE(SUBSTITUTE('Quantities Report'!$A1666,"+",""))), VALUE(SUBSTITUTE('Quantities Report'!$A1666,"+","")),IF('Quantities Report'!$A1666="Totals:","End of Project",$A1665))</f>
        <v>Station</v>
      </c>
      <c r="B1666" s="473" t="str">
        <f>IF(ISNUMBER('Quantities Report'!$A1666), "",TRIM(CLEAN(SUBSTITUTE('Quantities Report'!$A1666, CHAR(160), " "))))</f>
        <v/>
      </c>
      <c r="C1666" s="475">
        <f>'Quantities Report'!$D1666</f>
        <v>0</v>
      </c>
    </row>
    <row r="1667" spans="1:3" x14ac:dyDescent="0.25">
      <c r="A1667" s="532" t="str">
        <f>IF(ISNUMBER(VALUE(SUBSTITUTE('Quantities Report'!$A1667,"+",""))), VALUE(SUBSTITUTE('Quantities Report'!$A1667,"+","")),IF('Quantities Report'!$A1667="Totals:","End of Project",$A1666))</f>
        <v>Station</v>
      </c>
      <c r="B1667" s="473" t="str">
        <f>IF(ISNUMBER('Quantities Report'!$A1667), "",TRIM(CLEAN(SUBSTITUTE('Quantities Report'!$A1667, CHAR(160), " "))))</f>
        <v/>
      </c>
      <c r="C1667" s="475">
        <f>'Quantities Report'!$D1667</f>
        <v>0</v>
      </c>
    </row>
    <row r="1668" spans="1:3" x14ac:dyDescent="0.25">
      <c r="A1668" s="532" t="str">
        <f>IF(ISNUMBER(VALUE(SUBSTITUTE('Quantities Report'!$A1668,"+",""))), VALUE(SUBSTITUTE('Quantities Report'!$A1668,"+","")),IF('Quantities Report'!$A1668="Totals:","End of Project",$A1667))</f>
        <v>Station</v>
      </c>
      <c r="B1668" s="473" t="str">
        <f>IF(ISNUMBER('Quantities Report'!$A1668), "",TRIM(CLEAN(SUBSTITUTE('Quantities Report'!$A1668, CHAR(160), " "))))</f>
        <v/>
      </c>
      <c r="C1668" s="475">
        <f>'Quantities Report'!$D1668</f>
        <v>0</v>
      </c>
    </row>
    <row r="1669" spans="1:3" x14ac:dyDescent="0.25">
      <c r="A1669" s="532" t="str">
        <f>IF(ISNUMBER(VALUE(SUBSTITUTE('Quantities Report'!$A1669,"+",""))), VALUE(SUBSTITUTE('Quantities Report'!$A1669,"+","")),IF('Quantities Report'!$A1669="Totals:","End of Project",$A1668))</f>
        <v>Station</v>
      </c>
      <c r="B1669" s="473" t="str">
        <f>IF(ISNUMBER('Quantities Report'!$A1669), "",TRIM(CLEAN(SUBSTITUTE('Quantities Report'!$A1669, CHAR(160), " "))))</f>
        <v/>
      </c>
      <c r="C1669" s="475">
        <f>'Quantities Report'!$D1669</f>
        <v>0</v>
      </c>
    </row>
    <row r="1670" spans="1:3" x14ac:dyDescent="0.25">
      <c r="A1670" s="532" t="str">
        <f>IF(ISNUMBER(VALUE(SUBSTITUTE('Quantities Report'!$A1670,"+",""))), VALUE(SUBSTITUTE('Quantities Report'!$A1670,"+","")),IF('Quantities Report'!$A1670="Totals:","End of Project",$A1669))</f>
        <v>Station</v>
      </c>
      <c r="B1670" s="473" t="str">
        <f>IF(ISNUMBER('Quantities Report'!$A1670), "",TRIM(CLEAN(SUBSTITUTE('Quantities Report'!$A1670, CHAR(160), " "))))</f>
        <v/>
      </c>
      <c r="C1670" s="475">
        <f>'Quantities Report'!$D1670</f>
        <v>0</v>
      </c>
    </row>
    <row r="1671" spans="1:3" x14ac:dyDescent="0.25">
      <c r="A1671" s="532" t="str">
        <f>IF(ISNUMBER(VALUE(SUBSTITUTE('Quantities Report'!$A1671,"+",""))), VALUE(SUBSTITUTE('Quantities Report'!$A1671,"+","")),IF('Quantities Report'!$A1671="Totals:","End of Project",$A1670))</f>
        <v>Station</v>
      </c>
      <c r="B1671" s="473" t="str">
        <f>IF(ISNUMBER('Quantities Report'!$A1671), "",TRIM(CLEAN(SUBSTITUTE('Quantities Report'!$A1671, CHAR(160), " "))))</f>
        <v/>
      </c>
      <c r="C1671" s="475">
        <f>'Quantities Report'!$D1671</f>
        <v>0</v>
      </c>
    </row>
    <row r="1672" spans="1:3" x14ac:dyDescent="0.25">
      <c r="A1672" s="532" t="str">
        <f>IF(ISNUMBER(VALUE(SUBSTITUTE('Quantities Report'!$A1672,"+",""))), VALUE(SUBSTITUTE('Quantities Report'!$A1672,"+","")),IF('Quantities Report'!$A1672="Totals:","End of Project",$A1671))</f>
        <v>Station</v>
      </c>
      <c r="B1672" s="473" t="str">
        <f>IF(ISNUMBER('Quantities Report'!$A1672), "",TRIM(CLEAN(SUBSTITUTE('Quantities Report'!$A1672, CHAR(160), " "))))</f>
        <v/>
      </c>
      <c r="C1672" s="475">
        <f>'Quantities Report'!$D1672</f>
        <v>0</v>
      </c>
    </row>
    <row r="1673" spans="1:3" x14ac:dyDescent="0.25">
      <c r="A1673" s="532" t="str">
        <f>IF(ISNUMBER(VALUE(SUBSTITUTE('Quantities Report'!$A1673,"+",""))), VALUE(SUBSTITUTE('Quantities Report'!$A1673,"+","")),IF('Quantities Report'!$A1673="Totals:","End of Project",$A1672))</f>
        <v>Station</v>
      </c>
      <c r="B1673" s="473" t="str">
        <f>IF(ISNUMBER('Quantities Report'!$A1673), "",TRIM(CLEAN(SUBSTITUTE('Quantities Report'!$A1673, CHAR(160), " "))))</f>
        <v/>
      </c>
      <c r="C1673" s="475">
        <f>'Quantities Report'!$D1673</f>
        <v>0</v>
      </c>
    </row>
    <row r="1674" spans="1:3" x14ac:dyDescent="0.25">
      <c r="A1674" s="532" t="str">
        <f>IF(ISNUMBER(VALUE(SUBSTITUTE('Quantities Report'!$A1674,"+",""))), VALUE(SUBSTITUTE('Quantities Report'!$A1674,"+","")),IF('Quantities Report'!$A1674="Totals:","End of Project",$A1673))</f>
        <v>Station</v>
      </c>
      <c r="B1674" s="473" t="str">
        <f>IF(ISNUMBER('Quantities Report'!$A1674), "",TRIM(CLEAN(SUBSTITUTE('Quantities Report'!$A1674, CHAR(160), " "))))</f>
        <v/>
      </c>
      <c r="C1674" s="475">
        <f>'Quantities Report'!$D1674</f>
        <v>0</v>
      </c>
    </row>
    <row r="1675" spans="1:3" x14ac:dyDescent="0.25">
      <c r="A1675" s="532" t="str">
        <f>IF(ISNUMBER(VALUE(SUBSTITUTE('Quantities Report'!$A1675,"+",""))), VALUE(SUBSTITUTE('Quantities Report'!$A1675,"+","")),IF('Quantities Report'!$A1675="Totals:","End of Project",$A1674))</f>
        <v>Station</v>
      </c>
      <c r="B1675" s="473" t="str">
        <f>IF(ISNUMBER('Quantities Report'!$A1675), "",TRIM(CLEAN(SUBSTITUTE('Quantities Report'!$A1675, CHAR(160), " "))))</f>
        <v/>
      </c>
      <c r="C1675" s="475">
        <f>'Quantities Report'!$D1675</f>
        <v>0</v>
      </c>
    </row>
    <row r="1676" spans="1:3" x14ac:dyDescent="0.25">
      <c r="A1676" s="532" t="str">
        <f>IF(ISNUMBER(VALUE(SUBSTITUTE('Quantities Report'!$A1676,"+",""))), VALUE(SUBSTITUTE('Quantities Report'!$A1676,"+","")),IF('Quantities Report'!$A1676="Totals:","End of Project",$A1675))</f>
        <v>Station</v>
      </c>
      <c r="B1676" s="473" t="str">
        <f>IF(ISNUMBER('Quantities Report'!$A1676), "",TRIM(CLEAN(SUBSTITUTE('Quantities Report'!$A1676, CHAR(160), " "))))</f>
        <v/>
      </c>
      <c r="C1676" s="475">
        <f>'Quantities Report'!$D1676</f>
        <v>0</v>
      </c>
    </row>
    <row r="1677" spans="1:3" x14ac:dyDescent="0.25">
      <c r="A1677" s="532" t="str">
        <f>IF(ISNUMBER(VALUE(SUBSTITUTE('Quantities Report'!$A1677,"+",""))), VALUE(SUBSTITUTE('Quantities Report'!$A1677,"+","")),IF('Quantities Report'!$A1677="Totals:","End of Project",$A1676))</f>
        <v>Station</v>
      </c>
      <c r="B1677" s="473" t="str">
        <f>IF(ISNUMBER('Quantities Report'!$A1677), "",TRIM(CLEAN(SUBSTITUTE('Quantities Report'!$A1677, CHAR(160), " "))))</f>
        <v/>
      </c>
      <c r="C1677" s="475">
        <f>'Quantities Report'!$D1677</f>
        <v>0</v>
      </c>
    </row>
    <row r="1678" spans="1:3" x14ac:dyDescent="0.25">
      <c r="A1678" s="532" t="str">
        <f>IF(ISNUMBER(VALUE(SUBSTITUTE('Quantities Report'!$A1678,"+",""))), VALUE(SUBSTITUTE('Quantities Report'!$A1678,"+","")),IF('Quantities Report'!$A1678="Totals:","End of Project",$A1677))</f>
        <v>Station</v>
      </c>
      <c r="B1678" s="473" t="str">
        <f>IF(ISNUMBER('Quantities Report'!$A1678), "",TRIM(CLEAN(SUBSTITUTE('Quantities Report'!$A1678, CHAR(160), " "))))</f>
        <v/>
      </c>
      <c r="C1678" s="475">
        <f>'Quantities Report'!$D1678</f>
        <v>0</v>
      </c>
    </row>
    <row r="1679" spans="1:3" x14ac:dyDescent="0.25">
      <c r="A1679" s="532" t="str">
        <f>IF(ISNUMBER(VALUE(SUBSTITUTE('Quantities Report'!$A1679,"+",""))), VALUE(SUBSTITUTE('Quantities Report'!$A1679,"+","")),IF('Quantities Report'!$A1679="Totals:","End of Project",$A1678))</f>
        <v>Station</v>
      </c>
      <c r="B1679" s="473" t="str">
        <f>IF(ISNUMBER('Quantities Report'!$A1679), "",TRIM(CLEAN(SUBSTITUTE('Quantities Report'!$A1679, CHAR(160), " "))))</f>
        <v/>
      </c>
      <c r="C1679" s="475">
        <f>'Quantities Report'!$D1679</f>
        <v>0</v>
      </c>
    </row>
    <row r="1680" spans="1:3" x14ac:dyDescent="0.25">
      <c r="A1680" s="532" t="str">
        <f>IF(ISNUMBER(VALUE(SUBSTITUTE('Quantities Report'!$A1680,"+",""))), VALUE(SUBSTITUTE('Quantities Report'!$A1680,"+","")),IF('Quantities Report'!$A1680="Totals:","End of Project",$A1679))</f>
        <v>Station</v>
      </c>
      <c r="B1680" s="473" t="str">
        <f>IF(ISNUMBER('Quantities Report'!$A1680), "",TRIM(CLEAN(SUBSTITUTE('Quantities Report'!$A1680, CHAR(160), " "))))</f>
        <v/>
      </c>
      <c r="C1680" s="475">
        <f>'Quantities Report'!$D1680</f>
        <v>0</v>
      </c>
    </row>
    <row r="1681" spans="1:3" x14ac:dyDescent="0.25">
      <c r="A1681" s="532" t="str">
        <f>IF(ISNUMBER(VALUE(SUBSTITUTE('Quantities Report'!$A1681,"+",""))), VALUE(SUBSTITUTE('Quantities Report'!$A1681,"+","")),IF('Quantities Report'!$A1681="Totals:","End of Project",$A1680))</f>
        <v>Station</v>
      </c>
      <c r="B1681" s="473" t="str">
        <f>IF(ISNUMBER('Quantities Report'!$A1681), "",TRIM(CLEAN(SUBSTITUTE('Quantities Report'!$A1681, CHAR(160), " "))))</f>
        <v/>
      </c>
      <c r="C1681" s="475">
        <f>'Quantities Report'!$D1681</f>
        <v>0</v>
      </c>
    </row>
    <row r="1682" spans="1:3" x14ac:dyDescent="0.25">
      <c r="A1682" s="532" t="str">
        <f>IF(ISNUMBER(VALUE(SUBSTITUTE('Quantities Report'!$A1682,"+",""))), VALUE(SUBSTITUTE('Quantities Report'!$A1682,"+","")),IF('Quantities Report'!$A1682="Totals:","End of Project",$A1681))</f>
        <v>Station</v>
      </c>
      <c r="B1682" s="473" t="str">
        <f>IF(ISNUMBER('Quantities Report'!$A1682), "",TRIM(CLEAN(SUBSTITUTE('Quantities Report'!$A1682, CHAR(160), " "))))</f>
        <v/>
      </c>
      <c r="C1682" s="475">
        <f>'Quantities Report'!$D1682</f>
        <v>0</v>
      </c>
    </row>
    <row r="1683" spans="1:3" x14ac:dyDescent="0.25">
      <c r="A1683" s="532" t="str">
        <f>IF(ISNUMBER(VALUE(SUBSTITUTE('Quantities Report'!$A1683,"+",""))), VALUE(SUBSTITUTE('Quantities Report'!$A1683,"+","")),IF('Quantities Report'!$A1683="Totals:","End of Project",$A1682))</f>
        <v>Station</v>
      </c>
      <c r="B1683" s="473" t="str">
        <f>IF(ISNUMBER('Quantities Report'!$A1683), "",TRIM(CLEAN(SUBSTITUTE('Quantities Report'!$A1683, CHAR(160), " "))))</f>
        <v/>
      </c>
      <c r="C1683" s="475">
        <f>'Quantities Report'!$D1683</f>
        <v>0</v>
      </c>
    </row>
    <row r="1684" spans="1:3" x14ac:dyDescent="0.25">
      <c r="A1684" s="532" t="str">
        <f>IF(ISNUMBER(VALUE(SUBSTITUTE('Quantities Report'!$A1684,"+",""))), VALUE(SUBSTITUTE('Quantities Report'!$A1684,"+","")),IF('Quantities Report'!$A1684="Totals:","End of Project",$A1683))</f>
        <v>Station</v>
      </c>
      <c r="B1684" s="473" t="str">
        <f>IF(ISNUMBER('Quantities Report'!$A1684), "",TRIM(CLEAN(SUBSTITUTE('Quantities Report'!$A1684, CHAR(160), " "))))</f>
        <v/>
      </c>
      <c r="C1684" s="475">
        <f>'Quantities Report'!$D1684</f>
        <v>0</v>
      </c>
    </row>
    <row r="1685" spans="1:3" x14ac:dyDescent="0.25">
      <c r="A1685" s="532" t="str">
        <f>IF(ISNUMBER(VALUE(SUBSTITUTE('Quantities Report'!$A1685,"+",""))), VALUE(SUBSTITUTE('Quantities Report'!$A1685,"+","")),IF('Quantities Report'!$A1685="Totals:","End of Project",$A1684))</f>
        <v>Station</v>
      </c>
      <c r="B1685" s="473" t="str">
        <f>IF(ISNUMBER('Quantities Report'!$A1685), "",TRIM(CLEAN(SUBSTITUTE('Quantities Report'!$A1685, CHAR(160), " "))))</f>
        <v/>
      </c>
      <c r="C1685" s="475">
        <f>'Quantities Report'!$D1685</f>
        <v>0</v>
      </c>
    </row>
    <row r="1686" spans="1:3" x14ac:dyDescent="0.25">
      <c r="A1686" s="532" t="str">
        <f>IF(ISNUMBER(VALUE(SUBSTITUTE('Quantities Report'!$A1686,"+",""))), VALUE(SUBSTITUTE('Quantities Report'!$A1686,"+","")),IF('Quantities Report'!$A1686="Totals:","End of Project",$A1685))</f>
        <v>Station</v>
      </c>
      <c r="B1686" s="473" t="str">
        <f>IF(ISNUMBER('Quantities Report'!$A1686), "",TRIM(CLEAN(SUBSTITUTE('Quantities Report'!$A1686, CHAR(160), " "))))</f>
        <v/>
      </c>
      <c r="C1686" s="475">
        <f>'Quantities Report'!$D1686</f>
        <v>0</v>
      </c>
    </row>
    <row r="1687" spans="1:3" x14ac:dyDescent="0.25">
      <c r="A1687" s="532" t="str">
        <f>IF(ISNUMBER(VALUE(SUBSTITUTE('Quantities Report'!$A1687,"+",""))), VALUE(SUBSTITUTE('Quantities Report'!$A1687,"+","")),IF('Quantities Report'!$A1687="Totals:","End of Project",$A1686))</f>
        <v>Station</v>
      </c>
      <c r="B1687" s="473" t="str">
        <f>IF(ISNUMBER('Quantities Report'!$A1687), "",TRIM(CLEAN(SUBSTITUTE('Quantities Report'!$A1687, CHAR(160), " "))))</f>
        <v/>
      </c>
      <c r="C1687" s="475">
        <f>'Quantities Report'!$D1687</f>
        <v>0</v>
      </c>
    </row>
    <row r="1688" spans="1:3" x14ac:dyDescent="0.25">
      <c r="A1688" s="532" t="str">
        <f>IF(ISNUMBER(VALUE(SUBSTITUTE('Quantities Report'!$A1688,"+",""))), VALUE(SUBSTITUTE('Quantities Report'!$A1688,"+","")),IF('Quantities Report'!$A1688="Totals:","End of Project",$A1687))</f>
        <v>Station</v>
      </c>
      <c r="B1688" s="473" t="str">
        <f>IF(ISNUMBER('Quantities Report'!$A1688), "",TRIM(CLEAN(SUBSTITUTE('Quantities Report'!$A1688, CHAR(160), " "))))</f>
        <v/>
      </c>
      <c r="C1688" s="475">
        <f>'Quantities Report'!$D1688</f>
        <v>0</v>
      </c>
    </row>
    <row r="1689" spans="1:3" x14ac:dyDescent="0.25">
      <c r="A1689" s="532" t="str">
        <f>IF(ISNUMBER(VALUE(SUBSTITUTE('Quantities Report'!$A1689,"+",""))), VALUE(SUBSTITUTE('Quantities Report'!$A1689,"+","")),IF('Quantities Report'!$A1689="Totals:","End of Project",$A1688))</f>
        <v>Station</v>
      </c>
      <c r="B1689" s="473" t="str">
        <f>IF(ISNUMBER('Quantities Report'!$A1689), "",TRIM(CLEAN(SUBSTITUTE('Quantities Report'!$A1689, CHAR(160), " "))))</f>
        <v/>
      </c>
      <c r="C1689" s="475">
        <f>'Quantities Report'!$D1689</f>
        <v>0</v>
      </c>
    </row>
    <row r="1690" spans="1:3" x14ac:dyDescent="0.25">
      <c r="A1690" s="532" t="str">
        <f>IF(ISNUMBER(VALUE(SUBSTITUTE('Quantities Report'!$A1690,"+",""))), VALUE(SUBSTITUTE('Quantities Report'!$A1690,"+","")),IF('Quantities Report'!$A1690="Totals:","End of Project",$A1689))</f>
        <v>Station</v>
      </c>
      <c r="B1690" s="473" t="str">
        <f>IF(ISNUMBER('Quantities Report'!$A1690), "",TRIM(CLEAN(SUBSTITUTE('Quantities Report'!$A1690, CHAR(160), " "))))</f>
        <v/>
      </c>
      <c r="C1690" s="475">
        <f>'Quantities Report'!$D1690</f>
        <v>0</v>
      </c>
    </row>
    <row r="1691" spans="1:3" x14ac:dyDescent="0.25">
      <c r="A1691" s="532" t="str">
        <f>IF(ISNUMBER(VALUE(SUBSTITUTE('Quantities Report'!$A1691,"+",""))), VALUE(SUBSTITUTE('Quantities Report'!$A1691,"+","")),IF('Quantities Report'!$A1691="Totals:","End of Project",$A1690))</f>
        <v>Station</v>
      </c>
      <c r="B1691" s="473" t="str">
        <f>IF(ISNUMBER('Quantities Report'!$A1691), "",TRIM(CLEAN(SUBSTITUTE('Quantities Report'!$A1691, CHAR(160), " "))))</f>
        <v/>
      </c>
      <c r="C1691" s="475">
        <f>'Quantities Report'!$D1691</f>
        <v>0</v>
      </c>
    </row>
    <row r="1692" spans="1:3" x14ac:dyDescent="0.25">
      <c r="A1692" s="532" t="str">
        <f>IF(ISNUMBER(VALUE(SUBSTITUTE('Quantities Report'!$A1692,"+",""))), VALUE(SUBSTITUTE('Quantities Report'!$A1692,"+","")),IF('Quantities Report'!$A1692="Totals:","End of Project",$A1691))</f>
        <v>Station</v>
      </c>
      <c r="B1692" s="473" t="str">
        <f>IF(ISNUMBER('Quantities Report'!$A1692), "",TRIM(CLEAN(SUBSTITUTE('Quantities Report'!$A1692, CHAR(160), " "))))</f>
        <v/>
      </c>
      <c r="C1692" s="475">
        <f>'Quantities Report'!$D1692</f>
        <v>0</v>
      </c>
    </row>
    <row r="1693" spans="1:3" x14ac:dyDescent="0.25">
      <c r="A1693" s="532" t="str">
        <f>IF(ISNUMBER(VALUE(SUBSTITUTE('Quantities Report'!$A1693,"+",""))), VALUE(SUBSTITUTE('Quantities Report'!$A1693,"+","")),IF('Quantities Report'!$A1693="Totals:","End of Project",$A1692))</f>
        <v>Station</v>
      </c>
      <c r="B1693" s="473" t="str">
        <f>IF(ISNUMBER('Quantities Report'!$A1693), "",TRIM(CLEAN(SUBSTITUTE('Quantities Report'!$A1693, CHAR(160), " "))))</f>
        <v/>
      </c>
      <c r="C1693" s="475">
        <f>'Quantities Report'!$D1693</f>
        <v>0</v>
      </c>
    </row>
    <row r="1694" spans="1:3" x14ac:dyDescent="0.25">
      <c r="A1694" s="532" t="str">
        <f>IF(ISNUMBER(VALUE(SUBSTITUTE('Quantities Report'!$A1694,"+",""))), VALUE(SUBSTITUTE('Quantities Report'!$A1694,"+","")),IF('Quantities Report'!$A1694="Totals:","End of Project",$A1693))</f>
        <v>Station</v>
      </c>
      <c r="B1694" s="473" t="str">
        <f>IF(ISNUMBER('Quantities Report'!$A1694), "",TRIM(CLEAN(SUBSTITUTE('Quantities Report'!$A1694, CHAR(160), " "))))</f>
        <v/>
      </c>
      <c r="C1694" s="475">
        <f>'Quantities Report'!$D1694</f>
        <v>0</v>
      </c>
    </row>
    <row r="1695" spans="1:3" x14ac:dyDescent="0.25">
      <c r="A1695" s="532" t="str">
        <f>IF(ISNUMBER(VALUE(SUBSTITUTE('Quantities Report'!$A1695,"+",""))), VALUE(SUBSTITUTE('Quantities Report'!$A1695,"+","")),IF('Quantities Report'!$A1695="Totals:","End of Project",$A1694))</f>
        <v>Station</v>
      </c>
      <c r="B1695" s="473" t="str">
        <f>IF(ISNUMBER('Quantities Report'!$A1695), "",TRIM(CLEAN(SUBSTITUTE('Quantities Report'!$A1695, CHAR(160), " "))))</f>
        <v/>
      </c>
      <c r="C1695" s="475">
        <f>'Quantities Report'!$D1695</f>
        <v>0</v>
      </c>
    </row>
    <row r="1696" spans="1:3" x14ac:dyDescent="0.25">
      <c r="A1696" s="532" t="str">
        <f>IF(ISNUMBER(VALUE(SUBSTITUTE('Quantities Report'!$A1696,"+",""))), VALUE(SUBSTITUTE('Quantities Report'!$A1696,"+","")),IF('Quantities Report'!$A1696="Totals:","End of Project",$A1695))</f>
        <v>Station</v>
      </c>
      <c r="B1696" s="473" t="str">
        <f>IF(ISNUMBER('Quantities Report'!$A1696), "",TRIM(CLEAN(SUBSTITUTE('Quantities Report'!$A1696, CHAR(160), " "))))</f>
        <v/>
      </c>
      <c r="C1696" s="475">
        <f>'Quantities Report'!$D1696</f>
        <v>0</v>
      </c>
    </row>
    <row r="1697" spans="1:3" x14ac:dyDescent="0.25">
      <c r="A1697" s="532" t="str">
        <f>IF(ISNUMBER(VALUE(SUBSTITUTE('Quantities Report'!$A1697,"+",""))), VALUE(SUBSTITUTE('Quantities Report'!$A1697,"+","")),IF('Quantities Report'!$A1697="Totals:","End of Project",$A1696))</f>
        <v>Station</v>
      </c>
      <c r="B1697" s="473" t="str">
        <f>IF(ISNUMBER('Quantities Report'!$A1697), "",TRIM(CLEAN(SUBSTITUTE('Quantities Report'!$A1697, CHAR(160), " "))))</f>
        <v/>
      </c>
      <c r="C1697" s="475">
        <f>'Quantities Report'!$D1697</f>
        <v>0</v>
      </c>
    </row>
    <row r="1698" spans="1:3" x14ac:dyDescent="0.25">
      <c r="A1698" s="532" t="str">
        <f>IF(ISNUMBER(VALUE(SUBSTITUTE('Quantities Report'!$A1698,"+",""))), VALUE(SUBSTITUTE('Quantities Report'!$A1698,"+","")),IF('Quantities Report'!$A1698="Totals:","End of Project",$A1697))</f>
        <v>Station</v>
      </c>
      <c r="B1698" s="473" t="str">
        <f>IF(ISNUMBER('Quantities Report'!$A1698), "",TRIM(CLEAN(SUBSTITUTE('Quantities Report'!$A1698, CHAR(160), " "))))</f>
        <v/>
      </c>
      <c r="C1698" s="475">
        <f>'Quantities Report'!$D1698</f>
        <v>0</v>
      </c>
    </row>
    <row r="1699" spans="1:3" x14ac:dyDescent="0.25">
      <c r="A1699" s="532" t="str">
        <f>IF(ISNUMBER(VALUE(SUBSTITUTE('Quantities Report'!$A1699,"+",""))), VALUE(SUBSTITUTE('Quantities Report'!$A1699,"+","")),IF('Quantities Report'!$A1699="Totals:","End of Project",$A1698))</f>
        <v>Station</v>
      </c>
      <c r="B1699" s="473" t="str">
        <f>IF(ISNUMBER('Quantities Report'!$A1699), "",TRIM(CLEAN(SUBSTITUTE('Quantities Report'!$A1699, CHAR(160), " "))))</f>
        <v/>
      </c>
      <c r="C1699" s="475">
        <f>'Quantities Report'!$D1699</f>
        <v>0</v>
      </c>
    </row>
    <row r="1700" spans="1:3" x14ac:dyDescent="0.25">
      <c r="A1700" s="532" t="str">
        <f>IF(ISNUMBER(VALUE(SUBSTITUTE('Quantities Report'!$A1700,"+",""))), VALUE(SUBSTITUTE('Quantities Report'!$A1700,"+","")),IF('Quantities Report'!$A1700="Totals:","End of Project",$A1699))</f>
        <v>Station</v>
      </c>
      <c r="B1700" s="473" t="str">
        <f>IF(ISNUMBER('Quantities Report'!$A1700), "",TRIM(CLEAN(SUBSTITUTE('Quantities Report'!$A1700, CHAR(160), " "))))</f>
        <v/>
      </c>
      <c r="C1700" s="475">
        <f>'Quantities Report'!$D1700</f>
        <v>0</v>
      </c>
    </row>
    <row r="1701" spans="1:3" x14ac:dyDescent="0.25">
      <c r="A1701" s="532" t="str">
        <f>IF(ISNUMBER(VALUE(SUBSTITUTE('Quantities Report'!$A1701,"+",""))), VALUE(SUBSTITUTE('Quantities Report'!$A1701,"+","")),IF('Quantities Report'!$A1701="Totals:","End of Project",$A1700))</f>
        <v>Station</v>
      </c>
      <c r="B1701" s="473" t="str">
        <f>IF(ISNUMBER('Quantities Report'!$A1701), "",TRIM(CLEAN(SUBSTITUTE('Quantities Report'!$A1701, CHAR(160), " "))))</f>
        <v/>
      </c>
      <c r="C1701" s="475">
        <f>'Quantities Report'!$D1701</f>
        <v>0</v>
      </c>
    </row>
    <row r="1702" spans="1:3" x14ac:dyDescent="0.25">
      <c r="A1702" s="532" t="str">
        <f>IF(ISNUMBER(VALUE(SUBSTITUTE('Quantities Report'!$A1702,"+",""))), VALUE(SUBSTITUTE('Quantities Report'!$A1702,"+","")),IF('Quantities Report'!$A1702="Totals:","End of Project",$A1701))</f>
        <v>Station</v>
      </c>
      <c r="B1702" s="473" t="str">
        <f>IF(ISNUMBER('Quantities Report'!$A1702), "",TRIM(CLEAN(SUBSTITUTE('Quantities Report'!$A1702, CHAR(160), " "))))</f>
        <v/>
      </c>
      <c r="C1702" s="475">
        <f>'Quantities Report'!$D1702</f>
        <v>0</v>
      </c>
    </row>
    <row r="1703" spans="1:3" x14ac:dyDescent="0.25">
      <c r="A1703" s="532" t="str">
        <f>IF(ISNUMBER(VALUE(SUBSTITUTE('Quantities Report'!$A1703,"+",""))), VALUE(SUBSTITUTE('Quantities Report'!$A1703,"+","")),IF('Quantities Report'!$A1703="Totals:","End of Project",$A1702))</f>
        <v>Station</v>
      </c>
      <c r="B1703" s="473" t="str">
        <f>IF(ISNUMBER('Quantities Report'!$A1703), "",TRIM(CLEAN(SUBSTITUTE('Quantities Report'!$A1703, CHAR(160), " "))))</f>
        <v/>
      </c>
      <c r="C1703" s="475">
        <f>'Quantities Report'!$D1703</f>
        <v>0</v>
      </c>
    </row>
    <row r="1704" spans="1:3" x14ac:dyDescent="0.25">
      <c r="A1704" s="532" t="str">
        <f>IF(ISNUMBER(VALUE(SUBSTITUTE('Quantities Report'!$A1704,"+",""))), VALUE(SUBSTITUTE('Quantities Report'!$A1704,"+","")),IF('Quantities Report'!$A1704="Totals:","End of Project",$A1703))</f>
        <v>Station</v>
      </c>
      <c r="B1704" s="473" t="str">
        <f>IF(ISNUMBER('Quantities Report'!$A1704), "",TRIM(CLEAN(SUBSTITUTE('Quantities Report'!$A1704, CHAR(160), " "))))</f>
        <v/>
      </c>
      <c r="C1704" s="475">
        <f>'Quantities Report'!$D1704</f>
        <v>0</v>
      </c>
    </row>
    <row r="1705" spans="1:3" x14ac:dyDescent="0.25">
      <c r="A1705" s="532" t="str">
        <f>IF(ISNUMBER(VALUE(SUBSTITUTE('Quantities Report'!$A1705,"+",""))), VALUE(SUBSTITUTE('Quantities Report'!$A1705,"+","")),IF('Quantities Report'!$A1705="Totals:","End of Project",$A1704))</f>
        <v>Station</v>
      </c>
      <c r="B1705" s="473" t="str">
        <f>IF(ISNUMBER('Quantities Report'!$A1705), "",TRIM(CLEAN(SUBSTITUTE('Quantities Report'!$A1705, CHAR(160), " "))))</f>
        <v/>
      </c>
      <c r="C1705" s="475">
        <f>'Quantities Report'!$D1705</f>
        <v>0</v>
      </c>
    </row>
    <row r="1706" spans="1:3" x14ac:dyDescent="0.25">
      <c r="A1706" s="532" t="str">
        <f>IF(ISNUMBER(VALUE(SUBSTITUTE('Quantities Report'!$A1706,"+",""))), VALUE(SUBSTITUTE('Quantities Report'!$A1706,"+","")),IF('Quantities Report'!$A1706="Totals:","End of Project",$A1705))</f>
        <v>Station</v>
      </c>
      <c r="B1706" s="473" t="str">
        <f>IF(ISNUMBER('Quantities Report'!$A1706), "",TRIM(CLEAN(SUBSTITUTE('Quantities Report'!$A1706, CHAR(160), " "))))</f>
        <v/>
      </c>
      <c r="C1706" s="475">
        <f>'Quantities Report'!$D1706</f>
        <v>0</v>
      </c>
    </row>
    <row r="1707" spans="1:3" x14ac:dyDescent="0.25">
      <c r="A1707" s="532" t="str">
        <f>IF(ISNUMBER(VALUE(SUBSTITUTE('Quantities Report'!$A1707,"+",""))), VALUE(SUBSTITUTE('Quantities Report'!$A1707,"+","")),IF('Quantities Report'!$A1707="Totals:","End of Project",$A1706))</f>
        <v>Station</v>
      </c>
      <c r="B1707" s="473" t="str">
        <f>IF(ISNUMBER('Quantities Report'!$A1707), "",TRIM(CLEAN(SUBSTITUTE('Quantities Report'!$A1707, CHAR(160), " "))))</f>
        <v/>
      </c>
      <c r="C1707" s="475">
        <f>'Quantities Report'!$D1707</f>
        <v>0</v>
      </c>
    </row>
    <row r="1708" spans="1:3" x14ac:dyDescent="0.25">
      <c r="A1708" s="532" t="str">
        <f>IF(ISNUMBER(VALUE(SUBSTITUTE('Quantities Report'!$A1708,"+",""))), VALUE(SUBSTITUTE('Quantities Report'!$A1708,"+","")),IF('Quantities Report'!$A1708="Totals:","End of Project",$A1707))</f>
        <v>Station</v>
      </c>
      <c r="B1708" s="473" t="str">
        <f>IF(ISNUMBER('Quantities Report'!$A1708), "",TRIM(CLEAN(SUBSTITUTE('Quantities Report'!$A1708, CHAR(160), " "))))</f>
        <v/>
      </c>
      <c r="C1708" s="475">
        <f>'Quantities Report'!$D1708</f>
        <v>0</v>
      </c>
    </row>
    <row r="1709" spans="1:3" x14ac:dyDescent="0.25">
      <c r="A1709" s="532" t="str">
        <f>IF(ISNUMBER(VALUE(SUBSTITUTE('Quantities Report'!$A1709,"+",""))), VALUE(SUBSTITUTE('Quantities Report'!$A1709,"+","")),IF('Quantities Report'!$A1709="Totals:","End of Project",$A1708))</f>
        <v>Station</v>
      </c>
      <c r="B1709" s="473" t="str">
        <f>IF(ISNUMBER('Quantities Report'!$A1709), "",TRIM(CLEAN(SUBSTITUTE('Quantities Report'!$A1709, CHAR(160), " "))))</f>
        <v/>
      </c>
      <c r="C1709" s="475">
        <f>'Quantities Report'!$D1709</f>
        <v>0</v>
      </c>
    </row>
    <row r="1710" spans="1:3" x14ac:dyDescent="0.25">
      <c r="A1710" s="532" t="str">
        <f>IF(ISNUMBER(VALUE(SUBSTITUTE('Quantities Report'!$A1710,"+",""))), VALUE(SUBSTITUTE('Quantities Report'!$A1710,"+","")),IF('Quantities Report'!$A1710="Totals:","End of Project",$A1709))</f>
        <v>Station</v>
      </c>
      <c r="B1710" s="473" t="str">
        <f>IF(ISNUMBER('Quantities Report'!$A1710), "",TRIM(CLEAN(SUBSTITUTE('Quantities Report'!$A1710, CHAR(160), " "))))</f>
        <v/>
      </c>
      <c r="C1710" s="475">
        <f>'Quantities Report'!$D1710</f>
        <v>0</v>
      </c>
    </row>
    <row r="1711" spans="1:3" x14ac:dyDescent="0.25">
      <c r="A1711" s="532" t="str">
        <f>IF(ISNUMBER(VALUE(SUBSTITUTE('Quantities Report'!$A1711,"+",""))), VALUE(SUBSTITUTE('Quantities Report'!$A1711,"+","")),IF('Quantities Report'!$A1711="Totals:","End of Project",$A1710))</f>
        <v>Station</v>
      </c>
      <c r="B1711" s="473" t="str">
        <f>IF(ISNUMBER('Quantities Report'!$A1711), "",TRIM(CLEAN(SUBSTITUTE('Quantities Report'!$A1711, CHAR(160), " "))))</f>
        <v/>
      </c>
      <c r="C1711" s="475">
        <f>'Quantities Report'!$D1711</f>
        <v>0</v>
      </c>
    </row>
    <row r="1712" spans="1:3" x14ac:dyDescent="0.25">
      <c r="A1712" s="532" t="str">
        <f>IF(ISNUMBER(VALUE(SUBSTITUTE('Quantities Report'!$A1712,"+",""))), VALUE(SUBSTITUTE('Quantities Report'!$A1712,"+","")),IF('Quantities Report'!$A1712="Totals:","End of Project",$A1711))</f>
        <v>Station</v>
      </c>
      <c r="B1712" s="473" t="str">
        <f>IF(ISNUMBER('Quantities Report'!$A1712), "",TRIM(CLEAN(SUBSTITUTE('Quantities Report'!$A1712, CHAR(160), " "))))</f>
        <v/>
      </c>
      <c r="C1712" s="475">
        <f>'Quantities Report'!$D1712</f>
        <v>0</v>
      </c>
    </row>
    <row r="1713" spans="1:3" x14ac:dyDescent="0.25">
      <c r="A1713" s="532" t="str">
        <f>IF(ISNUMBER(VALUE(SUBSTITUTE('Quantities Report'!$A1713,"+",""))), VALUE(SUBSTITUTE('Quantities Report'!$A1713,"+","")),IF('Quantities Report'!$A1713="Totals:","End of Project",$A1712))</f>
        <v>Station</v>
      </c>
      <c r="B1713" s="473" t="str">
        <f>IF(ISNUMBER('Quantities Report'!$A1713), "",TRIM(CLEAN(SUBSTITUTE('Quantities Report'!$A1713, CHAR(160), " "))))</f>
        <v/>
      </c>
      <c r="C1713" s="475">
        <f>'Quantities Report'!$D1713</f>
        <v>0</v>
      </c>
    </row>
    <row r="1714" spans="1:3" x14ac:dyDescent="0.25">
      <c r="A1714" s="532" t="str">
        <f>IF(ISNUMBER(VALUE(SUBSTITUTE('Quantities Report'!$A1714,"+",""))), VALUE(SUBSTITUTE('Quantities Report'!$A1714,"+","")),IF('Quantities Report'!$A1714="Totals:","End of Project",$A1713))</f>
        <v>Station</v>
      </c>
      <c r="B1714" s="473" t="str">
        <f>IF(ISNUMBER('Quantities Report'!$A1714), "",TRIM(CLEAN(SUBSTITUTE('Quantities Report'!$A1714, CHAR(160), " "))))</f>
        <v/>
      </c>
      <c r="C1714" s="475">
        <f>'Quantities Report'!$D1714</f>
        <v>0</v>
      </c>
    </row>
    <row r="1715" spans="1:3" x14ac:dyDescent="0.25">
      <c r="A1715" s="532" t="str">
        <f>IF(ISNUMBER(VALUE(SUBSTITUTE('Quantities Report'!$A1715,"+",""))), VALUE(SUBSTITUTE('Quantities Report'!$A1715,"+","")),IF('Quantities Report'!$A1715="Totals:","End of Project",$A1714))</f>
        <v>Station</v>
      </c>
      <c r="B1715" s="473" t="str">
        <f>IF(ISNUMBER('Quantities Report'!$A1715), "",TRIM(CLEAN(SUBSTITUTE('Quantities Report'!$A1715, CHAR(160), " "))))</f>
        <v/>
      </c>
      <c r="C1715" s="475">
        <f>'Quantities Report'!$D1715</f>
        <v>0</v>
      </c>
    </row>
    <row r="1716" spans="1:3" x14ac:dyDescent="0.25">
      <c r="A1716" s="532" t="str">
        <f>IF(ISNUMBER(VALUE(SUBSTITUTE('Quantities Report'!$A1716,"+",""))), VALUE(SUBSTITUTE('Quantities Report'!$A1716,"+","")),IF('Quantities Report'!$A1716="Totals:","End of Project",$A1715))</f>
        <v>Station</v>
      </c>
      <c r="B1716" s="473" t="str">
        <f>IF(ISNUMBER('Quantities Report'!$A1716), "",TRIM(CLEAN(SUBSTITUTE('Quantities Report'!$A1716, CHAR(160), " "))))</f>
        <v/>
      </c>
      <c r="C1716" s="475">
        <f>'Quantities Report'!$D1716</f>
        <v>0</v>
      </c>
    </row>
    <row r="1717" spans="1:3" x14ac:dyDescent="0.25">
      <c r="A1717" s="532" t="str">
        <f>IF(ISNUMBER(VALUE(SUBSTITUTE('Quantities Report'!$A1717,"+",""))), VALUE(SUBSTITUTE('Quantities Report'!$A1717,"+","")),IF('Quantities Report'!$A1717="Totals:","End of Project",$A1716))</f>
        <v>Station</v>
      </c>
      <c r="B1717" s="473" t="str">
        <f>IF(ISNUMBER('Quantities Report'!$A1717), "",TRIM(CLEAN(SUBSTITUTE('Quantities Report'!$A1717, CHAR(160), " "))))</f>
        <v/>
      </c>
      <c r="C1717" s="475">
        <f>'Quantities Report'!$D1717</f>
        <v>0</v>
      </c>
    </row>
    <row r="1718" spans="1:3" x14ac:dyDescent="0.25">
      <c r="A1718" s="532" t="str">
        <f>IF(ISNUMBER(VALUE(SUBSTITUTE('Quantities Report'!$A1718,"+",""))), VALUE(SUBSTITUTE('Quantities Report'!$A1718,"+","")),IF('Quantities Report'!$A1718="Totals:","End of Project",$A1717))</f>
        <v>Station</v>
      </c>
      <c r="B1718" s="473" t="str">
        <f>IF(ISNUMBER('Quantities Report'!$A1718), "",TRIM(CLEAN(SUBSTITUTE('Quantities Report'!$A1718, CHAR(160), " "))))</f>
        <v/>
      </c>
      <c r="C1718" s="475">
        <f>'Quantities Report'!$D1718</f>
        <v>0</v>
      </c>
    </row>
    <row r="1719" spans="1:3" x14ac:dyDescent="0.25">
      <c r="A1719" s="532" t="str">
        <f>IF(ISNUMBER(VALUE(SUBSTITUTE('Quantities Report'!$A1719,"+",""))), VALUE(SUBSTITUTE('Quantities Report'!$A1719,"+","")),IF('Quantities Report'!$A1719="Totals:","End of Project",$A1718))</f>
        <v>Station</v>
      </c>
      <c r="B1719" s="473" t="str">
        <f>IF(ISNUMBER('Quantities Report'!$A1719), "",TRIM(CLEAN(SUBSTITUTE('Quantities Report'!$A1719, CHAR(160), " "))))</f>
        <v/>
      </c>
      <c r="C1719" s="475">
        <f>'Quantities Report'!$D1719</f>
        <v>0</v>
      </c>
    </row>
    <row r="1720" spans="1:3" x14ac:dyDescent="0.25">
      <c r="A1720" s="532" t="str">
        <f>IF(ISNUMBER(VALUE(SUBSTITUTE('Quantities Report'!$A1720,"+",""))), VALUE(SUBSTITUTE('Quantities Report'!$A1720,"+","")),IF('Quantities Report'!$A1720="Totals:","End of Project",$A1719))</f>
        <v>Station</v>
      </c>
      <c r="B1720" s="473" t="str">
        <f>IF(ISNUMBER('Quantities Report'!$A1720), "",TRIM(CLEAN(SUBSTITUTE('Quantities Report'!$A1720, CHAR(160), " "))))</f>
        <v/>
      </c>
      <c r="C1720" s="475">
        <f>'Quantities Report'!$D1720</f>
        <v>0</v>
      </c>
    </row>
    <row r="1721" spans="1:3" x14ac:dyDescent="0.25">
      <c r="A1721" s="532" t="str">
        <f>IF(ISNUMBER(VALUE(SUBSTITUTE('Quantities Report'!$A1721,"+",""))), VALUE(SUBSTITUTE('Quantities Report'!$A1721,"+","")),IF('Quantities Report'!$A1721="Totals:","End of Project",$A1720))</f>
        <v>Station</v>
      </c>
      <c r="B1721" s="473" t="str">
        <f>IF(ISNUMBER('Quantities Report'!$A1721), "",TRIM(CLEAN(SUBSTITUTE('Quantities Report'!$A1721, CHAR(160), " "))))</f>
        <v/>
      </c>
      <c r="C1721" s="475">
        <f>'Quantities Report'!$D1721</f>
        <v>0</v>
      </c>
    </row>
    <row r="1722" spans="1:3" x14ac:dyDescent="0.25">
      <c r="A1722" s="532" t="str">
        <f>IF(ISNUMBER(VALUE(SUBSTITUTE('Quantities Report'!$A1722,"+",""))), VALUE(SUBSTITUTE('Quantities Report'!$A1722,"+","")),IF('Quantities Report'!$A1722="Totals:","End of Project",$A1721))</f>
        <v>Station</v>
      </c>
      <c r="B1722" s="473" t="str">
        <f>IF(ISNUMBER('Quantities Report'!$A1722), "",TRIM(CLEAN(SUBSTITUTE('Quantities Report'!$A1722, CHAR(160), " "))))</f>
        <v/>
      </c>
      <c r="C1722" s="475">
        <f>'Quantities Report'!$D1722</f>
        <v>0</v>
      </c>
    </row>
    <row r="1723" spans="1:3" x14ac:dyDescent="0.25">
      <c r="A1723" s="532" t="str">
        <f>IF(ISNUMBER(VALUE(SUBSTITUTE('Quantities Report'!$A1723,"+",""))), VALUE(SUBSTITUTE('Quantities Report'!$A1723,"+","")),IF('Quantities Report'!$A1723="Totals:","End of Project",$A1722))</f>
        <v>Station</v>
      </c>
      <c r="B1723" s="473" t="str">
        <f>IF(ISNUMBER('Quantities Report'!$A1723), "",TRIM(CLEAN(SUBSTITUTE('Quantities Report'!$A1723, CHAR(160), " "))))</f>
        <v/>
      </c>
      <c r="C1723" s="475">
        <f>'Quantities Report'!$D1723</f>
        <v>0</v>
      </c>
    </row>
    <row r="1724" spans="1:3" x14ac:dyDescent="0.25">
      <c r="A1724" s="532" t="str">
        <f>IF(ISNUMBER(VALUE(SUBSTITUTE('Quantities Report'!$A1724,"+",""))), VALUE(SUBSTITUTE('Quantities Report'!$A1724,"+","")),IF('Quantities Report'!$A1724="Totals:","End of Project",$A1723))</f>
        <v>Station</v>
      </c>
      <c r="B1724" s="473" t="str">
        <f>IF(ISNUMBER('Quantities Report'!$A1724), "",TRIM(CLEAN(SUBSTITUTE('Quantities Report'!$A1724, CHAR(160), " "))))</f>
        <v/>
      </c>
      <c r="C1724" s="475">
        <f>'Quantities Report'!$D1724</f>
        <v>0</v>
      </c>
    </row>
    <row r="1725" spans="1:3" x14ac:dyDescent="0.25">
      <c r="A1725" s="532" t="str">
        <f>IF(ISNUMBER(VALUE(SUBSTITUTE('Quantities Report'!$A1725,"+",""))), VALUE(SUBSTITUTE('Quantities Report'!$A1725,"+","")),IF('Quantities Report'!$A1725="Totals:","End of Project",$A1724))</f>
        <v>Station</v>
      </c>
      <c r="B1725" s="473" t="str">
        <f>IF(ISNUMBER('Quantities Report'!$A1725), "",TRIM(CLEAN(SUBSTITUTE('Quantities Report'!$A1725, CHAR(160), " "))))</f>
        <v/>
      </c>
      <c r="C1725" s="475">
        <f>'Quantities Report'!$D1725</f>
        <v>0</v>
      </c>
    </row>
    <row r="1726" spans="1:3" x14ac:dyDescent="0.25">
      <c r="A1726" s="532" t="str">
        <f>IF(ISNUMBER(VALUE(SUBSTITUTE('Quantities Report'!$A1726,"+",""))), VALUE(SUBSTITUTE('Quantities Report'!$A1726,"+","")),IF('Quantities Report'!$A1726="Totals:","End of Project",$A1725))</f>
        <v>Station</v>
      </c>
      <c r="B1726" s="473" t="str">
        <f>IF(ISNUMBER('Quantities Report'!$A1726), "",TRIM(CLEAN(SUBSTITUTE('Quantities Report'!$A1726, CHAR(160), " "))))</f>
        <v/>
      </c>
      <c r="C1726" s="475">
        <f>'Quantities Report'!$D1726</f>
        <v>0</v>
      </c>
    </row>
    <row r="1727" spans="1:3" x14ac:dyDescent="0.25">
      <c r="A1727" s="532" t="str">
        <f>IF(ISNUMBER(VALUE(SUBSTITUTE('Quantities Report'!$A1727,"+",""))), VALUE(SUBSTITUTE('Quantities Report'!$A1727,"+","")),IF('Quantities Report'!$A1727="Totals:","End of Project",$A1726))</f>
        <v>Station</v>
      </c>
      <c r="B1727" s="473" t="str">
        <f>IF(ISNUMBER('Quantities Report'!$A1727), "",TRIM(CLEAN(SUBSTITUTE('Quantities Report'!$A1727, CHAR(160), " "))))</f>
        <v/>
      </c>
      <c r="C1727" s="475">
        <f>'Quantities Report'!$D1727</f>
        <v>0</v>
      </c>
    </row>
    <row r="1728" spans="1:3" x14ac:dyDescent="0.25">
      <c r="A1728" s="532" t="str">
        <f>IF(ISNUMBER(VALUE(SUBSTITUTE('Quantities Report'!$A1728,"+",""))), VALUE(SUBSTITUTE('Quantities Report'!$A1728,"+","")),IF('Quantities Report'!$A1728="Totals:","End of Project",$A1727))</f>
        <v>Station</v>
      </c>
      <c r="B1728" s="473" t="str">
        <f>IF(ISNUMBER('Quantities Report'!$A1728), "",TRIM(CLEAN(SUBSTITUTE('Quantities Report'!$A1728, CHAR(160), " "))))</f>
        <v/>
      </c>
      <c r="C1728" s="475">
        <f>'Quantities Report'!$D1728</f>
        <v>0</v>
      </c>
    </row>
    <row r="1729" spans="1:3" x14ac:dyDescent="0.25">
      <c r="A1729" s="532" t="str">
        <f>IF(ISNUMBER(VALUE(SUBSTITUTE('Quantities Report'!$A1729,"+",""))), VALUE(SUBSTITUTE('Quantities Report'!$A1729,"+","")),IF('Quantities Report'!$A1729="Totals:","End of Project",$A1728))</f>
        <v>Station</v>
      </c>
      <c r="B1729" s="473" t="str">
        <f>IF(ISNUMBER('Quantities Report'!$A1729), "",TRIM(CLEAN(SUBSTITUTE('Quantities Report'!$A1729, CHAR(160), " "))))</f>
        <v/>
      </c>
      <c r="C1729" s="475">
        <f>'Quantities Report'!$D1729</f>
        <v>0</v>
      </c>
    </row>
    <row r="1730" spans="1:3" x14ac:dyDescent="0.25">
      <c r="A1730" s="532" t="str">
        <f>IF(ISNUMBER(VALUE(SUBSTITUTE('Quantities Report'!$A1730,"+",""))), VALUE(SUBSTITUTE('Quantities Report'!$A1730,"+","")),IF('Quantities Report'!$A1730="Totals:","End of Project",$A1729))</f>
        <v>Station</v>
      </c>
      <c r="B1730" s="473" t="str">
        <f>IF(ISNUMBER('Quantities Report'!$A1730), "",TRIM(CLEAN(SUBSTITUTE('Quantities Report'!$A1730, CHAR(160), " "))))</f>
        <v/>
      </c>
      <c r="C1730" s="475">
        <f>'Quantities Report'!$D1730</f>
        <v>0</v>
      </c>
    </row>
    <row r="1731" spans="1:3" x14ac:dyDescent="0.25">
      <c r="A1731" s="532" t="str">
        <f>IF(ISNUMBER(VALUE(SUBSTITUTE('Quantities Report'!$A1731,"+",""))), VALUE(SUBSTITUTE('Quantities Report'!$A1731,"+","")),IF('Quantities Report'!$A1731="Totals:","End of Project",$A1730))</f>
        <v>Station</v>
      </c>
      <c r="B1731" s="473" t="str">
        <f>IF(ISNUMBER('Quantities Report'!$A1731), "",TRIM(CLEAN(SUBSTITUTE('Quantities Report'!$A1731, CHAR(160), " "))))</f>
        <v/>
      </c>
      <c r="C1731" s="475">
        <f>'Quantities Report'!$D1731</f>
        <v>0</v>
      </c>
    </row>
    <row r="1732" spans="1:3" x14ac:dyDescent="0.25">
      <c r="A1732" s="532" t="str">
        <f>IF(ISNUMBER(VALUE(SUBSTITUTE('Quantities Report'!$A1732,"+",""))), VALUE(SUBSTITUTE('Quantities Report'!$A1732,"+","")),IF('Quantities Report'!$A1732="Totals:","End of Project",$A1731))</f>
        <v>Station</v>
      </c>
      <c r="B1732" s="473" t="str">
        <f>IF(ISNUMBER('Quantities Report'!$A1732), "",TRIM(CLEAN(SUBSTITUTE('Quantities Report'!$A1732, CHAR(160), " "))))</f>
        <v/>
      </c>
      <c r="C1732" s="475">
        <f>'Quantities Report'!$D1732</f>
        <v>0</v>
      </c>
    </row>
    <row r="1733" spans="1:3" x14ac:dyDescent="0.25">
      <c r="A1733" s="532" t="str">
        <f>IF(ISNUMBER(VALUE(SUBSTITUTE('Quantities Report'!$A1733,"+",""))), VALUE(SUBSTITUTE('Quantities Report'!$A1733,"+","")),IF('Quantities Report'!$A1733="Totals:","End of Project",$A1732))</f>
        <v>Station</v>
      </c>
      <c r="B1733" s="473" t="str">
        <f>IF(ISNUMBER('Quantities Report'!$A1733), "",TRIM(CLEAN(SUBSTITUTE('Quantities Report'!$A1733, CHAR(160), " "))))</f>
        <v/>
      </c>
      <c r="C1733" s="475">
        <f>'Quantities Report'!$D1733</f>
        <v>0</v>
      </c>
    </row>
    <row r="1734" spans="1:3" x14ac:dyDescent="0.25">
      <c r="A1734" s="532" t="str">
        <f>IF(ISNUMBER(VALUE(SUBSTITUTE('Quantities Report'!$A1734,"+",""))), VALUE(SUBSTITUTE('Quantities Report'!$A1734,"+","")),IF('Quantities Report'!$A1734="Totals:","End of Project",$A1733))</f>
        <v>Station</v>
      </c>
      <c r="B1734" s="473" t="str">
        <f>IF(ISNUMBER('Quantities Report'!$A1734), "",TRIM(CLEAN(SUBSTITUTE('Quantities Report'!$A1734, CHAR(160), " "))))</f>
        <v/>
      </c>
      <c r="C1734" s="475">
        <f>'Quantities Report'!$D1734</f>
        <v>0</v>
      </c>
    </row>
    <row r="1735" spans="1:3" x14ac:dyDescent="0.25">
      <c r="A1735" s="532" t="str">
        <f>IF(ISNUMBER(VALUE(SUBSTITUTE('Quantities Report'!$A1735,"+",""))), VALUE(SUBSTITUTE('Quantities Report'!$A1735,"+","")),IF('Quantities Report'!$A1735="Totals:","End of Project",$A1734))</f>
        <v>Station</v>
      </c>
      <c r="B1735" s="473" t="str">
        <f>IF(ISNUMBER('Quantities Report'!$A1735), "",TRIM(CLEAN(SUBSTITUTE('Quantities Report'!$A1735, CHAR(160), " "))))</f>
        <v/>
      </c>
      <c r="C1735" s="475">
        <f>'Quantities Report'!$D1735</f>
        <v>0</v>
      </c>
    </row>
    <row r="1736" spans="1:3" x14ac:dyDescent="0.25">
      <c r="A1736" s="532" t="str">
        <f>IF(ISNUMBER(VALUE(SUBSTITUTE('Quantities Report'!$A1736,"+",""))), VALUE(SUBSTITUTE('Quantities Report'!$A1736,"+","")),IF('Quantities Report'!$A1736="Totals:","End of Project",$A1735))</f>
        <v>Station</v>
      </c>
      <c r="B1736" s="473" t="str">
        <f>IF(ISNUMBER('Quantities Report'!$A1736), "",TRIM(CLEAN(SUBSTITUTE('Quantities Report'!$A1736, CHAR(160), " "))))</f>
        <v/>
      </c>
      <c r="C1736" s="475">
        <f>'Quantities Report'!$D1736</f>
        <v>0</v>
      </c>
    </row>
    <row r="1737" spans="1:3" x14ac:dyDescent="0.25">
      <c r="A1737" s="532" t="str">
        <f>IF(ISNUMBER(VALUE(SUBSTITUTE('Quantities Report'!$A1737,"+",""))), VALUE(SUBSTITUTE('Quantities Report'!$A1737,"+","")),IF('Quantities Report'!$A1737="Totals:","End of Project",$A1736))</f>
        <v>Station</v>
      </c>
      <c r="B1737" s="473" t="str">
        <f>IF(ISNUMBER('Quantities Report'!$A1737), "",TRIM(CLEAN(SUBSTITUTE('Quantities Report'!$A1737, CHAR(160), " "))))</f>
        <v/>
      </c>
      <c r="C1737" s="475">
        <f>'Quantities Report'!$D1737</f>
        <v>0</v>
      </c>
    </row>
    <row r="1738" spans="1:3" x14ac:dyDescent="0.25">
      <c r="A1738" s="532" t="str">
        <f>IF(ISNUMBER(VALUE(SUBSTITUTE('Quantities Report'!$A1738,"+",""))), VALUE(SUBSTITUTE('Quantities Report'!$A1738,"+","")),IF('Quantities Report'!$A1738="Totals:","End of Project",$A1737))</f>
        <v>Station</v>
      </c>
      <c r="B1738" s="473" t="str">
        <f>IF(ISNUMBER('Quantities Report'!$A1738), "",TRIM(CLEAN(SUBSTITUTE('Quantities Report'!$A1738, CHAR(160), " "))))</f>
        <v/>
      </c>
      <c r="C1738" s="475">
        <f>'Quantities Report'!$D1738</f>
        <v>0</v>
      </c>
    </row>
    <row r="1739" spans="1:3" x14ac:dyDescent="0.25">
      <c r="A1739" s="532" t="str">
        <f>IF(ISNUMBER(VALUE(SUBSTITUTE('Quantities Report'!$A1739,"+",""))), VALUE(SUBSTITUTE('Quantities Report'!$A1739,"+","")),IF('Quantities Report'!$A1739="Totals:","End of Project",$A1738))</f>
        <v>Station</v>
      </c>
      <c r="B1739" s="473" t="str">
        <f>IF(ISNUMBER('Quantities Report'!$A1739), "",TRIM(CLEAN(SUBSTITUTE('Quantities Report'!$A1739, CHAR(160), " "))))</f>
        <v/>
      </c>
      <c r="C1739" s="475">
        <f>'Quantities Report'!$D1739</f>
        <v>0</v>
      </c>
    </row>
    <row r="1740" spans="1:3" x14ac:dyDescent="0.25">
      <c r="A1740" s="532" t="str">
        <f>IF(ISNUMBER(VALUE(SUBSTITUTE('Quantities Report'!$A1740,"+",""))), VALUE(SUBSTITUTE('Quantities Report'!$A1740,"+","")),IF('Quantities Report'!$A1740="Totals:","End of Project",$A1739))</f>
        <v>Station</v>
      </c>
      <c r="B1740" s="473" t="str">
        <f>IF(ISNUMBER('Quantities Report'!$A1740), "",TRIM(CLEAN(SUBSTITUTE('Quantities Report'!$A1740, CHAR(160), " "))))</f>
        <v/>
      </c>
      <c r="C1740" s="475">
        <f>'Quantities Report'!$D1740</f>
        <v>0</v>
      </c>
    </row>
    <row r="1741" spans="1:3" x14ac:dyDescent="0.25">
      <c r="A1741" s="532" t="str">
        <f>IF(ISNUMBER(VALUE(SUBSTITUTE('Quantities Report'!$A1741,"+",""))), VALUE(SUBSTITUTE('Quantities Report'!$A1741,"+","")),IF('Quantities Report'!$A1741="Totals:","End of Project",$A1740))</f>
        <v>Station</v>
      </c>
      <c r="B1741" s="473" t="str">
        <f>IF(ISNUMBER('Quantities Report'!$A1741), "",TRIM(CLEAN(SUBSTITUTE('Quantities Report'!$A1741, CHAR(160), " "))))</f>
        <v/>
      </c>
      <c r="C1741" s="475">
        <f>'Quantities Report'!$D1741</f>
        <v>0</v>
      </c>
    </row>
    <row r="1742" spans="1:3" x14ac:dyDescent="0.25">
      <c r="A1742" s="532" t="str">
        <f>IF(ISNUMBER(VALUE(SUBSTITUTE('Quantities Report'!$A1742,"+",""))), VALUE(SUBSTITUTE('Quantities Report'!$A1742,"+","")),IF('Quantities Report'!$A1742="Totals:","End of Project",$A1741))</f>
        <v>Station</v>
      </c>
      <c r="B1742" s="473" t="str">
        <f>IF(ISNUMBER('Quantities Report'!$A1742), "",TRIM(CLEAN(SUBSTITUTE('Quantities Report'!$A1742, CHAR(160), " "))))</f>
        <v/>
      </c>
      <c r="C1742" s="475">
        <f>'Quantities Report'!$D1742</f>
        <v>0</v>
      </c>
    </row>
    <row r="1743" spans="1:3" x14ac:dyDescent="0.25">
      <c r="A1743" s="532" t="str">
        <f>IF(ISNUMBER(VALUE(SUBSTITUTE('Quantities Report'!$A1743,"+",""))), VALUE(SUBSTITUTE('Quantities Report'!$A1743,"+","")),IF('Quantities Report'!$A1743="Totals:","End of Project",$A1742))</f>
        <v>Station</v>
      </c>
      <c r="B1743" s="473" t="str">
        <f>IF(ISNUMBER('Quantities Report'!$A1743), "",TRIM(CLEAN(SUBSTITUTE('Quantities Report'!$A1743, CHAR(160), " "))))</f>
        <v/>
      </c>
      <c r="C1743" s="475">
        <f>'Quantities Report'!$D1743</f>
        <v>0</v>
      </c>
    </row>
    <row r="1744" spans="1:3" x14ac:dyDescent="0.25">
      <c r="A1744" s="532" t="str">
        <f>IF(ISNUMBER(VALUE(SUBSTITUTE('Quantities Report'!$A1744,"+",""))), VALUE(SUBSTITUTE('Quantities Report'!$A1744,"+","")),IF('Quantities Report'!$A1744="Totals:","End of Project",$A1743))</f>
        <v>Station</v>
      </c>
      <c r="B1744" s="473" t="str">
        <f>IF(ISNUMBER('Quantities Report'!$A1744), "",TRIM(CLEAN(SUBSTITUTE('Quantities Report'!$A1744, CHAR(160), " "))))</f>
        <v/>
      </c>
      <c r="C1744" s="475">
        <f>'Quantities Report'!$D1744</f>
        <v>0</v>
      </c>
    </row>
    <row r="1745" spans="1:3" x14ac:dyDescent="0.25">
      <c r="A1745" s="532" t="str">
        <f>IF(ISNUMBER(VALUE(SUBSTITUTE('Quantities Report'!$A1745,"+",""))), VALUE(SUBSTITUTE('Quantities Report'!$A1745,"+","")),IF('Quantities Report'!$A1745="Totals:","End of Project",$A1744))</f>
        <v>Station</v>
      </c>
      <c r="B1745" s="473" t="str">
        <f>IF(ISNUMBER('Quantities Report'!$A1745), "",TRIM(CLEAN(SUBSTITUTE('Quantities Report'!$A1745, CHAR(160), " "))))</f>
        <v/>
      </c>
      <c r="C1745" s="475">
        <f>'Quantities Report'!$D1745</f>
        <v>0</v>
      </c>
    </row>
    <row r="1746" spans="1:3" x14ac:dyDescent="0.25">
      <c r="A1746" s="532" t="str">
        <f>IF(ISNUMBER(VALUE(SUBSTITUTE('Quantities Report'!$A1746,"+",""))), VALUE(SUBSTITUTE('Quantities Report'!$A1746,"+","")),IF('Quantities Report'!$A1746="Totals:","End of Project",$A1745))</f>
        <v>Station</v>
      </c>
      <c r="B1746" s="473" t="str">
        <f>IF(ISNUMBER('Quantities Report'!$A1746), "",TRIM(CLEAN(SUBSTITUTE('Quantities Report'!$A1746, CHAR(160), " "))))</f>
        <v/>
      </c>
      <c r="C1746" s="475">
        <f>'Quantities Report'!$D1746</f>
        <v>0</v>
      </c>
    </row>
    <row r="1747" spans="1:3" x14ac:dyDescent="0.25">
      <c r="A1747" s="532" t="str">
        <f>IF(ISNUMBER(VALUE(SUBSTITUTE('Quantities Report'!$A1747,"+",""))), VALUE(SUBSTITUTE('Quantities Report'!$A1747,"+","")),IF('Quantities Report'!$A1747="Totals:","End of Project",$A1746))</f>
        <v>Station</v>
      </c>
      <c r="B1747" s="473" t="str">
        <f>IF(ISNUMBER('Quantities Report'!$A1747), "",TRIM(CLEAN(SUBSTITUTE('Quantities Report'!$A1747, CHAR(160), " "))))</f>
        <v/>
      </c>
      <c r="C1747" s="475">
        <f>'Quantities Report'!$D1747</f>
        <v>0</v>
      </c>
    </row>
    <row r="1748" spans="1:3" x14ac:dyDescent="0.25">
      <c r="A1748" s="532" t="str">
        <f>IF(ISNUMBER(VALUE(SUBSTITUTE('Quantities Report'!$A1748,"+",""))), VALUE(SUBSTITUTE('Quantities Report'!$A1748,"+","")),IF('Quantities Report'!$A1748="Totals:","End of Project",$A1747))</f>
        <v>Station</v>
      </c>
      <c r="B1748" s="473" t="str">
        <f>IF(ISNUMBER('Quantities Report'!$A1748), "",TRIM(CLEAN(SUBSTITUTE('Quantities Report'!$A1748, CHAR(160), " "))))</f>
        <v/>
      </c>
      <c r="C1748" s="475">
        <f>'Quantities Report'!$D1748</f>
        <v>0</v>
      </c>
    </row>
    <row r="1749" spans="1:3" x14ac:dyDescent="0.25">
      <c r="A1749" s="532" t="str">
        <f>IF(ISNUMBER(VALUE(SUBSTITUTE('Quantities Report'!$A1749,"+",""))), VALUE(SUBSTITUTE('Quantities Report'!$A1749,"+","")),IF('Quantities Report'!$A1749="Totals:","End of Project",$A1748))</f>
        <v>Station</v>
      </c>
      <c r="B1749" s="473" t="str">
        <f>IF(ISNUMBER('Quantities Report'!$A1749), "",TRIM(CLEAN(SUBSTITUTE('Quantities Report'!$A1749, CHAR(160), " "))))</f>
        <v/>
      </c>
      <c r="C1749" s="475">
        <f>'Quantities Report'!$D1749</f>
        <v>0</v>
      </c>
    </row>
    <row r="1750" spans="1:3" x14ac:dyDescent="0.25">
      <c r="A1750" s="532" t="str">
        <f>IF(ISNUMBER(VALUE(SUBSTITUTE('Quantities Report'!$A1750,"+",""))), VALUE(SUBSTITUTE('Quantities Report'!$A1750,"+","")),IF('Quantities Report'!$A1750="Totals:","End of Project",$A1749))</f>
        <v>Station</v>
      </c>
      <c r="B1750" s="473" t="str">
        <f>IF(ISNUMBER('Quantities Report'!$A1750), "",TRIM(CLEAN(SUBSTITUTE('Quantities Report'!$A1750, CHAR(160), " "))))</f>
        <v/>
      </c>
      <c r="C1750" s="475">
        <f>'Quantities Report'!$D1750</f>
        <v>0</v>
      </c>
    </row>
    <row r="1751" spans="1:3" x14ac:dyDescent="0.25">
      <c r="A1751" s="532" t="str">
        <f>IF(ISNUMBER(VALUE(SUBSTITUTE('Quantities Report'!$A1751,"+",""))), VALUE(SUBSTITUTE('Quantities Report'!$A1751,"+","")),IF('Quantities Report'!$A1751="Totals:","End of Project",$A1750))</f>
        <v>Station</v>
      </c>
      <c r="B1751" s="473" t="str">
        <f>IF(ISNUMBER('Quantities Report'!$A1751), "",TRIM(CLEAN(SUBSTITUTE('Quantities Report'!$A1751, CHAR(160), " "))))</f>
        <v/>
      </c>
      <c r="C1751" s="475">
        <f>'Quantities Report'!$D1751</f>
        <v>0</v>
      </c>
    </row>
    <row r="1752" spans="1:3" x14ac:dyDescent="0.25">
      <c r="A1752" s="532" t="str">
        <f>IF(ISNUMBER(VALUE(SUBSTITUTE('Quantities Report'!$A1752,"+",""))), VALUE(SUBSTITUTE('Quantities Report'!$A1752,"+","")),IF('Quantities Report'!$A1752="Totals:","End of Project",$A1751))</f>
        <v>Station</v>
      </c>
      <c r="B1752" s="473" t="str">
        <f>IF(ISNUMBER('Quantities Report'!$A1752), "",TRIM(CLEAN(SUBSTITUTE('Quantities Report'!$A1752, CHAR(160), " "))))</f>
        <v/>
      </c>
      <c r="C1752" s="475">
        <f>'Quantities Report'!$D1752</f>
        <v>0</v>
      </c>
    </row>
    <row r="1753" spans="1:3" x14ac:dyDescent="0.25">
      <c r="A1753" s="532" t="str">
        <f>IF(ISNUMBER(VALUE(SUBSTITUTE('Quantities Report'!$A1753,"+",""))), VALUE(SUBSTITUTE('Quantities Report'!$A1753,"+","")),IF('Quantities Report'!$A1753="Totals:","End of Project",$A1752))</f>
        <v>Station</v>
      </c>
      <c r="B1753" s="473" t="str">
        <f>IF(ISNUMBER('Quantities Report'!$A1753), "",TRIM(CLEAN(SUBSTITUTE('Quantities Report'!$A1753, CHAR(160), " "))))</f>
        <v/>
      </c>
      <c r="C1753" s="475">
        <f>'Quantities Report'!$D1753</f>
        <v>0</v>
      </c>
    </row>
    <row r="1754" spans="1:3" x14ac:dyDescent="0.25">
      <c r="A1754" s="532" t="str">
        <f>IF(ISNUMBER(VALUE(SUBSTITUTE('Quantities Report'!$A1754,"+",""))), VALUE(SUBSTITUTE('Quantities Report'!$A1754,"+","")),IF('Quantities Report'!$A1754="Totals:","End of Project",$A1753))</f>
        <v>Station</v>
      </c>
      <c r="B1754" s="473" t="str">
        <f>IF(ISNUMBER('Quantities Report'!$A1754), "",TRIM(CLEAN(SUBSTITUTE('Quantities Report'!$A1754, CHAR(160), " "))))</f>
        <v/>
      </c>
      <c r="C1754" s="475">
        <f>'Quantities Report'!$D1754</f>
        <v>0</v>
      </c>
    </row>
    <row r="1755" spans="1:3" x14ac:dyDescent="0.25">
      <c r="A1755" s="532" t="str">
        <f>IF(ISNUMBER(VALUE(SUBSTITUTE('Quantities Report'!$A1755,"+",""))), VALUE(SUBSTITUTE('Quantities Report'!$A1755,"+","")),IF('Quantities Report'!$A1755="Totals:","End of Project",$A1754))</f>
        <v>Station</v>
      </c>
      <c r="B1755" s="473" t="str">
        <f>IF(ISNUMBER('Quantities Report'!$A1755), "",TRIM(CLEAN(SUBSTITUTE('Quantities Report'!$A1755, CHAR(160), " "))))</f>
        <v/>
      </c>
      <c r="C1755" s="475">
        <f>'Quantities Report'!$D1755</f>
        <v>0</v>
      </c>
    </row>
    <row r="1756" spans="1:3" x14ac:dyDescent="0.25">
      <c r="A1756" s="532" t="str">
        <f>IF(ISNUMBER(VALUE(SUBSTITUTE('Quantities Report'!$A1756,"+",""))), VALUE(SUBSTITUTE('Quantities Report'!$A1756,"+","")),IF('Quantities Report'!$A1756="Totals:","End of Project",$A1755))</f>
        <v>Station</v>
      </c>
      <c r="B1756" s="473" t="str">
        <f>IF(ISNUMBER('Quantities Report'!$A1756), "",TRIM(CLEAN(SUBSTITUTE('Quantities Report'!$A1756, CHAR(160), " "))))</f>
        <v/>
      </c>
      <c r="C1756" s="475">
        <f>'Quantities Report'!$D1756</f>
        <v>0</v>
      </c>
    </row>
    <row r="1757" spans="1:3" x14ac:dyDescent="0.25">
      <c r="A1757" s="532" t="str">
        <f>IF(ISNUMBER(VALUE(SUBSTITUTE('Quantities Report'!$A1757,"+",""))), VALUE(SUBSTITUTE('Quantities Report'!$A1757,"+","")),IF('Quantities Report'!$A1757="Totals:","End of Project",$A1756))</f>
        <v>Station</v>
      </c>
      <c r="B1757" s="473" t="str">
        <f>IF(ISNUMBER('Quantities Report'!$A1757), "",TRIM(CLEAN(SUBSTITUTE('Quantities Report'!$A1757, CHAR(160), " "))))</f>
        <v/>
      </c>
      <c r="C1757" s="475">
        <f>'Quantities Report'!$D1757</f>
        <v>0</v>
      </c>
    </row>
    <row r="1758" spans="1:3" x14ac:dyDescent="0.25">
      <c r="A1758" s="532" t="str">
        <f>IF(ISNUMBER(VALUE(SUBSTITUTE('Quantities Report'!$A1758,"+",""))), VALUE(SUBSTITUTE('Quantities Report'!$A1758,"+","")),IF('Quantities Report'!$A1758="Totals:","End of Project",$A1757))</f>
        <v>Station</v>
      </c>
      <c r="B1758" s="473" t="str">
        <f>IF(ISNUMBER('Quantities Report'!$A1758), "",TRIM(CLEAN(SUBSTITUTE('Quantities Report'!$A1758, CHAR(160), " "))))</f>
        <v/>
      </c>
      <c r="C1758" s="475">
        <f>'Quantities Report'!$D1758</f>
        <v>0</v>
      </c>
    </row>
    <row r="1759" spans="1:3" x14ac:dyDescent="0.25">
      <c r="A1759" s="532" t="str">
        <f>IF(ISNUMBER(VALUE(SUBSTITUTE('Quantities Report'!$A1759,"+",""))), VALUE(SUBSTITUTE('Quantities Report'!$A1759,"+","")),IF('Quantities Report'!$A1759="Totals:","End of Project",$A1758))</f>
        <v>Station</v>
      </c>
      <c r="B1759" s="473" t="str">
        <f>IF(ISNUMBER('Quantities Report'!$A1759), "",TRIM(CLEAN(SUBSTITUTE('Quantities Report'!$A1759, CHAR(160), " "))))</f>
        <v/>
      </c>
      <c r="C1759" s="475">
        <f>'Quantities Report'!$D1759</f>
        <v>0</v>
      </c>
    </row>
    <row r="1760" spans="1:3" x14ac:dyDescent="0.25">
      <c r="A1760" s="532" t="str">
        <f>IF(ISNUMBER(VALUE(SUBSTITUTE('Quantities Report'!$A1760,"+",""))), VALUE(SUBSTITUTE('Quantities Report'!$A1760,"+","")),IF('Quantities Report'!$A1760="Totals:","End of Project",$A1759))</f>
        <v>Station</v>
      </c>
      <c r="B1760" s="473" t="str">
        <f>IF(ISNUMBER('Quantities Report'!$A1760), "",TRIM(CLEAN(SUBSTITUTE('Quantities Report'!$A1760, CHAR(160), " "))))</f>
        <v/>
      </c>
      <c r="C1760" s="475">
        <f>'Quantities Report'!$D1760</f>
        <v>0</v>
      </c>
    </row>
    <row r="1761" spans="1:3" x14ac:dyDescent="0.25">
      <c r="A1761" s="532" t="str">
        <f>IF(ISNUMBER(VALUE(SUBSTITUTE('Quantities Report'!$A1761,"+",""))), VALUE(SUBSTITUTE('Quantities Report'!$A1761,"+","")),IF('Quantities Report'!$A1761="Totals:","End of Project",$A1760))</f>
        <v>Station</v>
      </c>
      <c r="B1761" s="473" t="str">
        <f>IF(ISNUMBER('Quantities Report'!$A1761), "",TRIM(CLEAN(SUBSTITUTE('Quantities Report'!$A1761, CHAR(160), " "))))</f>
        <v/>
      </c>
      <c r="C1761" s="475">
        <f>'Quantities Report'!$D1761</f>
        <v>0</v>
      </c>
    </row>
    <row r="1762" spans="1:3" x14ac:dyDescent="0.25">
      <c r="A1762" s="532" t="str">
        <f>IF(ISNUMBER(VALUE(SUBSTITUTE('Quantities Report'!$A1762,"+",""))), VALUE(SUBSTITUTE('Quantities Report'!$A1762,"+","")),IF('Quantities Report'!$A1762="Totals:","End of Project",$A1761))</f>
        <v>Station</v>
      </c>
      <c r="B1762" s="473" t="str">
        <f>IF(ISNUMBER('Quantities Report'!$A1762), "",TRIM(CLEAN(SUBSTITUTE('Quantities Report'!$A1762, CHAR(160), " "))))</f>
        <v/>
      </c>
      <c r="C1762" s="475">
        <f>'Quantities Report'!$D1762</f>
        <v>0</v>
      </c>
    </row>
    <row r="1763" spans="1:3" x14ac:dyDescent="0.25">
      <c r="A1763" s="532" t="str">
        <f>IF(ISNUMBER(VALUE(SUBSTITUTE('Quantities Report'!$A1763,"+",""))), VALUE(SUBSTITUTE('Quantities Report'!$A1763,"+","")),IF('Quantities Report'!$A1763="Totals:","End of Project",$A1762))</f>
        <v>Station</v>
      </c>
      <c r="B1763" s="473" t="str">
        <f>IF(ISNUMBER('Quantities Report'!$A1763), "",TRIM(CLEAN(SUBSTITUTE('Quantities Report'!$A1763, CHAR(160), " "))))</f>
        <v/>
      </c>
      <c r="C1763" s="475">
        <f>'Quantities Report'!$D1763</f>
        <v>0</v>
      </c>
    </row>
    <row r="1764" spans="1:3" x14ac:dyDescent="0.25">
      <c r="A1764" s="532" t="str">
        <f>IF(ISNUMBER(VALUE(SUBSTITUTE('Quantities Report'!$A1764,"+",""))), VALUE(SUBSTITUTE('Quantities Report'!$A1764,"+","")),IF('Quantities Report'!$A1764="Totals:","End of Project",$A1763))</f>
        <v>Station</v>
      </c>
      <c r="B1764" s="473" t="str">
        <f>IF(ISNUMBER('Quantities Report'!$A1764), "",TRIM(CLEAN(SUBSTITUTE('Quantities Report'!$A1764, CHAR(160), " "))))</f>
        <v/>
      </c>
      <c r="C1764" s="475">
        <f>'Quantities Report'!$D1764</f>
        <v>0</v>
      </c>
    </row>
    <row r="1765" spans="1:3" x14ac:dyDescent="0.25">
      <c r="A1765" s="532" t="str">
        <f>IF(ISNUMBER(VALUE(SUBSTITUTE('Quantities Report'!$A1765,"+",""))), VALUE(SUBSTITUTE('Quantities Report'!$A1765,"+","")),IF('Quantities Report'!$A1765="Totals:","End of Project",$A1764))</f>
        <v>Station</v>
      </c>
      <c r="B1765" s="473" t="str">
        <f>IF(ISNUMBER('Quantities Report'!$A1765), "",TRIM(CLEAN(SUBSTITUTE('Quantities Report'!$A1765, CHAR(160), " "))))</f>
        <v/>
      </c>
      <c r="C1765" s="475">
        <f>'Quantities Report'!$D1765</f>
        <v>0</v>
      </c>
    </row>
    <row r="1766" spans="1:3" x14ac:dyDescent="0.25">
      <c r="A1766" s="532" t="str">
        <f>IF(ISNUMBER(VALUE(SUBSTITUTE('Quantities Report'!$A1766,"+",""))), VALUE(SUBSTITUTE('Quantities Report'!$A1766,"+","")),IF('Quantities Report'!$A1766="Totals:","End of Project",$A1765))</f>
        <v>Station</v>
      </c>
      <c r="B1766" s="473" t="str">
        <f>IF(ISNUMBER('Quantities Report'!$A1766), "",TRIM(CLEAN(SUBSTITUTE('Quantities Report'!$A1766, CHAR(160), " "))))</f>
        <v/>
      </c>
      <c r="C1766" s="475">
        <f>'Quantities Report'!$D1766</f>
        <v>0</v>
      </c>
    </row>
    <row r="1767" spans="1:3" x14ac:dyDescent="0.25">
      <c r="A1767" s="532" t="str">
        <f>IF(ISNUMBER(VALUE(SUBSTITUTE('Quantities Report'!$A1767,"+",""))), VALUE(SUBSTITUTE('Quantities Report'!$A1767,"+","")),IF('Quantities Report'!$A1767="Totals:","End of Project",$A1766))</f>
        <v>Station</v>
      </c>
      <c r="B1767" s="473" t="str">
        <f>IF(ISNUMBER('Quantities Report'!$A1767), "",TRIM(CLEAN(SUBSTITUTE('Quantities Report'!$A1767, CHAR(160), " "))))</f>
        <v/>
      </c>
      <c r="C1767" s="475">
        <f>'Quantities Report'!$D1767</f>
        <v>0</v>
      </c>
    </row>
    <row r="1768" spans="1:3" x14ac:dyDescent="0.25">
      <c r="A1768" s="532" t="str">
        <f>IF(ISNUMBER(VALUE(SUBSTITUTE('Quantities Report'!$A1768,"+",""))), VALUE(SUBSTITUTE('Quantities Report'!$A1768,"+","")),IF('Quantities Report'!$A1768="Totals:","End of Project",$A1767))</f>
        <v>Station</v>
      </c>
      <c r="B1768" s="473" t="str">
        <f>IF(ISNUMBER('Quantities Report'!$A1768), "",TRIM(CLEAN(SUBSTITUTE('Quantities Report'!$A1768, CHAR(160), " "))))</f>
        <v/>
      </c>
      <c r="C1768" s="475">
        <f>'Quantities Report'!$D1768</f>
        <v>0</v>
      </c>
    </row>
    <row r="1769" spans="1:3" x14ac:dyDescent="0.25">
      <c r="A1769" s="532" t="str">
        <f>IF(ISNUMBER(VALUE(SUBSTITUTE('Quantities Report'!$A1769,"+",""))), VALUE(SUBSTITUTE('Quantities Report'!$A1769,"+","")),IF('Quantities Report'!$A1769="Totals:","End of Project",$A1768))</f>
        <v>Station</v>
      </c>
      <c r="B1769" s="473" t="str">
        <f>IF(ISNUMBER('Quantities Report'!$A1769), "",TRIM(CLEAN(SUBSTITUTE('Quantities Report'!$A1769, CHAR(160), " "))))</f>
        <v/>
      </c>
      <c r="C1769" s="475">
        <f>'Quantities Report'!$D1769</f>
        <v>0</v>
      </c>
    </row>
    <row r="1770" spans="1:3" x14ac:dyDescent="0.25">
      <c r="A1770" s="532" t="str">
        <f>IF(ISNUMBER(VALUE(SUBSTITUTE('Quantities Report'!$A1770,"+",""))), VALUE(SUBSTITUTE('Quantities Report'!$A1770,"+","")),IF('Quantities Report'!$A1770="Totals:","End of Project",$A1769))</f>
        <v>Station</v>
      </c>
      <c r="B1770" s="473" t="str">
        <f>IF(ISNUMBER('Quantities Report'!$A1770), "",TRIM(CLEAN(SUBSTITUTE('Quantities Report'!$A1770, CHAR(160), " "))))</f>
        <v/>
      </c>
      <c r="C1770" s="475">
        <f>'Quantities Report'!$D1770</f>
        <v>0</v>
      </c>
    </row>
    <row r="1771" spans="1:3" x14ac:dyDescent="0.25">
      <c r="A1771" s="532" t="str">
        <f>IF(ISNUMBER(VALUE(SUBSTITUTE('Quantities Report'!$A1771,"+",""))), VALUE(SUBSTITUTE('Quantities Report'!$A1771,"+","")),IF('Quantities Report'!$A1771="Totals:","End of Project",$A1770))</f>
        <v>Station</v>
      </c>
      <c r="B1771" s="473" t="str">
        <f>IF(ISNUMBER('Quantities Report'!$A1771), "",TRIM(CLEAN(SUBSTITUTE('Quantities Report'!$A1771, CHAR(160), " "))))</f>
        <v/>
      </c>
      <c r="C1771" s="475">
        <f>'Quantities Report'!$D1771</f>
        <v>0</v>
      </c>
    </row>
    <row r="1772" spans="1:3" x14ac:dyDescent="0.25">
      <c r="A1772" s="532" t="str">
        <f>IF(ISNUMBER(VALUE(SUBSTITUTE('Quantities Report'!$A1772,"+",""))), VALUE(SUBSTITUTE('Quantities Report'!$A1772,"+","")),IF('Quantities Report'!$A1772="Totals:","End of Project",$A1771))</f>
        <v>Station</v>
      </c>
      <c r="B1772" s="473" t="str">
        <f>IF(ISNUMBER('Quantities Report'!$A1772), "",TRIM(CLEAN(SUBSTITUTE('Quantities Report'!$A1772, CHAR(160), " "))))</f>
        <v/>
      </c>
      <c r="C1772" s="475">
        <f>'Quantities Report'!$D1772</f>
        <v>0</v>
      </c>
    </row>
    <row r="1773" spans="1:3" x14ac:dyDescent="0.25">
      <c r="A1773" s="532" t="str">
        <f>IF(ISNUMBER(VALUE(SUBSTITUTE('Quantities Report'!$A1773,"+",""))), VALUE(SUBSTITUTE('Quantities Report'!$A1773,"+","")),IF('Quantities Report'!$A1773="Totals:","End of Project",$A1772))</f>
        <v>Station</v>
      </c>
      <c r="B1773" s="473" t="str">
        <f>IF(ISNUMBER('Quantities Report'!$A1773), "",TRIM(CLEAN(SUBSTITUTE('Quantities Report'!$A1773, CHAR(160), " "))))</f>
        <v/>
      </c>
      <c r="C1773" s="475">
        <f>'Quantities Report'!$D1773</f>
        <v>0</v>
      </c>
    </row>
    <row r="1774" spans="1:3" x14ac:dyDescent="0.25">
      <c r="A1774" s="532" t="str">
        <f>IF(ISNUMBER(VALUE(SUBSTITUTE('Quantities Report'!$A1774,"+",""))), VALUE(SUBSTITUTE('Quantities Report'!$A1774,"+","")),IF('Quantities Report'!$A1774="Totals:","End of Project",$A1773))</f>
        <v>Station</v>
      </c>
      <c r="B1774" s="473" t="str">
        <f>IF(ISNUMBER('Quantities Report'!$A1774), "",TRIM(CLEAN(SUBSTITUTE('Quantities Report'!$A1774, CHAR(160), " "))))</f>
        <v/>
      </c>
      <c r="C1774" s="475">
        <f>'Quantities Report'!$D1774</f>
        <v>0</v>
      </c>
    </row>
    <row r="1775" spans="1:3" x14ac:dyDescent="0.25">
      <c r="A1775" s="532" t="str">
        <f>IF(ISNUMBER(VALUE(SUBSTITUTE('Quantities Report'!$A1775,"+",""))), VALUE(SUBSTITUTE('Quantities Report'!$A1775,"+","")),IF('Quantities Report'!$A1775="Totals:","End of Project",$A1774))</f>
        <v>Station</v>
      </c>
      <c r="B1775" s="473" t="str">
        <f>IF(ISNUMBER('Quantities Report'!$A1775), "",TRIM(CLEAN(SUBSTITUTE('Quantities Report'!$A1775, CHAR(160), " "))))</f>
        <v/>
      </c>
      <c r="C1775" s="475">
        <f>'Quantities Report'!$D1775</f>
        <v>0</v>
      </c>
    </row>
    <row r="1776" spans="1:3" x14ac:dyDescent="0.25">
      <c r="A1776" s="532" t="str">
        <f>IF(ISNUMBER(VALUE(SUBSTITUTE('Quantities Report'!$A1776,"+",""))), VALUE(SUBSTITUTE('Quantities Report'!$A1776,"+","")),IF('Quantities Report'!$A1776="Totals:","End of Project",$A1775))</f>
        <v>Station</v>
      </c>
      <c r="B1776" s="473" t="str">
        <f>IF(ISNUMBER('Quantities Report'!$A1776), "",TRIM(CLEAN(SUBSTITUTE('Quantities Report'!$A1776, CHAR(160), " "))))</f>
        <v/>
      </c>
      <c r="C1776" s="475">
        <f>'Quantities Report'!$D1776</f>
        <v>0</v>
      </c>
    </row>
    <row r="1777" spans="1:3" x14ac:dyDescent="0.25">
      <c r="A1777" s="532" t="str">
        <f>IF(ISNUMBER(VALUE(SUBSTITUTE('Quantities Report'!$A1777,"+",""))), VALUE(SUBSTITUTE('Quantities Report'!$A1777,"+","")),IF('Quantities Report'!$A1777="Totals:","End of Project",$A1776))</f>
        <v>Station</v>
      </c>
      <c r="B1777" s="473" t="str">
        <f>IF(ISNUMBER('Quantities Report'!$A1777), "",TRIM(CLEAN(SUBSTITUTE('Quantities Report'!$A1777, CHAR(160), " "))))</f>
        <v/>
      </c>
      <c r="C1777" s="475">
        <f>'Quantities Report'!$D1777</f>
        <v>0</v>
      </c>
    </row>
    <row r="1778" spans="1:3" x14ac:dyDescent="0.25">
      <c r="A1778" s="532" t="str">
        <f>IF(ISNUMBER(VALUE(SUBSTITUTE('Quantities Report'!$A1778,"+",""))), VALUE(SUBSTITUTE('Quantities Report'!$A1778,"+","")),IF('Quantities Report'!$A1778="Totals:","End of Project",$A1777))</f>
        <v>Station</v>
      </c>
      <c r="B1778" s="473" t="str">
        <f>IF(ISNUMBER('Quantities Report'!$A1778), "",TRIM(CLEAN(SUBSTITUTE('Quantities Report'!$A1778, CHAR(160), " "))))</f>
        <v/>
      </c>
      <c r="C1778" s="475">
        <f>'Quantities Report'!$D1778</f>
        <v>0</v>
      </c>
    </row>
    <row r="1779" spans="1:3" x14ac:dyDescent="0.25">
      <c r="A1779" s="532" t="str">
        <f>IF(ISNUMBER(VALUE(SUBSTITUTE('Quantities Report'!$A1779,"+",""))), VALUE(SUBSTITUTE('Quantities Report'!$A1779,"+","")),IF('Quantities Report'!$A1779="Totals:","End of Project",$A1778))</f>
        <v>Station</v>
      </c>
      <c r="B1779" s="473" t="str">
        <f>IF(ISNUMBER('Quantities Report'!$A1779), "",TRIM(CLEAN(SUBSTITUTE('Quantities Report'!$A1779, CHAR(160), " "))))</f>
        <v/>
      </c>
      <c r="C1779" s="475">
        <f>'Quantities Report'!$D1779</f>
        <v>0</v>
      </c>
    </row>
    <row r="1780" spans="1:3" x14ac:dyDescent="0.25">
      <c r="A1780" s="532" t="str">
        <f>IF(ISNUMBER(VALUE(SUBSTITUTE('Quantities Report'!$A1780,"+",""))), VALUE(SUBSTITUTE('Quantities Report'!$A1780,"+","")),IF('Quantities Report'!$A1780="Totals:","End of Project",$A1779))</f>
        <v>Station</v>
      </c>
      <c r="B1780" s="473" t="str">
        <f>IF(ISNUMBER('Quantities Report'!$A1780), "",TRIM(CLEAN(SUBSTITUTE('Quantities Report'!$A1780, CHAR(160), " "))))</f>
        <v/>
      </c>
      <c r="C1780" s="475">
        <f>'Quantities Report'!$D1780</f>
        <v>0</v>
      </c>
    </row>
    <row r="1781" spans="1:3" x14ac:dyDescent="0.25">
      <c r="A1781" s="532" t="str">
        <f>IF(ISNUMBER(VALUE(SUBSTITUTE('Quantities Report'!$A1781,"+",""))), VALUE(SUBSTITUTE('Quantities Report'!$A1781,"+","")),IF('Quantities Report'!$A1781="Totals:","End of Project",$A1780))</f>
        <v>Station</v>
      </c>
      <c r="B1781" s="473" t="str">
        <f>IF(ISNUMBER('Quantities Report'!$A1781), "",TRIM(CLEAN(SUBSTITUTE('Quantities Report'!$A1781, CHAR(160), " "))))</f>
        <v/>
      </c>
      <c r="C1781" s="475">
        <f>'Quantities Report'!$D1781</f>
        <v>0</v>
      </c>
    </row>
    <row r="1782" spans="1:3" x14ac:dyDescent="0.25">
      <c r="A1782" s="532" t="str">
        <f>IF(ISNUMBER(VALUE(SUBSTITUTE('Quantities Report'!$A1782,"+",""))), VALUE(SUBSTITUTE('Quantities Report'!$A1782,"+","")),IF('Quantities Report'!$A1782="Totals:","End of Project",$A1781))</f>
        <v>Station</v>
      </c>
      <c r="B1782" s="473" t="str">
        <f>IF(ISNUMBER('Quantities Report'!$A1782), "",TRIM(CLEAN(SUBSTITUTE('Quantities Report'!$A1782, CHAR(160), " "))))</f>
        <v/>
      </c>
      <c r="C1782" s="475">
        <f>'Quantities Report'!$D1782</f>
        <v>0</v>
      </c>
    </row>
    <row r="1783" spans="1:3" x14ac:dyDescent="0.25">
      <c r="A1783" s="532" t="str">
        <f>IF(ISNUMBER(VALUE(SUBSTITUTE('Quantities Report'!$A1783,"+",""))), VALUE(SUBSTITUTE('Quantities Report'!$A1783,"+","")),IF('Quantities Report'!$A1783="Totals:","End of Project",$A1782))</f>
        <v>Station</v>
      </c>
      <c r="B1783" s="473" t="str">
        <f>IF(ISNUMBER('Quantities Report'!$A1783), "",TRIM(CLEAN(SUBSTITUTE('Quantities Report'!$A1783, CHAR(160), " "))))</f>
        <v/>
      </c>
      <c r="C1783" s="475">
        <f>'Quantities Report'!$D1783</f>
        <v>0</v>
      </c>
    </row>
    <row r="1784" spans="1:3" x14ac:dyDescent="0.25">
      <c r="A1784" s="532" t="str">
        <f>IF(ISNUMBER(VALUE(SUBSTITUTE('Quantities Report'!$A1784,"+",""))), VALUE(SUBSTITUTE('Quantities Report'!$A1784,"+","")),IF('Quantities Report'!$A1784="Totals:","End of Project",$A1783))</f>
        <v>Station</v>
      </c>
      <c r="B1784" s="473" t="str">
        <f>IF(ISNUMBER('Quantities Report'!$A1784), "",TRIM(CLEAN(SUBSTITUTE('Quantities Report'!$A1784, CHAR(160), " "))))</f>
        <v/>
      </c>
      <c r="C1784" s="475">
        <f>'Quantities Report'!$D1784</f>
        <v>0</v>
      </c>
    </row>
    <row r="1785" spans="1:3" x14ac:dyDescent="0.25">
      <c r="A1785" s="532" t="str">
        <f>IF(ISNUMBER(VALUE(SUBSTITUTE('Quantities Report'!$A1785,"+",""))), VALUE(SUBSTITUTE('Quantities Report'!$A1785,"+","")),IF('Quantities Report'!$A1785="Totals:","End of Project",$A1784))</f>
        <v>Station</v>
      </c>
      <c r="B1785" s="473" t="str">
        <f>IF(ISNUMBER('Quantities Report'!$A1785), "",TRIM(CLEAN(SUBSTITUTE('Quantities Report'!$A1785, CHAR(160), " "))))</f>
        <v/>
      </c>
      <c r="C1785" s="475">
        <f>'Quantities Report'!$D1785</f>
        <v>0</v>
      </c>
    </row>
    <row r="1786" spans="1:3" x14ac:dyDescent="0.25">
      <c r="A1786" s="532" t="str">
        <f>IF(ISNUMBER(VALUE(SUBSTITUTE('Quantities Report'!$A1786,"+",""))), VALUE(SUBSTITUTE('Quantities Report'!$A1786,"+","")),IF('Quantities Report'!$A1786="Totals:","End of Project",$A1785))</f>
        <v>Station</v>
      </c>
      <c r="B1786" s="473" t="str">
        <f>IF(ISNUMBER('Quantities Report'!$A1786), "",TRIM(CLEAN(SUBSTITUTE('Quantities Report'!$A1786, CHAR(160), " "))))</f>
        <v/>
      </c>
      <c r="C1786" s="475">
        <f>'Quantities Report'!$D1786</f>
        <v>0</v>
      </c>
    </row>
    <row r="1787" spans="1:3" x14ac:dyDescent="0.25">
      <c r="A1787" s="532" t="str">
        <f>IF(ISNUMBER(VALUE(SUBSTITUTE('Quantities Report'!$A1787,"+",""))), VALUE(SUBSTITUTE('Quantities Report'!$A1787,"+","")),IF('Quantities Report'!$A1787="Totals:","End of Project",$A1786))</f>
        <v>Station</v>
      </c>
      <c r="B1787" s="473" t="str">
        <f>IF(ISNUMBER('Quantities Report'!$A1787), "",TRIM(CLEAN(SUBSTITUTE('Quantities Report'!$A1787, CHAR(160), " "))))</f>
        <v/>
      </c>
      <c r="C1787" s="475">
        <f>'Quantities Report'!$D1787</f>
        <v>0</v>
      </c>
    </row>
    <row r="1788" spans="1:3" x14ac:dyDescent="0.25">
      <c r="A1788" s="532" t="str">
        <f>IF(ISNUMBER(VALUE(SUBSTITUTE('Quantities Report'!$A1788,"+",""))), VALUE(SUBSTITUTE('Quantities Report'!$A1788,"+","")),IF('Quantities Report'!$A1788="Totals:","End of Project",$A1787))</f>
        <v>Station</v>
      </c>
      <c r="B1788" s="473" t="str">
        <f>IF(ISNUMBER('Quantities Report'!$A1788), "",TRIM(CLEAN(SUBSTITUTE('Quantities Report'!$A1788, CHAR(160), " "))))</f>
        <v/>
      </c>
      <c r="C1788" s="475">
        <f>'Quantities Report'!$D1788</f>
        <v>0</v>
      </c>
    </row>
    <row r="1789" spans="1:3" x14ac:dyDescent="0.25">
      <c r="A1789" s="532" t="str">
        <f>IF(ISNUMBER(VALUE(SUBSTITUTE('Quantities Report'!$A1789,"+",""))), VALUE(SUBSTITUTE('Quantities Report'!$A1789,"+","")),IF('Quantities Report'!$A1789="Totals:","End of Project",$A1788))</f>
        <v>Station</v>
      </c>
      <c r="B1789" s="473" t="str">
        <f>IF(ISNUMBER('Quantities Report'!$A1789), "",TRIM(CLEAN(SUBSTITUTE('Quantities Report'!$A1789, CHAR(160), " "))))</f>
        <v/>
      </c>
      <c r="C1789" s="475">
        <f>'Quantities Report'!$D1789</f>
        <v>0</v>
      </c>
    </row>
    <row r="1790" spans="1:3" x14ac:dyDescent="0.25">
      <c r="A1790" s="532" t="str">
        <f>IF(ISNUMBER(VALUE(SUBSTITUTE('Quantities Report'!$A1790,"+",""))), VALUE(SUBSTITUTE('Quantities Report'!$A1790,"+","")),IF('Quantities Report'!$A1790="Totals:","End of Project",$A1789))</f>
        <v>Station</v>
      </c>
      <c r="B1790" s="473" t="str">
        <f>IF(ISNUMBER('Quantities Report'!$A1790), "",TRIM(CLEAN(SUBSTITUTE('Quantities Report'!$A1790, CHAR(160), " "))))</f>
        <v/>
      </c>
      <c r="C1790" s="475">
        <f>'Quantities Report'!$D1790</f>
        <v>0</v>
      </c>
    </row>
    <row r="1791" spans="1:3" x14ac:dyDescent="0.25">
      <c r="A1791" s="532" t="str">
        <f>IF(ISNUMBER(VALUE(SUBSTITUTE('Quantities Report'!$A1791,"+",""))), VALUE(SUBSTITUTE('Quantities Report'!$A1791,"+","")),IF('Quantities Report'!$A1791="Totals:","End of Project",$A1790))</f>
        <v>Station</v>
      </c>
      <c r="B1791" s="473" t="str">
        <f>IF(ISNUMBER('Quantities Report'!$A1791), "",TRIM(CLEAN(SUBSTITUTE('Quantities Report'!$A1791, CHAR(160), " "))))</f>
        <v/>
      </c>
      <c r="C1791" s="475">
        <f>'Quantities Report'!$D1791</f>
        <v>0</v>
      </c>
    </row>
    <row r="1792" spans="1:3" x14ac:dyDescent="0.25">
      <c r="A1792" s="532" t="str">
        <f>IF(ISNUMBER(VALUE(SUBSTITUTE('Quantities Report'!$A1792,"+",""))), VALUE(SUBSTITUTE('Quantities Report'!$A1792,"+","")),IF('Quantities Report'!$A1792="Totals:","End of Project",$A1791))</f>
        <v>Station</v>
      </c>
      <c r="B1792" s="473" t="str">
        <f>IF(ISNUMBER('Quantities Report'!$A1792), "",TRIM(CLEAN(SUBSTITUTE('Quantities Report'!$A1792, CHAR(160), " "))))</f>
        <v/>
      </c>
      <c r="C1792" s="475">
        <f>'Quantities Report'!$D1792</f>
        <v>0</v>
      </c>
    </row>
    <row r="1793" spans="1:3" x14ac:dyDescent="0.25">
      <c r="A1793" s="532" t="str">
        <f>IF(ISNUMBER(VALUE(SUBSTITUTE('Quantities Report'!$A1793,"+",""))), VALUE(SUBSTITUTE('Quantities Report'!$A1793,"+","")),IF('Quantities Report'!$A1793="Totals:","End of Project",$A1792))</f>
        <v>Station</v>
      </c>
      <c r="B1793" s="473" t="str">
        <f>IF(ISNUMBER('Quantities Report'!$A1793), "",TRIM(CLEAN(SUBSTITUTE('Quantities Report'!$A1793, CHAR(160), " "))))</f>
        <v/>
      </c>
      <c r="C1793" s="475">
        <f>'Quantities Report'!$D1793</f>
        <v>0</v>
      </c>
    </row>
    <row r="1794" spans="1:3" x14ac:dyDescent="0.25">
      <c r="A1794" s="532" t="str">
        <f>IF(ISNUMBER(VALUE(SUBSTITUTE('Quantities Report'!$A1794,"+",""))), VALUE(SUBSTITUTE('Quantities Report'!$A1794,"+","")),IF('Quantities Report'!$A1794="Totals:","End of Project",$A1793))</f>
        <v>Station</v>
      </c>
      <c r="B1794" s="473" t="str">
        <f>IF(ISNUMBER('Quantities Report'!$A1794), "",TRIM(CLEAN(SUBSTITUTE('Quantities Report'!$A1794, CHAR(160), " "))))</f>
        <v/>
      </c>
      <c r="C1794" s="475">
        <f>'Quantities Report'!$D1794</f>
        <v>0</v>
      </c>
    </row>
    <row r="1795" spans="1:3" x14ac:dyDescent="0.25">
      <c r="A1795" s="532" t="str">
        <f>IF(ISNUMBER(VALUE(SUBSTITUTE('Quantities Report'!$A1795,"+",""))), VALUE(SUBSTITUTE('Quantities Report'!$A1795,"+","")),IF('Quantities Report'!$A1795="Totals:","End of Project",$A1794))</f>
        <v>Station</v>
      </c>
      <c r="B1795" s="473" t="str">
        <f>IF(ISNUMBER('Quantities Report'!$A1795), "",TRIM(CLEAN(SUBSTITUTE('Quantities Report'!$A1795, CHAR(160), " "))))</f>
        <v/>
      </c>
      <c r="C1795" s="475">
        <f>'Quantities Report'!$D1795</f>
        <v>0</v>
      </c>
    </row>
    <row r="1796" spans="1:3" x14ac:dyDescent="0.25">
      <c r="A1796" s="532" t="str">
        <f>IF(ISNUMBER(VALUE(SUBSTITUTE('Quantities Report'!$A1796,"+",""))), VALUE(SUBSTITUTE('Quantities Report'!$A1796,"+","")),IF('Quantities Report'!$A1796="Totals:","End of Project",$A1795))</f>
        <v>Station</v>
      </c>
      <c r="B1796" s="473" t="str">
        <f>IF(ISNUMBER('Quantities Report'!$A1796), "",TRIM(CLEAN(SUBSTITUTE('Quantities Report'!$A1796, CHAR(160), " "))))</f>
        <v/>
      </c>
      <c r="C1796" s="475">
        <f>'Quantities Report'!$D1796</f>
        <v>0</v>
      </c>
    </row>
    <row r="1797" spans="1:3" x14ac:dyDescent="0.25">
      <c r="A1797" s="532" t="str">
        <f>IF(ISNUMBER(VALUE(SUBSTITUTE('Quantities Report'!$A1797,"+",""))), VALUE(SUBSTITUTE('Quantities Report'!$A1797,"+","")),IF('Quantities Report'!$A1797="Totals:","End of Project",$A1796))</f>
        <v>Station</v>
      </c>
      <c r="B1797" s="473" t="str">
        <f>IF(ISNUMBER('Quantities Report'!$A1797), "",TRIM(CLEAN(SUBSTITUTE('Quantities Report'!$A1797, CHAR(160), " "))))</f>
        <v/>
      </c>
      <c r="C1797" s="475">
        <f>'Quantities Report'!$D1797</f>
        <v>0</v>
      </c>
    </row>
    <row r="1798" spans="1:3" x14ac:dyDescent="0.25">
      <c r="A1798" s="532" t="str">
        <f>IF(ISNUMBER(VALUE(SUBSTITUTE('Quantities Report'!$A1798,"+",""))), VALUE(SUBSTITUTE('Quantities Report'!$A1798,"+","")),IF('Quantities Report'!$A1798="Totals:","End of Project",$A1797))</f>
        <v>Station</v>
      </c>
      <c r="B1798" s="473" t="str">
        <f>IF(ISNUMBER('Quantities Report'!$A1798), "",TRIM(CLEAN(SUBSTITUTE('Quantities Report'!$A1798, CHAR(160), " "))))</f>
        <v/>
      </c>
      <c r="C1798" s="475">
        <f>'Quantities Report'!$D1798</f>
        <v>0</v>
      </c>
    </row>
    <row r="1799" spans="1:3" x14ac:dyDescent="0.25">
      <c r="A1799" s="532" t="str">
        <f>IF(ISNUMBER(VALUE(SUBSTITUTE('Quantities Report'!$A1799,"+",""))), VALUE(SUBSTITUTE('Quantities Report'!$A1799,"+","")),IF('Quantities Report'!$A1799="Totals:","End of Project",$A1798))</f>
        <v>Station</v>
      </c>
      <c r="B1799" s="473" t="str">
        <f>IF(ISNUMBER('Quantities Report'!$A1799), "",TRIM(CLEAN(SUBSTITUTE('Quantities Report'!$A1799, CHAR(160), " "))))</f>
        <v/>
      </c>
      <c r="C1799" s="475">
        <f>'Quantities Report'!$D1799</f>
        <v>0</v>
      </c>
    </row>
    <row r="1800" spans="1:3" x14ac:dyDescent="0.25">
      <c r="A1800" s="532" t="str">
        <f>IF(ISNUMBER(VALUE(SUBSTITUTE('Quantities Report'!$A1800,"+",""))), VALUE(SUBSTITUTE('Quantities Report'!$A1800,"+","")),IF('Quantities Report'!$A1800="Totals:","End of Project",$A1799))</f>
        <v>Station</v>
      </c>
      <c r="B1800" s="473" t="str">
        <f>IF(ISNUMBER('Quantities Report'!$A1800), "",TRIM(CLEAN(SUBSTITUTE('Quantities Report'!$A1800, CHAR(160), " "))))</f>
        <v/>
      </c>
      <c r="C1800" s="475">
        <f>'Quantities Report'!$D1800</f>
        <v>0</v>
      </c>
    </row>
    <row r="1801" spans="1:3" x14ac:dyDescent="0.25">
      <c r="A1801" s="532" t="str">
        <f>IF(ISNUMBER(VALUE(SUBSTITUTE('Quantities Report'!$A1801,"+",""))), VALUE(SUBSTITUTE('Quantities Report'!$A1801,"+","")),IF('Quantities Report'!$A1801="Totals:","End of Project",$A1800))</f>
        <v>Station</v>
      </c>
      <c r="B1801" s="473" t="str">
        <f>IF(ISNUMBER('Quantities Report'!$A1801), "",TRIM(CLEAN(SUBSTITUTE('Quantities Report'!$A1801, CHAR(160), " "))))</f>
        <v/>
      </c>
      <c r="C1801" s="475">
        <f>'Quantities Report'!$D1801</f>
        <v>0</v>
      </c>
    </row>
    <row r="1802" spans="1:3" x14ac:dyDescent="0.25">
      <c r="A1802" s="532" t="str">
        <f>IF(ISNUMBER(VALUE(SUBSTITUTE('Quantities Report'!$A1802,"+",""))), VALUE(SUBSTITUTE('Quantities Report'!$A1802,"+","")),IF('Quantities Report'!$A1802="Totals:","End of Project",$A1801))</f>
        <v>Station</v>
      </c>
      <c r="B1802" s="473" t="str">
        <f>IF(ISNUMBER('Quantities Report'!$A1802), "",TRIM(CLEAN(SUBSTITUTE('Quantities Report'!$A1802, CHAR(160), " "))))</f>
        <v/>
      </c>
      <c r="C1802" s="475">
        <f>'Quantities Report'!$D1802</f>
        <v>0</v>
      </c>
    </row>
    <row r="1803" spans="1:3" x14ac:dyDescent="0.25">
      <c r="A1803" s="532" t="str">
        <f>IF(ISNUMBER(VALUE(SUBSTITUTE('Quantities Report'!$A1803,"+",""))), VALUE(SUBSTITUTE('Quantities Report'!$A1803,"+","")),IF('Quantities Report'!$A1803="Totals:","End of Project",$A1802))</f>
        <v>Station</v>
      </c>
      <c r="B1803" s="473" t="str">
        <f>IF(ISNUMBER('Quantities Report'!$A1803), "",TRIM(CLEAN(SUBSTITUTE('Quantities Report'!$A1803, CHAR(160), " "))))</f>
        <v/>
      </c>
      <c r="C1803" s="475">
        <f>'Quantities Report'!$D1803</f>
        <v>0</v>
      </c>
    </row>
    <row r="1804" spans="1:3" x14ac:dyDescent="0.25">
      <c r="A1804" s="532" t="str">
        <f>IF(ISNUMBER(VALUE(SUBSTITUTE('Quantities Report'!$A1804,"+",""))), VALUE(SUBSTITUTE('Quantities Report'!$A1804,"+","")),IF('Quantities Report'!$A1804="Totals:","End of Project",$A1803))</f>
        <v>Station</v>
      </c>
      <c r="B1804" s="473" t="str">
        <f>IF(ISNUMBER('Quantities Report'!$A1804), "",TRIM(CLEAN(SUBSTITUTE('Quantities Report'!$A1804, CHAR(160), " "))))</f>
        <v/>
      </c>
      <c r="C1804" s="475">
        <f>'Quantities Report'!$D1804</f>
        <v>0</v>
      </c>
    </row>
    <row r="1805" spans="1:3" x14ac:dyDescent="0.25">
      <c r="A1805" s="532" t="str">
        <f>IF(ISNUMBER(VALUE(SUBSTITUTE('Quantities Report'!$A1805,"+",""))), VALUE(SUBSTITUTE('Quantities Report'!$A1805,"+","")),IF('Quantities Report'!$A1805="Totals:","End of Project",$A1804))</f>
        <v>Station</v>
      </c>
      <c r="B1805" s="473" t="str">
        <f>IF(ISNUMBER('Quantities Report'!$A1805), "",TRIM(CLEAN(SUBSTITUTE('Quantities Report'!$A1805, CHAR(160), " "))))</f>
        <v/>
      </c>
      <c r="C1805" s="475">
        <f>'Quantities Report'!$D1805</f>
        <v>0</v>
      </c>
    </row>
    <row r="1806" spans="1:3" x14ac:dyDescent="0.25">
      <c r="A1806" s="532" t="str">
        <f>IF(ISNUMBER(VALUE(SUBSTITUTE('Quantities Report'!$A1806,"+",""))), VALUE(SUBSTITUTE('Quantities Report'!$A1806,"+","")),IF('Quantities Report'!$A1806="Totals:","End of Project",$A1805))</f>
        <v>Station</v>
      </c>
      <c r="B1806" s="473" t="str">
        <f>IF(ISNUMBER('Quantities Report'!$A1806), "",TRIM(CLEAN(SUBSTITUTE('Quantities Report'!$A1806, CHAR(160), " "))))</f>
        <v/>
      </c>
      <c r="C1806" s="475">
        <f>'Quantities Report'!$D1806</f>
        <v>0</v>
      </c>
    </row>
    <row r="1807" spans="1:3" x14ac:dyDescent="0.25">
      <c r="A1807" s="532" t="str">
        <f>IF(ISNUMBER(VALUE(SUBSTITUTE('Quantities Report'!$A1807,"+",""))), VALUE(SUBSTITUTE('Quantities Report'!$A1807,"+","")),IF('Quantities Report'!$A1807="Totals:","End of Project",$A1806))</f>
        <v>Station</v>
      </c>
      <c r="B1807" s="473" t="str">
        <f>IF(ISNUMBER('Quantities Report'!$A1807), "",TRIM(CLEAN(SUBSTITUTE('Quantities Report'!$A1807, CHAR(160), " "))))</f>
        <v/>
      </c>
      <c r="C1807" s="475">
        <f>'Quantities Report'!$D1807</f>
        <v>0</v>
      </c>
    </row>
    <row r="1808" spans="1:3" x14ac:dyDescent="0.25">
      <c r="A1808" s="532" t="str">
        <f>IF(ISNUMBER(VALUE(SUBSTITUTE('Quantities Report'!$A1808,"+",""))), VALUE(SUBSTITUTE('Quantities Report'!$A1808,"+","")),IF('Quantities Report'!$A1808="Totals:","End of Project",$A1807))</f>
        <v>Station</v>
      </c>
      <c r="B1808" s="473" t="str">
        <f>IF(ISNUMBER('Quantities Report'!$A1808), "",TRIM(CLEAN(SUBSTITUTE('Quantities Report'!$A1808, CHAR(160), " "))))</f>
        <v/>
      </c>
      <c r="C1808" s="475">
        <f>'Quantities Report'!$D1808</f>
        <v>0</v>
      </c>
    </row>
    <row r="1809" spans="1:3" x14ac:dyDescent="0.25">
      <c r="A1809" s="532" t="str">
        <f>IF(ISNUMBER(VALUE(SUBSTITUTE('Quantities Report'!$A1809,"+",""))), VALUE(SUBSTITUTE('Quantities Report'!$A1809,"+","")),IF('Quantities Report'!$A1809="Totals:","End of Project",$A1808))</f>
        <v>Station</v>
      </c>
      <c r="B1809" s="473" t="str">
        <f>IF(ISNUMBER('Quantities Report'!$A1809), "",TRIM(CLEAN(SUBSTITUTE('Quantities Report'!$A1809, CHAR(160), " "))))</f>
        <v/>
      </c>
      <c r="C1809" s="475">
        <f>'Quantities Report'!$D1809</f>
        <v>0</v>
      </c>
    </row>
    <row r="1810" spans="1:3" x14ac:dyDescent="0.25">
      <c r="A1810" s="532" t="str">
        <f>IF(ISNUMBER(VALUE(SUBSTITUTE('Quantities Report'!$A1810,"+",""))), VALUE(SUBSTITUTE('Quantities Report'!$A1810,"+","")),IF('Quantities Report'!$A1810="Totals:","End of Project",$A1809))</f>
        <v>Station</v>
      </c>
      <c r="B1810" s="473" t="str">
        <f>IF(ISNUMBER('Quantities Report'!$A1810), "",TRIM(CLEAN(SUBSTITUTE('Quantities Report'!$A1810, CHAR(160), " "))))</f>
        <v/>
      </c>
      <c r="C1810" s="475">
        <f>'Quantities Report'!$D1810</f>
        <v>0</v>
      </c>
    </row>
    <row r="1811" spans="1:3" x14ac:dyDescent="0.25">
      <c r="A1811" s="532" t="str">
        <f>IF(ISNUMBER(VALUE(SUBSTITUTE('Quantities Report'!$A1811,"+",""))), VALUE(SUBSTITUTE('Quantities Report'!$A1811,"+","")),IF('Quantities Report'!$A1811="Totals:","End of Project",$A1810))</f>
        <v>Station</v>
      </c>
      <c r="B1811" s="473" t="str">
        <f>IF(ISNUMBER('Quantities Report'!$A1811), "",TRIM(CLEAN(SUBSTITUTE('Quantities Report'!$A1811, CHAR(160), " "))))</f>
        <v/>
      </c>
      <c r="C1811" s="475">
        <f>'Quantities Report'!$D1811</f>
        <v>0</v>
      </c>
    </row>
    <row r="1812" spans="1:3" x14ac:dyDescent="0.25">
      <c r="A1812" s="532" t="str">
        <f>IF(ISNUMBER(VALUE(SUBSTITUTE('Quantities Report'!$A1812,"+",""))), VALUE(SUBSTITUTE('Quantities Report'!$A1812,"+","")),IF('Quantities Report'!$A1812="Totals:","End of Project",$A1811))</f>
        <v>Station</v>
      </c>
      <c r="B1812" s="473" t="str">
        <f>IF(ISNUMBER('Quantities Report'!$A1812), "",TRIM(CLEAN(SUBSTITUTE('Quantities Report'!$A1812, CHAR(160), " "))))</f>
        <v/>
      </c>
      <c r="C1812" s="475">
        <f>'Quantities Report'!$D1812</f>
        <v>0</v>
      </c>
    </row>
    <row r="1813" spans="1:3" x14ac:dyDescent="0.25">
      <c r="A1813" s="532" t="str">
        <f>IF(ISNUMBER(VALUE(SUBSTITUTE('Quantities Report'!$A1813,"+",""))), VALUE(SUBSTITUTE('Quantities Report'!$A1813,"+","")),IF('Quantities Report'!$A1813="Totals:","End of Project",$A1812))</f>
        <v>Station</v>
      </c>
      <c r="B1813" s="473" t="str">
        <f>IF(ISNUMBER('Quantities Report'!$A1813), "",TRIM(CLEAN(SUBSTITUTE('Quantities Report'!$A1813, CHAR(160), " "))))</f>
        <v/>
      </c>
      <c r="C1813" s="475">
        <f>'Quantities Report'!$D1813</f>
        <v>0</v>
      </c>
    </row>
    <row r="1814" spans="1:3" x14ac:dyDescent="0.25">
      <c r="A1814" s="532" t="str">
        <f>IF(ISNUMBER(VALUE(SUBSTITUTE('Quantities Report'!$A1814,"+",""))), VALUE(SUBSTITUTE('Quantities Report'!$A1814,"+","")),IF('Quantities Report'!$A1814="Totals:","End of Project",$A1813))</f>
        <v>Station</v>
      </c>
      <c r="B1814" s="473" t="str">
        <f>IF(ISNUMBER('Quantities Report'!$A1814), "",TRIM(CLEAN(SUBSTITUTE('Quantities Report'!$A1814, CHAR(160), " "))))</f>
        <v/>
      </c>
      <c r="C1814" s="475">
        <f>'Quantities Report'!$D1814</f>
        <v>0</v>
      </c>
    </row>
    <row r="1815" spans="1:3" x14ac:dyDescent="0.25">
      <c r="A1815" s="532" t="str">
        <f>IF(ISNUMBER(VALUE(SUBSTITUTE('Quantities Report'!$A1815,"+",""))), VALUE(SUBSTITUTE('Quantities Report'!$A1815,"+","")),IF('Quantities Report'!$A1815="Totals:","End of Project",$A1814))</f>
        <v>Station</v>
      </c>
      <c r="B1815" s="473" t="str">
        <f>IF(ISNUMBER('Quantities Report'!$A1815), "",TRIM(CLEAN(SUBSTITUTE('Quantities Report'!$A1815, CHAR(160), " "))))</f>
        <v/>
      </c>
      <c r="C1815" s="475">
        <f>'Quantities Report'!$D1815</f>
        <v>0</v>
      </c>
    </row>
    <row r="1816" spans="1:3" x14ac:dyDescent="0.25">
      <c r="A1816" s="532" t="str">
        <f>IF(ISNUMBER(VALUE(SUBSTITUTE('Quantities Report'!$A1816,"+",""))), VALUE(SUBSTITUTE('Quantities Report'!$A1816,"+","")),IF('Quantities Report'!$A1816="Totals:","End of Project",$A1815))</f>
        <v>Station</v>
      </c>
      <c r="B1816" s="473" t="str">
        <f>IF(ISNUMBER('Quantities Report'!$A1816), "",TRIM(CLEAN(SUBSTITUTE('Quantities Report'!$A1816, CHAR(160), " "))))</f>
        <v/>
      </c>
      <c r="C1816" s="475">
        <f>'Quantities Report'!$D1816</f>
        <v>0</v>
      </c>
    </row>
    <row r="1817" spans="1:3" x14ac:dyDescent="0.25">
      <c r="A1817" s="532" t="str">
        <f>IF(ISNUMBER(VALUE(SUBSTITUTE('Quantities Report'!$A1817,"+",""))), VALUE(SUBSTITUTE('Quantities Report'!$A1817,"+","")),IF('Quantities Report'!$A1817="Totals:","End of Project",$A1816))</f>
        <v>Station</v>
      </c>
      <c r="B1817" s="473" t="str">
        <f>IF(ISNUMBER('Quantities Report'!$A1817), "",TRIM(CLEAN(SUBSTITUTE('Quantities Report'!$A1817, CHAR(160), " "))))</f>
        <v/>
      </c>
      <c r="C1817" s="475">
        <f>'Quantities Report'!$D1817</f>
        <v>0</v>
      </c>
    </row>
    <row r="1818" spans="1:3" x14ac:dyDescent="0.25">
      <c r="A1818" s="532" t="str">
        <f>IF(ISNUMBER(VALUE(SUBSTITUTE('Quantities Report'!$A1818,"+",""))), VALUE(SUBSTITUTE('Quantities Report'!$A1818,"+","")),IF('Quantities Report'!$A1818="Totals:","End of Project",$A1817))</f>
        <v>Station</v>
      </c>
      <c r="B1818" s="473" t="str">
        <f>IF(ISNUMBER('Quantities Report'!$A1818), "",TRIM(CLEAN(SUBSTITUTE('Quantities Report'!$A1818, CHAR(160), " "))))</f>
        <v/>
      </c>
      <c r="C1818" s="475">
        <f>'Quantities Report'!$D1818</f>
        <v>0</v>
      </c>
    </row>
    <row r="1819" spans="1:3" x14ac:dyDescent="0.25">
      <c r="A1819" s="532" t="str">
        <f>IF(ISNUMBER(VALUE(SUBSTITUTE('Quantities Report'!$A1819,"+",""))), VALUE(SUBSTITUTE('Quantities Report'!$A1819,"+","")),IF('Quantities Report'!$A1819="Totals:","End of Project",$A1818))</f>
        <v>Station</v>
      </c>
      <c r="B1819" s="473" t="str">
        <f>IF(ISNUMBER('Quantities Report'!$A1819), "",TRIM(CLEAN(SUBSTITUTE('Quantities Report'!$A1819, CHAR(160), " "))))</f>
        <v/>
      </c>
      <c r="C1819" s="475">
        <f>'Quantities Report'!$D1819</f>
        <v>0</v>
      </c>
    </row>
    <row r="1820" spans="1:3" x14ac:dyDescent="0.25">
      <c r="A1820" s="532" t="str">
        <f>IF(ISNUMBER(VALUE(SUBSTITUTE('Quantities Report'!$A1820,"+",""))), VALUE(SUBSTITUTE('Quantities Report'!$A1820,"+","")),IF('Quantities Report'!$A1820="Totals:","End of Project",$A1819))</f>
        <v>Station</v>
      </c>
      <c r="B1820" s="473" t="str">
        <f>IF(ISNUMBER('Quantities Report'!$A1820), "",TRIM(CLEAN(SUBSTITUTE('Quantities Report'!$A1820, CHAR(160), " "))))</f>
        <v/>
      </c>
      <c r="C1820" s="475">
        <f>'Quantities Report'!$D1820</f>
        <v>0</v>
      </c>
    </row>
    <row r="1821" spans="1:3" x14ac:dyDescent="0.25">
      <c r="A1821" s="532" t="str">
        <f>IF(ISNUMBER(VALUE(SUBSTITUTE('Quantities Report'!$A1821,"+",""))), VALUE(SUBSTITUTE('Quantities Report'!$A1821,"+","")),IF('Quantities Report'!$A1821="Totals:","End of Project",$A1820))</f>
        <v>Station</v>
      </c>
      <c r="B1821" s="473" t="str">
        <f>IF(ISNUMBER('Quantities Report'!$A1821), "",TRIM(CLEAN(SUBSTITUTE('Quantities Report'!$A1821, CHAR(160), " "))))</f>
        <v/>
      </c>
      <c r="C1821" s="475">
        <f>'Quantities Report'!$D1821</f>
        <v>0</v>
      </c>
    </row>
    <row r="1822" spans="1:3" x14ac:dyDescent="0.25">
      <c r="A1822" s="532" t="str">
        <f>IF(ISNUMBER(VALUE(SUBSTITUTE('Quantities Report'!$A1822,"+",""))), VALUE(SUBSTITUTE('Quantities Report'!$A1822,"+","")),IF('Quantities Report'!$A1822="Totals:","End of Project",$A1821))</f>
        <v>Station</v>
      </c>
      <c r="B1822" s="473" t="str">
        <f>IF(ISNUMBER('Quantities Report'!$A1822), "",TRIM(CLEAN(SUBSTITUTE('Quantities Report'!$A1822, CHAR(160), " "))))</f>
        <v/>
      </c>
      <c r="C1822" s="475">
        <f>'Quantities Report'!$D1822</f>
        <v>0</v>
      </c>
    </row>
    <row r="1823" spans="1:3" x14ac:dyDescent="0.25">
      <c r="A1823" s="532" t="str">
        <f>IF(ISNUMBER(VALUE(SUBSTITUTE('Quantities Report'!$A1823,"+",""))), VALUE(SUBSTITUTE('Quantities Report'!$A1823,"+","")),IF('Quantities Report'!$A1823="Totals:","End of Project",$A1822))</f>
        <v>Station</v>
      </c>
      <c r="B1823" s="473" t="str">
        <f>IF(ISNUMBER('Quantities Report'!$A1823), "",TRIM(CLEAN(SUBSTITUTE('Quantities Report'!$A1823, CHAR(160), " "))))</f>
        <v/>
      </c>
      <c r="C1823" s="475">
        <f>'Quantities Report'!$D1823</f>
        <v>0</v>
      </c>
    </row>
    <row r="1824" spans="1:3" x14ac:dyDescent="0.25">
      <c r="A1824" s="532" t="str">
        <f>IF(ISNUMBER(VALUE(SUBSTITUTE('Quantities Report'!$A1824,"+",""))), VALUE(SUBSTITUTE('Quantities Report'!$A1824,"+","")),IF('Quantities Report'!$A1824="Totals:","End of Project",$A1823))</f>
        <v>Station</v>
      </c>
      <c r="B1824" s="473" t="str">
        <f>IF(ISNUMBER('Quantities Report'!$A1824), "",TRIM(CLEAN(SUBSTITUTE('Quantities Report'!$A1824, CHAR(160), " "))))</f>
        <v/>
      </c>
      <c r="C1824" s="475">
        <f>'Quantities Report'!$D1824</f>
        <v>0</v>
      </c>
    </row>
    <row r="1825" spans="1:3" x14ac:dyDescent="0.25">
      <c r="A1825" s="532" t="str">
        <f>IF(ISNUMBER(VALUE(SUBSTITUTE('Quantities Report'!$A1825,"+",""))), VALUE(SUBSTITUTE('Quantities Report'!$A1825,"+","")),IF('Quantities Report'!$A1825="Totals:","End of Project",$A1824))</f>
        <v>Station</v>
      </c>
      <c r="B1825" s="473" t="str">
        <f>IF(ISNUMBER('Quantities Report'!$A1825), "",TRIM(CLEAN(SUBSTITUTE('Quantities Report'!$A1825, CHAR(160), " "))))</f>
        <v/>
      </c>
      <c r="C1825" s="475">
        <f>'Quantities Report'!$D1825</f>
        <v>0</v>
      </c>
    </row>
    <row r="1826" spans="1:3" x14ac:dyDescent="0.25">
      <c r="A1826" s="532" t="str">
        <f>IF(ISNUMBER(VALUE(SUBSTITUTE('Quantities Report'!$A1826,"+",""))), VALUE(SUBSTITUTE('Quantities Report'!$A1826,"+","")),IF('Quantities Report'!$A1826="Totals:","End of Project",$A1825))</f>
        <v>Station</v>
      </c>
      <c r="B1826" s="473" t="str">
        <f>IF(ISNUMBER('Quantities Report'!$A1826), "",TRIM(CLEAN(SUBSTITUTE('Quantities Report'!$A1826, CHAR(160), " "))))</f>
        <v/>
      </c>
      <c r="C1826" s="475">
        <f>'Quantities Report'!$D1826</f>
        <v>0</v>
      </c>
    </row>
    <row r="1827" spans="1:3" x14ac:dyDescent="0.25">
      <c r="A1827" s="532" t="str">
        <f>IF(ISNUMBER(VALUE(SUBSTITUTE('Quantities Report'!$A1827,"+",""))), VALUE(SUBSTITUTE('Quantities Report'!$A1827,"+","")),IF('Quantities Report'!$A1827="Totals:","End of Project",$A1826))</f>
        <v>Station</v>
      </c>
      <c r="B1827" s="473" t="str">
        <f>IF(ISNUMBER('Quantities Report'!$A1827), "",TRIM(CLEAN(SUBSTITUTE('Quantities Report'!$A1827, CHAR(160), " "))))</f>
        <v/>
      </c>
      <c r="C1827" s="475">
        <f>'Quantities Report'!$D1827</f>
        <v>0</v>
      </c>
    </row>
    <row r="1828" spans="1:3" x14ac:dyDescent="0.25">
      <c r="A1828" s="532" t="str">
        <f>IF(ISNUMBER(VALUE(SUBSTITUTE('Quantities Report'!$A1828,"+",""))), VALUE(SUBSTITUTE('Quantities Report'!$A1828,"+","")),IF('Quantities Report'!$A1828="Totals:","End of Project",$A1827))</f>
        <v>Station</v>
      </c>
      <c r="B1828" s="473" t="str">
        <f>IF(ISNUMBER('Quantities Report'!$A1828), "",TRIM(CLEAN(SUBSTITUTE('Quantities Report'!$A1828, CHAR(160), " "))))</f>
        <v/>
      </c>
      <c r="C1828" s="475">
        <f>'Quantities Report'!$D1828</f>
        <v>0</v>
      </c>
    </row>
    <row r="1829" spans="1:3" x14ac:dyDescent="0.25">
      <c r="A1829" s="532" t="str">
        <f>IF(ISNUMBER(VALUE(SUBSTITUTE('Quantities Report'!$A1829,"+",""))), VALUE(SUBSTITUTE('Quantities Report'!$A1829,"+","")),IF('Quantities Report'!$A1829="Totals:","End of Project",$A1828))</f>
        <v>Station</v>
      </c>
      <c r="B1829" s="473" t="str">
        <f>IF(ISNUMBER('Quantities Report'!$A1829), "",TRIM(CLEAN(SUBSTITUTE('Quantities Report'!$A1829, CHAR(160), " "))))</f>
        <v/>
      </c>
      <c r="C1829" s="475">
        <f>'Quantities Report'!$D1829</f>
        <v>0</v>
      </c>
    </row>
    <row r="1830" spans="1:3" x14ac:dyDescent="0.25">
      <c r="A1830" s="532" t="str">
        <f>IF(ISNUMBER(VALUE(SUBSTITUTE('Quantities Report'!$A1830,"+",""))), VALUE(SUBSTITUTE('Quantities Report'!$A1830,"+","")),IF('Quantities Report'!$A1830="Totals:","End of Project",$A1829))</f>
        <v>Station</v>
      </c>
      <c r="B1830" s="473" t="str">
        <f>IF(ISNUMBER('Quantities Report'!$A1830), "",TRIM(CLEAN(SUBSTITUTE('Quantities Report'!$A1830, CHAR(160), " "))))</f>
        <v/>
      </c>
      <c r="C1830" s="475">
        <f>'Quantities Report'!$D1830</f>
        <v>0</v>
      </c>
    </row>
    <row r="1831" spans="1:3" x14ac:dyDescent="0.25">
      <c r="A1831" s="532" t="str">
        <f>IF(ISNUMBER(VALUE(SUBSTITUTE('Quantities Report'!$A1831,"+",""))), VALUE(SUBSTITUTE('Quantities Report'!$A1831,"+","")),IF('Quantities Report'!$A1831="Totals:","End of Project",$A1830))</f>
        <v>Station</v>
      </c>
      <c r="B1831" s="473" t="str">
        <f>IF(ISNUMBER('Quantities Report'!$A1831), "",TRIM(CLEAN(SUBSTITUTE('Quantities Report'!$A1831, CHAR(160), " "))))</f>
        <v/>
      </c>
      <c r="C1831" s="475">
        <f>'Quantities Report'!$D1831</f>
        <v>0</v>
      </c>
    </row>
    <row r="1832" spans="1:3" x14ac:dyDescent="0.25">
      <c r="A1832" s="532" t="str">
        <f>IF(ISNUMBER(VALUE(SUBSTITUTE('Quantities Report'!$A1832,"+",""))), VALUE(SUBSTITUTE('Quantities Report'!$A1832,"+","")),IF('Quantities Report'!$A1832="Totals:","End of Project",$A1831))</f>
        <v>Station</v>
      </c>
      <c r="B1832" s="473" t="str">
        <f>IF(ISNUMBER('Quantities Report'!$A1832), "",TRIM(CLEAN(SUBSTITUTE('Quantities Report'!$A1832, CHAR(160), " "))))</f>
        <v/>
      </c>
      <c r="C1832" s="475">
        <f>'Quantities Report'!$D1832</f>
        <v>0</v>
      </c>
    </row>
    <row r="1833" spans="1:3" x14ac:dyDescent="0.25">
      <c r="A1833" s="532" t="str">
        <f>IF(ISNUMBER(VALUE(SUBSTITUTE('Quantities Report'!$A1833,"+",""))), VALUE(SUBSTITUTE('Quantities Report'!$A1833,"+","")),IF('Quantities Report'!$A1833="Totals:","End of Project",$A1832))</f>
        <v>Station</v>
      </c>
      <c r="B1833" s="473" t="str">
        <f>IF(ISNUMBER('Quantities Report'!$A1833), "",TRIM(CLEAN(SUBSTITUTE('Quantities Report'!$A1833, CHAR(160), " "))))</f>
        <v/>
      </c>
      <c r="C1833" s="475">
        <f>'Quantities Report'!$D1833</f>
        <v>0</v>
      </c>
    </row>
    <row r="1834" spans="1:3" x14ac:dyDescent="0.25">
      <c r="A1834" s="532" t="str">
        <f>IF(ISNUMBER(VALUE(SUBSTITUTE('Quantities Report'!$A1834,"+",""))), VALUE(SUBSTITUTE('Quantities Report'!$A1834,"+","")),IF('Quantities Report'!$A1834="Totals:","End of Project",$A1833))</f>
        <v>Station</v>
      </c>
      <c r="B1834" s="473" t="str">
        <f>IF(ISNUMBER('Quantities Report'!$A1834), "",TRIM(CLEAN(SUBSTITUTE('Quantities Report'!$A1834, CHAR(160), " "))))</f>
        <v/>
      </c>
      <c r="C1834" s="475">
        <f>'Quantities Report'!$D1834</f>
        <v>0</v>
      </c>
    </row>
    <row r="1835" spans="1:3" x14ac:dyDescent="0.25">
      <c r="A1835" s="532" t="str">
        <f>IF(ISNUMBER(VALUE(SUBSTITUTE('Quantities Report'!$A1835,"+",""))), VALUE(SUBSTITUTE('Quantities Report'!$A1835,"+","")),IF('Quantities Report'!$A1835="Totals:","End of Project",$A1834))</f>
        <v>Station</v>
      </c>
      <c r="B1835" s="473" t="str">
        <f>IF(ISNUMBER('Quantities Report'!$A1835), "",TRIM(CLEAN(SUBSTITUTE('Quantities Report'!$A1835, CHAR(160), " "))))</f>
        <v/>
      </c>
      <c r="C1835" s="475">
        <f>'Quantities Report'!$D1835</f>
        <v>0</v>
      </c>
    </row>
    <row r="1836" spans="1:3" x14ac:dyDescent="0.25">
      <c r="A1836" s="532" t="str">
        <f>IF(ISNUMBER(VALUE(SUBSTITUTE('Quantities Report'!$A1836,"+",""))), VALUE(SUBSTITUTE('Quantities Report'!$A1836,"+","")),IF('Quantities Report'!$A1836="Totals:","End of Project",$A1835))</f>
        <v>Station</v>
      </c>
      <c r="B1836" s="473" t="str">
        <f>IF(ISNUMBER('Quantities Report'!$A1836), "",TRIM(CLEAN(SUBSTITUTE('Quantities Report'!$A1836, CHAR(160), " "))))</f>
        <v/>
      </c>
      <c r="C1836" s="475">
        <f>'Quantities Report'!$D1836</f>
        <v>0</v>
      </c>
    </row>
    <row r="1837" spans="1:3" x14ac:dyDescent="0.25">
      <c r="A1837" s="532" t="str">
        <f>IF(ISNUMBER(VALUE(SUBSTITUTE('Quantities Report'!$A1837,"+",""))), VALUE(SUBSTITUTE('Quantities Report'!$A1837,"+","")),IF('Quantities Report'!$A1837="Totals:","End of Project",$A1836))</f>
        <v>Station</v>
      </c>
      <c r="B1837" s="473" t="str">
        <f>IF(ISNUMBER('Quantities Report'!$A1837), "",TRIM(CLEAN(SUBSTITUTE('Quantities Report'!$A1837, CHAR(160), " "))))</f>
        <v/>
      </c>
      <c r="C1837" s="475">
        <f>'Quantities Report'!$D1837</f>
        <v>0</v>
      </c>
    </row>
    <row r="1838" spans="1:3" x14ac:dyDescent="0.25">
      <c r="A1838" s="532" t="str">
        <f>IF(ISNUMBER(VALUE(SUBSTITUTE('Quantities Report'!$A1838,"+",""))), VALUE(SUBSTITUTE('Quantities Report'!$A1838,"+","")),IF('Quantities Report'!$A1838="Totals:","End of Project",$A1837))</f>
        <v>Station</v>
      </c>
      <c r="B1838" s="473" t="str">
        <f>IF(ISNUMBER('Quantities Report'!$A1838), "",TRIM(CLEAN(SUBSTITUTE('Quantities Report'!$A1838, CHAR(160), " "))))</f>
        <v/>
      </c>
      <c r="C1838" s="475">
        <f>'Quantities Report'!$D1838</f>
        <v>0</v>
      </c>
    </row>
    <row r="1839" spans="1:3" x14ac:dyDescent="0.25">
      <c r="A1839" s="532" t="str">
        <f>IF(ISNUMBER(VALUE(SUBSTITUTE('Quantities Report'!$A1839,"+",""))), VALUE(SUBSTITUTE('Quantities Report'!$A1839,"+","")),IF('Quantities Report'!$A1839="Totals:","End of Project",$A1838))</f>
        <v>Station</v>
      </c>
      <c r="B1839" s="473" t="str">
        <f>IF(ISNUMBER('Quantities Report'!$A1839), "",TRIM(CLEAN(SUBSTITUTE('Quantities Report'!$A1839, CHAR(160), " "))))</f>
        <v/>
      </c>
      <c r="C1839" s="475">
        <f>'Quantities Report'!$D1839</f>
        <v>0</v>
      </c>
    </row>
    <row r="1840" spans="1:3" x14ac:dyDescent="0.25">
      <c r="A1840" s="532" t="str">
        <f>IF(ISNUMBER(VALUE(SUBSTITUTE('Quantities Report'!$A1840,"+",""))), VALUE(SUBSTITUTE('Quantities Report'!$A1840,"+","")),IF('Quantities Report'!$A1840="Totals:","End of Project",$A1839))</f>
        <v>Station</v>
      </c>
      <c r="B1840" s="473" t="str">
        <f>IF(ISNUMBER('Quantities Report'!$A1840), "",TRIM(CLEAN(SUBSTITUTE('Quantities Report'!$A1840, CHAR(160), " "))))</f>
        <v/>
      </c>
      <c r="C1840" s="475">
        <f>'Quantities Report'!$D1840</f>
        <v>0</v>
      </c>
    </row>
    <row r="1841" spans="1:3" x14ac:dyDescent="0.25">
      <c r="A1841" s="532" t="str">
        <f>IF(ISNUMBER(VALUE(SUBSTITUTE('Quantities Report'!$A1841,"+",""))), VALUE(SUBSTITUTE('Quantities Report'!$A1841,"+","")),IF('Quantities Report'!$A1841="Totals:","End of Project",$A1840))</f>
        <v>Station</v>
      </c>
      <c r="B1841" s="473" t="str">
        <f>IF(ISNUMBER('Quantities Report'!$A1841), "",TRIM(CLEAN(SUBSTITUTE('Quantities Report'!$A1841, CHAR(160), " "))))</f>
        <v/>
      </c>
      <c r="C1841" s="475">
        <f>'Quantities Report'!$D1841</f>
        <v>0</v>
      </c>
    </row>
    <row r="1842" spans="1:3" x14ac:dyDescent="0.25">
      <c r="A1842" s="532" t="str">
        <f>IF(ISNUMBER(VALUE(SUBSTITUTE('Quantities Report'!$A1842,"+",""))), VALUE(SUBSTITUTE('Quantities Report'!$A1842,"+","")),IF('Quantities Report'!$A1842="Totals:","End of Project",$A1841))</f>
        <v>Station</v>
      </c>
      <c r="B1842" s="473" t="str">
        <f>IF(ISNUMBER('Quantities Report'!$A1842), "",TRIM(CLEAN(SUBSTITUTE('Quantities Report'!$A1842, CHAR(160), " "))))</f>
        <v/>
      </c>
      <c r="C1842" s="475">
        <f>'Quantities Report'!$D1842</f>
        <v>0</v>
      </c>
    </row>
    <row r="1843" spans="1:3" x14ac:dyDescent="0.25">
      <c r="A1843" s="532" t="str">
        <f>IF(ISNUMBER(VALUE(SUBSTITUTE('Quantities Report'!$A1843,"+",""))), VALUE(SUBSTITUTE('Quantities Report'!$A1843,"+","")),IF('Quantities Report'!$A1843="Totals:","End of Project",$A1842))</f>
        <v>Station</v>
      </c>
      <c r="B1843" s="473" t="str">
        <f>IF(ISNUMBER('Quantities Report'!$A1843), "",TRIM(CLEAN(SUBSTITUTE('Quantities Report'!$A1843, CHAR(160), " "))))</f>
        <v/>
      </c>
      <c r="C1843" s="475">
        <f>'Quantities Report'!$D1843</f>
        <v>0</v>
      </c>
    </row>
    <row r="1844" spans="1:3" x14ac:dyDescent="0.25">
      <c r="A1844" s="532" t="str">
        <f>IF(ISNUMBER(VALUE(SUBSTITUTE('Quantities Report'!$A1844,"+",""))), VALUE(SUBSTITUTE('Quantities Report'!$A1844,"+","")),IF('Quantities Report'!$A1844="Totals:","End of Project",$A1843))</f>
        <v>Station</v>
      </c>
      <c r="B1844" s="473" t="str">
        <f>IF(ISNUMBER('Quantities Report'!$A1844), "",TRIM(CLEAN(SUBSTITUTE('Quantities Report'!$A1844, CHAR(160), " "))))</f>
        <v/>
      </c>
      <c r="C1844" s="475">
        <f>'Quantities Report'!$D1844</f>
        <v>0</v>
      </c>
    </row>
    <row r="1845" spans="1:3" x14ac:dyDescent="0.25">
      <c r="A1845" s="532" t="str">
        <f>IF(ISNUMBER(VALUE(SUBSTITUTE('Quantities Report'!$A1845,"+",""))), VALUE(SUBSTITUTE('Quantities Report'!$A1845,"+","")),IF('Quantities Report'!$A1845="Totals:","End of Project",$A1844))</f>
        <v>Station</v>
      </c>
      <c r="B1845" s="473" t="str">
        <f>IF(ISNUMBER('Quantities Report'!$A1845), "",TRIM(CLEAN(SUBSTITUTE('Quantities Report'!$A1845, CHAR(160), " "))))</f>
        <v/>
      </c>
      <c r="C1845" s="475">
        <f>'Quantities Report'!$D1845</f>
        <v>0</v>
      </c>
    </row>
    <row r="1846" spans="1:3" x14ac:dyDescent="0.25">
      <c r="A1846" s="532" t="str">
        <f>IF(ISNUMBER(VALUE(SUBSTITUTE('Quantities Report'!$A1846,"+",""))), VALUE(SUBSTITUTE('Quantities Report'!$A1846,"+","")),IF('Quantities Report'!$A1846="Totals:","End of Project",$A1845))</f>
        <v>Station</v>
      </c>
      <c r="B1846" s="473" t="str">
        <f>IF(ISNUMBER('Quantities Report'!$A1846), "",TRIM(CLEAN(SUBSTITUTE('Quantities Report'!$A1846, CHAR(160), " "))))</f>
        <v/>
      </c>
      <c r="C1846" s="475">
        <f>'Quantities Report'!$D1846</f>
        <v>0</v>
      </c>
    </row>
    <row r="1847" spans="1:3" x14ac:dyDescent="0.25">
      <c r="A1847" s="532" t="str">
        <f>IF(ISNUMBER(VALUE(SUBSTITUTE('Quantities Report'!$A1847,"+",""))), VALUE(SUBSTITUTE('Quantities Report'!$A1847,"+","")),IF('Quantities Report'!$A1847="Totals:","End of Project",$A1846))</f>
        <v>Station</v>
      </c>
      <c r="B1847" s="473" t="str">
        <f>IF(ISNUMBER('Quantities Report'!$A1847), "",TRIM(CLEAN(SUBSTITUTE('Quantities Report'!$A1847, CHAR(160), " "))))</f>
        <v/>
      </c>
      <c r="C1847" s="475">
        <f>'Quantities Report'!$D1847</f>
        <v>0</v>
      </c>
    </row>
    <row r="1848" spans="1:3" x14ac:dyDescent="0.25">
      <c r="A1848" s="532" t="str">
        <f>IF(ISNUMBER(VALUE(SUBSTITUTE('Quantities Report'!$A1848,"+",""))), VALUE(SUBSTITUTE('Quantities Report'!$A1848,"+","")),IF('Quantities Report'!$A1848="Totals:","End of Project",$A1847))</f>
        <v>Station</v>
      </c>
      <c r="B1848" s="473" t="str">
        <f>IF(ISNUMBER('Quantities Report'!$A1848), "",TRIM(CLEAN(SUBSTITUTE('Quantities Report'!$A1848, CHAR(160), " "))))</f>
        <v/>
      </c>
      <c r="C1848" s="475">
        <f>'Quantities Report'!$D1848</f>
        <v>0</v>
      </c>
    </row>
    <row r="1849" spans="1:3" x14ac:dyDescent="0.25">
      <c r="A1849" s="532" t="str">
        <f>IF(ISNUMBER(VALUE(SUBSTITUTE('Quantities Report'!$A1849,"+",""))), VALUE(SUBSTITUTE('Quantities Report'!$A1849,"+","")),IF('Quantities Report'!$A1849="Totals:","End of Project",$A1848))</f>
        <v>Station</v>
      </c>
      <c r="B1849" s="473" t="str">
        <f>IF(ISNUMBER('Quantities Report'!$A1849), "",TRIM(CLEAN(SUBSTITUTE('Quantities Report'!$A1849, CHAR(160), " "))))</f>
        <v/>
      </c>
      <c r="C1849" s="475">
        <f>'Quantities Report'!$D1849</f>
        <v>0</v>
      </c>
    </row>
    <row r="1850" spans="1:3" x14ac:dyDescent="0.25">
      <c r="A1850" s="532" t="str">
        <f>IF(ISNUMBER(VALUE(SUBSTITUTE('Quantities Report'!$A1850,"+",""))), VALUE(SUBSTITUTE('Quantities Report'!$A1850,"+","")),IF('Quantities Report'!$A1850="Totals:","End of Project",$A1849))</f>
        <v>Station</v>
      </c>
      <c r="B1850" s="473" t="str">
        <f>IF(ISNUMBER('Quantities Report'!$A1850), "",TRIM(CLEAN(SUBSTITUTE('Quantities Report'!$A1850, CHAR(160), " "))))</f>
        <v/>
      </c>
      <c r="C1850" s="475">
        <f>'Quantities Report'!$D1850</f>
        <v>0</v>
      </c>
    </row>
    <row r="1851" spans="1:3" x14ac:dyDescent="0.25">
      <c r="A1851" s="532" t="str">
        <f>IF(ISNUMBER(VALUE(SUBSTITUTE('Quantities Report'!$A1851,"+",""))), VALUE(SUBSTITUTE('Quantities Report'!$A1851,"+","")),IF('Quantities Report'!$A1851="Totals:","End of Project",$A1850))</f>
        <v>Station</v>
      </c>
      <c r="B1851" s="473" t="str">
        <f>IF(ISNUMBER('Quantities Report'!$A1851), "",TRIM(CLEAN(SUBSTITUTE('Quantities Report'!$A1851, CHAR(160), " "))))</f>
        <v/>
      </c>
      <c r="C1851" s="475">
        <f>'Quantities Report'!$D1851</f>
        <v>0</v>
      </c>
    </row>
    <row r="1852" spans="1:3" x14ac:dyDescent="0.25">
      <c r="A1852" s="532" t="str">
        <f>IF(ISNUMBER(VALUE(SUBSTITUTE('Quantities Report'!$A1852,"+",""))), VALUE(SUBSTITUTE('Quantities Report'!$A1852,"+","")),IF('Quantities Report'!$A1852="Totals:","End of Project",$A1851))</f>
        <v>Station</v>
      </c>
      <c r="B1852" s="473" t="str">
        <f>IF(ISNUMBER('Quantities Report'!$A1852), "",TRIM(CLEAN(SUBSTITUTE('Quantities Report'!$A1852, CHAR(160), " "))))</f>
        <v/>
      </c>
      <c r="C1852" s="475">
        <f>'Quantities Report'!$D1852</f>
        <v>0</v>
      </c>
    </row>
    <row r="1853" spans="1:3" x14ac:dyDescent="0.25">
      <c r="A1853" s="532" t="str">
        <f>IF(ISNUMBER(VALUE(SUBSTITUTE('Quantities Report'!$A1853,"+",""))), VALUE(SUBSTITUTE('Quantities Report'!$A1853,"+","")),IF('Quantities Report'!$A1853="Totals:","End of Project",$A1852))</f>
        <v>Station</v>
      </c>
      <c r="B1853" s="473" t="str">
        <f>IF(ISNUMBER('Quantities Report'!$A1853), "",TRIM(CLEAN(SUBSTITUTE('Quantities Report'!$A1853, CHAR(160), " "))))</f>
        <v/>
      </c>
      <c r="C1853" s="475">
        <f>'Quantities Report'!$D1853</f>
        <v>0</v>
      </c>
    </row>
    <row r="1854" spans="1:3" x14ac:dyDescent="0.25">
      <c r="A1854" s="532" t="str">
        <f>IF(ISNUMBER(VALUE(SUBSTITUTE('Quantities Report'!$A1854,"+",""))), VALUE(SUBSTITUTE('Quantities Report'!$A1854,"+","")),IF('Quantities Report'!$A1854="Totals:","End of Project",$A1853))</f>
        <v>Station</v>
      </c>
      <c r="B1854" s="473" t="str">
        <f>IF(ISNUMBER('Quantities Report'!$A1854), "",TRIM(CLEAN(SUBSTITUTE('Quantities Report'!$A1854, CHAR(160), " "))))</f>
        <v/>
      </c>
      <c r="C1854" s="475">
        <f>'Quantities Report'!$D1854</f>
        <v>0</v>
      </c>
    </row>
    <row r="1855" spans="1:3" x14ac:dyDescent="0.25">
      <c r="A1855" s="532" t="str">
        <f>IF(ISNUMBER(VALUE(SUBSTITUTE('Quantities Report'!$A1855,"+",""))), VALUE(SUBSTITUTE('Quantities Report'!$A1855,"+","")),IF('Quantities Report'!$A1855="Totals:","End of Project",$A1854))</f>
        <v>Station</v>
      </c>
      <c r="B1855" s="473" t="str">
        <f>IF(ISNUMBER('Quantities Report'!$A1855), "",TRIM(CLEAN(SUBSTITUTE('Quantities Report'!$A1855, CHAR(160), " "))))</f>
        <v/>
      </c>
      <c r="C1855" s="475">
        <f>'Quantities Report'!$D1855</f>
        <v>0</v>
      </c>
    </row>
    <row r="1856" spans="1:3" x14ac:dyDescent="0.25">
      <c r="A1856" s="532" t="str">
        <f>IF(ISNUMBER(VALUE(SUBSTITUTE('Quantities Report'!$A1856,"+",""))), VALUE(SUBSTITUTE('Quantities Report'!$A1856,"+","")),IF('Quantities Report'!$A1856="Totals:","End of Project",$A1855))</f>
        <v>Station</v>
      </c>
      <c r="B1856" s="473" t="str">
        <f>IF(ISNUMBER('Quantities Report'!$A1856), "",TRIM(CLEAN(SUBSTITUTE('Quantities Report'!$A1856, CHAR(160), " "))))</f>
        <v/>
      </c>
      <c r="C1856" s="475">
        <f>'Quantities Report'!$D1856</f>
        <v>0</v>
      </c>
    </row>
    <row r="1857" spans="1:3" x14ac:dyDescent="0.25">
      <c r="A1857" s="532" t="str">
        <f>IF(ISNUMBER(VALUE(SUBSTITUTE('Quantities Report'!$A1857,"+",""))), VALUE(SUBSTITUTE('Quantities Report'!$A1857,"+","")),IF('Quantities Report'!$A1857="Totals:","End of Project",$A1856))</f>
        <v>Station</v>
      </c>
      <c r="B1857" s="473" t="str">
        <f>IF(ISNUMBER('Quantities Report'!$A1857), "",TRIM(CLEAN(SUBSTITUTE('Quantities Report'!$A1857, CHAR(160), " "))))</f>
        <v/>
      </c>
      <c r="C1857" s="475">
        <f>'Quantities Report'!$D1857</f>
        <v>0</v>
      </c>
    </row>
    <row r="1858" spans="1:3" x14ac:dyDescent="0.25">
      <c r="A1858" s="532" t="str">
        <f>IF(ISNUMBER(VALUE(SUBSTITUTE('Quantities Report'!$A1858,"+",""))), VALUE(SUBSTITUTE('Quantities Report'!$A1858,"+","")),IF('Quantities Report'!$A1858="Totals:","End of Project",$A1857))</f>
        <v>Station</v>
      </c>
      <c r="B1858" s="473" t="str">
        <f>IF(ISNUMBER('Quantities Report'!$A1858), "",TRIM(CLEAN(SUBSTITUTE('Quantities Report'!$A1858, CHAR(160), " "))))</f>
        <v/>
      </c>
      <c r="C1858" s="475">
        <f>'Quantities Report'!$D1858</f>
        <v>0</v>
      </c>
    </row>
    <row r="1859" spans="1:3" x14ac:dyDescent="0.25">
      <c r="A1859" s="532" t="str">
        <f>IF(ISNUMBER(VALUE(SUBSTITUTE('Quantities Report'!$A1859,"+",""))), VALUE(SUBSTITUTE('Quantities Report'!$A1859,"+","")),IF('Quantities Report'!$A1859="Totals:","End of Project",$A1858))</f>
        <v>Station</v>
      </c>
      <c r="B1859" s="473" t="str">
        <f>IF(ISNUMBER('Quantities Report'!$A1859), "",TRIM(CLEAN(SUBSTITUTE('Quantities Report'!$A1859, CHAR(160), " "))))</f>
        <v/>
      </c>
      <c r="C1859" s="475">
        <f>'Quantities Report'!$D1859</f>
        <v>0</v>
      </c>
    </row>
    <row r="1860" spans="1:3" x14ac:dyDescent="0.25">
      <c r="A1860" s="532" t="str">
        <f>IF(ISNUMBER(VALUE(SUBSTITUTE('Quantities Report'!$A1860,"+",""))), VALUE(SUBSTITUTE('Quantities Report'!$A1860,"+","")),IF('Quantities Report'!$A1860="Totals:","End of Project",$A1859))</f>
        <v>Station</v>
      </c>
      <c r="B1860" s="473" t="str">
        <f>IF(ISNUMBER('Quantities Report'!$A1860), "",TRIM(CLEAN(SUBSTITUTE('Quantities Report'!$A1860, CHAR(160), " "))))</f>
        <v/>
      </c>
      <c r="C1860" s="475">
        <f>'Quantities Report'!$D1860</f>
        <v>0</v>
      </c>
    </row>
    <row r="1861" spans="1:3" x14ac:dyDescent="0.25">
      <c r="A1861" s="532" t="str">
        <f>IF(ISNUMBER(VALUE(SUBSTITUTE('Quantities Report'!$A1861,"+",""))), VALUE(SUBSTITUTE('Quantities Report'!$A1861,"+","")),IF('Quantities Report'!$A1861="Totals:","End of Project",$A1860))</f>
        <v>Station</v>
      </c>
      <c r="B1861" s="473" t="str">
        <f>IF(ISNUMBER('Quantities Report'!$A1861), "",TRIM(CLEAN(SUBSTITUTE('Quantities Report'!$A1861, CHAR(160), " "))))</f>
        <v/>
      </c>
      <c r="C1861" s="475">
        <f>'Quantities Report'!$D1861</f>
        <v>0</v>
      </c>
    </row>
    <row r="1862" spans="1:3" x14ac:dyDescent="0.25">
      <c r="A1862" s="532" t="str">
        <f>IF(ISNUMBER(VALUE(SUBSTITUTE('Quantities Report'!$A1862,"+",""))), VALUE(SUBSTITUTE('Quantities Report'!$A1862,"+","")),IF('Quantities Report'!$A1862="Totals:","End of Project",$A1861))</f>
        <v>Station</v>
      </c>
      <c r="B1862" s="473" t="str">
        <f>IF(ISNUMBER('Quantities Report'!$A1862), "",TRIM(CLEAN(SUBSTITUTE('Quantities Report'!$A1862, CHAR(160), " "))))</f>
        <v/>
      </c>
      <c r="C1862" s="475">
        <f>'Quantities Report'!$D1862</f>
        <v>0</v>
      </c>
    </row>
    <row r="1863" spans="1:3" x14ac:dyDescent="0.25">
      <c r="A1863" s="532" t="str">
        <f>IF(ISNUMBER(VALUE(SUBSTITUTE('Quantities Report'!$A1863,"+",""))), VALUE(SUBSTITUTE('Quantities Report'!$A1863,"+","")),IF('Quantities Report'!$A1863="Totals:","End of Project",$A1862))</f>
        <v>Station</v>
      </c>
      <c r="B1863" s="473" t="str">
        <f>IF(ISNUMBER('Quantities Report'!$A1863), "",TRIM(CLEAN(SUBSTITUTE('Quantities Report'!$A1863, CHAR(160), " "))))</f>
        <v/>
      </c>
      <c r="C1863" s="475">
        <f>'Quantities Report'!$D1863</f>
        <v>0</v>
      </c>
    </row>
    <row r="1864" spans="1:3" x14ac:dyDescent="0.25">
      <c r="A1864" s="532" t="str">
        <f>IF(ISNUMBER(VALUE(SUBSTITUTE('Quantities Report'!$A1864,"+",""))), VALUE(SUBSTITUTE('Quantities Report'!$A1864,"+","")),IF('Quantities Report'!$A1864="Totals:","End of Project",$A1863))</f>
        <v>Station</v>
      </c>
      <c r="B1864" s="473" t="str">
        <f>IF(ISNUMBER('Quantities Report'!$A1864), "",TRIM(CLEAN(SUBSTITUTE('Quantities Report'!$A1864, CHAR(160), " "))))</f>
        <v/>
      </c>
      <c r="C1864" s="475">
        <f>'Quantities Report'!$D1864</f>
        <v>0</v>
      </c>
    </row>
    <row r="1865" spans="1:3" x14ac:dyDescent="0.25">
      <c r="A1865" s="532" t="str">
        <f>IF(ISNUMBER(VALUE(SUBSTITUTE('Quantities Report'!$A1865,"+",""))), VALUE(SUBSTITUTE('Quantities Report'!$A1865,"+","")),IF('Quantities Report'!$A1865="Totals:","End of Project",$A1864))</f>
        <v>Station</v>
      </c>
      <c r="B1865" s="473" t="str">
        <f>IF(ISNUMBER('Quantities Report'!$A1865), "",TRIM(CLEAN(SUBSTITUTE('Quantities Report'!$A1865, CHAR(160), " "))))</f>
        <v/>
      </c>
      <c r="C1865" s="475">
        <f>'Quantities Report'!$D1865</f>
        <v>0</v>
      </c>
    </row>
    <row r="1866" spans="1:3" x14ac:dyDescent="0.25">
      <c r="A1866" s="532" t="str">
        <f>IF(ISNUMBER(VALUE(SUBSTITUTE('Quantities Report'!$A1866,"+",""))), VALUE(SUBSTITUTE('Quantities Report'!$A1866,"+","")),IF('Quantities Report'!$A1866="Totals:","End of Project",$A1865))</f>
        <v>Station</v>
      </c>
      <c r="B1866" s="473" t="str">
        <f>IF(ISNUMBER('Quantities Report'!$A1866), "",TRIM(CLEAN(SUBSTITUTE('Quantities Report'!$A1866, CHAR(160), " "))))</f>
        <v/>
      </c>
      <c r="C1866" s="475">
        <f>'Quantities Report'!$D1866</f>
        <v>0</v>
      </c>
    </row>
    <row r="1867" spans="1:3" x14ac:dyDescent="0.25">
      <c r="A1867" s="532" t="str">
        <f>IF(ISNUMBER(VALUE(SUBSTITUTE('Quantities Report'!$A1867,"+",""))), VALUE(SUBSTITUTE('Quantities Report'!$A1867,"+","")),IF('Quantities Report'!$A1867="Totals:","End of Project",$A1866))</f>
        <v>Station</v>
      </c>
      <c r="B1867" s="473" t="str">
        <f>IF(ISNUMBER('Quantities Report'!$A1867), "",TRIM(CLEAN(SUBSTITUTE('Quantities Report'!$A1867, CHAR(160), " "))))</f>
        <v/>
      </c>
      <c r="C1867" s="475">
        <f>'Quantities Report'!$D1867</f>
        <v>0</v>
      </c>
    </row>
    <row r="1868" spans="1:3" x14ac:dyDescent="0.25">
      <c r="A1868" s="532" t="str">
        <f>IF(ISNUMBER(VALUE(SUBSTITUTE('Quantities Report'!$A1868,"+",""))), VALUE(SUBSTITUTE('Quantities Report'!$A1868,"+","")),IF('Quantities Report'!$A1868="Totals:","End of Project",$A1867))</f>
        <v>Station</v>
      </c>
      <c r="B1868" s="473" t="str">
        <f>IF(ISNUMBER('Quantities Report'!$A1868), "",TRIM(CLEAN(SUBSTITUTE('Quantities Report'!$A1868, CHAR(160), " "))))</f>
        <v/>
      </c>
      <c r="C1868" s="475">
        <f>'Quantities Report'!$D1868</f>
        <v>0</v>
      </c>
    </row>
    <row r="1869" spans="1:3" x14ac:dyDescent="0.25">
      <c r="A1869" s="532" t="str">
        <f>IF(ISNUMBER(VALUE(SUBSTITUTE('Quantities Report'!$A1869,"+",""))), VALUE(SUBSTITUTE('Quantities Report'!$A1869,"+","")),IF('Quantities Report'!$A1869="Totals:","End of Project",$A1868))</f>
        <v>Station</v>
      </c>
      <c r="B1869" s="473" t="str">
        <f>IF(ISNUMBER('Quantities Report'!$A1869), "",TRIM(CLEAN(SUBSTITUTE('Quantities Report'!$A1869, CHAR(160), " "))))</f>
        <v/>
      </c>
      <c r="C1869" s="475">
        <f>'Quantities Report'!$D1869</f>
        <v>0</v>
      </c>
    </row>
    <row r="1870" spans="1:3" x14ac:dyDescent="0.25">
      <c r="A1870" s="532" t="str">
        <f>IF(ISNUMBER(VALUE(SUBSTITUTE('Quantities Report'!$A1870,"+",""))), VALUE(SUBSTITUTE('Quantities Report'!$A1870,"+","")),IF('Quantities Report'!$A1870="Totals:","End of Project",$A1869))</f>
        <v>Station</v>
      </c>
      <c r="B1870" s="473" t="str">
        <f>IF(ISNUMBER('Quantities Report'!$A1870), "",TRIM(CLEAN(SUBSTITUTE('Quantities Report'!$A1870, CHAR(160), " "))))</f>
        <v/>
      </c>
      <c r="C1870" s="475">
        <f>'Quantities Report'!$D1870</f>
        <v>0</v>
      </c>
    </row>
    <row r="1871" spans="1:3" x14ac:dyDescent="0.25">
      <c r="A1871" s="532" t="str">
        <f>IF(ISNUMBER(VALUE(SUBSTITUTE('Quantities Report'!$A1871,"+",""))), VALUE(SUBSTITUTE('Quantities Report'!$A1871,"+","")),IF('Quantities Report'!$A1871="Totals:","End of Project",$A1870))</f>
        <v>Station</v>
      </c>
      <c r="B1871" s="473" t="str">
        <f>IF(ISNUMBER('Quantities Report'!$A1871), "",TRIM(CLEAN(SUBSTITUTE('Quantities Report'!$A1871, CHAR(160), " "))))</f>
        <v/>
      </c>
      <c r="C1871" s="475">
        <f>'Quantities Report'!$D1871</f>
        <v>0</v>
      </c>
    </row>
    <row r="1872" spans="1:3" x14ac:dyDescent="0.25">
      <c r="A1872" s="532" t="str">
        <f>IF(ISNUMBER(VALUE(SUBSTITUTE('Quantities Report'!$A1872,"+",""))), VALUE(SUBSTITUTE('Quantities Report'!$A1872,"+","")),IF('Quantities Report'!$A1872="Totals:","End of Project",$A1871))</f>
        <v>Station</v>
      </c>
      <c r="B1872" s="473" t="str">
        <f>IF(ISNUMBER('Quantities Report'!$A1872), "",TRIM(CLEAN(SUBSTITUTE('Quantities Report'!$A1872, CHAR(160), " "))))</f>
        <v/>
      </c>
      <c r="C1872" s="475">
        <f>'Quantities Report'!$D1872</f>
        <v>0</v>
      </c>
    </row>
    <row r="1873" spans="1:3" x14ac:dyDescent="0.25">
      <c r="A1873" s="532" t="str">
        <f>IF(ISNUMBER(VALUE(SUBSTITUTE('Quantities Report'!$A1873,"+",""))), VALUE(SUBSTITUTE('Quantities Report'!$A1873,"+","")),IF('Quantities Report'!$A1873="Totals:","End of Project",$A1872))</f>
        <v>Station</v>
      </c>
      <c r="B1873" s="473" t="str">
        <f>IF(ISNUMBER('Quantities Report'!$A1873), "",TRIM(CLEAN(SUBSTITUTE('Quantities Report'!$A1873, CHAR(160), " "))))</f>
        <v/>
      </c>
      <c r="C1873" s="475">
        <f>'Quantities Report'!$D1873</f>
        <v>0</v>
      </c>
    </row>
    <row r="1874" spans="1:3" x14ac:dyDescent="0.25">
      <c r="A1874" s="532" t="str">
        <f>IF(ISNUMBER(VALUE(SUBSTITUTE('Quantities Report'!$A1874,"+",""))), VALUE(SUBSTITUTE('Quantities Report'!$A1874,"+","")),IF('Quantities Report'!$A1874="Totals:","End of Project",$A1873))</f>
        <v>Station</v>
      </c>
      <c r="B1874" s="473" t="str">
        <f>IF(ISNUMBER('Quantities Report'!$A1874), "",TRIM(CLEAN(SUBSTITUTE('Quantities Report'!$A1874, CHAR(160), " "))))</f>
        <v/>
      </c>
      <c r="C1874" s="475">
        <f>'Quantities Report'!$D1874</f>
        <v>0</v>
      </c>
    </row>
    <row r="1875" spans="1:3" x14ac:dyDescent="0.25">
      <c r="A1875" s="532" t="str">
        <f>IF(ISNUMBER(VALUE(SUBSTITUTE('Quantities Report'!$A1875,"+",""))), VALUE(SUBSTITUTE('Quantities Report'!$A1875,"+","")),IF('Quantities Report'!$A1875="Totals:","End of Project",$A1874))</f>
        <v>Station</v>
      </c>
      <c r="B1875" s="473" t="str">
        <f>IF(ISNUMBER('Quantities Report'!$A1875), "",TRIM(CLEAN(SUBSTITUTE('Quantities Report'!$A1875, CHAR(160), " "))))</f>
        <v/>
      </c>
      <c r="C1875" s="475">
        <f>'Quantities Report'!$D1875</f>
        <v>0</v>
      </c>
    </row>
    <row r="1876" spans="1:3" x14ac:dyDescent="0.25">
      <c r="A1876" s="532" t="str">
        <f>IF(ISNUMBER(VALUE(SUBSTITUTE('Quantities Report'!$A1876,"+",""))), VALUE(SUBSTITUTE('Quantities Report'!$A1876,"+","")),IF('Quantities Report'!$A1876="Totals:","End of Project",$A1875))</f>
        <v>Station</v>
      </c>
      <c r="B1876" s="473" t="str">
        <f>IF(ISNUMBER('Quantities Report'!$A1876), "",TRIM(CLEAN(SUBSTITUTE('Quantities Report'!$A1876, CHAR(160), " "))))</f>
        <v/>
      </c>
      <c r="C1876" s="475">
        <f>'Quantities Report'!$D1876</f>
        <v>0</v>
      </c>
    </row>
    <row r="1877" spans="1:3" x14ac:dyDescent="0.25">
      <c r="A1877" s="532" t="str">
        <f>IF(ISNUMBER(VALUE(SUBSTITUTE('Quantities Report'!$A1877,"+",""))), VALUE(SUBSTITUTE('Quantities Report'!$A1877,"+","")),IF('Quantities Report'!$A1877="Totals:","End of Project",$A1876))</f>
        <v>Station</v>
      </c>
      <c r="B1877" s="473" t="str">
        <f>IF(ISNUMBER('Quantities Report'!$A1877), "",TRIM(CLEAN(SUBSTITUTE('Quantities Report'!$A1877, CHAR(160), " "))))</f>
        <v/>
      </c>
      <c r="C1877" s="475">
        <f>'Quantities Report'!$D1877</f>
        <v>0</v>
      </c>
    </row>
    <row r="1878" spans="1:3" x14ac:dyDescent="0.25">
      <c r="A1878" s="532" t="str">
        <f>IF(ISNUMBER(VALUE(SUBSTITUTE('Quantities Report'!$A1878,"+",""))), VALUE(SUBSTITUTE('Quantities Report'!$A1878,"+","")),IF('Quantities Report'!$A1878="Totals:","End of Project",$A1877))</f>
        <v>Station</v>
      </c>
      <c r="B1878" s="473" t="str">
        <f>IF(ISNUMBER('Quantities Report'!$A1878), "",TRIM(CLEAN(SUBSTITUTE('Quantities Report'!$A1878, CHAR(160), " "))))</f>
        <v/>
      </c>
      <c r="C1878" s="475">
        <f>'Quantities Report'!$D1878</f>
        <v>0</v>
      </c>
    </row>
    <row r="1879" spans="1:3" x14ac:dyDescent="0.25">
      <c r="A1879" s="532" t="str">
        <f>IF(ISNUMBER(VALUE(SUBSTITUTE('Quantities Report'!$A1879,"+",""))), VALUE(SUBSTITUTE('Quantities Report'!$A1879,"+","")),IF('Quantities Report'!$A1879="Totals:","End of Project",$A1878))</f>
        <v>Station</v>
      </c>
      <c r="B1879" s="473" t="str">
        <f>IF(ISNUMBER('Quantities Report'!$A1879), "",TRIM(CLEAN(SUBSTITUTE('Quantities Report'!$A1879, CHAR(160), " "))))</f>
        <v/>
      </c>
      <c r="C1879" s="475">
        <f>'Quantities Report'!$D1879</f>
        <v>0</v>
      </c>
    </row>
    <row r="1880" spans="1:3" x14ac:dyDescent="0.25">
      <c r="A1880" s="532" t="str">
        <f>IF(ISNUMBER(VALUE(SUBSTITUTE('Quantities Report'!$A1880,"+",""))), VALUE(SUBSTITUTE('Quantities Report'!$A1880,"+","")),IF('Quantities Report'!$A1880="Totals:","End of Project",$A1879))</f>
        <v>Station</v>
      </c>
      <c r="B1880" s="473" t="str">
        <f>IF(ISNUMBER('Quantities Report'!$A1880), "",TRIM(CLEAN(SUBSTITUTE('Quantities Report'!$A1880, CHAR(160), " "))))</f>
        <v/>
      </c>
      <c r="C1880" s="475">
        <f>'Quantities Report'!$D1880</f>
        <v>0</v>
      </c>
    </row>
    <row r="1881" spans="1:3" x14ac:dyDescent="0.25">
      <c r="A1881" s="532" t="str">
        <f>IF(ISNUMBER(VALUE(SUBSTITUTE('Quantities Report'!$A1881,"+",""))), VALUE(SUBSTITUTE('Quantities Report'!$A1881,"+","")),IF('Quantities Report'!$A1881="Totals:","End of Project",$A1880))</f>
        <v>Station</v>
      </c>
      <c r="B1881" s="473" t="str">
        <f>IF(ISNUMBER('Quantities Report'!$A1881), "",TRIM(CLEAN(SUBSTITUTE('Quantities Report'!$A1881, CHAR(160), " "))))</f>
        <v/>
      </c>
      <c r="C1881" s="475">
        <f>'Quantities Report'!$D1881</f>
        <v>0</v>
      </c>
    </row>
    <row r="1882" spans="1:3" x14ac:dyDescent="0.25">
      <c r="A1882" s="532" t="str">
        <f>IF(ISNUMBER(VALUE(SUBSTITUTE('Quantities Report'!$A1882,"+",""))), VALUE(SUBSTITUTE('Quantities Report'!$A1882,"+","")),IF('Quantities Report'!$A1882="Totals:","End of Project",$A1881))</f>
        <v>Station</v>
      </c>
      <c r="B1882" s="473" t="str">
        <f>IF(ISNUMBER('Quantities Report'!$A1882), "",TRIM(CLEAN(SUBSTITUTE('Quantities Report'!$A1882, CHAR(160), " "))))</f>
        <v/>
      </c>
      <c r="C1882" s="475">
        <f>'Quantities Report'!$D1882</f>
        <v>0</v>
      </c>
    </row>
    <row r="1883" spans="1:3" x14ac:dyDescent="0.25">
      <c r="A1883" s="532" t="str">
        <f>IF(ISNUMBER(VALUE(SUBSTITUTE('Quantities Report'!$A1883,"+",""))), VALUE(SUBSTITUTE('Quantities Report'!$A1883,"+","")),IF('Quantities Report'!$A1883="Totals:","End of Project",$A1882))</f>
        <v>Station</v>
      </c>
      <c r="B1883" s="473" t="str">
        <f>IF(ISNUMBER('Quantities Report'!$A1883), "",TRIM(CLEAN(SUBSTITUTE('Quantities Report'!$A1883, CHAR(160), " "))))</f>
        <v/>
      </c>
      <c r="C1883" s="475">
        <f>'Quantities Report'!$D1883</f>
        <v>0</v>
      </c>
    </row>
    <row r="1884" spans="1:3" x14ac:dyDescent="0.25">
      <c r="A1884" s="532" t="str">
        <f>IF(ISNUMBER(VALUE(SUBSTITUTE('Quantities Report'!$A1884,"+",""))), VALUE(SUBSTITUTE('Quantities Report'!$A1884,"+","")),IF('Quantities Report'!$A1884="Totals:","End of Project",$A1883))</f>
        <v>Station</v>
      </c>
      <c r="B1884" s="473" t="str">
        <f>IF(ISNUMBER('Quantities Report'!$A1884), "",TRIM(CLEAN(SUBSTITUTE('Quantities Report'!$A1884, CHAR(160), " "))))</f>
        <v/>
      </c>
      <c r="C1884" s="475">
        <f>'Quantities Report'!$D1884</f>
        <v>0</v>
      </c>
    </row>
    <row r="1885" spans="1:3" x14ac:dyDescent="0.25">
      <c r="A1885" s="532" t="str">
        <f>IF(ISNUMBER(VALUE(SUBSTITUTE('Quantities Report'!$A1885,"+",""))), VALUE(SUBSTITUTE('Quantities Report'!$A1885,"+","")),IF('Quantities Report'!$A1885="Totals:","End of Project",$A1884))</f>
        <v>Station</v>
      </c>
      <c r="B1885" s="473" t="str">
        <f>IF(ISNUMBER('Quantities Report'!$A1885), "",TRIM(CLEAN(SUBSTITUTE('Quantities Report'!$A1885, CHAR(160), " "))))</f>
        <v/>
      </c>
      <c r="C1885" s="475">
        <f>'Quantities Report'!$D1885</f>
        <v>0</v>
      </c>
    </row>
    <row r="1886" spans="1:3" x14ac:dyDescent="0.25">
      <c r="A1886" s="532" t="str">
        <f>IF(ISNUMBER(VALUE(SUBSTITUTE('Quantities Report'!$A1886,"+",""))), VALUE(SUBSTITUTE('Quantities Report'!$A1886,"+","")),IF('Quantities Report'!$A1886="Totals:","End of Project",$A1885))</f>
        <v>Station</v>
      </c>
      <c r="B1886" s="473" t="str">
        <f>IF(ISNUMBER('Quantities Report'!$A1886), "",TRIM(CLEAN(SUBSTITUTE('Quantities Report'!$A1886, CHAR(160), " "))))</f>
        <v/>
      </c>
      <c r="C1886" s="475">
        <f>'Quantities Report'!$D1886</f>
        <v>0</v>
      </c>
    </row>
    <row r="1887" spans="1:3" x14ac:dyDescent="0.25">
      <c r="A1887" s="532" t="str">
        <f>IF(ISNUMBER(VALUE(SUBSTITUTE('Quantities Report'!$A1887,"+",""))), VALUE(SUBSTITUTE('Quantities Report'!$A1887,"+","")),IF('Quantities Report'!$A1887="Totals:","End of Project",$A1886))</f>
        <v>Station</v>
      </c>
      <c r="B1887" s="473" t="str">
        <f>IF(ISNUMBER('Quantities Report'!$A1887), "",TRIM(CLEAN(SUBSTITUTE('Quantities Report'!$A1887, CHAR(160), " "))))</f>
        <v/>
      </c>
      <c r="C1887" s="475">
        <f>'Quantities Report'!$D1887</f>
        <v>0</v>
      </c>
    </row>
    <row r="1888" spans="1:3" x14ac:dyDescent="0.25">
      <c r="A1888" s="532" t="str">
        <f>IF(ISNUMBER(VALUE(SUBSTITUTE('Quantities Report'!$A1888,"+",""))), VALUE(SUBSTITUTE('Quantities Report'!$A1888,"+","")),IF('Quantities Report'!$A1888="Totals:","End of Project",$A1887))</f>
        <v>Station</v>
      </c>
      <c r="B1888" s="473" t="str">
        <f>IF(ISNUMBER('Quantities Report'!$A1888), "",TRIM(CLEAN(SUBSTITUTE('Quantities Report'!$A1888, CHAR(160), " "))))</f>
        <v/>
      </c>
      <c r="C1888" s="475">
        <f>'Quantities Report'!$D1888</f>
        <v>0</v>
      </c>
    </row>
    <row r="1889" spans="1:3" x14ac:dyDescent="0.25">
      <c r="A1889" s="532" t="str">
        <f>IF(ISNUMBER(VALUE(SUBSTITUTE('Quantities Report'!$A1889,"+",""))), VALUE(SUBSTITUTE('Quantities Report'!$A1889,"+","")),IF('Quantities Report'!$A1889="Totals:","End of Project",$A1888))</f>
        <v>Station</v>
      </c>
      <c r="B1889" s="473" t="str">
        <f>IF(ISNUMBER('Quantities Report'!$A1889), "",TRIM(CLEAN(SUBSTITUTE('Quantities Report'!$A1889, CHAR(160), " "))))</f>
        <v/>
      </c>
      <c r="C1889" s="475">
        <f>'Quantities Report'!$D1889</f>
        <v>0</v>
      </c>
    </row>
    <row r="1890" spans="1:3" x14ac:dyDescent="0.25">
      <c r="A1890" s="532" t="str">
        <f>IF(ISNUMBER(VALUE(SUBSTITUTE('Quantities Report'!$A1890,"+",""))), VALUE(SUBSTITUTE('Quantities Report'!$A1890,"+","")),IF('Quantities Report'!$A1890="Totals:","End of Project",$A1889))</f>
        <v>Station</v>
      </c>
      <c r="B1890" s="473" t="str">
        <f>IF(ISNUMBER('Quantities Report'!$A1890), "",TRIM(CLEAN(SUBSTITUTE('Quantities Report'!$A1890, CHAR(160), " "))))</f>
        <v/>
      </c>
      <c r="C1890" s="475">
        <f>'Quantities Report'!$D1890</f>
        <v>0</v>
      </c>
    </row>
    <row r="1891" spans="1:3" x14ac:dyDescent="0.25">
      <c r="A1891" s="532" t="str">
        <f>IF(ISNUMBER(VALUE(SUBSTITUTE('Quantities Report'!$A1891,"+",""))), VALUE(SUBSTITUTE('Quantities Report'!$A1891,"+","")),IF('Quantities Report'!$A1891="Totals:","End of Project",$A1890))</f>
        <v>Station</v>
      </c>
      <c r="B1891" s="473" t="str">
        <f>IF(ISNUMBER('Quantities Report'!$A1891), "",TRIM(CLEAN(SUBSTITUTE('Quantities Report'!$A1891, CHAR(160), " "))))</f>
        <v/>
      </c>
      <c r="C1891" s="475">
        <f>'Quantities Report'!$D1891</f>
        <v>0</v>
      </c>
    </row>
    <row r="1892" spans="1:3" x14ac:dyDescent="0.25">
      <c r="A1892" s="532" t="str">
        <f>IF(ISNUMBER(VALUE(SUBSTITUTE('Quantities Report'!$A1892,"+",""))), VALUE(SUBSTITUTE('Quantities Report'!$A1892,"+","")),IF('Quantities Report'!$A1892="Totals:","End of Project",$A1891))</f>
        <v>Station</v>
      </c>
      <c r="B1892" s="473" t="str">
        <f>IF(ISNUMBER('Quantities Report'!$A1892), "",TRIM(CLEAN(SUBSTITUTE('Quantities Report'!$A1892, CHAR(160), " "))))</f>
        <v/>
      </c>
      <c r="C1892" s="475">
        <f>'Quantities Report'!$D1892</f>
        <v>0</v>
      </c>
    </row>
    <row r="1893" spans="1:3" x14ac:dyDescent="0.25">
      <c r="A1893" s="532" t="str">
        <f>IF(ISNUMBER(VALUE(SUBSTITUTE('Quantities Report'!$A1893,"+",""))), VALUE(SUBSTITUTE('Quantities Report'!$A1893,"+","")),IF('Quantities Report'!$A1893="Totals:","End of Project",$A1892))</f>
        <v>Station</v>
      </c>
      <c r="B1893" s="473" t="str">
        <f>IF(ISNUMBER('Quantities Report'!$A1893), "",TRIM(CLEAN(SUBSTITUTE('Quantities Report'!$A1893, CHAR(160), " "))))</f>
        <v/>
      </c>
      <c r="C1893" s="475">
        <f>'Quantities Report'!$D1893</f>
        <v>0</v>
      </c>
    </row>
    <row r="1894" spans="1:3" x14ac:dyDescent="0.25">
      <c r="A1894" s="532" t="str">
        <f>IF(ISNUMBER(VALUE(SUBSTITUTE('Quantities Report'!$A1894,"+",""))), VALUE(SUBSTITUTE('Quantities Report'!$A1894,"+","")),IF('Quantities Report'!$A1894="Totals:","End of Project",$A1893))</f>
        <v>Station</v>
      </c>
      <c r="B1894" s="473" t="str">
        <f>IF(ISNUMBER('Quantities Report'!$A1894), "",TRIM(CLEAN(SUBSTITUTE('Quantities Report'!$A1894, CHAR(160), " "))))</f>
        <v/>
      </c>
      <c r="C1894" s="475">
        <f>'Quantities Report'!$D1894</f>
        <v>0</v>
      </c>
    </row>
    <row r="1895" spans="1:3" x14ac:dyDescent="0.25">
      <c r="A1895" s="532" t="str">
        <f>IF(ISNUMBER(VALUE(SUBSTITUTE('Quantities Report'!$A1895,"+",""))), VALUE(SUBSTITUTE('Quantities Report'!$A1895,"+","")),IF('Quantities Report'!$A1895="Totals:","End of Project",$A1894))</f>
        <v>Station</v>
      </c>
      <c r="B1895" s="473" t="str">
        <f>IF(ISNUMBER('Quantities Report'!$A1895), "",TRIM(CLEAN(SUBSTITUTE('Quantities Report'!$A1895, CHAR(160), " "))))</f>
        <v/>
      </c>
      <c r="C1895" s="475">
        <f>'Quantities Report'!$D1895</f>
        <v>0</v>
      </c>
    </row>
    <row r="1896" spans="1:3" x14ac:dyDescent="0.25">
      <c r="A1896" s="532" t="str">
        <f>IF(ISNUMBER(VALUE(SUBSTITUTE('Quantities Report'!$A1896,"+",""))), VALUE(SUBSTITUTE('Quantities Report'!$A1896,"+","")),IF('Quantities Report'!$A1896="Totals:","End of Project",$A1895))</f>
        <v>Station</v>
      </c>
      <c r="B1896" s="473" t="str">
        <f>IF(ISNUMBER('Quantities Report'!$A1896), "",TRIM(CLEAN(SUBSTITUTE('Quantities Report'!$A1896, CHAR(160), " "))))</f>
        <v/>
      </c>
      <c r="C1896" s="475">
        <f>'Quantities Report'!$D1896</f>
        <v>0</v>
      </c>
    </row>
    <row r="1897" spans="1:3" x14ac:dyDescent="0.25">
      <c r="A1897" s="532" t="str">
        <f>IF(ISNUMBER(VALUE(SUBSTITUTE('Quantities Report'!$A1897,"+",""))), VALUE(SUBSTITUTE('Quantities Report'!$A1897,"+","")),IF('Quantities Report'!$A1897="Totals:","End of Project",$A1896))</f>
        <v>Station</v>
      </c>
      <c r="B1897" s="473" t="str">
        <f>IF(ISNUMBER('Quantities Report'!$A1897), "",TRIM(CLEAN(SUBSTITUTE('Quantities Report'!$A1897, CHAR(160), " "))))</f>
        <v/>
      </c>
      <c r="C1897" s="475">
        <f>'Quantities Report'!$D1897</f>
        <v>0</v>
      </c>
    </row>
    <row r="1898" spans="1:3" x14ac:dyDescent="0.25">
      <c r="A1898" s="532" t="str">
        <f>IF(ISNUMBER(VALUE(SUBSTITUTE('Quantities Report'!$A1898,"+",""))), VALUE(SUBSTITUTE('Quantities Report'!$A1898,"+","")),IF('Quantities Report'!$A1898="Totals:","End of Project",$A1897))</f>
        <v>Station</v>
      </c>
      <c r="B1898" s="473" t="str">
        <f>IF(ISNUMBER('Quantities Report'!$A1898), "",TRIM(CLEAN(SUBSTITUTE('Quantities Report'!$A1898, CHAR(160), " "))))</f>
        <v/>
      </c>
      <c r="C1898" s="475">
        <f>'Quantities Report'!$D1898</f>
        <v>0</v>
      </c>
    </row>
    <row r="1899" spans="1:3" x14ac:dyDescent="0.25">
      <c r="A1899" s="532" t="str">
        <f>IF(ISNUMBER(VALUE(SUBSTITUTE('Quantities Report'!$A1899,"+",""))), VALUE(SUBSTITUTE('Quantities Report'!$A1899,"+","")),IF('Quantities Report'!$A1899="Totals:","End of Project",$A1898))</f>
        <v>Station</v>
      </c>
      <c r="B1899" s="473" t="str">
        <f>IF(ISNUMBER('Quantities Report'!$A1899), "",TRIM(CLEAN(SUBSTITUTE('Quantities Report'!$A1899, CHAR(160), " "))))</f>
        <v/>
      </c>
      <c r="C1899" s="475">
        <f>'Quantities Report'!$D1899</f>
        <v>0</v>
      </c>
    </row>
    <row r="1900" spans="1:3" x14ac:dyDescent="0.25">
      <c r="A1900" s="532" t="str">
        <f>IF(ISNUMBER(VALUE(SUBSTITUTE('Quantities Report'!$A1900,"+",""))), VALUE(SUBSTITUTE('Quantities Report'!$A1900,"+","")),IF('Quantities Report'!$A1900="Totals:","End of Project",$A1899))</f>
        <v>Station</v>
      </c>
      <c r="B1900" s="473" t="str">
        <f>IF(ISNUMBER('Quantities Report'!$A1900), "",TRIM(CLEAN(SUBSTITUTE('Quantities Report'!$A1900, CHAR(160), " "))))</f>
        <v/>
      </c>
      <c r="C1900" s="475">
        <f>'Quantities Report'!$D1900</f>
        <v>0</v>
      </c>
    </row>
    <row r="1901" spans="1:3" x14ac:dyDescent="0.25">
      <c r="A1901" s="532" t="str">
        <f>IF(ISNUMBER(VALUE(SUBSTITUTE('Quantities Report'!$A1901,"+",""))), VALUE(SUBSTITUTE('Quantities Report'!$A1901,"+","")),IF('Quantities Report'!$A1901="Totals:","End of Project",$A1900))</f>
        <v>Station</v>
      </c>
      <c r="B1901" s="473" t="str">
        <f>IF(ISNUMBER('Quantities Report'!$A1901), "",TRIM(CLEAN(SUBSTITUTE('Quantities Report'!$A1901, CHAR(160), " "))))</f>
        <v/>
      </c>
      <c r="C1901" s="475">
        <f>'Quantities Report'!$D1901</f>
        <v>0</v>
      </c>
    </row>
    <row r="1902" spans="1:3" x14ac:dyDescent="0.25">
      <c r="A1902" s="532" t="str">
        <f>IF(ISNUMBER(VALUE(SUBSTITUTE('Quantities Report'!$A1902,"+",""))), VALUE(SUBSTITUTE('Quantities Report'!$A1902,"+","")),IF('Quantities Report'!$A1902="Totals:","End of Project",$A1901))</f>
        <v>Station</v>
      </c>
      <c r="B1902" s="473" t="str">
        <f>IF(ISNUMBER('Quantities Report'!$A1902), "",TRIM(CLEAN(SUBSTITUTE('Quantities Report'!$A1902, CHAR(160), " "))))</f>
        <v/>
      </c>
      <c r="C1902" s="475">
        <f>'Quantities Report'!$D1902</f>
        <v>0</v>
      </c>
    </row>
    <row r="1903" spans="1:3" x14ac:dyDescent="0.25">
      <c r="A1903" s="532" t="str">
        <f>IF(ISNUMBER(VALUE(SUBSTITUTE('Quantities Report'!$A1903,"+",""))), VALUE(SUBSTITUTE('Quantities Report'!$A1903,"+","")),IF('Quantities Report'!$A1903="Totals:","End of Project",$A1902))</f>
        <v>Station</v>
      </c>
      <c r="B1903" s="473" t="str">
        <f>IF(ISNUMBER('Quantities Report'!$A1903), "",TRIM(CLEAN(SUBSTITUTE('Quantities Report'!$A1903, CHAR(160), " "))))</f>
        <v/>
      </c>
      <c r="C1903" s="475">
        <f>'Quantities Report'!$D1903</f>
        <v>0</v>
      </c>
    </row>
    <row r="1904" spans="1:3" x14ac:dyDescent="0.25">
      <c r="A1904" s="532" t="str">
        <f>IF(ISNUMBER(VALUE(SUBSTITUTE('Quantities Report'!$A1904,"+",""))), VALUE(SUBSTITUTE('Quantities Report'!$A1904,"+","")),IF('Quantities Report'!$A1904="Totals:","End of Project",$A1903))</f>
        <v>Station</v>
      </c>
      <c r="B1904" s="473" t="str">
        <f>IF(ISNUMBER('Quantities Report'!$A1904), "",TRIM(CLEAN(SUBSTITUTE('Quantities Report'!$A1904, CHAR(160), " "))))</f>
        <v/>
      </c>
      <c r="C1904" s="475">
        <f>'Quantities Report'!$D1904</f>
        <v>0</v>
      </c>
    </row>
    <row r="1905" spans="1:3" x14ac:dyDescent="0.25">
      <c r="A1905" s="532" t="str">
        <f>IF(ISNUMBER(VALUE(SUBSTITUTE('Quantities Report'!$A1905,"+",""))), VALUE(SUBSTITUTE('Quantities Report'!$A1905,"+","")),IF('Quantities Report'!$A1905="Totals:","End of Project",$A1904))</f>
        <v>Station</v>
      </c>
      <c r="B1905" s="473" t="str">
        <f>IF(ISNUMBER('Quantities Report'!$A1905), "",TRIM(CLEAN(SUBSTITUTE('Quantities Report'!$A1905, CHAR(160), " "))))</f>
        <v/>
      </c>
      <c r="C1905" s="475">
        <f>'Quantities Report'!$D1905</f>
        <v>0</v>
      </c>
    </row>
    <row r="1906" spans="1:3" x14ac:dyDescent="0.25">
      <c r="A1906" s="532" t="str">
        <f>IF(ISNUMBER(VALUE(SUBSTITUTE('Quantities Report'!$A1906,"+",""))), VALUE(SUBSTITUTE('Quantities Report'!$A1906,"+","")),IF('Quantities Report'!$A1906="Totals:","End of Project",$A1905))</f>
        <v>Station</v>
      </c>
      <c r="B1906" s="473" t="str">
        <f>IF(ISNUMBER('Quantities Report'!$A1906), "",TRIM(CLEAN(SUBSTITUTE('Quantities Report'!$A1906, CHAR(160), " "))))</f>
        <v/>
      </c>
      <c r="C1906" s="475">
        <f>'Quantities Report'!$D1906</f>
        <v>0</v>
      </c>
    </row>
    <row r="1907" spans="1:3" x14ac:dyDescent="0.25">
      <c r="A1907" s="532" t="str">
        <f>IF(ISNUMBER(VALUE(SUBSTITUTE('Quantities Report'!$A1907,"+",""))), VALUE(SUBSTITUTE('Quantities Report'!$A1907,"+","")),IF('Quantities Report'!$A1907="Totals:","End of Project",$A1906))</f>
        <v>Station</v>
      </c>
      <c r="B1907" s="473" t="str">
        <f>IF(ISNUMBER('Quantities Report'!$A1907), "",TRIM(CLEAN(SUBSTITUTE('Quantities Report'!$A1907, CHAR(160), " "))))</f>
        <v/>
      </c>
      <c r="C1907" s="475">
        <f>'Quantities Report'!$D1907</f>
        <v>0</v>
      </c>
    </row>
    <row r="1908" spans="1:3" x14ac:dyDescent="0.25">
      <c r="A1908" s="532" t="str">
        <f>IF(ISNUMBER(VALUE(SUBSTITUTE('Quantities Report'!$A1908,"+",""))), VALUE(SUBSTITUTE('Quantities Report'!$A1908,"+","")),IF('Quantities Report'!$A1908="Totals:","End of Project",$A1907))</f>
        <v>Station</v>
      </c>
      <c r="B1908" s="473" t="str">
        <f>IF(ISNUMBER('Quantities Report'!$A1908), "",TRIM(CLEAN(SUBSTITUTE('Quantities Report'!$A1908, CHAR(160), " "))))</f>
        <v/>
      </c>
      <c r="C1908" s="475">
        <f>'Quantities Report'!$D1908</f>
        <v>0</v>
      </c>
    </row>
    <row r="1909" spans="1:3" x14ac:dyDescent="0.25">
      <c r="A1909" s="532" t="str">
        <f>IF(ISNUMBER(VALUE(SUBSTITUTE('Quantities Report'!$A1909,"+",""))), VALUE(SUBSTITUTE('Quantities Report'!$A1909,"+","")),IF('Quantities Report'!$A1909="Totals:","End of Project",$A1908))</f>
        <v>Station</v>
      </c>
      <c r="B1909" s="473" t="str">
        <f>IF(ISNUMBER('Quantities Report'!$A1909), "",TRIM(CLEAN(SUBSTITUTE('Quantities Report'!$A1909, CHAR(160), " "))))</f>
        <v/>
      </c>
      <c r="C1909" s="475">
        <f>'Quantities Report'!$D1909</f>
        <v>0</v>
      </c>
    </row>
    <row r="1910" spans="1:3" x14ac:dyDescent="0.25">
      <c r="A1910" s="532" t="str">
        <f>IF(ISNUMBER(VALUE(SUBSTITUTE('Quantities Report'!$A1910,"+",""))), VALUE(SUBSTITUTE('Quantities Report'!$A1910,"+","")),IF('Quantities Report'!$A1910="Totals:","End of Project",$A1909))</f>
        <v>Station</v>
      </c>
      <c r="B1910" s="473" t="str">
        <f>IF(ISNUMBER('Quantities Report'!$A1910), "",TRIM(CLEAN(SUBSTITUTE('Quantities Report'!$A1910, CHAR(160), " "))))</f>
        <v/>
      </c>
      <c r="C1910" s="475">
        <f>'Quantities Report'!$D1910</f>
        <v>0</v>
      </c>
    </row>
    <row r="1911" spans="1:3" x14ac:dyDescent="0.25">
      <c r="A1911" s="532" t="str">
        <f>IF(ISNUMBER(VALUE(SUBSTITUTE('Quantities Report'!$A1911,"+",""))), VALUE(SUBSTITUTE('Quantities Report'!$A1911,"+","")),IF('Quantities Report'!$A1911="Totals:","End of Project",$A1910))</f>
        <v>Station</v>
      </c>
      <c r="B1911" s="473" t="str">
        <f>IF(ISNUMBER('Quantities Report'!$A1911), "",TRIM(CLEAN(SUBSTITUTE('Quantities Report'!$A1911, CHAR(160), " "))))</f>
        <v/>
      </c>
      <c r="C1911" s="475">
        <f>'Quantities Report'!$D1911</f>
        <v>0</v>
      </c>
    </row>
    <row r="1912" spans="1:3" x14ac:dyDescent="0.25">
      <c r="A1912" s="532" t="str">
        <f>IF(ISNUMBER(VALUE(SUBSTITUTE('Quantities Report'!$A1912,"+",""))), VALUE(SUBSTITUTE('Quantities Report'!$A1912,"+","")),IF('Quantities Report'!$A1912="Totals:","End of Project",$A1911))</f>
        <v>Station</v>
      </c>
      <c r="B1912" s="473" t="str">
        <f>IF(ISNUMBER('Quantities Report'!$A1912), "",TRIM(CLEAN(SUBSTITUTE('Quantities Report'!$A1912, CHAR(160), " "))))</f>
        <v/>
      </c>
      <c r="C1912" s="475">
        <f>'Quantities Report'!$D1912</f>
        <v>0</v>
      </c>
    </row>
    <row r="1913" spans="1:3" x14ac:dyDescent="0.25">
      <c r="A1913" s="532" t="str">
        <f>IF(ISNUMBER(VALUE(SUBSTITUTE('Quantities Report'!$A1913,"+",""))), VALUE(SUBSTITUTE('Quantities Report'!$A1913,"+","")),IF('Quantities Report'!$A1913="Totals:","End of Project",$A1912))</f>
        <v>Station</v>
      </c>
      <c r="B1913" s="473" t="str">
        <f>IF(ISNUMBER('Quantities Report'!$A1913), "",TRIM(CLEAN(SUBSTITUTE('Quantities Report'!$A1913, CHAR(160), " "))))</f>
        <v/>
      </c>
      <c r="C1913" s="475">
        <f>'Quantities Report'!$D1913</f>
        <v>0</v>
      </c>
    </row>
    <row r="1914" spans="1:3" x14ac:dyDescent="0.25">
      <c r="A1914" s="532" t="str">
        <f>IF(ISNUMBER(VALUE(SUBSTITUTE('Quantities Report'!$A1914,"+",""))), VALUE(SUBSTITUTE('Quantities Report'!$A1914,"+","")),IF('Quantities Report'!$A1914="Totals:","End of Project",$A1913))</f>
        <v>Station</v>
      </c>
      <c r="B1914" s="473" t="str">
        <f>IF(ISNUMBER('Quantities Report'!$A1914), "",TRIM(CLEAN(SUBSTITUTE('Quantities Report'!$A1914, CHAR(160), " "))))</f>
        <v/>
      </c>
      <c r="C1914" s="475">
        <f>'Quantities Report'!$D1914</f>
        <v>0</v>
      </c>
    </row>
    <row r="1915" spans="1:3" x14ac:dyDescent="0.25">
      <c r="A1915" s="532" t="str">
        <f>IF(ISNUMBER(VALUE(SUBSTITUTE('Quantities Report'!$A1915,"+",""))), VALUE(SUBSTITUTE('Quantities Report'!$A1915,"+","")),IF('Quantities Report'!$A1915="Totals:","End of Project",$A1914))</f>
        <v>Station</v>
      </c>
      <c r="B1915" s="473" t="str">
        <f>IF(ISNUMBER('Quantities Report'!$A1915), "",TRIM(CLEAN(SUBSTITUTE('Quantities Report'!$A1915, CHAR(160), " "))))</f>
        <v/>
      </c>
      <c r="C1915" s="475">
        <f>'Quantities Report'!$D1915</f>
        <v>0</v>
      </c>
    </row>
    <row r="1916" spans="1:3" x14ac:dyDescent="0.25">
      <c r="A1916" s="532" t="str">
        <f>IF(ISNUMBER(VALUE(SUBSTITUTE('Quantities Report'!$A1916,"+",""))), VALUE(SUBSTITUTE('Quantities Report'!$A1916,"+","")),IF('Quantities Report'!$A1916="Totals:","End of Project",$A1915))</f>
        <v>Station</v>
      </c>
      <c r="B1916" s="473" t="str">
        <f>IF(ISNUMBER('Quantities Report'!$A1916), "",TRIM(CLEAN(SUBSTITUTE('Quantities Report'!$A1916, CHAR(160), " "))))</f>
        <v/>
      </c>
      <c r="C1916" s="475">
        <f>'Quantities Report'!$D1916</f>
        <v>0</v>
      </c>
    </row>
    <row r="1917" spans="1:3" x14ac:dyDescent="0.25">
      <c r="A1917" s="532" t="str">
        <f>IF(ISNUMBER(VALUE(SUBSTITUTE('Quantities Report'!$A1917,"+",""))), VALUE(SUBSTITUTE('Quantities Report'!$A1917,"+","")),IF('Quantities Report'!$A1917="Totals:","End of Project",$A1916))</f>
        <v>Station</v>
      </c>
      <c r="B1917" s="473" t="str">
        <f>IF(ISNUMBER('Quantities Report'!$A1917), "",TRIM(CLEAN(SUBSTITUTE('Quantities Report'!$A1917, CHAR(160), " "))))</f>
        <v/>
      </c>
      <c r="C1917" s="475">
        <f>'Quantities Report'!$D1917</f>
        <v>0</v>
      </c>
    </row>
    <row r="1918" spans="1:3" x14ac:dyDescent="0.25">
      <c r="A1918" s="532" t="str">
        <f>IF(ISNUMBER(VALUE(SUBSTITUTE('Quantities Report'!$A1918,"+",""))), VALUE(SUBSTITUTE('Quantities Report'!$A1918,"+","")),IF('Quantities Report'!$A1918="Totals:","End of Project",$A1917))</f>
        <v>Station</v>
      </c>
      <c r="B1918" s="473" t="str">
        <f>IF(ISNUMBER('Quantities Report'!$A1918), "",TRIM(CLEAN(SUBSTITUTE('Quantities Report'!$A1918, CHAR(160), " "))))</f>
        <v/>
      </c>
      <c r="C1918" s="475">
        <f>'Quantities Report'!$D1918</f>
        <v>0</v>
      </c>
    </row>
    <row r="1919" spans="1:3" x14ac:dyDescent="0.25">
      <c r="A1919" s="532" t="str">
        <f>IF(ISNUMBER(VALUE(SUBSTITUTE('Quantities Report'!$A1919,"+",""))), VALUE(SUBSTITUTE('Quantities Report'!$A1919,"+","")),IF('Quantities Report'!$A1919="Totals:","End of Project",$A1918))</f>
        <v>Station</v>
      </c>
      <c r="B1919" s="473" t="str">
        <f>IF(ISNUMBER('Quantities Report'!$A1919), "",TRIM(CLEAN(SUBSTITUTE('Quantities Report'!$A1919, CHAR(160), " "))))</f>
        <v/>
      </c>
      <c r="C1919" s="475">
        <f>'Quantities Report'!$D1919</f>
        <v>0</v>
      </c>
    </row>
    <row r="1920" spans="1:3" x14ac:dyDescent="0.25">
      <c r="A1920" s="532" t="str">
        <f>IF(ISNUMBER(VALUE(SUBSTITUTE('Quantities Report'!$A1920,"+",""))), VALUE(SUBSTITUTE('Quantities Report'!$A1920,"+","")),IF('Quantities Report'!$A1920="Totals:","End of Project",$A1919))</f>
        <v>Station</v>
      </c>
      <c r="B1920" s="473" t="str">
        <f>IF(ISNUMBER('Quantities Report'!$A1920), "",TRIM(CLEAN(SUBSTITUTE('Quantities Report'!$A1920, CHAR(160), " "))))</f>
        <v/>
      </c>
      <c r="C1920" s="475">
        <f>'Quantities Report'!$D1920</f>
        <v>0</v>
      </c>
    </row>
    <row r="1921" spans="1:3" x14ac:dyDescent="0.25">
      <c r="A1921" s="532" t="str">
        <f>IF(ISNUMBER(VALUE(SUBSTITUTE('Quantities Report'!$A1921,"+",""))), VALUE(SUBSTITUTE('Quantities Report'!$A1921,"+","")),IF('Quantities Report'!$A1921="Totals:","End of Project",$A1920))</f>
        <v>Station</v>
      </c>
      <c r="B1921" s="473" t="str">
        <f>IF(ISNUMBER('Quantities Report'!$A1921), "",TRIM(CLEAN(SUBSTITUTE('Quantities Report'!$A1921, CHAR(160), " "))))</f>
        <v/>
      </c>
      <c r="C1921" s="475">
        <f>'Quantities Report'!$D1921</f>
        <v>0</v>
      </c>
    </row>
    <row r="1922" spans="1:3" x14ac:dyDescent="0.25">
      <c r="A1922" s="532" t="str">
        <f>IF(ISNUMBER(VALUE(SUBSTITUTE('Quantities Report'!$A1922,"+",""))), VALUE(SUBSTITUTE('Quantities Report'!$A1922,"+","")),IF('Quantities Report'!$A1922="Totals:","End of Project",$A1921))</f>
        <v>Station</v>
      </c>
      <c r="B1922" s="473" t="str">
        <f>IF(ISNUMBER('Quantities Report'!$A1922), "",TRIM(CLEAN(SUBSTITUTE('Quantities Report'!$A1922, CHAR(160), " "))))</f>
        <v/>
      </c>
      <c r="C1922" s="475">
        <f>'Quantities Report'!$D1922</f>
        <v>0</v>
      </c>
    </row>
    <row r="1923" spans="1:3" x14ac:dyDescent="0.25">
      <c r="A1923" s="532" t="str">
        <f>IF(ISNUMBER(VALUE(SUBSTITUTE('Quantities Report'!$A1923,"+",""))), VALUE(SUBSTITUTE('Quantities Report'!$A1923,"+","")),IF('Quantities Report'!$A1923="Totals:","End of Project",$A1922))</f>
        <v>Station</v>
      </c>
      <c r="B1923" s="473" t="str">
        <f>IF(ISNUMBER('Quantities Report'!$A1923), "",TRIM(CLEAN(SUBSTITUTE('Quantities Report'!$A1923, CHAR(160), " "))))</f>
        <v/>
      </c>
      <c r="C1923" s="475">
        <f>'Quantities Report'!$D1923</f>
        <v>0</v>
      </c>
    </row>
    <row r="1924" spans="1:3" x14ac:dyDescent="0.25">
      <c r="A1924" s="532" t="str">
        <f>IF(ISNUMBER(VALUE(SUBSTITUTE('Quantities Report'!$A1924,"+",""))), VALUE(SUBSTITUTE('Quantities Report'!$A1924,"+","")),IF('Quantities Report'!$A1924="Totals:","End of Project",$A1923))</f>
        <v>Station</v>
      </c>
      <c r="B1924" s="473" t="str">
        <f>IF(ISNUMBER('Quantities Report'!$A1924), "",TRIM(CLEAN(SUBSTITUTE('Quantities Report'!$A1924, CHAR(160), " "))))</f>
        <v/>
      </c>
      <c r="C1924" s="475">
        <f>'Quantities Report'!$D1924</f>
        <v>0</v>
      </c>
    </row>
    <row r="1925" spans="1:3" x14ac:dyDescent="0.25">
      <c r="A1925" s="532" t="str">
        <f>IF(ISNUMBER(VALUE(SUBSTITUTE('Quantities Report'!$A1925,"+",""))), VALUE(SUBSTITUTE('Quantities Report'!$A1925,"+","")),IF('Quantities Report'!$A1925="Totals:","End of Project",$A1924))</f>
        <v>Station</v>
      </c>
      <c r="B1925" s="473" t="str">
        <f>IF(ISNUMBER('Quantities Report'!$A1925), "",TRIM(CLEAN(SUBSTITUTE('Quantities Report'!$A1925, CHAR(160), " "))))</f>
        <v/>
      </c>
      <c r="C1925" s="475">
        <f>'Quantities Report'!$D1925</f>
        <v>0</v>
      </c>
    </row>
    <row r="1926" spans="1:3" x14ac:dyDescent="0.25">
      <c r="A1926" s="532" t="str">
        <f>IF(ISNUMBER(VALUE(SUBSTITUTE('Quantities Report'!$A1926,"+",""))), VALUE(SUBSTITUTE('Quantities Report'!$A1926,"+","")),IF('Quantities Report'!$A1926="Totals:","End of Project",$A1925))</f>
        <v>Station</v>
      </c>
      <c r="B1926" s="473" t="str">
        <f>IF(ISNUMBER('Quantities Report'!$A1926), "",TRIM(CLEAN(SUBSTITUTE('Quantities Report'!$A1926, CHAR(160), " "))))</f>
        <v/>
      </c>
      <c r="C1926" s="475">
        <f>'Quantities Report'!$D1926</f>
        <v>0</v>
      </c>
    </row>
    <row r="1927" spans="1:3" x14ac:dyDescent="0.25">
      <c r="A1927" s="532" t="str">
        <f>IF(ISNUMBER(VALUE(SUBSTITUTE('Quantities Report'!$A1927,"+",""))), VALUE(SUBSTITUTE('Quantities Report'!$A1927,"+","")),IF('Quantities Report'!$A1927="Totals:","End of Project",$A1926))</f>
        <v>Station</v>
      </c>
      <c r="B1927" s="473" t="str">
        <f>IF(ISNUMBER('Quantities Report'!$A1927), "",TRIM(CLEAN(SUBSTITUTE('Quantities Report'!$A1927, CHAR(160), " "))))</f>
        <v/>
      </c>
      <c r="C1927" s="475">
        <f>'Quantities Report'!$D1927</f>
        <v>0</v>
      </c>
    </row>
    <row r="1928" spans="1:3" x14ac:dyDescent="0.25">
      <c r="A1928" s="532" t="str">
        <f>IF(ISNUMBER(VALUE(SUBSTITUTE('Quantities Report'!$A1928,"+",""))), VALUE(SUBSTITUTE('Quantities Report'!$A1928,"+","")),IF('Quantities Report'!$A1928="Totals:","End of Project",$A1927))</f>
        <v>Station</v>
      </c>
      <c r="B1928" s="473" t="str">
        <f>IF(ISNUMBER('Quantities Report'!$A1928), "",TRIM(CLEAN(SUBSTITUTE('Quantities Report'!$A1928, CHAR(160), " "))))</f>
        <v/>
      </c>
      <c r="C1928" s="475">
        <f>'Quantities Report'!$D1928</f>
        <v>0</v>
      </c>
    </row>
    <row r="1929" spans="1:3" x14ac:dyDescent="0.25">
      <c r="A1929" s="532" t="str">
        <f>IF(ISNUMBER(VALUE(SUBSTITUTE('Quantities Report'!$A1929,"+",""))), VALUE(SUBSTITUTE('Quantities Report'!$A1929,"+","")),IF('Quantities Report'!$A1929="Totals:","End of Project",$A1928))</f>
        <v>Station</v>
      </c>
      <c r="B1929" s="473" t="str">
        <f>IF(ISNUMBER('Quantities Report'!$A1929), "",TRIM(CLEAN(SUBSTITUTE('Quantities Report'!$A1929, CHAR(160), " "))))</f>
        <v/>
      </c>
      <c r="C1929" s="475">
        <f>'Quantities Report'!$D1929</f>
        <v>0</v>
      </c>
    </row>
    <row r="1930" spans="1:3" x14ac:dyDescent="0.25">
      <c r="A1930" s="532" t="str">
        <f>IF(ISNUMBER(VALUE(SUBSTITUTE('Quantities Report'!$A1930,"+",""))), VALUE(SUBSTITUTE('Quantities Report'!$A1930,"+","")),IF('Quantities Report'!$A1930="Totals:","End of Project",$A1929))</f>
        <v>Station</v>
      </c>
      <c r="B1930" s="473" t="str">
        <f>IF(ISNUMBER('Quantities Report'!$A1930), "",TRIM(CLEAN(SUBSTITUTE('Quantities Report'!$A1930, CHAR(160), " "))))</f>
        <v/>
      </c>
      <c r="C1930" s="475">
        <f>'Quantities Report'!$D1930</f>
        <v>0</v>
      </c>
    </row>
    <row r="1931" spans="1:3" x14ac:dyDescent="0.25">
      <c r="A1931" s="532" t="str">
        <f>IF(ISNUMBER(VALUE(SUBSTITUTE('Quantities Report'!$A1931,"+",""))), VALUE(SUBSTITUTE('Quantities Report'!$A1931,"+","")),IF('Quantities Report'!$A1931="Totals:","End of Project",$A1930))</f>
        <v>Station</v>
      </c>
      <c r="B1931" s="473" t="str">
        <f>IF(ISNUMBER('Quantities Report'!$A1931), "",TRIM(CLEAN(SUBSTITUTE('Quantities Report'!$A1931, CHAR(160), " "))))</f>
        <v/>
      </c>
      <c r="C1931" s="475">
        <f>'Quantities Report'!$D1931</f>
        <v>0</v>
      </c>
    </row>
    <row r="1932" spans="1:3" x14ac:dyDescent="0.25">
      <c r="A1932" s="532" t="str">
        <f>IF(ISNUMBER(VALUE(SUBSTITUTE('Quantities Report'!$A1932,"+",""))), VALUE(SUBSTITUTE('Quantities Report'!$A1932,"+","")),IF('Quantities Report'!$A1932="Totals:","End of Project",$A1931))</f>
        <v>Station</v>
      </c>
      <c r="B1932" s="473" t="str">
        <f>IF(ISNUMBER('Quantities Report'!$A1932), "",TRIM(CLEAN(SUBSTITUTE('Quantities Report'!$A1932, CHAR(160), " "))))</f>
        <v/>
      </c>
      <c r="C1932" s="475">
        <f>'Quantities Report'!$D1932</f>
        <v>0</v>
      </c>
    </row>
    <row r="1933" spans="1:3" x14ac:dyDescent="0.25">
      <c r="A1933" s="532" t="str">
        <f>IF(ISNUMBER(VALUE(SUBSTITUTE('Quantities Report'!$A1933,"+",""))), VALUE(SUBSTITUTE('Quantities Report'!$A1933,"+","")),IF('Quantities Report'!$A1933="Totals:","End of Project",$A1932))</f>
        <v>Station</v>
      </c>
      <c r="B1933" s="473" t="str">
        <f>IF(ISNUMBER('Quantities Report'!$A1933), "",TRIM(CLEAN(SUBSTITUTE('Quantities Report'!$A1933, CHAR(160), " "))))</f>
        <v/>
      </c>
      <c r="C1933" s="475">
        <f>'Quantities Report'!$D1933</f>
        <v>0</v>
      </c>
    </row>
    <row r="1934" spans="1:3" x14ac:dyDescent="0.25">
      <c r="A1934" s="532" t="str">
        <f>IF(ISNUMBER(VALUE(SUBSTITUTE('Quantities Report'!$A1934,"+",""))), VALUE(SUBSTITUTE('Quantities Report'!$A1934,"+","")),IF('Quantities Report'!$A1934="Totals:","End of Project",$A1933))</f>
        <v>Station</v>
      </c>
      <c r="B1934" s="473" t="str">
        <f>IF(ISNUMBER('Quantities Report'!$A1934), "",TRIM(CLEAN(SUBSTITUTE('Quantities Report'!$A1934, CHAR(160), " "))))</f>
        <v/>
      </c>
      <c r="C1934" s="475">
        <f>'Quantities Report'!$D1934</f>
        <v>0</v>
      </c>
    </row>
    <row r="1935" spans="1:3" x14ac:dyDescent="0.25">
      <c r="A1935" s="532" t="str">
        <f>IF(ISNUMBER(VALUE(SUBSTITUTE('Quantities Report'!$A1935,"+",""))), VALUE(SUBSTITUTE('Quantities Report'!$A1935,"+","")),IF('Quantities Report'!$A1935="Totals:","End of Project",$A1934))</f>
        <v>Station</v>
      </c>
      <c r="B1935" s="473" t="str">
        <f>IF(ISNUMBER('Quantities Report'!$A1935), "",TRIM(CLEAN(SUBSTITUTE('Quantities Report'!$A1935, CHAR(160), " "))))</f>
        <v/>
      </c>
      <c r="C1935" s="475">
        <f>'Quantities Report'!$D1935</f>
        <v>0</v>
      </c>
    </row>
    <row r="1936" spans="1:3" x14ac:dyDescent="0.25">
      <c r="A1936" s="532" t="str">
        <f>IF(ISNUMBER(VALUE(SUBSTITUTE('Quantities Report'!$A1936,"+",""))), VALUE(SUBSTITUTE('Quantities Report'!$A1936,"+","")),IF('Quantities Report'!$A1936="Totals:","End of Project",$A1935))</f>
        <v>Station</v>
      </c>
      <c r="B1936" s="473" t="str">
        <f>IF(ISNUMBER('Quantities Report'!$A1936), "",TRIM(CLEAN(SUBSTITUTE('Quantities Report'!$A1936, CHAR(160), " "))))</f>
        <v/>
      </c>
      <c r="C1936" s="475">
        <f>'Quantities Report'!$D1936</f>
        <v>0</v>
      </c>
    </row>
    <row r="1937" spans="1:3" x14ac:dyDescent="0.25">
      <c r="A1937" s="532" t="str">
        <f>IF(ISNUMBER(VALUE(SUBSTITUTE('Quantities Report'!$A1937,"+",""))), VALUE(SUBSTITUTE('Quantities Report'!$A1937,"+","")),IF('Quantities Report'!$A1937="Totals:","End of Project",$A1936))</f>
        <v>Station</v>
      </c>
      <c r="B1937" s="473" t="str">
        <f>IF(ISNUMBER('Quantities Report'!$A1937), "",TRIM(CLEAN(SUBSTITUTE('Quantities Report'!$A1937, CHAR(160), " "))))</f>
        <v/>
      </c>
      <c r="C1937" s="475">
        <f>'Quantities Report'!$D1937</f>
        <v>0</v>
      </c>
    </row>
    <row r="1938" spans="1:3" x14ac:dyDescent="0.25">
      <c r="A1938" s="532" t="str">
        <f>IF(ISNUMBER(VALUE(SUBSTITUTE('Quantities Report'!$A1938,"+",""))), VALUE(SUBSTITUTE('Quantities Report'!$A1938,"+","")),IF('Quantities Report'!$A1938="Totals:","End of Project",$A1937))</f>
        <v>Station</v>
      </c>
      <c r="B1938" s="473" t="str">
        <f>IF(ISNUMBER('Quantities Report'!$A1938), "",TRIM(CLEAN(SUBSTITUTE('Quantities Report'!$A1938, CHAR(160), " "))))</f>
        <v/>
      </c>
      <c r="C1938" s="475">
        <f>'Quantities Report'!$D1938</f>
        <v>0</v>
      </c>
    </row>
    <row r="1939" spans="1:3" x14ac:dyDescent="0.25">
      <c r="A1939" s="532" t="str">
        <f>IF(ISNUMBER(VALUE(SUBSTITUTE('Quantities Report'!$A1939,"+",""))), VALUE(SUBSTITUTE('Quantities Report'!$A1939,"+","")),IF('Quantities Report'!$A1939="Totals:","End of Project",$A1938))</f>
        <v>Station</v>
      </c>
      <c r="B1939" s="473" t="str">
        <f>IF(ISNUMBER('Quantities Report'!$A1939), "",TRIM(CLEAN(SUBSTITUTE('Quantities Report'!$A1939, CHAR(160), " "))))</f>
        <v/>
      </c>
      <c r="C1939" s="475">
        <f>'Quantities Report'!$D1939</f>
        <v>0</v>
      </c>
    </row>
    <row r="1940" spans="1:3" x14ac:dyDescent="0.25">
      <c r="A1940" s="532" t="str">
        <f>IF(ISNUMBER(VALUE(SUBSTITUTE('Quantities Report'!$A1940,"+",""))), VALUE(SUBSTITUTE('Quantities Report'!$A1940,"+","")),IF('Quantities Report'!$A1940="Totals:","End of Project",$A1939))</f>
        <v>Station</v>
      </c>
      <c r="B1940" s="473" t="str">
        <f>IF(ISNUMBER('Quantities Report'!$A1940), "",TRIM(CLEAN(SUBSTITUTE('Quantities Report'!$A1940, CHAR(160), " "))))</f>
        <v/>
      </c>
      <c r="C1940" s="475">
        <f>'Quantities Report'!$D1940</f>
        <v>0</v>
      </c>
    </row>
    <row r="1941" spans="1:3" x14ac:dyDescent="0.25">
      <c r="A1941" s="532" t="str">
        <f>IF(ISNUMBER(VALUE(SUBSTITUTE('Quantities Report'!$A1941,"+",""))), VALUE(SUBSTITUTE('Quantities Report'!$A1941,"+","")),IF('Quantities Report'!$A1941="Totals:","End of Project",$A1940))</f>
        <v>Station</v>
      </c>
      <c r="B1941" s="473" t="str">
        <f>IF(ISNUMBER('Quantities Report'!$A1941), "",TRIM(CLEAN(SUBSTITUTE('Quantities Report'!$A1941, CHAR(160), " "))))</f>
        <v/>
      </c>
      <c r="C1941" s="475">
        <f>'Quantities Report'!$D1941</f>
        <v>0</v>
      </c>
    </row>
    <row r="1942" spans="1:3" x14ac:dyDescent="0.25">
      <c r="A1942" s="532" t="str">
        <f>IF(ISNUMBER(VALUE(SUBSTITUTE('Quantities Report'!$A1942,"+",""))), VALUE(SUBSTITUTE('Quantities Report'!$A1942,"+","")),IF('Quantities Report'!$A1942="Totals:","End of Project",$A1941))</f>
        <v>Station</v>
      </c>
      <c r="B1942" s="473" t="str">
        <f>IF(ISNUMBER('Quantities Report'!$A1942), "",TRIM(CLEAN(SUBSTITUTE('Quantities Report'!$A1942, CHAR(160), " "))))</f>
        <v/>
      </c>
      <c r="C1942" s="475">
        <f>'Quantities Report'!$D1942</f>
        <v>0</v>
      </c>
    </row>
    <row r="1943" spans="1:3" x14ac:dyDescent="0.25">
      <c r="A1943" s="532" t="str">
        <f>IF(ISNUMBER(VALUE(SUBSTITUTE('Quantities Report'!$A1943,"+",""))), VALUE(SUBSTITUTE('Quantities Report'!$A1943,"+","")),IF('Quantities Report'!$A1943="Totals:","End of Project",$A1942))</f>
        <v>Station</v>
      </c>
      <c r="B1943" s="473" t="str">
        <f>IF(ISNUMBER('Quantities Report'!$A1943), "",TRIM(CLEAN(SUBSTITUTE('Quantities Report'!$A1943, CHAR(160), " "))))</f>
        <v/>
      </c>
      <c r="C1943" s="475">
        <f>'Quantities Report'!$D1943</f>
        <v>0</v>
      </c>
    </row>
    <row r="1944" spans="1:3" x14ac:dyDescent="0.25">
      <c r="A1944" s="532" t="str">
        <f>IF(ISNUMBER(VALUE(SUBSTITUTE('Quantities Report'!$A1944,"+",""))), VALUE(SUBSTITUTE('Quantities Report'!$A1944,"+","")),IF('Quantities Report'!$A1944="Totals:","End of Project",$A1943))</f>
        <v>Station</v>
      </c>
      <c r="B1944" s="473" t="str">
        <f>IF(ISNUMBER('Quantities Report'!$A1944), "",TRIM(CLEAN(SUBSTITUTE('Quantities Report'!$A1944, CHAR(160), " "))))</f>
        <v/>
      </c>
      <c r="C1944" s="475">
        <f>'Quantities Report'!$D1944</f>
        <v>0</v>
      </c>
    </row>
    <row r="1945" spans="1:3" x14ac:dyDescent="0.25">
      <c r="A1945" s="532" t="str">
        <f>IF(ISNUMBER(VALUE(SUBSTITUTE('Quantities Report'!$A1945,"+",""))), VALUE(SUBSTITUTE('Quantities Report'!$A1945,"+","")),IF('Quantities Report'!$A1945="Totals:","End of Project",$A1944))</f>
        <v>Station</v>
      </c>
      <c r="B1945" s="473" t="str">
        <f>IF(ISNUMBER('Quantities Report'!$A1945), "",TRIM(CLEAN(SUBSTITUTE('Quantities Report'!$A1945, CHAR(160), " "))))</f>
        <v/>
      </c>
      <c r="C1945" s="475">
        <f>'Quantities Report'!$D1945</f>
        <v>0</v>
      </c>
    </row>
    <row r="1946" spans="1:3" x14ac:dyDescent="0.25">
      <c r="A1946" s="532" t="str">
        <f>IF(ISNUMBER(VALUE(SUBSTITUTE('Quantities Report'!$A1946,"+",""))), VALUE(SUBSTITUTE('Quantities Report'!$A1946,"+","")),IF('Quantities Report'!$A1946="Totals:","End of Project",$A1945))</f>
        <v>Station</v>
      </c>
      <c r="B1946" s="473" t="str">
        <f>IF(ISNUMBER('Quantities Report'!$A1946), "",TRIM(CLEAN(SUBSTITUTE('Quantities Report'!$A1946, CHAR(160), " "))))</f>
        <v/>
      </c>
      <c r="C1946" s="475">
        <f>'Quantities Report'!$D1946</f>
        <v>0</v>
      </c>
    </row>
    <row r="1947" spans="1:3" x14ac:dyDescent="0.25">
      <c r="A1947" s="532" t="str">
        <f>IF(ISNUMBER(VALUE(SUBSTITUTE('Quantities Report'!$A1947,"+",""))), VALUE(SUBSTITUTE('Quantities Report'!$A1947,"+","")),IF('Quantities Report'!$A1947="Totals:","End of Project",$A1946))</f>
        <v>Station</v>
      </c>
      <c r="B1947" s="473" t="str">
        <f>IF(ISNUMBER('Quantities Report'!$A1947), "",TRIM(CLEAN(SUBSTITUTE('Quantities Report'!$A1947, CHAR(160), " "))))</f>
        <v/>
      </c>
      <c r="C1947" s="475">
        <f>'Quantities Report'!$D1947</f>
        <v>0</v>
      </c>
    </row>
    <row r="1948" spans="1:3" x14ac:dyDescent="0.25">
      <c r="A1948" s="532" t="str">
        <f>IF(ISNUMBER(VALUE(SUBSTITUTE('Quantities Report'!$A1948,"+",""))), VALUE(SUBSTITUTE('Quantities Report'!$A1948,"+","")),IF('Quantities Report'!$A1948="Totals:","End of Project",$A1947))</f>
        <v>Station</v>
      </c>
      <c r="B1948" s="473" t="str">
        <f>IF(ISNUMBER('Quantities Report'!$A1948), "",TRIM(CLEAN(SUBSTITUTE('Quantities Report'!$A1948, CHAR(160), " "))))</f>
        <v/>
      </c>
      <c r="C1948" s="475">
        <f>'Quantities Report'!$D1948</f>
        <v>0</v>
      </c>
    </row>
    <row r="1949" spans="1:3" x14ac:dyDescent="0.25">
      <c r="A1949" s="532" t="str">
        <f>IF(ISNUMBER(VALUE(SUBSTITUTE('Quantities Report'!$A1949,"+",""))), VALUE(SUBSTITUTE('Quantities Report'!$A1949,"+","")),IF('Quantities Report'!$A1949="Totals:","End of Project",$A1948))</f>
        <v>Station</v>
      </c>
      <c r="B1949" s="473" t="str">
        <f>IF(ISNUMBER('Quantities Report'!$A1949), "",TRIM(CLEAN(SUBSTITUTE('Quantities Report'!$A1949, CHAR(160), " "))))</f>
        <v/>
      </c>
      <c r="C1949" s="475">
        <f>'Quantities Report'!$D1949</f>
        <v>0</v>
      </c>
    </row>
    <row r="1950" spans="1:3" x14ac:dyDescent="0.25">
      <c r="A1950" s="532" t="str">
        <f>IF(ISNUMBER(VALUE(SUBSTITUTE('Quantities Report'!$A1950,"+",""))), VALUE(SUBSTITUTE('Quantities Report'!$A1950,"+","")),IF('Quantities Report'!$A1950="Totals:","End of Project",$A1949))</f>
        <v>Station</v>
      </c>
      <c r="B1950" s="473" t="str">
        <f>IF(ISNUMBER('Quantities Report'!$A1950), "",TRIM(CLEAN(SUBSTITUTE('Quantities Report'!$A1950, CHAR(160), " "))))</f>
        <v/>
      </c>
      <c r="C1950" s="475">
        <f>'Quantities Report'!$D1950</f>
        <v>0</v>
      </c>
    </row>
    <row r="1951" spans="1:3" x14ac:dyDescent="0.25">
      <c r="A1951" s="532" t="str">
        <f>IF(ISNUMBER(VALUE(SUBSTITUTE('Quantities Report'!$A1951,"+",""))), VALUE(SUBSTITUTE('Quantities Report'!$A1951,"+","")),IF('Quantities Report'!$A1951="Totals:","End of Project",$A1950))</f>
        <v>Station</v>
      </c>
      <c r="B1951" s="473" t="str">
        <f>IF(ISNUMBER('Quantities Report'!$A1951), "",TRIM(CLEAN(SUBSTITUTE('Quantities Report'!$A1951, CHAR(160), " "))))</f>
        <v/>
      </c>
      <c r="C1951" s="475">
        <f>'Quantities Report'!$D1951</f>
        <v>0</v>
      </c>
    </row>
    <row r="1952" spans="1:3" x14ac:dyDescent="0.25">
      <c r="A1952" s="532" t="str">
        <f>IF(ISNUMBER(VALUE(SUBSTITUTE('Quantities Report'!$A1952,"+",""))), VALUE(SUBSTITUTE('Quantities Report'!$A1952,"+","")),IF('Quantities Report'!$A1952="Totals:","End of Project",$A1951))</f>
        <v>Station</v>
      </c>
      <c r="B1952" s="473" t="str">
        <f>IF(ISNUMBER('Quantities Report'!$A1952), "",TRIM(CLEAN(SUBSTITUTE('Quantities Report'!$A1952, CHAR(160), " "))))</f>
        <v/>
      </c>
      <c r="C1952" s="475">
        <f>'Quantities Report'!$D1952</f>
        <v>0</v>
      </c>
    </row>
    <row r="1953" spans="1:3" x14ac:dyDescent="0.25">
      <c r="A1953" s="532" t="str">
        <f>IF(ISNUMBER(VALUE(SUBSTITUTE('Quantities Report'!$A1953,"+",""))), VALUE(SUBSTITUTE('Quantities Report'!$A1953,"+","")),IF('Quantities Report'!$A1953="Totals:","End of Project",$A1952))</f>
        <v>Station</v>
      </c>
      <c r="B1953" s="473" t="str">
        <f>IF(ISNUMBER('Quantities Report'!$A1953), "",TRIM(CLEAN(SUBSTITUTE('Quantities Report'!$A1953, CHAR(160), " "))))</f>
        <v/>
      </c>
      <c r="C1953" s="475">
        <f>'Quantities Report'!$D1953</f>
        <v>0</v>
      </c>
    </row>
    <row r="1954" spans="1:3" x14ac:dyDescent="0.25">
      <c r="A1954" s="532" t="str">
        <f>IF(ISNUMBER(VALUE(SUBSTITUTE('Quantities Report'!$A1954,"+",""))), VALUE(SUBSTITUTE('Quantities Report'!$A1954,"+","")),IF('Quantities Report'!$A1954="Totals:","End of Project",$A1953))</f>
        <v>Station</v>
      </c>
      <c r="B1954" s="473" t="str">
        <f>IF(ISNUMBER('Quantities Report'!$A1954), "",TRIM(CLEAN(SUBSTITUTE('Quantities Report'!$A1954, CHAR(160), " "))))</f>
        <v/>
      </c>
      <c r="C1954" s="475">
        <f>'Quantities Report'!$D1954</f>
        <v>0</v>
      </c>
    </row>
    <row r="1955" spans="1:3" x14ac:dyDescent="0.25">
      <c r="A1955" s="532" t="str">
        <f>IF(ISNUMBER(VALUE(SUBSTITUTE('Quantities Report'!$A1955,"+",""))), VALUE(SUBSTITUTE('Quantities Report'!$A1955,"+","")),IF('Quantities Report'!$A1955="Totals:","End of Project",$A1954))</f>
        <v>Station</v>
      </c>
      <c r="B1955" s="473" t="str">
        <f>IF(ISNUMBER('Quantities Report'!$A1955), "",TRIM(CLEAN(SUBSTITUTE('Quantities Report'!$A1955, CHAR(160), " "))))</f>
        <v/>
      </c>
      <c r="C1955" s="475">
        <f>'Quantities Report'!$D1955</f>
        <v>0</v>
      </c>
    </row>
    <row r="1956" spans="1:3" x14ac:dyDescent="0.25">
      <c r="A1956" s="532" t="str">
        <f>IF(ISNUMBER(VALUE(SUBSTITUTE('Quantities Report'!$A1956,"+",""))), VALUE(SUBSTITUTE('Quantities Report'!$A1956,"+","")),IF('Quantities Report'!$A1956="Totals:","End of Project",$A1955))</f>
        <v>Station</v>
      </c>
      <c r="B1956" s="473" t="str">
        <f>IF(ISNUMBER('Quantities Report'!$A1956), "",TRIM(CLEAN(SUBSTITUTE('Quantities Report'!$A1956, CHAR(160), " "))))</f>
        <v/>
      </c>
      <c r="C1956" s="475">
        <f>'Quantities Report'!$D1956</f>
        <v>0</v>
      </c>
    </row>
    <row r="1957" spans="1:3" x14ac:dyDescent="0.25">
      <c r="A1957" s="532" t="str">
        <f>IF(ISNUMBER(VALUE(SUBSTITUTE('Quantities Report'!$A1957,"+",""))), VALUE(SUBSTITUTE('Quantities Report'!$A1957,"+","")),IF('Quantities Report'!$A1957="Totals:","End of Project",$A1956))</f>
        <v>Station</v>
      </c>
      <c r="B1957" s="473" t="str">
        <f>IF(ISNUMBER('Quantities Report'!$A1957), "",TRIM(CLEAN(SUBSTITUTE('Quantities Report'!$A1957, CHAR(160), " "))))</f>
        <v/>
      </c>
      <c r="C1957" s="475">
        <f>'Quantities Report'!$D1957</f>
        <v>0</v>
      </c>
    </row>
    <row r="1958" spans="1:3" x14ac:dyDescent="0.25">
      <c r="A1958" s="532" t="str">
        <f>IF(ISNUMBER(VALUE(SUBSTITUTE('Quantities Report'!$A1958,"+",""))), VALUE(SUBSTITUTE('Quantities Report'!$A1958,"+","")),IF('Quantities Report'!$A1958="Totals:","End of Project",$A1957))</f>
        <v>Station</v>
      </c>
      <c r="B1958" s="473" t="str">
        <f>IF(ISNUMBER('Quantities Report'!$A1958), "",TRIM(CLEAN(SUBSTITUTE('Quantities Report'!$A1958, CHAR(160), " "))))</f>
        <v/>
      </c>
      <c r="C1958" s="475">
        <f>'Quantities Report'!$D1958</f>
        <v>0</v>
      </c>
    </row>
    <row r="1959" spans="1:3" x14ac:dyDescent="0.25">
      <c r="A1959" s="532" t="str">
        <f>IF(ISNUMBER(VALUE(SUBSTITUTE('Quantities Report'!$A1959,"+",""))), VALUE(SUBSTITUTE('Quantities Report'!$A1959,"+","")),IF('Quantities Report'!$A1959="Totals:","End of Project",$A1958))</f>
        <v>Station</v>
      </c>
      <c r="B1959" s="473" t="str">
        <f>IF(ISNUMBER('Quantities Report'!$A1959), "",TRIM(CLEAN(SUBSTITUTE('Quantities Report'!$A1959, CHAR(160), " "))))</f>
        <v/>
      </c>
      <c r="C1959" s="475">
        <f>'Quantities Report'!$D1959</f>
        <v>0</v>
      </c>
    </row>
    <row r="1960" spans="1:3" x14ac:dyDescent="0.25">
      <c r="A1960" s="532" t="str">
        <f>IF(ISNUMBER(VALUE(SUBSTITUTE('Quantities Report'!$A1960,"+",""))), VALUE(SUBSTITUTE('Quantities Report'!$A1960,"+","")),IF('Quantities Report'!$A1960="Totals:","End of Project",$A1959))</f>
        <v>Station</v>
      </c>
      <c r="B1960" s="473" t="str">
        <f>IF(ISNUMBER('Quantities Report'!$A1960), "",TRIM(CLEAN(SUBSTITUTE('Quantities Report'!$A1960, CHAR(160), " "))))</f>
        <v/>
      </c>
      <c r="C1960" s="475">
        <f>'Quantities Report'!$D1960</f>
        <v>0</v>
      </c>
    </row>
    <row r="1961" spans="1:3" x14ac:dyDescent="0.25">
      <c r="A1961" s="532" t="str">
        <f>IF(ISNUMBER(VALUE(SUBSTITUTE('Quantities Report'!$A1961,"+",""))), VALUE(SUBSTITUTE('Quantities Report'!$A1961,"+","")),IF('Quantities Report'!$A1961="Totals:","End of Project",$A1960))</f>
        <v>Station</v>
      </c>
      <c r="B1961" s="473" t="str">
        <f>IF(ISNUMBER('Quantities Report'!$A1961), "",TRIM(CLEAN(SUBSTITUTE('Quantities Report'!$A1961, CHAR(160), " "))))</f>
        <v/>
      </c>
      <c r="C1961" s="475">
        <f>'Quantities Report'!$D1961</f>
        <v>0</v>
      </c>
    </row>
    <row r="1962" spans="1:3" x14ac:dyDescent="0.25">
      <c r="A1962" s="532" t="str">
        <f>IF(ISNUMBER(VALUE(SUBSTITUTE('Quantities Report'!$A1962,"+",""))), VALUE(SUBSTITUTE('Quantities Report'!$A1962,"+","")),IF('Quantities Report'!$A1962="Totals:","End of Project",$A1961))</f>
        <v>Station</v>
      </c>
      <c r="B1962" s="473" t="str">
        <f>IF(ISNUMBER('Quantities Report'!$A1962), "",TRIM(CLEAN(SUBSTITUTE('Quantities Report'!$A1962, CHAR(160), " "))))</f>
        <v/>
      </c>
      <c r="C1962" s="475">
        <f>'Quantities Report'!$D1962</f>
        <v>0</v>
      </c>
    </row>
    <row r="1963" spans="1:3" x14ac:dyDescent="0.25">
      <c r="A1963" s="532" t="str">
        <f>IF(ISNUMBER(VALUE(SUBSTITUTE('Quantities Report'!$A1963,"+",""))), VALUE(SUBSTITUTE('Quantities Report'!$A1963,"+","")),IF('Quantities Report'!$A1963="Totals:","End of Project",$A1962))</f>
        <v>Station</v>
      </c>
      <c r="B1963" s="473" t="str">
        <f>IF(ISNUMBER('Quantities Report'!$A1963), "",TRIM(CLEAN(SUBSTITUTE('Quantities Report'!$A1963, CHAR(160), " "))))</f>
        <v/>
      </c>
      <c r="C1963" s="475">
        <f>'Quantities Report'!$D1963</f>
        <v>0</v>
      </c>
    </row>
    <row r="1964" spans="1:3" x14ac:dyDescent="0.25">
      <c r="A1964" s="532" t="str">
        <f>IF(ISNUMBER(VALUE(SUBSTITUTE('Quantities Report'!$A1964,"+",""))), VALUE(SUBSTITUTE('Quantities Report'!$A1964,"+","")),IF('Quantities Report'!$A1964="Totals:","End of Project",$A1963))</f>
        <v>Station</v>
      </c>
      <c r="B1964" s="473" t="str">
        <f>IF(ISNUMBER('Quantities Report'!$A1964), "",TRIM(CLEAN(SUBSTITUTE('Quantities Report'!$A1964, CHAR(160), " "))))</f>
        <v/>
      </c>
      <c r="C1964" s="475">
        <f>'Quantities Report'!$D1964</f>
        <v>0</v>
      </c>
    </row>
    <row r="1965" spans="1:3" x14ac:dyDescent="0.25">
      <c r="A1965" s="532" t="str">
        <f>IF(ISNUMBER(VALUE(SUBSTITUTE('Quantities Report'!$A1965,"+",""))), VALUE(SUBSTITUTE('Quantities Report'!$A1965,"+","")),IF('Quantities Report'!$A1965="Totals:","End of Project",$A1964))</f>
        <v>Station</v>
      </c>
      <c r="B1965" s="473" t="str">
        <f>IF(ISNUMBER('Quantities Report'!$A1965), "",TRIM(CLEAN(SUBSTITUTE('Quantities Report'!$A1965, CHAR(160), " "))))</f>
        <v/>
      </c>
      <c r="C1965" s="475">
        <f>'Quantities Report'!$D1965</f>
        <v>0</v>
      </c>
    </row>
    <row r="1966" spans="1:3" x14ac:dyDescent="0.25">
      <c r="A1966" s="532" t="str">
        <f>IF(ISNUMBER(VALUE(SUBSTITUTE('Quantities Report'!$A1966,"+",""))), VALUE(SUBSTITUTE('Quantities Report'!$A1966,"+","")),IF('Quantities Report'!$A1966="Totals:","End of Project",$A1965))</f>
        <v>Station</v>
      </c>
      <c r="B1966" s="473" t="str">
        <f>IF(ISNUMBER('Quantities Report'!$A1966), "",TRIM(CLEAN(SUBSTITUTE('Quantities Report'!$A1966, CHAR(160), " "))))</f>
        <v/>
      </c>
      <c r="C1966" s="475">
        <f>'Quantities Report'!$D1966</f>
        <v>0</v>
      </c>
    </row>
    <row r="1967" spans="1:3" x14ac:dyDescent="0.25">
      <c r="A1967" s="532" t="str">
        <f>IF(ISNUMBER(VALUE(SUBSTITUTE('Quantities Report'!$A1967,"+",""))), VALUE(SUBSTITUTE('Quantities Report'!$A1967,"+","")),IF('Quantities Report'!$A1967="Totals:","End of Project",$A1966))</f>
        <v>Station</v>
      </c>
      <c r="B1967" s="473" t="str">
        <f>IF(ISNUMBER('Quantities Report'!$A1967), "",TRIM(CLEAN(SUBSTITUTE('Quantities Report'!$A1967, CHAR(160), " "))))</f>
        <v/>
      </c>
      <c r="C1967" s="475">
        <f>'Quantities Report'!$D1967</f>
        <v>0</v>
      </c>
    </row>
    <row r="1968" spans="1:3" x14ac:dyDescent="0.25">
      <c r="A1968" s="532" t="str">
        <f>IF(ISNUMBER(VALUE(SUBSTITUTE('Quantities Report'!$A1968,"+",""))), VALUE(SUBSTITUTE('Quantities Report'!$A1968,"+","")),IF('Quantities Report'!$A1968="Totals:","End of Project",$A1967))</f>
        <v>Station</v>
      </c>
      <c r="B1968" s="473" t="str">
        <f>IF(ISNUMBER('Quantities Report'!$A1968), "",TRIM(CLEAN(SUBSTITUTE('Quantities Report'!$A1968, CHAR(160), " "))))</f>
        <v/>
      </c>
      <c r="C1968" s="475">
        <f>'Quantities Report'!$D1968</f>
        <v>0</v>
      </c>
    </row>
    <row r="1969" spans="1:3" x14ac:dyDescent="0.25">
      <c r="A1969" s="532" t="str">
        <f>IF(ISNUMBER(VALUE(SUBSTITUTE('Quantities Report'!$A1969,"+",""))), VALUE(SUBSTITUTE('Quantities Report'!$A1969,"+","")),IF('Quantities Report'!$A1969="Totals:","End of Project",$A1968))</f>
        <v>Station</v>
      </c>
      <c r="B1969" s="473" t="str">
        <f>IF(ISNUMBER('Quantities Report'!$A1969), "",TRIM(CLEAN(SUBSTITUTE('Quantities Report'!$A1969, CHAR(160), " "))))</f>
        <v/>
      </c>
      <c r="C1969" s="475">
        <f>'Quantities Report'!$D1969</f>
        <v>0</v>
      </c>
    </row>
    <row r="1970" spans="1:3" x14ac:dyDescent="0.25">
      <c r="A1970" s="532" t="str">
        <f>IF(ISNUMBER(VALUE(SUBSTITUTE('Quantities Report'!$A1970,"+",""))), VALUE(SUBSTITUTE('Quantities Report'!$A1970,"+","")),IF('Quantities Report'!$A1970="Totals:","End of Project",$A1969))</f>
        <v>Station</v>
      </c>
      <c r="B1970" s="473" t="str">
        <f>IF(ISNUMBER('Quantities Report'!$A1970), "",TRIM(CLEAN(SUBSTITUTE('Quantities Report'!$A1970, CHAR(160), " "))))</f>
        <v/>
      </c>
      <c r="C1970" s="475">
        <f>'Quantities Report'!$D1970</f>
        <v>0</v>
      </c>
    </row>
    <row r="1971" spans="1:3" x14ac:dyDescent="0.25">
      <c r="A1971" s="532" t="str">
        <f>IF(ISNUMBER(VALUE(SUBSTITUTE('Quantities Report'!$A1971,"+",""))), VALUE(SUBSTITUTE('Quantities Report'!$A1971,"+","")),IF('Quantities Report'!$A1971="Totals:","End of Project",$A1970))</f>
        <v>Station</v>
      </c>
      <c r="B1971" s="473" t="str">
        <f>IF(ISNUMBER('Quantities Report'!$A1971), "",TRIM(CLEAN(SUBSTITUTE('Quantities Report'!$A1971, CHAR(160), " "))))</f>
        <v/>
      </c>
      <c r="C1971" s="475">
        <f>'Quantities Report'!$D1971</f>
        <v>0</v>
      </c>
    </row>
    <row r="1972" spans="1:3" x14ac:dyDescent="0.25">
      <c r="A1972" s="532" t="str">
        <f>IF(ISNUMBER(VALUE(SUBSTITUTE('Quantities Report'!$A1972,"+",""))), VALUE(SUBSTITUTE('Quantities Report'!$A1972,"+","")),IF('Quantities Report'!$A1972="Totals:","End of Project",$A1971))</f>
        <v>Station</v>
      </c>
      <c r="B1972" s="473" t="str">
        <f>IF(ISNUMBER('Quantities Report'!$A1972), "",TRIM(CLEAN(SUBSTITUTE('Quantities Report'!$A1972, CHAR(160), " "))))</f>
        <v/>
      </c>
      <c r="C1972" s="475">
        <f>'Quantities Report'!$D1972</f>
        <v>0</v>
      </c>
    </row>
    <row r="1973" spans="1:3" x14ac:dyDescent="0.25">
      <c r="A1973" s="532" t="str">
        <f>IF(ISNUMBER(VALUE(SUBSTITUTE('Quantities Report'!$A1973,"+",""))), VALUE(SUBSTITUTE('Quantities Report'!$A1973,"+","")),IF('Quantities Report'!$A1973="Totals:","End of Project",$A1972))</f>
        <v>Station</v>
      </c>
      <c r="B1973" s="473" t="str">
        <f>IF(ISNUMBER('Quantities Report'!$A1973), "",TRIM(CLEAN(SUBSTITUTE('Quantities Report'!$A1973, CHAR(160), " "))))</f>
        <v/>
      </c>
      <c r="C1973" s="475">
        <f>'Quantities Report'!$D1973</f>
        <v>0</v>
      </c>
    </row>
    <row r="1974" spans="1:3" x14ac:dyDescent="0.25">
      <c r="A1974" s="532" t="str">
        <f>IF(ISNUMBER(VALUE(SUBSTITUTE('Quantities Report'!$A1974,"+",""))), VALUE(SUBSTITUTE('Quantities Report'!$A1974,"+","")),IF('Quantities Report'!$A1974="Totals:","End of Project",$A1973))</f>
        <v>Station</v>
      </c>
      <c r="B1974" s="473" t="str">
        <f>IF(ISNUMBER('Quantities Report'!$A1974), "",TRIM(CLEAN(SUBSTITUTE('Quantities Report'!$A1974, CHAR(160), " "))))</f>
        <v/>
      </c>
      <c r="C1974" s="475">
        <f>'Quantities Report'!$D1974</f>
        <v>0</v>
      </c>
    </row>
    <row r="1975" spans="1:3" x14ac:dyDescent="0.25">
      <c r="A1975" s="532" t="str">
        <f>IF(ISNUMBER(VALUE(SUBSTITUTE('Quantities Report'!$A1975,"+",""))), VALUE(SUBSTITUTE('Quantities Report'!$A1975,"+","")),IF('Quantities Report'!$A1975="Totals:","End of Project",$A1974))</f>
        <v>Station</v>
      </c>
      <c r="B1975" s="473" t="str">
        <f>IF(ISNUMBER('Quantities Report'!$A1975), "",TRIM(CLEAN(SUBSTITUTE('Quantities Report'!$A1975, CHAR(160), " "))))</f>
        <v/>
      </c>
      <c r="C1975" s="475">
        <f>'Quantities Report'!$D1975</f>
        <v>0</v>
      </c>
    </row>
    <row r="1976" spans="1:3" x14ac:dyDescent="0.25">
      <c r="A1976" s="532" t="str">
        <f>IF(ISNUMBER(VALUE(SUBSTITUTE('Quantities Report'!$A1976,"+",""))), VALUE(SUBSTITUTE('Quantities Report'!$A1976,"+","")),IF('Quantities Report'!$A1976="Totals:","End of Project",$A1975))</f>
        <v>Station</v>
      </c>
      <c r="B1976" s="473" t="str">
        <f>IF(ISNUMBER('Quantities Report'!$A1976), "",TRIM(CLEAN(SUBSTITUTE('Quantities Report'!$A1976, CHAR(160), " "))))</f>
        <v/>
      </c>
      <c r="C1976" s="475">
        <f>'Quantities Report'!$D1976</f>
        <v>0</v>
      </c>
    </row>
    <row r="1977" spans="1:3" x14ac:dyDescent="0.25">
      <c r="A1977" s="532" t="str">
        <f>IF(ISNUMBER(VALUE(SUBSTITUTE('Quantities Report'!$A1977,"+",""))), VALUE(SUBSTITUTE('Quantities Report'!$A1977,"+","")),IF('Quantities Report'!$A1977="Totals:","End of Project",$A1976))</f>
        <v>Station</v>
      </c>
      <c r="B1977" s="473" t="str">
        <f>IF(ISNUMBER('Quantities Report'!$A1977), "",TRIM(CLEAN(SUBSTITUTE('Quantities Report'!$A1977, CHAR(160), " "))))</f>
        <v/>
      </c>
      <c r="C1977" s="475">
        <f>'Quantities Report'!$D1977</f>
        <v>0</v>
      </c>
    </row>
    <row r="1978" spans="1:3" x14ac:dyDescent="0.25">
      <c r="A1978" s="532" t="str">
        <f>IF(ISNUMBER(VALUE(SUBSTITUTE('Quantities Report'!$A1978,"+",""))), VALUE(SUBSTITUTE('Quantities Report'!$A1978,"+","")),IF('Quantities Report'!$A1978="Totals:","End of Project",$A1977))</f>
        <v>Station</v>
      </c>
      <c r="B1978" s="473" t="str">
        <f>IF(ISNUMBER('Quantities Report'!$A1978), "",TRIM(CLEAN(SUBSTITUTE('Quantities Report'!$A1978, CHAR(160), " "))))</f>
        <v/>
      </c>
      <c r="C1978" s="475">
        <f>'Quantities Report'!$D1978</f>
        <v>0</v>
      </c>
    </row>
    <row r="1979" spans="1:3" x14ac:dyDescent="0.25">
      <c r="A1979" s="532" t="str">
        <f>IF(ISNUMBER(VALUE(SUBSTITUTE('Quantities Report'!$A1979,"+",""))), VALUE(SUBSTITUTE('Quantities Report'!$A1979,"+","")),IF('Quantities Report'!$A1979="Totals:","End of Project",$A1978))</f>
        <v>Station</v>
      </c>
      <c r="B1979" s="473" t="str">
        <f>IF(ISNUMBER('Quantities Report'!$A1979), "",TRIM(CLEAN(SUBSTITUTE('Quantities Report'!$A1979, CHAR(160), " "))))</f>
        <v/>
      </c>
      <c r="C1979" s="475">
        <f>'Quantities Report'!$D1979</f>
        <v>0</v>
      </c>
    </row>
    <row r="1980" spans="1:3" x14ac:dyDescent="0.25">
      <c r="A1980" s="532" t="str">
        <f>IF(ISNUMBER(VALUE(SUBSTITUTE('Quantities Report'!$A1980,"+",""))), VALUE(SUBSTITUTE('Quantities Report'!$A1980,"+","")),IF('Quantities Report'!$A1980="Totals:","End of Project",$A1979))</f>
        <v>Station</v>
      </c>
      <c r="B1980" s="473" t="str">
        <f>IF(ISNUMBER('Quantities Report'!$A1980), "",TRIM(CLEAN(SUBSTITUTE('Quantities Report'!$A1980, CHAR(160), " "))))</f>
        <v/>
      </c>
      <c r="C1980" s="475">
        <f>'Quantities Report'!$D1980</f>
        <v>0</v>
      </c>
    </row>
    <row r="1981" spans="1:3" x14ac:dyDescent="0.25">
      <c r="A1981" s="532" t="str">
        <f>IF(ISNUMBER(VALUE(SUBSTITUTE('Quantities Report'!$A1981,"+",""))), VALUE(SUBSTITUTE('Quantities Report'!$A1981,"+","")),IF('Quantities Report'!$A1981="Totals:","End of Project",$A1980))</f>
        <v>Station</v>
      </c>
      <c r="B1981" s="473" t="str">
        <f>IF(ISNUMBER('Quantities Report'!$A1981), "",TRIM(CLEAN(SUBSTITUTE('Quantities Report'!$A1981, CHAR(160), " "))))</f>
        <v/>
      </c>
      <c r="C1981" s="475">
        <f>'Quantities Report'!$D1981</f>
        <v>0</v>
      </c>
    </row>
    <row r="1982" spans="1:3" x14ac:dyDescent="0.25">
      <c r="A1982" s="532" t="str">
        <f>IF(ISNUMBER(VALUE(SUBSTITUTE('Quantities Report'!$A1982,"+",""))), VALUE(SUBSTITUTE('Quantities Report'!$A1982,"+","")),IF('Quantities Report'!$A1982="Totals:","End of Project",$A1981))</f>
        <v>Station</v>
      </c>
      <c r="B1982" s="473" t="str">
        <f>IF(ISNUMBER('Quantities Report'!$A1982), "",TRIM(CLEAN(SUBSTITUTE('Quantities Report'!$A1982, CHAR(160), " "))))</f>
        <v/>
      </c>
      <c r="C1982" s="475">
        <f>'Quantities Report'!$D1982</f>
        <v>0</v>
      </c>
    </row>
    <row r="1983" spans="1:3" x14ac:dyDescent="0.25">
      <c r="A1983" s="532" t="str">
        <f>IF(ISNUMBER(VALUE(SUBSTITUTE('Quantities Report'!$A1983,"+",""))), VALUE(SUBSTITUTE('Quantities Report'!$A1983,"+","")),IF('Quantities Report'!$A1983="Totals:","End of Project",$A1982))</f>
        <v>Station</v>
      </c>
      <c r="B1983" s="473" t="str">
        <f>IF(ISNUMBER('Quantities Report'!$A1983), "",TRIM(CLEAN(SUBSTITUTE('Quantities Report'!$A1983, CHAR(160), " "))))</f>
        <v/>
      </c>
      <c r="C1983" s="475">
        <f>'Quantities Report'!$D1983</f>
        <v>0</v>
      </c>
    </row>
    <row r="1984" spans="1:3" x14ac:dyDescent="0.25">
      <c r="A1984" s="532" t="str">
        <f>IF(ISNUMBER(VALUE(SUBSTITUTE('Quantities Report'!$A1984,"+",""))), VALUE(SUBSTITUTE('Quantities Report'!$A1984,"+","")),IF('Quantities Report'!$A1984="Totals:","End of Project",$A1983))</f>
        <v>Station</v>
      </c>
      <c r="B1984" s="473" t="str">
        <f>IF(ISNUMBER('Quantities Report'!$A1984), "",TRIM(CLEAN(SUBSTITUTE('Quantities Report'!$A1984, CHAR(160), " "))))</f>
        <v/>
      </c>
      <c r="C1984" s="475">
        <f>'Quantities Report'!$D1984</f>
        <v>0</v>
      </c>
    </row>
    <row r="1985" spans="1:3" x14ac:dyDescent="0.25">
      <c r="A1985" s="532" t="str">
        <f>IF(ISNUMBER(VALUE(SUBSTITUTE('Quantities Report'!$A1985,"+",""))), VALUE(SUBSTITUTE('Quantities Report'!$A1985,"+","")),IF('Quantities Report'!$A1985="Totals:","End of Project",$A1984))</f>
        <v>Station</v>
      </c>
      <c r="B1985" s="473" t="str">
        <f>IF(ISNUMBER('Quantities Report'!$A1985), "",TRIM(CLEAN(SUBSTITUTE('Quantities Report'!$A1985, CHAR(160), " "))))</f>
        <v/>
      </c>
      <c r="C1985" s="475">
        <f>'Quantities Report'!$D1985</f>
        <v>0</v>
      </c>
    </row>
    <row r="1986" spans="1:3" x14ac:dyDescent="0.25">
      <c r="A1986" s="532" t="str">
        <f>IF(ISNUMBER(VALUE(SUBSTITUTE('Quantities Report'!$A1986,"+",""))), VALUE(SUBSTITUTE('Quantities Report'!$A1986,"+","")),IF('Quantities Report'!$A1986="Totals:","End of Project",$A1985))</f>
        <v>Station</v>
      </c>
      <c r="B1986" s="473" t="str">
        <f>IF(ISNUMBER('Quantities Report'!$A1986), "",TRIM(CLEAN(SUBSTITUTE('Quantities Report'!$A1986, CHAR(160), " "))))</f>
        <v/>
      </c>
      <c r="C1986" s="475">
        <f>'Quantities Report'!$D1986</f>
        <v>0</v>
      </c>
    </row>
    <row r="1987" spans="1:3" x14ac:dyDescent="0.25">
      <c r="A1987" s="532" t="str">
        <f>IF(ISNUMBER(VALUE(SUBSTITUTE('Quantities Report'!$A1987,"+",""))), VALUE(SUBSTITUTE('Quantities Report'!$A1987,"+","")),IF('Quantities Report'!$A1987="Totals:","End of Project",$A1986))</f>
        <v>Station</v>
      </c>
      <c r="B1987" s="473" t="str">
        <f>IF(ISNUMBER('Quantities Report'!$A1987), "",TRIM(CLEAN(SUBSTITUTE('Quantities Report'!$A1987, CHAR(160), " "))))</f>
        <v/>
      </c>
      <c r="C1987" s="475">
        <f>'Quantities Report'!$D1987</f>
        <v>0</v>
      </c>
    </row>
    <row r="1988" spans="1:3" x14ac:dyDescent="0.25">
      <c r="A1988" s="532" t="str">
        <f>IF(ISNUMBER(VALUE(SUBSTITUTE('Quantities Report'!$A1988,"+",""))), VALUE(SUBSTITUTE('Quantities Report'!$A1988,"+","")),IF('Quantities Report'!$A1988="Totals:","End of Project",$A1987))</f>
        <v>Station</v>
      </c>
      <c r="B1988" s="473" t="str">
        <f>IF(ISNUMBER('Quantities Report'!$A1988), "",TRIM(CLEAN(SUBSTITUTE('Quantities Report'!$A1988, CHAR(160), " "))))</f>
        <v/>
      </c>
      <c r="C1988" s="475">
        <f>'Quantities Report'!$D1988</f>
        <v>0</v>
      </c>
    </row>
    <row r="1989" spans="1:3" x14ac:dyDescent="0.25">
      <c r="A1989" s="532" t="str">
        <f>IF(ISNUMBER(VALUE(SUBSTITUTE('Quantities Report'!$A1989,"+",""))), VALUE(SUBSTITUTE('Quantities Report'!$A1989,"+","")),IF('Quantities Report'!$A1989="Totals:","End of Project",$A1988))</f>
        <v>Station</v>
      </c>
      <c r="B1989" s="473" t="str">
        <f>IF(ISNUMBER('Quantities Report'!$A1989), "",TRIM(CLEAN(SUBSTITUTE('Quantities Report'!$A1989, CHAR(160), " "))))</f>
        <v/>
      </c>
      <c r="C1989" s="475">
        <f>'Quantities Report'!$D1989</f>
        <v>0</v>
      </c>
    </row>
    <row r="1990" spans="1:3" x14ac:dyDescent="0.25">
      <c r="A1990" s="532" t="str">
        <f>IF(ISNUMBER(VALUE(SUBSTITUTE('Quantities Report'!$A1990,"+",""))), VALUE(SUBSTITUTE('Quantities Report'!$A1990,"+","")),IF('Quantities Report'!$A1990="Totals:","End of Project",$A1989))</f>
        <v>Station</v>
      </c>
      <c r="B1990" s="473" t="str">
        <f>IF(ISNUMBER('Quantities Report'!$A1990), "",TRIM(CLEAN(SUBSTITUTE('Quantities Report'!$A1990, CHAR(160), " "))))</f>
        <v/>
      </c>
      <c r="C1990" s="475">
        <f>'Quantities Report'!$D1990</f>
        <v>0</v>
      </c>
    </row>
    <row r="1991" spans="1:3" x14ac:dyDescent="0.25">
      <c r="A1991" s="532" t="str">
        <f>IF(ISNUMBER(VALUE(SUBSTITUTE('Quantities Report'!$A1991,"+",""))), VALUE(SUBSTITUTE('Quantities Report'!$A1991,"+","")),IF('Quantities Report'!$A1991="Totals:","End of Project",$A1990))</f>
        <v>Station</v>
      </c>
      <c r="B1991" s="473" t="str">
        <f>IF(ISNUMBER('Quantities Report'!$A1991), "",TRIM(CLEAN(SUBSTITUTE('Quantities Report'!$A1991, CHAR(160), " "))))</f>
        <v/>
      </c>
      <c r="C1991" s="475">
        <f>'Quantities Report'!$D1991</f>
        <v>0</v>
      </c>
    </row>
    <row r="1992" spans="1:3" x14ac:dyDescent="0.25">
      <c r="A1992" s="532" t="str">
        <f>IF(ISNUMBER(VALUE(SUBSTITUTE('Quantities Report'!$A1992,"+",""))), VALUE(SUBSTITUTE('Quantities Report'!$A1992,"+","")),IF('Quantities Report'!$A1992="Totals:","End of Project",$A1991))</f>
        <v>Station</v>
      </c>
      <c r="B1992" s="473" t="str">
        <f>IF(ISNUMBER('Quantities Report'!$A1992), "",TRIM(CLEAN(SUBSTITUTE('Quantities Report'!$A1992, CHAR(160), " "))))</f>
        <v/>
      </c>
      <c r="C1992" s="475">
        <f>'Quantities Report'!$D1992</f>
        <v>0</v>
      </c>
    </row>
    <row r="1993" spans="1:3" x14ac:dyDescent="0.25">
      <c r="A1993" s="532" t="str">
        <f>IF(ISNUMBER(VALUE(SUBSTITUTE('Quantities Report'!$A1993,"+",""))), VALUE(SUBSTITUTE('Quantities Report'!$A1993,"+","")),IF('Quantities Report'!$A1993="Totals:","End of Project",$A1992))</f>
        <v>Station</v>
      </c>
      <c r="B1993" s="473" t="str">
        <f>IF(ISNUMBER('Quantities Report'!$A1993), "",TRIM(CLEAN(SUBSTITUTE('Quantities Report'!$A1993, CHAR(160), " "))))</f>
        <v/>
      </c>
      <c r="C1993" s="475">
        <f>'Quantities Report'!$D1993</f>
        <v>0</v>
      </c>
    </row>
    <row r="1994" spans="1:3" x14ac:dyDescent="0.25">
      <c r="A1994" s="532" t="str">
        <f>IF(ISNUMBER(VALUE(SUBSTITUTE('Quantities Report'!$A1994,"+",""))), VALUE(SUBSTITUTE('Quantities Report'!$A1994,"+","")),IF('Quantities Report'!$A1994="Totals:","End of Project",$A1993))</f>
        <v>Station</v>
      </c>
      <c r="B1994" s="473" t="str">
        <f>IF(ISNUMBER('Quantities Report'!$A1994), "",TRIM(CLEAN(SUBSTITUTE('Quantities Report'!$A1994, CHAR(160), " "))))</f>
        <v/>
      </c>
      <c r="C1994" s="475">
        <f>'Quantities Report'!$D1994</f>
        <v>0</v>
      </c>
    </row>
    <row r="1995" spans="1:3" x14ac:dyDescent="0.25">
      <c r="A1995" s="532" t="str">
        <f>IF(ISNUMBER(VALUE(SUBSTITUTE('Quantities Report'!$A1995,"+",""))), VALUE(SUBSTITUTE('Quantities Report'!$A1995,"+","")),IF('Quantities Report'!$A1995="Totals:","End of Project",$A1994))</f>
        <v>Station</v>
      </c>
      <c r="B1995" s="473" t="str">
        <f>IF(ISNUMBER('Quantities Report'!$A1995), "",TRIM(CLEAN(SUBSTITUTE('Quantities Report'!$A1995, CHAR(160), " "))))</f>
        <v/>
      </c>
      <c r="C1995" s="475">
        <f>'Quantities Report'!$D1995</f>
        <v>0</v>
      </c>
    </row>
    <row r="1996" spans="1:3" x14ac:dyDescent="0.25">
      <c r="A1996" s="532" t="str">
        <f>IF(ISNUMBER(VALUE(SUBSTITUTE('Quantities Report'!$A1996,"+",""))), VALUE(SUBSTITUTE('Quantities Report'!$A1996,"+","")),IF('Quantities Report'!$A1996="Totals:","End of Project",$A1995))</f>
        <v>Station</v>
      </c>
      <c r="B1996" s="473" t="str">
        <f>IF(ISNUMBER('Quantities Report'!$A1996), "",TRIM(CLEAN(SUBSTITUTE('Quantities Report'!$A1996, CHAR(160), " "))))</f>
        <v/>
      </c>
      <c r="C1996" s="475">
        <f>'Quantities Report'!$D1996</f>
        <v>0</v>
      </c>
    </row>
    <row r="1997" spans="1:3" x14ac:dyDescent="0.25">
      <c r="A1997" s="532" t="str">
        <f>IF(ISNUMBER(VALUE(SUBSTITUTE('Quantities Report'!$A1997,"+",""))), VALUE(SUBSTITUTE('Quantities Report'!$A1997,"+","")),IF('Quantities Report'!$A1997="Totals:","End of Project",$A1996))</f>
        <v>Station</v>
      </c>
      <c r="B1997" s="473" t="str">
        <f>IF(ISNUMBER('Quantities Report'!$A1997), "",TRIM(CLEAN(SUBSTITUTE('Quantities Report'!$A1997, CHAR(160), " "))))</f>
        <v/>
      </c>
      <c r="C1997" s="475">
        <f>'Quantities Report'!$D1997</f>
        <v>0</v>
      </c>
    </row>
    <row r="1998" spans="1:3" x14ac:dyDescent="0.25">
      <c r="A1998" s="532" t="str">
        <f>IF(ISNUMBER(VALUE(SUBSTITUTE('Quantities Report'!$A1998,"+",""))), VALUE(SUBSTITUTE('Quantities Report'!$A1998,"+","")),IF('Quantities Report'!$A1998="Totals:","End of Project",$A1997))</f>
        <v>Station</v>
      </c>
      <c r="B1998" s="473" t="str">
        <f>IF(ISNUMBER('Quantities Report'!$A1998), "",TRIM(CLEAN(SUBSTITUTE('Quantities Report'!$A1998, CHAR(160), " "))))</f>
        <v/>
      </c>
      <c r="C1998" s="475">
        <f>'Quantities Report'!$D1998</f>
        <v>0</v>
      </c>
    </row>
    <row r="1999" spans="1:3" x14ac:dyDescent="0.25">
      <c r="A1999" s="532" t="str">
        <f>IF(ISNUMBER(VALUE(SUBSTITUTE('Quantities Report'!$A1999,"+",""))), VALUE(SUBSTITUTE('Quantities Report'!$A1999,"+","")),IF('Quantities Report'!$A1999="Totals:","End of Project",$A1998))</f>
        <v>Station</v>
      </c>
      <c r="B1999" s="473" t="str">
        <f>IF(ISNUMBER('Quantities Report'!$A1999), "",TRIM(CLEAN(SUBSTITUTE('Quantities Report'!$A1999, CHAR(160), " "))))</f>
        <v/>
      </c>
      <c r="C1999" s="475">
        <f>'Quantities Report'!$D1999</f>
        <v>0</v>
      </c>
    </row>
    <row r="2000" spans="1:3" x14ac:dyDescent="0.25">
      <c r="A2000" s="532" t="str">
        <f>IF(ISNUMBER(VALUE(SUBSTITUTE('Quantities Report'!$A2000,"+",""))), VALUE(SUBSTITUTE('Quantities Report'!$A2000,"+","")),IF('Quantities Report'!$A2000="Totals:","End of Project",$A1999))</f>
        <v>Station</v>
      </c>
      <c r="B2000" s="473" t="str">
        <f>IF(ISNUMBER('Quantities Report'!$A2000), "",TRIM(CLEAN(SUBSTITUTE('Quantities Report'!$A2000, CHAR(160), " "))))</f>
        <v/>
      </c>
      <c r="C2000" s="475">
        <f>'Quantities Report'!$D2000</f>
        <v>0</v>
      </c>
    </row>
    <row r="2001" spans="1:3" x14ac:dyDescent="0.25">
      <c r="A2001" s="532" t="str">
        <f>IF(ISNUMBER(VALUE(SUBSTITUTE('Quantities Report'!$A2001,"+",""))), VALUE(SUBSTITUTE('Quantities Report'!$A2001,"+","")),IF('Quantities Report'!$A2001="Totals:","End of Project",$A2000))</f>
        <v>Station</v>
      </c>
      <c r="B2001" s="473" t="str">
        <f>IF(ISNUMBER('Quantities Report'!$A2001), "",TRIM(CLEAN(SUBSTITUTE('Quantities Report'!$A2001, CHAR(160), " "))))</f>
        <v/>
      </c>
      <c r="C2001" s="475">
        <f>'Quantities Report'!$D2001</f>
        <v>0</v>
      </c>
    </row>
    <row r="2002" spans="1:3" x14ac:dyDescent="0.25">
      <c r="A2002" s="532" t="str">
        <f>IF(ISNUMBER(VALUE(SUBSTITUTE('Quantities Report'!$A2002,"+",""))), VALUE(SUBSTITUTE('Quantities Report'!$A2002,"+","")),IF('Quantities Report'!$A2002="Totals:","End of Project",$A2001))</f>
        <v>Station</v>
      </c>
      <c r="B2002" s="473" t="str">
        <f>IF(ISNUMBER('Quantities Report'!$A2002), "",TRIM(CLEAN(SUBSTITUTE('Quantities Report'!$A2002, CHAR(160), " "))))</f>
        <v/>
      </c>
      <c r="C2002" s="475">
        <f>'Quantities Report'!$D2002</f>
        <v>0</v>
      </c>
    </row>
    <row r="2003" spans="1:3" x14ac:dyDescent="0.25">
      <c r="A2003" s="532" t="str">
        <f>IF(ISNUMBER(VALUE(SUBSTITUTE('Quantities Report'!$A2003,"+",""))), VALUE(SUBSTITUTE('Quantities Report'!$A2003,"+","")),IF('Quantities Report'!$A2003="Totals:","End of Project",$A2002))</f>
        <v>Station</v>
      </c>
      <c r="B2003" s="473" t="str">
        <f>IF(ISNUMBER('Quantities Report'!$A2003), "",TRIM(CLEAN(SUBSTITUTE('Quantities Report'!$A2003, CHAR(160), " "))))</f>
        <v/>
      </c>
      <c r="C2003" s="475">
        <f>'Quantities Report'!$D2003</f>
        <v>0</v>
      </c>
    </row>
    <row r="2004" spans="1:3" x14ac:dyDescent="0.25">
      <c r="A2004" s="532" t="str">
        <f>IF(ISNUMBER(VALUE(SUBSTITUTE('Quantities Report'!$A2004,"+",""))), VALUE(SUBSTITUTE('Quantities Report'!$A2004,"+","")),IF('Quantities Report'!$A2004="Totals:","End of Project",$A2003))</f>
        <v>Station</v>
      </c>
      <c r="B2004" s="473" t="str">
        <f>IF(ISNUMBER('Quantities Report'!$A2004), "",TRIM(CLEAN(SUBSTITUTE('Quantities Report'!$A2004, CHAR(160), " "))))</f>
        <v/>
      </c>
      <c r="C2004" s="475">
        <f>'Quantities Report'!$D2004</f>
        <v>0</v>
      </c>
    </row>
    <row r="2005" spans="1:3" x14ac:dyDescent="0.25">
      <c r="A2005" s="532" t="str">
        <f>IF(ISNUMBER(VALUE(SUBSTITUTE('Quantities Report'!$A2005,"+",""))), VALUE(SUBSTITUTE('Quantities Report'!$A2005,"+","")),IF('Quantities Report'!$A2005="Totals:","End of Project",$A2004))</f>
        <v>Station</v>
      </c>
      <c r="B2005" s="473" t="str">
        <f>IF(ISNUMBER('Quantities Report'!$A2005), "",TRIM(CLEAN(SUBSTITUTE('Quantities Report'!$A2005, CHAR(160), " "))))</f>
        <v/>
      </c>
      <c r="C2005" s="475">
        <f>'Quantities Report'!$D2005</f>
        <v>0</v>
      </c>
    </row>
    <row r="2006" spans="1:3" x14ac:dyDescent="0.25">
      <c r="A2006" s="532" t="str">
        <f>IF(ISNUMBER(VALUE(SUBSTITUTE('Quantities Report'!$A2006,"+",""))), VALUE(SUBSTITUTE('Quantities Report'!$A2006,"+","")),IF('Quantities Report'!$A2006="Totals:","End of Project",$A2005))</f>
        <v>Station</v>
      </c>
      <c r="B2006" s="473" t="str">
        <f>IF(ISNUMBER('Quantities Report'!$A2006), "",TRIM(CLEAN(SUBSTITUTE('Quantities Report'!$A2006, CHAR(160), " "))))</f>
        <v/>
      </c>
      <c r="C2006" s="475">
        <f>'Quantities Report'!$D2006</f>
        <v>0</v>
      </c>
    </row>
    <row r="2007" spans="1:3" x14ac:dyDescent="0.25">
      <c r="A2007" s="532" t="str">
        <f>IF(ISNUMBER(VALUE(SUBSTITUTE('Quantities Report'!$A2007,"+",""))), VALUE(SUBSTITUTE('Quantities Report'!$A2007,"+","")),IF('Quantities Report'!$A2007="Totals:","End of Project",$A2006))</f>
        <v>Station</v>
      </c>
      <c r="B2007" s="473" t="str">
        <f>IF(ISNUMBER('Quantities Report'!$A2007), "",TRIM(CLEAN(SUBSTITUTE('Quantities Report'!$A2007, CHAR(160), " "))))</f>
        <v/>
      </c>
      <c r="C2007" s="475">
        <f>'Quantities Report'!$D2007</f>
        <v>0</v>
      </c>
    </row>
    <row r="2008" spans="1:3" x14ac:dyDescent="0.25">
      <c r="A2008" s="532" t="str">
        <f>IF(ISNUMBER(VALUE(SUBSTITUTE('Quantities Report'!$A2008,"+",""))), VALUE(SUBSTITUTE('Quantities Report'!$A2008,"+","")),IF('Quantities Report'!$A2008="Totals:","End of Project",$A2007))</f>
        <v>Station</v>
      </c>
      <c r="B2008" s="473" t="str">
        <f>IF(ISNUMBER('Quantities Report'!$A2008), "",TRIM(CLEAN(SUBSTITUTE('Quantities Report'!$A2008, CHAR(160), " "))))</f>
        <v/>
      </c>
      <c r="C2008" s="475">
        <f>'Quantities Report'!$D2008</f>
        <v>0</v>
      </c>
    </row>
    <row r="2009" spans="1:3" x14ac:dyDescent="0.25">
      <c r="A2009" s="532" t="str">
        <f>IF(ISNUMBER(VALUE(SUBSTITUTE('Quantities Report'!$A2009,"+",""))), VALUE(SUBSTITUTE('Quantities Report'!$A2009,"+","")),IF('Quantities Report'!$A2009="Totals:","End of Project",$A2008))</f>
        <v>Station</v>
      </c>
      <c r="B2009" s="473" t="str">
        <f>IF(ISNUMBER('Quantities Report'!$A2009), "",TRIM(CLEAN(SUBSTITUTE('Quantities Report'!$A2009, CHAR(160), " "))))</f>
        <v/>
      </c>
      <c r="C2009" s="475">
        <f>'Quantities Report'!$D2009</f>
        <v>0</v>
      </c>
    </row>
    <row r="2010" spans="1:3" x14ac:dyDescent="0.25">
      <c r="A2010" s="532" t="str">
        <f>IF(ISNUMBER(VALUE(SUBSTITUTE('Quantities Report'!$A2010,"+",""))), VALUE(SUBSTITUTE('Quantities Report'!$A2010,"+","")),IF('Quantities Report'!$A2010="Totals:","End of Project",$A2009))</f>
        <v>Station</v>
      </c>
      <c r="B2010" s="473" t="str">
        <f>IF(ISNUMBER('Quantities Report'!$A2010), "",TRIM(CLEAN(SUBSTITUTE('Quantities Report'!$A2010, CHAR(160), " "))))</f>
        <v/>
      </c>
      <c r="C2010" s="475">
        <f>'Quantities Report'!$D2010</f>
        <v>0</v>
      </c>
    </row>
    <row r="2011" spans="1:3" x14ac:dyDescent="0.25">
      <c r="A2011" s="532" t="str">
        <f>IF(ISNUMBER(VALUE(SUBSTITUTE('Quantities Report'!$A2011,"+",""))), VALUE(SUBSTITUTE('Quantities Report'!$A2011,"+","")),IF('Quantities Report'!$A2011="Totals:","End of Project",$A2010))</f>
        <v>Station</v>
      </c>
      <c r="B2011" s="473" t="str">
        <f>IF(ISNUMBER('Quantities Report'!$A2011), "",TRIM(CLEAN(SUBSTITUTE('Quantities Report'!$A2011, CHAR(160), " "))))</f>
        <v/>
      </c>
      <c r="C2011" s="475">
        <f>'Quantities Report'!$D2011</f>
        <v>0</v>
      </c>
    </row>
    <row r="2012" spans="1:3" x14ac:dyDescent="0.25">
      <c r="A2012" s="532" t="str">
        <f>IF(ISNUMBER(VALUE(SUBSTITUTE('Quantities Report'!$A2012,"+",""))), VALUE(SUBSTITUTE('Quantities Report'!$A2012,"+","")),IF('Quantities Report'!$A2012="Totals:","End of Project",$A2011))</f>
        <v>Station</v>
      </c>
      <c r="B2012" s="473" t="str">
        <f>IF(ISNUMBER('Quantities Report'!$A2012), "",TRIM(CLEAN(SUBSTITUTE('Quantities Report'!$A2012, CHAR(160), " "))))</f>
        <v/>
      </c>
      <c r="C2012" s="475">
        <f>'Quantities Report'!$D2012</f>
        <v>0</v>
      </c>
    </row>
    <row r="2013" spans="1:3" x14ac:dyDescent="0.25">
      <c r="A2013" s="532" t="str">
        <f>IF(ISNUMBER(VALUE(SUBSTITUTE('Quantities Report'!$A2013,"+",""))), VALUE(SUBSTITUTE('Quantities Report'!$A2013,"+","")),IF('Quantities Report'!$A2013="Totals:","End of Project",$A2012))</f>
        <v>Station</v>
      </c>
      <c r="B2013" s="473" t="str">
        <f>IF(ISNUMBER('Quantities Report'!$A2013), "",TRIM(CLEAN(SUBSTITUTE('Quantities Report'!$A2013, CHAR(160), " "))))</f>
        <v/>
      </c>
      <c r="C2013" s="475">
        <f>'Quantities Report'!$D2013</f>
        <v>0</v>
      </c>
    </row>
    <row r="2014" spans="1:3" x14ac:dyDescent="0.25">
      <c r="A2014" s="532" t="str">
        <f>IF(ISNUMBER(VALUE(SUBSTITUTE('Quantities Report'!$A2014,"+",""))), VALUE(SUBSTITUTE('Quantities Report'!$A2014,"+","")),IF('Quantities Report'!$A2014="Totals:","End of Project",$A2013))</f>
        <v>Station</v>
      </c>
      <c r="B2014" s="473" t="str">
        <f>IF(ISNUMBER('Quantities Report'!$A2014), "",TRIM(CLEAN(SUBSTITUTE('Quantities Report'!$A2014, CHAR(160), " "))))</f>
        <v/>
      </c>
      <c r="C2014" s="475">
        <f>'Quantities Report'!$D2014</f>
        <v>0</v>
      </c>
    </row>
    <row r="2015" spans="1:3" x14ac:dyDescent="0.25">
      <c r="A2015" s="532" t="str">
        <f>IF(ISNUMBER(VALUE(SUBSTITUTE('Quantities Report'!$A2015,"+",""))), VALUE(SUBSTITUTE('Quantities Report'!$A2015,"+","")),IF('Quantities Report'!$A2015="Totals:","End of Project",$A2014))</f>
        <v>Station</v>
      </c>
      <c r="B2015" s="473" t="str">
        <f>IF(ISNUMBER('Quantities Report'!$A2015), "",TRIM(CLEAN(SUBSTITUTE('Quantities Report'!$A2015, CHAR(160), " "))))</f>
        <v/>
      </c>
      <c r="C2015" s="475">
        <f>'Quantities Report'!$D2015</f>
        <v>0</v>
      </c>
    </row>
    <row r="2016" spans="1:3" x14ac:dyDescent="0.25">
      <c r="A2016" s="532" t="str">
        <f>IF(ISNUMBER(VALUE(SUBSTITUTE('Quantities Report'!$A2016,"+",""))), VALUE(SUBSTITUTE('Quantities Report'!$A2016,"+","")),IF('Quantities Report'!$A2016="Totals:","End of Project",$A2015))</f>
        <v>Station</v>
      </c>
      <c r="B2016" s="473" t="str">
        <f>IF(ISNUMBER('Quantities Report'!$A2016), "",TRIM(CLEAN(SUBSTITUTE('Quantities Report'!$A2016, CHAR(160), " "))))</f>
        <v/>
      </c>
      <c r="C2016" s="475">
        <f>'Quantities Report'!$D2016</f>
        <v>0</v>
      </c>
    </row>
    <row r="2017" spans="1:3" x14ac:dyDescent="0.25">
      <c r="A2017" s="532" t="str">
        <f>IF(ISNUMBER(VALUE(SUBSTITUTE('Quantities Report'!$A2017,"+",""))), VALUE(SUBSTITUTE('Quantities Report'!$A2017,"+","")),IF('Quantities Report'!$A2017="Totals:","End of Project",$A2016))</f>
        <v>Station</v>
      </c>
      <c r="B2017" s="473" t="str">
        <f>IF(ISNUMBER('Quantities Report'!$A2017), "",TRIM(CLEAN(SUBSTITUTE('Quantities Report'!$A2017, CHAR(160), " "))))</f>
        <v/>
      </c>
      <c r="C2017" s="475">
        <f>'Quantities Report'!$D2017</f>
        <v>0</v>
      </c>
    </row>
    <row r="2018" spans="1:3" x14ac:dyDescent="0.25">
      <c r="A2018" s="532" t="str">
        <f>IF(ISNUMBER(VALUE(SUBSTITUTE('Quantities Report'!$A2018,"+",""))), VALUE(SUBSTITUTE('Quantities Report'!$A2018,"+","")),IF('Quantities Report'!$A2018="Totals:","End of Project",$A2017))</f>
        <v>Station</v>
      </c>
      <c r="B2018" s="473" t="str">
        <f>IF(ISNUMBER('Quantities Report'!$A2018), "",TRIM(CLEAN(SUBSTITUTE('Quantities Report'!$A2018, CHAR(160), " "))))</f>
        <v/>
      </c>
      <c r="C2018" s="475">
        <f>'Quantities Report'!$D2018</f>
        <v>0</v>
      </c>
    </row>
    <row r="2019" spans="1:3" x14ac:dyDescent="0.25">
      <c r="A2019" s="532" t="str">
        <f>IF(ISNUMBER(VALUE(SUBSTITUTE('Quantities Report'!$A2019,"+",""))), VALUE(SUBSTITUTE('Quantities Report'!$A2019,"+","")),IF('Quantities Report'!$A2019="Totals:","End of Project",$A2018))</f>
        <v>Station</v>
      </c>
      <c r="B2019" s="473" t="str">
        <f>IF(ISNUMBER('Quantities Report'!$A2019), "",TRIM(CLEAN(SUBSTITUTE('Quantities Report'!$A2019, CHAR(160), " "))))</f>
        <v/>
      </c>
      <c r="C2019" s="475">
        <f>'Quantities Report'!$D2019</f>
        <v>0</v>
      </c>
    </row>
    <row r="2020" spans="1:3" x14ac:dyDescent="0.25">
      <c r="A2020" s="532" t="str">
        <f>IF(ISNUMBER(VALUE(SUBSTITUTE('Quantities Report'!$A2020,"+",""))), VALUE(SUBSTITUTE('Quantities Report'!$A2020,"+","")),IF('Quantities Report'!$A2020="Totals:","End of Project",$A2019))</f>
        <v>Station</v>
      </c>
      <c r="B2020" s="473" t="str">
        <f>IF(ISNUMBER('Quantities Report'!$A2020), "",TRIM(CLEAN(SUBSTITUTE('Quantities Report'!$A2020, CHAR(160), " "))))</f>
        <v/>
      </c>
      <c r="C2020" s="475">
        <f>'Quantities Report'!$D2020</f>
        <v>0</v>
      </c>
    </row>
    <row r="2021" spans="1:3" x14ac:dyDescent="0.25">
      <c r="A2021" s="532" t="str">
        <f>IF(ISNUMBER(VALUE(SUBSTITUTE('Quantities Report'!$A2021,"+",""))), VALUE(SUBSTITUTE('Quantities Report'!$A2021,"+","")),IF('Quantities Report'!$A2021="Totals:","End of Project",$A2020))</f>
        <v>Station</v>
      </c>
      <c r="B2021" s="473" t="str">
        <f>IF(ISNUMBER('Quantities Report'!$A2021), "",TRIM(CLEAN(SUBSTITUTE('Quantities Report'!$A2021, CHAR(160), " "))))</f>
        <v/>
      </c>
      <c r="C2021" s="475">
        <f>'Quantities Report'!$D2021</f>
        <v>0</v>
      </c>
    </row>
    <row r="2022" spans="1:3" x14ac:dyDescent="0.25">
      <c r="A2022" s="532" t="str">
        <f>IF(ISNUMBER(VALUE(SUBSTITUTE('Quantities Report'!$A2022,"+",""))), VALUE(SUBSTITUTE('Quantities Report'!$A2022,"+","")),IF('Quantities Report'!$A2022="Totals:","End of Project",$A2021))</f>
        <v>Station</v>
      </c>
      <c r="B2022" s="473" t="str">
        <f>IF(ISNUMBER('Quantities Report'!$A2022), "",TRIM(CLEAN(SUBSTITUTE('Quantities Report'!$A2022, CHAR(160), " "))))</f>
        <v/>
      </c>
      <c r="C2022" s="475">
        <f>'Quantities Report'!$D2022</f>
        <v>0</v>
      </c>
    </row>
    <row r="2023" spans="1:3" x14ac:dyDescent="0.25">
      <c r="A2023" s="532" t="str">
        <f>IF(ISNUMBER(VALUE(SUBSTITUTE('Quantities Report'!$A2023,"+",""))), VALUE(SUBSTITUTE('Quantities Report'!$A2023,"+","")),IF('Quantities Report'!$A2023="Totals:","End of Project",$A2022))</f>
        <v>Station</v>
      </c>
      <c r="B2023" s="473" t="str">
        <f>IF(ISNUMBER('Quantities Report'!$A2023), "",TRIM(CLEAN(SUBSTITUTE('Quantities Report'!$A2023, CHAR(160), " "))))</f>
        <v/>
      </c>
      <c r="C2023" s="475">
        <f>'Quantities Report'!$D2023</f>
        <v>0</v>
      </c>
    </row>
    <row r="2024" spans="1:3" x14ac:dyDescent="0.25">
      <c r="A2024" s="532" t="str">
        <f>IF(ISNUMBER(VALUE(SUBSTITUTE('Quantities Report'!$A2024,"+",""))), VALUE(SUBSTITUTE('Quantities Report'!$A2024,"+","")),IF('Quantities Report'!$A2024="Totals:","End of Project",$A2023))</f>
        <v>Station</v>
      </c>
      <c r="B2024" s="473" t="str">
        <f>IF(ISNUMBER('Quantities Report'!$A2024), "",TRIM(CLEAN(SUBSTITUTE('Quantities Report'!$A2024, CHAR(160), " "))))</f>
        <v/>
      </c>
      <c r="C2024" s="475">
        <f>'Quantities Report'!$D2024</f>
        <v>0</v>
      </c>
    </row>
    <row r="2025" spans="1:3" x14ac:dyDescent="0.25">
      <c r="A2025" s="532" t="str">
        <f>IF(ISNUMBER(VALUE(SUBSTITUTE('Quantities Report'!$A2025,"+",""))), VALUE(SUBSTITUTE('Quantities Report'!$A2025,"+","")),IF('Quantities Report'!$A2025="Totals:","End of Project",$A2024))</f>
        <v>Station</v>
      </c>
      <c r="B2025" s="473" t="str">
        <f>IF(ISNUMBER('Quantities Report'!$A2025), "",TRIM(CLEAN(SUBSTITUTE('Quantities Report'!$A2025, CHAR(160), " "))))</f>
        <v/>
      </c>
      <c r="C2025" s="475">
        <f>'Quantities Report'!$D2025</f>
        <v>0</v>
      </c>
    </row>
    <row r="2026" spans="1:3" x14ac:dyDescent="0.25">
      <c r="A2026" s="532" t="str">
        <f>IF(ISNUMBER(VALUE(SUBSTITUTE('Quantities Report'!$A2026,"+",""))), VALUE(SUBSTITUTE('Quantities Report'!$A2026,"+","")),IF('Quantities Report'!$A2026="Totals:","End of Project",$A2025))</f>
        <v>Station</v>
      </c>
      <c r="B2026" s="473" t="str">
        <f>IF(ISNUMBER('Quantities Report'!$A2026), "",TRIM(CLEAN(SUBSTITUTE('Quantities Report'!$A2026, CHAR(160), " "))))</f>
        <v/>
      </c>
      <c r="C2026" s="475">
        <f>'Quantities Report'!$D2026</f>
        <v>0</v>
      </c>
    </row>
    <row r="2027" spans="1:3" x14ac:dyDescent="0.25">
      <c r="A2027" s="532" t="str">
        <f>IF(ISNUMBER(VALUE(SUBSTITUTE('Quantities Report'!$A2027,"+",""))), VALUE(SUBSTITUTE('Quantities Report'!$A2027,"+","")),IF('Quantities Report'!$A2027="Totals:","End of Project",$A2026))</f>
        <v>Station</v>
      </c>
      <c r="B2027" s="473" t="str">
        <f>IF(ISNUMBER('Quantities Report'!$A2027), "",TRIM(CLEAN(SUBSTITUTE('Quantities Report'!$A2027, CHAR(160), " "))))</f>
        <v/>
      </c>
      <c r="C2027" s="475">
        <f>'Quantities Report'!$D2027</f>
        <v>0</v>
      </c>
    </row>
    <row r="2028" spans="1:3" x14ac:dyDescent="0.25">
      <c r="A2028" s="532" t="str">
        <f>IF(ISNUMBER(VALUE(SUBSTITUTE('Quantities Report'!$A2028,"+",""))), VALUE(SUBSTITUTE('Quantities Report'!$A2028,"+","")),IF('Quantities Report'!$A2028="Totals:","End of Project",$A2027))</f>
        <v>Station</v>
      </c>
      <c r="B2028" s="473" t="str">
        <f>IF(ISNUMBER('Quantities Report'!$A2028), "",TRIM(CLEAN(SUBSTITUTE('Quantities Report'!$A2028, CHAR(160), " "))))</f>
        <v/>
      </c>
      <c r="C2028" s="475">
        <f>'Quantities Report'!$D2028</f>
        <v>0</v>
      </c>
    </row>
    <row r="2029" spans="1:3" x14ac:dyDescent="0.25">
      <c r="A2029" s="532" t="str">
        <f>IF(ISNUMBER(VALUE(SUBSTITUTE('Quantities Report'!$A2029,"+",""))), VALUE(SUBSTITUTE('Quantities Report'!$A2029,"+","")),IF('Quantities Report'!$A2029="Totals:","End of Project",$A2028))</f>
        <v>Station</v>
      </c>
      <c r="B2029" s="473" t="str">
        <f>IF(ISNUMBER('Quantities Report'!$A2029), "",TRIM(CLEAN(SUBSTITUTE('Quantities Report'!$A2029, CHAR(160), " "))))</f>
        <v/>
      </c>
      <c r="C2029" s="475">
        <f>'Quantities Report'!$D2029</f>
        <v>0</v>
      </c>
    </row>
    <row r="2030" spans="1:3" x14ac:dyDescent="0.25">
      <c r="A2030" s="532" t="str">
        <f>IF(ISNUMBER(VALUE(SUBSTITUTE('Quantities Report'!$A2030,"+",""))), VALUE(SUBSTITUTE('Quantities Report'!$A2030,"+","")),IF('Quantities Report'!$A2030="Totals:","End of Project",$A2029))</f>
        <v>Station</v>
      </c>
      <c r="B2030" s="473" t="str">
        <f>IF(ISNUMBER('Quantities Report'!$A2030), "",TRIM(CLEAN(SUBSTITUTE('Quantities Report'!$A2030, CHAR(160), " "))))</f>
        <v/>
      </c>
      <c r="C2030" s="475">
        <f>'Quantities Report'!$D2030</f>
        <v>0</v>
      </c>
    </row>
    <row r="2031" spans="1:3" x14ac:dyDescent="0.25">
      <c r="A2031" s="532" t="str">
        <f>IF(ISNUMBER(VALUE(SUBSTITUTE('Quantities Report'!$A2031,"+",""))), VALUE(SUBSTITUTE('Quantities Report'!$A2031,"+","")),IF('Quantities Report'!$A2031="Totals:","End of Project",$A2030))</f>
        <v>Station</v>
      </c>
      <c r="B2031" s="473" t="str">
        <f>IF(ISNUMBER('Quantities Report'!$A2031), "",TRIM(CLEAN(SUBSTITUTE('Quantities Report'!$A2031, CHAR(160), " "))))</f>
        <v/>
      </c>
      <c r="C2031" s="475">
        <f>'Quantities Report'!$D2031</f>
        <v>0</v>
      </c>
    </row>
    <row r="2032" spans="1:3" x14ac:dyDescent="0.25">
      <c r="A2032" s="532" t="str">
        <f>IF(ISNUMBER(VALUE(SUBSTITUTE('Quantities Report'!$A2032,"+",""))), VALUE(SUBSTITUTE('Quantities Report'!$A2032,"+","")),IF('Quantities Report'!$A2032="Totals:","End of Project",$A2031))</f>
        <v>Station</v>
      </c>
      <c r="B2032" s="473" t="str">
        <f>IF(ISNUMBER('Quantities Report'!$A2032), "",TRIM(CLEAN(SUBSTITUTE('Quantities Report'!$A2032, CHAR(160), " "))))</f>
        <v/>
      </c>
      <c r="C2032" s="475">
        <f>'Quantities Report'!$D2032</f>
        <v>0</v>
      </c>
    </row>
    <row r="2033" spans="1:3" x14ac:dyDescent="0.25">
      <c r="A2033" s="532" t="str">
        <f>IF(ISNUMBER(VALUE(SUBSTITUTE('Quantities Report'!$A2033,"+",""))), VALUE(SUBSTITUTE('Quantities Report'!$A2033,"+","")),IF('Quantities Report'!$A2033="Totals:","End of Project",$A2032))</f>
        <v>Station</v>
      </c>
      <c r="B2033" s="473" t="str">
        <f>IF(ISNUMBER('Quantities Report'!$A2033), "",TRIM(CLEAN(SUBSTITUTE('Quantities Report'!$A2033, CHAR(160), " "))))</f>
        <v/>
      </c>
      <c r="C2033" s="475">
        <f>'Quantities Report'!$D2033</f>
        <v>0</v>
      </c>
    </row>
    <row r="2034" spans="1:3" x14ac:dyDescent="0.25">
      <c r="A2034" s="532" t="str">
        <f>IF(ISNUMBER(VALUE(SUBSTITUTE('Quantities Report'!$A2034,"+",""))), VALUE(SUBSTITUTE('Quantities Report'!$A2034,"+","")),IF('Quantities Report'!$A2034="Totals:","End of Project",$A2033))</f>
        <v>Station</v>
      </c>
      <c r="B2034" s="473" t="str">
        <f>IF(ISNUMBER('Quantities Report'!$A2034), "",TRIM(CLEAN(SUBSTITUTE('Quantities Report'!$A2034, CHAR(160), " "))))</f>
        <v/>
      </c>
      <c r="C2034" s="475">
        <f>'Quantities Report'!$D2034</f>
        <v>0</v>
      </c>
    </row>
    <row r="2035" spans="1:3" x14ac:dyDescent="0.25">
      <c r="A2035" s="532" t="str">
        <f>IF(ISNUMBER(VALUE(SUBSTITUTE('Quantities Report'!$A2035,"+",""))), VALUE(SUBSTITUTE('Quantities Report'!$A2035,"+","")),IF('Quantities Report'!$A2035="Totals:","End of Project",$A2034))</f>
        <v>Station</v>
      </c>
      <c r="B2035" s="473" t="str">
        <f>IF(ISNUMBER('Quantities Report'!$A2035), "",TRIM(CLEAN(SUBSTITUTE('Quantities Report'!$A2035, CHAR(160), " "))))</f>
        <v/>
      </c>
      <c r="C2035" s="475">
        <f>'Quantities Report'!$D2035</f>
        <v>0</v>
      </c>
    </row>
    <row r="2036" spans="1:3" x14ac:dyDescent="0.25">
      <c r="A2036" s="532" t="str">
        <f>IF(ISNUMBER(VALUE(SUBSTITUTE('Quantities Report'!$A2036,"+",""))), VALUE(SUBSTITUTE('Quantities Report'!$A2036,"+","")),IF('Quantities Report'!$A2036="Totals:","End of Project",$A2035))</f>
        <v>Station</v>
      </c>
      <c r="B2036" s="473" t="str">
        <f>IF(ISNUMBER('Quantities Report'!$A2036), "",TRIM(CLEAN(SUBSTITUTE('Quantities Report'!$A2036, CHAR(160), " "))))</f>
        <v/>
      </c>
      <c r="C2036" s="475">
        <f>'Quantities Report'!$D2036</f>
        <v>0</v>
      </c>
    </row>
    <row r="2037" spans="1:3" x14ac:dyDescent="0.25">
      <c r="A2037" s="532" t="str">
        <f>IF(ISNUMBER(VALUE(SUBSTITUTE('Quantities Report'!$A2037,"+",""))), VALUE(SUBSTITUTE('Quantities Report'!$A2037,"+","")),IF('Quantities Report'!$A2037="Totals:","End of Project",$A2036))</f>
        <v>Station</v>
      </c>
      <c r="B2037" s="473" t="str">
        <f>IF(ISNUMBER('Quantities Report'!$A2037), "",TRIM(CLEAN(SUBSTITUTE('Quantities Report'!$A2037, CHAR(160), " "))))</f>
        <v/>
      </c>
      <c r="C2037" s="475">
        <f>'Quantities Report'!$D2037</f>
        <v>0</v>
      </c>
    </row>
    <row r="2038" spans="1:3" x14ac:dyDescent="0.25">
      <c r="A2038" s="532" t="str">
        <f>IF(ISNUMBER(VALUE(SUBSTITUTE('Quantities Report'!$A2038,"+",""))), VALUE(SUBSTITUTE('Quantities Report'!$A2038,"+","")),IF('Quantities Report'!$A2038="Totals:","End of Project",$A2037))</f>
        <v>Station</v>
      </c>
      <c r="B2038" s="473" t="str">
        <f>IF(ISNUMBER('Quantities Report'!$A2038), "",TRIM(CLEAN(SUBSTITUTE('Quantities Report'!$A2038, CHAR(160), " "))))</f>
        <v/>
      </c>
      <c r="C2038" s="475">
        <f>'Quantities Report'!$D2038</f>
        <v>0</v>
      </c>
    </row>
    <row r="2039" spans="1:3" x14ac:dyDescent="0.25">
      <c r="A2039" s="532" t="str">
        <f>IF(ISNUMBER(VALUE(SUBSTITUTE('Quantities Report'!$A2039,"+",""))), VALUE(SUBSTITUTE('Quantities Report'!$A2039,"+","")),IF('Quantities Report'!$A2039="Totals:","End of Project",$A2038))</f>
        <v>Station</v>
      </c>
      <c r="B2039" s="473" t="str">
        <f>IF(ISNUMBER('Quantities Report'!$A2039), "",TRIM(CLEAN(SUBSTITUTE('Quantities Report'!$A2039, CHAR(160), " "))))</f>
        <v/>
      </c>
      <c r="C2039" s="475">
        <f>'Quantities Report'!$D2039</f>
        <v>0</v>
      </c>
    </row>
    <row r="2040" spans="1:3" x14ac:dyDescent="0.25">
      <c r="A2040" s="532" t="str">
        <f>IF(ISNUMBER(VALUE(SUBSTITUTE('Quantities Report'!$A2040,"+",""))), VALUE(SUBSTITUTE('Quantities Report'!$A2040,"+","")),IF('Quantities Report'!$A2040="Totals:","End of Project",$A2039))</f>
        <v>Station</v>
      </c>
      <c r="B2040" s="473" t="str">
        <f>IF(ISNUMBER('Quantities Report'!$A2040), "",TRIM(CLEAN(SUBSTITUTE('Quantities Report'!$A2040, CHAR(160), " "))))</f>
        <v/>
      </c>
      <c r="C2040" s="475">
        <f>'Quantities Report'!$D2040</f>
        <v>0</v>
      </c>
    </row>
    <row r="2041" spans="1:3" x14ac:dyDescent="0.25">
      <c r="A2041" s="532" t="str">
        <f>IF(ISNUMBER(VALUE(SUBSTITUTE('Quantities Report'!$A2041,"+",""))), VALUE(SUBSTITUTE('Quantities Report'!$A2041,"+","")),IF('Quantities Report'!$A2041="Totals:","End of Project",$A2040))</f>
        <v>Station</v>
      </c>
      <c r="B2041" s="473" t="str">
        <f>IF(ISNUMBER('Quantities Report'!$A2041), "",TRIM(CLEAN(SUBSTITUTE('Quantities Report'!$A2041, CHAR(160), " "))))</f>
        <v/>
      </c>
      <c r="C2041" s="475">
        <f>'Quantities Report'!$D2041</f>
        <v>0</v>
      </c>
    </row>
    <row r="2042" spans="1:3" x14ac:dyDescent="0.25">
      <c r="A2042" s="532" t="str">
        <f>IF(ISNUMBER(VALUE(SUBSTITUTE('Quantities Report'!$A2042,"+",""))), VALUE(SUBSTITUTE('Quantities Report'!$A2042,"+","")),IF('Quantities Report'!$A2042="Totals:","End of Project",$A2041))</f>
        <v>Station</v>
      </c>
      <c r="B2042" s="473" t="str">
        <f>IF(ISNUMBER('Quantities Report'!$A2042), "",TRIM(CLEAN(SUBSTITUTE('Quantities Report'!$A2042, CHAR(160), " "))))</f>
        <v/>
      </c>
      <c r="C2042" s="475">
        <f>'Quantities Report'!$D2042</f>
        <v>0</v>
      </c>
    </row>
    <row r="2043" spans="1:3" x14ac:dyDescent="0.25">
      <c r="A2043" s="532" t="str">
        <f>IF(ISNUMBER(VALUE(SUBSTITUTE('Quantities Report'!$A2043,"+",""))), VALUE(SUBSTITUTE('Quantities Report'!$A2043,"+","")),IF('Quantities Report'!$A2043="Totals:","End of Project",$A2042))</f>
        <v>Station</v>
      </c>
      <c r="B2043" s="473" t="str">
        <f>IF(ISNUMBER('Quantities Report'!$A2043), "",TRIM(CLEAN(SUBSTITUTE('Quantities Report'!$A2043, CHAR(160), " "))))</f>
        <v/>
      </c>
      <c r="C2043" s="475">
        <f>'Quantities Report'!$D2043</f>
        <v>0</v>
      </c>
    </row>
    <row r="2044" spans="1:3" x14ac:dyDescent="0.25">
      <c r="A2044" s="532" t="str">
        <f>IF(ISNUMBER(VALUE(SUBSTITUTE('Quantities Report'!$A2044,"+",""))), VALUE(SUBSTITUTE('Quantities Report'!$A2044,"+","")),IF('Quantities Report'!$A2044="Totals:","End of Project",$A2043))</f>
        <v>Station</v>
      </c>
      <c r="B2044" s="473" t="str">
        <f>IF(ISNUMBER('Quantities Report'!$A2044), "",TRIM(CLEAN(SUBSTITUTE('Quantities Report'!$A2044, CHAR(160), " "))))</f>
        <v/>
      </c>
      <c r="C2044" s="475">
        <f>'Quantities Report'!$D2044</f>
        <v>0</v>
      </c>
    </row>
    <row r="2045" spans="1:3" x14ac:dyDescent="0.25">
      <c r="A2045" s="532" t="str">
        <f>IF(ISNUMBER(VALUE(SUBSTITUTE('Quantities Report'!$A2045,"+",""))), VALUE(SUBSTITUTE('Quantities Report'!$A2045,"+","")),IF('Quantities Report'!$A2045="Totals:","End of Project",$A2044))</f>
        <v>Station</v>
      </c>
      <c r="B2045" s="473" t="str">
        <f>IF(ISNUMBER('Quantities Report'!$A2045), "",TRIM(CLEAN(SUBSTITUTE('Quantities Report'!$A2045, CHAR(160), " "))))</f>
        <v/>
      </c>
      <c r="C2045" s="475">
        <f>'Quantities Report'!$D2045</f>
        <v>0</v>
      </c>
    </row>
    <row r="2046" spans="1:3" x14ac:dyDescent="0.25">
      <c r="A2046" s="532" t="str">
        <f>IF(ISNUMBER(VALUE(SUBSTITUTE('Quantities Report'!$A2046,"+",""))), VALUE(SUBSTITUTE('Quantities Report'!$A2046,"+","")),IF('Quantities Report'!$A2046="Totals:","End of Project",$A2045))</f>
        <v>Station</v>
      </c>
      <c r="B2046" s="473" t="str">
        <f>IF(ISNUMBER('Quantities Report'!$A2046), "",TRIM(CLEAN(SUBSTITUTE('Quantities Report'!$A2046, CHAR(160), " "))))</f>
        <v/>
      </c>
      <c r="C2046" s="475">
        <f>'Quantities Report'!$D2046</f>
        <v>0</v>
      </c>
    </row>
    <row r="2047" spans="1:3" x14ac:dyDescent="0.25">
      <c r="A2047" s="532" t="str">
        <f>IF(ISNUMBER(VALUE(SUBSTITUTE('Quantities Report'!$A2047,"+",""))), VALUE(SUBSTITUTE('Quantities Report'!$A2047,"+","")),IF('Quantities Report'!$A2047="Totals:","End of Project",$A2046))</f>
        <v>Station</v>
      </c>
      <c r="B2047" s="473" t="str">
        <f>IF(ISNUMBER('Quantities Report'!$A2047), "",TRIM(CLEAN(SUBSTITUTE('Quantities Report'!$A2047, CHAR(160), " "))))</f>
        <v/>
      </c>
      <c r="C2047" s="475">
        <f>'Quantities Report'!$D2047</f>
        <v>0</v>
      </c>
    </row>
    <row r="2048" spans="1:3" x14ac:dyDescent="0.25">
      <c r="A2048" s="532" t="str">
        <f>IF(ISNUMBER(VALUE(SUBSTITUTE('Quantities Report'!$A2048,"+",""))), VALUE(SUBSTITUTE('Quantities Report'!$A2048,"+","")),IF('Quantities Report'!$A2048="Totals:","End of Project",$A2047))</f>
        <v>Station</v>
      </c>
      <c r="B2048" s="473" t="str">
        <f>IF(ISNUMBER('Quantities Report'!$A2048), "",TRIM(CLEAN(SUBSTITUTE('Quantities Report'!$A2048, CHAR(160), " "))))</f>
        <v/>
      </c>
      <c r="C2048" s="475">
        <f>'Quantities Report'!$D2048</f>
        <v>0</v>
      </c>
    </row>
    <row r="2049" spans="1:3" x14ac:dyDescent="0.25">
      <c r="A2049" s="532" t="str">
        <f>IF(ISNUMBER(VALUE(SUBSTITUTE('Quantities Report'!$A2049,"+",""))), VALUE(SUBSTITUTE('Quantities Report'!$A2049,"+","")),IF('Quantities Report'!$A2049="Totals:","End of Project",$A2048))</f>
        <v>Station</v>
      </c>
      <c r="B2049" s="473" t="str">
        <f>IF(ISNUMBER('Quantities Report'!$A2049), "",TRIM(CLEAN(SUBSTITUTE('Quantities Report'!$A2049, CHAR(160), " "))))</f>
        <v/>
      </c>
      <c r="C2049" s="475">
        <f>'Quantities Report'!$D2049</f>
        <v>0</v>
      </c>
    </row>
    <row r="2050" spans="1:3" x14ac:dyDescent="0.25">
      <c r="A2050" s="532" t="str">
        <f>IF(ISNUMBER(VALUE(SUBSTITUTE('Quantities Report'!$A2050,"+",""))), VALUE(SUBSTITUTE('Quantities Report'!$A2050,"+","")),IF('Quantities Report'!$A2050="Totals:","End of Project",$A2049))</f>
        <v>Station</v>
      </c>
      <c r="B2050" s="473" t="str">
        <f>IF(ISNUMBER('Quantities Report'!$A2050), "",TRIM(CLEAN(SUBSTITUTE('Quantities Report'!$A2050, CHAR(160), " "))))</f>
        <v/>
      </c>
      <c r="C2050" s="475">
        <f>'Quantities Report'!$D2050</f>
        <v>0</v>
      </c>
    </row>
    <row r="2051" spans="1:3" x14ac:dyDescent="0.25">
      <c r="A2051" s="532" t="str">
        <f>IF(ISNUMBER(VALUE(SUBSTITUTE('Quantities Report'!$A2051,"+",""))), VALUE(SUBSTITUTE('Quantities Report'!$A2051,"+","")),IF('Quantities Report'!$A2051="Totals:","End of Project",$A2050))</f>
        <v>Station</v>
      </c>
      <c r="B2051" s="473" t="str">
        <f>IF(ISNUMBER('Quantities Report'!$A2051), "",TRIM(CLEAN(SUBSTITUTE('Quantities Report'!$A2051, CHAR(160), " "))))</f>
        <v/>
      </c>
      <c r="C2051" s="475">
        <f>'Quantities Report'!$D2051</f>
        <v>0</v>
      </c>
    </row>
    <row r="2052" spans="1:3" x14ac:dyDescent="0.25">
      <c r="A2052" s="532" t="str">
        <f>IF(ISNUMBER(VALUE(SUBSTITUTE('Quantities Report'!$A2052,"+",""))), VALUE(SUBSTITUTE('Quantities Report'!$A2052,"+","")),IF('Quantities Report'!$A2052="Totals:","End of Project",$A2051))</f>
        <v>Station</v>
      </c>
      <c r="B2052" s="473" t="str">
        <f>IF(ISNUMBER('Quantities Report'!$A2052), "",TRIM(CLEAN(SUBSTITUTE('Quantities Report'!$A2052, CHAR(160), " "))))</f>
        <v/>
      </c>
      <c r="C2052" s="475">
        <f>'Quantities Report'!$D2052</f>
        <v>0</v>
      </c>
    </row>
    <row r="2053" spans="1:3" x14ac:dyDescent="0.25">
      <c r="A2053" s="532" t="str">
        <f>IF(ISNUMBER(VALUE(SUBSTITUTE('Quantities Report'!$A2053,"+",""))), VALUE(SUBSTITUTE('Quantities Report'!$A2053,"+","")),IF('Quantities Report'!$A2053="Totals:","End of Project",$A2052))</f>
        <v>Station</v>
      </c>
      <c r="B2053" s="473" t="str">
        <f>IF(ISNUMBER('Quantities Report'!$A2053), "",TRIM(CLEAN(SUBSTITUTE('Quantities Report'!$A2053, CHAR(160), " "))))</f>
        <v/>
      </c>
      <c r="C2053" s="475">
        <f>'Quantities Report'!$D2053</f>
        <v>0</v>
      </c>
    </row>
    <row r="2054" spans="1:3" x14ac:dyDescent="0.25">
      <c r="A2054" s="532" t="str">
        <f>IF(ISNUMBER(VALUE(SUBSTITUTE('Quantities Report'!$A2054,"+",""))), VALUE(SUBSTITUTE('Quantities Report'!$A2054,"+","")),IF('Quantities Report'!$A2054="Totals:","End of Project",$A2053))</f>
        <v>Station</v>
      </c>
      <c r="B2054" s="473" t="str">
        <f>IF(ISNUMBER('Quantities Report'!$A2054), "",TRIM(CLEAN(SUBSTITUTE('Quantities Report'!$A2054, CHAR(160), " "))))</f>
        <v/>
      </c>
      <c r="C2054" s="475">
        <f>'Quantities Report'!$D2054</f>
        <v>0</v>
      </c>
    </row>
    <row r="2055" spans="1:3" x14ac:dyDescent="0.25">
      <c r="A2055" s="532" t="str">
        <f>IF(ISNUMBER(VALUE(SUBSTITUTE('Quantities Report'!$A2055,"+",""))), VALUE(SUBSTITUTE('Quantities Report'!$A2055,"+","")),IF('Quantities Report'!$A2055="Totals:","End of Project",$A2054))</f>
        <v>Station</v>
      </c>
      <c r="B2055" s="473" t="str">
        <f>IF(ISNUMBER('Quantities Report'!$A2055), "",TRIM(CLEAN(SUBSTITUTE('Quantities Report'!$A2055, CHAR(160), " "))))</f>
        <v/>
      </c>
      <c r="C2055" s="475">
        <f>'Quantities Report'!$D2055</f>
        <v>0</v>
      </c>
    </row>
    <row r="2056" spans="1:3" x14ac:dyDescent="0.25">
      <c r="A2056" s="532" t="str">
        <f>IF(ISNUMBER(VALUE(SUBSTITUTE('Quantities Report'!$A2056,"+",""))), VALUE(SUBSTITUTE('Quantities Report'!$A2056,"+","")),IF('Quantities Report'!$A2056="Totals:","End of Project",$A2055))</f>
        <v>Station</v>
      </c>
      <c r="B2056" s="473" t="str">
        <f>IF(ISNUMBER('Quantities Report'!$A2056), "",TRIM(CLEAN(SUBSTITUTE('Quantities Report'!$A2056, CHAR(160), " "))))</f>
        <v/>
      </c>
      <c r="C2056" s="475">
        <f>'Quantities Report'!$D2056</f>
        <v>0</v>
      </c>
    </row>
    <row r="2057" spans="1:3" x14ac:dyDescent="0.25">
      <c r="A2057" s="532" t="str">
        <f>IF(ISNUMBER(VALUE(SUBSTITUTE('Quantities Report'!$A2057,"+",""))), VALUE(SUBSTITUTE('Quantities Report'!$A2057,"+","")),IF('Quantities Report'!$A2057="Totals:","End of Project",$A2056))</f>
        <v>Station</v>
      </c>
      <c r="B2057" s="473" t="str">
        <f>IF(ISNUMBER('Quantities Report'!$A2057), "",TRIM(CLEAN(SUBSTITUTE('Quantities Report'!$A2057, CHAR(160), " "))))</f>
        <v/>
      </c>
      <c r="C2057" s="475">
        <f>'Quantities Report'!$D2057</f>
        <v>0</v>
      </c>
    </row>
    <row r="2058" spans="1:3" x14ac:dyDescent="0.25">
      <c r="A2058" s="532" t="str">
        <f>IF(ISNUMBER(VALUE(SUBSTITUTE('Quantities Report'!$A2058,"+",""))), VALUE(SUBSTITUTE('Quantities Report'!$A2058,"+","")),IF('Quantities Report'!$A2058="Totals:","End of Project",$A2057))</f>
        <v>Station</v>
      </c>
      <c r="B2058" s="473" t="str">
        <f>IF(ISNUMBER('Quantities Report'!$A2058), "",TRIM(CLEAN(SUBSTITUTE('Quantities Report'!$A2058, CHAR(160), " "))))</f>
        <v/>
      </c>
      <c r="C2058" s="475">
        <f>'Quantities Report'!$D2058</f>
        <v>0</v>
      </c>
    </row>
    <row r="2059" spans="1:3" x14ac:dyDescent="0.25">
      <c r="A2059" s="532" t="str">
        <f>IF(ISNUMBER(VALUE(SUBSTITUTE('Quantities Report'!$A2059,"+",""))), VALUE(SUBSTITUTE('Quantities Report'!$A2059,"+","")),IF('Quantities Report'!$A2059="Totals:","End of Project",$A2058))</f>
        <v>Station</v>
      </c>
      <c r="B2059" s="473" t="str">
        <f>IF(ISNUMBER('Quantities Report'!$A2059), "",TRIM(CLEAN(SUBSTITUTE('Quantities Report'!$A2059, CHAR(160), " "))))</f>
        <v/>
      </c>
      <c r="C2059" s="475">
        <f>'Quantities Report'!$D2059</f>
        <v>0</v>
      </c>
    </row>
    <row r="2060" spans="1:3" x14ac:dyDescent="0.25">
      <c r="A2060" s="532" t="str">
        <f>IF(ISNUMBER(VALUE(SUBSTITUTE('Quantities Report'!$A2060,"+",""))), VALUE(SUBSTITUTE('Quantities Report'!$A2060,"+","")),IF('Quantities Report'!$A2060="Totals:","End of Project",$A2059))</f>
        <v>Station</v>
      </c>
      <c r="B2060" s="473" t="str">
        <f>IF(ISNUMBER('Quantities Report'!$A2060), "",TRIM(CLEAN(SUBSTITUTE('Quantities Report'!$A2060, CHAR(160), " "))))</f>
        <v/>
      </c>
      <c r="C2060" s="475">
        <f>'Quantities Report'!$D2060</f>
        <v>0</v>
      </c>
    </row>
    <row r="2061" spans="1:3" x14ac:dyDescent="0.25">
      <c r="A2061" s="532" t="str">
        <f>IF(ISNUMBER(VALUE(SUBSTITUTE('Quantities Report'!$A2061,"+",""))), VALUE(SUBSTITUTE('Quantities Report'!$A2061,"+","")),IF('Quantities Report'!$A2061="Totals:","End of Project",$A2060))</f>
        <v>Station</v>
      </c>
      <c r="B2061" s="473" t="str">
        <f>IF(ISNUMBER('Quantities Report'!$A2061), "",TRIM(CLEAN(SUBSTITUTE('Quantities Report'!$A2061, CHAR(160), " "))))</f>
        <v/>
      </c>
      <c r="C2061" s="475">
        <f>'Quantities Report'!$D2061</f>
        <v>0</v>
      </c>
    </row>
    <row r="2062" spans="1:3" x14ac:dyDescent="0.25">
      <c r="A2062" s="532" t="str">
        <f>IF(ISNUMBER(VALUE(SUBSTITUTE('Quantities Report'!$A2062,"+",""))), VALUE(SUBSTITUTE('Quantities Report'!$A2062,"+","")),IF('Quantities Report'!$A2062="Totals:","End of Project",$A2061))</f>
        <v>Station</v>
      </c>
      <c r="B2062" s="473" t="str">
        <f>IF(ISNUMBER('Quantities Report'!$A2062), "",TRIM(CLEAN(SUBSTITUTE('Quantities Report'!$A2062, CHAR(160), " "))))</f>
        <v/>
      </c>
      <c r="C2062" s="475">
        <f>'Quantities Report'!$D2062</f>
        <v>0</v>
      </c>
    </row>
    <row r="2063" spans="1:3" x14ac:dyDescent="0.25">
      <c r="A2063" s="532" t="str">
        <f>IF(ISNUMBER(VALUE(SUBSTITUTE('Quantities Report'!$A2063,"+",""))), VALUE(SUBSTITUTE('Quantities Report'!$A2063,"+","")),IF('Quantities Report'!$A2063="Totals:","End of Project",$A2062))</f>
        <v>Station</v>
      </c>
      <c r="B2063" s="473" t="str">
        <f>IF(ISNUMBER('Quantities Report'!$A2063), "",TRIM(CLEAN(SUBSTITUTE('Quantities Report'!$A2063, CHAR(160), " "))))</f>
        <v/>
      </c>
      <c r="C2063" s="475">
        <f>'Quantities Report'!$D2063</f>
        <v>0</v>
      </c>
    </row>
    <row r="2064" spans="1:3" x14ac:dyDescent="0.25">
      <c r="A2064" s="532" t="str">
        <f>IF(ISNUMBER(VALUE(SUBSTITUTE('Quantities Report'!$A2064,"+",""))), VALUE(SUBSTITUTE('Quantities Report'!$A2064,"+","")),IF('Quantities Report'!$A2064="Totals:","End of Project",$A2063))</f>
        <v>Station</v>
      </c>
      <c r="B2064" s="473" t="str">
        <f>IF(ISNUMBER('Quantities Report'!$A2064), "",TRIM(CLEAN(SUBSTITUTE('Quantities Report'!$A2064, CHAR(160), " "))))</f>
        <v/>
      </c>
      <c r="C2064" s="475">
        <f>'Quantities Report'!$D2064</f>
        <v>0</v>
      </c>
    </row>
    <row r="2065" spans="1:3" x14ac:dyDescent="0.25">
      <c r="A2065" s="532" t="str">
        <f>IF(ISNUMBER(VALUE(SUBSTITUTE('Quantities Report'!$A2065,"+",""))), VALUE(SUBSTITUTE('Quantities Report'!$A2065,"+","")),IF('Quantities Report'!$A2065="Totals:","End of Project",$A2064))</f>
        <v>Station</v>
      </c>
      <c r="B2065" s="473" t="str">
        <f>IF(ISNUMBER('Quantities Report'!$A2065), "",TRIM(CLEAN(SUBSTITUTE('Quantities Report'!$A2065, CHAR(160), " "))))</f>
        <v/>
      </c>
      <c r="C2065" s="475">
        <f>'Quantities Report'!$D2065</f>
        <v>0</v>
      </c>
    </row>
    <row r="2066" spans="1:3" x14ac:dyDescent="0.25">
      <c r="A2066" s="532" t="str">
        <f>IF(ISNUMBER(VALUE(SUBSTITUTE('Quantities Report'!$A2066,"+",""))), VALUE(SUBSTITUTE('Quantities Report'!$A2066,"+","")),IF('Quantities Report'!$A2066="Totals:","End of Project",$A2065))</f>
        <v>Station</v>
      </c>
      <c r="B2066" s="473" t="str">
        <f>IF(ISNUMBER('Quantities Report'!$A2066), "",TRIM(CLEAN(SUBSTITUTE('Quantities Report'!$A2066, CHAR(160), " "))))</f>
        <v/>
      </c>
      <c r="C2066" s="475">
        <f>'Quantities Report'!$D2066</f>
        <v>0</v>
      </c>
    </row>
    <row r="2067" spans="1:3" x14ac:dyDescent="0.25">
      <c r="A2067" s="532" t="str">
        <f>IF(ISNUMBER(VALUE(SUBSTITUTE('Quantities Report'!$A2067,"+",""))), VALUE(SUBSTITUTE('Quantities Report'!$A2067,"+","")),IF('Quantities Report'!$A2067="Totals:","End of Project",$A2066))</f>
        <v>Station</v>
      </c>
      <c r="B2067" s="473" t="str">
        <f>IF(ISNUMBER('Quantities Report'!$A2067), "",TRIM(CLEAN(SUBSTITUTE('Quantities Report'!$A2067, CHAR(160), " "))))</f>
        <v/>
      </c>
      <c r="C2067" s="475">
        <f>'Quantities Report'!$D2067</f>
        <v>0</v>
      </c>
    </row>
    <row r="2068" spans="1:3" x14ac:dyDescent="0.25">
      <c r="A2068" s="532" t="str">
        <f>IF(ISNUMBER(VALUE(SUBSTITUTE('Quantities Report'!$A2068,"+",""))), VALUE(SUBSTITUTE('Quantities Report'!$A2068,"+","")),IF('Quantities Report'!$A2068="Totals:","End of Project",$A2067))</f>
        <v>Station</v>
      </c>
      <c r="B2068" s="473" t="str">
        <f>IF(ISNUMBER('Quantities Report'!$A2068), "",TRIM(CLEAN(SUBSTITUTE('Quantities Report'!$A2068, CHAR(160), " "))))</f>
        <v/>
      </c>
      <c r="C2068" s="475">
        <f>'Quantities Report'!$D2068</f>
        <v>0</v>
      </c>
    </row>
    <row r="2069" spans="1:3" x14ac:dyDescent="0.25">
      <c r="A2069" s="532" t="str">
        <f>IF(ISNUMBER(VALUE(SUBSTITUTE('Quantities Report'!$A2069,"+",""))), VALUE(SUBSTITUTE('Quantities Report'!$A2069,"+","")),IF('Quantities Report'!$A2069="Totals:","End of Project",$A2068))</f>
        <v>Station</v>
      </c>
      <c r="B2069" s="473" t="str">
        <f>IF(ISNUMBER('Quantities Report'!$A2069), "",TRIM(CLEAN(SUBSTITUTE('Quantities Report'!$A2069, CHAR(160), " "))))</f>
        <v/>
      </c>
      <c r="C2069" s="475">
        <f>'Quantities Report'!$D2069</f>
        <v>0</v>
      </c>
    </row>
    <row r="2070" spans="1:3" x14ac:dyDescent="0.25">
      <c r="A2070" s="532" t="str">
        <f>IF(ISNUMBER(VALUE(SUBSTITUTE('Quantities Report'!$A2070,"+",""))), VALUE(SUBSTITUTE('Quantities Report'!$A2070,"+","")),IF('Quantities Report'!$A2070="Totals:","End of Project",$A2069))</f>
        <v>Station</v>
      </c>
      <c r="B2070" s="473" t="str">
        <f>IF(ISNUMBER('Quantities Report'!$A2070), "",TRIM(CLEAN(SUBSTITUTE('Quantities Report'!$A2070, CHAR(160), " "))))</f>
        <v/>
      </c>
      <c r="C2070" s="475">
        <f>'Quantities Report'!$D2070</f>
        <v>0</v>
      </c>
    </row>
    <row r="2071" spans="1:3" x14ac:dyDescent="0.25">
      <c r="A2071" s="532" t="str">
        <f>IF(ISNUMBER(VALUE(SUBSTITUTE('Quantities Report'!$A2071,"+",""))), VALUE(SUBSTITUTE('Quantities Report'!$A2071,"+","")),IF('Quantities Report'!$A2071="Totals:","End of Project",$A2070))</f>
        <v>Station</v>
      </c>
      <c r="B2071" s="473" t="str">
        <f>IF(ISNUMBER('Quantities Report'!$A2071), "",TRIM(CLEAN(SUBSTITUTE('Quantities Report'!$A2071, CHAR(160), " "))))</f>
        <v/>
      </c>
      <c r="C2071" s="475">
        <f>'Quantities Report'!$D2071</f>
        <v>0</v>
      </c>
    </row>
    <row r="2072" spans="1:3" x14ac:dyDescent="0.25">
      <c r="A2072" s="532" t="str">
        <f>IF(ISNUMBER(VALUE(SUBSTITUTE('Quantities Report'!$A2072,"+",""))), VALUE(SUBSTITUTE('Quantities Report'!$A2072,"+","")),IF('Quantities Report'!$A2072="Totals:","End of Project",$A2071))</f>
        <v>Station</v>
      </c>
      <c r="B2072" s="473" t="str">
        <f>IF(ISNUMBER('Quantities Report'!$A2072), "",TRIM(CLEAN(SUBSTITUTE('Quantities Report'!$A2072, CHAR(160), " "))))</f>
        <v/>
      </c>
      <c r="C2072" s="475">
        <f>'Quantities Report'!$D2072</f>
        <v>0</v>
      </c>
    </row>
    <row r="2073" spans="1:3" x14ac:dyDescent="0.25">
      <c r="A2073" s="532" t="str">
        <f>IF(ISNUMBER(VALUE(SUBSTITUTE('Quantities Report'!$A2073,"+",""))), VALUE(SUBSTITUTE('Quantities Report'!$A2073,"+","")),IF('Quantities Report'!$A2073="Totals:","End of Project",$A2072))</f>
        <v>Station</v>
      </c>
      <c r="B2073" s="473" t="str">
        <f>IF(ISNUMBER('Quantities Report'!$A2073), "",TRIM(CLEAN(SUBSTITUTE('Quantities Report'!$A2073, CHAR(160), " "))))</f>
        <v/>
      </c>
      <c r="C2073" s="475">
        <f>'Quantities Report'!$D2073</f>
        <v>0</v>
      </c>
    </row>
    <row r="2074" spans="1:3" x14ac:dyDescent="0.25">
      <c r="A2074" s="532" t="str">
        <f>IF(ISNUMBER(VALUE(SUBSTITUTE('Quantities Report'!$A2074,"+",""))), VALUE(SUBSTITUTE('Quantities Report'!$A2074,"+","")),IF('Quantities Report'!$A2074="Totals:","End of Project",$A2073))</f>
        <v>Station</v>
      </c>
      <c r="B2074" s="473" t="str">
        <f>IF(ISNUMBER('Quantities Report'!$A2074), "",TRIM(CLEAN(SUBSTITUTE('Quantities Report'!$A2074, CHAR(160), " "))))</f>
        <v/>
      </c>
      <c r="C2074" s="475">
        <f>'Quantities Report'!$D2074</f>
        <v>0</v>
      </c>
    </row>
    <row r="2075" spans="1:3" x14ac:dyDescent="0.25">
      <c r="A2075" s="532" t="str">
        <f>IF(ISNUMBER(VALUE(SUBSTITUTE('Quantities Report'!$A2075,"+",""))), VALUE(SUBSTITUTE('Quantities Report'!$A2075,"+","")),IF('Quantities Report'!$A2075="Totals:","End of Project",$A2074))</f>
        <v>Station</v>
      </c>
      <c r="B2075" s="473" t="str">
        <f>IF(ISNUMBER('Quantities Report'!$A2075), "",TRIM(CLEAN(SUBSTITUTE('Quantities Report'!$A2075, CHAR(160), " "))))</f>
        <v/>
      </c>
      <c r="C2075" s="475">
        <f>'Quantities Report'!$D2075</f>
        <v>0</v>
      </c>
    </row>
    <row r="2076" spans="1:3" x14ac:dyDescent="0.25">
      <c r="A2076" s="532" t="str">
        <f>IF(ISNUMBER(VALUE(SUBSTITUTE('Quantities Report'!$A2076,"+",""))), VALUE(SUBSTITUTE('Quantities Report'!$A2076,"+","")),IF('Quantities Report'!$A2076="Totals:","End of Project",$A2075))</f>
        <v>Station</v>
      </c>
      <c r="B2076" s="473" t="str">
        <f>IF(ISNUMBER('Quantities Report'!$A2076), "",TRIM(CLEAN(SUBSTITUTE('Quantities Report'!$A2076, CHAR(160), " "))))</f>
        <v/>
      </c>
      <c r="C2076" s="475">
        <f>'Quantities Report'!$D2076</f>
        <v>0</v>
      </c>
    </row>
    <row r="2077" spans="1:3" x14ac:dyDescent="0.25">
      <c r="A2077" s="532" t="str">
        <f>IF(ISNUMBER(VALUE(SUBSTITUTE('Quantities Report'!$A2077,"+",""))), VALUE(SUBSTITUTE('Quantities Report'!$A2077,"+","")),IF('Quantities Report'!$A2077="Totals:","End of Project",$A2076))</f>
        <v>Station</v>
      </c>
      <c r="B2077" s="473" t="str">
        <f>IF(ISNUMBER('Quantities Report'!$A2077), "",TRIM(CLEAN(SUBSTITUTE('Quantities Report'!$A2077, CHAR(160), " "))))</f>
        <v/>
      </c>
      <c r="C2077" s="475">
        <f>'Quantities Report'!$D2077</f>
        <v>0</v>
      </c>
    </row>
    <row r="2078" spans="1:3" x14ac:dyDescent="0.25">
      <c r="A2078" s="532" t="str">
        <f>IF(ISNUMBER(VALUE(SUBSTITUTE('Quantities Report'!$A2078,"+",""))), VALUE(SUBSTITUTE('Quantities Report'!$A2078,"+","")),IF('Quantities Report'!$A2078="Totals:","End of Project",$A2077))</f>
        <v>Station</v>
      </c>
      <c r="B2078" s="473" t="str">
        <f>IF(ISNUMBER('Quantities Report'!$A2078), "",TRIM(CLEAN(SUBSTITUTE('Quantities Report'!$A2078, CHAR(160), " "))))</f>
        <v/>
      </c>
      <c r="C2078" s="475">
        <f>'Quantities Report'!$D2078</f>
        <v>0</v>
      </c>
    </row>
    <row r="2079" spans="1:3" x14ac:dyDescent="0.25">
      <c r="A2079" s="532" t="str">
        <f>IF(ISNUMBER(VALUE(SUBSTITUTE('Quantities Report'!$A2079,"+",""))), VALUE(SUBSTITUTE('Quantities Report'!$A2079,"+","")),IF('Quantities Report'!$A2079="Totals:","End of Project",$A2078))</f>
        <v>Station</v>
      </c>
      <c r="B2079" s="473" t="str">
        <f>IF(ISNUMBER('Quantities Report'!$A2079), "",TRIM(CLEAN(SUBSTITUTE('Quantities Report'!$A2079, CHAR(160), " "))))</f>
        <v/>
      </c>
      <c r="C2079" s="475">
        <f>'Quantities Report'!$D2079</f>
        <v>0</v>
      </c>
    </row>
    <row r="2080" spans="1:3" x14ac:dyDescent="0.25">
      <c r="A2080" s="532" t="str">
        <f>IF(ISNUMBER(VALUE(SUBSTITUTE('Quantities Report'!$A2080,"+",""))), VALUE(SUBSTITUTE('Quantities Report'!$A2080,"+","")),IF('Quantities Report'!$A2080="Totals:","End of Project",$A2079))</f>
        <v>Station</v>
      </c>
      <c r="B2080" s="473" t="str">
        <f>IF(ISNUMBER('Quantities Report'!$A2080), "",TRIM(CLEAN(SUBSTITUTE('Quantities Report'!$A2080, CHAR(160), " "))))</f>
        <v/>
      </c>
      <c r="C2080" s="475">
        <f>'Quantities Report'!$D2080</f>
        <v>0</v>
      </c>
    </row>
    <row r="2081" spans="1:3" x14ac:dyDescent="0.25">
      <c r="A2081" s="532" t="str">
        <f>IF(ISNUMBER(VALUE(SUBSTITUTE('Quantities Report'!$A2081,"+",""))), VALUE(SUBSTITUTE('Quantities Report'!$A2081,"+","")),IF('Quantities Report'!$A2081="Totals:","End of Project",$A2080))</f>
        <v>Station</v>
      </c>
      <c r="B2081" s="473" t="str">
        <f>IF(ISNUMBER('Quantities Report'!$A2081), "",TRIM(CLEAN(SUBSTITUTE('Quantities Report'!$A2081, CHAR(160), " "))))</f>
        <v/>
      </c>
      <c r="C2081" s="475">
        <f>'Quantities Report'!$D2081</f>
        <v>0</v>
      </c>
    </row>
    <row r="2082" spans="1:3" x14ac:dyDescent="0.25">
      <c r="A2082" s="532" t="str">
        <f>IF(ISNUMBER(VALUE(SUBSTITUTE('Quantities Report'!$A2082,"+",""))), VALUE(SUBSTITUTE('Quantities Report'!$A2082,"+","")),IF('Quantities Report'!$A2082="Totals:","End of Project",$A2081))</f>
        <v>Station</v>
      </c>
      <c r="B2082" s="473" t="str">
        <f>IF(ISNUMBER('Quantities Report'!$A2082), "",TRIM(CLEAN(SUBSTITUTE('Quantities Report'!$A2082, CHAR(160), " "))))</f>
        <v/>
      </c>
      <c r="C2082" s="475">
        <f>'Quantities Report'!$D2082</f>
        <v>0</v>
      </c>
    </row>
    <row r="2083" spans="1:3" x14ac:dyDescent="0.25">
      <c r="A2083" s="532" t="str">
        <f>IF(ISNUMBER(VALUE(SUBSTITUTE('Quantities Report'!$A2083,"+",""))), VALUE(SUBSTITUTE('Quantities Report'!$A2083,"+","")),IF('Quantities Report'!$A2083="Totals:","End of Project",$A2082))</f>
        <v>Station</v>
      </c>
      <c r="B2083" s="473" t="str">
        <f>IF(ISNUMBER('Quantities Report'!$A2083), "",TRIM(CLEAN(SUBSTITUTE('Quantities Report'!$A2083, CHAR(160), " "))))</f>
        <v/>
      </c>
      <c r="C2083" s="475">
        <f>'Quantities Report'!$D2083</f>
        <v>0</v>
      </c>
    </row>
    <row r="2084" spans="1:3" x14ac:dyDescent="0.25">
      <c r="A2084" s="532" t="str">
        <f>IF(ISNUMBER(VALUE(SUBSTITUTE('Quantities Report'!$A2084,"+",""))), VALUE(SUBSTITUTE('Quantities Report'!$A2084,"+","")),IF('Quantities Report'!$A2084="Totals:","End of Project",$A2083))</f>
        <v>Station</v>
      </c>
      <c r="B2084" s="473" t="str">
        <f>IF(ISNUMBER('Quantities Report'!$A2084), "",TRIM(CLEAN(SUBSTITUTE('Quantities Report'!$A2084, CHAR(160), " "))))</f>
        <v/>
      </c>
      <c r="C2084" s="475">
        <f>'Quantities Report'!$D2084</f>
        <v>0</v>
      </c>
    </row>
    <row r="2085" spans="1:3" x14ac:dyDescent="0.25">
      <c r="A2085" s="532" t="str">
        <f>IF(ISNUMBER(VALUE(SUBSTITUTE('Quantities Report'!$A2085,"+",""))), VALUE(SUBSTITUTE('Quantities Report'!$A2085,"+","")),IF('Quantities Report'!$A2085="Totals:","End of Project",$A2084))</f>
        <v>Station</v>
      </c>
      <c r="B2085" s="473" t="str">
        <f>IF(ISNUMBER('Quantities Report'!$A2085), "",TRIM(CLEAN(SUBSTITUTE('Quantities Report'!$A2085, CHAR(160), " "))))</f>
        <v/>
      </c>
      <c r="C2085" s="475">
        <f>'Quantities Report'!$D2085</f>
        <v>0</v>
      </c>
    </row>
    <row r="2086" spans="1:3" x14ac:dyDescent="0.25">
      <c r="A2086" s="532" t="str">
        <f>IF(ISNUMBER(VALUE(SUBSTITUTE('Quantities Report'!$A2086,"+",""))), VALUE(SUBSTITUTE('Quantities Report'!$A2086,"+","")),IF('Quantities Report'!$A2086="Totals:","End of Project",$A2085))</f>
        <v>Station</v>
      </c>
      <c r="B2086" s="473" t="str">
        <f>IF(ISNUMBER('Quantities Report'!$A2086), "",TRIM(CLEAN(SUBSTITUTE('Quantities Report'!$A2086, CHAR(160), " "))))</f>
        <v/>
      </c>
      <c r="C2086" s="475">
        <f>'Quantities Report'!$D2086</f>
        <v>0</v>
      </c>
    </row>
    <row r="2087" spans="1:3" x14ac:dyDescent="0.25">
      <c r="A2087" s="532" t="str">
        <f>IF(ISNUMBER(VALUE(SUBSTITUTE('Quantities Report'!$A2087,"+",""))), VALUE(SUBSTITUTE('Quantities Report'!$A2087,"+","")),IF('Quantities Report'!$A2087="Totals:","End of Project",$A2086))</f>
        <v>Station</v>
      </c>
      <c r="B2087" s="473" t="str">
        <f>IF(ISNUMBER('Quantities Report'!$A2087), "",TRIM(CLEAN(SUBSTITUTE('Quantities Report'!$A2087, CHAR(160), " "))))</f>
        <v/>
      </c>
      <c r="C2087" s="475">
        <f>'Quantities Report'!$D2087</f>
        <v>0</v>
      </c>
    </row>
    <row r="2088" spans="1:3" x14ac:dyDescent="0.25">
      <c r="A2088" s="532" t="str">
        <f>IF(ISNUMBER(VALUE(SUBSTITUTE('Quantities Report'!$A2088,"+",""))), VALUE(SUBSTITUTE('Quantities Report'!$A2088,"+","")),IF('Quantities Report'!$A2088="Totals:","End of Project",$A2087))</f>
        <v>Station</v>
      </c>
      <c r="B2088" s="473" t="str">
        <f>IF(ISNUMBER('Quantities Report'!$A2088), "",TRIM(CLEAN(SUBSTITUTE('Quantities Report'!$A2088, CHAR(160), " "))))</f>
        <v/>
      </c>
      <c r="C2088" s="475">
        <f>'Quantities Report'!$D2088</f>
        <v>0</v>
      </c>
    </row>
    <row r="2089" spans="1:3" x14ac:dyDescent="0.25">
      <c r="A2089" s="532" t="str">
        <f>IF(ISNUMBER(VALUE(SUBSTITUTE('Quantities Report'!$A2089,"+",""))), VALUE(SUBSTITUTE('Quantities Report'!$A2089,"+","")),IF('Quantities Report'!$A2089="Totals:","End of Project",$A2088))</f>
        <v>Station</v>
      </c>
      <c r="B2089" s="473" t="str">
        <f>IF(ISNUMBER('Quantities Report'!$A2089), "",TRIM(CLEAN(SUBSTITUTE('Quantities Report'!$A2089, CHAR(160), " "))))</f>
        <v/>
      </c>
      <c r="C2089" s="475">
        <f>'Quantities Report'!$D2089</f>
        <v>0</v>
      </c>
    </row>
    <row r="2090" spans="1:3" x14ac:dyDescent="0.25">
      <c r="A2090" s="532" t="str">
        <f>IF(ISNUMBER(VALUE(SUBSTITUTE('Quantities Report'!$A2090,"+",""))), VALUE(SUBSTITUTE('Quantities Report'!$A2090,"+","")),IF('Quantities Report'!$A2090="Totals:","End of Project",$A2089))</f>
        <v>Station</v>
      </c>
      <c r="B2090" s="473" t="str">
        <f>IF(ISNUMBER('Quantities Report'!$A2090), "",TRIM(CLEAN(SUBSTITUTE('Quantities Report'!$A2090, CHAR(160), " "))))</f>
        <v/>
      </c>
      <c r="C2090" s="475">
        <f>'Quantities Report'!$D2090</f>
        <v>0</v>
      </c>
    </row>
    <row r="2091" spans="1:3" x14ac:dyDescent="0.25">
      <c r="A2091" s="532" t="str">
        <f>IF(ISNUMBER(VALUE(SUBSTITUTE('Quantities Report'!$A2091,"+",""))), VALUE(SUBSTITUTE('Quantities Report'!$A2091,"+","")),IF('Quantities Report'!$A2091="Totals:","End of Project",$A2090))</f>
        <v>Station</v>
      </c>
      <c r="B2091" s="473" t="str">
        <f>IF(ISNUMBER('Quantities Report'!$A2091), "",TRIM(CLEAN(SUBSTITUTE('Quantities Report'!$A2091, CHAR(160), " "))))</f>
        <v/>
      </c>
      <c r="C2091" s="475">
        <f>'Quantities Report'!$D2091</f>
        <v>0</v>
      </c>
    </row>
    <row r="2092" spans="1:3" x14ac:dyDescent="0.25">
      <c r="A2092" s="532" t="str">
        <f>IF(ISNUMBER(VALUE(SUBSTITUTE('Quantities Report'!$A2092,"+",""))), VALUE(SUBSTITUTE('Quantities Report'!$A2092,"+","")),IF('Quantities Report'!$A2092="Totals:","End of Project",$A2091))</f>
        <v>Station</v>
      </c>
      <c r="B2092" s="473" t="str">
        <f>IF(ISNUMBER('Quantities Report'!$A2092), "",TRIM(CLEAN(SUBSTITUTE('Quantities Report'!$A2092, CHAR(160), " "))))</f>
        <v/>
      </c>
      <c r="C2092" s="475">
        <f>'Quantities Report'!$D2092</f>
        <v>0</v>
      </c>
    </row>
    <row r="2093" spans="1:3" x14ac:dyDescent="0.25">
      <c r="A2093" s="532" t="str">
        <f>IF(ISNUMBER(VALUE(SUBSTITUTE('Quantities Report'!$A2093,"+",""))), VALUE(SUBSTITUTE('Quantities Report'!$A2093,"+","")),IF('Quantities Report'!$A2093="Totals:","End of Project",$A2092))</f>
        <v>Station</v>
      </c>
      <c r="B2093" s="473" t="str">
        <f>IF(ISNUMBER('Quantities Report'!$A2093), "",TRIM(CLEAN(SUBSTITUTE('Quantities Report'!$A2093, CHAR(160), " "))))</f>
        <v/>
      </c>
      <c r="C2093" s="475">
        <f>'Quantities Report'!$D2093</f>
        <v>0</v>
      </c>
    </row>
    <row r="2094" spans="1:3" x14ac:dyDescent="0.25">
      <c r="A2094" s="532" t="str">
        <f>IF(ISNUMBER(VALUE(SUBSTITUTE('Quantities Report'!$A2094,"+",""))), VALUE(SUBSTITUTE('Quantities Report'!$A2094,"+","")),IF('Quantities Report'!$A2094="Totals:","End of Project",$A2093))</f>
        <v>Station</v>
      </c>
      <c r="B2094" s="473" t="str">
        <f>IF(ISNUMBER('Quantities Report'!$A2094), "",TRIM(CLEAN(SUBSTITUTE('Quantities Report'!$A2094, CHAR(160), " "))))</f>
        <v/>
      </c>
      <c r="C2094" s="475">
        <f>'Quantities Report'!$D2094</f>
        <v>0</v>
      </c>
    </row>
    <row r="2095" spans="1:3" x14ac:dyDescent="0.25">
      <c r="A2095" s="532" t="str">
        <f>IF(ISNUMBER(VALUE(SUBSTITUTE('Quantities Report'!$A2095,"+",""))), VALUE(SUBSTITUTE('Quantities Report'!$A2095,"+","")),IF('Quantities Report'!$A2095="Totals:","End of Project",$A2094))</f>
        <v>Station</v>
      </c>
      <c r="B2095" s="473" t="str">
        <f>IF(ISNUMBER('Quantities Report'!$A2095), "",TRIM(CLEAN(SUBSTITUTE('Quantities Report'!$A2095, CHAR(160), " "))))</f>
        <v/>
      </c>
      <c r="C2095" s="475">
        <f>'Quantities Report'!$D2095</f>
        <v>0</v>
      </c>
    </row>
    <row r="2096" spans="1:3" x14ac:dyDescent="0.25">
      <c r="A2096" s="532" t="str">
        <f>IF(ISNUMBER(VALUE(SUBSTITUTE('Quantities Report'!$A2096,"+",""))), VALUE(SUBSTITUTE('Quantities Report'!$A2096,"+","")),IF('Quantities Report'!$A2096="Totals:","End of Project",$A2095))</f>
        <v>Station</v>
      </c>
      <c r="B2096" s="473" t="str">
        <f>IF(ISNUMBER('Quantities Report'!$A2096), "",TRIM(CLEAN(SUBSTITUTE('Quantities Report'!$A2096, CHAR(160), " "))))</f>
        <v/>
      </c>
      <c r="C2096" s="475">
        <f>'Quantities Report'!$D2096</f>
        <v>0</v>
      </c>
    </row>
    <row r="2097" spans="1:3" x14ac:dyDescent="0.25">
      <c r="A2097" s="532" t="str">
        <f>IF(ISNUMBER(VALUE(SUBSTITUTE('Quantities Report'!$A2097,"+",""))), VALUE(SUBSTITUTE('Quantities Report'!$A2097,"+","")),IF('Quantities Report'!$A2097="Totals:","End of Project",$A2096))</f>
        <v>Station</v>
      </c>
      <c r="B2097" s="473" t="str">
        <f>IF(ISNUMBER('Quantities Report'!$A2097), "",TRIM(CLEAN(SUBSTITUTE('Quantities Report'!$A2097, CHAR(160), " "))))</f>
        <v/>
      </c>
      <c r="C2097" s="475">
        <f>'Quantities Report'!$D2097</f>
        <v>0</v>
      </c>
    </row>
    <row r="2098" spans="1:3" x14ac:dyDescent="0.25">
      <c r="A2098" s="532" t="str">
        <f>IF(ISNUMBER(VALUE(SUBSTITUTE('Quantities Report'!$A2098,"+",""))), VALUE(SUBSTITUTE('Quantities Report'!$A2098,"+","")),IF('Quantities Report'!$A2098="Totals:","End of Project",$A2097))</f>
        <v>Station</v>
      </c>
      <c r="B2098" s="473" t="str">
        <f>IF(ISNUMBER('Quantities Report'!$A2098), "",TRIM(CLEAN(SUBSTITUTE('Quantities Report'!$A2098, CHAR(160), " "))))</f>
        <v/>
      </c>
      <c r="C2098" s="475">
        <f>'Quantities Report'!$D2098</f>
        <v>0</v>
      </c>
    </row>
    <row r="2099" spans="1:3" x14ac:dyDescent="0.25">
      <c r="A2099" s="532" t="str">
        <f>IF(ISNUMBER(VALUE(SUBSTITUTE('Quantities Report'!$A2099,"+",""))), VALUE(SUBSTITUTE('Quantities Report'!$A2099,"+","")),IF('Quantities Report'!$A2099="Totals:","End of Project",$A2098))</f>
        <v>Station</v>
      </c>
      <c r="B2099" s="473" t="str">
        <f>IF(ISNUMBER('Quantities Report'!$A2099), "",TRIM(CLEAN(SUBSTITUTE('Quantities Report'!$A2099, CHAR(160), " "))))</f>
        <v/>
      </c>
      <c r="C2099" s="475">
        <f>'Quantities Report'!$D2099</f>
        <v>0</v>
      </c>
    </row>
    <row r="2100" spans="1:3" x14ac:dyDescent="0.25">
      <c r="A2100" s="532" t="str">
        <f>IF(ISNUMBER(VALUE(SUBSTITUTE('Quantities Report'!$A2100,"+",""))), VALUE(SUBSTITUTE('Quantities Report'!$A2100,"+","")),IF('Quantities Report'!$A2100="Totals:","End of Project",$A2099))</f>
        <v>Station</v>
      </c>
      <c r="B2100" s="473" t="str">
        <f>IF(ISNUMBER('Quantities Report'!$A2100), "",TRIM(CLEAN(SUBSTITUTE('Quantities Report'!$A2100, CHAR(160), " "))))</f>
        <v/>
      </c>
      <c r="C2100" s="475">
        <f>'Quantities Report'!$D2100</f>
        <v>0</v>
      </c>
    </row>
    <row r="2101" spans="1:3" x14ac:dyDescent="0.25">
      <c r="A2101" s="532" t="str">
        <f>IF(ISNUMBER(VALUE(SUBSTITUTE('Quantities Report'!$A2101,"+",""))), VALUE(SUBSTITUTE('Quantities Report'!$A2101,"+","")),IF('Quantities Report'!$A2101="Totals:","End of Project",$A2100))</f>
        <v>Station</v>
      </c>
      <c r="B2101" s="473" t="str">
        <f>IF(ISNUMBER('Quantities Report'!$A2101), "",TRIM(CLEAN(SUBSTITUTE('Quantities Report'!$A2101, CHAR(160), " "))))</f>
        <v/>
      </c>
      <c r="C2101" s="475">
        <f>'Quantities Report'!$D2101</f>
        <v>0</v>
      </c>
    </row>
    <row r="2102" spans="1:3" x14ac:dyDescent="0.25">
      <c r="A2102" s="532" t="str">
        <f>IF(ISNUMBER(VALUE(SUBSTITUTE('Quantities Report'!$A2102,"+",""))), VALUE(SUBSTITUTE('Quantities Report'!$A2102,"+","")),IF('Quantities Report'!$A2102="Totals:","End of Project",$A2101))</f>
        <v>Station</v>
      </c>
      <c r="B2102" s="473" t="str">
        <f>IF(ISNUMBER('Quantities Report'!$A2102), "",TRIM(CLEAN(SUBSTITUTE('Quantities Report'!$A2102, CHAR(160), " "))))</f>
        <v/>
      </c>
      <c r="C2102" s="475">
        <f>'Quantities Report'!$D2102</f>
        <v>0</v>
      </c>
    </row>
    <row r="2103" spans="1:3" x14ac:dyDescent="0.25">
      <c r="A2103" s="532" t="str">
        <f>IF(ISNUMBER(VALUE(SUBSTITUTE('Quantities Report'!$A2103,"+",""))), VALUE(SUBSTITUTE('Quantities Report'!$A2103,"+","")),IF('Quantities Report'!$A2103="Totals:","End of Project",$A2102))</f>
        <v>Station</v>
      </c>
      <c r="B2103" s="473" t="str">
        <f>IF(ISNUMBER('Quantities Report'!$A2103), "",TRIM(CLEAN(SUBSTITUTE('Quantities Report'!$A2103, CHAR(160), " "))))</f>
        <v/>
      </c>
      <c r="C2103" s="475">
        <f>'Quantities Report'!$D2103</f>
        <v>0</v>
      </c>
    </row>
    <row r="2104" spans="1:3" x14ac:dyDescent="0.25">
      <c r="A2104" s="532" t="str">
        <f>IF(ISNUMBER(VALUE(SUBSTITUTE('Quantities Report'!$A2104,"+",""))), VALUE(SUBSTITUTE('Quantities Report'!$A2104,"+","")),IF('Quantities Report'!$A2104="Totals:","End of Project",$A2103))</f>
        <v>Station</v>
      </c>
      <c r="B2104" s="473" t="str">
        <f>IF(ISNUMBER('Quantities Report'!$A2104), "",TRIM(CLEAN(SUBSTITUTE('Quantities Report'!$A2104, CHAR(160), " "))))</f>
        <v/>
      </c>
      <c r="C2104" s="475">
        <f>'Quantities Report'!$D2104</f>
        <v>0</v>
      </c>
    </row>
    <row r="2105" spans="1:3" x14ac:dyDescent="0.25">
      <c r="A2105" s="532" t="str">
        <f>IF(ISNUMBER(VALUE(SUBSTITUTE('Quantities Report'!$A2105,"+",""))), VALUE(SUBSTITUTE('Quantities Report'!$A2105,"+","")),IF('Quantities Report'!$A2105="Totals:","End of Project",$A2104))</f>
        <v>Station</v>
      </c>
      <c r="B2105" s="473" t="str">
        <f>IF(ISNUMBER('Quantities Report'!$A2105), "",TRIM(CLEAN(SUBSTITUTE('Quantities Report'!$A2105, CHAR(160), " "))))</f>
        <v/>
      </c>
      <c r="C2105" s="475">
        <f>'Quantities Report'!$D2105</f>
        <v>0</v>
      </c>
    </row>
    <row r="2106" spans="1:3" x14ac:dyDescent="0.25">
      <c r="A2106" s="532" t="str">
        <f>IF(ISNUMBER(VALUE(SUBSTITUTE('Quantities Report'!$A2106,"+",""))), VALUE(SUBSTITUTE('Quantities Report'!$A2106,"+","")),IF('Quantities Report'!$A2106="Totals:","End of Project",$A2105))</f>
        <v>Station</v>
      </c>
      <c r="B2106" s="473" t="str">
        <f>IF(ISNUMBER('Quantities Report'!$A2106), "",TRIM(CLEAN(SUBSTITUTE('Quantities Report'!$A2106, CHAR(160), " "))))</f>
        <v/>
      </c>
      <c r="C2106" s="475">
        <f>'Quantities Report'!$D2106</f>
        <v>0</v>
      </c>
    </row>
    <row r="2107" spans="1:3" x14ac:dyDescent="0.25">
      <c r="A2107" s="532" t="str">
        <f>IF(ISNUMBER(VALUE(SUBSTITUTE('Quantities Report'!$A2107,"+",""))), VALUE(SUBSTITUTE('Quantities Report'!$A2107,"+","")),IF('Quantities Report'!$A2107="Totals:","End of Project",$A2106))</f>
        <v>Station</v>
      </c>
      <c r="B2107" s="473" t="str">
        <f>IF(ISNUMBER('Quantities Report'!$A2107), "",TRIM(CLEAN(SUBSTITUTE('Quantities Report'!$A2107, CHAR(160), " "))))</f>
        <v/>
      </c>
      <c r="C2107" s="475">
        <f>'Quantities Report'!$D2107</f>
        <v>0</v>
      </c>
    </row>
    <row r="2108" spans="1:3" x14ac:dyDescent="0.25">
      <c r="A2108" s="532" t="str">
        <f>IF(ISNUMBER(VALUE(SUBSTITUTE('Quantities Report'!$A2108,"+",""))), VALUE(SUBSTITUTE('Quantities Report'!$A2108,"+","")),IF('Quantities Report'!$A2108="Totals:","End of Project",$A2107))</f>
        <v>Station</v>
      </c>
      <c r="B2108" s="473" t="str">
        <f>IF(ISNUMBER('Quantities Report'!$A2108), "",TRIM(CLEAN(SUBSTITUTE('Quantities Report'!$A2108, CHAR(160), " "))))</f>
        <v/>
      </c>
      <c r="C2108" s="475">
        <f>'Quantities Report'!$D2108</f>
        <v>0</v>
      </c>
    </row>
    <row r="2109" spans="1:3" x14ac:dyDescent="0.25">
      <c r="A2109" s="532" t="str">
        <f>IF(ISNUMBER(VALUE(SUBSTITUTE('Quantities Report'!$A2109,"+",""))), VALUE(SUBSTITUTE('Quantities Report'!$A2109,"+","")),IF('Quantities Report'!$A2109="Totals:","End of Project",$A2108))</f>
        <v>Station</v>
      </c>
      <c r="B2109" s="473" t="str">
        <f>IF(ISNUMBER('Quantities Report'!$A2109), "",TRIM(CLEAN(SUBSTITUTE('Quantities Report'!$A2109, CHAR(160), " "))))</f>
        <v/>
      </c>
      <c r="C2109" s="475">
        <f>'Quantities Report'!$D2109</f>
        <v>0</v>
      </c>
    </row>
    <row r="2110" spans="1:3" x14ac:dyDescent="0.25">
      <c r="A2110" s="532" t="str">
        <f>IF(ISNUMBER(VALUE(SUBSTITUTE('Quantities Report'!$A2110,"+",""))), VALUE(SUBSTITUTE('Quantities Report'!$A2110,"+","")),IF('Quantities Report'!$A2110="Totals:","End of Project",$A2109))</f>
        <v>Station</v>
      </c>
      <c r="B2110" s="473" t="str">
        <f>IF(ISNUMBER('Quantities Report'!$A2110), "",TRIM(CLEAN(SUBSTITUTE('Quantities Report'!$A2110, CHAR(160), " "))))</f>
        <v/>
      </c>
      <c r="C2110" s="475">
        <f>'Quantities Report'!$D2110</f>
        <v>0</v>
      </c>
    </row>
    <row r="2111" spans="1:3" x14ac:dyDescent="0.25">
      <c r="A2111" s="532" t="str">
        <f>IF(ISNUMBER(VALUE(SUBSTITUTE('Quantities Report'!$A2111,"+",""))), VALUE(SUBSTITUTE('Quantities Report'!$A2111,"+","")),IF('Quantities Report'!$A2111="Totals:","End of Project",$A2110))</f>
        <v>Station</v>
      </c>
      <c r="B2111" s="473" t="str">
        <f>IF(ISNUMBER('Quantities Report'!$A2111), "",TRIM(CLEAN(SUBSTITUTE('Quantities Report'!$A2111, CHAR(160), " "))))</f>
        <v/>
      </c>
      <c r="C2111" s="475">
        <f>'Quantities Report'!$D2111</f>
        <v>0</v>
      </c>
    </row>
    <row r="2112" spans="1:3" x14ac:dyDescent="0.25">
      <c r="A2112" s="532" t="str">
        <f>IF(ISNUMBER(VALUE(SUBSTITUTE('Quantities Report'!$A2112,"+",""))), VALUE(SUBSTITUTE('Quantities Report'!$A2112,"+","")),IF('Quantities Report'!$A2112="Totals:","End of Project",$A2111))</f>
        <v>Station</v>
      </c>
      <c r="B2112" s="473" t="str">
        <f>IF(ISNUMBER('Quantities Report'!$A2112), "",TRIM(CLEAN(SUBSTITUTE('Quantities Report'!$A2112, CHAR(160), " "))))</f>
        <v/>
      </c>
      <c r="C2112" s="475">
        <f>'Quantities Report'!$D2112</f>
        <v>0</v>
      </c>
    </row>
    <row r="2113" spans="1:3" x14ac:dyDescent="0.25">
      <c r="A2113" s="532" t="str">
        <f>IF(ISNUMBER(VALUE(SUBSTITUTE('Quantities Report'!$A2113,"+",""))), VALUE(SUBSTITUTE('Quantities Report'!$A2113,"+","")),IF('Quantities Report'!$A2113="Totals:","End of Project",$A2112))</f>
        <v>Station</v>
      </c>
      <c r="B2113" s="473" t="str">
        <f>IF(ISNUMBER('Quantities Report'!$A2113), "",TRIM(CLEAN(SUBSTITUTE('Quantities Report'!$A2113, CHAR(160), " "))))</f>
        <v/>
      </c>
      <c r="C2113" s="475">
        <f>'Quantities Report'!$D2113</f>
        <v>0</v>
      </c>
    </row>
    <row r="2114" spans="1:3" x14ac:dyDescent="0.25">
      <c r="A2114" s="532" t="str">
        <f>IF(ISNUMBER(VALUE(SUBSTITUTE('Quantities Report'!$A2114,"+",""))), VALUE(SUBSTITUTE('Quantities Report'!$A2114,"+","")),IF('Quantities Report'!$A2114="Totals:","End of Project",$A2113))</f>
        <v>Station</v>
      </c>
      <c r="B2114" s="473" t="str">
        <f>IF(ISNUMBER('Quantities Report'!$A2114), "",TRIM(CLEAN(SUBSTITUTE('Quantities Report'!$A2114, CHAR(160), " "))))</f>
        <v/>
      </c>
      <c r="C2114" s="475">
        <f>'Quantities Report'!$D2114</f>
        <v>0</v>
      </c>
    </row>
    <row r="2115" spans="1:3" x14ac:dyDescent="0.25">
      <c r="A2115" s="532" t="str">
        <f>IF(ISNUMBER(VALUE(SUBSTITUTE('Quantities Report'!$A2115,"+",""))), VALUE(SUBSTITUTE('Quantities Report'!$A2115,"+","")),IF('Quantities Report'!$A2115="Totals:","End of Project",$A2114))</f>
        <v>Station</v>
      </c>
      <c r="B2115" s="473" t="str">
        <f>IF(ISNUMBER('Quantities Report'!$A2115), "",TRIM(CLEAN(SUBSTITUTE('Quantities Report'!$A2115, CHAR(160), " "))))</f>
        <v/>
      </c>
      <c r="C2115" s="475">
        <f>'Quantities Report'!$D2115</f>
        <v>0</v>
      </c>
    </row>
    <row r="2116" spans="1:3" x14ac:dyDescent="0.25">
      <c r="A2116" s="532" t="str">
        <f>IF(ISNUMBER(VALUE(SUBSTITUTE('Quantities Report'!$A2116,"+",""))), VALUE(SUBSTITUTE('Quantities Report'!$A2116,"+","")),IF('Quantities Report'!$A2116="Totals:","End of Project",$A2115))</f>
        <v>Station</v>
      </c>
      <c r="B2116" s="473" t="str">
        <f>IF(ISNUMBER('Quantities Report'!$A2116), "",TRIM(CLEAN(SUBSTITUTE('Quantities Report'!$A2116, CHAR(160), " "))))</f>
        <v/>
      </c>
      <c r="C2116" s="475">
        <f>'Quantities Report'!$D2116</f>
        <v>0</v>
      </c>
    </row>
    <row r="2117" spans="1:3" x14ac:dyDescent="0.25">
      <c r="A2117" s="532" t="str">
        <f>IF(ISNUMBER(VALUE(SUBSTITUTE('Quantities Report'!$A2117,"+",""))), VALUE(SUBSTITUTE('Quantities Report'!$A2117,"+","")),IF('Quantities Report'!$A2117="Totals:","End of Project",$A2116))</f>
        <v>Station</v>
      </c>
      <c r="B2117" s="473" t="str">
        <f>IF(ISNUMBER('Quantities Report'!$A2117), "",TRIM(CLEAN(SUBSTITUTE('Quantities Report'!$A2117, CHAR(160), " "))))</f>
        <v/>
      </c>
      <c r="C2117" s="475">
        <f>'Quantities Report'!$D2117</f>
        <v>0</v>
      </c>
    </row>
    <row r="2118" spans="1:3" x14ac:dyDescent="0.25">
      <c r="A2118" s="532" t="str">
        <f>IF(ISNUMBER(VALUE(SUBSTITUTE('Quantities Report'!$A2118,"+",""))), VALUE(SUBSTITUTE('Quantities Report'!$A2118,"+","")),IF('Quantities Report'!$A2118="Totals:","End of Project",$A2117))</f>
        <v>Station</v>
      </c>
      <c r="B2118" s="473" t="str">
        <f>IF(ISNUMBER('Quantities Report'!$A2118), "",TRIM(CLEAN(SUBSTITUTE('Quantities Report'!$A2118, CHAR(160), " "))))</f>
        <v/>
      </c>
      <c r="C2118" s="475">
        <f>'Quantities Report'!$D2118</f>
        <v>0</v>
      </c>
    </row>
    <row r="2119" spans="1:3" x14ac:dyDescent="0.25">
      <c r="A2119" s="532" t="str">
        <f>IF(ISNUMBER(VALUE(SUBSTITUTE('Quantities Report'!$A2119,"+",""))), VALUE(SUBSTITUTE('Quantities Report'!$A2119,"+","")),IF('Quantities Report'!$A2119="Totals:","End of Project",$A2118))</f>
        <v>Station</v>
      </c>
      <c r="B2119" s="473" t="str">
        <f>IF(ISNUMBER('Quantities Report'!$A2119), "",TRIM(CLEAN(SUBSTITUTE('Quantities Report'!$A2119, CHAR(160), " "))))</f>
        <v/>
      </c>
      <c r="C2119" s="475">
        <f>'Quantities Report'!$D2119</f>
        <v>0</v>
      </c>
    </row>
    <row r="2120" spans="1:3" x14ac:dyDescent="0.25">
      <c r="A2120" s="532" t="str">
        <f>IF(ISNUMBER(VALUE(SUBSTITUTE('Quantities Report'!$A2120,"+",""))), VALUE(SUBSTITUTE('Quantities Report'!$A2120,"+","")),IF('Quantities Report'!$A2120="Totals:","End of Project",$A2119))</f>
        <v>Station</v>
      </c>
      <c r="B2120" s="473" t="str">
        <f>IF(ISNUMBER('Quantities Report'!$A2120), "",TRIM(CLEAN(SUBSTITUTE('Quantities Report'!$A2120, CHAR(160), " "))))</f>
        <v/>
      </c>
      <c r="C2120" s="475">
        <f>'Quantities Report'!$D2120</f>
        <v>0</v>
      </c>
    </row>
    <row r="2121" spans="1:3" x14ac:dyDescent="0.25">
      <c r="A2121" s="532" t="str">
        <f>IF(ISNUMBER(VALUE(SUBSTITUTE('Quantities Report'!$A2121,"+",""))), VALUE(SUBSTITUTE('Quantities Report'!$A2121,"+","")),IF('Quantities Report'!$A2121="Totals:","End of Project",$A2120))</f>
        <v>Station</v>
      </c>
      <c r="B2121" s="473" t="str">
        <f>IF(ISNUMBER('Quantities Report'!$A2121), "",TRIM(CLEAN(SUBSTITUTE('Quantities Report'!$A2121, CHAR(160), " "))))</f>
        <v/>
      </c>
      <c r="C2121" s="475">
        <f>'Quantities Report'!$D2121</f>
        <v>0</v>
      </c>
    </row>
    <row r="2122" spans="1:3" x14ac:dyDescent="0.25">
      <c r="A2122" s="532" t="str">
        <f>IF(ISNUMBER(VALUE(SUBSTITUTE('Quantities Report'!$A2122,"+",""))), VALUE(SUBSTITUTE('Quantities Report'!$A2122,"+","")),IF('Quantities Report'!$A2122="Totals:","End of Project",$A2121))</f>
        <v>Station</v>
      </c>
      <c r="B2122" s="473" t="str">
        <f>IF(ISNUMBER('Quantities Report'!$A2122), "",TRIM(CLEAN(SUBSTITUTE('Quantities Report'!$A2122, CHAR(160), " "))))</f>
        <v/>
      </c>
      <c r="C2122" s="475">
        <f>'Quantities Report'!$D2122</f>
        <v>0</v>
      </c>
    </row>
    <row r="2123" spans="1:3" x14ac:dyDescent="0.25">
      <c r="A2123" s="532" t="str">
        <f>IF(ISNUMBER(VALUE(SUBSTITUTE('Quantities Report'!$A2123,"+",""))), VALUE(SUBSTITUTE('Quantities Report'!$A2123,"+","")),IF('Quantities Report'!$A2123="Totals:","End of Project",$A2122))</f>
        <v>Station</v>
      </c>
      <c r="B2123" s="473" t="str">
        <f>IF(ISNUMBER('Quantities Report'!$A2123), "",TRIM(CLEAN(SUBSTITUTE('Quantities Report'!$A2123, CHAR(160), " "))))</f>
        <v/>
      </c>
      <c r="C2123" s="475">
        <f>'Quantities Report'!$D2123</f>
        <v>0</v>
      </c>
    </row>
    <row r="2124" spans="1:3" x14ac:dyDescent="0.25">
      <c r="A2124" s="532" t="str">
        <f>IF(ISNUMBER(VALUE(SUBSTITUTE('Quantities Report'!$A2124,"+",""))), VALUE(SUBSTITUTE('Quantities Report'!$A2124,"+","")),IF('Quantities Report'!$A2124="Totals:","End of Project",$A2123))</f>
        <v>Station</v>
      </c>
      <c r="B2124" s="473" t="str">
        <f>IF(ISNUMBER('Quantities Report'!$A2124), "",TRIM(CLEAN(SUBSTITUTE('Quantities Report'!$A2124, CHAR(160), " "))))</f>
        <v/>
      </c>
      <c r="C2124" s="475">
        <f>'Quantities Report'!$D2124</f>
        <v>0</v>
      </c>
    </row>
    <row r="2125" spans="1:3" x14ac:dyDescent="0.25">
      <c r="A2125" s="532" t="str">
        <f>IF(ISNUMBER(VALUE(SUBSTITUTE('Quantities Report'!$A2125,"+",""))), VALUE(SUBSTITUTE('Quantities Report'!$A2125,"+","")),IF('Quantities Report'!$A2125="Totals:","End of Project",$A2124))</f>
        <v>Station</v>
      </c>
      <c r="B2125" s="473" t="str">
        <f>IF(ISNUMBER('Quantities Report'!$A2125), "",TRIM(CLEAN(SUBSTITUTE('Quantities Report'!$A2125, CHAR(160), " "))))</f>
        <v/>
      </c>
      <c r="C2125" s="475">
        <f>'Quantities Report'!$D2125</f>
        <v>0</v>
      </c>
    </row>
    <row r="2126" spans="1:3" x14ac:dyDescent="0.25">
      <c r="A2126" s="532" t="str">
        <f>IF(ISNUMBER(VALUE(SUBSTITUTE('Quantities Report'!$A2126,"+",""))), VALUE(SUBSTITUTE('Quantities Report'!$A2126,"+","")),IF('Quantities Report'!$A2126="Totals:","End of Project",$A2125))</f>
        <v>Station</v>
      </c>
      <c r="B2126" s="473" t="str">
        <f>IF(ISNUMBER('Quantities Report'!$A2126), "",TRIM(CLEAN(SUBSTITUTE('Quantities Report'!$A2126, CHAR(160), " "))))</f>
        <v/>
      </c>
      <c r="C2126" s="475">
        <f>'Quantities Report'!$D2126</f>
        <v>0</v>
      </c>
    </row>
    <row r="2127" spans="1:3" x14ac:dyDescent="0.25">
      <c r="A2127" s="532" t="str">
        <f>IF(ISNUMBER(VALUE(SUBSTITUTE('Quantities Report'!$A2127,"+",""))), VALUE(SUBSTITUTE('Quantities Report'!$A2127,"+","")),IF('Quantities Report'!$A2127="Totals:","End of Project",$A2126))</f>
        <v>Station</v>
      </c>
      <c r="B2127" s="473" t="str">
        <f>IF(ISNUMBER('Quantities Report'!$A2127), "",TRIM(CLEAN(SUBSTITUTE('Quantities Report'!$A2127, CHAR(160), " "))))</f>
        <v/>
      </c>
      <c r="C2127" s="475">
        <f>'Quantities Report'!$D2127</f>
        <v>0</v>
      </c>
    </row>
    <row r="2128" spans="1:3" x14ac:dyDescent="0.25">
      <c r="A2128" s="532" t="str">
        <f>IF(ISNUMBER(VALUE(SUBSTITUTE('Quantities Report'!$A2128,"+",""))), VALUE(SUBSTITUTE('Quantities Report'!$A2128,"+","")),IF('Quantities Report'!$A2128="Totals:","End of Project",$A2127))</f>
        <v>Station</v>
      </c>
      <c r="B2128" s="473" t="str">
        <f>IF(ISNUMBER('Quantities Report'!$A2128), "",TRIM(CLEAN(SUBSTITUTE('Quantities Report'!$A2128, CHAR(160), " "))))</f>
        <v/>
      </c>
      <c r="C2128" s="475">
        <f>'Quantities Report'!$D2128</f>
        <v>0</v>
      </c>
    </row>
    <row r="2129" spans="1:3" x14ac:dyDescent="0.25">
      <c r="A2129" s="532" t="str">
        <f>IF(ISNUMBER(VALUE(SUBSTITUTE('Quantities Report'!$A2129,"+",""))), VALUE(SUBSTITUTE('Quantities Report'!$A2129,"+","")),IF('Quantities Report'!$A2129="Totals:","End of Project",$A2128))</f>
        <v>Station</v>
      </c>
      <c r="B2129" s="473" t="str">
        <f>IF(ISNUMBER('Quantities Report'!$A2129), "",TRIM(CLEAN(SUBSTITUTE('Quantities Report'!$A2129, CHAR(160), " "))))</f>
        <v/>
      </c>
      <c r="C2129" s="475">
        <f>'Quantities Report'!$D2129</f>
        <v>0</v>
      </c>
    </row>
    <row r="2130" spans="1:3" x14ac:dyDescent="0.25">
      <c r="A2130" s="532" t="str">
        <f>IF(ISNUMBER(VALUE(SUBSTITUTE('Quantities Report'!$A2130,"+",""))), VALUE(SUBSTITUTE('Quantities Report'!$A2130,"+","")),IF('Quantities Report'!$A2130="Totals:","End of Project",$A2129))</f>
        <v>Station</v>
      </c>
      <c r="B2130" s="473" t="str">
        <f>IF(ISNUMBER('Quantities Report'!$A2130), "",TRIM(CLEAN(SUBSTITUTE('Quantities Report'!$A2130, CHAR(160), " "))))</f>
        <v/>
      </c>
      <c r="C2130" s="475">
        <f>'Quantities Report'!$D2130</f>
        <v>0</v>
      </c>
    </row>
    <row r="2131" spans="1:3" x14ac:dyDescent="0.25">
      <c r="A2131" s="532" t="str">
        <f>IF(ISNUMBER(VALUE(SUBSTITUTE('Quantities Report'!$A2131,"+",""))), VALUE(SUBSTITUTE('Quantities Report'!$A2131,"+","")),IF('Quantities Report'!$A2131="Totals:","End of Project",$A2130))</f>
        <v>Station</v>
      </c>
      <c r="B2131" s="473" t="str">
        <f>IF(ISNUMBER('Quantities Report'!$A2131), "",TRIM(CLEAN(SUBSTITUTE('Quantities Report'!$A2131, CHAR(160), " "))))</f>
        <v/>
      </c>
      <c r="C2131" s="475">
        <f>'Quantities Report'!$D2131</f>
        <v>0</v>
      </c>
    </row>
    <row r="2132" spans="1:3" x14ac:dyDescent="0.25">
      <c r="A2132" s="532" t="str">
        <f>IF(ISNUMBER(VALUE(SUBSTITUTE('Quantities Report'!$A2132,"+",""))), VALUE(SUBSTITUTE('Quantities Report'!$A2132,"+","")),IF('Quantities Report'!$A2132="Totals:","End of Project",$A2131))</f>
        <v>Station</v>
      </c>
      <c r="B2132" s="473" t="str">
        <f>IF(ISNUMBER('Quantities Report'!$A2132), "",TRIM(CLEAN(SUBSTITUTE('Quantities Report'!$A2132, CHAR(160), " "))))</f>
        <v/>
      </c>
      <c r="C2132" s="475">
        <f>'Quantities Report'!$D2132</f>
        <v>0</v>
      </c>
    </row>
    <row r="2133" spans="1:3" x14ac:dyDescent="0.25">
      <c r="A2133" s="532" t="str">
        <f>IF(ISNUMBER(VALUE(SUBSTITUTE('Quantities Report'!$A2133,"+",""))), VALUE(SUBSTITUTE('Quantities Report'!$A2133,"+","")),IF('Quantities Report'!$A2133="Totals:","End of Project",$A2132))</f>
        <v>Station</v>
      </c>
      <c r="B2133" s="473" t="str">
        <f>IF(ISNUMBER('Quantities Report'!$A2133), "",TRIM(CLEAN(SUBSTITUTE('Quantities Report'!$A2133, CHAR(160), " "))))</f>
        <v/>
      </c>
      <c r="C2133" s="475">
        <f>'Quantities Report'!$D2133</f>
        <v>0</v>
      </c>
    </row>
    <row r="2134" spans="1:3" x14ac:dyDescent="0.25">
      <c r="A2134" s="532" t="str">
        <f>IF(ISNUMBER(VALUE(SUBSTITUTE('Quantities Report'!$A2134,"+",""))), VALUE(SUBSTITUTE('Quantities Report'!$A2134,"+","")),IF('Quantities Report'!$A2134="Totals:","End of Project",$A2133))</f>
        <v>Station</v>
      </c>
      <c r="B2134" s="473" t="str">
        <f>IF(ISNUMBER('Quantities Report'!$A2134), "",TRIM(CLEAN(SUBSTITUTE('Quantities Report'!$A2134, CHAR(160), " "))))</f>
        <v/>
      </c>
      <c r="C2134" s="475">
        <f>'Quantities Report'!$D2134</f>
        <v>0</v>
      </c>
    </row>
    <row r="2135" spans="1:3" x14ac:dyDescent="0.25">
      <c r="A2135" s="532" t="str">
        <f>IF(ISNUMBER(VALUE(SUBSTITUTE('Quantities Report'!$A2135,"+",""))), VALUE(SUBSTITUTE('Quantities Report'!$A2135,"+","")),IF('Quantities Report'!$A2135="Totals:","End of Project",$A2134))</f>
        <v>Station</v>
      </c>
      <c r="B2135" s="473" t="str">
        <f>IF(ISNUMBER('Quantities Report'!$A2135), "",TRIM(CLEAN(SUBSTITUTE('Quantities Report'!$A2135, CHAR(160), " "))))</f>
        <v/>
      </c>
      <c r="C2135" s="475">
        <f>'Quantities Report'!$D2135</f>
        <v>0</v>
      </c>
    </row>
    <row r="2136" spans="1:3" x14ac:dyDescent="0.25">
      <c r="A2136" s="532" t="str">
        <f>IF(ISNUMBER(VALUE(SUBSTITUTE('Quantities Report'!$A2136,"+",""))), VALUE(SUBSTITUTE('Quantities Report'!$A2136,"+","")),IF('Quantities Report'!$A2136="Totals:","End of Project",$A2135))</f>
        <v>Station</v>
      </c>
      <c r="B2136" s="473" t="str">
        <f>IF(ISNUMBER('Quantities Report'!$A2136), "",TRIM(CLEAN(SUBSTITUTE('Quantities Report'!$A2136, CHAR(160), " "))))</f>
        <v/>
      </c>
      <c r="C2136" s="475">
        <f>'Quantities Report'!$D2136</f>
        <v>0</v>
      </c>
    </row>
    <row r="2137" spans="1:3" x14ac:dyDescent="0.25">
      <c r="A2137" s="532" t="str">
        <f>IF(ISNUMBER(VALUE(SUBSTITUTE('Quantities Report'!$A2137,"+",""))), VALUE(SUBSTITUTE('Quantities Report'!$A2137,"+","")),IF('Quantities Report'!$A2137="Totals:","End of Project",$A2136))</f>
        <v>Station</v>
      </c>
      <c r="B2137" s="473" t="str">
        <f>IF(ISNUMBER('Quantities Report'!$A2137), "",TRIM(CLEAN(SUBSTITUTE('Quantities Report'!$A2137, CHAR(160), " "))))</f>
        <v/>
      </c>
      <c r="C2137" s="475">
        <f>'Quantities Report'!$D2137</f>
        <v>0</v>
      </c>
    </row>
    <row r="2138" spans="1:3" x14ac:dyDescent="0.25">
      <c r="A2138" s="532" t="str">
        <f>IF(ISNUMBER(VALUE(SUBSTITUTE('Quantities Report'!$A2138,"+",""))), VALUE(SUBSTITUTE('Quantities Report'!$A2138,"+","")),IF('Quantities Report'!$A2138="Totals:","End of Project",$A2137))</f>
        <v>Station</v>
      </c>
      <c r="B2138" s="473" t="str">
        <f>IF(ISNUMBER('Quantities Report'!$A2138), "",TRIM(CLEAN(SUBSTITUTE('Quantities Report'!$A2138, CHAR(160), " "))))</f>
        <v/>
      </c>
      <c r="C2138" s="475">
        <f>'Quantities Report'!$D2138</f>
        <v>0</v>
      </c>
    </row>
    <row r="2139" spans="1:3" x14ac:dyDescent="0.25">
      <c r="A2139" s="532" t="str">
        <f>IF(ISNUMBER(VALUE(SUBSTITUTE('Quantities Report'!$A2139,"+",""))), VALUE(SUBSTITUTE('Quantities Report'!$A2139,"+","")),IF('Quantities Report'!$A2139="Totals:","End of Project",$A2138))</f>
        <v>Station</v>
      </c>
      <c r="B2139" s="473" t="str">
        <f>IF(ISNUMBER('Quantities Report'!$A2139), "",TRIM(CLEAN(SUBSTITUTE('Quantities Report'!$A2139, CHAR(160), " "))))</f>
        <v/>
      </c>
      <c r="C2139" s="475">
        <f>'Quantities Report'!$D2139</f>
        <v>0</v>
      </c>
    </row>
    <row r="2140" spans="1:3" x14ac:dyDescent="0.25">
      <c r="A2140" s="532" t="str">
        <f>IF(ISNUMBER(VALUE(SUBSTITUTE('Quantities Report'!$A2140,"+",""))), VALUE(SUBSTITUTE('Quantities Report'!$A2140,"+","")),IF('Quantities Report'!$A2140="Totals:","End of Project",$A2139))</f>
        <v>Station</v>
      </c>
      <c r="B2140" s="473" t="str">
        <f>IF(ISNUMBER('Quantities Report'!$A2140), "",TRIM(CLEAN(SUBSTITUTE('Quantities Report'!$A2140, CHAR(160), " "))))</f>
        <v/>
      </c>
      <c r="C2140" s="475">
        <f>'Quantities Report'!$D2140</f>
        <v>0</v>
      </c>
    </row>
    <row r="2141" spans="1:3" x14ac:dyDescent="0.25">
      <c r="A2141" s="532" t="str">
        <f>IF(ISNUMBER(VALUE(SUBSTITUTE('Quantities Report'!$A2141,"+",""))), VALUE(SUBSTITUTE('Quantities Report'!$A2141,"+","")),IF('Quantities Report'!$A2141="Totals:","End of Project",$A2140))</f>
        <v>Station</v>
      </c>
      <c r="B2141" s="473" t="str">
        <f>IF(ISNUMBER('Quantities Report'!$A2141), "",TRIM(CLEAN(SUBSTITUTE('Quantities Report'!$A2141, CHAR(160), " "))))</f>
        <v/>
      </c>
      <c r="C2141" s="475">
        <f>'Quantities Report'!$D2141</f>
        <v>0</v>
      </c>
    </row>
    <row r="2142" spans="1:3" x14ac:dyDescent="0.25">
      <c r="A2142" s="532" t="str">
        <f>IF(ISNUMBER(VALUE(SUBSTITUTE('Quantities Report'!$A2142,"+",""))), VALUE(SUBSTITUTE('Quantities Report'!$A2142,"+","")),IF('Quantities Report'!$A2142="Totals:","End of Project",$A2141))</f>
        <v>Station</v>
      </c>
      <c r="B2142" s="473" t="str">
        <f>IF(ISNUMBER('Quantities Report'!$A2142), "",TRIM(CLEAN(SUBSTITUTE('Quantities Report'!$A2142, CHAR(160), " "))))</f>
        <v/>
      </c>
      <c r="C2142" s="475">
        <f>'Quantities Report'!$D2142</f>
        <v>0</v>
      </c>
    </row>
    <row r="2143" spans="1:3" x14ac:dyDescent="0.25">
      <c r="A2143" s="532" t="str">
        <f>IF(ISNUMBER(VALUE(SUBSTITUTE('Quantities Report'!$A2143,"+",""))), VALUE(SUBSTITUTE('Quantities Report'!$A2143,"+","")),IF('Quantities Report'!$A2143="Totals:","End of Project",$A2142))</f>
        <v>Station</v>
      </c>
      <c r="B2143" s="473" t="str">
        <f>IF(ISNUMBER('Quantities Report'!$A2143), "",TRIM(CLEAN(SUBSTITUTE('Quantities Report'!$A2143, CHAR(160), " "))))</f>
        <v/>
      </c>
      <c r="C2143" s="475">
        <f>'Quantities Report'!$D2143</f>
        <v>0</v>
      </c>
    </row>
    <row r="2144" spans="1:3" x14ac:dyDescent="0.25">
      <c r="A2144" s="532" t="str">
        <f>IF(ISNUMBER(VALUE(SUBSTITUTE('Quantities Report'!$A2144,"+",""))), VALUE(SUBSTITUTE('Quantities Report'!$A2144,"+","")),IF('Quantities Report'!$A2144="Totals:","End of Project",$A2143))</f>
        <v>Station</v>
      </c>
      <c r="B2144" s="473" t="str">
        <f>IF(ISNUMBER('Quantities Report'!$A2144), "",TRIM(CLEAN(SUBSTITUTE('Quantities Report'!$A2144, CHAR(160), " "))))</f>
        <v/>
      </c>
      <c r="C2144" s="475">
        <f>'Quantities Report'!$D2144</f>
        <v>0</v>
      </c>
    </row>
    <row r="2145" spans="1:3" x14ac:dyDescent="0.25">
      <c r="A2145" s="532" t="str">
        <f>IF(ISNUMBER(VALUE(SUBSTITUTE('Quantities Report'!$A2145,"+",""))), VALUE(SUBSTITUTE('Quantities Report'!$A2145,"+","")),IF('Quantities Report'!$A2145="Totals:","End of Project",$A2144))</f>
        <v>Station</v>
      </c>
      <c r="B2145" s="473" t="str">
        <f>IF(ISNUMBER('Quantities Report'!$A2145), "",TRIM(CLEAN(SUBSTITUTE('Quantities Report'!$A2145, CHAR(160), " "))))</f>
        <v/>
      </c>
      <c r="C2145" s="475">
        <f>'Quantities Report'!$D2145</f>
        <v>0</v>
      </c>
    </row>
    <row r="2146" spans="1:3" x14ac:dyDescent="0.25">
      <c r="A2146" s="532" t="str">
        <f>IF(ISNUMBER(VALUE(SUBSTITUTE('Quantities Report'!$A2146,"+",""))), VALUE(SUBSTITUTE('Quantities Report'!$A2146,"+","")),IF('Quantities Report'!$A2146="Totals:","End of Project",$A2145))</f>
        <v>Station</v>
      </c>
      <c r="B2146" s="473" t="str">
        <f>IF(ISNUMBER('Quantities Report'!$A2146), "",TRIM(CLEAN(SUBSTITUTE('Quantities Report'!$A2146, CHAR(160), " "))))</f>
        <v/>
      </c>
      <c r="C2146" s="475">
        <f>'Quantities Report'!$D2146</f>
        <v>0</v>
      </c>
    </row>
    <row r="2147" spans="1:3" x14ac:dyDescent="0.25">
      <c r="A2147" s="532" t="str">
        <f>IF(ISNUMBER(VALUE(SUBSTITUTE('Quantities Report'!$A2147,"+",""))), VALUE(SUBSTITUTE('Quantities Report'!$A2147,"+","")),IF('Quantities Report'!$A2147="Totals:","End of Project",$A2146))</f>
        <v>Station</v>
      </c>
      <c r="B2147" s="473" t="str">
        <f>IF(ISNUMBER('Quantities Report'!$A2147), "",TRIM(CLEAN(SUBSTITUTE('Quantities Report'!$A2147, CHAR(160), " "))))</f>
        <v/>
      </c>
      <c r="C2147" s="475">
        <f>'Quantities Report'!$D2147</f>
        <v>0</v>
      </c>
    </row>
    <row r="2148" spans="1:3" x14ac:dyDescent="0.25">
      <c r="A2148" s="532" t="str">
        <f>IF(ISNUMBER(VALUE(SUBSTITUTE('Quantities Report'!$A2148,"+",""))), VALUE(SUBSTITUTE('Quantities Report'!$A2148,"+","")),IF('Quantities Report'!$A2148="Totals:","End of Project",$A2147))</f>
        <v>Station</v>
      </c>
      <c r="B2148" s="473" t="str">
        <f>IF(ISNUMBER('Quantities Report'!$A2148), "",TRIM(CLEAN(SUBSTITUTE('Quantities Report'!$A2148, CHAR(160), " "))))</f>
        <v/>
      </c>
      <c r="C2148" s="475">
        <f>'Quantities Report'!$D2148</f>
        <v>0</v>
      </c>
    </row>
    <row r="2149" spans="1:3" x14ac:dyDescent="0.25">
      <c r="A2149" s="532" t="str">
        <f>IF(ISNUMBER(VALUE(SUBSTITUTE('Quantities Report'!$A2149,"+",""))), VALUE(SUBSTITUTE('Quantities Report'!$A2149,"+","")),IF('Quantities Report'!$A2149="Totals:","End of Project",$A2148))</f>
        <v>Station</v>
      </c>
      <c r="B2149" s="473" t="str">
        <f>IF(ISNUMBER('Quantities Report'!$A2149), "",TRIM(CLEAN(SUBSTITUTE('Quantities Report'!$A2149, CHAR(160), " "))))</f>
        <v/>
      </c>
      <c r="C2149" s="475">
        <f>'Quantities Report'!$D2149</f>
        <v>0</v>
      </c>
    </row>
    <row r="2150" spans="1:3" x14ac:dyDescent="0.25">
      <c r="A2150" s="532" t="str">
        <f>IF(ISNUMBER(VALUE(SUBSTITUTE('Quantities Report'!$A2150,"+",""))), VALUE(SUBSTITUTE('Quantities Report'!$A2150,"+","")),IF('Quantities Report'!$A2150="Totals:","End of Project",$A2149))</f>
        <v>Station</v>
      </c>
      <c r="B2150" s="473" t="str">
        <f>IF(ISNUMBER('Quantities Report'!$A2150), "",TRIM(CLEAN(SUBSTITUTE('Quantities Report'!$A2150, CHAR(160), " "))))</f>
        <v/>
      </c>
      <c r="C2150" s="475">
        <f>'Quantities Report'!$D2150</f>
        <v>0</v>
      </c>
    </row>
    <row r="2151" spans="1:3" x14ac:dyDescent="0.25">
      <c r="A2151" s="532" t="str">
        <f>IF(ISNUMBER(VALUE(SUBSTITUTE('Quantities Report'!$A2151,"+",""))), VALUE(SUBSTITUTE('Quantities Report'!$A2151,"+","")),IF('Quantities Report'!$A2151="Totals:","End of Project",$A2150))</f>
        <v>Station</v>
      </c>
      <c r="B2151" s="473" t="str">
        <f>IF(ISNUMBER('Quantities Report'!$A2151), "",TRIM(CLEAN(SUBSTITUTE('Quantities Report'!$A2151, CHAR(160), " "))))</f>
        <v/>
      </c>
      <c r="C2151" s="475">
        <f>'Quantities Report'!$D2151</f>
        <v>0</v>
      </c>
    </row>
    <row r="2152" spans="1:3" x14ac:dyDescent="0.25">
      <c r="A2152" s="532" t="str">
        <f>IF(ISNUMBER(VALUE(SUBSTITUTE('Quantities Report'!$A2152,"+",""))), VALUE(SUBSTITUTE('Quantities Report'!$A2152,"+","")),IF('Quantities Report'!$A2152="Totals:","End of Project",$A2151))</f>
        <v>Station</v>
      </c>
      <c r="B2152" s="473" t="str">
        <f>IF(ISNUMBER('Quantities Report'!$A2152), "",TRIM(CLEAN(SUBSTITUTE('Quantities Report'!$A2152, CHAR(160), " "))))</f>
        <v/>
      </c>
      <c r="C2152" s="475">
        <f>'Quantities Report'!$D2152</f>
        <v>0</v>
      </c>
    </row>
    <row r="2153" spans="1:3" x14ac:dyDescent="0.25">
      <c r="A2153" s="532" t="str">
        <f>IF(ISNUMBER(VALUE(SUBSTITUTE('Quantities Report'!$A2153,"+",""))), VALUE(SUBSTITUTE('Quantities Report'!$A2153,"+","")),IF('Quantities Report'!$A2153="Totals:","End of Project",$A2152))</f>
        <v>Station</v>
      </c>
      <c r="B2153" s="473" t="str">
        <f>IF(ISNUMBER('Quantities Report'!$A2153), "",TRIM(CLEAN(SUBSTITUTE('Quantities Report'!$A2153, CHAR(160), " "))))</f>
        <v/>
      </c>
      <c r="C2153" s="475">
        <f>'Quantities Report'!$D2153</f>
        <v>0</v>
      </c>
    </row>
    <row r="2154" spans="1:3" x14ac:dyDescent="0.25">
      <c r="A2154" s="532" t="str">
        <f>IF(ISNUMBER(VALUE(SUBSTITUTE('Quantities Report'!$A2154,"+",""))), VALUE(SUBSTITUTE('Quantities Report'!$A2154,"+","")),IF('Quantities Report'!$A2154="Totals:","End of Project",$A2153))</f>
        <v>Station</v>
      </c>
      <c r="B2154" s="473" t="str">
        <f>IF(ISNUMBER('Quantities Report'!$A2154), "",TRIM(CLEAN(SUBSTITUTE('Quantities Report'!$A2154, CHAR(160), " "))))</f>
        <v/>
      </c>
      <c r="C2154" s="475">
        <f>'Quantities Report'!$D2154</f>
        <v>0</v>
      </c>
    </row>
    <row r="2155" spans="1:3" x14ac:dyDescent="0.25">
      <c r="A2155" s="532" t="str">
        <f>IF(ISNUMBER(VALUE(SUBSTITUTE('Quantities Report'!$A2155,"+",""))), VALUE(SUBSTITUTE('Quantities Report'!$A2155,"+","")),IF('Quantities Report'!$A2155="Totals:","End of Project",$A2154))</f>
        <v>Station</v>
      </c>
      <c r="B2155" s="473" t="str">
        <f>IF(ISNUMBER('Quantities Report'!$A2155), "",TRIM(CLEAN(SUBSTITUTE('Quantities Report'!$A2155, CHAR(160), " "))))</f>
        <v/>
      </c>
      <c r="C2155" s="475">
        <f>'Quantities Report'!$D2155</f>
        <v>0</v>
      </c>
    </row>
    <row r="2156" spans="1:3" x14ac:dyDescent="0.25">
      <c r="A2156" s="532" t="str">
        <f>IF(ISNUMBER(VALUE(SUBSTITUTE('Quantities Report'!$A2156,"+",""))), VALUE(SUBSTITUTE('Quantities Report'!$A2156,"+","")),IF('Quantities Report'!$A2156="Totals:","End of Project",$A2155))</f>
        <v>Station</v>
      </c>
      <c r="B2156" s="473" t="str">
        <f>IF(ISNUMBER('Quantities Report'!$A2156), "",TRIM(CLEAN(SUBSTITUTE('Quantities Report'!$A2156, CHAR(160), " "))))</f>
        <v/>
      </c>
      <c r="C2156" s="475">
        <f>'Quantities Report'!$D2156</f>
        <v>0</v>
      </c>
    </row>
    <row r="2157" spans="1:3" x14ac:dyDescent="0.25">
      <c r="A2157" s="532" t="str">
        <f>IF(ISNUMBER(VALUE(SUBSTITUTE('Quantities Report'!$A2157,"+",""))), VALUE(SUBSTITUTE('Quantities Report'!$A2157,"+","")),IF('Quantities Report'!$A2157="Totals:","End of Project",$A2156))</f>
        <v>Station</v>
      </c>
      <c r="B2157" s="473" t="str">
        <f>IF(ISNUMBER('Quantities Report'!$A2157), "",TRIM(CLEAN(SUBSTITUTE('Quantities Report'!$A2157, CHAR(160), " "))))</f>
        <v/>
      </c>
      <c r="C2157" s="475">
        <f>'Quantities Report'!$D2157</f>
        <v>0</v>
      </c>
    </row>
    <row r="2158" spans="1:3" x14ac:dyDescent="0.25">
      <c r="A2158" s="532" t="str">
        <f>IF(ISNUMBER(VALUE(SUBSTITUTE('Quantities Report'!$A2158,"+",""))), VALUE(SUBSTITUTE('Quantities Report'!$A2158,"+","")),IF('Quantities Report'!$A2158="Totals:","End of Project",$A2157))</f>
        <v>Station</v>
      </c>
      <c r="B2158" s="473" t="str">
        <f>IF(ISNUMBER('Quantities Report'!$A2158), "",TRIM(CLEAN(SUBSTITUTE('Quantities Report'!$A2158, CHAR(160), " "))))</f>
        <v/>
      </c>
      <c r="C2158" s="475">
        <f>'Quantities Report'!$D2158</f>
        <v>0</v>
      </c>
    </row>
    <row r="2159" spans="1:3" x14ac:dyDescent="0.25">
      <c r="A2159" s="532" t="str">
        <f>IF(ISNUMBER(VALUE(SUBSTITUTE('Quantities Report'!$A2159,"+",""))), VALUE(SUBSTITUTE('Quantities Report'!$A2159,"+","")),IF('Quantities Report'!$A2159="Totals:","End of Project",$A2158))</f>
        <v>Station</v>
      </c>
      <c r="B2159" s="473" t="str">
        <f>IF(ISNUMBER('Quantities Report'!$A2159), "",TRIM(CLEAN(SUBSTITUTE('Quantities Report'!$A2159, CHAR(160), " "))))</f>
        <v/>
      </c>
      <c r="C2159" s="475">
        <f>'Quantities Report'!$D2159</f>
        <v>0</v>
      </c>
    </row>
    <row r="2160" spans="1:3" x14ac:dyDescent="0.25">
      <c r="A2160" s="532" t="str">
        <f>IF(ISNUMBER(VALUE(SUBSTITUTE('Quantities Report'!$A2160,"+",""))), VALUE(SUBSTITUTE('Quantities Report'!$A2160,"+","")),IF('Quantities Report'!$A2160="Totals:","End of Project",$A2159))</f>
        <v>Station</v>
      </c>
      <c r="B2160" s="473" t="str">
        <f>IF(ISNUMBER('Quantities Report'!$A2160), "",TRIM(CLEAN(SUBSTITUTE('Quantities Report'!$A2160, CHAR(160), " "))))</f>
        <v/>
      </c>
      <c r="C2160" s="475">
        <f>'Quantities Report'!$D2160</f>
        <v>0</v>
      </c>
    </row>
    <row r="2161" spans="1:3" x14ac:dyDescent="0.25">
      <c r="A2161" s="532" t="str">
        <f>IF(ISNUMBER(VALUE(SUBSTITUTE('Quantities Report'!$A2161,"+",""))), VALUE(SUBSTITUTE('Quantities Report'!$A2161,"+","")),IF('Quantities Report'!$A2161="Totals:","End of Project",$A2160))</f>
        <v>Station</v>
      </c>
      <c r="B2161" s="473" t="str">
        <f>IF(ISNUMBER('Quantities Report'!$A2161), "",TRIM(CLEAN(SUBSTITUTE('Quantities Report'!$A2161, CHAR(160), " "))))</f>
        <v/>
      </c>
      <c r="C2161" s="475">
        <f>'Quantities Report'!$D2161</f>
        <v>0</v>
      </c>
    </row>
    <row r="2162" spans="1:3" x14ac:dyDescent="0.25">
      <c r="A2162" s="532" t="str">
        <f>IF(ISNUMBER(VALUE(SUBSTITUTE('Quantities Report'!$A2162,"+",""))), VALUE(SUBSTITUTE('Quantities Report'!$A2162,"+","")),IF('Quantities Report'!$A2162="Totals:","End of Project",$A2161))</f>
        <v>Station</v>
      </c>
      <c r="B2162" s="473" t="str">
        <f>IF(ISNUMBER('Quantities Report'!$A2162), "",TRIM(CLEAN(SUBSTITUTE('Quantities Report'!$A2162, CHAR(160), " "))))</f>
        <v/>
      </c>
      <c r="C2162" s="475">
        <f>'Quantities Report'!$D2162</f>
        <v>0</v>
      </c>
    </row>
    <row r="2163" spans="1:3" x14ac:dyDescent="0.25">
      <c r="A2163" s="532" t="str">
        <f>IF(ISNUMBER(VALUE(SUBSTITUTE('Quantities Report'!$A2163,"+",""))), VALUE(SUBSTITUTE('Quantities Report'!$A2163,"+","")),IF('Quantities Report'!$A2163="Totals:","End of Project",$A2162))</f>
        <v>Station</v>
      </c>
      <c r="B2163" s="473" t="str">
        <f>IF(ISNUMBER('Quantities Report'!$A2163), "",TRIM(CLEAN(SUBSTITUTE('Quantities Report'!$A2163, CHAR(160), " "))))</f>
        <v/>
      </c>
      <c r="C2163" s="475">
        <f>'Quantities Report'!$D2163</f>
        <v>0</v>
      </c>
    </row>
    <row r="2164" spans="1:3" x14ac:dyDescent="0.25">
      <c r="A2164" s="532" t="str">
        <f>IF(ISNUMBER(VALUE(SUBSTITUTE('Quantities Report'!$A2164,"+",""))), VALUE(SUBSTITUTE('Quantities Report'!$A2164,"+","")),IF('Quantities Report'!$A2164="Totals:","End of Project",$A2163))</f>
        <v>Station</v>
      </c>
      <c r="B2164" s="473" t="str">
        <f>IF(ISNUMBER('Quantities Report'!$A2164), "",TRIM(CLEAN(SUBSTITUTE('Quantities Report'!$A2164, CHAR(160), " "))))</f>
        <v/>
      </c>
      <c r="C2164" s="475">
        <f>'Quantities Report'!$D2164</f>
        <v>0</v>
      </c>
    </row>
    <row r="2165" spans="1:3" x14ac:dyDescent="0.25">
      <c r="A2165" s="532" t="str">
        <f>IF(ISNUMBER(VALUE(SUBSTITUTE('Quantities Report'!$A2165,"+",""))), VALUE(SUBSTITUTE('Quantities Report'!$A2165,"+","")),IF('Quantities Report'!$A2165="Totals:","End of Project",$A2164))</f>
        <v>Station</v>
      </c>
      <c r="B2165" s="473" t="str">
        <f>IF(ISNUMBER('Quantities Report'!$A2165), "",TRIM(CLEAN(SUBSTITUTE('Quantities Report'!$A2165, CHAR(160), " "))))</f>
        <v/>
      </c>
      <c r="C2165" s="475">
        <f>'Quantities Report'!$D2165</f>
        <v>0</v>
      </c>
    </row>
    <row r="2166" spans="1:3" x14ac:dyDescent="0.25">
      <c r="A2166" s="532" t="str">
        <f>IF(ISNUMBER(VALUE(SUBSTITUTE('Quantities Report'!$A2166,"+",""))), VALUE(SUBSTITUTE('Quantities Report'!$A2166,"+","")),IF('Quantities Report'!$A2166="Totals:","End of Project",$A2165))</f>
        <v>Station</v>
      </c>
      <c r="B2166" s="473" t="str">
        <f>IF(ISNUMBER('Quantities Report'!$A2166), "",TRIM(CLEAN(SUBSTITUTE('Quantities Report'!$A2166, CHAR(160), " "))))</f>
        <v/>
      </c>
      <c r="C2166" s="475">
        <f>'Quantities Report'!$D2166</f>
        <v>0</v>
      </c>
    </row>
    <row r="2167" spans="1:3" x14ac:dyDescent="0.25">
      <c r="A2167" s="532" t="str">
        <f>IF(ISNUMBER(VALUE(SUBSTITUTE('Quantities Report'!$A2167,"+",""))), VALUE(SUBSTITUTE('Quantities Report'!$A2167,"+","")),IF('Quantities Report'!$A2167="Totals:","End of Project",$A2166))</f>
        <v>Station</v>
      </c>
      <c r="B2167" s="473" t="str">
        <f>IF(ISNUMBER('Quantities Report'!$A2167), "",TRIM(CLEAN(SUBSTITUTE('Quantities Report'!$A2167, CHAR(160), " "))))</f>
        <v/>
      </c>
      <c r="C2167" s="475">
        <f>'Quantities Report'!$D2167</f>
        <v>0</v>
      </c>
    </row>
    <row r="2168" spans="1:3" x14ac:dyDescent="0.25">
      <c r="A2168" s="532" t="str">
        <f>IF(ISNUMBER(VALUE(SUBSTITUTE('Quantities Report'!$A2168,"+",""))), VALUE(SUBSTITUTE('Quantities Report'!$A2168,"+","")),IF('Quantities Report'!$A2168="Totals:","End of Project",$A2167))</f>
        <v>Station</v>
      </c>
      <c r="B2168" s="473" t="str">
        <f>IF(ISNUMBER('Quantities Report'!$A2168), "",TRIM(CLEAN(SUBSTITUTE('Quantities Report'!$A2168, CHAR(160), " "))))</f>
        <v/>
      </c>
      <c r="C2168" s="475">
        <f>'Quantities Report'!$D2168</f>
        <v>0</v>
      </c>
    </row>
    <row r="2169" spans="1:3" x14ac:dyDescent="0.25">
      <c r="A2169" s="532" t="str">
        <f>IF(ISNUMBER(VALUE(SUBSTITUTE('Quantities Report'!$A2169,"+",""))), VALUE(SUBSTITUTE('Quantities Report'!$A2169,"+","")),IF('Quantities Report'!$A2169="Totals:","End of Project",$A2168))</f>
        <v>Station</v>
      </c>
      <c r="B2169" s="473" t="str">
        <f>IF(ISNUMBER('Quantities Report'!$A2169), "",TRIM(CLEAN(SUBSTITUTE('Quantities Report'!$A2169, CHAR(160), " "))))</f>
        <v/>
      </c>
      <c r="C2169" s="475">
        <f>'Quantities Report'!$D2169</f>
        <v>0</v>
      </c>
    </row>
    <row r="2170" spans="1:3" x14ac:dyDescent="0.25">
      <c r="A2170" s="532" t="str">
        <f>IF(ISNUMBER(VALUE(SUBSTITUTE('Quantities Report'!$A2170,"+",""))), VALUE(SUBSTITUTE('Quantities Report'!$A2170,"+","")),IF('Quantities Report'!$A2170="Totals:","End of Project",$A2169))</f>
        <v>Station</v>
      </c>
      <c r="B2170" s="473" t="str">
        <f>IF(ISNUMBER('Quantities Report'!$A2170), "",TRIM(CLEAN(SUBSTITUTE('Quantities Report'!$A2170, CHAR(160), " "))))</f>
        <v/>
      </c>
      <c r="C2170" s="475">
        <f>'Quantities Report'!$D2170</f>
        <v>0</v>
      </c>
    </row>
    <row r="2171" spans="1:3" x14ac:dyDescent="0.25">
      <c r="A2171" s="532" t="str">
        <f>IF(ISNUMBER(VALUE(SUBSTITUTE('Quantities Report'!$A2171,"+",""))), VALUE(SUBSTITUTE('Quantities Report'!$A2171,"+","")),IF('Quantities Report'!$A2171="Totals:","End of Project",$A2170))</f>
        <v>Station</v>
      </c>
      <c r="B2171" s="473" t="str">
        <f>IF(ISNUMBER('Quantities Report'!$A2171), "",TRIM(CLEAN(SUBSTITUTE('Quantities Report'!$A2171, CHAR(160), " "))))</f>
        <v/>
      </c>
      <c r="C2171" s="475">
        <f>'Quantities Report'!$D2171</f>
        <v>0</v>
      </c>
    </row>
    <row r="2172" spans="1:3" x14ac:dyDescent="0.25">
      <c r="A2172" s="532" t="str">
        <f>IF(ISNUMBER(VALUE(SUBSTITUTE('Quantities Report'!$A2172,"+",""))), VALUE(SUBSTITUTE('Quantities Report'!$A2172,"+","")),IF('Quantities Report'!$A2172="Totals:","End of Project",$A2171))</f>
        <v>Station</v>
      </c>
      <c r="B2172" s="473" t="str">
        <f>IF(ISNUMBER('Quantities Report'!$A2172), "",TRIM(CLEAN(SUBSTITUTE('Quantities Report'!$A2172, CHAR(160), " "))))</f>
        <v/>
      </c>
      <c r="C2172" s="475">
        <f>'Quantities Report'!$D2172</f>
        <v>0</v>
      </c>
    </row>
    <row r="2173" spans="1:3" x14ac:dyDescent="0.25">
      <c r="A2173" s="532" t="str">
        <f>IF(ISNUMBER(VALUE(SUBSTITUTE('Quantities Report'!$A2173,"+",""))), VALUE(SUBSTITUTE('Quantities Report'!$A2173,"+","")),IF('Quantities Report'!$A2173="Totals:","End of Project",$A2172))</f>
        <v>Station</v>
      </c>
      <c r="B2173" s="473" t="str">
        <f>IF(ISNUMBER('Quantities Report'!$A2173), "",TRIM(CLEAN(SUBSTITUTE('Quantities Report'!$A2173, CHAR(160), " "))))</f>
        <v/>
      </c>
      <c r="C2173" s="475">
        <f>'Quantities Report'!$D2173</f>
        <v>0</v>
      </c>
    </row>
    <row r="2174" spans="1:3" x14ac:dyDescent="0.25">
      <c r="A2174" s="532" t="str">
        <f>IF(ISNUMBER(VALUE(SUBSTITUTE('Quantities Report'!$A2174,"+",""))), VALUE(SUBSTITUTE('Quantities Report'!$A2174,"+","")),IF('Quantities Report'!$A2174="Totals:","End of Project",$A2173))</f>
        <v>Station</v>
      </c>
      <c r="B2174" s="473" t="str">
        <f>IF(ISNUMBER('Quantities Report'!$A2174), "",TRIM(CLEAN(SUBSTITUTE('Quantities Report'!$A2174, CHAR(160), " "))))</f>
        <v/>
      </c>
      <c r="C2174" s="475">
        <f>'Quantities Report'!$D2174</f>
        <v>0</v>
      </c>
    </row>
    <row r="2175" spans="1:3" x14ac:dyDescent="0.25">
      <c r="A2175" s="532" t="str">
        <f>IF(ISNUMBER(VALUE(SUBSTITUTE('Quantities Report'!$A2175,"+",""))), VALUE(SUBSTITUTE('Quantities Report'!$A2175,"+","")),IF('Quantities Report'!$A2175="Totals:","End of Project",$A2174))</f>
        <v>Station</v>
      </c>
      <c r="B2175" s="473" t="str">
        <f>IF(ISNUMBER('Quantities Report'!$A2175), "",TRIM(CLEAN(SUBSTITUTE('Quantities Report'!$A2175, CHAR(160), " "))))</f>
        <v/>
      </c>
      <c r="C2175" s="475">
        <f>'Quantities Report'!$D2175</f>
        <v>0</v>
      </c>
    </row>
    <row r="2176" spans="1:3" x14ac:dyDescent="0.25">
      <c r="A2176" s="532" t="str">
        <f>IF(ISNUMBER(VALUE(SUBSTITUTE('Quantities Report'!$A2176,"+",""))), VALUE(SUBSTITUTE('Quantities Report'!$A2176,"+","")),IF('Quantities Report'!$A2176="Totals:","End of Project",$A2175))</f>
        <v>Station</v>
      </c>
      <c r="B2176" s="473" t="str">
        <f>IF(ISNUMBER('Quantities Report'!$A2176), "",TRIM(CLEAN(SUBSTITUTE('Quantities Report'!$A2176, CHAR(160), " "))))</f>
        <v/>
      </c>
      <c r="C2176" s="475">
        <f>'Quantities Report'!$D2176</f>
        <v>0</v>
      </c>
    </row>
    <row r="2177" spans="1:3" x14ac:dyDescent="0.25">
      <c r="A2177" s="532" t="str">
        <f>IF(ISNUMBER(VALUE(SUBSTITUTE('Quantities Report'!$A2177,"+",""))), VALUE(SUBSTITUTE('Quantities Report'!$A2177,"+","")),IF('Quantities Report'!$A2177="Totals:","End of Project",$A2176))</f>
        <v>Station</v>
      </c>
      <c r="B2177" s="473" t="str">
        <f>IF(ISNUMBER('Quantities Report'!$A2177), "",TRIM(CLEAN(SUBSTITUTE('Quantities Report'!$A2177, CHAR(160), " "))))</f>
        <v/>
      </c>
      <c r="C2177" s="475">
        <f>'Quantities Report'!$D2177</f>
        <v>0</v>
      </c>
    </row>
    <row r="2178" spans="1:3" x14ac:dyDescent="0.25">
      <c r="A2178" s="532" t="str">
        <f>IF(ISNUMBER(VALUE(SUBSTITUTE('Quantities Report'!$A2178,"+",""))), VALUE(SUBSTITUTE('Quantities Report'!$A2178,"+","")),IF('Quantities Report'!$A2178="Totals:","End of Project",$A2177))</f>
        <v>Station</v>
      </c>
      <c r="B2178" s="473" t="str">
        <f>IF(ISNUMBER('Quantities Report'!$A2178), "",TRIM(CLEAN(SUBSTITUTE('Quantities Report'!$A2178, CHAR(160), " "))))</f>
        <v/>
      </c>
      <c r="C2178" s="475">
        <f>'Quantities Report'!$D2178</f>
        <v>0</v>
      </c>
    </row>
    <row r="2179" spans="1:3" x14ac:dyDescent="0.25">
      <c r="A2179" s="532" t="str">
        <f>IF(ISNUMBER(VALUE(SUBSTITUTE('Quantities Report'!$A2179,"+",""))), VALUE(SUBSTITUTE('Quantities Report'!$A2179,"+","")),IF('Quantities Report'!$A2179="Totals:","End of Project",$A2178))</f>
        <v>Station</v>
      </c>
      <c r="B2179" s="473" t="str">
        <f>IF(ISNUMBER('Quantities Report'!$A2179), "",TRIM(CLEAN(SUBSTITUTE('Quantities Report'!$A2179, CHAR(160), " "))))</f>
        <v/>
      </c>
      <c r="C2179" s="475">
        <f>'Quantities Report'!$D2179</f>
        <v>0</v>
      </c>
    </row>
    <row r="2180" spans="1:3" x14ac:dyDescent="0.25">
      <c r="A2180" s="532" t="str">
        <f>IF(ISNUMBER(VALUE(SUBSTITUTE('Quantities Report'!$A2180,"+",""))), VALUE(SUBSTITUTE('Quantities Report'!$A2180,"+","")),IF('Quantities Report'!$A2180="Totals:","End of Project",$A2179))</f>
        <v>Station</v>
      </c>
      <c r="B2180" s="473" t="str">
        <f>IF(ISNUMBER('Quantities Report'!$A2180), "",TRIM(CLEAN(SUBSTITUTE('Quantities Report'!$A2180, CHAR(160), " "))))</f>
        <v/>
      </c>
      <c r="C2180" s="475">
        <f>'Quantities Report'!$D2180</f>
        <v>0</v>
      </c>
    </row>
    <row r="2181" spans="1:3" x14ac:dyDescent="0.25">
      <c r="A2181" s="532" t="str">
        <f>IF(ISNUMBER(VALUE(SUBSTITUTE('Quantities Report'!$A2181,"+",""))), VALUE(SUBSTITUTE('Quantities Report'!$A2181,"+","")),IF('Quantities Report'!$A2181="Totals:","End of Project",$A2180))</f>
        <v>Station</v>
      </c>
      <c r="B2181" s="473" t="str">
        <f>IF(ISNUMBER('Quantities Report'!$A2181), "",TRIM(CLEAN(SUBSTITUTE('Quantities Report'!$A2181, CHAR(160), " "))))</f>
        <v/>
      </c>
      <c r="C2181" s="475">
        <f>'Quantities Report'!$D2181</f>
        <v>0</v>
      </c>
    </row>
    <row r="2182" spans="1:3" x14ac:dyDescent="0.25">
      <c r="A2182" s="532" t="str">
        <f>IF(ISNUMBER(VALUE(SUBSTITUTE('Quantities Report'!$A2182,"+",""))), VALUE(SUBSTITUTE('Quantities Report'!$A2182,"+","")),IF('Quantities Report'!$A2182="Totals:","End of Project",$A2181))</f>
        <v>Station</v>
      </c>
      <c r="B2182" s="473" t="str">
        <f>IF(ISNUMBER('Quantities Report'!$A2182), "",TRIM(CLEAN(SUBSTITUTE('Quantities Report'!$A2182, CHAR(160), " "))))</f>
        <v/>
      </c>
      <c r="C2182" s="475">
        <f>'Quantities Report'!$D2182</f>
        <v>0</v>
      </c>
    </row>
    <row r="2183" spans="1:3" x14ac:dyDescent="0.25">
      <c r="A2183" s="532" t="str">
        <f>IF(ISNUMBER(VALUE(SUBSTITUTE('Quantities Report'!$A2183,"+",""))), VALUE(SUBSTITUTE('Quantities Report'!$A2183,"+","")),IF('Quantities Report'!$A2183="Totals:","End of Project",$A2182))</f>
        <v>Station</v>
      </c>
      <c r="B2183" s="473" t="str">
        <f>IF(ISNUMBER('Quantities Report'!$A2183), "",TRIM(CLEAN(SUBSTITUTE('Quantities Report'!$A2183, CHAR(160), " "))))</f>
        <v/>
      </c>
      <c r="C2183" s="475">
        <f>'Quantities Report'!$D2183</f>
        <v>0</v>
      </c>
    </row>
    <row r="2184" spans="1:3" x14ac:dyDescent="0.25">
      <c r="A2184" s="532" t="str">
        <f>IF(ISNUMBER(VALUE(SUBSTITUTE('Quantities Report'!$A2184,"+",""))), VALUE(SUBSTITUTE('Quantities Report'!$A2184,"+","")),IF('Quantities Report'!$A2184="Totals:","End of Project",$A2183))</f>
        <v>Station</v>
      </c>
      <c r="B2184" s="473" t="str">
        <f>IF(ISNUMBER('Quantities Report'!$A2184), "",TRIM(CLEAN(SUBSTITUTE('Quantities Report'!$A2184, CHAR(160), " "))))</f>
        <v/>
      </c>
      <c r="C2184" s="475">
        <f>'Quantities Report'!$D2184</f>
        <v>0</v>
      </c>
    </row>
    <row r="2185" spans="1:3" x14ac:dyDescent="0.25">
      <c r="A2185" s="532" t="str">
        <f>IF(ISNUMBER(VALUE(SUBSTITUTE('Quantities Report'!$A2185,"+",""))), VALUE(SUBSTITUTE('Quantities Report'!$A2185,"+","")),IF('Quantities Report'!$A2185="Totals:","End of Project",$A2184))</f>
        <v>Station</v>
      </c>
      <c r="B2185" s="473" t="str">
        <f>IF(ISNUMBER('Quantities Report'!$A2185), "",TRIM(CLEAN(SUBSTITUTE('Quantities Report'!$A2185, CHAR(160), " "))))</f>
        <v/>
      </c>
      <c r="C2185" s="475">
        <f>'Quantities Report'!$D2185</f>
        <v>0</v>
      </c>
    </row>
    <row r="2186" spans="1:3" x14ac:dyDescent="0.25">
      <c r="A2186" s="532" t="str">
        <f>IF(ISNUMBER(VALUE(SUBSTITUTE('Quantities Report'!$A2186,"+",""))), VALUE(SUBSTITUTE('Quantities Report'!$A2186,"+","")),IF('Quantities Report'!$A2186="Totals:","End of Project",$A2185))</f>
        <v>Station</v>
      </c>
      <c r="B2186" s="473" t="str">
        <f>IF(ISNUMBER('Quantities Report'!$A2186), "",TRIM(CLEAN(SUBSTITUTE('Quantities Report'!$A2186, CHAR(160), " "))))</f>
        <v/>
      </c>
      <c r="C2186" s="475">
        <f>'Quantities Report'!$D2186</f>
        <v>0</v>
      </c>
    </row>
    <row r="2187" spans="1:3" x14ac:dyDescent="0.25">
      <c r="A2187" s="532" t="str">
        <f>IF(ISNUMBER(VALUE(SUBSTITUTE('Quantities Report'!$A2187,"+",""))), VALUE(SUBSTITUTE('Quantities Report'!$A2187,"+","")),IF('Quantities Report'!$A2187="Totals:","End of Project",$A2186))</f>
        <v>Station</v>
      </c>
      <c r="B2187" s="473" t="str">
        <f>IF(ISNUMBER('Quantities Report'!$A2187), "",TRIM(CLEAN(SUBSTITUTE('Quantities Report'!$A2187, CHAR(160), " "))))</f>
        <v/>
      </c>
      <c r="C2187" s="475">
        <f>'Quantities Report'!$D2187</f>
        <v>0</v>
      </c>
    </row>
    <row r="2188" spans="1:3" x14ac:dyDescent="0.25">
      <c r="A2188" s="532" t="str">
        <f>IF(ISNUMBER(VALUE(SUBSTITUTE('Quantities Report'!$A2188,"+",""))), VALUE(SUBSTITUTE('Quantities Report'!$A2188,"+","")),IF('Quantities Report'!$A2188="Totals:","End of Project",$A2187))</f>
        <v>Station</v>
      </c>
      <c r="B2188" s="473" t="str">
        <f>IF(ISNUMBER('Quantities Report'!$A2188), "",TRIM(CLEAN(SUBSTITUTE('Quantities Report'!$A2188, CHAR(160), " "))))</f>
        <v/>
      </c>
      <c r="C2188" s="475">
        <f>'Quantities Report'!$D2188</f>
        <v>0</v>
      </c>
    </row>
    <row r="2189" spans="1:3" x14ac:dyDescent="0.25">
      <c r="A2189" s="532" t="str">
        <f>IF(ISNUMBER(VALUE(SUBSTITUTE('Quantities Report'!$A2189,"+",""))), VALUE(SUBSTITUTE('Quantities Report'!$A2189,"+","")),IF('Quantities Report'!$A2189="Totals:","End of Project",$A2188))</f>
        <v>Station</v>
      </c>
      <c r="B2189" s="473" t="str">
        <f>IF(ISNUMBER('Quantities Report'!$A2189), "",TRIM(CLEAN(SUBSTITUTE('Quantities Report'!$A2189, CHAR(160), " "))))</f>
        <v/>
      </c>
      <c r="C2189" s="475">
        <f>'Quantities Report'!$D2189</f>
        <v>0</v>
      </c>
    </row>
    <row r="2190" spans="1:3" x14ac:dyDescent="0.25">
      <c r="A2190" s="532" t="str">
        <f>IF(ISNUMBER(VALUE(SUBSTITUTE('Quantities Report'!$A2190,"+",""))), VALUE(SUBSTITUTE('Quantities Report'!$A2190,"+","")),IF('Quantities Report'!$A2190="Totals:","End of Project",$A2189))</f>
        <v>Station</v>
      </c>
      <c r="B2190" s="473" t="str">
        <f>IF(ISNUMBER('Quantities Report'!$A2190), "",TRIM(CLEAN(SUBSTITUTE('Quantities Report'!$A2190, CHAR(160), " "))))</f>
        <v/>
      </c>
      <c r="C2190" s="475">
        <f>'Quantities Report'!$D2190</f>
        <v>0</v>
      </c>
    </row>
    <row r="2191" spans="1:3" x14ac:dyDescent="0.25">
      <c r="A2191" s="532" t="str">
        <f>IF(ISNUMBER(VALUE(SUBSTITUTE('Quantities Report'!$A2191,"+",""))), VALUE(SUBSTITUTE('Quantities Report'!$A2191,"+","")),IF('Quantities Report'!$A2191="Totals:","End of Project",$A2190))</f>
        <v>Station</v>
      </c>
      <c r="B2191" s="473" t="str">
        <f>IF(ISNUMBER('Quantities Report'!$A2191), "",TRIM(CLEAN(SUBSTITUTE('Quantities Report'!$A2191, CHAR(160), " "))))</f>
        <v/>
      </c>
      <c r="C2191" s="475">
        <f>'Quantities Report'!$D2191</f>
        <v>0</v>
      </c>
    </row>
    <row r="2192" spans="1:3" x14ac:dyDescent="0.25">
      <c r="A2192" s="532" t="str">
        <f>IF(ISNUMBER(VALUE(SUBSTITUTE('Quantities Report'!$A2192,"+",""))), VALUE(SUBSTITUTE('Quantities Report'!$A2192,"+","")),IF('Quantities Report'!$A2192="Totals:","End of Project",$A2191))</f>
        <v>Station</v>
      </c>
      <c r="B2192" s="473" t="str">
        <f>IF(ISNUMBER('Quantities Report'!$A2192), "",TRIM(CLEAN(SUBSTITUTE('Quantities Report'!$A2192, CHAR(160), " "))))</f>
        <v/>
      </c>
      <c r="C2192" s="475">
        <f>'Quantities Report'!$D2192</f>
        <v>0</v>
      </c>
    </row>
    <row r="2193" spans="1:3" x14ac:dyDescent="0.25">
      <c r="A2193" s="532" t="str">
        <f>IF(ISNUMBER(VALUE(SUBSTITUTE('Quantities Report'!$A2193,"+",""))), VALUE(SUBSTITUTE('Quantities Report'!$A2193,"+","")),IF('Quantities Report'!$A2193="Totals:","End of Project",$A2192))</f>
        <v>Station</v>
      </c>
      <c r="B2193" s="473" t="str">
        <f>IF(ISNUMBER('Quantities Report'!$A2193), "",TRIM(CLEAN(SUBSTITUTE('Quantities Report'!$A2193, CHAR(160), " "))))</f>
        <v/>
      </c>
      <c r="C2193" s="475">
        <f>'Quantities Report'!$D2193</f>
        <v>0</v>
      </c>
    </row>
    <row r="2194" spans="1:3" x14ac:dyDescent="0.25">
      <c r="A2194" s="532" t="str">
        <f>IF(ISNUMBER(VALUE(SUBSTITUTE('Quantities Report'!$A2194,"+",""))), VALUE(SUBSTITUTE('Quantities Report'!$A2194,"+","")),IF('Quantities Report'!$A2194="Totals:","End of Project",$A2193))</f>
        <v>Station</v>
      </c>
      <c r="B2194" s="473" t="str">
        <f>IF(ISNUMBER('Quantities Report'!$A2194), "",TRIM(CLEAN(SUBSTITUTE('Quantities Report'!$A2194, CHAR(160), " "))))</f>
        <v/>
      </c>
      <c r="C2194" s="475">
        <f>'Quantities Report'!$D2194</f>
        <v>0</v>
      </c>
    </row>
    <row r="2195" spans="1:3" x14ac:dyDescent="0.25">
      <c r="A2195" s="532" t="str">
        <f>IF(ISNUMBER(VALUE(SUBSTITUTE('Quantities Report'!$A2195,"+",""))), VALUE(SUBSTITUTE('Quantities Report'!$A2195,"+","")),IF('Quantities Report'!$A2195="Totals:","End of Project",$A2194))</f>
        <v>Station</v>
      </c>
      <c r="B2195" s="473" t="str">
        <f>IF(ISNUMBER('Quantities Report'!$A2195), "",TRIM(CLEAN(SUBSTITUTE('Quantities Report'!$A2195, CHAR(160), " "))))</f>
        <v/>
      </c>
      <c r="C2195" s="475">
        <f>'Quantities Report'!$D2195</f>
        <v>0</v>
      </c>
    </row>
    <row r="2196" spans="1:3" x14ac:dyDescent="0.25">
      <c r="A2196" s="532" t="str">
        <f>IF(ISNUMBER(VALUE(SUBSTITUTE('Quantities Report'!$A2196,"+",""))), VALUE(SUBSTITUTE('Quantities Report'!$A2196,"+","")),IF('Quantities Report'!$A2196="Totals:","End of Project",$A2195))</f>
        <v>Station</v>
      </c>
      <c r="B2196" s="473" t="str">
        <f>IF(ISNUMBER('Quantities Report'!$A2196), "",TRIM(CLEAN(SUBSTITUTE('Quantities Report'!$A2196, CHAR(160), " "))))</f>
        <v/>
      </c>
      <c r="C2196" s="475">
        <f>'Quantities Report'!$D2196</f>
        <v>0</v>
      </c>
    </row>
    <row r="2197" spans="1:3" x14ac:dyDescent="0.25">
      <c r="A2197" s="532" t="str">
        <f>IF(ISNUMBER(VALUE(SUBSTITUTE('Quantities Report'!$A2197,"+",""))), VALUE(SUBSTITUTE('Quantities Report'!$A2197,"+","")),IF('Quantities Report'!$A2197="Totals:","End of Project",$A2196))</f>
        <v>Station</v>
      </c>
      <c r="B2197" s="473" t="str">
        <f>IF(ISNUMBER('Quantities Report'!$A2197), "",TRIM(CLEAN(SUBSTITUTE('Quantities Report'!$A2197, CHAR(160), " "))))</f>
        <v/>
      </c>
      <c r="C2197" s="475">
        <f>'Quantities Report'!$D2197</f>
        <v>0</v>
      </c>
    </row>
    <row r="2198" spans="1:3" x14ac:dyDescent="0.25">
      <c r="A2198" s="532" t="str">
        <f>IF(ISNUMBER(VALUE(SUBSTITUTE('Quantities Report'!$A2198,"+",""))), VALUE(SUBSTITUTE('Quantities Report'!$A2198,"+","")),IF('Quantities Report'!$A2198="Totals:","End of Project",$A2197))</f>
        <v>Station</v>
      </c>
      <c r="B2198" s="473" t="str">
        <f>IF(ISNUMBER('Quantities Report'!$A2198), "",TRIM(CLEAN(SUBSTITUTE('Quantities Report'!$A2198, CHAR(160), " "))))</f>
        <v/>
      </c>
      <c r="C2198" s="475">
        <f>'Quantities Report'!$D2198</f>
        <v>0</v>
      </c>
    </row>
    <row r="2199" spans="1:3" x14ac:dyDescent="0.25">
      <c r="A2199" s="532" t="str">
        <f>IF(ISNUMBER(VALUE(SUBSTITUTE('Quantities Report'!$A2199,"+",""))), VALUE(SUBSTITUTE('Quantities Report'!$A2199,"+","")),IF('Quantities Report'!$A2199="Totals:","End of Project",$A2198))</f>
        <v>Station</v>
      </c>
      <c r="B2199" s="473" t="str">
        <f>IF(ISNUMBER('Quantities Report'!$A2199), "",TRIM(CLEAN(SUBSTITUTE('Quantities Report'!$A2199, CHAR(160), " "))))</f>
        <v/>
      </c>
      <c r="C2199" s="475">
        <f>'Quantities Report'!$D2199</f>
        <v>0</v>
      </c>
    </row>
    <row r="2200" spans="1:3" x14ac:dyDescent="0.25">
      <c r="A2200" s="532" t="str">
        <f>IF(ISNUMBER(VALUE(SUBSTITUTE('Quantities Report'!$A2200,"+",""))), VALUE(SUBSTITUTE('Quantities Report'!$A2200,"+","")),IF('Quantities Report'!$A2200="Totals:","End of Project",$A2199))</f>
        <v>Station</v>
      </c>
      <c r="B2200" s="473" t="str">
        <f>IF(ISNUMBER('Quantities Report'!$A2200), "",TRIM(CLEAN(SUBSTITUTE('Quantities Report'!$A2200, CHAR(160), " "))))</f>
        <v/>
      </c>
      <c r="C2200" s="475">
        <f>'Quantities Report'!$D2200</f>
        <v>0</v>
      </c>
    </row>
    <row r="2201" spans="1:3" x14ac:dyDescent="0.25">
      <c r="A2201" s="532" t="str">
        <f>IF(ISNUMBER(VALUE(SUBSTITUTE('Quantities Report'!$A2201,"+",""))), VALUE(SUBSTITUTE('Quantities Report'!$A2201,"+","")),IF('Quantities Report'!$A2201="Totals:","End of Project",$A2200))</f>
        <v>Station</v>
      </c>
      <c r="B2201" s="473" t="str">
        <f>IF(ISNUMBER('Quantities Report'!$A2201), "",TRIM(CLEAN(SUBSTITUTE('Quantities Report'!$A2201, CHAR(160), " "))))</f>
        <v/>
      </c>
      <c r="C2201" s="475">
        <f>'Quantities Report'!$D2201</f>
        <v>0</v>
      </c>
    </row>
    <row r="2202" spans="1:3" x14ac:dyDescent="0.25">
      <c r="A2202" s="532" t="str">
        <f>IF(ISNUMBER(VALUE(SUBSTITUTE('Quantities Report'!$A2202,"+",""))), VALUE(SUBSTITUTE('Quantities Report'!$A2202,"+","")),IF('Quantities Report'!$A2202="Totals:","End of Project",$A2201))</f>
        <v>Station</v>
      </c>
      <c r="B2202" s="473" t="str">
        <f>IF(ISNUMBER('Quantities Report'!$A2202), "",TRIM(CLEAN(SUBSTITUTE('Quantities Report'!$A2202, CHAR(160), " "))))</f>
        <v/>
      </c>
      <c r="C2202" s="475">
        <f>'Quantities Report'!$D2202</f>
        <v>0</v>
      </c>
    </row>
    <row r="2203" spans="1:3" x14ac:dyDescent="0.25">
      <c r="A2203" s="532" t="str">
        <f>IF(ISNUMBER(VALUE(SUBSTITUTE('Quantities Report'!$A2203,"+",""))), VALUE(SUBSTITUTE('Quantities Report'!$A2203,"+","")),IF('Quantities Report'!$A2203="Totals:","End of Project",$A2202))</f>
        <v>Station</v>
      </c>
      <c r="B2203" s="473" t="str">
        <f>IF(ISNUMBER('Quantities Report'!$A2203), "",TRIM(CLEAN(SUBSTITUTE('Quantities Report'!$A2203, CHAR(160), " "))))</f>
        <v/>
      </c>
      <c r="C2203" s="475">
        <f>'Quantities Report'!$D2203</f>
        <v>0</v>
      </c>
    </row>
    <row r="2204" spans="1:3" x14ac:dyDescent="0.25">
      <c r="A2204" s="532" t="str">
        <f>IF(ISNUMBER(VALUE(SUBSTITUTE('Quantities Report'!$A2204,"+",""))), VALUE(SUBSTITUTE('Quantities Report'!$A2204,"+","")),IF('Quantities Report'!$A2204="Totals:","End of Project",$A2203))</f>
        <v>Station</v>
      </c>
      <c r="B2204" s="473" t="str">
        <f>IF(ISNUMBER('Quantities Report'!$A2204), "",TRIM(CLEAN(SUBSTITUTE('Quantities Report'!$A2204, CHAR(160), " "))))</f>
        <v/>
      </c>
      <c r="C2204" s="475">
        <f>'Quantities Report'!$D2204</f>
        <v>0</v>
      </c>
    </row>
    <row r="2205" spans="1:3" x14ac:dyDescent="0.25">
      <c r="A2205" s="532" t="str">
        <f>IF(ISNUMBER(VALUE(SUBSTITUTE('Quantities Report'!$A2205,"+",""))), VALUE(SUBSTITUTE('Quantities Report'!$A2205,"+","")),IF('Quantities Report'!$A2205="Totals:","End of Project",$A2204))</f>
        <v>Station</v>
      </c>
      <c r="B2205" s="473" t="str">
        <f>IF(ISNUMBER('Quantities Report'!$A2205), "",TRIM(CLEAN(SUBSTITUTE('Quantities Report'!$A2205, CHAR(160), " "))))</f>
        <v/>
      </c>
      <c r="C2205" s="475">
        <f>'Quantities Report'!$D2205</f>
        <v>0</v>
      </c>
    </row>
    <row r="2206" spans="1:3" x14ac:dyDescent="0.25">
      <c r="A2206" s="532" t="str">
        <f>IF(ISNUMBER(VALUE(SUBSTITUTE('Quantities Report'!$A2206,"+",""))), VALUE(SUBSTITUTE('Quantities Report'!$A2206,"+","")),IF('Quantities Report'!$A2206="Totals:","End of Project",$A2205))</f>
        <v>Station</v>
      </c>
      <c r="B2206" s="473" t="str">
        <f>IF(ISNUMBER('Quantities Report'!$A2206), "",TRIM(CLEAN(SUBSTITUTE('Quantities Report'!$A2206, CHAR(160), " "))))</f>
        <v/>
      </c>
      <c r="C2206" s="475">
        <f>'Quantities Report'!$D2206</f>
        <v>0</v>
      </c>
    </row>
    <row r="2207" spans="1:3" x14ac:dyDescent="0.25">
      <c r="A2207" s="532" t="str">
        <f>IF(ISNUMBER(VALUE(SUBSTITUTE('Quantities Report'!$A2207,"+",""))), VALUE(SUBSTITUTE('Quantities Report'!$A2207,"+","")),IF('Quantities Report'!$A2207="Totals:","End of Project",$A2206))</f>
        <v>Station</v>
      </c>
      <c r="B2207" s="473" t="str">
        <f>IF(ISNUMBER('Quantities Report'!$A2207), "",TRIM(CLEAN(SUBSTITUTE('Quantities Report'!$A2207, CHAR(160), " "))))</f>
        <v/>
      </c>
      <c r="C2207" s="475">
        <f>'Quantities Report'!$D2207</f>
        <v>0</v>
      </c>
    </row>
    <row r="2208" spans="1:3" x14ac:dyDescent="0.25">
      <c r="A2208" s="532" t="str">
        <f>IF(ISNUMBER(VALUE(SUBSTITUTE('Quantities Report'!$A2208,"+",""))), VALUE(SUBSTITUTE('Quantities Report'!$A2208,"+","")),IF('Quantities Report'!$A2208="Totals:","End of Project",$A2207))</f>
        <v>Station</v>
      </c>
      <c r="B2208" s="473" t="str">
        <f>IF(ISNUMBER('Quantities Report'!$A2208), "",TRIM(CLEAN(SUBSTITUTE('Quantities Report'!$A2208, CHAR(160), " "))))</f>
        <v/>
      </c>
      <c r="C2208" s="475">
        <f>'Quantities Report'!$D2208</f>
        <v>0</v>
      </c>
    </row>
    <row r="2209" spans="1:3" x14ac:dyDescent="0.25">
      <c r="A2209" s="532" t="str">
        <f>IF(ISNUMBER(VALUE(SUBSTITUTE('Quantities Report'!$A2209,"+",""))), VALUE(SUBSTITUTE('Quantities Report'!$A2209,"+","")),IF('Quantities Report'!$A2209="Totals:","End of Project",$A2208))</f>
        <v>Station</v>
      </c>
      <c r="B2209" s="473" t="str">
        <f>IF(ISNUMBER('Quantities Report'!$A2209), "",TRIM(CLEAN(SUBSTITUTE('Quantities Report'!$A2209, CHAR(160), " "))))</f>
        <v/>
      </c>
      <c r="C2209" s="475">
        <f>'Quantities Report'!$D2209</f>
        <v>0</v>
      </c>
    </row>
    <row r="2210" spans="1:3" x14ac:dyDescent="0.25">
      <c r="A2210" s="532" t="str">
        <f>IF(ISNUMBER(VALUE(SUBSTITUTE('Quantities Report'!$A2210,"+",""))), VALUE(SUBSTITUTE('Quantities Report'!$A2210,"+","")),IF('Quantities Report'!$A2210="Totals:","End of Project",$A2209))</f>
        <v>Station</v>
      </c>
      <c r="B2210" s="473" t="str">
        <f>IF(ISNUMBER('Quantities Report'!$A2210), "",TRIM(CLEAN(SUBSTITUTE('Quantities Report'!$A2210, CHAR(160), " "))))</f>
        <v/>
      </c>
      <c r="C2210" s="475">
        <f>'Quantities Report'!$D2210</f>
        <v>0</v>
      </c>
    </row>
    <row r="2211" spans="1:3" x14ac:dyDescent="0.25">
      <c r="A2211" s="532" t="str">
        <f>IF(ISNUMBER(VALUE(SUBSTITUTE('Quantities Report'!$A2211,"+",""))), VALUE(SUBSTITUTE('Quantities Report'!$A2211,"+","")),IF('Quantities Report'!$A2211="Totals:","End of Project",$A2210))</f>
        <v>Station</v>
      </c>
      <c r="B2211" s="473" t="str">
        <f>IF(ISNUMBER('Quantities Report'!$A2211), "",TRIM(CLEAN(SUBSTITUTE('Quantities Report'!$A2211, CHAR(160), " "))))</f>
        <v/>
      </c>
      <c r="C2211" s="475">
        <f>'Quantities Report'!$D2211</f>
        <v>0</v>
      </c>
    </row>
    <row r="2212" spans="1:3" x14ac:dyDescent="0.25">
      <c r="A2212" s="532" t="str">
        <f>IF(ISNUMBER(VALUE(SUBSTITUTE('Quantities Report'!$A2212,"+",""))), VALUE(SUBSTITUTE('Quantities Report'!$A2212,"+","")),IF('Quantities Report'!$A2212="Totals:","End of Project",$A2211))</f>
        <v>Station</v>
      </c>
      <c r="B2212" s="473" t="str">
        <f>IF(ISNUMBER('Quantities Report'!$A2212), "",TRIM(CLEAN(SUBSTITUTE('Quantities Report'!$A2212, CHAR(160), " "))))</f>
        <v/>
      </c>
      <c r="C2212" s="475">
        <f>'Quantities Report'!$D2212</f>
        <v>0</v>
      </c>
    </row>
    <row r="2213" spans="1:3" x14ac:dyDescent="0.25">
      <c r="A2213" s="532" t="str">
        <f>IF(ISNUMBER(VALUE(SUBSTITUTE('Quantities Report'!$A2213,"+",""))), VALUE(SUBSTITUTE('Quantities Report'!$A2213,"+","")),IF('Quantities Report'!$A2213="Totals:","End of Project",$A2212))</f>
        <v>Station</v>
      </c>
      <c r="B2213" s="473" t="str">
        <f>IF(ISNUMBER('Quantities Report'!$A2213), "",TRIM(CLEAN(SUBSTITUTE('Quantities Report'!$A2213, CHAR(160), " "))))</f>
        <v/>
      </c>
      <c r="C2213" s="475">
        <f>'Quantities Report'!$D2213</f>
        <v>0</v>
      </c>
    </row>
    <row r="2214" spans="1:3" x14ac:dyDescent="0.25">
      <c r="A2214" s="532" t="str">
        <f>IF(ISNUMBER(VALUE(SUBSTITUTE('Quantities Report'!$A2214,"+",""))), VALUE(SUBSTITUTE('Quantities Report'!$A2214,"+","")),IF('Quantities Report'!$A2214="Totals:","End of Project",$A2213))</f>
        <v>Station</v>
      </c>
      <c r="B2214" s="473" t="str">
        <f>IF(ISNUMBER('Quantities Report'!$A2214), "",TRIM(CLEAN(SUBSTITUTE('Quantities Report'!$A2214, CHAR(160), " "))))</f>
        <v/>
      </c>
      <c r="C2214" s="475">
        <f>'Quantities Report'!$D2214</f>
        <v>0</v>
      </c>
    </row>
    <row r="2215" spans="1:3" x14ac:dyDescent="0.25">
      <c r="A2215" s="532" t="str">
        <f>IF(ISNUMBER(VALUE(SUBSTITUTE('Quantities Report'!$A2215,"+",""))), VALUE(SUBSTITUTE('Quantities Report'!$A2215,"+","")),IF('Quantities Report'!$A2215="Totals:","End of Project",$A2214))</f>
        <v>Station</v>
      </c>
      <c r="B2215" s="473" t="str">
        <f>IF(ISNUMBER('Quantities Report'!$A2215), "",TRIM(CLEAN(SUBSTITUTE('Quantities Report'!$A2215, CHAR(160), " "))))</f>
        <v/>
      </c>
      <c r="C2215" s="475">
        <f>'Quantities Report'!$D2215</f>
        <v>0</v>
      </c>
    </row>
    <row r="2216" spans="1:3" x14ac:dyDescent="0.25">
      <c r="A2216" s="532" t="str">
        <f>IF(ISNUMBER(VALUE(SUBSTITUTE('Quantities Report'!$A2216,"+",""))), VALUE(SUBSTITUTE('Quantities Report'!$A2216,"+","")),IF('Quantities Report'!$A2216="Totals:","End of Project",$A2215))</f>
        <v>Station</v>
      </c>
      <c r="B2216" s="473" t="str">
        <f>IF(ISNUMBER('Quantities Report'!$A2216), "",TRIM(CLEAN(SUBSTITUTE('Quantities Report'!$A2216, CHAR(160), " "))))</f>
        <v/>
      </c>
      <c r="C2216" s="475">
        <f>'Quantities Report'!$D2216</f>
        <v>0</v>
      </c>
    </row>
    <row r="2217" spans="1:3" x14ac:dyDescent="0.25">
      <c r="A2217" s="532" t="str">
        <f>IF(ISNUMBER(VALUE(SUBSTITUTE('Quantities Report'!$A2217,"+",""))), VALUE(SUBSTITUTE('Quantities Report'!$A2217,"+","")),IF('Quantities Report'!$A2217="Totals:","End of Project",$A2216))</f>
        <v>Station</v>
      </c>
      <c r="B2217" s="473" t="str">
        <f>IF(ISNUMBER('Quantities Report'!$A2217), "",TRIM(CLEAN(SUBSTITUTE('Quantities Report'!$A2217, CHAR(160), " "))))</f>
        <v/>
      </c>
      <c r="C2217" s="475">
        <f>'Quantities Report'!$D2217</f>
        <v>0</v>
      </c>
    </row>
    <row r="2218" spans="1:3" x14ac:dyDescent="0.25">
      <c r="A2218" s="532" t="str">
        <f>IF(ISNUMBER(VALUE(SUBSTITUTE('Quantities Report'!$A2218,"+",""))), VALUE(SUBSTITUTE('Quantities Report'!$A2218,"+","")),IF('Quantities Report'!$A2218="Totals:","End of Project",$A2217))</f>
        <v>Station</v>
      </c>
      <c r="B2218" s="473" t="str">
        <f>IF(ISNUMBER('Quantities Report'!$A2218), "",TRIM(CLEAN(SUBSTITUTE('Quantities Report'!$A2218, CHAR(160), " "))))</f>
        <v/>
      </c>
      <c r="C2218" s="475">
        <f>'Quantities Report'!$D2218</f>
        <v>0</v>
      </c>
    </row>
    <row r="2219" spans="1:3" x14ac:dyDescent="0.25">
      <c r="A2219" s="532" t="str">
        <f>IF(ISNUMBER(VALUE(SUBSTITUTE('Quantities Report'!$A2219,"+",""))), VALUE(SUBSTITUTE('Quantities Report'!$A2219,"+","")),IF('Quantities Report'!$A2219="Totals:","End of Project",$A2218))</f>
        <v>Station</v>
      </c>
      <c r="B2219" s="473" t="str">
        <f>IF(ISNUMBER('Quantities Report'!$A2219), "",TRIM(CLEAN(SUBSTITUTE('Quantities Report'!$A2219, CHAR(160), " "))))</f>
        <v/>
      </c>
      <c r="C2219" s="475">
        <f>'Quantities Report'!$D2219</f>
        <v>0</v>
      </c>
    </row>
    <row r="2220" spans="1:3" x14ac:dyDescent="0.25">
      <c r="A2220" s="532" t="str">
        <f>IF(ISNUMBER(VALUE(SUBSTITUTE('Quantities Report'!$A2220,"+",""))), VALUE(SUBSTITUTE('Quantities Report'!$A2220,"+","")),IF('Quantities Report'!$A2220="Totals:","End of Project",$A2219))</f>
        <v>Station</v>
      </c>
      <c r="B2220" s="473" t="str">
        <f>IF(ISNUMBER('Quantities Report'!$A2220), "",TRIM(CLEAN(SUBSTITUTE('Quantities Report'!$A2220, CHAR(160), " "))))</f>
        <v/>
      </c>
      <c r="C2220" s="475">
        <f>'Quantities Report'!$D2220</f>
        <v>0</v>
      </c>
    </row>
    <row r="2221" spans="1:3" x14ac:dyDescent="0.25">
      <c r="A2221" s="532" t="str">
        <f>IF(ISNUMBER(VALUE(SUBSTITUTE('Quantities Report'!$A2221,"+",""))), VALUE(SUBSTITUTE('Quantities Report'!$A2221,"+","")),IF('Quantities Report'!$A2221="Totals:","End of Project",$A2220))</f>
        <v>Station</v>
      </c>
      <c r="B2221" s="473" t="str">
        <f>IF(ISNUMBER('Quantities Report'!$A2221), "",TRIM(CLEAN(SUBSTITUTE('Quantities Report'!$A2221, CHAR(160), " "))))</f>
        <v/>
      </c>
      <c r="C2221" s="475">
        <f>'Quantities Report'!$D2221</f>
        <v>0</v>
      </c>
    </row>
    <row r="2222" spans="1:3" x14ac:dyDescent="0.25">
      <c r="A2222" s="532" t="str">
        <f>IF(ISNUMBER(VALUE(SUBSTITUTE('Quantities Report'!$A2222,"+",""))), VALUE(SUBSTITUTE('Quantities Report'!$A2222,"+","")),IF('Quantities Report'!$A2222="Totals:","End of Project",$A2221))</f>
        <v>Station</v>
      </c>
      <c r="B2222" s="473" t="str">
        <f>IF(ISNUMBER('Quantities Report'!$A2222), "",TRIM(CLEAN(SUBSTITUTE('Quantities Report'!$A2222, CHAR(160), " "))))</f>
        <v/>
      </c>
      <c r="C2222" s="475">
        <f>'Quantities Report'!$D2222</f>
        <v>0</v>
      </c>
    </row>
    <row r="2223" spans="1:3" x14ac:dyDescent="0.25">
      <c r="A2223" s="532" t="str">
        <f>IF(ISNUMBER(VALUE(SUBSTITUTE('Quantities Report'!$A2223,"+",""))), VALUE(SUBSTITUTE('Quantities Report'!$A2223,"+","")),IF('Quantities Report'!$A2223="Totals:","End of Project",$A2222))</f>
        <v>Station</v>
      </c>
      <c r="B2223" s="473" t="str">
        <f>IF(ISNUMBER('Quantities Report'!$A2223), "",TRIM(CLEAN(SUBSTITUTE('Quantities Report'!$A2223, CHAR(160), " "))))</f>
        <v/>
      </c>
      <c r="C2223" s="475">
        <f>'Quantities Report'!$D2223</f>
        <v>0</v>
      </c>
    </row>
    <row r="2224" spans="1:3" x14ac:dyDescent="0.25">
      <c r="A2224" s="532" t="str">
        <f>IF(ISNUMBER(VALUE(SUBSTITUTE('Quantities Report'!$A2224,"+",""))), VALUE(SUBSTITUTE('Quantities Report'!$A2224,"+","")),IF('Quantities Report'!$A2224="Totals:","End of Project",$A2223))</f>
        <v>Station</v>
      </c>
      <c r="B2224" s="473" t="str">
        <f>IF(ISNUMBER('Quantities Report'!$A2224), "",TRIM(CLEAN(SUBSTITUTE('Quantities Report'!$A2224, CHAR(160), " "))))</f>
        <v/>
      </c>
      <c r="C2224" s="475">
        <f>'Quantities Report'!$D2224</f>
        <v>0</v>
      </c>
    </row>
    <row r="2225" spans="1:3" x14ac:dyDescent="0.25">
      <c r="A2225" s="532" t="str">
        <f>IF(ISNUMBER(VALUE(SUBSTITUTE('Quantities Report'!$A2225,"+",""))), VALUE(SUBSTITUTE('Quantities Report'!$A2225,"+","")),IF('Quantities Report'!$A2225="Totals:","End of Project",$A2224))</f>
        <v>Station</v>
      </c>
      <c r="B2225" s="473" t="str">
        <f>IF(ISNUMBER('Quantities Report'!$A2225), "",TRIM(CLEAN(SUBSTITUTE('Quantities Report'!$A2225, CHAR(160), " "))))</f>
        <v/>
      </c>
      <c r="C2225" s="475">
        <f>'Quantities Report'!$D2225</f>
        <v>0</v>
      </c>
    </row>
    <row r="2226" spans="1:3" x14ac:dyDescent="0.25">
      <c r="A2226" s="532" t="str">
        <f>IF(ISNUMBER(VALUE(SUBSTITUTE('Quantities Report'!$A2226,"+",""))), VALUE(SUBSTITUTE('Quantities Report'!$A2226,"+","")),IF('Quantities Report'!$A2226="Totals:","End of Project",$A2225))</f>
        <v>Station</v>
      </c>
      <c r="B2226" s="473" t="str">
        <f>IF(ISNUMBER('Quantities Report'!$A2226), "",TRIM(CLEAN(SUBSTITUTE('Quantities Report'!$A2226, CHAR(160), " "))))</f>
        <v/>
      </c>
      <c r="C2226" s="475">
        <f>'Quantities Report'!$D2226</f>
        <v>0</v>
      </c>
    </row>
    <row r="2227" spans="1:3" x14ac:dyDescent="0.25">
      <c r="A2227" s="532" t="str">
        <f>IF(ISNUMBER(VALUE(SUBSTITUTE('Quantities Report'!$A2227,"+",""))), VALUE(SUBSTITUTE('Quantities Report'!$A2227,"+","")),IF('Quantities Report'!$A2227="Totals:","End of Project",$A2226))</f>
        <v>Station</v>
      </c>
      <c r="B2227" s="473" t="str">
        <f>IF(ISNUMBER('Quantities Report'!$A2227), "",TRIM(CLEAN(SUBSTITUTE('Quantities Report'!$A2227, CHAR(160), " "))))</f>
        <v/>
      </c>
      <c r="C2227" s="475">
        <f>'Quantities Report'!$D2227</f>
        <v>0</v>
      </c>
    </row>
    <row r="2228" spans="1:3" x14ac:dyDescent="0.25">
      <c r="A2228" s="532" t="str">
        <f>IF(ISNUMBER(VALUE(SUBSTITUTE('Quantities Report'!$A2228,"+",""))), VALUE(SUBSTITUTE('Quantities Report'!$A2228,"+","")),IF('Quantities Report'!$A2228="Totals:","End of Project",$A2227))</f>
        <v>Station</v>
      </c>
      <c r="B2228" s="473" t="str">
        <f>IF(ISNUMBER('Quantities Report'!$A2228), "",TRIM(CLEAN(SUBSTITUTE('Quantities Report'!$A2228, CHAR(160), " "))))</f>
        <v/>
      </c>
      <c r="C2228" s="475">
        <f>'Quantities Report'!$D2228</f>
        <v>0</v>
      </c>
    </row>
    <row r="2229" spans="1:3" x14ac:dyDescent="0.25">
      <c r="A2229" s="532" t="str">
        <f>IF(ISNUMBER(VALUE(SUBSTITUTE('Quantities Report'!$A2229,"+",""))), VALUE(SUBSTITUTE('Quantities Report'!$A2229,"+","")),IF('Quantities Report'!$A2229="Totals:","End of Project",$A2228))</f>
        <v>Station</v>
      </c>
      <c r="B2229" s="473" t="str">
        <f>IF(ISNUMBER('Quantities Report'!$A2229), "",TRIM(CLEAN(SUBSTITUTE('Quantities Report'!$A2229, CHAR(160), " "))))</f>
        <v/>
      </c>
      <c r="C2229" s="475">
        <f>'Quantities Report'!$D2229</f>
        <v>0</v>
      </c>
    </row>
    <row r="2230" spans="1:3" x14ac:dyDescent="0.25">
      <c r="A2230" s="532" t="str">
        <f>IF(ISNUMBER(VALUE(SUBSTITUTE('Quantities Report'!$A2230,"+",""))), VALUE(SUBSTITUTE('Quantities Report'!$A2230,"+","")),IF('Quantities Report'!$A2230="Totals:","End of Project",$A2229))</f>
        <v>Station</v>
      </c>
      <c r="B2230" s="473" t="str">
        <f>IF(ISNUMBER('Quantities Report'!$A2230), "",TRIM(CLEAN(SUBSTITUTE('Quantities Report'!$A2230, CHAR(160), " "))))</f>
        <v/>
      </c>
      <c r="C2230" s="475">
        <f>'Quantities Report'!$D2230</f>
        <v>0</v>
      </c>
    </row>
    <row r="2231" spans="1:3" x14ac:dyDescent="0.25">
      <c r="A2231" s="532" t="str">
        <f>IF(ISNUMBER(VALUE(SUBSTITUTE('Quantities Report'!$A2231,"+",""))), VALUE(SUBSTITUTE('Quantities Report'!$A2231,"+","")),IF('Quantities Report'!$A2231="Totals:","End of Project",$A2230))</f>
        <v>Station</v>
      </c>
      <c r="B2231" s="473" t="str">
        <f>IF(ISNUMBER('Quantities Report'!$A2231), "",TRIM(CLEAN(SUBSTITUTE('Quantities Report'!$A2231, CHAR(160), " "))))</f>
        <v/>
      </c>
      <c r="C2231" s="475">
        <f>'Quantities Report'!$D2231</f>
        <v>0</v>
      </c>
    </row>
    <row r="2232" spans="1:3" x14ac:dyDescent="0.25">
      <c r="A2232" s="532" t="str">
        <f>IF(ISNUMBER(VALUE(SUBSTITUTE('Quantities Report'!$A2232,"+",""))), VALUE(SUBSTITUTE('Quantities Report'!$A2232,"+","")),IF('Quantities Report'!$A2232="Totals:","End of Project",$A2231))</f>
        <v>Station</v>
      </c>
      <c r="B2232" s="473" t="str">
        <f>IF(ISNUMBER('Quantities Report'!$A2232), "",TRIM(CLEAN(SUBSTITUTE('Quantities Report'!$A2232, CHAR(160), " "))))</f>
        <v/>
      </c>
      <c r="C2232" s="475">
        <f>'Quantities Report'!$D2232</f>
        <v>0</v>
      </c>
    </row>
    <row r="2233" spans="1:3" x14ac:dyDescent="0.25">
      <c r="A2233" s="532" t="str">
        <f>IF(ISNUMBER(VALUE(SUBSTITUTE('Quantities Report'!$A2233,"+",""))), VALUE(SUBSTITUTE('Quantities Report'!$A2233,"+","")),IF('Quantities Report'!$A2233="Totals:","End of Project",$A2232))</f>
        <v>Station</v>
      </c>
      <c r="B2233" s="473" t="str">
        <f>IF(ISNUMBER('Quantities Report'!$A2233), "",TRIM(CLEAN(SUBSTITUTE('Quantities Report'!$A2233, CHAR(160), " "))))</f>
        <v/>
      </c>
      <c r="C2233" s="475">
        <f>'Quantities Report'!$D2233</f>
        <v>0</v>
      </c>
    </row>
    <row r="2234" spans="1:3" x14ac:dyDescent="0.25">
      <c r="A2234" s="532" t="str">
        <f>IF(ISNUMBER(VALUE(SUBSTITUTE('Quantities Report'!$A2234,"+",""))), VALUE(SUBSTITUTE('Quantities Report'!$A2234,"+","")),IF('Quantities Report'!$A2234="Totals:","End of Project",$A2233))</f>
        <v>Station</v>
      </c>
      <c r="B2234" s="473" t="str">
        <f>IF(ISNUMBER('Quantities Report'!$A2234), "",TRIM(CLEAN(SUBSTITUTE('Quantities Report'!$A2234, CHAR(160), " "))))</f>
        <v/>
      </c>
      <c r="C2234" s="475">
        <f>'Quantities Report'!$D2234</f>
        <v>0</v>
      </c>
    </row>
    <row r="2235" spans="1:3" x14ac:dyDescent="0.25">
      <c r="A2235" s="532" t="str">
        <f>IF(ISNUMBER(VALUE(SUBSTITUTE('Quantities Report'!$A2235,"+",""))), VALUE(SUBSTITUTE('Quantities Report'!$A2235,"+","")),IF('Quantities Report'!$A2235="Totals:","End of Project",$A2234))</f>
        <v>Station</v>
      </c>
      <c r="B2235" s="473" t="str">
        <f>IF(ISNUMBER('Quantities Report'!$A2235), "",TRIM(CLEAN(SUBSTITUTE('Quantities Report'!$A2235, CHAR(160), " "))))</f>
        <v/>
      </c>
      <c r="C2235" s="475">
        <f>'Quantities Report'!$D2235</f>
        <v>0</v>
      </c>
    </row>
    <row r="2236" spans="1:3" x14ac:dyDescent="0.25">
      <c r="A2236" s="532" t="str">
        <f>IF(ISNUMBER(VALUE(SUBSTITUTE('Quantities Report'!$A2236,"+",""))), VALUE(SUBSTITUTE('Quantities Report'!$A2236,"+","")),IF('Quantities Report'!$A2236="Totals:","End of Project",$A2235))</f>
        <v>Station</v>
      </c>
      <c r="B2236" s="473" t="str">
        <f>IF(ISNUMBER('Quantities Report'!$A2236), "",TRIM(CLEAN(SUBSTITUTE('Quantities Report'!$A2236, CHAR(160), " "))))</f>
        <v/>
      </c>
      <c r="C2236" s="475">
        <f>'Quantities Report'!$D2236</f>
        <v>0</v>
      </c>
    </row>
    <row r="2237" spans="1:3" x14ac:dyDescent="0.25">
      <c r="A2237" s="532" t="str">
        <f>IF(ISNUMBER(VALUE(SUBSTITUTE('Quantities Report'!$A2237,"+",""))), VALUE(SUBSTITUTE('Quantities Report'!$A2237,"+","")),IF('Quantities Report'!$A2237="Totals:","End of Project",$A2236))</f>
        <v>Station</v>
      </c>
      <c r="B2237" s="473" t="str">
        <f>IF(ISNUMBER('Quantities Report'!$A2237), "",TRIM(CLEAN(SUBSTITUTE('Quantities Report'!$A2237, CHAR(160), " "))))</f>
        <v/>
      </c>
      <c r="C2237" s="475">
        <f>'Quantities Report'!$D2237</f>
        <v>0</v>
      </c>
    </row>
    <row r="2238" spans="1:3" x14ac:dyDescent="0.25">
      <c r="A2238" s="532" t="str">
        <f>IF(ISNUMBER(VALUE(SUBSTITUTE('Quantities Report'!$A2238,"+",""))), VALUE(SUBSTITUTE('Quantities Report'!$A2238,"+","")),IF('Quantities Report'!$A2238="Totals:","End of Project",$A2237))</f>
        <v>Station</v>
      </c>
      <c r="B2238" s="473" t="str">
        <f>IF(ISNUMBER('Quantities Report'!$A2238), "",TRIM(CLEAN(SUBSTITUTE('Quantities Report'!$A2238, CHAR(160), " "))))</f>
        <v/>
      </c>
      <c r="C2238" s="475">
        <f>'Quantities Report'!$D2238</f>
        <v>0</v>
      </c>
    </row>
    <row r="2239" spans="1:3" x14ac:dyDescent="0.25">
      <c r="A2239" s="532" t="str">
        <f>IF(ISNUMBER(VALUE(SUBSTITUTE('Quantities Report'!$A2239,"+",""))), VALUE(SUBSTITUTE('Quantities Report'!$A2239,"+","")),IF('Quantities Report'!$A2239="Totals:","End of Project",$A2238))</f>
        <v>Station</v>
      </c>
      <c r="B2239" s="473" t="str">
        <f>IF(ISNUMBER('Quantities Report'!$A2239), "",TRIM(CLEAN(SUBSTITUTE('Quantities Report'!$A2239, CHAR(160), " "))))</f>
        <v/>
      </c>
      <c r="C2239" s="475">
        <f>'Quantities Report'!$D2239</f>
        <v>0</v>
      </c>
    </row>
    <row r="2240" spans="1:3" x14ac:dyDescent="0.25">
      <c r="A2240" s="532" t="str">
        <f>IF(ISNUMBER(VALUE(SUBSTITUTE('Quantities Report'!$A2240,"+",""))), VALUE(SUBSTITUTE('Quantities Report'!$A2240,"+","")),IF('Quantities Report'!$A2240="Totals:","End of Project",$A2239))</f>
        <v>Station</v>
      </c>
      <c r="B2240" s="473" t="str">
        <f>IF(ISNUMBER('Quantities Report'!$A2240), "",TRIM(CLEAN(SUBSTITUTE('Quantities Report'!$A2240, CHAR(160), " "))))</f>
        <v/>
      </c>
      <c r="C2240" s="475">
        <f>'Quantities Report'!$D2240</f>
        <v>0</v>
      </c>
    </row>
    <row r="2241" spans="1:3" x14ac:dyDescent="0.25">
      <c r="A2241" s="532" t="str">
        <f>IF(ISNUMBER(VALUE(SUBSTITUTE('Quantities Report'!$A2241,"+",""))), VALUE(SUBSTITUTE('Quantities Report'!$A2241,"+","")),IF('Quantities Report'!$A2241="Totals:","End of Project",$A2240))</f>
        <v>Station</v>
      </c>
      <c r="B2241" s="473" t="str">
        <f>IF(ISNUMBER('Quantities Report'!$A2241), "",TRIM(CLEAN(SUBSTITUTE('Quantities Report'!$A2241, CHAR(160), " "))))</f>
        <v/>
      </c>
      <c r="C2241" s="475">
        <f>'Quantities Report'!$D2241</f>
        <v>0</v>
      </c>
    </row>
    <row r="2242" spans="1:3" x14ac:dyDescent="0.25">
      <c r="A2242" s="532" t="str">
        <f>IF(ISNUMBER(VALUE(SUBSTITUTE('Quantities Report'!$A2242,"+",""))), VALUE(SUBSTITUTE('Quantities Report'!$A2242,"+","")),IF('Quantities Report'!$A2242="Totals:","End of Project",$A2241))</f>
        <v>Station</v>
      </c>
      <c r="B2242" s="473" t="str">
        <f>IF(ISNUMBER('Quantities Report'!$A2242), "",TRIM(CLEAN(SUBSTITUTE('Quantities Report'!$A2242, CHAR(160), " "))))</f>
        <v/>
      </c>
      <c r="C2242" s="475">
        <f>'Quantities Report'!$D2242</f>
        <v>0</v>
      </c>
    </row>
    <row r="2243" spans="1:3" x14ac:dyDescent="0.25">
      <c r="A2243" s="532" t="str">
        <f>IF(ISNUMBER(VALUE(SUBSTITUTE('Quantities Report'!$A2243,"+",""))), VALUE(SUBSTITUTE('Quantities Report'!$A2243,"+","")),IF('Quantities Report'!$A2243="Totals:","End of Project",$A2242))</f>
        <v>Station</v>
      </c>
      <c r="B2243" s="473" t="str">
        <f>IF(ISNUMBER('Quantities Report'!$A2243), "",TRIM(CLEAN(SUBSTITUTE('Quantities Report'!$A2243, CHAR(160), " "))))</f>
        <v/>
      </c>
      <c r="C2243" s="475">
        <f>'Quantities Report'!$D2243</f>
        <v>0</v>
      </c>
    </row>
    <row r="2244" spans="1:3" x14ac:dyDescent="0.25">
      <c r="A2244" s="532" t="str">
        <f>IF(ISNUMBER(VALUE(SUBSTITUTE('Quantities Report'!$A2244,"+",""))), VALUE(SUBSTITUTE('Quantities Report'!$A2244,"+","")),IF('Quantities Report'!$A2244="Totals:","End of Project",$A2243))</f>
        <v>Station</v>
      </c>
      <c r="B2244" s="473" t="str">
        <f>IF(ISNUMBER('Quantities Report'!$A2244), "",TRIM(CLEAN(SUBSTITUTE('Quantities Report'!$A2244, CHAR(160), " "))))</f>
        <v/>
      </c>
      <c r="C2244" s="475">
        <f>'Quantities Report'!$D2244</f>
        <v>0</v>
      </c>
    </row>
    <row r="2245" spans="1:3" x14ac:dyDescent="0.25">
      <c r="A2245" s="532" t="str">
        <f>IF(ISNUMBER(VALUE(SUBSTITUTE('Quantities Report'!$A2245,"+",""))), VALUE(SUBSTITUTE('Quantities Report'!$A2245,"+","")),IF('Quantities Report'!$A2245="Totals:","End of Project",$A2244))</f>
        <v>Station</v>
      </c>
      <c r="B2245" s="473" t="str">
        <f>IF(ISNUMBER('Quantities Report'!$A2245), "",TRIM(CLEAN(SUBSTITUTE('Quantities Report'!$A2245, CHAR(160), " "))))</f>
        <v/>
      </c>
      <c r="C2245" s="475">
        <f>'Quantities Report'!$D2245</f>
        <v>0</v>
      </c>
    </row>
    <row r="2246" spans="1:3" x14ac:dyDescent="0.25">
      <c r="A2246" s="532" t="str">
        <f>IF(ISNUMBER(VALUE(SUBSTITUTE('Quantities Report'!$A2246,"+",""))), VALUE(SUBSTITUTE('Quantities Report'!$A2246,"+","")),IF('Quantities Report'!$A2246="Totals:","End of Project",$A2245))</f>
        <v>Station</v>
      </c>
      <c r="B2246" s="473" t="str">
        <f>IF(ISNUMBER('Quantities Report'!$A2246), "",TRIM(CLEAN(SUBSTITUTE('Quantities Report'!$A2246, CHAR(160), " "))))</f>
        <v/>
      </c>
      <c r="C2246" s="475">
        <f>'Quantities Report'!$D2246</f>
        <v>0</v>
      </c>
    </row>
    <row r="2247" spans="1:3" x14ac:dyDescent="0.25">
      <c r="A2247" s="532" t="str">
        <f>IF(ISNUMBER(VALUE(SUBSTITUTE('Quantities Report'!$A2247,"+",""))), VALUE(SUBSTITUTE('Quantities Report'!$A2247,"+","")),IF('Quantities Report'!$A2247="Totals:","End of Project",$A2246))</f>
        <v>Station</v>
      </c>
      <c r="B2247" s="473" t="str">
        <f>IF(ISNUMBER('Quantities Report'!$A2247), "",TRIM(CLEAN(SUBSTITUTE('Quantities Report'!$A2247, CHAR(160), " "))))</f>
        <v/>
      </c>
      <c r="C2247" s="475">
        <f>'Quantities Report'!$D2247</f>
        <v>0</v>
      </c>
    </row>
    <row r="2248" spans="1:3" x14ac:dyDescent="0.25">
      <c r="A2248" s="532" t="str">
        <f>IF(ISNUMBER(VALUE(SUBSTITUTE('Quantities Report'!$A2248,"+",""))), VALUE(SUBSTITUTE('Quantities Report'!$A2248,"+","")),IF('Quantities Report'!$A2248="Totals:","End of Project",$A2247))</f>
        <v>Station</v>
      </c>
      <c r="B2248" s="473" t="str">
        <f>IF(ISNUMBER('Quantities Report'!$A2248), "",TRIM(CLEAN(SUBSTITUTE('Quantities Report'!$A2248, CHAR(160), " "))))</f>
        <v/>
      </c>
      <c r="C2248" s="475">
        <f>'Quantities Report'!$D2248</f>
        <v>0</v>
      </c>
    </row>
    <row r="2249" spans="1:3" x14ac:dyDescent="0.25">
      <c r="A2249" s="532" t="str">
        <f>IF(ISNUMBER(VALUE(SUBSTITUTE('Quantities Report'!$A2249,"+",""))), VALUE(SUBSTITUTE('Quantities Report'!$A2249,"+","")),IF('Quantities Report'!$A2249="Totals:","End of Project",$A2248))</f>
        <v>Station</v>
      </c>
      <c r="B2249" s="473" t="str">
        <f>IF(ISNUMBER('Quantities Report'!$A2249), "",TRIM(CLEAN(SUBSTITUTE('Quantities Report'!$A2249, CHAR(160), " "))))</f>
        <v/>
      </c>
      <c r="C2249" s="475">
        <f>'Quantities Report'!$D2249</f>
        <v>0</v>
      </c>
    </row>
    <row r="2250" spans="1:3" x14ac:dyDescent="0.25">
      <c r="A2250" s="532" t="str">
        <f>IF(ISNUMBER(VALUE(SUBSTITUTE('Quantities Report'!$A2250,"+",""))), VALUE(SUBSTITUTE('Quantities Report'!$A2250,"+","")),IF('Quantities Report'!$A2250="Totals:","End of Project",$A2249))</f>
        <v>Station</v>
      </c>
      <c r="B2250" s="473" t="str">
        <f>IF(ISNUMBER('Quantities Report'!$A2250), "",TRIM(CLEAN(SUBSTITUTE('Quantities Report'!$A2250, CHAR(160), " "))))</f>
        <v/>
      </c>
      <c r="C2250" s="475">
        <f>'Quantities Report'!$D2250</f>
        <v>0</v>
      </c>
    </row>
    <row r="2251" spans="1:3" x14ac:dyDescent="0.25">
      <c r="A2251" s="532" t="str">
        <f>IF(ISNUMBER(VALUE(SUBSTITUTE('Quantities Report'!$A2251,"+",""))), VALUE(SUBSTITUTE('Quantities Report'!$A2251,"+","")),IF('Quantities Report'!$A2251="Totals:","End of Project",$A2250))</f>
        <v>Station</v>
      </c>
      <c r="B2251" s="473" t="str">
        <f>IF(ISNUMBER('Quantities Report'!$A2251), "",TRIM(CLEAN(SUBSTITUTE('Quantities Report'!$A2251, CHAR(160), " "))))</f>
        <v/>
      </c>
      <c r="C2251" s="475">
        <f>'Quantities Report'!$D2251</f>
        <v>0</v>
      </c>
    </row>
    <row r="2252" spans="1:3" x14ac:dyDescent="0.25">
      <c r="A2252" s="532" t="str">
        <f>IF(ISNUMBER(VALUE(SUBSTITUTE('Quantities Report'!$A2252,"+",""))), VALUE(SUBSTITUTE('Quantities Report'!$A2252,"+","")),IF('Quantities Report'!$A2252="Totals:","End of Project",$A2251))</f>
        <v>Station</v>
      </c>
      <c r="B2252" s="473" t="str">
        <f>IF(ISNUMBER('Quantities Report'!$A2252), "",TRIM(CLEAN(SUBSTITUTE('Quantities Report'!$A2252, CHAR(160), " "))))</f>
        <v/>
      </c>
      <c r="C2252" s="475">
        <f>'Quantities Report'!$D2252</f>
        <v>0</v>
      </c>
    </row>
    <row r="2253" spans="1:3" x14ac:dyDescent="0.25">
      <c r="A2253" s="532" t="str">
        <f>IF(ISNUMBER(VALUE(SUBSTITUTE('Quantities Report'!$A2253,"+",""))), VALUE(SUBSTITUTE('Quantities Report'!$A2253,"+","")),IF('Quantities Report'!$A2253="Totals:","End of Project",$A2252))</f>
        <v>Station</v>
      </c>
      <c r="B2253" s="473" t="str">
        <f>IF(ISNUMBER('Quantities Report'!$A2253), "",TRIM(CLEAN(SUBSTITUTE('Quantities Report'!$A2253, CHAR(160), " "))))</f>
        <v/>
      </c>
      <c r="C2253" s="475">
        <f>'Quantities Report'!$D2253</f>
        <v>0</v>
      </c>
    </row>
    <row r="2254" spans="1:3" x14ac:dyDescent="0.25">
      <c r="A2254" s="532" t="str">
        <f>IF(ISNUMBER(VALUE(SUBSTITUTE('Quantities Report'!$A2254,"+",""))), VALUE(SUBSTITUTE('Quantities Report'!$A2254,"+","")),IF('Quantities Report'!$A2254="Totals:","End of Project",$A2253))</f>
        <v>Station</v>
      </c>
      <c r="B2254" s="473" t="str">
        <f>IF(ISNUMBER('Quantities Report'!$A2254), "",TRIM(CLEAN(SUBSTITUTE('Quantities Report'!$A2254, CHAR(160), " "))))</f>
        <v/>
      </c>
      <c r="C2254" s="475">
        <f>'Quantities Report'!$D2254</f>
        <v>0</v>
      </c>
    </row>
    <row r="2255" spans="1:3" x14ac:dyDescent="0.25">
      <c r="A2255" s="532" t="str">
        <f>IF(ISNUMBER(VALUE(SUBSTITUTE('Quantities Report'!$A2255,"+",""))), VALUE(SUBSTITUTE('Quantities Report'!$A2255,"+","")),IF('Quantities Report'!$A2255="Totals:","End of Project",$A2254))</f>
        <v>Station</v>
      </c>
      <c r="B2255" s="473" t="str">
        <f>IF(ISNUMBER('Quantities Report'!$A2255), "",TRIM(CLEAN(SUBSTITUTE('Quantities Report'!$A2255, CHAR(160), " "))))</f>
        <v/>
      </c>
      <c r="C2255" s="475">
        <f>'Quantities Report'!$D2255</f>
        <v>0</v>
      </c>
    </row>
    <row r="2256" spans="1:3" x14ac:dyDescent="0.25">
      <c r="A2256" s="532" t="str">
        <f>IF(ISNUMBER(VALUE(SUBSTITUTE('Quantities Report'!$A2256,"+",""))), VALUE(SUBSTITUTE('Quantities Report'!$A2256,"+","")),IF('Quantities Report'!$A2256="Totals:","End of Project",$A2255))</f>
        <v>Station</v>
      </c>
      <c r="B2256" s="473" t="str">
        <f>IF(ISNUMBER('Quantities Report'!$A2256), "",TRIM(CLEAN(SUBSTITUTE('Quantities Report'!$A2256, CHAR(160), " "))))</f>
        <v/>
      </c>
      <c r="C2256" s="475">
        <f>'Quantities Report'!$D2256</f>
        <v>0</v>
      </c>
    </row>
    <row r="2257" spans="1:3" x14ac:dyDescent="0.25">
      <c r="A2257" s="532" t="str">
        <f>IF(ISNUMBER(VALUE(SUBSTITUTE('Quantities Report'!$A2257,"+",""))), VALUE(SUBSTITUTE('Quantities Report'!$A2257,"+","")),IF('Quantities Report'!$A2257="Totals:","End of Project",$A2256))</f>
        <v>Station</v>
      </c>
      <c r="B2257" s="473" t="str">
        <f>IF(ISNUMBER('Quantities Report'!$A2257), "",TRIM(CLEAN(SUBSTITUTE('Quantities Report'!$A2257, CHAR(160), " "))))</f>
        <v/>
      </c>
      <c r="C2257" s="475">
        <f>'Quantities Report'!$D2257</f>
        <v>0</v>
      </c>
    </row>
    <row r="2258" spans="1:3" x14ac:dyDescent="0.25">
      <c r="A2258" s="532" t="str">
        <f>IF(ISNUMBER(VALUE(SUBSTITUTE('Quantities Report'!$A2258,"+",""))), VALUE(SUBSTITUTE('Quantities Report'!$A2258,"+","")),IF('Quantities Report'!$A2258="Totals:","End of Project",$A2257))</f>
        <v>Station</v>
      </c>
      <c r="B2258" s="473" t="str">
        <f>IF(ISNUMBER('Quantities Report'!$A2258), "",TRIM(CLEAN(SUBSTITUTE('Quantities Report'!$A2258, CHAR(160), " "))))</f>
        <v/>
      </c>
      <c r="C2258" s="475">
        <f>'Quantities Report'!$D2258</f>
        <v>0</v>
      </c>
    </row>
    <row r="2259" spans="1:3" x14ac:dyDescent="0.25">
      <c r="A2259" s="532" t="str">
        <f>IF(ISNUMBER(VALUE(SUBSTITUTE('Quantities Report'!$A2259,"+",""))), VALUE(SUBSTITUTE('Quantities Report'!$A2259,"+","")),IF('Quantities Report'!$A2259="Totals:","End of Project",$A2258))</f>
        <v>Station</v>
      </c>
      <c r="B2259" s="473" t="str">
        <f>IF(ISNUMBER('Quantities Report'!$A2259), "",TRIM(CLEAN(SUBSTITUTE('Quantities Report'!$A2259, CHAR(160), " "))))</f>
        <v/>
      </c>
      <c r="C2259" s="475">
        <f>'Quantities Report'!$D2259</f>
        <v>0</v>
      </c>
    </row>
    <row r="2260" spans="1:3" x14ac:dyDescent="0.25">
      <c r="A2260" s="532" t="str">
        <f>IF(ISNUMBER(VALUE(SUBSTITUTE('Quantities Report'!$A2260,"+",""))), VALUE(SUBSTITUTE('Quantities Report'!$A2260,"+","")),IF('Quantities Report'!$A2260="Totals:","End of Project",$A2259))</f>
        <v>Station</v>
      </c>
      <c r="B2260" s="473" t="str">
        <f>IF(ISNUMBER('Quantities Report'!$A2260), "",TRIM(CLEAN(SUBSTITUTE('Quantities Report'!$A2260, CHAR(160), " "))))</f>
        <v/>
      </c>
      <c r="C2260" s="475">
        <f>'Quantities Report'!$D2260</f>
        <v>0</v>
      </c>
    </row>
    <row r="2261" spans="1:3" x14ac:dyDescent="0.25">
      <c r="A2261" s="532" t="str">
        <f>IF(ISNUMBER(VALUE(SUBSTITUTE('Quantities Report'!$A2261,"+",""))), VALUE(SUBSTITUTE('Quantities Report'!$A2261,"+","")),IF('Quantities Report'!$A2261="Totals:","End of Project",$A2260))</f>
        <v>Station</v>
      </c>
      <c r="B2261" s="473" t="str">
        <f>IF(ISNUMBER('Quantities Report'!$A2261), "",TRIM(CLEAN(SUBSTITUTE('Quantities Report'!$A2261, CHAR(160), " "))))</f>
        <v/>
      </c>
      <c r="C2261" s="475">
        <f>'Quantities Report'!$D2261</f>
        <v>0</v>
      </c>
    </row>
    <row r="2262" spans="1:3" x14ac:dyDescent="0.25">
      <c r="A2262" s="532" t="str">
        <f>IF(ISNUMBER(VALUE(SUBSTITUTE('Quantities Report'!$A2262,"+",""))), VALUE(SUBSTITUTE('Quantities Report'!$A2262,"+","")),IF('Quantities Report'!$A2262="Totals:","End of Project",$A2261))</f>
        <v>Station</v>
      </c>
      <c r="B2262" s="473" t="str">
        <f>IF(ISNUMBER('Quantities Report'!$A2262), "",TRIM(CLEAN(SUBSTITUTE('Quantities Report'!$A2262, CHAR(160), " "))))</f>
        <v/>
      </c>
      <c r="C2262" s="475">
        <f>'Quantities Report'!$D2262</f>
        <v>0</v>
      </c>
    </row>
    <row r="2263" spans="1:3" x14ac:dyDescent="0.25">
      <c r="A2263" s="532" t="str">
        <f>IF(ISNUMBER(VALUE(SUBSTITUTE('Quantities Report'!$A2263,"+",""))), VALUE(SUBSTITUTE('Quantities Report'!$A2263,"+","")),IF('Quantities Report'!$A2263="Totals:","End of Project",$A2262))</f>
        <v>Station</v>
      </c>
      <c r="B2263" s="473" t="str">
        <f>IF(ISNUMBER('Quantities Report'!$A2263), "",TRIM(CLEAN(SUBSTITUTE('Quantities Report'!$A2263, CHAR(160), " "))))</f>
        <v/>
      </c>
      <c r="C2263" s="475">
        <f>'Quantities Report'!$D2263</f>
        <v>0</v>
      </c>
    </row>
    <row r="2264" spans="1:3" x14ac:dyDescent="0.25">
      <c r="A2264" s="532" t="str">
        <f>IF(ISNUMBER(VALUE(SUBSTITUTE('Quantities Report'!$A2264,"+",""))), VALUE(SUBSTITUTE('Quantities Report'!$A2264,"+","")),IF('Quantities Report'!$A2264="Totals:","End of Project",$A2263))</f>
        <v>Station</v>
      </c>
      <c r="B2264" s="473" t="str">
        <f>IF(ISNUMBER('Quantities Report'!$A2264), "",TRIM(CLEAN(SUBSTITUTE('Quantities Report'!$A2264, CHAR(160), " "))))</f>
        <v/>
      </c>
      <c r="C2264" s="475">
        <f>'Quantities Report'!$D2264</f>
        <v>0</v>
      </c>
    </row>
    <row r="2265" spans="1:3" x14ac:dyDescent="0.25">
      <c r="A2265" s="532" t="str">
        <f>IF(ISNUMBER(VALUE(SUBSTITUTE('Quantities Report'!$A2265,"+",""))), VALUE(SUBSTITUTE('Quantities Report'!$A2265,"+","")),IF('Quantities Report'!$A2265="Totals:","End of Project",$A2264))</f>
        <v>Station</v>
      </c>
      <c r="B2265" s="473" t="str">
        <f>IF(ISNUMBER('Quantities Report'!$A2265), "",TRIM(CLEAN(SUBSTITUTE('Quantities Report'!$A2265, CHAR(160), " "))))</f>
        <v/>
      </c>
      <c r="C2265" s="475">
        <f>'Quantities Report'!$D2265</f>
        <v>0</v>
      </c>
    </row>
    <row r="2266" spans="1:3" x14ac:dyDescent="0.25">
      <c r="A2266" s="532" t="str">
        <f>IF(ISNUMBER(VALUE(SUBSTITUTE('Quantities Report'!$A2266,"+",""))), VALUE(SUBSTITUTE('Quantities Report'!$A2266,"+","")),IF('Quantities Report'!$A2266="Totals:","End of Project",$A2265))</f>
        <v>Station</v>
      </c>
      <c r="B2266" s="473" t="str">
        <f>IF(ISNUMBER('Quantities Report'!$A2266), "",TRIM(CLEAN(SUBSTITUTE('Quantities Report'!$A2266, CHAR(160), " "))))</f>
        <v/>
      </c>
      <c r="C2266" s="475">
        <f>'Quantities Report'!$D2266</f>
        <v>0</v>
      </c>
    </row>
    <row r="2267" spans="1:3" x14ac:dyDescent="0.25">
      <c r="A2267" s="532" t="str">
        <f>IF(ISNUMBER(VALUE(SUBSTITUTE('Quantities Report'!$A2267,"+",""))), VALUE(SUBSTITUTE('Quantities Report'!$A2267,"+","")),IF('Quantities Report'!$A2267="Totals:","End of Project",$A2266))</f>
        <v>Station</v>
      </c>
      <c r="B2267" s="473" t="str">
        <f>IF(ISNUMBER('Quantities Report'!$A2267), "",TRIM(CLEAN(SUBSTITUTE('Quantities Report'!$A2267, CHAR(160), " "))))</f>
        <v/>
      </c>
      <c r="C2267" s="475">
        <f>'Quantities Report'!$D2267</f>
        <v>0</v>
      </c>
    </row>
    <row r="2268" spans="1:3" x14ac:dyDescent="0.25">
      <c r="A2268" s="532" t="str">
        <f>IF(ISNUMBER(VALUE(SUBSTITUTE('Quantities Report'!$A2268,"+",""))), VALUE(SUBSTITUTE('Quantities Report'!$A2268,"+","")),IF('Quantities Report'!$A2268="Totals:","End of Project",$A2267))</f>
        <v>Station</v>
      </c>
      <c r="B2268" s="473" t="str">
        <f>IF(ISNUMBER('Quantities Report'!$A2268), "",TRIM(CLEAN(SUBSTITUTE('Quantities Report'!$A2268, CHAR(160), " "))))</f>
        <v/>
      </c>
      <c r="C2268" s="475">
        <f>'Quantities Report'!$D2268</f>
        <v>0</v>
      </c>
    </row>
    <row r="2269" spans="1:3" x14ac:dyDescent="0.25">
      <c r="A2269" s="532" t="str">
        <f>IF(ISNUMBER(VALUE(SUBSTITUTE('Quantities Report'!$A2269,"+",""))), VALUE(SUBSTITUTE('Quantities Report'!$A2269,"+","")),IF('Quantities Report'!$A2269="Totals:","End of Project",$A2268))</f>
        <v>Station</v>
      </c>
      <c r="B2269" s="473" t="str">
        <f>IF(ISNUMBER('Quantities Report'!$A2269), "",TRIM(CLEAN(SUBSTITUTE('Quantities Report'!$A2269, CHAR(160), " "))))</f>
        <v/>
      </c>
      <c r="C2269" s="475">
        <f>'Quantities Report'!$D2269</f>
        <v>0</v>
      </c>
    </row>
    <row r="2270" spans="1:3" x14ac:dyDescent="0.25">
      <c r="A2270" s="532" t="str">
        <f>IF(ISNUMBER(VALUE(SUBSTITUTE('Quantities Report'!$A2270,"+",""))), VALUE(SUBSTITUTE('Quantities Report'!$A2270,"+","")),IF('Quantities Report'!$A2270="Totals:","End of Project",$A2269))</f>
        <v>Station</v>
      </c>
      <c r="B2270" s="473" t="str">
        <f>IF(ISNUMBER('Quantities Report'!$A2270), "",TRIM(CLEAN(SUBSTITUTE('Quantities Report'!$A2270, CHAR(160), " "))))</f>
        <v/>
      </c>
      <c r="C2270" s="475">
        <f>'Quantities Report'!$D2270</f>
        <v>0</v>
      </c>
    </row>
    <row r="2271" spans="1:3" x14ac:dyDescent="0.25">
      <c r="A2271" s="532" t="str">
        <f>IF(ISNUMBER(VALUE(SUBSTITUTE('Quantities Report'!$A2271,"+",""))), VALUE(SUBSTITUTE('Quantities Report'!$A2271,"+","")),IF('Quantities Report'!$A2271="Totals:","End of Project",$A2270))</f>
        <v>Station</v>
      </c>
      <c r="B2271" s="473" t="str">
        <f>IF(ISNUMBER('Quantities Report'!$A2271), "",TRIM(CLEAN(SUBSTITUTE('Quantities Report'!$A2271, CHAR(160), " "))))</f>
        <v/>
      </c>
      <c r="C2271" s="475">
        <f>'Quantities Report'!$D2271</f>
        <v>0</v>
      </c>
    </row>
    <row r="2272" spans="1:3" x14ac:dyDescent="0.25">
      <c r="A2272" s="532" t="str">
        <f>IF(ISNUMBER(VALUE(SUBSTITUTE('Quantities Report'!$A2272,"+",""))), VALUE(SUBSTITUTE('Quantities Report'!$A2272,"+","")),IF('Quantities Report'!$A2272="Totals:","End of Project",$A2271))</f>
        <v>Station</v>
      </c>
      <c r="B2272" s="473" t="str">
        <f>IF(ISNUMBER('Quantities Report'!$A2272), "",TRIM(CLEAN(SUBSTITUTE('Quantities Report'!$A2272, CHAR(160), " "))))</f>
        <v/>
      </c>
      <c r="C2272" s="475">
        <f>'Quantities Report'!$D2272</f>
        <v>0</v>
      </c>
    </row>
    <row r="2273" spans="1:3" x14ac:dyDescent="0.25">
      <c r="A2273" s="532" t="str">
        <f>IF(ISNUMBER(VALUE(SUBSTITUTE('Quantities Report'!$A2273,"+",""))), VALUE(SUBSTITUTE('Quantities Report'!$A2273,"+","")),IF('Quantities Report'!$A2273="Totals:","End of Project",$A2272))</f>
        <v>Station</v>
      </c>
      <c r="B2273" s="473" t="str">
        <f>IF(ISNUMBER('Quantities Report'!$A2273), "",TRIM(CLEAN(SUBSTITUTE('Quantities Report'!$A2273, CHAR(160), " "))))</f>
        <v/>
      </c>
      <c r="C2273" s="475">
        <f>'Quantities Report'!$D2273</f>
        <v>0</v>
      </c>
    </row>
    <row r="2274" spans="1:3" x14ac:dyDescent="0.25">
      <c r="A2274" s="532" t="str">
        <f>IF(ISNUMBER(VALUE(SUBSTITUTE('Quantities Report'!$A2274,"+",""))), VALUE(SUBSTITUTE('Quantities Report'!$A2274,"+","")),IF('Quantities Report'!$A2274="Totals:","End of Project",$A2273))</f>
        <v>Station</v>
      </c>
      <c r="B2274" s="473" t="str">
        <f>IF(ISNUMBER('Quantities Report'!$A2274), "",TRIM(CLEAN(SUBSTITUTE('Quantities Report'!$A2274, CHAR(160), " "))))</f>
        <v/>
      </c>
      <c r="C2274" s="475">
        <f>'Quantities Report'!$D2274</f>
        <v>0</v>
      </c>
    </row>
    <row r="2275" spans="1:3" x14ac:dyDescent="0.25">
      <c r="A2275" s="532" t="str">
        <f>IF(ISNUMBER(VALUE(SUBSTITUTE('Quantities Report'!$A2275,"+",""))), VALUE(SUBSTITUTE('Quantities Report'!$A2275,"+","")),IF('Quantities Report'!$A2275="Totals:","End of Project",$A2274))</f>
        <v>Station</v>
      </c>
      <c r="B2275" s="473" t="str">
        <f>IF(ISNUMBER('Quantities Report'!$A2275), "",TRIM(CLEAN(SUBSTITUTE('Quantities Report'!$A2275, CHAR(160), " "))))</f>
        <v/>
      </c>
      <c r="C2275" s="475">
        <f>'Quantities Report'!$D2275</f>
        <v>0</v>
      </c>
    </row>
    <row r="2276" spans="1:3" x14ac:dyDescent="0.25">
      <c r="A2276" s="532" t="str">
        <f>IF(ISNUMBER(VALUE(SUBSTITUTE('Quantities Report'!$A2276,"+",""))), VALUE(SUBSTITUTE('Quantities Report'!$A2276,"+","")),IF('Quantities Report'!$A2276="Totals:","End of Project",$A2275))</f>
        <v>Station</v>
      </c>
      <c r="B2276" s="473" t="str">
        <f>IF(ISNUMBER('Quantities Report'!$A2276), "",TRIM(CLEAN(SUBSTITUTE('Quantities Report'!$A2276, CHAR(160), " "))))</f>
        <v/>
      </c>
      <c r="C2276" s="475">
        <f>'Quantities Report'!$D2276</f>
        <v>0</v>
      </c>
    </row>
    <row r="2277" spans="1:3" x14ac:dyDescent="0.25">
      <c r="A2277" s="532" t="str">
        <f>IF(ISNUMBER(VALUE(SUBSTITUTE('Quantities Report'!$A2277,"+",""))), VALUE(SUBSTITUTE('Quantities Report'!$A2277,"+","")),IF('Quantities Report'!$A2277="Totals:","End of Project",$A2276))</f>
        <v>Station</v>
      </c>
      <c r="B2277" s="473" t="str">
        <f>IF(ISNUMBER('Quantities Report'!$A2277), "",TRIM(CLEAN(SUBSTITUTE('Quantities Report'!$A2277, CHAR(160), " "))))</f>
        <v/>
      </c>
      <c r="C2277" s="475">
        <f>'Quantities Report'!$D2277</f>
        <v>0</v>
      </c>
    </row>
    <row r="2278" spans="1:3" x14ac:dyDescent="0.25">
      <c r="A2278" s="532" t="str">
        <f>IF(ISNUMBER(VALUE(SUBSTITUTE('Quantities Report'!$A2278,"+",""))), VALUE(SUBSTITUTE('Quantities Report'!$A2278,"+","")),IF('Quantities Report'!$A2278="Totals:","End of Project",$A2277))</f>
        <v>Station</v>
      </c>
      <c r="B2278" s="473" t="str">
        <f>IF(ISNUMBER('Quantities Report'!$A2278), "",TRIM(CLEAN(SUBSTITUTE('Quantities Report'!$A2278, CHAR(160), " "))))</f>
        <v/>
      </c>
      <c r="C2278" s="475">
        <f>'Quantities Report'!$D2278</f>
        <v>0</v>
      </c>
    </row>
    <row r="2279" spans="1:3" x14ac:dyDescent="0.25">
      <c r="A2279" s="532" t="str">
        <f>IF(ISNUMBER(VALUE(SUBSTITUTE('Quantities Report'!$A2279,"+",""))), VALUE(SUBSTITUTE('Quantities Report'!$A2279,"+","")),IF('Quantities Report'!$A2279="Totals:","End of Project",$A2278))</f>
        <v>Station</v>
      </c>
      <c r="B2279" s="473" t="str">
        <f>IF(ISNUMBER('Quantities Report'!$A2279), "",TRIM(CLEAN(SUBSTITUTE('Quantities Report'!$A2279, CHAR(160), " "))))</f>
        <v/>
      </c>
      <c r="C2279" s="475">
        <f>'Quantities Report'!$D2279</f>
        <v>0</v>
      </c>
    </row>
    <row r="2280" spans="1:3" x14ac:dyDescent="0.25">
      <c r="A2280" s="532" t="str">
        <f>IF(ISNUMBER(VALUE(SUBSTITUTE('Quantities Report'!$A2280,"+",""))), VALUE(SUBSTITUTE('Quantities Report'!$A2280,"+","")),IF('Quantities Report'!$A2280="Totals:","End of Project",$A2279))</f>
        <v>Station</v>
      </c>
      <c r="B2280" s="473" t="str">
        <f>IF(ISNUMBER('Quantities Report'!$A2280), "",TRIM(CLEAN(SUBSTITUTE('Quantities Report'!$A2280, CHAR(160), " "))))</f>
        <v/>
      </c>
      <c r="C2280" s="475">
        <f>'Quantities Report'!$D2280</f>
        <v>0</v>
      </c>
    </row>
    <row r="2281" spans="1:3" x14ac:dyDescent="0.25">
      <c r="A2281" s="532" t="str">
        <f>IF(ISNUMBER(VALUE(SUBSTITUTE('Quantities Report'!$A2281,"+",""))), VALUE(SUBSTITUTE('Quantities Report'!$A2281,"+","")),IF('Quantities Report'!$A2281="Totals:","End of Project",$A2280))</f>
        <v>Station</v>
      </c>
      <c r="B2281" s="473" t="str">
        <f>IF(ISNUMBER('Quantities Report'!$A2281), "",TRIM(CLEAN(SUBSTITUTE('Quantities Report'!$A2281, CHAR(160), " "))))</f>
        <v/>
      </c>
      <c r="C2281" s="475">
        <f>'Quantities Report'!$D2281</f>
        <v>0</v>
      </c>
    </row>
    <row r="2282" spans="1:3" x14ac:dyDescent="0.25">
      <c r="A2282" s="532" t="str">
        <f>IF(ISNUMBER(VALUE(SUBSTITUTE('Quantities Report'!$A2282,"+",""))), VALUE(SUBSTITUTE('Quantities Report'!$A2282,"+","")),IF('Quantities Report'!$A2282="Totals:","End of Project",$A2281))</f>
        <v>Station</v>
      </c>
      <c r="B2282" s="473" t="str">
        <f>IF(ISNUMBER('Quantities Report'!$A2282), "",TRIM(CLEAN(SUBSTITUTE('Quantities Report'!$A2282, CHAR(160), " "))))</f>
        <v/>
      </c>
      <c r="C2282" s="475">
        <f>'Quantities Report'!$D2282</f>
        <v>0</v>
      </c>
    </row>
    <row r="2283" spans="1:3" x14ac:dyDescent="0.25">
      <c r="A2283" s="532" t="str">
        <f>IF(ISNUMBER(VALUE(SUBSTITUTE('Quantities Report'!$A2283,"+",""))), VALUE(SUBSTITUTE('Quantities Report'!$A2283,"+","")),IF('Quantities Report'!$A2283="Totals:","End of Project",$A2282))</f>
        <v>Station</v>
      </c>
      <c r="B2283" s="473" t="str">
        <f>IF(ISNUMBER('Quantities Report'!$A2283), "",TRIM(CLEAN(SUBSTITUTE('Quantities Report'!$A2283, CHAR(160), " "))))</f>
        <v/>
      </c>
      <c r="C2283" s="475">
        <f>'Quantities Report'!$D2283</f>
        <v>0</v>
      </c>
    </row>
    <row r="2284" spans="1:3" x14ac:dyDescent="0.25">
      <c r="A2284" s="532" t="str">
        <f>IF(ISNUMBER(VALUE(SUBSTITUTE('Quantities Report'!$A2284,"+",""))), VALUE(SUBSTITUTE('Quantities Report'!$A2284,"+","")),IF('Quantities Report'!$A2284="Totals:","End of Project",$A2283))</f>
        <v>Station</v>
      </c>
      <c r="B2284" s="473" t="str">
        <f>IF(ISNUMBER('Quantities Report'!$A2284), "",TRIM(CLEAN(SUBSTITUTE('Quantities Report'!$A2284, CHAR(160), " "))))</f>
        <v/>
      </c>
      <c r="C2284" s="475">
        <f>'Quantities Report'!$D2284</f>
        <v>0</v>
      </c>
    </row>
    <row r="2285" spans="1:3" x14ac:dyDescent="0.25">
      <c r="A2285" s="532" t="str">
        <f>IF(ISNUMBER(VALUE(SUBSTITUTE('Quantities Report'!$A2285,"+",""))), VALUE(SUBSTITUTE('Quantities Report'!$A2285,"+","")),IF('Quantities Report'!$A2285="Totals:","End of Project",$A2284))</f>
        <v>Station</v>
      </c>
      <c r="B2285" s="473" t="str">
        <f>IF(ISNUMBER('Quantities Report'!$A2285), "",TRIM(CLEAN(SUBSTITUTE('Quantities Report'!$A2285, CHAR(160), " "))))</f>
        <v/>
      </c>
      <c r="C2285" s="475">
        <f>'Quantities Report'!$D2285</f>
        <v>0</v>
      </c>
    </row>
    <row r="2286" spans="1:3" x14ac:dyDescent="0.25">
      <c r="A2286" s="532" t="str">
        <f>IF(ISNUMBER(VALUE(SUBSTITUTE('Quantities Report'!$A2286,"+",""))), VALUE(SUBSTITUTE('Quantities Report'!$A2286,"+","")),IF('Quantities Report'!$A2286="Totals:","End of Project",$A2285))</f>
        <v>Station</v>
      </c>
      <c r="B2286" s="473" t="str">
        <f>IF(ISNUMBER('Quantities Report'!$A2286), "",TRIM(CLEAN(SUBSTITUTE('Quantities Report'!$A2286, CHAR(160), " "))))</f>
        <v/>
      </c>
      <c r="C2286" s="475">
        <f>'Quantities Report'!$D2286</f>
        <v>0</v>
      </c>
    </row>
    <row r="2287" spans="1:3" x14ac:dyDescent="0.25">
      <c r="A2287" s="532" t="str">
        <f>IF(ISNUMBER(VALUE(SUBSTITUTE('Quantities Report'!$A2287,"+",""))), VALUE(SUBSTITUTE('Quantities Report'!$A2287,"+","")),IF('Quantities Report'!$A2287="Totals:","End of Project",$A2286))</f>
        <v>Station</v>
      </c>
      <c r="B2287" s="473" t="str">
        <f>IF(ISNUMBER('Quantities Report'!$A2287), "",TRIM(CLEAN(SUBSTITUTE('Quantities Report'!$A2287, CHAR(160), " "))))</f>
        <v/>
      </c>
      <c r="C2287" s="475">
        <f>'Quantities Report'!$D2287</f>
        <v>0</v>
      </c>
    </row>
    <row r="2288" spans="1:3" x14ac:dyDescent="0.25">
      <c r="A2288" s="532" t="str">
        <f>IF(ISNUMBER(VALUE(SUBSTITUTE('Quantities Report'!$A2288,"+",""))), VALUE(SUBSTITUTE('Quantities Report'!$A2288,"+","")),IF('Quantities Report'!$A2288="Totals:","End of Project",$A2287))</f>
        <v>Station</v>
      </c>
      <c r="B2288" s="473" t="str">
        <f>IF(ISNUMBER('Quantities Report'!$A2288), "",TRIM(CLEAN(SUBSTITUTE('Quantities Report'!$A2288, CHAR(160), " "))))</f>
        <v/>
      </c>
      <c r="C2288" s="475">
        <f>'Quantities Report'!$D2288</f>
        <v>0</v>
      </c>
    </row>
    <row r="2289" spans="1:3" x14ac:dyDescent="0.25">
      <c r="A2289" s="532" t="str">
        <f>IF(ISNUMBER(VALUE(SUBSTITUTE('Quantities Report'!$A2289,"+",""))), VALUE(SUBSTITUTE('Quantities Report'!$A2289,"+","")),IF('Quantities Report'!$A2289="Totals:","End of Project",$A2288))</f>
        <v>Station</v>
      </c>
      <c r="B2289" s="473" t="str">
        <f>IF(ISNUMBER('Quantities Report'!$A2289), "",TRIM(CLEAN(SUBSTITUTE('Quantities Report'!$A2289, CHAR(160), " "))))</f>
        <v/>
      </c>
      <c r="C2289" s="475">
        <f>'Quantities Report'!$D2289</f>
        <v>0</v>
      </c>
    </row>
    <row r="2290" spans="1:3" x14ac:dyDescent="0.25">
      <c r="A2290" s="532" t="str">
        <f>IF(ISNUMBER(VALUE(SUBSTITUTE('Quantities Report'!$A2290,"+",""))), VALUE(SUBSTITUTE('Quantities Report'!$A2290,"+","")),IF('Quantities Report'!$A2290="Totals:","End of Project",$A2289))</f>
        <v>Station</v>
      </c>
      <c r="B2290" s="473" t="str">
        <f>IF(ISNUMBER('Quantities Report'!$A2290), "",TRIM(CLEAN(SUBSTITUTE('Quantities Report'!$A2290, CHAR(160), " "))))</f>
        <v/>
      </c>
      <c r="C2290" s="475">
        <f>'Quantities Report'!$D2290</f>
        <v>0</v>
      </c>
    </row>
    <row r="2291" spans="1:3" x14ac:dyDescent="0.25">
      <c r="A2291" s="532" t="str">
        <f>IF(ISNUMBER(VALUE(SUBSTITUTE('Quantities Report'!$A2291,"+",""))), VALUE(SUBSTITUTE('Quantities Report'!$A2291,"+","")),IF('Quantities Report'!$A2291="Totals:","End of Project",$A2290))</f>
        <v>Station</v>
      </c>
      <c r="B2291" s="473" t="str">
        <f>IF(ISNUMBER('Quantities Report'!$A2291), "",TRIM(CLEAN(SUBSTITUTE('Quantities Report'!$A2291, CHAR(160), " "))))</f>
        <v/>
      </c>
      <c r="C2291" s="475">
        <f>'Quantities Report'!$D2291</f>
        <v>0</v>
      </c>
    </row>
    <row r="2292" spans="1:3" x14ac:dyDescent="0.25">
      <c r="A2292" s="532" t="str">
        <f>IF(ISNUMBER(VALUE(SUBSTITUTE('Quantities Report'!$A2292,"+",""))), VALUE(SUBSTITUTE('Quantities Report'!$A2292,"+","")),IF('Quantities Report'!$A2292="Totals:","End of Project",$A2291))</f>
        <v>Station</v>
      </c>
      <c r="B2292" s="473" t="str">
        <f>IF(ISNUMBER('Quantities Report'!$A2292), "",TRIM(CLEAN(SUBSTITUTE('Quantities Report'!$A2292, CHAR(160), " "))))</f>
        <v/>
      </c>
      <c r="C2292" s="475">
        <f>'Quantities Report'!$D2292</f>
        <v>0</v>
      </c>
    </row>
    <row r="2293" spans="1:3" x14ac:dyDescent="0.25">
      <c r="A2293" s="532" t="str">
        <f>IF(ISNUMBER(VALUE(SUBSTITUTE('Quantities Report'!$A2293,"+",""))), VALUE(SUBSTITUTE('Quantities Report'!$A2293,"+","")),IF('Quantities Report'!$A2293="Totals:","End of Project",$A2292))</f>
        <v>Station</v>
      </c>
      <c r="B2293" s="473" t="str">
        <f>IF(ISNUMBER('Quantities Report'!$A2293), "",TRIM(CLEAN(SUBSTITUTE('Quantities Report'!$A2293, CHAR(160), " "))))</f>
        <v/>
      </c>
      <c r="C2293" s="475">
        <f>'Quantities Report'!$D2293</f>
        <v>0</v>
      </c>
    </row>
    <row r="2294" spans="1:3" x14ac:dyDescent="0.25">
      <c r="A2294" s="532" t="str">
        <f>IF(ISNUMBER(VALUE(SUBSTITUTE('Quantities Report'!$A2294,"+",""))), VALUE(SUBSTITUTE('Quantities Report'!$A2294,"+","")),IF('Quantities Report'!$A2294="Totals:","End of Project",$A2293))</f>
        <v>Station</v>
      </c>
      <c r="B2294" s="473" t="str">
        <f>IF(ISNUMBER('Quantities Report'!$A2294), "",TRIM(CLEAN(SUBSTITUTE('Quantities Report'!$A2294, CHAR(160), " "))))</f>
        <v/>
      </c>
      <c r="C2294" s="475">
        <f>'Quantities Report'!$D2294</f>
        <v>0</v>
      </c>
    </row>
    <row r="2295" spans="1:3" x14ac:dyDescent="0.25">
      <c r="A2295" s="532" t="str">
        <f>IF(ISNUMBER(VALUE(SUBSTITUTE('Quantities Report'!$A2295,"+",""))), VALUE(SUBSTITUTE('Quantities Report'!$A2295,"+","")),IF('Quantities Report'!$A2295="Totals:","End of Project",$A2294))</f>
        <v>Station</v>
      </c>
      <c r="B2295" s="473" t="str">
        <f>IF(ISNUMBER('Quantities Report'!$A2295), "",TRIM(CLEAN(SUBSTITUTE('Quantities Report'!$A2295, CHAR(160), " "))))</f>
        <v/>
      </c>
      <c r="C2295" s="475">
        <f>'Quantities Report'!$D2295</f>
        <v>0</v>
      </c>
    </row>
    <row r="2296" spans="1:3" x14ac:dyDescent="0.25">
      <c r="A2296" s="532" t="str">
        <f>IF(ISNUMBER(VALUE(SUBSTITUTE('Quantities Report'!$A2296,"+",""))), VALUE(SUBSTITUTE('Quantities Report'!$A2296,"+","")),IF('Quantities Report'!$A2296="Totals:","End of Project",$A2295))</f>
        <v>Station</v>
      </c>
      <c r="B2296" s="473" t="str">
        <f>IF(ISNUMBER('Quantities Report'!$A2296), "",TRIM(CLEAN(SUBSTITUTE('Quantities Report'!$A2296, CHAR(160), " "))))</f>
        <v/>
      </c>
      <c r="C2296" s="475">
        <f>'Quantities Report'!$D2296</f>
        <v>0</v>
      </c>
    </row>
    <row r="2297" spans="1:3" x14ac:dyDescent="0.25">
      <c r="A2297" s="532" t="str">
        <f>IF(ISNUMBER(VALUE(SUBSTITUTE('Quantities Report'!$A2297,"+",""))), VALUE(SUBSTITUTE('Quantities Report'!$A2297,"+","")),IF('Quantities Report'!$A2297="Totals:","End of Project",$A2296))</f>
        <v>Station</v>
      </c>
      <c r="B2297" s="473" t="str">
        <f>IF(ISNUMBER('Quantities Report'!$A2297), "",TRIM(CLEAN(SUBSTITUTE('Quantities Report'!$A2297, CHAR(160), " "))))</f>
        <v/>
      </c>
      <c r="C2297" s="475">
        <f>'Quantities Report'!$D2297</f>
        <v>0</v>
      </c>
    </row>
    <row r="2298" spans="1:3" x14ac:dyDescent="0.25">
      <c r="A2298" s="532" t="str">
        <f>IF(ISNUMBER(VALUE(SUBSTITUTE('Quantities Report'!$A2298,"+",""))), VALUE(SUBSTITUTE('Quantities Report'!$A2298,"+","")),IF('Quantities Report'!$A2298="Totals:","End of Project",$A2297))</f>
        <v>Station</v>
      </c>
      <c r="B2298" s="473" t="str">
        <f>IF(ISNUMBER('Quantities Report'!$A2298), "",TRIM(CLEAN(SUBSTITUTE('Quantities Report'!$A2298, CHAR(160), " "))))</f>
        <v/>
      </c>
      <c r="C2298" s="475">
        <f>'Quantities Report'!$D2298</f>
        <v>0</v>
      </c>
    </row>
    <row r="2299" spans="1:3" x14ac:dyDescent="0.25">
      <c r="A2299" s="532" t="str">
        <f>IF(ISNUMBER(VALUE(SUBSTITUTE('Quantities Report'!$A2299,"+",""))), VALUE(SUBSTITUTE('Quantities Report'!$A2299,"+","")),IF('Quantities Report'!$A2299="Totals:","End of Project",$A2298))</f>
        <v>Station</v>
      </c>
      <c r="B2299" s="473" t="str">
        <f>IF(ISNUMBER('Quantities Report'!$A2299), "",TRIM(CLEAN(SUBSTITUTE('Quantities Report'!$A2299, CHAR(160), " "))))</f>
        <v/>
      </c>
      <c r="C2299" s="475">
        <f>'Quantities Report'!$D2299</f>
        <v>0</v>
      </c>
    </row>
    <row r="2300" spans="1:3" x14ac:dyDescent="0.25">
      <c r="A2300" s="532" t="str">
        <f>IF(ISNUMBER(VALUE(SUBSTITUTE('Quantities Report'!$A2300,"+",""))), VALUE(SUBSTITUTE('Quantities Report'!$A2300,"+","")),IF('Quantities Report'!$A2300="Totals:","End of Project",$A2299))</f>
        <v>Station</v>
      </c>
      <c r="B2300" s="473" t="str">
        <f>IF(ISNUMBER('Quantities Report'!$A2300), "",TRIM(CLEAN(SUBSTITUTE('Quantities Report'!$A2300, CHAR(160), " "))))</f>
        <v/>
      </c>
      <c r="C2300" s="475">
        <f>'Quantities Report'!$D2300</f>
        <v>0</v>
      </c>
    </row>
    <row r="2301" spans="1:3" x14ac:dyDescent="0.25">
      <c r="A2301" s="532" t="str">
        <f>IF(ISNUMBER(VALUE(SUBSTITUTE('Quantities Report'!$A2301,"+",""))), VALUE(SUBSTITUTE('Quantities Report'!$A2301,"+","")),IF('Quantities Report'!$A2301="Totals:","End of Project",$A2300))</f>
        <v>Station</v>
      </c>
      <c r="B2301" s="473" t="str">
        <f>IF(ISNUMBER('Quantities Report'!$A2301), "",TRIM(CLEAN(SUBSTITUTE('Quantities Report'!$A2301, CHAR(160), " "))))</f>
        <v/>
      </c>
      <c r="C2301" s="475">
        <f>'Quantities Report'!$D2301</f>
        <v>0</v>
      </c>
    </row>
    <row r="2302" spans="1:3" x14ac:dyDescent="0.25">
      <c r="A2302" s="532" t="str">
        <f>IF(ISNUMBER(VALUE(SUBSTITUTE('Quantities Report'!$A2302,"+",""))), VALUE(SUBSTITUTE('Quantities Report'!$A2302,"+","")),IF('Quantities Report'!$A2302="Totals:","End of Project",$A2301))</f>
        <v>Station</v>
      </c>
      <c r="B2302" s="473" t="str">
        <f>IF(ISNUMBER('Quantities Report'!$A2302), "",TRIM(CLEAN(SUBSTITUTE('Quantities Report'!$A2302, CHAR(160), " "))))</f>
        <v/>
      </c>
      <c r="C2302" s="475">
        <f>'Quantities Report'!$D2302</f>
        <v>0</v>
      </c>
    </row>
    <row r="2303" spans="1:3" x14ac:dyDescent="0.25">
      <c r="A2303" s="532" t="str">
        <f>IF(ISNUMBER(VALUE(SUBSTITUTE('Quantities Report'!$A2303,"+",""))), VALUE(SUBSTITUTE('Quantities Report'!$A2303,"+","")),IF('Quantities Report'!$A2303="Totals:","End of Project",$A2302))</f>
        <v>Station</v>
      </c>
      <c r="B2303" s="473" t="str">
        <f>IF(ISNUMBER('Quantities Report'!$A2303), "",TRIM(CLEAN(SUBSTITUTE('Quantities Report'!$A2303, CHAR(160), " "))))</f>
        <v/>
      </c>
      <c r="C2303" s="475">
        <f>'Quantities Report'!$D2303</f>
        <v>0</v>
      </c>
    </row>
    <row r="2304" spans="1:3" x14ac:dyDescent="0.25">
      <c r="A2304" s="532" t="str">
        <f>IF(ISNUMBER(VALUE(SUBSTITUTE('Quantities Report'!$A2304,"+",""))), VALUE(SUBSTITUTE('Quantities Report'!$A2304,"+","")),IF('Quantities Report'!$A2304="Totals:","End of Project",$A2303))</f>
        <v>Station</v>
      </c>
      <c r="B2304" s="473" t="str">
        <f>IF(ISNUMBER('Quantities Report'!$A2304), "",TRIM(CLEAN(SUBSTITUTE('Quantities Report'!$A2304, CHAR(160), " "))))</f>
        <v/>
      </c>
      <c r="C2304" s="475">
        <f>'Quantities Report'!$D2304</f>
        <v>0</v>
      </c>
    </row>
    <row r="2305" spans="1:3" x14ac:dyDescent="0.25">
      <c r="A2305" s="532" t="str">
        <f>IF(ISNUMBER(VALUE(SUBSTITUTE('Quantities Report'!$A2305,"+",""))), VALUE(SUBSTITUTE('Quantities Report'!$A2305,"+","")),IF('Quantities Report'!$A2305="Totals:","End of Project",$A2304))</f>
        <v>Station</v>
      </c>
      <c r="B2305" s="473" t="str">
        <f>IF(ISNUMBER('Quantities Report'!$A2305), "",TRIM(CLEAN(SUBSTITUTE('Quantities Report'!$A2305, CHAR(160), " "))))</f>
        <v/>
      </c>
      <c r="C2305" s="475">
        <f>'Quantities Report'!$D2305</f>
        <v>0</v>
      </c>
    </row>
    <row r="2306" spans="1:3" x14ac:dyDescent="0.25">
      <c r="A2306" s="532" t="str">
        <f>IF(ISNUMBER(VALUE(SUBSTITUTE('Quantities Report'!$A2306,"+",""))), VALUE(SUBSTITUTE('Quantities Report'!$A2306,"+","")),IF('Quantities Report'!$A2306="Totals:","End of Project",$A2305))</f>
        <v>Station</v>
      </c>
      <c r="B2306" s="473" t="str">
        <f>IF(ISNUMBER('Quantities Report'!$A2306), "",TRIM(CLEAN(SUBSTITUTE('Quantities Report'!$A2306, CHAR(160), " "))))</f>
        <v/>
      </c>
      <c r="C2306" s="475">
        <f>'Quantities Report'!$D2306</f>
        <v>0</v>
      </c>
    </row>
    <row r="2307" spans="1:3" x14ac:dyDescent="0.25">
      <c r="A2307" s="532" t="str">
        <f>IF(ISNUMBER(VALUE(SUBSTITUTE('Quantities Report'!$A2307,"+",""))), VALUE(SUBSTITUTE('Quantities Report'!$A2307,"+","")),IF('Quantities Report'!$A2307="Totals:","End of Project",$A2306))</f>
        <v>Station</v>
      </c>
      <c r="B2307" s="473" t="str">
        <f>IF(ISNUMBER('Quantities Report'!$A2307), "",TRIM(CLEAN(SUBSTITUTE('Quantities Report'!$A2307, CHAR(160), " "))))</f>
        <v/>
      </c>
      <c r="C2307" s="475">
        <f>'Quantities Report'!$D2307</f>
        <v>0</v>
      </c>
    </row>
    <row r="2308" spans="1:3" x14ac:dyDescent="0.25">
      <c r="A2308" s="532" t="str">
        <f>IF(ISNUMBER(VALUE(SUBSTITUTE('Quantities Report'!$A2308,"+",""))), VALUE(SUBSTITUTE('Quantities Report'!$A2308,"+","")),IF('Quantities Report'!$A2308="Totals:","End of Project",$A2307))</f>
        <v>Station</v>
      </c>
      <c r="B2308" s="473" t="str">
        <f>IF(ISNUMBER('Quantities Report'!$A2308), "",TRIM(CLEAN(SUBSTITUTE('Quantities Report'!$A2308, CHAR(160), " "))))</f>
        <v/>
      </c>
      <c r="C2308" s="475">
        <f>'Quantities Report'!$D2308</f>
        <v>0</v>
      </c>
    </row>
    <row r="2309" spans="1:3" x14ac:dyDescent="0.25">
      <c r="A2309" s="532" t="str">
        <f>IF(ISNUMBER(VALUE(SUBSTITUTE('Quantities Report'!$A2309,"+",""))), VALUE(SUBSTITUTE('Quantities Report'!$A2309,"+","")),IF('Quantities Report'!$A2309="Totals:","End of Project",$A2308))</f>
        <v>Station</v>
      </c>
      <c r="B2309" s="473" t="str">
        <f>IF(ISNUMBER('Quantities Report'!$A2309), "",TRIM(CLEAN(SUBSTITUTE('Quantities Report'!$A2309, CHAR(160), " "))))</f>
        <v/>
      </c>
      <c r="C2309" s="475">
        <f>'Quantities Report'!$D2309</f>
        <v>0</v>
      </c>
    </row>
    <row r="2310" spans="1:3" x14ac:dyDescent="0.25">
      <c r="A2310" s="532" t="str">
        <f>IF(ISNUMBER(VALUE(SUBSTITUTE('Quantities Report'!$A2310,"+",""))), VALUE(SUBSTITUTE('Quantities Report'!$A2310,"+","")),IF('Quantities Report'!$A2310="Totals:","End of Project",$A2309))</f>
        <v>Station</v>
      </c>
      <c r="B2310" s="473" t="str">
        <f>IF(ISNUMBER('Quantities Report'!$A2310), "",TRIM(CLEAN(SUBSTITUTE('Quantities Report'!$A2310, CHAR(160), " "))))</f>
        <v/>
      </c>
      <c r="C2310" s="475">
        <f>'Quantities Report'!$D2310</f>
        <v>0</v>
      </c>
    </row>
    <row r="2311" spans="1:3" x14ac:dyDescent="0.25">
      <c r="A2311" s="532" t="str">
        <f>IF(ISNUMBER(VALUE(SUBSTITUTE('Quantities Report'!$A2311,"+",""))), VALUE(SUBSTITUTE('Quantities Report'!$A2311,"+","")),IF('Quantities Report'!$A2311="Totals:","End of Project",$A2310))</f>
        <v>Station</v>
      </c>
      <c r="B2311" s="473" t="str">
        <f>IF(ISNUMBER('Quantities Report'!$A2311), "",TRIM(CLEAN(SUBSTITUTE('Quantities Report'!$A2311, CHAR(160), " "))))</f>
        <v/>
      </c>
      <c r="C2311" s="475">
        <f>'Quantities Report'!$D2311</f>
        <v>0</v>
      </c>
    </row>
    <row r="2312" spans="1:3" x14ac:dyDescent="0.25">
      <c r="A2312" s="532" t="str">
        <f>IF(ISNUMBER(VALUE(SUBSTITUTE('Quantities Report'!$A2312,"+",""))), VALUE(SUBSTITUTE('Quantities Report'!$A2312,"+","")),IF('Quantities Report'!$A2312="Totals:","End of Project",$A2311))</f>
        <v>Station</v>
      </c>
      <c r="B2312" s="473" t="str">
        <f>IF(ISNUMBER('Quantities Report'!$A2312), "",TRIM(CLEAN(SUBSTITUTE('Quantities Report'!$A2312, CHAR(160), " "))))</f>
        <v/>
      </c>
      <c r="C2312" s="475">
        <f>'Quantities Report'!$D2312</f>
        <v>0</v>
      </c>
    </row>
    <row r="2313" spans="1:3" x14ac:dyDescent="0.25">
      <c r="A2313" s="532" t="str">
        <f>IF(ISNUMBER(VALUE(SUBSTITUTE('Quantities Report'!$A2313,"+",""))), VALUE(SUBSTITUTE('Quantities Report'!$A2313,"+","")),IF('Quantities Report'!$A2313="Totals:","End of Project",$A2312))</f>
        <v>Station</v>
      </c>
      <c r="B2313" s="473" t="str">
        <f>IF(ISNUMBER('Quantities Report'!$A2313), "",TRIM(CLEAN(SUBSTITUTE('Quantities Report'!$A2313, CHAR(160), " "))))</f>
        <v/>
      </c>
      <c r="C2313" s="475">
        <f>'Quantities Report'!$D2313</f>
        <v>0</v>
      </c>
    </row>
    <row r="2314" spans="1:3" x14ac:dyDescent="0.25">
      <c r="A2314" s="532" t="str">
        <f>IF(ISNUMBER(VALUE(SUBSTITUTE('Quantities Report'!$A2314,"+",""))), VALUE(SUBSTITUTE('Quantities Report'!$A2314,"+","")),IF('Quantities Report'!$A2314="Totals:","End of Project",$A2313))</f>
        <v>Station</v>
      </c>
      <c r="B2314" s="473" t="str">
        <f>IF(ISNUMBER('Quantities Report'!$A2314), "",TRIM(CLEAN(SUBSTITUTE('Quantities Report'!$A2314, CHAR(160), " "))))</f>
        <v/>
      </c>
      <c r="C2314" s="475">
        <f>'Quantities Report'!$D2314</f>
        <v>0</v>
      </c>
    </row>
    <row r="2315" spans="1:3" x14ac:dyDescent="0.25">
      <c r="A2315" s="532" t="str">
        <f>IF(ISNUMBER(VALUE(SUBSTITUTE('Quantities Report'!$A2315,"+",""))), VALUE(SUBSTITUTE('Quantities Report'!$A2315,"+","")),IF('Quantities Report'!$A2315="Totals:","End of Project",$A2314))</f>
        <v>Station</v>
      </c>
      <c r="B2315" s="473" t="str">
        <f>IF(ISNUMBER('Quantities Report'!$A2315), "",TRIM(CLEAN(SUBSTITUTE('Quantities Report'!$A2315, CHAR(160), " "))))</f>
        <v/>
      </c>
      <c r="C2315" s="475">
        <f>'Quantities Report'!$D2315</f>
        <v>0</v>
      </c>
    </row>
    <row r="2316" spans="1:3" x14ac:dyDescent="0.25">
      <c r="A2316" s="532" t="str">
        <f>IF(ISNUMBER(VALUE(SUBSTITUTE('Quantities Report'!$A2316,"+",""))), VALUE(SUBSTITUTE('Quantities Report'!$A2316,"+","")),IF('Quantities Report'!$A2316="Totals:","End of Project",$A2315))</f>
        <v>Station</v>
      </c>
      <c r="B2316" s="473" t="str">
        <f>IF(ISNUMBER('Quantities Report'!$A2316), "",TRIM(CLEAN(SUBSTITUTE('Quantities Report'!$A2316, CHAR(160), " "))))</f>
        <v/>
      </c>
      <c r="C2316" s="475">
        <f>'Quantities Report'!$D2316</f>
        <v>0</v>
      </c>
    </row>
    <row r="2317" spans="1:3" x14ac:dyDescent="0.25">
      <c r="A2317" s="532" t="str">
        <f>IF(ISNUMBER(VALUE(SUBSTITUTE('Quantities Report'!$A2317,"+",""))), VALUE(SUBSTITUTE('Quantities Report'!$A2317,"+","")),IF('Quantities Report'!$A2317="Totals:","End of Project",$A2316))</f>
        <v>Station</v>
      </c>
      <c r="B2317" s="473" t="str">
        <f>IF(ISNUMBER('Quantities Report'!$A2317), "",TRIM(CLEAN(SUBSTITUTE('Quantities Report'!$A2317, CHAR(160), " "))))</f>
        <v/>
      </c>
      <c r="C2317" s="475">
        <f>'Quantities Report'!$D2317</f>
        <v>0</v>
      </c>
    </row>
    <row r="2318" spans="1:3" x14ac:dyDescent="0.25">
      <c r="A2318" s="532" t="str">
        <f>IF(ISNUMBER(VALUE(SUBSTITUTE('Quantities Report'!$A2318,"+",""))), VALUE(SUBSTITUTE('Quantities Report'!$A2318,"+","")),IF('Quantities Report'!$A2318="Totals:","End of Project",$A2317))</f>
        <v>Station</v>
      </c>
      <c r="B2318" s="473" t="str">
        <f>IF(ISNUMBER('Quantities Report'!$A2318), "",TRIM(CLEAN(SUBSTITUTE('Quantities Report'!$A2318, CHAR(160), " "))))</f>
        <v/>
      </c>
      <c r="C2318" s="475">
        <f>'Quantities Report'!$D2318</f>
        <v>0</v>
      </c>
    </row>
    <row r="2319" spans="1:3" x14ac:dyDescent="0.25">
      <c r="A2319" s="532" t="str">
        <f>IF(ISNUMBER(VALUE(SUBSTITUTE('Quantities Report'!$A2319,"+",""))), VALUE(SUBSTITUTE('Quantities Report'!$A2319,"+","")),IF('Quantities Report'!$A2319="Totals:","End of Project",$A2318))</f>
        <v>Station</v>
      </c>
      <c r="B2319" s="473" t="str">
        <f>IF(ISNUMBER('Quantities Report'!$A2319), "",TRIM(CLEAN(SUBSTITUTE('Quantities Report'!$A2319, CHAR(160), " "))))</f>
        <v/>
      </c>
      <c r="C2319" s="475">
        <f>'Quantities Report'!$D2319</f>
        <v>0</v>
      </c>
    </row>
    <row r="2320" spans="1:3" x14ac:dyDescent="0.25">
      <c r="A2320" s="532" t="str">
        <f>IF(ISNUMBER(VALUE(SUBSTITUTE('Quantities Report'!$A2320,"+",""))), VALUE(SUBSTITUTE('Quantities Report'!$A2320,"+","")),IF('Quantities Report'!$A2320="Totals:","End of Project",$A2319))</f>
        <v>Station</v>
      </c>
      <c r="B2320" s="473" t="str">
        <f>IF(ISNUMBER('Quantities Report'!$A2320), "",TRIM(CLEAN(SUBSTITUTE('Quantities Report'!$A2320, CHAR(160), " "))))</f>
        <v/>
      </c>
      <c r="C2320" s="475">
        <f>'Quantities Report'!$D2320</f>
        <v>0</v>
      </c>
    </row>
    <row r="2321" spans="1:3" x14ac:dyDescent="0.25">
      <c r="A2321" s="532" t="str">
        <f>IF(ISNUMBER(VALUE(SUBSTITUTE('Quantities Report'!$A2321,"+",""))), VALUE(SUBSTITUTE('Quantities Report'!$A2321,"+","")),IF('Quantities Report'!$A2321="Totals:","End of Project",$A2320))</f>
        <v>Station</v>
      </c>
      <c r="B2321" s="473" t="str">
        <f>IF(ISNUMBER('Quantities Report'!$A2321), "",TRIM(CLEAN(SUBSTITUTE('Quantities Report'!$A2321, CHAR(160), " "))))</f>
        <v/>
      </c>
      <c r="C2321" s="475">
        <f>'Quantities Report'!$D2321</f>
        <v>0</v>
      </c>
    </row>
    <row r="2322" spans="1:3" x14ac:dyDescent="0.25">
      <c r="A2322" s="532" t="str">
        <f>IF(ISNUMBER(VALUE(SUBSTITUTE('Quantities Report'!$A2322,"+",""))), VALUE(SUBSTITUTE('Quantities Report'!$A2322,"+","")),IF('Quantities Report'!$A2322="Totals:","End of Project",$A2321))</f>
        <v>Station</v>
      </c>
      <c r="B2322" s="473" t="str">
        <f>IF(ISNUMBER('Quantities Report'!$A2322), "",TRIM(CLEAN(SUBSTITUTE('Quantities Report'!$A2322, CHAR(160), " "))))</f>
        <v/>
      </c>
      <c r="C2322" s="475">
        <f>'Quantities Report'!$D2322</f>
        <v>0</v>
      </c>
    </row>
    <row r="2323" spans="1:3" x14ac:dyDescent="0.25">
      <c r="A2323" s="532" t="str">
        <f>IF(ISNUMBER(VALUE(SUBSTITUTE('Quantities Report'!$A2323,"+",""))), VALUE(SUBSTITUTE('Quantities Report'!$A2323,"+","")),IF('Quantities Report'!$A2323="Totals:","End of Project",$A2322))</f>
        <v>Station</v>
      </c>
      <c r="B2323" s="473" t="str">
        <f>IF(ISNUMBER('Quantities Report'!$A2323), "",TRIM(CLEAN(SUBSTITUTE('Quantities Report'!$A2323, CHAR(160), " "))))</f>
        <v/>
      </c>
      <c r="C2323" s="475">
        <f>'Quantities Report'!$D2323</f>
        <v>0</v>
      </c>
    </row>
    <row r="2324" spans="1:3" x14ac:dyDescent="0.25">
      <c r="A2324" s="532" t="str">
        <f>IF(ISNUMBER(VALUE(SUBSTITUTE('Quantities Report'!$A2324,"+",""))), VALUE(SUBSTITUTE('Quantities Report'!$A2324,"+","")),IF('Quantities Report'!$A2324="Totals:","End of Project",$A2323))</f>
        <v>Station</v>
      </c>
      <c r="B2324" s="473" t="str">
        <f>IF(ISNUMBER('Quantities Report'!$A2324), "",TRIM(CLEAN(SUBSTITUTE('Quantities Report'!$A2324, CHAR(160), " "))))</f>
        <v/>
      </c>
      <c r="C2324" s="475">
        <f>'Quantities Report'!$D2324</f>
        <v>0</v>
      </c>
    </row>
    <row r="2325" spans="1:3" x14ac:dyDescent="0.25">
      <c r="A2325" s="532" t="str">
        <f>IF(ISNUMBER(VALUE(SUBSTITUTE('Quantities Report'!$A2325,"+",""))), VALUE(SUBSTITUTE('Quantities Report'!$A2325,"+","")),IF('Quantities Report'!$A2325="Totals:","End of Project",$A2324))</f>
        <v>Station</v>
      </c>
      <c r="B2325" s="473" t="str">
        <f>IF(ISNUMBER('Quantities Report'!$A2325), "",TRIM(CLEAN(SUBSTITUTE('Quantities Report'!$A2325, CHAR(160), " "))))</f>
        <v/>
      </c>
      <c r="C2325" s="475">
        <f>'Quantities Report'!$D2325</f>
        <v>0</v>
      </c>
    </row>
    <row r="2326" spans="1:3" x14ac:dyDescent="0.25">
      <c r="A2326" s="532" t="str">
        <f>IF(ISNUMBER(VALUE(SUBSTITUTE('Quantities Report'!$A2326,"+",""))), VALUE(SUBSTITUTE('Quantities Report'!$A2326,"+","")),IF('Quantities Report'!$A2326="Totals:","End of Project",$A2325))</f>
        <v>Station</v>
      </c>
      <c r="B2326" s="473" t="str">
        <f>IF(ISNUMBER('Quantities Report'!$A2326), "",TRIM(CLEAN(SUBSTITUTE('Quantities Report'!$A2326, CHAR(160), " "))))</f>
        <v/>
      </c>
      <c r="C2326" s="475">
        <f>'Quantities Report'!$D2326</f>
        <v>0</v>
      </c>
    </row>
    <row r="2327" spans="1:3" x14ac:dyDescent="0.25">
      <c r="A2327" s="532" t="str">
        <f>IF(ISNUMBER(VALUE(SUBSTITUTE('Quantities Report'!$A2327,"+",""))), VALUE(SUBSTITUTE('Quantities Report'!$A2327,"+","")),IF('Quantities Report'!$A2327="Totals:","End of Project",$A2326))</f>
        <v>Station</v>
      </c>
      <c r="B2327" s="473" t="str">
        <f>IF(ISNUMBER('Quantities Report'!$A2327), "",TRIM(CLEAN(SUBSTITUTE('Quantities Report'!$A2327, CHAR(160), " "))))</f>
        <v/>
      </c>
      <c r="C2327" s="475">
        <f>'Quantities Report'!$D2327</f>
        <v>0</v>
      </c>
    </row>
    <row r="2328" spans="1:3" x14ac:dyDescent="0.25">
      <c r="A2328" s="532" t="str">
        <f>IF(ISNUMBER(VALUE(SUBSTITUTE('Quantities Report'!$A2328,"+",""))), VALUE(SUBSTITUTE('Quantities Report'!$A2328,"+","")),IF('Quantities Report'!$A2328="Totals:","End of Project",$A2327))</f>
        <v>Station</v>
      </c>
      <c r="B2328" s="473" t="str">
        <f>IF(ISNUMBER('Quantities Report'!$A2328), "",TRIM(CLEAN(SUBSTITUTE('Quantities Report'!$A2328, CHAR(160), " "))))</f>
        <v/>
      </c>
      <c r="C2328" s="475">
        <f>'Quantities Report'!$D2328</f>
        <v>0</v>
      </c>
    </row>
    <row r="2329" spans="1:3" x14ac:dyDescent="0.25">
      <c r="A2329" s="532" t="str">
        <f>IF(ISNUMBER(VALUE(SUBSTITUTE('Quantities Report'!$A2329,"+",""))), VALUE(SUBSTITUTE('Quantities Report'!$A2329,"+","")),IF('Quantities Report'!$A2329="Totals:","End of Project",$A2328))</f>
        <v>Station</v>
      </c>
      <c r="B2329" s="473" t="str">
        <f>IF(ISNUMBER('Quantities Report'!$A2329), "",TRIM(CLEAN(SUBSTITUTE('Quantities Report'!$A2329, CHAR(160), " "))))</f>
        <v/>
      </c>
      <c r="C2329" s="475">
        <f>'Quantities Report'!$D2329</f>
        <v>0</v>
      </c>
    </row>
    <row r="2330" spans="1:3" x14ac:dyDescent="0.25">
      <c r="A2330" s="532" t="str">
        <f>IF(ISNUMBER(VALUE(SUBSTITUTE('Quantities Report'!$A2330,"+",""))), VALUE(SUBSTITUTE('Quantities Report'!$A2330,"+","")),IF('Quantities Report'!$A2330="Totals:","End of Project",$A2329))</f>
        <v>Station</v>
      </c>
      <c r="B2330" s="473" t="str">
        <f>IF(ISNUMBER('Quantities Report'!$A2330), "",TRIM(CLEAN(SUBSTITUTE('Quantities Report'!$A2330, CHAR(160), " "))))</f>
        <v/>
      </c>
      <c r="C2330" s="475">
        <f>'Quantities Report'!$D2330</f>
        <v>0</v>
      </c>
    </row>
    <row r="2331" spans="1:3" x14ac:dyDescent="0.25">
      <c r="A2331" s="532" t="str">
        <f>IF(ISNUMBER(VALUE(SUBSTITUTE('Quantities Report'!$A2331,"+",""))), VALUE(SUBSTITUTE('Quantities Report'!$A2331,"+","")),IF('Quantities Report'!$A2331="Totals:","End of Project",$A2330))</f>
        <v>Station</v>
      </c>
      <c r="B2331" s="473" t="str">
        <f>IF(ISNUMBER('Quantities Report'!$A2331), "",TRIM(CLEAN(SUBSTITUTE('Quantities Report'!$A2331, CHAR(160), " "))))</f>
        <v/>
      </c>
      <c r="C2331" s="475">
        <f>'Quantities Report'!$D2331</f>
        <v>0</v>
      </c>
    </row>
    <row r="2332" spans="1:3" x14ac:dyDescent="0.25">
      <c r="A2332" s="532" t="str">
        <f>IF(ISNUMBER(VALUE(SUBSTITUTE('Quantities Report'!$A2332,"+",""))), VALUE(SUBSTITUTE('Quantities Report'!$A2332,"+","")),IF('Quantities Report'!$A2332="Totals:","End of Project",$A2331))</f>
        <v>Station</v>
      </c>
      <c r="B2332" s="473" t="str">
        <f>IF(ISNUMBER('Quantities Report'!$A2332), "",TRIM(CLEAN(SUBSTITUTE('Quantities Report'!$A2332, CHAR(160), " "))))</f>
        <v/>
      </c>
      <c r="C2332" s="475">
        <f>'Quantities Report'!$D2332</f>
        <v>0</v>
      </c>
    </row>
    <row r="2333" spans="1:3" x14ac:dyDescent="0.25">
      <c r="A2333" s="532" t="str">
        <f>IF(ISNUMBER(VALUE(SUBSTITUTE('Quantities Report'!$A2333,"+",""))), VALUE(SUBSTITUTE('Quantities Report'!$A2333,"+","")),IF('Quantities Report'!$A2333="Totals:","End of Project",$A2332))</f>
        <v>Station</v>
      </c>
      <c r="B2333" s="473" t="str">
        <f>IF(ISNUMBER('Quantities Report'!$A2333), "",TRIM(CLEAN(SUBSTITUTE('Quantities Report'!$A2333, CHAR(160), " "))))</f>
        <v/>
      </c>
      <c r="C2333" s="475">
        <f>'Quantities Report'!$D2333</f>
        <v>0</v>
      </c>
    </row>
    <row r="2334" spans="1:3" x14ac:dyDescent="0.25">
      <c r="A2334" s="532" t="str">
        <f>IF(ISNUMBER(VALUE(SUBSTITUTE('Quantities Report'!$A2334,"+",""))), VALUE(SUBSTITUTE('Quantities Report'!$A2334,"+","")),IF('Quantities Report'!$A2334="Totals:","End of Project",$A2333))</f>
        <v>Station</v>
      </c>
      <c r="B2334" s="473" t="str">
        <f>IF(ISNUMBER('Quantities Report'!$A2334), "",TRIM(CLEAN(SUBSTITUTE('Quantities Report'!$A2334, CHAR(160), " "))))</f>
        <v/>
      </c>
      <c r="C2334" s="475">
        <f>'Quantities Report'!$D2334</f>
        <v>0</v>
      </c>
    </row>
    <row r="2335" spans="1:3" x14ac:dyDescent="0.25">
      <c r="A2335" s="532" t="str">
        <f>IF(ISNUMBER(VALUE(SUBSTITUTE('Quantities Report'!$A2335,"+",""))), VALUE(SUBSTITUTE('Quantities Report'!$A2335,"+","")),IF('Quantities Report'!$A2335="Totals:","End of Project",$A2334))</f>
        <v>Station</v>
      </c>
      <c r="B2335" s="473" t="str">
        <f>IF(ISNUMBER('Quantities Report'!$A2335), "",TRIM(CLEAN(SUBSTITUTE('Quantities Report'!$A2335, CHAR(160), " "))))</f>
        <v/>
      </c>
      <c r="C2335" s="475">
        <f>'Quantities Report'!$D2335</f>
        <v>0</v>
      </c>
    </row>
    <row r="2336" spans="1:3" x14ac:dyDescent="0.25">
      <c r="A2336" s="532" t="str">
        <f>IF(ISNUMBER(VALUE(SUBSTITUTE('Quantities Report'!$A2336,"+",""))), VALUE(SUBSTITUTE('Quantities Report'!$A2336,"+","")),IF('Quantities Report'!$A2336="Totals:","End of Project",$A2335))</f>
        <v>Station</v>
      </c>
      <c r="B2336" s="473" t="str">
        <f>IF(ISNUMBER('Quantities Report'!$A2336), "",TRIM(CLEAN(SUBSTITUTE('Quantities Report'!$A2336, CHAR(160), " "))))</f>
        <v/>
      </c>
      <c r="C2336" s="475">
        <f>'Quantities Report'!$D2336</f>
        <v>0</v>
      </c>
    </row>
    <row r="2337" spans="1:3" x14ac:dyDescent="0.25">
      <c r="A2337" s="532" t="str">
        <f>IF(ISNUMBER(VALUE(SUBSTITUTE('Quantities Report'!$A2337,"+",""))), VALUE(SUBSTITUTE('Quantities Report'!$A2337,"+","")),IF('Quantities Report'!$A2337="Totals:","End of Project",$A2336))</f>
        <v>Station</v>
      </c>
      <c r="B2337" s="473" t="str">
        <f>IF(ISNUMBER('Quantities Report'!$A2337), "",TRIM(CLEAN(SUBSTITUTE('Quantities Report'!$A2337, CHAR(160), " "))))</f>
        <v/>
      </c>
      <c r="C2337" s="475">
        <f>'Quantities Report'!$D2337</f>
        <v>0</v>
      </c>
    </row>
    <row r="2338" spans="1:3" x14ac:dyDescent="0.25">
      <c r="A2338" s="532" t="str">
        <f>IF(ISNUMBER(VALUE(SUBSTITUTE('Quantities Report'!$A2338,"+",""))), VALUE(SUBSTITUTE('Quantities Report'!$A2338,"+","")),IF('Quantities Report'!$A2338="Totals:","End of Project",$A2337))</f>
        <v>Station</v>
      </c>
      <c r="B2338" s="473" t="str">
        <f>IF(ISNUMBER('Quantities Report'!$A2338), "",TRIM(CLEAN(SUBSTITUTE('Quantities Report'!$A2338, CHAR(160), " "))))</f>
        <v/>
      </c>
      <c r="C2338" s="475">
        <f>'Quantities Report'!$D2338</f>
        <v>0</v>
      </c>
    </row>
    <row r="2339" spans="1:3" x14ac:dyDescent="0.25">
      <c r="A2339" s="532" t="str">
        <f>IF(ISNUMBER(VALUE(SUBSTITUTE('Quantities Report'!$A2339,"+",""))), VALUE(SUBSTITUTE('Quantities Report'!$A2339,"+","")),IF('Quantities Report'!$A2339="Totals:","End of Project",$A2338))</f>
        <v>Station</v>
      </c>
      <c r="B2339" s="473" t="str">
        <f>IF(ISNUMBER('Quantities Report'!$A2339), "",TRIM(CLEAN(SUBSTITUTE('Quantities Report'!$A2339, CHAR(160), " "))))</f>
        <v/>
      </c>
      <c r="C2339" s="475">
        <f>'Quantities Report'!$D2339</f>
        <v>0</v>
      </c>
    </row>
    <row r="2340" spans="1:3" x14ac:dyDescent="0.25">
      <c r="A2340" s="532" t="str">
        <f>IF(ISNUMBER(VALUE(SUBSTITUTE('Quantities Report'!$A2340,"+",""))), VALUE(SUBSTITUTE('Quantities Report'!$A2340,"+","")),IF('Quantities Report'!$A2340="Totals:","End of Project",$A2339))</f>
        <v>Station</v>
      </c>
      <c r="B2340" s="473" t="str">
        <f>IF(ISNUMBER('Quantities Report'!$A2340), "",TRIM(CLEAN(SUBSTITUTE('Quantities Report'!$A2340, CHAR(160), " "))))</f>
        <v/>
      </c>
      <c r="C2340" s="475">
        <f>'Quantities Report'!$D2340</f>
        <v>0</v>
      </c>
    </row>
    <row r="2341" spans="1:3" x14ac:dyDescent="0.25">
      <c r="A2341" s="532" t="str">
        <f>IF(ISNUMBER(VALUE(SUBSTITUTE('Quantities Report'!$A2341,"+",""))), VALUE(SUBSTITUTE('Quantities Report'!$A2341,"+","")),IF('Quantities Report'!$A2341="Totals:","End of Project",$A2340))</f>
        <v>Station</v>
      </c>
      <c r="B2341" s="473" t="str">
        <f>IF(ISNUMBER('Quantities Report'!$A2341), "",TRIM(CLEAN(SUBSTITUTE('Quantities Report'!$A2341, CHAR(160), " "))))</f>
        <v/>
      </c>
      <c r="C2341" s="475">
        <f>'Quantities Report'!$D2341</f>
        <v>0</v>
      </c>
    </row>
    <row r="2342" spans="1:3" x14ac:dyDescent="0.25">
      <c r="A2342" s="532" t="str">
        <f>IF(ISNUMBER(VALUE(SUBSTITUTE('Quantities Report'!$A2342,"+",""))), VALUE(SUBSTITUTE('Quantities Report'!$A2342,"+","")),IF('Quantities Report'!$A2342="Totals:","End of Project",$A2341))</f>
        <v>Station</v>
      </c>
      <c r="B2342" s="473" t="str">
        <f>IF(ISNUMBER('Quantities Report'!$A2342), "",TRIM(CLEAN(SUBSTITUTE('Quantities Report'!$A2342, CHAR(160), " "))))</f>
        <v/>
      </c>
      <c r="C2342" s="475">
        <f>'Quantities Report'!$D2342</f>
        <v>0</v>
      </c>
    </row>
    <row r="2343" spans="1:3" x14ac:dyDescent="0.25">
      <c r="A2343" s="532" t="str">
        <f>IF(ISNUMBER(VALUE(SUBSTITUTE('Quantities Report'!$A2343,"+",""))), VALUE(SUBSTITUTE('Quantities Report'!$A2343,"+","")),IF('Quantities Report'!$A2343="Totals:","End of Project",$A2342))</f>
        <v>Station</v>
      </c>
      <c r="B2343" s="473" t="str">
        <f>IF(ISNUMBER('Quantities Report'!$A2343), "",TRIM(CLEAN(SUBSTITUTE('Quantities Report'!$A2343, CHAR(160), " "))))</f>
        <v/>
      </c>
      <c r="C2343" s="475">
        <f>'Quantities Report'!$D2343</f>
        <v>0</v>
      </c>
    </row>
    <row r="2344" spans="1:3" x14ac:dyDescent="0.25">
      <c r="A2344" s="532" t="str">
        <f>IF(ISNUMBER(VALUE(SUBSTITUTE('Quantities Report'!$A2344,"+",""))), VALUE(SUBSTITUTE('Quantities Report'!$A2344,"+","")),IF('Quantities Report'!$A2344="Totals:","End of Project",$A2343))</f>
        <v>Station</v>
      </c>
      <c r="B2344" s="473" t="str">
        <f>IF(ISNUMBER('Quantities Report'!$A2344), "",TRIM(CLEAN(SUBSTITUTE('Quantities Report'!$A2344, CHAR(160), " "))))</f>
        <v/>
      </c>
      <c r="C2344" s="475">
        <f>'Quantities Report'!$D2344</f>
        <v>0</v>
      </c>
    </row>
    <row r="2345" spans="1:3" x14ac:dyDescent="0.25">
      <c r="A2345" s="532" t="str">
        <f>IF(ISNUMBER(VALUE(SUBSTITUTE('Quantities Report'!$A2345,"+",""))), VALUE(SUBSTITUTE('Quantities Report'!$A2345,"+","")),IF('Quantities Report'!$A2345="Totals:","End of Project",$A2344))</f>
        <v>Station</v>
      </c>
      <c r="B2345" s="473" t="str">
        <f>IF(ISNUMBER('Quantities Report'!$A2345), "",TRIM(CLEAN(SUBSTITUTE('Quantities Report'!$A2345, CHAR(160), " "))))</f>
        <v/>
      </c>
      <c r="C2345" s="475">
        <f>'Quantities Report'!$D2345</f>
        <v>0</v>
      </c>
    </row>
    <row r="2346" spans="1:3" x14ac:dyDescent="0.25">
      <c r="A2346" s="532" t="str">
        <f>IF(ISNUMBER(VALUE(SUBSTITUTE('Quantities Report'!$A2346,"+",""))), VALUE(SUBSTITUTE('Quantities Report'!$A2346,"+","")),IF('Quantities Report'!$A2346="Totals:","End of Project",$A2345))</f>
        <v>Station</v>
      </c>
      <c r="B2346" s="473" t="str">
        <f>IF(ISNUMBER('Quantities Report'!$A2346), "",TRIM(CLEAN(SUBSTITUTE('Quantities Report'!$A2346, CHAR(160), " "))))</f>
        <v/>
      </c>
      <c r="C2346" s="475">
        <f>'Quantities Report'!$D2346</f>
        <v>0</v>
      </c>
    </row>
    <row r="2347" spans="1:3" x14ac:dyDescent="0.25">
      <c r="A2347" s="532" t="str">
        <f>IF(ISNUMBER(VALUE(SUBSTITUTE('Quantities Report'!$A2347,"+",""))), VALUE(SUBSTITUTE('Quantities Report'!$A2347,"+","")),IF('Quantities Report'!$A2347="Totals:","End of Project",$A2346))</f>
        <v>Station</v>
      </c>
      <c r="B2347" s="473" t="str">
        <f>IF(ISNUMBER('Quantities Report'!$A2347), "",TRIM(CLEAN(SUBSTITUTE('Quantities Report'!$A2347, CHAR(160), " "))))</f>
        <v/>
      </c>
      <c r="C2347" s="475">
        <f>'Quantities Report'!$D2347</f>
        <v>0</v>
      </c>
    </row>
    <row r="2348" spans="1:3" x14ac:dyDescent="0.25">
      <c r="A2348" s="532" t="str">
        <f>IF(ISNUMBER(VALUE(SUBSTITUTE('Quantities Report'!$A2348,"+",""))), VALUE(SUBSTITUTE('Quantities Report'!$A2348,"+","")),IF('Quantities Report'!$A2348="Totals:","End of Project",$A2347))</f>
        <v>Station</v>
      </c>
      <c r="B2348" s="473" t="str">
        <f>IF(ISNUMBER('Quantities Report'!$A2348), "",TRIM(CLEAN(SUBSTITUTE('Quantities Report'!$A2348, CHAR(160), " "))))</f>
        <v/>
      </c>
      <c r="C2348" s="475">
        <f>'Quantities Report'!$D2348</f>
        <v>0</v>
      </c>
    </row>
    <row r="2349" spans="1:3" x14ac:dyDescent="0.25">
      <c r="A2349" s="532" t="str">
        <f>IF(ISNUMBER(VALUE(SUBSTITUTE('Quantities Report'!$A2349,"+",""))), VALUE(SUBSTITUTE('Quantities Report'!$A2349,"+","")),IF('Quantities Report'!$A2349="Totals:","End of Project",$A2348))</f>
        <v>Station</v>
      </c>
      <c r="B2349" s="473" t="str">
        <f>IF(ISNUMBER('Quantities Report'!$A2349), "",TRIM(CLEAN(SUBSTITUTE('Quantities Report'!$A2349, CHAR(160), " "))))</f>
        <v/>
      </c>
      <c r="C2349" s="475">
        <f>'Quantities Report'!$D2349</f>
        <v>0</v>
      </c>
    </row>
    <row r="2350" spans="1:3" x14ac:dyDescent="0.25">
      <c r="A2350" s="532" t="str">
        <f>IF(ISNUMBER(VALUE(SUBSTITUTE('Quantities Report'!$A2350,"+",""))), VALUE(SUBSTITUTE('Quantities Report'!$A2350,"+","")),IF('Quantities Report'!$A2350="Totals:","End of Project",$A2349))</f>
        <v>Station</v>
      </c>
      <c r="B2350" s="473" t="str">
        <f>IF(ISNUMBER('Quantities Report'!$A2350), "",TRIM(CLEAN(SUBSTITUTE('Quantities Report'!$A2350, CHAR(160), " "))))</f>
        <v/>
      </c>
      <c r="C2350" s="475">
        <f>'Quantities Report'!$D2350</f>
        <v>0</v>
      </c>
    </row>
    <row r="2351" spans="1:3" x14ac:dyDescent="0.25">
      <c r="A2351" s="532" t="str">
        <f>IF(ISNUMBER(VALUE(SUBSTITUTE('Quantities Report'!$A2351,"+",""))), VALUE(SUBSTITUTE('Quantities Report'!$A2351,"+","")),IF('Quantities Report'!$A2351="Totals:","End of Project",$A2350))</f>
        <v>Station</v>
      </c>
      <c r="B2351" s="473" t="str">
        <f>IF(ISNUMBER('Quantities Report'!$A2351), "",TRIM(CLEAN(SUBSTITUTE('Quantities Report'!$A2351, CHAR(160), " "))))</f>
        <v/>
      </c>
      <c r="C2351" s="475">
        <f>'Quantities Report'!$D2351</f>
        <v>0</v>
      </c>
    </row>
    <row r="2352" spans="1:3" x14ac:dyDescent="0.25">
      <c r="A2352" s="532" t="str">
        <f>IF(ISNUMBER(VALUE(SUBSTITUTE('Quantities Report'!$A2352,"+",""))), VALUE(SUBSTITUTE('Quantities Report'!$A2352,"+","")),IF('Quantities Report'!$A2352="Totals:","End of Project",$A2351))</f>
        <v>Station</v>
      </c>
      <c r="B2352" s="473" t="str">
        <f>IF(ISNUMBER('Quantities Report'!$A2352), "",TRIM(CLEAN(SUBSTITUTE('Quantities Report'!$A2352, CHAR(160), " "))))</f>
        <v/>
      </c>
      <c r="C2352" s="475">
        <f>'Quantities Report'!$D2352</f>
        <v>0</v>
      </c>
    </row>
    <row r="2353" spans="1:3" x14ac:dyDescent="0.25">
      <c r="A2353" s="532" t="str">
        <f>IF(ISNUMBER(VALUE(SUBSTITUTE('Quantities Report'!$A2353,"+",""))), VALUE(SUBSTITUTE('Quantities Report'!$A2353,"+","")),IF('Quantities Report'!$A2353="Totals:","End of Project",$A2352))</f>
        <v>Station</v>
      </c>
      <c r="B2353" s="473" t="str">
        <f>IF(ISNUMBER('Quantities Report'!$A2353), "",TRIM(CLEAN(SUBSTITUTE('Quantities Report'!$A2353, CHAR(160), " "))))</f>
        <v/>
      </c>
      <c r="C2353" s="475">
        <f>'Quantities Report'!$D2353</f>
        <v>0</v>
      </c>
    </row>
    <row r="2354" spans="1:3" x14ac:dyDescent="0.25">
      <c r="A2354" s="532" t="str">
        <f>IF(ISNUMBER(VALUE(SUBSTITUTE('Quantities Report'!$A2354,"+",""))), VALUE(SUBSTITUTE('Quantities Report'!$A2354,"+","")),IF('Quantities Report'!$A2354="Totals:","End of Project",$A2353))</f>
        <v>Station</v>
      </c>
      <c r="B2354" s="473" t="str">
        <f>IF(ISNUMBER('Quantities Report'!$A2354), "",TRIM(CLEAN(SUBSTITUTE('Quantities Report'!$A2354, CHAR(160), " "))))</f>
        <v/>
      </c>
      <c r="C2354" s="475">
        <f>'Quantities Report'!$D2354</f>
        <v>0</v>
      </c>
    </row>
    <row r="2355" spans="1:3" x14ac:dyDescent="0.25">
      <c r="A2355" s="532" t="str">
        <f>IF(ISNUMBER(VALUE(SUBSTITUTE('Quantities Report'!$A2355,"+",""))), VALUE(SUBSTITUTE('Quantities Report'!$A2355,"+","")),IF('Quantities Report'!$A2355="Totals:","End of Project",$A2354))</f>
        <v>Station</v>
      </c>
      <c r="B2355" s="473" t="str">
        <f>IF(ISNUMBER('Quantities Report'!$A2355), "",TRIM(CLEAN(SUBSTITUTE('Quantities Report'!$A2355, CHAR(160), " "))))</f>
        <v/>
      </c>
      <c r="C2355" s="475">
        <f>'Quantities Report'!$D2355</f>
        <v>0</v>
      </c>
    </row>
    <row r="2356" spans="1:3" x14ac:dyDescent="0.25">
      <c r="A2356" s="532" t="str">
        <f>IF(ISNUMBER(VALUE(SUBSTITUTE('Quantities Report'!$A2356,"+",""))), VALUE(SUBSTITUTE('Quantities Report'!$A2356,"+","")),IF('Quantities Report'!$A2356="Totals:","End of Project",$A2355))</f>
        <v>Station</v>
      </c>
      <c r="B2356" s="473" t="str">
        <f>IF(ISNUMBER('Quantities Report'!$A2356), "",TRIM(CLEAN(SUBSTITUTE('Quantities Report'!$A2356, CHAR(160), " "))))</f>
        <v/>
      </c>
      <c r="C2356" s="475">
        <f>'Quantities Report'!$D2356</f>
        <v>0</v>
      </c>
    </row>
    <row r="2357" spans="1:3" x14ac:dyDescent="0.25">
      <c r="A2357" s="532" t="str">
        <f>IF(ISNUMBER(VALUE(SUBSTITUTE('Quantities Report'!$A2357,"+",""))), VALUE(SUBSTITUTE('Quantities Report'!$A2357,"+","")),IF('Quantities Report'!$A2357="Totals:","End of Project",$A2356))</f>
        <v>Station</v>
      </c>
      <c r="B2357" s="473" t="str">
        <f>IF(ISNUMBER('Quantities Report'!$A2357), "",TRIM(CLEAN(SUBSTITUTE('Quantities Report'!$A2357, CHAR(160), " "))))</f>
        <v/>
      </c>
      <c r="C2357" s="475">
        <f>'Quantities Report'!$D2357</f>
        <v>0</v>
      </c>
    </row>
    <row r="2358" spans="1:3" x14ac:dyDescent="0.25">
      <c r="A2358" s="532" t="str">
        <f>IF(ISNUMBER(VALUE(SUBSTITUTE('Quantities Report'!$A2358,"+",""))), VALUE(SUBSTITUTE('Quantities Report'!$A2358,"+","")),IF('Quantities Report'!$A2358="Totals:","End of Project",$A2357))</f>
        <v>Station</v>
      </c>
      <c r="B2358" s="473" t="str">
        <f>IF(ISNUMBER('Quantities Report'!$A2358), "",TRIM(CLEAN(SUBSTITUTE('Quantities Report'!$A2358, CHAR(160), " "))))</f>
        <v/>
      </c>
      <c r="C2358" s="475">
        <f>'Quantities Report'!$D2358</f>
        <v>0</v>
      </c>
    </row>
    <row r="2359" spans="1:3" x14ac:dyDescent="0.25">
      <c r="A2359" s="532" t="str">
        <f>IF(ISNUMBER(VALUE(SUBSTITUTE('Quantities Report'!$A2359,"+",""))), VALUE(SUBSTITUTE('Quantities Report'!$A2359,"+","")),IF('Quantities Report'!$A2359="Totals:","End of Project",$A2358))</f>
        <v>Station</v>
      </c>
      <c r="B2359" s="473" t="str">
        <f>IF(ISNUMBER('Quantities Report'!$A2359), "",TRIM(CLEAN(SUBSTITUTE('Quantities Report'!$A2359, CHAR(160), " "))))</f>
        <v/>
      </c>
      <c r="C2359" s="475">
        <f>'Quantities Report'!$D2359</f>
        <v>0</v>
      </c>
    </row>
    <row r="2360" spans="1:3" x14ac:dyDescent="0.25">
      <c r="A2360" s="532" t="str">
        <f>IF(ISNUMBER(VALUE(SUBSTITUTE('Quantities Report'!$A2360,"+",""))), VALUE(SUBSTITUTE('Quantities Report'!$A2360,"+","")),IF('Quantities Report'!$A2360="Totals:","End of Project",$A2359))</f>
        <v>Station</v>
      </c>
      <c r="B2360" s="473" t="str">
        <f>IF(ISNUMBER('Quantities Report'!$A2360), "",TRIM(CLEAN(SUBSTITUTE('Quantities Report'!$A2360, CHAR(160), " "))))</f>
        <v/>
      </c>
      <c r="C2360" s="475">
        <f>'Quantities Report'!$D2360</f>
        <v>0</v>
      </c>
    </row>
    <row r="2361" spans="1:3" x14ac:dyDescent="0.25">
      <c r="A2361" s="532" t="str">
        <f>IF(ISNUMBER(VALUE(SUBSTITUTE('Quantities Report'!$A2361,"+",""))), VALUE(SUBSTITUTE('Quantities Report'!$A2361,"+","")),IF('Quantities Report'!$A2361="Totals:","End of Project",$A2360))</f>
        <v>Station</v>
      </c>
      <c r="B2361" s="473" t="str">
        <f>IF(ISNUMBER('Quantities Report'!$A2361), "",TRIM(CLEAN(SUBSTITUTE('Quantities Report'!$A2361, CHAR(160), " "))))</f>
        <v/>
      </c>
      <c r="C2361" s="475">
        <f>'Quantities Report'!$D2361</f>
        <v>0</v>
      </c>
    </row>
    <row r="2362" spans="1:3" x14ac:dyDescent="0.25">
      <c r="A2362" s="532" t="str">
        <f>IF(ISNUMBER(VALUE(SUBSTITUTE('Quantities Report'!$A2362,"+",""))), VALUE(SUBSTITUTE('Quantities Report'!$A2362,"+","")),IF('Quantities Report'!$A2362="Totals:","End of Project",$A2361))</f>
        <v>Station</v>
      </c>
      <c r="B2362" s="473" t="str">
        <f>IF(ISNUMBER('Quantities Report'!$A2362), "",TRIM(CLEAN(SUBSTITUTE('Quantities Report'!$A2362, CHAR(160), " "))))</f>
        <v/>
      </c>
      <c r="C2362" s="475">
        <f>'Quantities Report'!$D2362</f>
        <v>0</v>
      </c>
    </row>
    <row r="2363" spans="1:3" x14ac:dyDescent="0.25">
      <c r="A2363" s="532" t="str">
        <f>IF(ISNUMBER(VALUE(SUBSTITUTE('Quantities Report'!$A2363,"+",""))), VALUE(SUBSTITUTE('Quantities Report'!$A2363,"+","")),IF('Quantities Report'!$A2363="Totals:","End of Project",$A2362))</f>
        <v>Station</v>
      </c>
      <c r="B2363" s="473" t="str">
        <f>IF(ISNUMBER('Quantities Report'!$A2363), "",TRIM(CLEAN(SUBSTITUTE('Quantities Report'!$A2363, CHAR(160), " "))))</f>
        <v/>
      </c>
      <c r="C2363" s="475">
        <f>'Quantities Report'!$D2363</f>
        <v>0</v>
      </c>
    </row>
    <row r="2364" spans="1:3" x14ac:dyDescent="0.25">
      <c r="A2364" s="532" t="str">
        <f>IF(ISNUMBER(VALUE(SUBSTITUTE('Quantities Report'!$A2364,"+",""))), VALUE(SUBSTITUTE('Quantities Report'!$A2364,"+","")),IF('Quantities Report'!$A2364="Totals:","End of Project",$A2363))</f>
        <v>Station</v>
      </c>
      <c r="B2364" s="473" t="str">
        <f>IF(ISNUMBER('Quantities Report'!$A2364), "",TRIM(CLEAN(SUBSTITUTE('Quantities Report'!$A2364, CHAR(160), " "))))</f>
        <v/>
      </c>
      <c r="C2364" s="475">
        <f>'Quantities Report'!$D2364</f>
        <v>0</v>
      </c>
    </row>
    <row r="2365" spans="1:3" x14ac:dyDescent="0.25">
      <c r="A2365" s="532" t="str">
        <f>IF(ISNUMBER(VALUE(SUBSTITUTE('Quantities Report'!$A2365,"+",""))), VALUE(SUBSTITUTE('Quantities Report'!$A2365,"+","")),IF('Quantities Report'!$A2365="Totals:","End of Project",$A2364))</f>
        <v>Station</v>
      </c>
      <c r="B2365" s="473" t="str">
        <f>IF(ISNUMBER('Quantities Report'!$A2365), "",TRIM(CLEAN(SUBSTITUTE('Quantities Report'!$A2365, CHAR(160), " "))))</f>
        <v/>
      </c>
      <c r="C2365" s="475">
        <f>'Quantities Report'!$D2365</f>
        <v>0</v>
      </c>
    </row>
    <row r="2366" spans="1:3" x14ac:dyDescent="0.25">
      <c r="A2366" s="532" t="str">
        <f>IF(ISNUMBER(VALUE(SUBSTITUTE('Quantities Report'!$A2366,"+",""))), VALUE(SUBSTITUTE('Quantities Report'!$A2366,"+","")),IF('Quantities Report'!$A2366="Totals:","End of Project",$A2365))</f>
        <v>Station</v>
      </c>
      <c r="B2366" s="473" t="str">
        <f>IF(ISNUMBER('Quantities Report'!$A2366), "",TRIM(CLEAN(SUBSTITUTE('Quantities Report'!$A2366, CHAR(160), " "))))</f>
        <v/>
      </c>
      <c r="C2366" s="475">
        <f>'Quantities Report'!$D2366</f>
        <v>0</v>
      </c>
    </row>
    <row r="2367" spans="1:3" x14ac:dyDescent="0.25">
      <c r="A2367" s="532" t="str">
        <f>IF(ISNUMBER(VALUE(SUBSTITUTE('Quantities Report'!$A2367,"+",""))), VALUE(SUBSTITUTE('Quantities Report'!$A2367,"+","")),IF('Quantities Report'!$A2367="Totals:","End of Project",$A2366))</f>
        <v>Station</v>
      </c>
      <c r="B2367" s="473" t="str">
        <f>IF(ISNUMBER('Quantities Report'!$A2367), "",TRIM(CLEAN(SUBSTITUTE('Quantities Report'!$A2367, CHAR(160), " "))))</f>
        <v/>
      </c>
      <c r="C2367" s="475">
        <f>'Quantities Report'!$D2367</f>
        <v>0</v>
      </c>
    </row>
    <row r="2368" spans="1:3" x14ac:dyDescent="0.25">
      <c r="A2368" s="532" t="str">
        <f>IF(ISNUMBER(VALUE(SUBSTITUTE('Quantities Report'!$A2368,"+",""))), VALUE(SUBSTITUTE('Quantities Report'!$A2368,"+","")),IF('Quantities Report'!$A2368="Totals:","End of Project",$A2367))</f>
        <v>Station</v>
      </c>
      <c r="B2368" s="473" t="str">
        <f>IF(ISNUMBER('Quantities Report'!$A2368), "",TRIM(CLEAN(SUBSTITUTE('Quantities Report'!$A2368, CHAR(160), " "))))</f>
        <v/>
      </c>
      <c r="C2368" s="475">
        <f>'Quantities Report'!$D2368</f>
        <v>0</v>
      </c>
    </row>
    <row r="2369" spans="1:3" x14ac:dyDescent="0.25">
      <c r="A2369" s="532" t="str">
        <f>IF(ISNUMBER(VALUE(SUBSTITUTE('Quantities Report'!$A2369,"+",""))), VALUE(SUBSTITUTE('Quantities Report'!$A2369,"+","")),IF('Quantities Report'!$A2369="Totals:","End of Project",$A2368))</f>
        <v>Station</v>
      </c>
      <c r="B2369" s="473" t="str">
        <f>IF(ISNUMBER('Quantities Report'!$A2369), "",TRIM(CLEAN(SUBSTITUTE('Quantities Report'!$A2369, CHAR(160), " "))))</f>
        <v/>
      </c>
      <c r="C2369" s="475">
        <f>'Quantities Report'!$D2369</f>
        <v>0</v>
      </c>
    </row>
    <row r="2370" spans="1:3" x14ac:dyDescent="0.25">
      <c r="A2370" s="532" t="str">
        <f>IF(ISNUMBER(VALUE(SUBSTITUTE('Quantities Report'!$A2370,"+",""))), VALUE(SUBSTITUTE('Quantities Report'!$A2370,"+","")),IF('Quantities Report'!$A2370="Totals:","End of Project",$A2369))</f>
        <v>Station</v>
      </c>
      <c r="B2370" s="473" t="str">
        <f>IF(ISNUMBER('Quantities Report'!$A2370), "",TRIM(CLEAN(SUBSTITUTE('Quantities Report'!$A2370, CHAR(160), " "))))</f>
        <v/>
      </c>
      <c r="C2370" s="475">
        <f>'Quantities Report'!$D2370</f>
        <v>0</v>
      </c>
    </row>
    <row r="2371" spans="1:3" x14ac:dyDescent="0.25">
      <c r="A2371" s="532" t="str">
        <f>IF(ISNUMBER(VALUE(SUBSTITUTE('Quantities Report'!$A2371,"+",""))), VALUE(SUBSTITUTE('Quantities Report'!$A2371,"+","")),IF('Quantities Report'!$A2371="Totals:","End of Project",$A2370))</f>
        <v>Station</v>
      </c>
      <c r="B2371" s="473" t="str">
        <f>IF(ISNUMBER('Quantities Report'!$A2371), "",TRIM(CLEAN(SUBSTITUTE('Quantities Report'!$A2371, CHAR(160), " "))))</f>
        <v/>
      </c>
      <c r="C2371" s="475">
        <f>'Quantities Report'!$D2371</f>
        <v>0</v>
      </c>
    </row>
    <row r="2372" spans="1:3" x14ac:dyDescent="0.25">
      <c r="A2372" s="532" t="str">
        <f>IF(ISNUMBER(VALUE(SUBSTITUTE('Quantities Report'!$A2372,"+",""))), VALUE(SUBSTITUTE('Quantities Report'!$A2372,"+","")),IF('Quantities Report'!$A2372="Totals:","End of Project",$A2371))</f>
        <v>Station</v>
      </c>
      <c r="B2372" s="473" t="str">
        <f>IF(ISNUMBER('Quantities Report'!$A2372), "",TRIM(CLEAN(SUBSTITUTE('Quantities Report'!$A2372, CHAR(160), " "))))</f>
        <v/>
      </c>
      <c r="C2372" s="475">
        <f>'Quantities Report'!$D2372</f>
        <v>0</v>
      </c>
    </row>
    <row r="2373" spans="1:3" x14ac:dyDescent="0.25">
      <c r="A2373" s="532" t="str">
        <f>IF(ISNUMBER(VALUE(SUBSTITUTE('Quantities Report'!$A2373,"+",""))), VALUE(SUBSTITUTE('Quantities Report'!$A2373,"+","")),IF('Quantities Report'!$A2373="Totals:","End of Project",$A2372))</f>
        <v>Station</v>
      </c>
      <c r="B2373" s="473" t="str">
        <f>IF(ISNUMBER('Quantities Report'!$A2373), "",TRIM(CLEAN(SUBSTITUTE('Quantities Report'!$A2373, CHAR(160), " "))))</f>
        <v/>
      </c>
      <c r="C2373" s="475">
        <f>'Quantities Report'!$D2373</f>
        <v>0</v>
      </c>
    </row>
    <row r="2374" spans="1:3" x14ac:dyDescent="0.25">
      <c r="A2374" s="532" t="str">
        <f>IF(ISNUMBER(VALUE(SUBSTITUTE('Quantities Report'!$A2374,"+",""))), VALUE(SUBSTITUTE('Quantities Report'!$A2374,"+","")),IF('Quantities Report'!$A2374="Totals:","End of Project",$A2373))</f>
        <v>Station</v>
      </c>
      <c r="B2374" s="473" t="str">
        <f>IF(ISNUMBER('Quantities Report'!$A2374), "",TRIM(CLEAN(SUBSTITUTE('Quantities Report'!$A2374, CHAR(160), " "))))</f>
        <v/>
      </c>
      <c r="C2374" s="475">
        <f>'Quantities Report'!$D2374</f>
        <v>0</v>
      </c>
    </row>
    <row r="2375" spans="1:3" x14ac:dyDescent="0.25">
      <c r="A2375" s="532" t="str">
        <f>IF(ISNUMBER(VALUE(SUBSTITUTE('Quantities Report'!$A2375,"+",""))), VALUE(SUBSTITUTE('Quantities Report'!$A2375,"+","")),IF('Quantities Report'!$A2375="Totals:","End of Project",$A2374))</f>
        <v>Station</v>
      </c>
      <c r="B2375" s="473" t="str">
        <f>IF(ISNUMBER('Quantities Report'!$A2375), "",TRIM(CLEAN(SUBSTITUTE('Quantities Report'!$A2375, CHAR(160), " "))))</f>
        <v/>
      </c>
      <c r="C2375" s="475">
        <f>'Quantities Report'!$D2375</f>
        <v>0</v>
      </c>
    </row>
    <row r="2376" spans="1:3" x14ac:dyDescent="0.25">
      <c r="A2376" s="532" t="str">
        <f>IF(ISNUMBER(VALUE(SUBSTITUTE('Quantities Report'!$A2376,"+",""))), VALUE(SUBSTITUTE('Quantities Report'!$A2376,"+","")),IF('Quantities Report'!$A2376="Totals:","End of Project",$A2375))</f>
        <v>Station</v>
      </c>
      <c r="B2376" s="473" t="str">
        <f>IF(ISNUMBER('Quantities Report'!$A2376), "",TRIM(CLEAN(SUBSTITUTE('Quantities Report'!$A2376, CHAR(160), " "))))</f>
        <v/>
      </c>
      <c r="C2376" s="475">
        <f>'Quantities Report'!$D2376</f>
        <v>0</v>
      </c>
    </row>
    <row r="2377" spans="1:3" x14ac:dyDescent="0.25">
      <c r="A2377" s="532" t="str">
        <f>IF(ISNUMBER(VALUE(SUBSTITUTE('Quantities Report'!$A2377,"+",""))), VALUE(SUBSTITUTE('Quantities Report'!$A2377,"+","")),IF('Quantities Report'!$A2377="Totals:","End of Project",$A2376))</f>
        <v>Station</v>
      </c>
      <c r="B2377" s="473" t="str">
        <f>IF(ISNUMBER('Quantities Report'!$A2377), "",TRIM(CLEAN(SUBSTITUTE('Quantities Report'!$A2377, CHAR(160), " "))))</f>
        <v/>
      </c>
      <c r="C2377" s="475">
        <f>'Quantities Report'!$D2377</f>
        <v>0</v>
      </c>
    </row>
    <row r="2378" spans="1:3" x14ac:dyDescent="0.25">
      <c r="A2378" s="532" t="str">
        <f>IF(ISNUMBER(VALUE(SUBSTITUTE('Quantities Report'!$A2378,"+",""))), VALUE(SUBSTITUTE('Quantities Report'!$A2378,"+","")),IF('Quantities Report'!$A2378="Totals:","End of Project",$A2377))</f>
        <v>Station</v>
      </c>
      <c r="B2378" s="473" t="str">
        <f>IF(ISNUMBER('Quantities Report'!$A2378), "",TRIM(CLEAN(SUBSTITUTE('Quantities Report'!$A2378, CHAR(160), " "))))</f>
        <v/>
      </c>
      <c r="C2378" s="475">
        <f>'Quantities Report'!$D2378</f>
        <v>0</v>
      </c>
    </row>
    <row r="2379" spans="1:3" x14ac:dyDescent="0.25">
      <c r="A2379" s="532" t="str">
        <f>IF(ISNUMBER(VALUE(SUBSTITUTE('Quantities Report'!$A2379,"+",""))), VALUE(SUBSTITUTE('Quantities Report'!$A2379,"+","")),IF('Quantities Report'!$A2379="Totals:","End of Project",$A2378))</f>
        <v>Station</v>
      </c>
      <c r="B2379" s="473" t="str">
        <f>IF(ISNUMBER('Quantities Report'!$A2379), "",TRIM(CLEAN(SUBSTITUTE('Quantities Report'!$A2379, CHAR(160), " "))))</f>
        <v/>
      </c>
      <c r="C2379" s="475">
        <f>'Quantities Report'!$D2379</f>
        <v>0</v>
      </c>
    </row>
    <row r="2380" spans="1:3" x14ac:dyDescent="0.25">
      <c r="A2380" s="532" t="str">
        <f>IF(ISNUMBER(VALUE(SUBSTITUTE('Quantities Report'!$A2380,"+",""))), VALUE(SUBSTITUTE('Quantities Report'!$A2380,"+","")),IF('Quantities Report'!$A2380="Totals:","End of Project",$A2379))</f>
        <v>Station</v>
      </c>
      <c r="B2380" s="473" t="str">
        <f>IF(ISNUMBER('Quantities Report'!$A2380), "",TRIM(CLEAN(SUBSTITUTE('Quantities Report'!$A2380, CHAR(160), " "))))</f>
        <v/>
      </c>
      <c r="C2380" s="475">
        <f>'Quantities Report'!$D2380</f>
        <v>0</v>
      </c>
    </row>
    <row r="2381" spans="1:3" x14ac:dyDescent="0.25">
      <c r="A2381" s="532" t="str">
        <f>IF(ISNUMBER(VALUE(SUBSTITUTE('Quantities Report'!$A2381,"+",""))), VALUE(SUBSTITUTE('Quantities Report'!$A2381,"+","")),IF('Quantities Report'!$A2381="Totals:","End of Project",$A2380))</f>
        <v>Station</v>
      </c>
      <c r="B2381" s="473" t="str">
        <f>IF(ISNUMBER('Quantities Report'!$A2381), "",TRIM(CLEAN(SUBSTITUTE('Quantities Report'!$A2381, CHAR(160), " "))))</f>
        <v/>
      </c>
      <c r="C2381" s="475">
        <f>'Quantities Report'!$D2381</f>
        <v>0</v>
      </c>
    </row>
    <row r="2382" spans="1:3" x14ac:dyDescent="0.25">
      <c r="A2382" s="532" t="str">
        <f>IF(ISNUMBER(VALUE(SUBSTITUTE('Quantities Report'!$A2382,"+",""))), VALUE(SUBSTITUTE('Quantities Report'!$A2382,"+","")),IF('Quantities Report'!$A2382="Totals:","End of Project",$A2381))</f>
        <v>Station</v>
      </c>
      <c r="B2382" s="473" t="str">
        <f>IF(ISNUMBER('Quantities Report'!$A2382), "",TRIM(CLEAN(SUBSTITUTE('Quantities Report'!$A2382, CHAR(160), " "))))</f>
        <v/>
      </c>
      <c r="C2382" s="475">
        <f>'Quantities Report'!$D2382</f>
        <v>0</v>
      </c>
    </row>
    <row r="2383" spans="1:3" x14ac:dyDescent="0.25">
      <c r="A2383" s="532" t="str">
        <f>IF(ISNUMBER(VALUE(SUBSTITUTE('Quantities Report'!$A2383,"+",""))), VALUE(SUBSTITUTE('Quantities Report'!$A2383,"+","")),IF('Quantities Report'!$A2383="Totals:","End of Project",$A2382))</f>
        <v>Station</v>
      </c>
      <c r="B2383" s="473" t="str">
        <f>IF(ISNUMBER('Quantities Report'!$A2383), "",TRIM(CLEAN(SUBSTITUTE('Quantities Report'!$A2383, CHAR(160), " "))))</f>
        <v/>
      </c>
      <c r="C2383" s="475">
        <f>'Quantities Report'!$D2383</f>
        <v>0</v>
      </c>
    </row>
    <row r="2384" spans="1:3" x14ac:dyDescent="0.25">
      <c r="A2384" s="532" t="str">
        <f>IF(ISNUMBER(VALUE(SUBSTITUTE('Quantities Report'!$A2384,"+",""))), VALUE(SUBSTITUTE('Quantities Report'!$A2384,"+","")),IF('Quantities Report'!$A2384="Totals:","End of Project",$A2383))</f>
        <v>Station</v>
      </c>
      <c r="B2384" s="473" t="str">
        <f>IF(ISNUMBER('Quantities Report'!$A2384), "",TRIM(CLEAN(SUBSTITUTE('Quantities Report'!$A2384, CHAR(160), " "))))</f>
        <v/>
      </c>
      <c r="C2384" s="475">
        <f>'Quantities Report'!$D2384</f>
        <v>0</v>
      </c>
    </row>
    <row r="2385" spans="1:3" x14ac:dyDescent="0.25">
      <c r="A2385" s="532" t="str">
        <f>IF(ISNUMBER(VALUE(SUBSTITUTE('Quantities Report'!$A2385,"+",""))), VALUE(SUBSTITUTE('Quantities Report'!$A2385,"+","")),IF('Quantities Report'!$A2385="Totals:","End of Project",$A2384))</f>
        <v>Station</v>
      </c>
      <c r="B2385" s="473" t="str">
        <f>IF(ISNUMBER('Quantities Report'!$A2385), "",TRIM(CLEAN(SUBSTITUTE('Quantities Report'!$A2385, CHAR(160), " "))))</f>
        <v/>
      </c>
      <c r="C2385" s="475">
        <f>'Quantities Report'!$D2385</f>
        <v>0</v>
      </c>
    </row>
    <row r="2386" spans="1:3" x14ac:dyDescent="0.25">
      <c r="A2386" s="532" t="str">
        <f>IF(ISNUMBER(VALUE(SUBSTITUTE('Quantities Report'!$A2386,"+",""))), VALUE(SUBSTITUTE('Quantities Report'!$A2386,"+","")),IF('Quantities Report'!$A2386="Totals:","End of Project",$A2385))</f>
        <v>Station</v>
      </c>
      <c r="B2386" s="473" t="str">
        <f>IF(ISNUMBER('Quantities Report'!$A2386), "",TRIM(CLEAN(SUBSTITUTE('Quantities Report'!$A2386, CHAR(160), " "))))</f>
        <v/>
      </c>
      <c r="C2386" s="475">
        <f>'Quantities Report'!$D2386</f>
        <v>0</v>
      </c>
    </row>
    <row r="2387" spans="1:3" x14ac:dyDescent="0.25">
      <c r="A2387" s="532" t="str">
        <f>IF(ISNUMBER(VALUE(SUBSTITUTE('Quantities Report'!$A2387,"+",""))), VALUE(SUBSTITUTE('Quantities Report'!$A2387,"+","")),IF('Quantities Report'!$A2387="Totals:","End of Project",$A2386))</f>
        <v>Station</v>
      </c>
      <c r="B2387" s="473" t="str">
        <f>IF(ISNUMBER('Quantities Report'!$A2387), "",TRIM(CLEAN(SUBSTITUTE('Quantities Report'!$A2387, CHAR(160), " "))))</f>
        <v/>
      </c>
      <c r="C2387" s="475">
        <f>'Quantities Report'!$D2387</f>
        <v>0</v>
      </c>
    </row>
    <row r="2388" spans="1:3" x14ac:dyDescent="0.25">
      <c r="A2388" s="532" t="str">
        <f>IF(ISNUMBER(VALUE(SUBSTITUTE('Quantities Report'!$A2388,"+",""))), VALUE(SUBSTITUTE('Quantities Report'!$A2388,"+","")),IF('Quantities Report'!$A2388="Totals:","End of Project",$A2387))</f>
        <v>Station</v>
      </c>
      <c r="B2388" s="473" t="str">
        <f>IF(ISNUMBER('Quantities Report'!$A2388), "",TRIM(CLEAN(SUBSTITUTE('Quantities Report'!$A2388, CHAR(160), " "))))</f>
        <v/>
      </c>
      <c r="C2388" s="475">
        <f>'Quantities Report'!$D2388</f>
        <v>0</v>
      </c>
    </row>
    <row r="2389" spans="1:3" x14ac:dyDescent="0.25">
      <c r="A2389" s="532" t="str">
        <f>IF(ISNUMBER(VALUE(SUBSTITUTE('Quantities Report'!$A2389,"+",""))), VALUE(SUBSTITUTE('Quantities Report'!$A2389,"+","")),IF('Quantities Report'!$A2389="Totals:","End of Project",$A2388))</f>
        <v>Station</v>
      </c>
      <c r="B2389" s="473" t="str">
        <f>IF(ISNUMBER('Quantities Report'!$A2389), "",TRIM(CLEAN(SUBSTITUTE('Quantities Report'!$A2389, CHAR(160), " "))))</f>
        <v/>
      </c>
      <c r="C2389" s="475">
        <f>'Quantities Report'!$D2389</f>
        <v>0</v>
      </c>
    </row>
    <row r="2390" spans="1:3" x14ac:dyDescent="0.25">
      <c r="A2390" s="532" t="str">
        <f>IF(ISNUMBER(VALUE(SUBSTITUTE('Quantities Report'!$A2390,"+",""))), VALUE(SUBSTITUTE('Quantities Report'!$A2390,"+","")),IF('Quantities Report'!$A2390="Totals:","End of Project",$A2389))</f>
        <v>Station</v>
      </c>
      <c r="B2390" s="473" t="str">
        <f>IF(ISNUMBER('Quantities Report'!$A2390), "",TRIM(CLEAN(SUBSTITUTE('Quantities Report'!$A2390, CHAR(160), " "))))</f>
        <v/>
      </c>
      <c r="C2390" s="475">
        <f>'Quantities Report'!$D2390</f>
        <v>0</v>
      </c>
    </row>
    <row r="2391" spans="1:3" x14ac:dyDescent="0.25">
      <c r="A2391" s="532" t="str">
        <f>IF(ISNUMBER(VALUE(SUBSTITUTE('Quantities Report'!$A2391,"+",""))), VALUE(SUBSTITUTE('Quantities Report'!$A2391,"+","")),IF('Quantities Report'!$A2391="Totals:","End of Project",$A2390))</f>
        <v>Station</v>
      </c>
      <c r="B2391" s="473" t="str">
        <f>IF(ISNUMBER('Quantities Report'!$A2391), "",TRIM(CLEAN(SUBSTITUTE('Quantities Report'!$A2391, CHAR(160), " "))))</f>
        <v/>
      </c>
      <c r="C2391" s="475">
        <f>'Quantities Report'!$D2391</f>
        <v>0</v>
      </c>
    </row>
    <row r="2392" spans="1:3" x14ac:dyDescent="0.25">
      <c r="A2392" s="532" t="str">
        <f>IF(ISNUMBER(VALUE(SUBSTITUTE('Quantities Report'!$A2392,"+",""))), VALUE(SUBSTITUTE('Quantities Report'!$A2392,"+","")),IF('Quantities Report'!$A2392="Totals:","End of Project",$A2391))</f>
        <v>Station</v>
      </c>
      <c r="B2392" s="473" t="str">
        <f>IF(ISNUMBER('Quantities Report'!$A2392), "",TRIM(CLEAN(SUBSTITUTE('Quantities Report'!$A2392, CHAR(160), " "))))</f>
        <v/>
      </c>
      <c r="C2392" s="475">
        <f>'Quantities Report'!$D2392</f>
        <v>0</v>
      </c>
    </row>
    <row r="2393" spans="1:3" x14ac:dyDescent="0.25">
      <c r="A2393" s="532" t="str">
        <f>IF(ISNUMBER(VALUE(SUBSTITUTE('Quantities Report'!$A2393,"+",""))), VALUE(SUBSTITUTE('Quantities Report'!$A2393,"+","")),IF('Quantities Report'!$A2393="Totals:","End of Project",$A2392))</f>
        <v>Station</v>
      </c>
      <c r="B2393" s="473" t="str">
        <f>IF(ISNUMBER('Quantities Report'!$A2393), "",TRIM(CLEAN(SUBSTITUTE('Quantities Report'!$A2393, CHAR(160), " "))))</f>
        <v/>
      </c>
      <c r="C2393" s="475">
        <f>'Quantities Report'!$D2393</f>
        <v>0</v>
      </c>
    </row>
    <row r="2394" spans="1:3" x14ac:dyDescent="0.25">
      <c r="A2394" s="532" t="str">
        <f>IF(ISNUMBER(VALUE(SUBSTITUTE('Quantities Report'!$A2394,"+",""))), VALUE(SUBSTITUTE('Quantities Report'!$A2394,"+","")),IF('Quantities Report'!$A2394="Totals:","End of Project",$A2393))</f>
        <v>Station</v>
      </c>
      <c r="B2394" s="473" t="str">
        <f>IF(ISNUMBER('Quantities Report'!$A2394), "",TRIM(CLEAN(SUBSTITUTE('Quantities Report'!$A2394, CHAR(160), " "))))</f>
        <v/>
      </c>
      <c r="C2394" s="475">
        <f>'Quantities Report'!$D2394</f>
        <v>0</v>
      </c>
    </row>
    <row r="2395" spans="1:3" x14ac:dyDescent="0.25">
      <c r="A2395" s="532" t="str">
        <f>IF(ISNUMBER(VALUE(SUBSTITUTE('Quantities Report'!$A2395,"+",""))), VALUE(SUBSTITUTE('Quantities Report'!$A2395,"+","")),IF('Quantities Report'!$A2395="Totals:","End of Project",$A2394))</f>
        <v>Station</v>
      </c>
      <c r="B2395" s="473" t="str">
        <f>IF(ISNUMBER('Quantities Report'!$A2395), "",TRIM(CLEAN(SUBSTITUTE('Quantities Report'!$A2395, CHAR(160), " "))))</f>
        <v/>
      </c>
      <c r="C2395" s="475">
        <f>'Quantities Report'!$D2395</f>
        <v>0</v>
      </c>
    </row>
    <row r="2396" spans="1:3" x14ac:dyDescent="0.25">
      <c r="A2396" s="532" t="str">
        <f>IF(ISNUMBER(VALUE(SUBSTITUTE('Quantities Report'!$A2396,"+",""))), VALUE(SUBSTITUTE('Quantities Report'!$A2396,"+","")),IF('Quantities Report'!$A2396="Totals:","End of Project",$A2395))</f>
        <v>Station</v>
      </c>
      <c r="B2396" s="473" t="str">
        <f>IF(ISNUMBER('Quantities Report'!$A2396), "",TRIM(CLEAN(SUBSTITUTE('Quantities Report'!$A2396, CHAR(160), " "))))</f>
        <v/>
      </c>
      <c r="C2396" s="475">
        <f>'Quantities Report'!$D2396</f>
        <v>0</v>
      </c>
    </row>
    <row r="2397" spans="1:3" x14ac:dyDescent="0.25">
      <c r="A2397" s="532" t="str">
        <f>IF(ISNUMBER(VALUE(SUBSTITUTE('Quantities Report'!$A2397,"+",""))), VALUE(SUBSTITUTE('Quantities Report'!$A2397,"+","")),IF('Quantities Report'!$A2397="Totals:","End of Project",$A2396))</f>
        <v>Station</v>
      </c>
      <c r="B2397" s="473" t="str">
        <f>IF(ISNUMBER('Quantities Report'!$A2397), "",TRIM(CLEAN(SUBSTITUTE('Quantities Report'!$A2397, CHAR(160), " "))))</f>
        <v/>
      </c>
      <c r="C2397" s="475">
        <f>'Quantities Report'!$D2397</f>
        <v>0</v>
      </c>
    </row>
    <row r="2398" spans="1:3" x14ac:dyDescent="0.25">
      <c r="A2398" s="532" t="str">
        <f>IF(ISNUMBER(VALUE(SUBSTITUTE('Quantities Report'!$A2398,"+",""))), VALUE(SUBSTITUTE('Quantities Report'!$A2398,"+","")),IF('Quantities Report'!$A2398="Totals:","End of Project",$A2397))</f>
        <v>Station</v>
      </c>
      <c r="B2398" s="473" t="str">
        <f>IF(ISNUMBER('Quantities Report'!$A2398), "",TRIM(CLEAN(SUBSTITUTE('Quantities Report'!$A2398, CHAR(160), " "))))</f>
        <v/>
      </c>
      <c r="C2398" s="475">
        <f>'Quantities Report'!$D2398</f>
        <v>0</v>
      </c>
    </row>
    <row r="2399" spans="1:3" x14ac:dyDescent="0.25">
      <c r="A2399" s="532" t="str">
        <f>IF(ISNUMBER(VALUE(SUBSTITUTE('Quantities Report'!$A2399,"+",""))), VALUE(SUBSTITUTE('Quantities Report'!$A2399,"+","")),IF('Quantities Report'!$A2399="Totals:","End of Project",$A2398))</f>
        <v>Station</v>
      </c>
      <c r="B2399" s="473" t="str">
        <f>IF(ISNUMBER('Quantities Report'!$A2399), "",TRIM(CLEAN(SUBSTITUTE('Quantities Report'!$A2399, CHAR(160), " "))))</f>
        <v/>
      </c>
      <c r="C2399" s="475">
        <f>'Quantities Report'!$D2399</f>
        <v>0</v>
      </c>
    </row>
    <row r="2400" spans="1:3" x14ac:dyDescent="0.25">
      <c r="A2400" s="532" t="str">
        <f>IF(ISNUMBER(VALUE(SUBSTITUTE('Quantities Report'!$A2400,"+",""))), VALUE(SUBSTITUTE('Quantities Report'!$A2400,"+","")),IF('Quantities Report'!$A2400="Totals:","End of Project",$A2399))</f>
        <v>Station</v>
      </c>
      <c r="B2400" s="473" t="str">
        <f>IF(ISNUMBER('Quantities Report'!$A2400), "",TRIM(CLEAN(SUBSTITUTE('Quantities Report'!$A2400, CHAR(160), " "))))</f>
        <v/>
      </c>
      <c r="C2400" s="475">
        <f>'Quantities Report'!$D2400</f>
        <v>0</v>
      </c>
    </row>
    <row r="2401" spans="1:3" x14ac:dyDescent="0.25">
      <c r="A2401" s="532" t="str">
        <f>IF(ISNUMBER(VALUE(SUBSTITUTE('Quantities Report'!$A2401,"+",""))), VALUE(SUBSTITUTE('Quantities Report'!$A2401,"+","")),IF('Quantities Report'!$A2401="Totals:","End of Project",$A2400))</f>
        <v>Station</v>
      </c>
      <c r="B2401" s="473" t="str">
        <f>IF(ISNUMBER('Quantities Report'!$A2401), "",TRIM(CLEAN(SUBSTITUTE('Quantities Report'!$A2401, CHAR(160), " "))))</f>
        <v/>
      </c>
      <c r="C2401" s="475">
        <f>'Quantities Report'!$D2401</f>
        <v>0</v>
      </c>
    </row>
    <row r="2402" spans="1:3" x14ac:dyDescent="0.25">
      <c r="A2402" s="532" t="str">
        <f>IF(ISNUMBER(VALUE(SUBSTITUTE('Quantities Report'!$A2402,"+",""))), VALUE(SUBSTITUTE('Quantities Report'!$A2402,"+","")),IF('Quantities Report'!$A2402="Totals:","End of Project",$A2401))</f>
        <v>Station</v>
      </c>
      <c r="B2402" s="473" t="str">
        <f>IF(ISNUMBER('Quantities Report'!$A2402), "",TRIM(CLEAN(SUBSTITUTE('Quantities Report'!$A2402, CHAR(160), " "))))</f>
        <v/>
      </c>
      <c r="C2402" s="475">
        <f>'Quantities Report'!$D2402</f>
        <v>0</v>
      </c>
    </row>
    <row r="2403" spans="1:3" x14ac:dyDescent="0.25">
      <c r="A2403" s="532" t="str">
        <f>IF(ISNUMBER(VALUE(SUBSTITUTE('Quantities Report'!$A2403,"+",""))), VALUE(SUBSTITUTE('Quantities Report'!$A2403,"+","")),IF('Quantities Report'!$A2403="Totals:","End of Project",$A2402))</f>
        <v>Station</v>
      </c>
      <c r="B2403" s="473" t="str">
        <f>IF(ISNUMBER('Quantities Report'!$A2403), "",TRIM(CLEAN(SUBSTITUTE('Quantities Report'!$A2403, CHAR(160), " "))))</f>
        <v/>
      </c>
      <c r="C2403" s="475">
        <f>'Quantities Report'!$D2403</f>
        <v>0</v>
      </c>
    </row>
    <row r="2404" spans="1:3" x14ac:dyDescent="0.25">
      <c r="A2404" s="532" t="str">
        <f>IF(ISNUMBER(VALUE(SUBSTITUTE('Quantities Report'!$A2404,"+",""))), VALUE(SUBSTITUTE('Quantities Report'!$A2404,"+","")),IF('Quantities Report'!$A2404="Totals:","End of Project",$A2403))</f>
        <v>Station</v>
      </c>
      <c r="B2404" s="473" t="str">
        <f>IF(ISNUMBER('Quantities Report'!$A2404), "",TRIM(CLEAN(SUBSTITUTE('Quantities Report'!$A2404, CHAR(160), " "))))</f>
        <v/>
      </c>
      <c r="C2404" s="475">
        <f>'Quantities Report'!$D2404</f>
        <v>0</v>
      </c>
    </row>
    <row r="2405" spans="1:3" x14ac:dyDescent="0.25">
      <c r="A2405" s="532" t="str">
        <f>IF(ISNUMBER(VALUE(SUBSTITUTE('Quantities Report'!$A2405,"+",""))), VALUE(SUBSTITUTE('Quantities Report'!$A2405,"+","")),IF('Quantities Report'!$A2405="Totals:","End of Project",$A2404))</f>
        <v>Station</v>
      </c>
      <c r="B2405" s="473" t="str">
        <f>IF(ISNUMBER('Quantities Report'!$A2405), "",TRIM(CLEAN(SUBSTITUTE('Quantities Report'!$A2405, CHAR(160), " "))))</f>
        <v/>
      </c>
      <c r="C2405" s="475">
        <f>'Quantities Report'!$D2405</f>
        <v>0</v>
      </c>
    </row>
    <row r="2406" spans="1:3" x14ac:dyDescent="0.25">
      <c r="A2406" s="532" t="str">
        <f>IF(ISNUMBER(VALUE(SUBSTITUTE('Quantities Report'!$A2406,"+",""))), VALUE(SUBSTITUTE('Quantities Report'!$A2406,"+","")),IF('Quantities Report'!$A2406="Totals:","End of Project",$A2405))</f>
        <v>Station</v>
      </c>
      <c r="B2406" s="473" t="str">
        <f>IF(ISNUMBER('Quantities Report'!$A2406), "",TRIM(CLEAN(SUBSTITUTE('Quantities Report'!$A2406, CHAR(160), " "))))</f>
        <v/>
      </c>
      <c r="C2406" s="475">
        <f>'Quantities Report'!$D2406</f>
        <v>0</v>
      </c>
    </row>
    <row r="2407" spans="1:3" x14ac:dyDescent="0.25">
      <c r="A2407" s="532" t="str">
        <f>IF(ISNUMBER(VALUE(SUBSTITUTE('Quantities Report'!$A2407,"+",""))), VALUE(SUBSTITUTE('Quantities Report'!$A2407,"+","")),IF('Quantities Report'!$A2407="Totals:","End of Project",$A2406))</f>
        <v>Station</v>
      </c>
      <c r="B2407" s="473" t="str">
        <f>IF(ISNUMBER('Quantities Report'!$A2407), "",TRIM(CLEAN(SUBSTITUTE('Quantities Report'!$A2407, CHAR(160), " "))))</f>
        <v/>
      </c>
      <c r="C2407" s="475">
        <f>'Quantities Report'!$D2407</f>
        <v>0</v>
      </c>
    </row>
    <row r="2408" spans="1:3" x14ac:dyDescent="0.25">
      <c r="A2408" s="532" t="str">
        <f>IF(ISNUMBER(VALUE(SUBSTITUTE('Quantities Report'!$A2408,"+",""))), VALUE(SUBSTITUTE('Quantities Report'!$A2408,"+","")),IF('Quantities Report'!$A2408="Totals:","End of Project",$A2407))</f>
        <v>Station</v>
      </c>
      <c r="B2408" s="473" t="str">
        <f>IF(ISNUMBER('Quantities Report'!$A2408), "",TRIM(CLEAN(SUBSTITUTE('Quantities Report'!$A2408, CHAR(160), " "))))</f>
        <v/>
      </c>
      <c r="C2408" s="475">
        <f>'Quantities Report'!$D2408</f>
        <v>0</v>
      </c>
    </row>
    <row r="2409" spans="1:3" x14ac:dyDescent="0.25">
      <c r="A2409" s="532" t="str">
        <f>IF(ISNUMBER(VALUE(SUBSTITUTE('Quantities Report'!$A2409,"+",""))), VALUE(SUBSTITUTE('Quantities Report'!$A2409,"+","")),IF('Quantities Report'!$A2409="Totals:","End of Project",$A2408))</f>
        <v>Station</v>
      </c>
      <c r="B2409" s="473" t="str">
        <f>IF(ISNUMBER('Quantities Report'!$A2409), "",TRIM(CLEAN(SUBSTITUTE('Quantities Report'!$A2409, CHAR(160), " "))))</f>
        <v/>
      </c>
      <c r="C2409" s="475">
        <f>'Quantities Report'!$D2409</f>
        <v>0</v>
      </c>
    </row>
    <row r="2410" spans="1:3" x14ac:dyDescent="0.25">
      <c r="A2410" s="532" t="str">
        <f>IF(ISNUMBER(VALUE(SUBSTITUTE('Quantities Report'!$A2410,"+",""))), VALUE(SUBSTITUTE('Quantities Report'!$A2410,"+","")),IF('Quantities Report'!$A2410="Totals:","End of Project",$A2409))</f>
        <v>Station</v>
      </c>
      <c r="B2410" s="473" t="str">
        <f>IF(ISNUMBER('Quantities Report'!$A2410), "",TRIM(CLEAN(SUBSTITUTE('Quantities Report'!$A2410, CHAR(160), " "))))</f>
        <v/>
      </c>
      <c r="C2410" s="475">
        <f>'Quantities Report'!$D2410</f>
        <v>0</v>
      </c>
    </row>
    <row r="2411" spans="1:3" x14ac:dyDescent="0.25">
      <c r="A2411" s="532" t="str">
        <f>IF(ISNUMBER(VALUE(SUBSTITUTE('Quantities Report'!$A2411,"+",""))), VALUE(SUBSTITUTE('Quantities Report'!$A2411,"+","")),IF('Quantities Report'!$A2411="Totals:","End of Project",$A2410))</f>
        <v>Station</v>
      </c>
      <c r="B2411" s="473" t="str">
        <f>IF(ISNUMBER('Quantities Report'!$A2411), "",TRIM(CLEAN(SUBSTITUTE('Quantities Report'!$A2411, CHAR(160), " "))))</f>
        <v/>
      </c>
      <c r="C2411" s="475">
        <f>'Quantities Report'!$D2411</f>
        <v>0</v>
      </c>
    </row>
    <row r="2412" spans="1:3" x14ac:dyDescent="0.25">
      <c r="A2412" s="532" t="str">
        <f>IF(ISNUMBER(VALUE(SUBSTITUTE('Quantities Report'!$A2412,"+",""))), VALUE(SUBSTITUTE('Quantities Report'!$A2412,"+","")),IF('Quantities Report'!$A2412="Totals:","End of Project",$A2411))</f>
        <v>Station</v>
      </c>
      <c r="B2412" s="473" t="str">
        <f>IF(ISNUMBER('Quantities Report'!$A2412), "",TRIM(CLEAN(SUBSTITUTE('Quantities Report'!$A2412, CHAR(160), " "))))</f>
        <v/>
      </c>
      <c r="C2412" s="475">
        <f>'Quantities Report'!$D2412</f>
        <v>0</v>
      </c>
    </row>
    <row r="2413" spans="1:3" x14ac:dyDescent="0.25">
      <c r="A2413" s="532" t="str">
        <f>IF(ISNUMBER(VALUE(SUBSTITUTE('Quantities Report'!$A2413,"+",""))), VALUE(SUBSTITUTE('Quantities Report'!$A2413,"+","")),IF('Quantities Report'!$A2413="Totals:","End of Project",$A2412))</f>
        <v>Station</v>
      </c>
      <c r="B2413" s="473" t="str">
        <f>IF(ISNUMBER('Quantities Report'!$A2413), "",TRIM(CLEAN(SUBSTITUTE('Quantities Report'!$A2413, CHAR(160), " "))))</f>
        <v/>
      </c>
      <c r="C2413" s="475">
        <f>'Quantities Report'!$D2413</f>
        <v>0</v>
      </c>
    </row>
    <row r="2414" spans="1:3" x14ac:dyDescent="0.25">
      <c r="A2414" s="532" t="str">
        <f>IF(ISNUMBER(VALUE(SUBSTITUTE('Quantities Report'!$A2414,"+",""))), VALUE(SUBSTITUTE('Quantities Report'!$A2414,"+","")),IF('Quantities Report'!$A2414="Totals:","End of Project",$A2413))</f>
        <v>Station</v>
      </c>
      <c r="B2414" s="473" t="str">
        <f>IF(ISNUMBER('Quantities Report'!$A2414), "",TRIM(CLEAN(SUBSTITUTE('Quantities Report'!$A2414, CHAR(160), " "))))</f>
        <v/>
      </c>
      <c r="C2414" s="475">
        <f>'Quantities Report'!$D2414</f>
        <v>0</v>
      </c>
    </row>
    <row r="2415" spans="1:3" x14ac:dyDescent="0.25">
      <c r="A2415" s="532" t="str">
        <f>IF(ISNUMBER(VALUE(SUBSTITUTE('Quantities Report'!$A2415,"+",""))), VALUE(SUBSTITUTE('Quantities Report'!$A2415,"+","")),IF('Quantities Report'!$A2415="Totals:","End of Project",$A2414))</f>
        <v>Station</v>
      </c>
      <c r="B2415" s="473" t="str">
        <f>IF(ISNUMBER('Quantities Report'!$A2415), "",TRIM(CLEAN(SUBSTITUTE('Quantities Report'!$A2415, CHAR(160), " "))))</f>
        <v/>
      </c>
      <c r="C2415" s="475">
        <f>'Quantities Report'!$D2415</f>
        <v>0</v>
      </c>
    </row>
    <row r="2416" spans="1:3" x14ac:dyDescent="0.25">
      <c r="A2416" s="532" t="str">
        <f>IF(ISNUMBER(VALUE(SUBSTITUTE('Quantities Report'!$A2416,"+",""))), VALUE(SUBSTITUTE('Quantities Report'!$A2416,"+","")),IF('Quantities Report'!$A2416="Totals:","End of Project",$A2415))</f>
        <v>Station</v>
      </c>
      <c r="B2416" s="473" t="str">
        <f>IF(ISNUMBER('Quantities Report'!$A2416), "",TRIM(CLEAN(SUBSTITUTE('Quantities Report'!$A2416, CHAR(160), " "))))</f>
        <v/>
      </c>
      <c r="C2416" s="475">
        <f>'Quantities Report'!$D2416</f>
        <v>0</v>
      </c>
    </row>
    <row r="2417" spans="1:3" x14ac:dyDescent="0.25">
      <c r="A2417" s="532" t="str">
        <f>IF(ISNUMBER(VALUE(SUBSTITUTE('Quantities Report'!$A2417,"+",""))), VALUE(SUBSTITUTE('Quantities Report'!$A2417,"+","")),IF('Quantities Report'!$A2417="Totals:","End of Project",$A2416))</f>
        <v>Station</v>
      </c>
      <c r="B2417" s="473" t="str">
        <f>IF(ISNUMBER('Quantities Report'!$A2417), "",TRIM(CLEAN(SUBSTITUTE('Quantities Report'!$A2417, CHAR(160), " "))))</f>
        <v/>
      </c>
      <c r="C2417" s="475">
        <f>'Quantities Report'!$D2417</f>
        <v>0</v>
      </c>
    </row>
    <row r="2418" spans="1:3" x14ac:dyDescent="0.25">
      <c r="A2418" s="532" t="str">
        <f>IF(ISNUMBER(VALUE(SUBSTITUTE('Quantities Report'!$A2418,"+",""))), VALUE(SUBSTITUTE('Quantities Report'!$A2418,"+","")),IF('Quantities Report'!$A2418="Totals:","End of Project",$A2417))</f>
        <v>Station</v>
      </c>
      <c r="B2418" s="473" t="str">
        <f>IF(ISNUMBER('Quantities Report'!$A2418), "",TRIM(CLEAN(SUBSTITUTE('Quantities Report'!$A2418, CHAR(160), " "))))</f>
        <v/>
      </c>
      <c r="C2418" s="475">
        <f>'Quantities Report'!$D2418</f>
        <v>0</v>
      </c>
    </row>
    <row r="2419" spans="1:3" x14ac:dyDescent="0.25">
      <c r="A2419" s="532" t="str">
        <f>IF(ISNUMBER(VALUE(SUBSTITUTE('Quantities Report'!$A2419,"+",""))), VALUE(SUBSTITUTE('Quantities Report'!$A2419,"+","")),IF('Quantities Report'!$A2419="Totals:","End of Project",$A2418))</f>
        <v>Station</v>
      </c>
      <c r="B2419" s="473" t="str">
        <f>IF(ISNUMBER('Quantities Report'!$A2419), "",TRIM(CLEAN(SUBSTITUTE('Quantities Report'!$A2419, CHAR(160), " "))))</f>
        <v/>
      </c>
      <c r="C2419" s="475">
        <f>'Quantities Report'!$D2419</f>
        <v>0</v>
      </c>
    </row>
    <row r="2420" spans="1:3" x14ac:dyDescent="0.25">
      <c r="A2420" s="532" t="str">
        <f>IF(ISNUMBER(VALUE(SUBSTITUTE('Quantities Report'!$A2420,"+",""))), VALUE(SUBSTITUTE('Quantities Report'!$A2420,"+","")),IF('Quantities Report'!$A2420="Totals:","End of Project",$A2419))</f>
        <v>Station</v>
      </c>
      <c r="B2420" s="473" t="str">
        <f>IF(ISNUMBER('Quantities Report'!$A2420), "",TRIM(CLEAN(SUBSTITUTE('Quantities Report'!$A2420, CHAR(160), " "))))</f>
        <v/>
      </c>
      <c r="C2420" s="475">
        <f>'Quantities Report'!$D2420</f>
        <v>0</v>
      </c>
    </row>
    <row r="2421" spans="1:3" x14ac:dyDescent="0.25">
      <c r="A2421" s="532" t="str">
        <f>IF(ISNUMBER(VALUE(SUBSTITUTE('Quantities Report'!$A2421,"+",""))), VALUE(SUBSTITUTE('Quantities Report'!$A2421,"+","")),IF('Quantities Report'!$A2421="Totals:","End of Project",$A2420))</f>
        <v>Station</v>
      </c>
      <c r="B2421" s="473" t="str">
        <f>IF(ISNUMBER('Quantities Report'!$A2421), "",TRIM(CLEAN(SUBSTITUTE('Quantities Report'!$A2421, CHAR(160), " "))))</f>
        <v/>
      </c>
      <c r="C2421" s="475">
        <f>'Quantities Report'!$D2421</f>
        <v>0</v>
      </c>
    </row>
    <row r="2422" spans="1:3" x14ac:dyDescent="0.25">
      <c r="A2422" s="532" t="str">
        <f>IF(ISNUMBER(VALUE(SUBSTITUTE('Quantities Report'!$A2422,"+",""))), VALUE(SUBSTITUTE('Quantities Report'!$A2422,"+","")),IF('Quantities Report'!$A2422="Totals:","End of Project",$A2421))</f>
        <v>Station</v>
      </c>
      <c r="B2422" s="473" t="str">
        <f>IF(ISNUMBER('Quantities Report'!$A2422), "",TRIM(CLEAN(SUBSTITUTE('Quantities Report'!$A2422, CHAR(160), " "))))</f>
        <v/>
      </c>
      <c r="C2422" s="475">
        <f>'Quantities Report'!$D2422</f>
        <v>0</v>
      </c>
    </row>
    <row r="2423" spans="1:3" x14ac:dyDescent="0.25">
      <c r="A2423" s="532" t="str">
        <f>IF(ISNUMBER(VALUE(SUBSTITUTE('Quantities Report'!$A2423,"+",""))), VALUE(SUBSTITUTE('Quantities Report'!$A2423,"+","")),IF('Quantities Report'!$A2423="Totals:","End of Project",$A2422))</f>
        <v>Station</v>
      </c>
      <c r="B2423" s="473" t="str">
        <f>IF(ISNUMBER('Quantities Report'!$A2423), "",TRIM(CLEAN(SUBSTITUTE('Quantities Report'!$A2423, CHAR(160), " "))))</f>
        <v/>
      </c>
      <c r="C2423" s="475">
        <f>'Quantities Report'!$D2423</f>
        <v>0</v>
      </c>
    </row>
    <row r="2424" spans="1:3" x14ac:dyDescent="0.25">
      <c r="A2424" s="532" t="str">
        <f>IF(ISNUMBER(VALUE(SUBSTITUTE('Quantities Report'!$A2424,"+",""))), VALUE(SUBSTITUTE('Quantities Report'!$A2424,"+","")),IF('Quantities Report'!$A2424="Totals:","End of Project",$A2423))</f>
        <v>Station</v>
      </c>
      <c r="B2424" s="473" t="str">
        <f>IF(ISNUMBER('Quantities Report'!$A2424), "",TRIM(CLEAN(SUBSTITUTE('Quantities Report'!$A2424, CHAR(160), " "))))</f>
        <v/>
      </c>
      <c r="C2424" s="475">
        <f>'Quantities Report'!$D2424</f>
        <v>0</v>
      </c>
    </row>
    <row r="2425" spans="1:3" x14ac:dyDescent="0.25">
      <c r="A2425" s="532" t="str">
        <f>IF(ISNUMBER(VALUE(SUBSTITUTE('Quantities Report'!$A2425,"+",""))), VALUE(SUBSTITUTE('Quantities Report'!$A2425,"+","")),IF('Quantities Report'!$A2425="Totals:","End of Project",$A2424))</f>
        <v>Station</v>
      </c>
      <c r="B2425" s="473" t="str">
        <f>IF(ISNUMBER('Quantities Report'!$A2425), "",TRIM(CLEAN(SUBSTITUTE('Quantities Report'!$A2425, CHAR(160), " "))))</f>
        <v/>
      </c>
      <c r="C2425" s="475">
        <f>'Quantities Report'!$D2425</f>
        <v>0</v>
      </c>
    </row>
    <row r="2426" spans="1:3" x14ac:dyDescent="0.25">
      <c r="A2426" s="532" t="str">
        <f>IF(ISNUMBER(VALUE(SUBSTITUTE('Quantities Report'!$A2426,"+",""))), VALUE(SUBSTITUTE('Quantities Report'!$A2426,"+","")),IF('Quantities Report'!$A2426="Totals:","End of Project",$A2425))</f>
        <v>Station</v>
      </c>
      <c r="B2426" s="473" t="str">
        <f>IF(ISNUMBER('Quantities Report'!$A2426), "",TRIM(CLEAN(SUBSTITUTE('Quantities Report'!$A2426, CHAR(160), " "))))</f>
        <v/>
      </c>
      <c r="C2426" s="475">
        <f>'Quantities Report'!$D2426</f>
        <v>0</v>
      </c>
    </row>
    <row r="2427" spans="1:3" x14ac:dyDescent="0.25">
      <c r="A2427" s="532" t="str">
        <f>IF(ISNUMBER(VALUE(SUBSTITUTE('Quantities Report'!$A2427,"+",""))), VALUE(SUBSTITUTE('Quantities Report'!$A2427,"+","")),IF('Quantities Report'!$A2427="Totals:","End of Project",$A2426))</f>
        <v>Station</v>
      </c>
      <c r="B2427" s="473" t="str">
        <f>IF(ISNUMBER('Quantities Report'!$A2427), "",TRIM(CLEAN(SUBSTITUTE('Quantities Report'!$A2427, CHAR(160), " "))))</f>
        <v/>
      </c>
      <c r="C2427" s="475">
        <f>'Quantities Report'!$D2427</f>
        <v>0</v>
      </c>
    </row>
    <row r="2428" spans="1:3" x14ac:dyDescent="0.25">
      <c r="A2428" s="532" t="str">
        <f>IF(ISNUMBER(VALUE(SUBSTITUTE('Quantities Report'!$A2428,"+",""))), VALUE(SUBSTITUTE('Quantities Report'!$A2428,"+","")),IF('Quantities Report'!$A2428="Totals:","End of Project",$A2427))</f>
        <v>Station</v>
      </c>
      <c r="B2428" s="473" t="str">
        <f>IF(ISNUMBER('Quantities Report'!$A2428), "",TRIM(CLEAN(SUBSTITUTE('Quantities Report'!$A2428, CHAR(160), " "))))</f>
        <v/>
      </c>
      <c r="C2428" s="475">
        <f>'Quantities Report'!$D2428</f>
        <v>0</v>
      </c>
    </row>
    <row r="2429" spans="1:3" x14ac:dyDescent="0.25">
      <c r="A2429" s="532" t="str">
        <f>IF(ISNUMBER(VALUE(SUBSTITUTE('Quantities Report'!$A2429,"+",""))), VALUE(SUBSTITUTE('Quantities Report'!$A2429,"+","")),IF('Quantities Report'!$A2429="Totals:","End of Project",$A2428))</f>
        <v>Station</v>
      </c>
      <c r="B2429" s="473" t="str">
        <f>IF(ISNUMBER('Quantities Report'!$A2429), "",TRIM(CLEAN(SUBSTITUTE('Quantities Report'!$A2429, CHAR(160), " "))))</f>
        <v/>
      </c>
      <c r="C2429" s="475">
        <f>'Quantities Report'!$D2429</f>
        <v>0</v>
      </c>
    </row>
    <row r="2430" spans="1:3" x14ac:dyDescent="0.25">
      <c r="A2430" s="532" t="str">
        <f>IF(ISNUMBER(VALUE(SUBSTITUTE('Quantities Report'!$A2430,"+",""))), VALUE(SUBSTITUTE('Quantities Report'!$A2430,"+","")),IF('Quantities Report'!$A2430="Totals:","End of Project",$A2429))</f>
        <v>Station</v>
      </c>
      <c r="B2430" s="473" t="str">
        <f>IF(ISNUMBER('Quantities Report'!$A2430), "",TRIM(CLEAN(SUBSTITUTE('Quantities Report'!$A2430, CHAR(160), " "))))</f>
        <v/>
      </c>
      <c r="C2430" s="475">
        <f>'Quantities Report'!$D2430</f>
        <v>0</v>
      </c>
    </row>
    <row r="2431" spans="1:3" x14ac:dyDescent="0.25">
      <c r="A2431" s="532" t="str">
        <f>IF(ISNUMBER(VALUE(SUBSTITUTE('Quantities Report'!$A2431,"+",""))), VALUE(SUBSTITUTE('Quantities Report'!$A2431,"+","")),IF('Quantities Report'!$A2431="Totals:","End of Project",$A2430))</f>
        <v>Station</v>
      </c>
      <c r="B2431" s="473" t="str">
        <f>IF(ISNUMBER('Quantities Report'!$A2431), "",TRIM(CLEAN(SUBSTITUTE('Quantities Report'!$A2431, CHAR(160), " "))))</f>
        <v/>
      </c>
      <c r="C2431" s="475">
        <f>'Quantities Report'!$D2431</f>
        <v>0</v>
      </c>
    </row>
    <row r="2432" spans="1:3" x14ac:dyDescent="0.25">
      <c r="A2432" s="532" t="str">
        <f>IF(ISNUMBER(VALUE(SUBSTITUTE('Quantities Report'!$A2432,"+",""))), VALUE(SUBSTITUTE('Quantities Report'!$A2432,"+","")),IF('Quantities Report'!$A2432="Totals:","End of Project",$A2431))</f>
        <v>Station</v>
      </c>
      <c r="B2432" s="473" t="str">
        <f>IF(ISNUMBER('Quantities Report'!$A2432), "",TRIM(CLEAN(SUBSTITUTE('Quantities Report'!$A2432, CHAR(160), " "))))</f>
        <v/>
      </c>
      <c r="C2432" s="475">
        <f>'Quantities Report'!$D2432</f>
        <v>0</v>
      </c>
    </row>
    <row r="2433" spans="1:3" x14ac:dyDescent="0.25">
      <c r="A2433" s="532" t="str">
        <f>IF(ISNUMBER(VALUE(SUBSTITUTE('Quantities Report'!$A2433,"+",""))), VALUE(SUBSTITUTE('Quantities Report'!$A2433,"+","")),IF('Quantities Report'!$A2433="Totals:","End of Project",$A2432))</f>
        <v>Station</v>
      </c>
      <c r="B2433" s="473" t="str">
        <f>IF(ISNUMBER('Quantities Report'!$A2433), "",TRIM(CLEAN(SUBSTITUTE('Quantities Report'!$A2433, CHAR(160), " "))))</f>
        <v/>
      </c>
      <c r="C2433" s="475">
        <f>'Quantities Report'!$D2433</f>
        <v>0</v>
      </c>
    </row>
    <row r="2434" spans="1:3" x14ac:dyDescent="0.25">
      <c r="A2434" s="532" t="str">
        <f>IF(ISNUMBER(VALUE(SUBSTITUTE('Quantities Report'!$A2434,"+",""))), VALUE(SUBSTITUTE('Quantities Report'!$A2434,"+","")),IF('Quantities Report'!$A2434="Totals:","End of Project",$A2433))</f>
        <v>Station</v>
      </c>
      <c r="B2434" s="473" t="str">
        <f>IF(ISNUMBER('Quantities Report'!$A2434), "",TRIM(CLEAN(SUBSTITUTE('Quantities Report'!$A2434, CHAR(160), " "))))</f>
        <v/>
      </c>
      <c r="C2434" s="475">
        <f>'Quantities Report'!$D2434</f>
        <v>0</v>
      </c>
    </row>
    <row r="2435" spans="1:3" x14ac:dyDescent="0.25">
      <c r="A2435" s="532" t="str">
        <f>IF(ISNUMBER(VALUE(SUBSTITUTE('Quantities Report'!$A2435,"+",""))), VALUE(SUBSTITUTE('Quantities Report'!$A2435,"+","")),IF('Quantities Report'!$A2435="Totals:","End of Project",$A2434))</f>
        <v>Station</v>
      </c>
      <c r="B2435" s="473" t="str">
        <f>IF(ISNUMBER('Quantities Report'!$A2435), "",TRIM(CLEAN(SUBSTITUTE('Quantities Report'!$A2435, CHAR(160), " "))))</f>
        <v/>
      </c>
      <c r="C2435" s="475">
        <f>'Quantities Report'!$D2435</f>
        <v>0</v>
      </c>
    </row>
    <row r="2436" spans="1:3" x14ac:dyDescent="0.25">
      <c r="A2436" s="532" t="str">
        <f>IF(ISNUMBER(VALUE(SUBSTITUTE('Quantities Report'!$A2436,"+",""))), VALUE(SUBSTITUTE('Quantities Report'!$A2436,"+","")),IF('Quantities Report'!$A2436="Totals:","End of Project",$A2435))</f>
        <v>Station</v>
      </c>
      <c r="B2436" s="473" t="str">
        <f>IF(ISNUMBER('Quantities Report'!$A2436), "",TRIM(CLEAN(SUBSTITUTE('Quantities Report'!$A2436, CHAR(160), " "))))</f>
        <v/>
      </c>
      <c r="C2436" s="475">
        <f>'Quantities Report'!$D2436</f>
        <v>0</v>
      </c>
    </row>
    <row r="2437" spans="1:3" x14ac:dyDescent="0.25">
      <c r="A2437" s="532" t="str">
        <f>IF(ISNUMBER(VALUE(SUBSTITUTE('Quantities Report'!$A2437,"+",""))), VALUE(SUBSTITUTE('Quantities Report'!$A2437,"+","")),IF('Quantities Report'!$A2437="Totals:","End of Project",$A2436))</f>
        <v>Station</v>
      </c>
      <c r="B2437" s="473" t="str">
        <f>IF(ISNUMBER('Quantities Report'!$A2437), "",TRIM(CLEAN(SUBSTITUTE('Quantities Report'!$A2437, CHAR(160), " "))))</f>
        <v/>
      </c>
      <c r="C2437" s="475">
        <f>'Quantities Report'!$D2437</f>
        <v>0</v>
      </c>
    </row>
    <row r="2438" spans="1:3" x14ac:dyDescent="0.25">
      <c r="A2438" s="532" t="str">
        <f>IF(ISNUMBER(VALUE(SUBSTITUTE('Quantities Report'!$A2438,"+",""))), VALUE(SUBSTITUTE('Quantities Report'!$A2438,"+","")),IF('Quantities Report'!$A2438="Totals:","End of Project",$A2437))</f>
        <v>Station</v>
      </c>
      <c r="B2438" s="473" t="str">
        <f>IF(ISNUMBER('Quantities Report'!$A2438), "",TRIM(CLEAN(SUBSTITUTE('Quantities Report'!$A2438, CHAR(160), " "))))</f>
        <v/>
      </c>
      <c r="C2438" s="475">
        <f>'Quantities Report'!$D2438</f>
        <v>0</v>
      </c>
    </row>
    <row r="2439" spans="1:3" x14ac:dyDescent="0.25">
      <c r="A2439" s="532" t="str">
        <f>IF(ISNUMBER(VALUE(SUBSTITUTE('Quantities Report'!$A2439,"+",""))), VALUE(SUBSTITUTE('Quantities Report'!$A2439,"+","")),IF('Quantities Report'!$A2439="Totals:","End of Project",$A2438))</f>
        <v>Station</v>
      </c>
      <c r="B2439" s="473" t="str">
        <f>IF(ISNUMBER('Quantities Report'!$A2439), "",TRIM(CLEAN(SUBSTITUTE('Quantities Report'!$A2439, CHAR(160), " "))))</f>
        <v/>
      </c>
      <c r="C2439" s="475">
        <f>'Quantities Report'!$D2439</f>
        <v>0</v>
      </c>
    </row>
    <row r="2440" spans="1:3" x14ac:dyDescent="0.25">
      <c r="A2440" s="532" t="str">
        <f>IF(ISNUMBER(VALUE(SUBSTITUTE('Quantities Report'!$A2440,"+",""))), VALUE(SUBSTITUTE('Quantities Report'!$A2440,"+","")),IF('Quantities Report'!$A2440="Totals:","End of Project",$A2439))</f>
        <v>Station</v>
      </c>
      <c r="B2440" s="473" t="str">
        <f>IF(ISNUMBER('Quantities Report'!$A2440), "",TRIM(CLEAN(SUBSTITUTE('Quantities Report'!$A2440, CHAR(160), " "))))</f>
        <v/>
      </c>
      <c r="C2440" s="475">
        <f>'Quantities Report'!$D2440</f>
        <v>0</v>
      </c>
    </row>
    <row r="2441" spans="1:3" x14ac:dyDescent="0.25">
      <c r="A2441" s="532" t="str">
        <f>IF(ISNUMBER(VALUE(SUBSTITUTE('Quantities Report'!$A2441,"+",""))), VALUE(SUBSTITUTE('Quantities Report'!$A2441,"+","")),IF('Quantities Report'!$A2441="Totals:","End of Project",$A2440))</f>
        <v>Station</v>
      </c>
      <c r="B2441" s="473" t="str">
        <f>IF(ISNUMBER('Quantities Report'!$A2441), "",TRIM(CLEAN(SUBSTITUTE('Quantities Report'!$A2441, CHAR(160), " "))))</f>
        <v/>
      </c>
      <c r="C2441" s="475">
        <f>'Quantities Report'!$D2441</f>
        <v>0</v>
      </c>
    </row>
    <row r="2442" spans="1:3" x14ac:dyDescent="0.25">
      <c r="A2442" s="532" t="str">
        <f>IF(ISNUMBER(VALUE(SUBSTITUTE('Quantities Report'!$A2442,"+",""))), VALUE(SUBSTITUTE('Quantities Report'!$A2442,"+","")),IF('Quantities Report'!$A2442="Totals:","End of Project",$A2441))</f>
        <v>Station</v>
      </c>
      <c r="B2442" s="473" t="str">
        <f>IF(ISNUMBER('Quantities Report'!$A2442), "",TRIM(CLEAN(SUBSTITUTE('Quantities Report'!$A2442, CHAR(160), " "))))</f>
        <v/>
      </c>
      <c r="C2442" s="475">
        <f>'Quantities Report'!$D2442</f>
        <v>0</v>
      </c>
    </row>
    <row r="2443" spans="1:3" x14ac:dyDescent="0.25">
      <c r="A2443" s="532" t="str">
        <f>IF(ISNUMBER(VALUE(SUBSTITUTE('Quantities Report'!$A2443,"+",""))), VALUE(SUBSTITUTE('Quantities Report'!$A2443,"+","")),IF('Quantities Report'!$A2443="Totals:","End of Project",$A2442))</f>
        <v>Station</v>
      </c>
      <c r="B2443" s="473" t="str">
        <f>IF(ISNUMBER('Quantities Report'!$A2443), "",TRIM(CLEAN(SUBSTITUTE('Quantities Report'!$A2443, CHAR(160), " "))))</f>
        <v/>
      </c>
      <c r="C2443" s="475">
        <f>'Quantities Report'!$D2443</f>
        <v>0</v>
      </c>
    </row>
    <row r="2444" spans="1:3" x14ac:dyDescent="0.25">
      <c r="A2444" s="532" t="str">
        <f>IF(ISNUMBER(VALUE(SUBSTITUTE('Quantities Report'!$A2444,"+",""))), VALUE(SUBSTITUTE('Quantities Report'!$A2444,"+","")),IF('Quantities Report'!$A2444="Totals:","End of Project",$A2443))</f>
        <v>Station</v>
      </c>
      <c r="B2444" s="473" t="str">
        <f>IF(ISNUMBER('Quantities Report'!$A2444), "",TRIM(CLEAN(SUBSTITUTE('Quantities Report'!$A2444, CHAR(160), " "))))</f>
        <v/>
      </c>
      <c r="C2444" s="475">
        <f>'Quantities Report'!$D2444</f>
        <v>0</v>
      </c>
    </row>
    <row r="2445" spans="1:3" x14ac:dyDescent="0.25">
      <c r="A2445" s="532" t="str">
        <f>IF(ISNUMBER(VALUE(SUBSTITUTE('Quantities Report'!$A2445,"+",""))), VALUE(SUBSTITUTE('Quantities Report'!$A2445,"+","")),IF('Quantities Report'!$A2445="Totals:","End of Project",$A2444))</f>
        <v>Station</v>
      </c>
      <c r="B2445" s="473" t="str">
        <f>IF(ISNUMBER('Quantities Report'!$A2445), "",TRIM(CLEAN(SUBSTITUTE('Quantities Report'!$A2445, CHAR(160), " "))))</f>
        <v/>
      </c>
      <c r="C2445" s="475">
        <f>'Quantities Report'!$D2445</f>
        <v>0</v>
      </c>
    </row>
    <row r="2446" spans="1:3" x14ac:dyDescent="0.25">
      <c r="A2446" s="532" t="str">
        <f>IF(ISNUMBER(VALUE(SUBSTITUTE('Quantities Report'!$A2446,"+",""))), VALUE(SUBSTITUTE('Quantities Report'!$A2446,"+","")),IF('Quantities Report'!$A2446="Totals:","End of Project",$A2445))</f>
        <v>Station</v>
      </c>
      <c r="B2446" s="473" t="str">
        <f>IF(ISNUMBER('Quantities Report'!$A2446), "",TRIM(CLEAN(SUBSTITUTE('Quantities Report'!$A2446, CHAR(160), " "))))</f>
        <v/>
      </c>
      <c r="C2446" s="475">
        <f>'Quantities Report'!$D2446</f>
        <v>0</v>
      </c>
    </row>
    <row r="2447" spans="1:3" x14ac:dyDescent="0.25">
      <c r="A2447" s="532" t="str">
        <f>IF(ISNUMBER(VALUE(SUBSTITUTE('Quantities Report'!$A2447,"+",""))), VALUE(SUBSTITUTE('Quantities Report'!$A2447,"+","")),IF('Quantities Report'!$A2447="Totals:","End of Project",$A2446))</f>
        <v>Station</v>
      </c>
      <c r="B2447" s="473" t="str">
        <f>IF(ISNUMBER('Quantities Report'!$A2447), "",TRIM(CLEAN(SUBSTITUTE('Quantities Report'!$A2447, CHAR(160), " "))))</f>
        <v/>
      </c>
      <c r="C2447" s="475">
        <f>'Quantities Report'!$D2447</f>
        <v>0</v>
      </c>
    </row>
    <row r="2448" spans="1:3" x14ac:dyDescent="0.25">
      <c r="A2448" s="532" t="str">
        <f>IF(ISNUMBER(VALUE(SUBSTITUTE('Quantities Report'!$A2448,"+",""))), VALUE(SUBSTITUTE('Quantities Report'!$A2448,"+","")),IF('Quantities Report'!$A2448="Totals:","End of Project",$A2447))</f>
        <v>Station</v>
      </c>
      <c r="B2448" s="473" t="str">
        <f>IF(ISNUMBER('Quantities Report'!$A2448), "",TRIM(CLEAN(SUBSTITUTE('Quantities Report'!$A2448, CHAR(160), " "))))</f>
        <v/>
      </c>
      <c r="C2448" s="475">
        <f>'Quantities Report'!$D2448</f>
        <v>0</v>
      </c>
    </row>
    <row r="2449" spans="1:3" x14ac:dyDescent="0.25">
      <c r="A2449" s="532" t="str">
        <f>IF(ISNUMBER(VALUE(SUBSTITUTE('Quantities Report'!$A2449,"+",""))), VALUE(SUBSTITUTE('Quantities Report'!$A2449,"+","")),IF('Quantities Report'!$A2449="Totals:","End of Project",$A2448))</f>
        <v>Station</v>
      </c>
      <c r="B2449" s="473" t="str">
        <f>IF(ISNUMBER('Quantities Report'!$A2449), "",TRIM(CLEAN(SUBSTITUTE('Quantities Report'!$A2449, CHAR(160), " "))))</f>
        <v/>
      </c>
      <c r="C2449" s="475">
        <f>'Quantities Report'!$D2449</f>
        <v>0</v>
      </c>
    </row>
    <row r="2450" spans="1:3" x14ac:dyDescent="0.25">
      <c r="A2450" s="532" t="str">
        <f>IF(ISNUMBER(VALUE(SUBSTITUTE('Quantities Report'!$A2450,"+",""))), VALUE(SUBSTITUTE('Quantities Report'!$A2450,"+","")),IF('Quantities Report'!$A2450="Totals:","End of Project",$A2449))</f>
        <v>Station</v>
      </c>
      <c r="B2450" s="473" t="str">
        <f>IF(ISNUMBER('Quantities Report'!$A2450), "",TRIM(CLEAN(SUBSTITUTE('Quantities Report'!$A2450, CHAR(160), " "))))</f>
        <v/>
      </c>
      <c r="C2450" s="475">
        <f>'Quantities Report'!$D2450</f>
        <v>0</v>
      </c>
    </row>
    <row r="2451" spans="1:3" x14ac:dyDescent="0.25">
      <c r="A2451" s="532" t="str">
        <f>IF(ISNUMBER(VALUE(SUBSTITUTE('Quantities Report'!$A2451,"+",""))), VALUE(SUBSTITUTE('Quantities Report'!$A2451,"+","")),IF('Quantities Report'!$A2451="Totals:","End of Project",$A2450))</f>
        <v>Station</v>
      </c>
      <c r="B2451" s="473" t="str">
        <f>IF(ISNUMBER('Quantities Report'!$A2451), "",TRIM(CLEAN(SUBSTITUTE('Quantities Report'!$A2451, CHAR(160), " "))))</f>
        <v/>
      </c>
      <c r="C2451" s="475">
        <f>'Quantities Report'!$D2451</f>
        <v>0</v>
      </c>
    </row>
    <row r="2452" spans="1:3" x14ac:dyDescent="0.25">
      <c r="A2452" s="532" t="str">
        <f>IF(ISNUMBER(VALUE(SUBSTITUTE('Quantities Report'!$A2452,"+",""))), VALUE(SUBSTITUTE('Quantities Report'!$A2452,"+","")),IF('Quantities Report'!$A2452="Totals:","End of Project",$A2451))</f>
        <v>Station</v>
      </c>
      <c r="B2452" s="473" t="str">
        <f>IF(ISNUMBER('Quantities Report'!$A2452), "",TRIM(CLEAN(SUBSTITUTE('Quantities Report'!$A2452, CHAR(160), " "))))</f>
        <v/>
      </c>
      <c r="C2452" s="475">
        <f>'Quantities Report'!$D2452</f>
        <v>0</v>
      </c>
    </row>
    <row r="2453" spans="1:3" x14ac:dyDescent="0.25">
      <c r="A2453" s="532" t="str">
        <f>IF(ISNUMBER(VALUE(SUBSTITUTE('Quantities Report'!$A2453,"+",""))), VALUE(SUBSTITUTE('Quantities Report'!$A2453,"+","")),IF('Quantities Report'!$A2453="Totals:","End of Project",$A2452))</f>
        <v>Station</v>
      </c>
      <c r="B2453" s="473" t="str">
        <f>IF(ISNUMBER('Quantities Report'!$A2453), "",TRIM(CLEAN(SUBSTITUTE('Quantities Report'!$A2453, CHAR(160), " "))))</f>
        <v/>
      </c>
      <c r="C2453" s="475">
        <f>'Quantities Report'!$D2453</f>
        <v>0</v>
      </c>
    </row>
    <row r="2454" spans="1:3" x14ac:dyDescent="0.25">
      <c r="A2454" s="532" t="str">
        <f>IF(ISNUMBER(VALUE(SUBSTITUTE('Quantities Report'!$A2454,"+",""))), VALUE(SUBSTITUTE('Quantities Report'!$A2454,"+","")),IF('Quantities Report'!$A2454="Totals:","End of Project",$A2453))</f>
        <v>Station</v>
      </c>
      <c r="B2454" s="473" t="str">
        <f>IF(ISNUMBER('Quantities Report'!$A2454), "",TRIM(CLEAN(SUBSTITUTE('Quantities Report'!$A2454, CHAR(160), " "))))</f>
        <v/>
      </c>
      <c r="C2454" s="475">
        <f>'Quantities Report'!$D2454</f>
        <v>0</v>
      </c>
    </row>
    <row r="2455" spans="1:3" x14ac:dyDescent="0.25">
      <c r="A2455" s="532" t="str">
        <f>IF(ISNUMBER(VALUE(SUBSTITUTE('Quantities Report'!$A2455,"+",""))), VALUE(SUBSTITUTE('Quantities Report'!$A2455,"+","")),IF('Quantities Report'!$A2455="Totals:","End of Project",$A2454))</f>
        <v>Station</v>
      </c>
      <c r="B2455" s="473" t="str">
        <f>IF(ISNUMBER('Quantities Report'!$A2455), "",TRIM(CLEAN(SUBSTITUTE('Quantities Report'!$A2455, CHAR(160), " "))))</f>
        <v/>
      </c>
      <c r="C2455" s="475">
        <f>'Quantities Report'!$D2455</f>
        <v>0</v>
      </c>
    </row>
    <row r="2456" spans="1:3" x14ac:dyDescent="0.25">
      <c r="A2456" s="532" t="str">
        <f>IF(ISNUMBER(VALUE(SUBSTITUTE('Quantities Report'!$A2456,"+",""))), VALUE(SUBSTITUTE('Quantities Report'!$A2456,"+","")),IF('Quantities Report'!$A2456="Totals:","End of Project",$A2455))</f>
        <v>Station</v>
      </c>
      <c r="B2456" s="473" t="str">
        <f>IF(ISNUMBER('Quantities Report'!$A2456), "",TRIM(CLEAN(SUBSTITUTE('Quantities Report'!$A2456, CHAR(160), " "))))</f>
        <v/>
      </c>
      <c r="C2456" s="475">
        <f>'Quantities Report'!$D2456</f>
        <v>0</v>
      </c>
    </row>
    <row r="2457" spans="1:3" x14ac:dyDescent="0.25">
      <c r="A2457" s="532" t="str">
        <f>IF(ISNUMBER(VALUE(SUBSTITUTE('Quantities Report'!$A2457,"+",""))), VALUE(SUBSTITUTE('Quantities Report'!$A2457,"+","")),IF('Quantities Report'!$A2457="Totals:","End of Project",$A2456))</f>
        <v>Station</v>
      </c>
      <c r="B2457" s="473" t="str">
        <f>IF(ISNUMBER('Quantities Report'!$A2457), "",TRIM(CLEAN(SUBSTITUTE('Quantities Report'!$A2457, CHAR(160), " "))))</f>
        <v/>
      </c>
      <c r="C2457" s="475">
        <f>'Quantities Report'!$D2457</f>
        <v>0</v>
      </c>
    </row>
    <row r="2458" spans="1:3" x14ac:dyDescent="0.25">
      <c r="A2458" s="532" t="str">
        <f>IF(ISNUMBER(VALUE(SUBSTITUTE('Quantities Report'!$A2458,"+",""))), VALUE(SUBSTITUTE('Quantities Report'!$A2458,"+","")),IF('Quantities Report'!$A2458="Totals:","End of Project",$A2457))</f>
        <v>Station</v>
      </c>
      <c r="B2458" s="473" t="str">
        <f>IF(ISNUMBER('Quantities Report'!$A2458), "",TRIM(CLEAN(SUBSTITUTE('Quantities Report'!$A2458, CHAR(160), " "))))</f>
        <v/>
      </c>
      <c r="C2458" s="475">
        <f>'Quantities Report'!$D2458</f>
        <v>0</v>
      </c>
    </row>
    <row r="2459" spans="1:3" x14ac:dyDescent="0.25">
      <c r="A2459" s="532" t="str">
        <f>IF(ISNUMBER(VALUE(SUBSTITUTE('Quantities Report'!$A2459,"+",""))), VALUE(SUBSTITUTE('Quantities Report'!$A2459,"+","")),IF('Quantities Report'!$A2459="Totals:","End of Project",$A2458))</f>
        <v>Station</v>
      </c>
      <c r="B2459" s="473" t="str">
        <f>IF(ISNUMBER('Quantities Report'!$A2459), "",TRIM(CLEAN(SUBSTITUTE('Quantities Report'!$A2459, CHAR(160), " "))))</f>
        <v/>
      </c>
      <c r="C2459" s="475">
        <f>'Quantities Report'!$D2459</f>
        <v>0</v>
      </c>
    </row>
    <row r="2460" spans="1:3" x14ac:dyDescent="0.25">
      <c r="A2460" s="532" t="str">
        <f>IF(ISNUMBER(VALUE(SUBSTITUTE('Quantities Report'!$A2460,"+",""))), VALUE(SUBSTITUTE('Quantities Report'!$A2460,"+","")),IF('Quantities Report'!$A2460="Totals:","End of Project",$A2459))</f>
        <v>Station</v>
      </c>
      <c r="B2460" s="473" t="str">
        <f>IF(ISNUMBER('Quantities Report'!$A2460), "",TRIM(CLEAN(SUBSTITUTE('Quantities Report'!$A2460, CHAR(160), " "))))</f>
        <v/>
      </c>
      <c r="C2460" s="475">
        <f>'Quantities Report'!$D2460</f>
        <v>0</v>
      </c>
    </row>
    <row r="2461" spans="1:3" x14ac:dyDescent="0.25">
      <c r="A2461" s="532" t="str">
        <f>IF(ISNUMBER(VALUE(SUBSTITUTE('Quantities Report'!$A2461,"+",""))), VALUE(SUBSTITUTE('Quantities Report'!$A2461,"+","")),IF('Quantities Report'!$A2461="Totals:","End of Project",$A2460))</f>
        <v>Station</v>
      </c>
      <c r="B2461" s="473" t="str">
        <f>IF(ISNUMBER('Quantities Report'!$A2461), "",TRIM(CLEAN(SUBSTITUTE('Quantities Report'!$A2461, CHAR(160), " "))))</f>
        <v/>
      </c>
      <c r="C2461" s="475">
        <f>'Quantities Report'!$D2461</f>
        <v>0</v>
      </c>
    </row>
    <row r="2462" spans="1:3" x14ac:dyDescent="0.25">
      <c r="A2462" s="532" t="str">
        <f>IF(ISNUMBER(VALUE(SUBSTITUTE('Quantities Report'!$A2462,"+",""))), VALUE(SUBSTITUTE('Quantities Report'!$A2462,"+","")),IF('Quantities Report'!$A2462="Totals:","End of Project",$A2461))</f>
        <v>Station</v>
      </c>
      <c r="B2462" s="473" t="str">
        <f>IF(ISNUMBER('Quantities Report'!$A2462), "",TRIM(CLEAN(SUBSTITUTE('Quantities Report'!$A2462, CHAR(160), " "))))</f>
        <v/>
      </c>
      <c r="C2462" s="475">
        <f>'Quantities Report'!$D2462</f>
        <v>0</v>
      </c>
    </row>
    <row r="2463" spans="1:3" x14ac:dyDescent="0.25">
      <c r="A2463" s="532" t="str">
        <f>IF(ISNUMBER(VALUE(SUBSTITUTE('Quantities Report'!$A2463,"+",""))), VALUE(SUBSTITUTE('Quantities Report'!$A2463,"+","")),IF('Quantities Report'!$A2463="Totals:","End of Project",$A2462))</f>
        <v>Station</v>
      </c>
      <c r="B2463" s="473" t="str">
        <f>IF(ISNUMBER('Quantities Report'!$A2463), "",TRIM(CLEAN(SUBSTITUTE('Quantities Report'!$A2463, CHAR(160), " "))))</f>
        <v/>
      </c>
      <c r="C2463" s="475">
        <f>'Quantities Report'!$D2463</f>
        <v>0</v>
      </c>
    </row>
    <row r="2464" spans="1:3" x14ac:dyDescent="0.25">
      <c r="A2464" s="532" t="str">
        <f>IF(ISNUMBER(VALUE(SUBSTITUTE('Quantities Report'!$A2464,"+",""))), VALUE(SUBSTITUTE('Quantities Report'!$A2464,"+","")),IF('Quantities Report'!$A2464="Totals:","End of Project",$A2463))</f>
        <v>Station</v>
      </c>
      <c r="B2464" s="473" t="str">
        <f>IF(ISNUMBER('Quantities Report'!$A2464), "",TRIM(CLEAN(SUBSTITUTE('Quantities Report'!$A2464, CHAR(160), " "))))</f>
        <v/>
      </c>
      <c r="C2464" s="475">
        <f>'Quantities Report'!$D2464</f>
        <v>0</v>
      </c>
    </row>
    <row r="2465" spans="1:3" x14ac:dyDescent="0.25">
      <c r="A2465" s="532" t="str">
        <f>IF(ISNUMBER(VALUE(SUBSTITUTE('Quantities Report'!$A2465,"+",""))), VALUE(SUBSTITUTE('Quantities Report'!$A2465,"+","")),IF('Quantities Report'!$A2465="Totals:","End of Project",$A2464))</f>
        <v>Station</v>
      </c>
      <c r="B2465" s="473" t="str">
        <f>IF(ISNUMBER('Quantities Report'!$A2465), "",TRIM(CLEAN(SUBSTITUTE('Quantities Report'!$A2465, CHAR(160), " "))))</f>
        <v/>
      </c>
      <c r="C2465" s="475">
        <f>'Quantities Report'!$D2465</f>
        <v>0</v>
      </c>
    </row>
    <row r="2466" spans="1:3" x14ac:dyDescent="0.25">
      <c r="A2466" s="532" t="str">
        <f>IF(ISNUMBER(VALUE(SUBSTITUTE('Quantities Report'!$A2466,"+",""))), VALUE(SUBSTITUTE('Quantities Report'!$A2466,"+","")),IF('Quantities Report'!$A2466="Totals:","End of Project",$A2465))</f>
        <v>Station</v>
      </c>
      <c r="B2466" s="473" t="str">
        <f>IF(ISNUMBER('Quantities Report'!$A2466), "",TRIM(CLEAN(SUBSTITUTE('Quantities Report'!$A2466, CHAR(160), " "))))</f>
        <v/>
      </c>
      <c r="C2466" s="475">
        <f>'Quantities Report'!$D2466</f>
        <v>0</v>
      </c>
    </row>
    <row r="2467" spans="1:3" x14ac:dyDescent="0.25">
      <c r="A2467" s="532" t="str">
        <f>IF(ISNUMBER(VALUE(SUBSTITUTE('Quantities Report'!$A2467,"+",""))), VALUE(SUBSTITUTE('Quantities Report'!$A2467,"+","")),IF('Quantities Report'!$A2467="Totals:","End of Project",$A2466))</f>
        <v>Station</v>
      </c>
      <c r="B2467" s="473" t="str">
        <f>IF(ISNUMBER('Quantities Report'!$A2467), "",TRIM(CLEAN(SUBSTITUTE('Quantities Report'!$A2467, CHAR(160), " "))))</f>
        <v/>
      </c>
      <c r="C2467" s="475">
        <f>'Quantities Report'!$D2467</f>
        <v>0</v>
      </c>
    </row>
    <row r="2468" spans="1:3" x14ac:dyDescent="0.25">
      <c r="A2468" s="532" t="str">
        <f>IF(ISNUMBER(VALUE(SUBSTITUTE('Quantities Report'!$A2468,"+",""))), VALUE(SUBSTITUTE('Quantities Report'!$A2468,"+","")),IF('Quantities Report'!$A2468="Totals:","End of Project",$A2467))</f>
        <v>Station</v>
      </c>
      <c r="B2468" s="473" t="str">
        <f>IF(ISNUMBER('Quantities Report'!$A2468), "",TRIM(CLEAN(SUBSTITUTE('Quantities Report'!$A2468, CHAR(160), " "))))</f>
        <v/>
      </c>
      <c r="C2468" s="475">
        <f>'Quantities Report'!$D2468</f>
        <v>0</v>
      </c>
    </row>
    <row r="2469" spans="1:3" x14ac:dyDescent="0.25">
      <c r="A2469" s="532" t="str">
        <f>IF(ISNUMBER(VALUE(SUBSTITUTE('Quantities Report'!$A2469,"+",""))), VALUE(SUBSTITUTE('Quantities Report'!$A2469,"+","")),IF('Quantities Report'!$A2469="Totals:","End of Project",$A2468))</f>
        <v>Station</v>
      </c>
      <c r="B2469" s="473" t="str">
        <f>IF(ISNUMBER('Quantities Report'!$A2469), "",TRIM(CLEAN(SUBSTITUTE('Quantities Report'!$A2469, CHAR(160), " "))))</f>
        <v/>
      </c>
      <c r="C2469" s="475">
        <f>'Quantities Report'!$D2469</f>
        <v>0</v>
      </c>
    </row>
    <row r="2470" spans="1:3" x14ac:dyDescent="0.25">
      <c r="A2470" s="532" t="str">
        <f>IF(ISNUMBER(VALUE(SUBSTITUTE('Quantities Report'!$A2470,"+",""))), VALUE(SUBSTITUTE('Quantities Report'!$A2470,"+","")),IF('Quantities Report'!$A2470="Totals:","End of Project",$A2469))</f>
        <v>Station</v>
      </c>
      <c r="B2470" s="473" t="str">
        <f>IF(ISNUMBER('Quantities Report'!$A2470), "",TRIM(CLEAN(SUBSTITUTE('Quantities Report'!$A2470, CHAR(160), " "))))</f>
        <v/>
      </c>
      <c r="C2470" s="475">
        <f>'Quantities Report'!$D2470</f>
        <v>0</v>
      </c>
    </row>
    <row r="2471" spans="1:3" x14ac:dyDescent="0.25">
      <c r="A2471" s="532" t="str">
        <f>IF(ISNUMBER(VALUE(SUBSTITUTE('Quantities Report'!$A2471,"+",""))), VALUE(SUBSTITUTE('Quantities Report'!$A2471,"+","")),IF('Quantities Report'!$A2471="Totals:","End of Project",$A2470))</f>
        <v>Station</v>
      </c>
      <c r="B2471" s="473" t="str">
        <f>IF(ISNUMBER('Quantities Report'!$A2471), "",TRIM(CLEAN(SUBSTITUTE('Quantities Report'!$A2471, CHAR(160), " "))))</f>
        <v/>
      </c>
      <c r="C2471" s="475">
        <f>'Quantities Report'!$D2471</f>
        <v>0</v>
      </c>
    </row>
    <row r="2472" spans="1:3" x14ac:dyDescent="0.25">
      <c r="A2472" s="532" t="str">
        <f>IF(ISNUMBER(VALUE(SUBSTITUTE('Quantities Report'!$A2472,"+",""))), VALUE(SUBSTITUTE('Quantities Report'!$A2472,"+","")),IF('Quantities Report'!$A2472="Totals:","End of Project",$A2471))</f>
        <v>Station</v>
      </c>
      <c r="B2472" s="473" t="str">
        <f>IF(ISNUMBER('Quantities Report'!$A2472), "",TRIM(CLEAN(SUBSTITUTE('Quantities Report'!$A2472, CHAR(160), " "))))</f>
        <v/>
      </c>
      <c r="C2472" s="475">
        <f>'Quantities Report'!$D2472</f>
        <v>0</v>
      </c>
    </row>
    <row r="2473" spans="1:3" x14ac:dyDescent="0.25">
      <c r="A2473" s="532" t="str">
        <f>IF(ISNUMBER(VALUE(SUBSTITUTE('Quantities Report'!$A2473,"+",""))), VALUE(SUBSTITUTE('Quantities Report'!$A2473,"+","")),IF('Quantities Report'!$A2473="Totals:","End of Project",$A2472))</f>
        <v>Station</v>
      </c>
      <c r="B2473" s="473" t="str">
        <f>IF(ISNUMBER('Quantities Report'!$A2473), "",TRIM(CLEAN(SUBSTITUTE('Quantities Report'!$A2473, CHAR(160), " "))))</f>
        <v/>
      </c>
      <c r="C2473" s="475">
        <f>'Quantities Report'!$D2473</f>
        <v>0</v>
      </c>
    </row>
    <row r="2474" spans="1:3" x14ac:dyDescent="0.25">
      <c r="A2474" s="532" t="str">
        <f>IF(ISNUMBER(VALUE(SUBSTITUTE('Quantities Report'!$A2474,"+",""))), VALUE(SUBSTITUTE('Quantities Report'!$A2474,"+","")),IF('Quantities Report'!$A2474="Totals:","End of Project",$A2473))</f>
        <v>Station</v>
      </c>
      <c r="B2474" s="473" t="str">
        <f>IF(ISNUMBER('Quantities Report'!$A2474), "",TRIM(CLEAN(SUBSTITUTE('Quantities Report'!$A2474, CHAR(160), " "))))</f>
        <v/>
      </c>
      <c r="C2474" s="475">
        <f>'Quantities Report'!$D2474</f>
        <v>0</v>
      </c>
    </row>
    <row r="2475" spans="1:3" x14ac:dyDescent="0.25">
      <c r="A2475" s="532" t="str">
        <f>IF(ISNUMBER(VALUE(SUBSTITUTE('Quantities Report'!$A2475,"+",""))), VALUE(SUBSTITUTE('Quantities Report'!$A2475,"+","")),IF('Quantities Report'!$A2475="Totals:","End of Project",$A2474))</f>
        <v>Station</v>
      </c>
      <c r="B2475" s="473" t="str">
        <f>IF(ISNUMBER('Quantities Report'!$A2475), "",TRIM(CLEAN(SUBSTITUTE('Quantities Report'!$A2475, CHAR(160), " "))))</f>
        <v/>
      </c>
      <c r="C2475" s="475">
        <f>'Quantities Report'!$D2475</f>
        <v>0</v>
      </c>
    </row>
    <row r="2476" spans="1:3" x14ac:dyDescent="0.25">
      <c r="A2476" s="532" t="str">
        <f>IF(ISNUMBER(VALUE(SUBSTITUTE('Quantities Report'!$A2476,"+",""))), VALUE(SUBSTITUTE('Quantities Report'!$A2476,"+","")),IF('Quantities Report'!$A2476="Totals:","End of Project",$A2475))</f>
        <v>Station</v>
      </c>
      <c r="B2476" s="473" t="str">
        <f>IF(ISNUMBER('Quantities Report'!$A2476), "",TRIM(CLEAN(SUBSTITUTE('Quantities Report'!$A2476, CHAR(160), " "))))</f>
        <v/>
      </c>
      <c r="C2476" s="475">
        <f>'Quantities Report'!$D2476</f>
        <v>0</v>
      </c>
    </row>
    <row r="2477" spans="1:3" x14ac:dyDescent="0.25">
      <c r="A2477" s="532" t="str">
        <f>IF(ISNUMBER(VALUE(SUBSTITUTE('Quantities Report'!$A2477,"+",""))), VALUE(SUBSTITUTE('Quantities Report'!$A2477,"+","")),IF('Quantities Report'!$A2477="Totals:","End of Project",$A2476))</f>
        <v>Station</v>
      </c>
      <c r="B2477" s="473" t="str">
        <f>IF(ISNUMBER('Quantities Report'!$A2477), "",TRIM(CLEAN(SUBSTITUTE('Quantities Report'!$A2477, CHAR(160), " "))))</f>
        <v/>
      </c>
      <c r="C2477" s="475">
        <f>'Quantities Report'!$D2477</f>
        <v>0</v>
      </c>
    </row>
    <row r="2478" spans="1:3" x14ac:dyDescent="0.25">
      <c r="A2478" s="532" t="str">
        <f>IF(ISNUMBER(VALUE(SUBSTITUTE('Quantities Report'!$A2478,"+",""))), VALUE(SUBSTITUTE('Quantities Report'!$A2478,"+","")),IF('Quantities Report'!$A2478="Totals:","End of Project",$A2477))</f>
        <v>Station</v>
      </c>
      <c r="B2478" s="473" t="str">
        <f>IF(ISNUMBER('Quantities Report'!$A2478), "",TRIM(CLEAN(SUBSTITUTE('Quantities Report'!$A2478, CHAR(160), " "))))</f>
        <v/>
      </c>
      <c r="C2478" s="475">
        <f>'Quantities Report'!$D2478</f>
        <v>0</v>
      </c>
    </row>
    <row r="2479" spans="1:3" x14ac:dyDescent="0.25">
      <c r="A2479" s="532" t="str">
        <f>IF(ISNUMBER(VALUE(SUBSTITUTE('Quantities Report'!$A2479,"+",""))), VALUE(SUBSTITUTE('Quantities Report'!$A2479,"+","")),IF('Quantities Report'!$A2479="Totals:","End of Project",$A2478))</f>
        <v>Station</v>
      </c>
      <c r="B2479" s="473" t="str">
        <f>IF(ISNUMBER('Quantities Report'!$A2479), "",TRIM(CLEAN(SUBSTITUTE('Quantities Report'!$A2479, CHAR(160), " "))))</f>
        <v/>
      </c>
      <c r="C2479" s="475">
        <f>'Quantities Report'!$D2479</f>
        <v>0</v>
      </c>
    </row>
    <row r="2480" spans="1:3" x14ac:dyDescent="0.25">
      <c r="A2480" s="532" t="str">
        <f>IF(ISNUMBER(VALUE(SUBSTITUTE('Quantities Report'!$A2480,"+",""))), VALUE(SUBSTITUTE('Quantities Report'!$A2480,"+","")),IF('Quantities Report'!$A2480="Totals:","End of Project",$A2479))</f>
        <v>Station</v>
      </c>
      <c r="B2480" s="473" t="str">
        <f>IF(ISNUMBER('Quantities Report'!$A2480), "",TRIM(CLEAN(SUBSTITUTE('Quantities Report'!$A2480, CHAR(160), " "))))</f>
        <v/>
      </c>
      <c r="C2480" s="475">
        <f>'Quantities Report'!$D2480</f>
        <v>0</v>
      </c>
    </row>
    <row r="2481" spans="1:3" x14ac:dyDescent="0.25">
      <c r="A2481" s="532" t="str">
        <f>IF(ISNUMBER(VALUE(SUBSTITUTE('Quantities Report'!$A2481,"+",""))), VALUE(SUBSTITUTE('Quantities Report'!$A2481,"+","")),IF('Quantities Report'!$A2481="Totals:","End of Project",$A2480))</f>
        <v>Station</v>
      </c>
      <c r="B2481" s="473" t="str">
        <f>IF(ISNUMBER('Quantities Report'!$A2481), "",TRIM(CLEAN(SUBSTITUTE('Quantities Report'!$A2481, CHAR(160), " "))))</f>
        <v/>
      </c>
      <c r="C2481" s="475">
        <f>'Quantities Report'!$D2481</f>
        <v>0</v>
      </c>
    </row>
    <row r="2482" spans="1:3" x14ac:dyDescent="0.25">
      <c r="A2482" s="532" t="str">
        <f>IF(ISNUMBER(VALUE(SUBSTITUTE('Quantities Report'!$A2482,"+",""))), VALUE(SUBSTITUTE('Quantities Report'!$A2482,"+","")),IF('Quantities Report'!$A2482="Totals:","End of Project",$A2481))</f>
        <v>Station</v>
      </c>
      <c r="B2482" s="473" t="str">
        <f>IF(ISNUMBER('Quantities Report'!$A2482), "",TRIM(CLEAN(SUBSTITUTE('Quantities Report'!$A2482, CHAR(160), " "))))</f>
        <v/>
      </c>
      <c r="C2482" s="475">
        <f>'Quantities Report'!$D2482</f>
        <v>0</v>
      </c>
    </row>
    <row r="2483" spans="1:3" x14ac:dyDescent="0.25">
      <c r="A2483" s="532" t="str">
        <f>IF(ISNUMBER(VALUE(SUBSTITUTE('Quantities Report'!$A2483,"+",""))), VALUE(SUBSTITUTE('Quantities Report'!$A2483,"+","")),IF('Quantities Report'!$A2483="Totals:","End of Project",$A2482))</f>
        <v>Station</v>
      </c>
      <c r="B2483" s="473" t="str">
        <f>IF(ISNUMBER('Quantities Report'!$A2483), "",TRIM(CLEAN(SUBSTITUTE('Quantities Report'!$A2483, CHAR(160), " "))))</f>
        <v/>
      </c>
      <c r="C2483" s="475">
        <f>'Quantities Report'!$D2483</f>
        <v>0</v>
      </c>
    </row>
    <row r="2484" spans="1:3" x14ac:dyDescent="0.25">
      <c r="A2484" s="532" t="str">
        <f>IF(ISNUMBER(VALUE(SUBSTITUTE('Quantities Report'!$A2484,"+",""))), VALUE(SUBSTITUTE('Quantities Report'!$A2484,"+","")),IF('Quantities Report'!$A2484="Totals:","End of Project",$A2483))</f>
        <v>Station</v>
      </c>
      <c r="B2484" s="473" t="str">
        <f>IF(ISNUMBER('Quantities Report'!$A2484), "",TRIM(CLEAN(SUBSTITUTE('Quantities Report'!$A2484, CHAR(160), " "))))</f>
        <v/>
      </c>
      <c r="C2484" s="475">
        <f>'Quantities Report'!$D2484</f>
        <v>0</v>
      </c>
    </row>
    <row r="2485" spans="1:3" x14ac:dyDescent="0.25">
      <c r="A2485" s="532" t="str">
        <f>IF(ISNUMBER(VALUE(SUBSTITUTE('Quantities Report'!$A2485,"+",""))), VALUE(SUBSTITUTE('Quantities Report'!$A2485,"+","")),IF('Quantities Report'!$A2485="Totals:","End of Project",$A2484))</f>
        <v>Station</v>
      </c>
      <c r="B2485" s="473" t="str">
        <f>IF(ISNUMBER('Quantities Report'!$A2485), "",TRIM(CLEAN(SUBSTITUTE('Quantities Report'!$A2485, CHAR(160), " "))))</f>
        <v/>
      </c>
      <c r="C2485" s="475">
        <f>'Quantities Report'!$D2485</f>
        <v>0</v>
      </c>
    </row>
    <row r="2486" spans="1:3" x14ac:dyDescent="0.25">
      <c r="A2486" s="532" t="str">
        <f>IF(ISNUMBER(VALUE(SUBSTITUTE('Quantities Report'!$A2486,"+",""))), VALUE(SUBSTITUTE('Quantities Report'!$A2486,"+","")),IF('Quantities Report'!$A2486="Totals:","End of Project",$A2485))</f>
        <v>Station</v>
      </c>
      <c r="B2486" s="473" t="str">
        <f>IF(ISNUMBER('Quantities Report'!$A2486), "",TRIM(CLEAN(SUBSTITUTE('Quantities Report'!$A2486, CHAR(160), " "))))</f>
        <v/>
      </c>
      <c r="C2486" s="475">
        <f>'Quantities Report'!$D2486</f>
        <v>0</v>
      </c>
    </row>
    <row r="2487" spans="1:3" x14ac:dyDescent="0.25">
      <c r="A2487" s="532" t="str">
        <f>IF(ISNUMBER(VALUE(SUBSTITUTE('Quantities Report'!$A2487,"+",""))), VALUE(SUBSTITUTE('Quantities Report'!$A2487,"+","")),IF('Quantities Report'!$A2487="Totals:","End of Project",$A2486))</f>
        <v>Station</v>
      </c>
      <c r="B2487" s="473" t="str">
        <f>IF(ISNUMBER('Quantities Report'!$A2487), "",TRIM(CLEAN(SUBSTITUTE('Quantities Report'!$A2487, CHAR(160), " "))))</f>
        <v/>
      </c>
      <c r="C2487" s="475">
        <f>'Quantities Report'!$D2487</f>
        <v>0</v>
      </c>
    </row>
    <row r="2488" spans="1:3" x14ac:dyDescent="0.25">
      <c r="A2488" s="532" t="str">
        <f>IF(ISNUMBER(VALUE(SUBSTITUTE('Quantities Report'!$A2488,"+",""))), VALUE(SUBSTITUTE('Quantities Report'!$A2488,"+","")),IF('Quantities Report'!$A2488="Totals:","End of Project",$A2487))</f>
        <v>Station</v>
      </c>
      <c r="B2488" s="473" t="str">
        <f>IF(ISNUMBER('Quantities Report'!$A2488), "",TRIM(CLEAN(SUBSTITUTE('Quantities Report'!$A2488, CHAR(160), " "))))</f>
        <v/>
      </c>
      <c r="C2488" s="475">
        <f>'Quantities Report'!$D2488</f>
        <v>0</v>
      </c>
    </row>
    <row r="2489" spans="1:3" x14ac:dyDescent="0.25">
      <c r="A2489" s="532" t="str">
        <f>IF(ISNUMBER(VALUE(SUBSTITUTE('Quantities Report'!$A2489,"+",""))), VALUE(SUBSTITUTE('Quantities Report'!$A2489,"+","")),IF('Quantities Report'!$A2489="Totals:","End of Project",$A2488))</f>
        <v>Station</v>
      </c>
      <c r="B2489" s="473" t="str">
        <f>IF(ISNUMBER('Quantities Report'!$A2489), "",TRIM(CLEAN(SUBSTITUTE('Quantities Report'!$A2489, CHAR(160), " "))))</f>
        <v/>
      </c>
      <c r="C2489" s="475">
        <f>'Quantities Report'!$D2489</f>
        <v>0</v>
      </c>
    </row>
    <row r="2490" spans="1:3" x14ac:dyDescent="0.25">
      <c r="A2490" s="532" t="str">
        <f>IF(ISNUMBER(VALUE(SUBSTITUTE('Quantities Report'!$A2490,"+",""))), VALUE(SUBSTITUTE('Quantities Report'!$A2490,"+","")),IF('Quantities Report'!$A2490="Totals:","End of Project",$A2489))</f>
        <v>Station</v>
      </c>
      <c r="B2490" s="473" t="str">
        <f>IF(ISNUMBER('Quantities Report'!$A2490), "",TRIM(CLEAN(SUBSTITUTE('Quantities Report'!$A2490, CHAR(160), " "))))</f>
        <v/>
      </c>
      <c r="C2490" s="475">
        <f>'Quantities Report'!$D2490</f>
        <v>0</v>
      </c>
    </row>
    <row r="2491" spans="1:3" x14ac:dyDescent="0.25">
      <c r="A2491" s="532" t="str">
        <f>IF(ISNUMBER(VALUE(SUBSTITUTE('Quantities Report'!$A2491,"+",""))), VALUE(SUBSTITUTE('Quantities Report'!$A2491,"+","")),IF('Quantities Report'!$A2491="Totals:","End of Project",$A2490))</f>
        <v>Station</v>
      </c>
      <c r="B2491" s="473" t="str">
        <f>IF(ISNUMBER('Quantities Report'!$A2491), "",TRIM(CLEAN(SUBSTITUTE('Quantities Report'!$A2491, CHAR(160), " "))))</f>
        <v/>
      </c>
      <c r="C2491" s="475">
        <f>'Quantities Report'!$D2491</f>
        <v>0</v>
      </c>
    </row>
    <row r="2492" spans="1:3" x14ac:dyDescent="0.25">
      <c r="A2492" s="532" t="str">
        <f>IF(ISNUMBER(VALUE(SUBSTITUTE('Quantities Report'!$A2492,"+",""))), VALUE(SUBSTITUTE('Quantities Report'!$A2492,"+","")),IF('Quantities Report'!$A2492="Totals:","End of Project",$A2491))</f>
        <v>Station</v>
      </c>
      <c r="B2492" s="473" t="str">
        <f>IF(ISNUMBER('Quantities Report'!$A2492), "",TRIM(CLEAN(SUBSTITUTE('Quantities Report'!$A2492, CHAR(160), " "))))</f>
        <v/>
      </c>
      <c r="C2492" s="475">
        <f>'Quantities Report'!$D2492</f>
        <v>0</v>
      </c>
    </row>
    <row r="2493" spans="1:3" x14ac:dyDescent="0.25">
      <c r="A2493" s="532" t="str">
        <f>IF(ISNUMBER(VALUE(SUBSTITUTE('Quantities Report'!$A2493,"+",""))), VALUE(SUBSTITUTE('Quantities Report'!$A2493,"+","")),IF('Quantities Report'!$A2493="Totals:","End of Project",$A2492))</f>
        <v>Station</v>
      </c>
      <c r="B2493" s="473" t="str">
        <f>IF(ISNUMBER('Quantities Report'!$A2493), "",TRIM(CLEAN(SUBSTITUTE('Quantities Report'!$A2493, CHAR(160), " "))))</f>
        <v/>
      </c>
      <c r="C2493" s="475">
        <f>'Quantities Report'!$D2493</f>
        <v>0</v>
      </c>
    </row>
    <row r="2494" spans="1:3" x14ac:dyDescent="0.25">
      <c r="A2494" s="532" t="str">
        <f>IF(ISNUMBER(VALUE(SUBSTITUTE('Quantities Report'!$A2494,"+",""))), VALUE(SUBSTITUTE('Quantities Report'!$A2494,"+","")),IF('Quantities Report'!$A2494="Totals:","End of Project",$A2493))</f>
        <v>Station</v>
      </c>
      <c r="B2494" s="473" t="str">
        <f>IF(ISNUMBER('Quantities Report'!$A2494), "",TRIM(CLEAN(SUBSTITUTE('Quantities Report'!$A2494, CHAR(160), " "))))</f>
        <v/>
      </c>
      <c r="C2494" s="475">
        <f>'Quantities Report'!$D2494</f>
        <v>0</v>
      </c>
    </row>
    <row r="2495" spans="1:3" x14ac:dyDescent="0.25">
      <c r="A2495" s="532" t="str">
        <f>IF(ISNUMBER(VALUE(SUBSTITUTE('Quantities Report'!$A2495,"+",""))), VALUE(SUBSTITUTE('Quantities Report'!$A2495,"+","")),IF('Quantities Report'!$A2495="Totals:","End of Project",$A2494))</f>
        <v>Station</v>
      </c>
      <c r="B2495" s="473" t="str">
        <f>IF(ISNUMBER('Quantities Report'!$A2495), "",TRIM(CLEAN(SUBSTITUTE('Quantities Report'!$A2495, CHAR(160), " "))))</f>
        <v/>
      </c>
      <c r="C2495" s="475">
        <f>'Quantities Report'!$D2495</f>
        <v>0</v>
      </c>
    </row>
    <row r="2496" spans="1:3" x14ac:dyDescent="0.25">
      <c r="A2496" s="532" t="str">
        <f>IF(ISNUMBER(VALUE(SUBSTITUTE('Quantities Report'!$A2496,"+",""))), VALUE(SUBSTITUTE('Quantities Report'!$A2496,"+","")),IF('Quantities Report'!$A2496="Totals:","End of Project",$A2495))</f>
        <v>Station</v>
      </c>
      <c r="B2496" s="473" t="str">
        <f>IF(ISNUMBER('Quantities Report'!$A2496), "",TRIM(CLEAN(SUBSTITUTE('Quantities Report'!$A2496, CHAR(160), " "))))</f>
        <v/>
      </c>
      <c r="C2496" s="475">
        <f>'Quantities Report'!$D2496</f>
        <v>0</v>
      </c>
    </row>
    <row r="2497" spans="1:3" x14ac:dyDescent="0.25">
      <c r="A2497" s="532" t="str">
        <f>IF(ISNUMBER(VALUE(SUBSTITUTE('Quantities Report'!$A2497,"+",""))), VALUE(SUBSTITUTE('Quantities Report'!$A2497,"+","")),IF('Quantities Report'!$A2497="Totals:","End of Project",$A2496))</f>
        <v>Station</v>
      </c>
      <c r="B2497" s="473" t="str">
        <f>IF(ISNUMBER('Quantities Report'!$A2497), "",TRIM(CLEAN(SUBSTITUTE('Quantities Report'!$A2497, CHAR(160), " "))))</f>
        <v/>
      </c>
      <c r="C2497" s="475">
        <f>'Quantities Report'!$D2497</f>
        <v>0</v>
      </c>
    </row>
    <row r="2498" spans="1:3" x14ac:dyDescent="0.25">
      <c r="A2498" s="532" t="str">
        <f>IF(ISNUMBER(VALUE(SUBSTITUTE('Quantities Report'!$A2498,"+",""))), VALUE(SUBSTITUTE('Quantities Report'!$A2498,"+","")),IF('Quantities Report'!$A2498="Totals:","End of Project",$A2497))</f>
        <v>Station</v>
      </c>
      <c r="B2498" s="473" t="str">
        <f>IF(ISNUMBER('Quantities Report'!$A2498), "",TRIM(CLEAN(SUBSTITUTE('Quantities Report'!$A2498, CHAR(160), " "))))</f>
        <v/>
      </c>
      <c r="C2498" s="475">
        <f>'Quantities Report'!$D2498</f>
        <v>0</v>
      </c>
    </row>
    <row r="2499" spans="1:3" x14ac:dyDescent="0.25">
      <c r="A2499" s="532" t="str">
        <f>IF(ISNUMBER(VALUE(SUBSTITUTE('Quantities Report'!$A2499,"+",""))), VALUE(SUBSTITUTE('Quantities Report'!$A2499,"+","")),IF('Quantities Report'!$A2499="Totals:","End of Project",$A2498))</f>
        <v>Station</v>
      </c>
      <c r="B2499" s="473" t="str">
        <f>IF(ISNUMBER('Quantities Report'!$A2499), "",TRIM(CLEAN(SUBSTITUTE('Quantities Report'!$A2499, CHAR(160), " "))))</f>
        <v/>
      </c>
      <c r="C2499" s="475">
        <f>'Quantities Report'!$D2499</f>
        <v>0</v>
      </c>
    </row>
    <row r="2500" spans="1:3" x14ac:dyDescent="0.25">
      <c r="A2500" s="532" t="str">
        <f>IF(ISNUMBER(VALUE(SUBSTITUTE('Quantities Report'!$A2500,"+",""))), VALUE(SUBSTITUTE('Quantities Report'!$A2500,"+","")),IF('Quantities Report'!$A2500="Totals:","End of Project",$A2499))</f>
        <v>Station</v>
      </c>
      <c r="B2500" s="473" t="str">
        <f>IF(ISNUMBER('Quantities Report'!$A2500), "",TRIM(CLEAN(SUBSTITUTE('Quantities Report'!$A2500, CHAR(160), " "))))</f>
        <v/>
      </c>
      <c r="C2500" s="475">
        <f>'Quantities Report'!$D2500</f>
        <v>0</v>
      </c>
    </row>
    <row r="2501" spans="1:3" x14ac:dyDescent="0.25">
      <c r="A2501" s="532" t="str">
        <f>IF(ISNUMBER(VALUE(SUBSTITUTE('Quantities Report'!$A2501,"+",""))), VALUE(SUBSTITUTE('Quantities Report'!$A2501,"+","")),IF('Quantities Report'!$A2501="Totals:","End of Project",$A2500))</f>
        <v>Station</v>
      </c>
      <c r="B2501" s="473" t="str">
        <f>IF(ISNUMBER('Quantities Report'!$A2501), "",TRIM(CLEAN(SUBSTITUTE('Quantities Report'!$A2501, CHAR(160), " "))))</f>
        <v/>
      </c>
      <c r="C2501" s="475">
        <f>'Quantities Report'!$D2501</f>
        <v>0</v>
      </c>
    </row>
    <row r="2502" spans="1:3" x14ac:dyDescent="0.25">
      <c r="A2502" s="532" t="str">
        <f>IF(ISNUMBER(VALUE(SUBSTITUTE('Quantities Report'!$A2502,"+",""))), VALUE(SUBSTITUTE('Quantities Report'!$A2502,"+","")),IF('Quantities Report'!$A2502="Totals:","End of Project",$A2501))</f>
        <v>Station</v>
      </c>
      <c r="B2502" s="473" t="str">
        <f>IF(ISNUMBER('Quantities Report'!$A2502), "",TRIM(CLEAN(SUBSTITUTE('Quantities Report'!$A2502, CHAR(160), " "))))</f>
        <v/>
      </c>
      <c r="C2502" s="475">
        <f>'Quantities Report'!$D2502</f>
        <v>0</v>
      </c>
    </row>
    <row r="2503" spans="1:3" x14ac:dyDescent="0.25">
      <c r="A2503" s="532" t="str">
        <f>IF(ISNUMBER(VALUE(SUBSTITUTE('Quantities Report'!$A2503,"+",""))), VALUE(SUBSTITUTE('Quantities Report'!$A2503,"+","")),IF('Quantities Report'!$A2503="Totals:","End of Project",$A2502))</f>
        <v>Station</v>
      </c>
      <c r="B2503" s="473" t="str">
        <f>IF(ISNUMBER('Quantities Report'!$A2503), "",TRIM(CLEAN(SUBSTITUTE('Quantities Report'!$A2503, CHAR(160), " "))))</f>
        <v/>
      </c>
      <c r="C2503" s="475">
        <f>'Quantities Report'!$D2503</f>
        <v>0</v>
      </c>
    </row>
    <row r="2504" spans="1:3" x14ac:dyDescent="0.25">
      <c r="A2504" s="532" t="str">
        <f>IF(ISNUMBER(VALUE(SUBSTITUTE('Quantities Report'!$A2504,"+",""))), VALUE(SUBSTITUTE('Quantities Report'!$A2504,"+","")),IF('Quantities Report'!$A2504="Totals:","End of Project",$A2503))</f>
        <v>Station</v>
      </c>
      <c r="B2504" s="473" t="str">
        <f>IF(ISNUMBER('Quantities Report'!$A2504), "",TRIM(CLEAN(SUBSTITUTE('Quantities Report'!$A2504, CHAR(160), " "))))</f>
        <v/>
      </c>
      <c r="C2504" s="475">
        <f>'Quantities Report'!$D2504</f>
        <v>0</v>
      </c>
    </row>
    <row r="2505" spans="1:3" x14ac:dyDescent="0.25">
      <c r="A2505" s="532" t="str">
        <f>IF(ISNUMBER(VALUE(SUBSTITUTE('Quantities Report'!$A2505,"+",""))), VALUE(SUBSTITUTE('Quantities Report'!$A2505,"+","")),IF('Quantities Report'!$A2505="Totals:","End of Project",$A2504))</f>
        <v>Station</v>
      </c>
      <c r="B2505" s="473" t="str">
        <f>IF(ISNUMBER('Quantities Report'!$A2505), "",TRIM(CLEAN(SUBSTITUTE('Quantities Report'!$A2505, CHAR(160), " "))))</f>
        <v/>
      </c>
      <c r="C2505" s="475">
        <f>'Quantities Report'!$D2505</f>
        <v>0</v>
      </c>
    </row>
    <row r="2506" spans="1:3" x14ac:dyDescent="0.25">
      <c r="A2506" s="532" t="str">
        <f>IF(ISNUMBER(VALUE(SUBSTITUTE('Quantities Report'!$A2506,"+",""))), VALUE(SUBSTITUTE('Quantities Report'!$A2506,"+","")),IF('Quantities Report'!$A2506="Totals:","End of Project",$A2505))</f>
        <v>Station</v>
      </c>
      <c r="B2506" s="473" t="str">
        <f>IF(ISNUMBER('Quantities Report'!$A2506), "",TRIM(CLEAN(SUBSTITUTE('Quantities Report'!$A2506, CHAR(160), " "))))</f>
        <v/>
      </c>
      <c r="C2506" s="475">
        <f>'Quantities Report'!$D2506</f>
        <v>0</v>
      </c>
    </row>
    <row r="2507" spans="1:3" x14ac:dyDescent="0.25">
      <c r="A2507" s="532" t="str">
        <f>IF(ISNUMBER(VALUE(SUBSTITUTE('Quantities Report'!$A2507,"+",""))), VALUE(SUBSTITUTE('Quantities Report'!$A2507,"+","")),IF('Quantities Report'!$A2507="Totals:","End of Project",$A2506))</f>
        <v>Station</v>
      </c>
      <c r="B2507" s="473" t="str">
        <f>IF(ISNUMBER('Quantities Report'!$A2507), "",TRIM(CLEAN(SUBSTITUTE('Quantities Report'!$A2507, CHAR(160), " "))))</f>
        <v/>
      </c>
      <c r="C2507" s="475">
        <f>'Quantities Report'!$D2507</f>
        <v>0</v>
      </c>
    </row>
    <row r="2508" spans="1:3" x14ac:dyDescent="0.25">
      <c r="A2508" s="532" t="str">
        <f>IF(ISNUMBER(VALUE(SUBSTITUTE('Quantities Report'!$A2508,"+",""))), VALUE(SUBSTITUTE('Quantities Report'!$A2508,"+","")),IF('Quantities Report'!$A2508="Totals:","End of Project",$A2507))</f>
        <v>Station</v>
      </c>
      <c r="B2508" s="473" t="str">
        <f>IF(ISNUMBER('Quantities Report'!$A2508), "",TRIM(CLEAN(SUBSTITUTE('Quantities Report'!$A2508, CHAR(160), " "))))</f>
        <v/>
      </c>
      <c r="C2508" s="475">
        <f>'Quantities Report'!$D2508</f>
        <v>0</v>
      </c>
    </row>
    <row r="2509" spans="1:3" x14ac:dyDescent="0.25">
      <c r="A2509" s="532" t="str">
        <f>IF(ISNUMBER(VALUE(SUBSTITUTE('Quantities Report'!$A2509,"+",""))), VALUE(SUBSTITUTE('Quantities Report'!$A2509,"+","")),IF('Quantities Report'!$A2509="Totals:","End of Project",$A2508))</f>
        <v>Station</v>
      </c>
      <c r="B2509" s="473" t="str">
        <f>IF(ISNUMBER('Quantities Report'!$A2509), "",TRIM(CLEAN(SUBSTITUTE('Quantities Report'!$A2509, CHAR(160), " "))))</f>
        <v/>
      </c>
      <c r="C2509" s="475">
        <f>'Quantities Report'!$D2509</f>
        <v>0</v>
      </c>
    </row>
    <row r="2510" spans="1:3" x14ac:dyDescent="0.25">
      <c r="A2510" s="532" t="str">
        <f>IF(ISNUMBER(VALUE(SUBSTITUTE('Quantities Report'!$A2510,"+",""))), VALUE(SUBSTITUTE('Quantities Report'!$A2510,"+","")),IF('Quantities Report'!$A2510="Totals:","End of Project",$A2509))</f>
        <v>Station</v>
      </c>
      <c r="B2510" s="473" t="str">
        <f>IF(ISNUMBER('Quantities Report'!$A2510), "",TRIM(CLEAN(SUBSTITUTE('Quantities Report'!$A2510, CHAR(160), " "))))</f>
        <v/>
      </c>
      <c r="C2510" s="475">
        <f>'Quantities Report'!$D2510</f>
        <v>0</v>
      </c>
    </row>
    <row r="2511" spans="1:3" x14ac:dyDescent="0.25">
      <c r="A2511" s="532" t="str">
        <f>IF(ISNUMBER(VALUE(SUBSTITUTE('Quantities Report'!$A2511,"+",""))), VALUE(SUBSTITUTE('Quantities Report'!$A2511,"+","")),IF('Quantities Report'!$A2511="Totals:","End of Project",$A2510))</f>
        <v>Station</v>
      </c>
      <c r="B2511" s="473" t="str">
        <f>IF(ISNUMBER('Quantities Report'!$A2511), "",TRIM(CLEAN(SUBSTITUTE('Quantities Report'!$A2511, CHAR(160), " "))))</f>
        <v/>
      </c>
      <c r="C2511" s="475">
        <f>'Quantities Report'!$D2511</f>
        <v>0</v>
      </c>
    </row>
    <row r="2512" spans="1:3" x14ac:dyDescent="0.25">
      <c r="A2512" s="532" t="str">
        <f>IF(ISNUMBER(VALUE(SUBSTITUTE('Quantities Report'!$A2512,"+",""))), VALUE(SUBSTITUTE('Quantities Report'!$A2512,"+","")),IF('Quantities Report'!$A2512="Totals:","End of Project",$A2511))</f>
        <v>Station</v>
      </c>
      <c r="B2512" s="473" t="str">
        <f>IF(ISNUMBER('Quantities Report'!$A2512), "",TRIM(CLEAN(SUBSTITUTE('Quantities Report'!$A2512, CHAR(160), " "))))</f>
        <v/>
      </c>
      <c r="C2512" s="475">
        <f>'Quantities Report'!$D2512</f>
        <v>0</v>
      </c>
    </row>
    <row r="2513" spans="1:3" x14ac:dyDescent="0.25">
      <c r="A2513" s="532" t="str">
        <f>IF(ISNUMBER(VALUE(SUBSTITUTE('Quantities Report'!$A2513,"+",""))), VALUE(SUBSTITUTE('Quantities Report'!$A2513,"+","")),IF('Quantities Report'!$A2513="Totals:","End of Project",$A2512))</f>
        <v>Station</v>
      </c>
      <c r="B2513" s="473" t="str">
        <f>IF(ISNUMBER('Quantities Report'!$A2513), "",TRIM(CLEAN(SUBSTITUTE('Quantities Report'!$A2513, CHAR(160), " "))))</f>
        <v/>
      </c>
      <c r="C2513" s="475">
        <f>'Quantities Report'!$D2513</f>
        <v>0</v>
      </c>
    </row>
    <row r="2514" spans="1:3" x14ac:dyDescent="0.25">
      <c r="A2514" s="532" t="str">
        <f>IF(ISNUMBER(VALUE(SUBSTITUTE('Quantities Report'!$A2514,"+",""))), VALUE(SUBSTITUTE('Quantities Report'!$A2514,"+","")),IF('Quantities Report'!$A2514="Totals:","End of Project",$A2513))</f>
        <v>Station</v>
      </c>
      <c r="B2514" s="473" t="str">
        <f>IF(ISNUMBER('Quantities Report'!$A2514), "",TRIM(CLEAN(SUBSTITUTE('Quantities Report'!$A2514, CHAR(160), " "))))</f>
        <v/>
      </c>
      <c r="C2514" s="475">
        <f>'Quantities Report'!$D2514</f>
        <v>0</v>
      </c>
    </row>
    <row r="2515" spans="1:3" x14ac:dyDescent="0.25">
      <c r="A2515" s="532" t="str">
        <f>IF(ISNUMBER(VALUE(SUBSTITUTE('Quantities Report'!$A2515,"+",""))), VALUE(SUBSTITUTE('Quantities Report'!$A2515,"+","")),IF('Quantities Report'!$A2515="Totals:","End of Project",$A2514))</f>
        <v>Station</v>
      </c>
      <c r="B2515" s="473" t="str">
        <f>IF(ISNUMBER('Quantities Report'!$A2515), "",TRIM(CLEAN(SUBSTITUTE('Quantities Report'!$A2515, CHAR(160), " "))))</f>
        <v/>
      </c>
      <c r="C2515" s="475">
        <f>'Quantities Report'!$D2515</f>
        <v>0</v>
      </c>
    </row>
    <row r="2516" spans="1:3" x14ac:dyDescent="0.25">
      <c r="A2516" s="532" t="str">
        <f>IF(ISNUMBER(VALUE(SUBSTITUTE('Quantities Report'!$A2516,"+",""))), VALUE(SUBSTITUTE('Quantities Report'!$A2516,"+","")),IF('Quantities Report'!$A2516="Totals:","End of Project",$A2515))</f>
        <v>Station</v>
      </c>
      <c r="B2516" s="473" t="str">
        <f>IF(ISNUMBER('Quantities Report'!$A2516), "",TRIM(CLEAN(SUBSTITUTE('Quantities Report'!$A2516, CHAR(160), " "))))</f>
        <v/>
      </c>
      <c r="C2516" s="475">
        <f>'Quantities Report'!$D2516</f>
        <v>0</v>
      </c>
    </row>
    <row r="2517" spans="1:3" x14ac:dyDescent="0.25">
      <c r="A2517" s="532" t="str">
        <f>IF(ISNUMBER(VALUE(SUBSTITUTE('Quantities Report'!$A2517,"+",""))), VALUE(SUBSTITUTE('Quantities Report'!$A2517,"+","")),IF('Quantities Report'!$A2517="Totals:","End of Project",$A2516))</f>
        <v>Station</v>
      </c>
      <c r="B2517" s="473" t="str">
        <f>IF(ISNUMBER('Quantities Report'!$A2517), "",TRIM(CLEAN(SUBSTITUTE('Quantities Report'!$A2517, CHAR(160), " "))))</f>
        <v/>
      </c>
      <c r="C2517" s="475">
        <f>'Quantities Report'!$D2517</f>
        <v>0</v>
      </c>
    </row>
    <row r="2518" spans="1:3" x14ac:dyDescent="0.25">
      <c r="A2518" s="532" t="str">
        <f>IF(ISNUMBER(VALUE(SUBSTITUTE('Quantities Report'!$A2518,"+",""))), VALUE(SUBSTITUTE('Quantities Report'!$A2518,"+","")),IF('Quantities Report'!$A2518="Totals:","End of Project",$A2517))</f>
        <v>Station</v>
      </c>
      <c r="B2518" s="473" t="str">
        <f>IF(ISNUMBER('Quantities Report'!$A2518), "",TRIM(CLEAN(SUBSTITUTE('Quantities Report'!$A2518, CHAR(160), " "))))</f>
        <v/>
      </c>
      <c r="C2518" s="475">
        <f>'Quantities Report'!$D2518</f>
        <v>0</v>
      </c>
    </row>
    <row r="2519" spans="1:3" x14ac:dyDescent="0.25">
      <c r="A2519" s="532" t="str">
        <f>IF(ISNUMBER(VALUE(SUBSTITUTE('Quantities Report'!$A2519,"+",""))), VALUE(SUBSTITUTE('Quantities Report'!$A2519,"+","")),IF('Quantities Report'!$A2519="Totals:","End of Project",$A2518))</f>
        <v>Station</v>
      </c>
      <c r="B2519" s="473" t="str">
        <f>IF(ISNUMBER('Quantities Report'!$A2519), "",TRIM(CLEAN(SUBSTITUTE('Quantities Report'!$A2519, CHAR(160), " "))))</f>
        <v/>
      </c>
      <c r="C2519" s="475">
        <f>'Quantities Report'!$D2519</f>
        <v>0</v>
      </c>
    </row>
    <row r="2520" spans="1:3" x14ac:dyDescent="0.25">
      <c r="A2520" s="532" t="str">
        <f>IF(ISNUMBER(VALUE(SUBSTITUTE('Quantities Report'!$A2520,"+",""))), VALUE(SUBSTITUTE('Quantities Report'!$A2520,"+","")),IF('Quantities Report'!$A2520="Totals:","End of Project",$A2519))</f>
        <v>Station</v>
      </c>
      <c r="B2520" s="473" t="str">
        <f>IF(ISNUMBER('Quantities Report'!$A2520), "",TRIM(CLEAN(SUBSTITUTE('Quantities Report'!$A2520, CHAR(160), " "))))</f>
        <v/>
      </c>
      <c r="C2520" s="475">
        <f>'Quantities Report'!$D2520</f>
        <v>0</v>
      </c>
    </row>
    <row r="2521" spans="1:3" x14ac:dyDescent="0.25">
      <c r="A2521" s="532" t="str">
        <f>IF(ISNUMBER(VALUE(SUBSTITUTE('Quantities Report'!$A2521,"+",""))), VALUE(SUBSTITUTE('Quantities Report'!$A2521,"+","")),IF('Quantities Report'!$A2521="Totals:","End of Project",$A2520))</f>
        <v>Station</v>
      </c>
      <c r="B2521" s="473" t="str">
        <f>IF(ISNUMBER('Quantities Report'!$A2521), "",TRIM(CLEAN(SUBSTITUTE('Quantities Report'!$A2521, CHAR(160), " "))))</f>
        <v/>
      </c>
      <c r="C2521" s="475">
        <f>'Quantities Report'!$D2521</f>
        <v>0</v>
      </c>
    </row>
    <row r="2522" spans="1:3" x14ac:dyDescent="0.25">
      <c r="A2522" s="532" t="str">
        <f>IF(ISNUMBER(VALUE(SUBSTITUTE('Quantities Report'!$A2522,"+",""))), VALUE(SUBSTITUTE('Quantities Report'!$A2522,"+","")),IF('Quantities Report'!$A2522="Totals:","End of Project",$A2521))</f>
        <v>Station</v>
      </c>
      <c r="B2522" s="473" t="str">
        <f>IF(ISNUMBER('Quantities Report'!$A2522), "",TRIM(CLEAN(SUBSTITUTE('Quantities Report'!$A2522, CHAR(160), " "))))</f>
        <v/>
      </c>
      <c r="C2522" s="475">
        <f>'Quantities Report'!$D2522</f>
        <v>0</v>
      </c>
    </row>
    <row r="2523" spans="1:3" x14ac:dyDescent="0.25">
      <c r="A2523" s="532" t="str">
        <f>IF(ISNUMBER(VALUE(SUBSTITUTE('Quantities Report'!$A2523,"+",""))), VALUE(SUBSTITUTE('Quantities Report'!$A2523,"+","")),IF('Quantities Report'!$A2523="Totals:","End of Project",$A2522))</f>
        <v>Station</v>
      </c>
      <c r="B2523" s="473" t="str">
        <f>IF(ISNUMBER('Quantities Report'!$A2523), "",TRIM(CLEAN(SUBSTITUTE('Quantities Report'!$A2523, CHAR(160), " "))))</f>
        <v/>
      </c>
      <c r="C2523" s="475">
        <f>'Quantities Report'!$D2523</f>
        <v>0</v>
      </c>
    </row>
    <row r="2524" spans="1:3" x14ac:dyDescent="0.25">
      <c r="A2524" s="532" t="str">
        <f>IF(ISNUMBER(VALUE(SUBSTITUTE('Quantities Report'!$A2524,"+",""))), VALUE(SUBSTITUTE('Quantities Report'!$A2524,"+","")),IF('Quantities Report'!$A2524="Totals:","End of Project",$A2523))</f>
        <v>Station</v>
      </c>
      <c r="B2524" s="473" t="str">
        <f>IF(ISNUMBER('Quantities Report'!$A2524), "",TRIM(CLEAN(SUBSTITUTE('Quantities Report'!$A2524, CHAR(160), " "))))</f>
        <v/>
      </c>
      <c r="C2524" s="475">
        <f>'Quantities Report'!$D2524</f>
        <v>0</v>
      </c>
    </row>
    <row r="2525" spans="1:3" x14ac:dyDescent="0.25">
      <c r="A2525" s="532" t="str">
        <f>IF(ISNUMBER(VALUE(SUBSTITUTE('Quantities Report'!$A2525,"+",""))), VALUE(SUBSTITUTE('Quantities Report'!$A2525,"+","")),IF('Quantities Report'!$A2525="Totals:","End of Project",$A2524))</f>
        <v>Station</v>
      </c>
      <c r="B2525" s="473" t="str">
        <f>IF(ISNUMBER('Quantities Report'!$A2525), "",TRIM(CLEAN(SUBSTITUTE('Quantities Report'!$A2525, CHAR(160), " "))))</f>
        <v/>
      </c>
      <c r="C2525" s="475">
        <f>'Quantities Report'!$D2525</f>
        <v>0</v>
      </c>
    </row>
    <row r="2526" spans="1:3" x14ac:dyDescent="0.25">
      <c r="A2526" s="532" t="str">
        <f>IF(ISNUMBER(VALUE(SUBSTITUTE('Quantities Report'!$A2526,"+",""))), VALUE(SUBSTITUTE('Quantities Report'!$A2526,"+","")),IF('Quantities Report'!$A2526="Totals:","End of Project",$A2525))</f>
        <v>Station</v>
      </c>
      <c r="B2526" s="473" t="str">
        <f>IF(ISNUMBER('Quantities Report'!$A2526), "",TRIM(CLEAN(SUBSTITUTE('Quantities Report'!$A2526, CHAR(160), " "))))</f>
        <v/>
      </c>
      <c r="C2526" s="475">
        <f>'Quantities Report'!$D2526</f>
        <v>0</v>
      </c>
    </row>
    <row r="2527" spans="1:3" x14ac:dyDescent="0.25">
      <c r="A2527" s="532" t="str">
        <f>IF(ISNUMBER(VALUE(SUBSTITUTE('Quantities Report'!$A2527,"+",""))), VALUE(SUBSTITUTE('Quantities Report'!$A2527,"+","")),IF('Quantities Report'!$A2527="Totals:","End of Project",$A2526))</f>
        <v>Station</v>
      </c>
      <c r="B2527" s="473" t="str">
        <f>IF(ISNUMBER('Quantities Report'!$A2527), "",TRIM(CLEAN(SUBSTITUTE('Quantities Report'!$A2527, CHAR(160), " "))))</f>
        <v/>
      </c>
      <c r="C2527" s="475">
        <f>'Quantities Report'!$D2527</f>
        <v>0</v>
      </c>
    </row>
    <row r="2528" spans="1:3" x14ac:dyDescent="0.25">
      <c r="A2528" s="532" t="str">
        <f>IF(ISNUMBER(VALUE(SUBSTITUTE('Quantities Report'!$A2528,"+",""))), VALUE(SUBSTITUTE('Quantities Report'!$A2528,"+","")),IF('Quantities Report'!$A2528="Totals:","End of Project",$A2527))</f>
        <v>Station</v>
      </c>
      <c r="B2528" s="473" t="str">
        <f>IF(ISNUMBER('Quantities Report'!$A2528), "",TRIM(CLEAN(SUBSTITUTE('Quantities Report'!$A2528, CHAR(160), " "))))</f>
        <v/>
      </c>
      <c r="C2528" s="475">
        <f>'Quantities Report'!$D2528</f>
        <v>0</v>
      </c>
    </row>
    <row r="2529" spans="1:3" x14ac:dyDescent="0.25">
      <c r="A2529" s="532" t="str">
        <f>IF(ISNUMBER(VALUE(SUBSTITUTE('Quantities Report'!$A2529,"+",""))), VALUE(SUBSTITUTE('Quantities Report'!$A2529,"+","")),IF('Quantities Report'!$A2529="Totals:","End of Project",$A2528))</f>
        <v>Station</v>
      </c>
      <c r="B2529" s="473" t="str">
        <f>IF(ISNUMBER('Quantities Report'!$A2529), "",TRIM(CLEAN(SUBSTITUTE('Quantities Report'!$A2529, CHAR(160), " "))))</f>
        <v/>
      </c>
      <c r="C2529" s="475">
        <f>'Quantities Report'!$D2529</f>
        <v>0</v>
      </c>
    </row>
    <row r="2530" spans="1:3" x14ac:dyDescent="0.25">
      <c r="A2530" s="532" t="str">
        <f>IF(ISNUMBER(VALUE(SUBSTITUTE('Quantities Report'!$A2530,"+",""))), VALUE(SUBSTITUTE('Quantities Report'!$A2530,"+","")),IF('Quantities Report'!$A2530="Totals:","End of Project",$A2529))</f>
        <v>Station</v>
      </c>
      <c r="B2530" s="473" t="str">
        <f>IF(ISNUMBER('Quantities Report'!$A2530), "",TRIM(CLEAN(SUBSTITUTE('Quantities Report'!$A2530, CHAR(160), " "))))</f>
        <v/>
      </c>
      <c r="C2530" s="475">
        <f>'Quantities Report'!$D2530</f>
        <v>0</v>
      </c>
    </row>
    <row r="2531" spans="1:3" x14ac:dyDescent="0.25">
      <c r="A2531" s="532" t="str">
        <f>IF(ISNUMBER(VALUE(SUBSTITUTE('Quantities Report'!$A2531,"+",""))), VALUE(SUBSTITUTE('Quantities Report'!$A2531,"+","")),IF('Quantities Report'!$A2531="Totals:","End of Project",$A2530))</f>
        <v>Station</v>
      </c>
      <c r="B2531" s="473" t="str">
        <f>IF(ISNUMBER('Quantities Report'!$A2531), "",TRIM(CLEAN(SUBSTITUTE('Quantities Report'!$A2531, CHAR(160), " "))))</f>
        <v/>
      </c>
      <c r="C2531" s="475">
        <f>'Quantities Report'!$D2531</f>
        <v>0</v>
      </c>
    </row>
    <row r="2532" spans="1:3" x14ac:dyDescent="0.25">
      <c r="A2532" s="532" t="str">
        <f>IF(ISNUMBER(VALUE(SUBSTITUTE('Quantities Report'!$A2532,"+",""))), VALUE(SUBSTITUTE('Quantities Report'!$A2532,"+","")),IF('Quantities Report'!$A2532="Totals:","End of Project",$A2531))</f>
        <v>Station</v>
      </c>
      <c r="B2532" s="473" t="str">
        <f>IF(ISNUMBER('Quantities Report'!$A2532), "",TRIM(CLEAN(SUBSTITUTE('Quantities Report'!$A2532, CHAR(160), " "))))</f>
        <v/>
      </c>
      <c r="C2532" s="475">
        <f>'Quantities Report'!$D2532</f>
        <v>0</v>
      </c>
    </row>
    <row r="2533" spans="1:3" x14ac:dyDescent="0.25">
      <c r="A2533" s="532" t="str">
        <f>IF(ISNUMBER(VALUE(SUBSTITUTE('Quantities Report'!$A2533,"+",""))), VALUE(SUBSTITUTE('Quantities Report'!$A2533,"+","")),IF('Quantities Report'!$A2533="Totals:","End of Project",$A2532))</f>
        <v>Station</v>
      </c>
      <c r="B2533" s="473" t="str">
        <f>IF(ISNUMBER('Quantities Report'!$A2533), "",TRIM(CLEAN(SUBSTITUTE('Quantities Report'!$A2533, CHAR(160), " "))))</f>
        <v/>
      </c>
      <c r="C2533" s="475">
        <f>'Quantities Report'!$D2533</f>
        <v>0</v>
      </c>
    </row>
    <row r="2534" spans="1:3" x14ac:dyDescent="0.25">
      <c r="A2534" s="532" t="str">
        <f>IF(ISNUMBER(VALUE(SUBSTITUTE('Quantities Report'!$A2534,"+",""))), VALUE(SUBSTITUTE('Quantities Report'!$A2534,"+","")),IF('Quantities Report'!$A2534="Totals:","End of Project",$A2533))</f>
        <v>Station</v>
      </c>
      <c r="B2534" s="473" t="str">
        <f>IF(ISNUMBER('Quantities Report'!$A2534), "",TRIM(CLEAN(SUBSTITUTE('Quantities Report'!$A2534, CHAR(160), " "))))</f>
        <v/>
      </c>
      <c r="C2534" s="475">
        <f>'Quantities Report'!$D2534</f>
        <v>0</v>
      </c>
    </row>
    <row r="2535" spans="1:3" x14ac:dyDescent="0.25">
      <c r="A2535" s="532" t="str">
        <f>IF(ISNUMBER(VALUE(SUBSTITUTE('Quantities Report'!$A2535,"+",""))), VALUE(SUBSTITUTE('Quantities Report'!$A2535,"+","")),IF('Quantities Report'!$A2535="Totals:","End of Project",$A2534))</f>
        <v>Station</v>
      </c>
      <c r="B2535" s="473" t="str">
        <f>IF(ISNUMBER('Quantities Report'!$A2535), "",TRIM(CLEAN(SUBSTITUTE('Quantities Report'!$A2535, CHAR(160), " "))))</f>
        <v/>
      </c>
      <c r="C2535" s="475">
        <f>'Quantities Report'!$D2535</f>
        <v>0</v>
      </c>
    </row>
    <row r="2536" spans="1:3" x14ac:dyDescent="0.25">
      <c r="A2536" s="532" t="str">
        <f>IF(ISNUMBER(VALUE(SUBSTITUTE('Quantities Report'!$A2536,"+",""))), VALUE(SUBSTITUTE('Quantities Report'!$A2536,"+","")),IF('Quantities Report'!$A2536="Totals:","End of Project",$A2535))</f>
        <v>Station</v>
      </c>
      <c r="B2536" s="473" t="str">
        <f>IF(ISNUMBER('Quantities Report'!$A2536), "",TRIM(CLEAN(SUBSTITUTE('Quantities Report'!$A2536, CHAR(160), " "))))</f>
        <v/>
      </c>
      <c r="C2536" s="475">
        <f>'Quantities Report'!$D2536</f>
        <v>0</v>
      </c>
    </row>
    <row r="2537" spans="1:3" x14ac:dyDescent="0.25">
      <c r="A2537" s="532" t="str">
        <f>IF(ISNUMBER(VALUE(SUBSTITUTE('Quantities Report'!$A2537,"+",""))), VALUE(SUBSTITUTE('Quantities Report'!$A2537,"+","")),IF('Quantities Report'!$A2537="Totals:","End of Project",$A2536))</f>
        <v>Station</v>
      </c>
      <c r="B2537" s="473" t="str">
        <f>IF(ISNUMBER('Quantities Report'!$A2537), "",TRIM(CLEAN(SUBSTITUTE('Quantities Report'!$A2537, CHAR(160), " "))))</f>
        <v/>
      </c>
      <c r="C2537" s="475">
        <f>'Quantities Report'!$D2537</f>
        <v>0</v>
      </c>
    </row>
    <row r="2538" spans="1:3" x14ac:dyDescent="0.25">
      <c r="A2538" s="532" t="str">
        <f>IF(ISNUMBER(VALUE(SUBSTITUTE('Quantities Report'!$A2538,"+",""))), VALUE(SUBSTITUTE('Quantities Report'!$A2538,"+","")),IF('Quantities Report'!$A2538="Totals:","End of Project",$A2537))</f>
        <v>Station</v>
      </c>
      <c r="B2538" s="473" t="str">
        <f>IF(ISNUMBER('Quantities Report'!$A2538), "",TRIM(CLEAN(SUBSTITUTE('Quantities Report'!$A2538, CHAR(160), " "))))</f>
        <v/>
      </c>
      <c r="C2538" s="475">
        <f>'Quantities Report'!$D2538</f>
        <v>0</v>
      </c>
    </row>
    <row r="2539" spans="1:3" x14ac:dyDescent="0.25">
      <c r="A2539" s="532" t="str">
        <f>IF(ISNUMBER(VALUE(SUBSTITUTE('Quantities Report'!$A2539,"+",""))), VALUE(SUBSTITUTE('Quantities Report'!$A2539,"+","")),IF('Quantities Report'!$A2539="Totals:","End of Project",$A2538))</f>
        <v>Station</v>
      </c>
      <c r="B2539" s="473" t="str">
        <f>IF(ISNUMBER('Quantities Report'!$A2539), "",TRIM(CLEAN(SUBSTITUTE('Quantities Report'!$A2539, CHAR(160), " "))))</f>
        <v/>
      </c>
      <c r="C2539" s="475">
        <f>'Quantities Report'!$D2539</f>
        <v>0</v>
      </c>
    </row>
    <row r="2540" spans="1:3" x14ac:dyDescent="0.25">
      <c r="A2540" s="532" t="str">
        <f>IF(ISNUMBER(VALUE(SUBSTITUTE('Quantities Report'!$A2540,"+",""))), VALUE(SUBSTITUTE('Quantities Report'!$A2540,"+","")),IF('Quantities Report'!$A2540="Totals:","End of Project",$A2539))</f>
        <v>Station</v>
      </c>
      <c r="B2540" s="473" t="str">
        <f>IF(ISNUMBER('Quantities Report'!$A2540), "",TRIM(CLEAN(SUBSTITUTE('Quantities Report'!$A2540, CHAR(160), " "))))</f>
        <v/>
      </c>
      <c r="C2540" s="475">
        <f>'Quantities Report'!$D2540</f>
        <v>0</v>
      </c>
    </row>
    <row r="2541" spans="1:3" x14ac:dyDescent="0.25">
      <c r="A2541" s="532" t="str">
        <f>IF(ISNUMBER(VALUE(SUBSTITUTE('Quantities Report'!$A2541,"+",""))), VALUE(SUBSTITUTE('Quantities Report'!$A2541,"+","")),IF('Quantities Report'!$A2541="Totals:","End of Project",$A2540))</f>
        <v>Station</v>
      </c>
      <c r="B2541" s="473" t="str">
        <f>IF(ISNUMBER('Quantities Report'!$A2541), "",TRIM(CLEAN(SUBSTITUTE('Quantities Report'!$A2541, CHAR(160), " "))))</f>
        <v/>
      </c>
      <c r="C2541" s="475">
        <f>'Quantities Report'!$D2541</f>
        <v>0</v>
      </c>
    </row>
    <row r="2542" spans="1:3" x14ac:dyDescent="0.25">
      <c r="A2542" s="532" t="str">
        <f>IF(ISNUMBER(VALUE(SUBSTITUTE('Quantities Report'!$A2542,"+",""))), VALUE(SUBSTITUTE('Quantities Report'!$A2542,"+","")),IF('Quantities Report'!$A2542="Totals:","End of Project",$A2541))</f>
        <v>Station</v>
      </c>
      <c r="B2542" s="473" t="str">
        <f>IF(ISNUMBER('Quantities Report'!$A2542), "",TRIM(CLEAN(SUBSTITUTE('Quantities Report'!$A2542, CHAR(160), " "))))</f>
        <v/>
      </c>
      <c r="C2542" s="475">
        <f>'Quantities Report'!$D2542</f>
        <v>0</v>
      </c>
    </row>
    <row r="2543" spans="1:3" x14ac:dyDescent="0.25">
      <c r="A2543" s="532" t="str">
        <f>IF(ISNUMBER(VALUE(SUBSTITUTE('Quantities Report'!$A2543,"+",""))), VALUE(SUBSTITUTE('Quantities Report'!$A2543,"+","")),IF('Quantities Report'!$A2543="Totals:","End of Project",$A2542))</f>
        <v>Station</v>
      </c>
      <c r="B2543" s="473" t="str">
        <f>IF(ISNUMBER('Quantities Report'!$A2543), "",TRIM(CLEAN(SUBSTITUTE('Quantities Report'!$A2543, CHAR(160), " "))))</f>
        <v/>
      </c>
      <c r="C2543" s="475">
        <f>'Quantities Report'!$D2543</f>
        <v>0</v>
      </c>
    </row>
    <row r="2544" spans="1:3" x14ac:dyDescent="0.25">
      <c r="A2544" s="532" t="str">
        <f>IF(ISNUMBER(VALUE(SUBSTITUTE('Quantities Report'!$A2544,"+",""))), VALUE(SUBSTITUTE('Quantities Report'!$A2544,"+","")),IF('Quantities Report'!$A2544="Totals:","End of Project",$A2543))</f>
        <v>Station</v>
      </c>
      <c r="B2544" s="473" t="str">
        <f>IF(ISNUMBER('Quantities Report'!$A2544), "",TRIM(CLEAN(SUBSTITUTE('Quantities Report'!$A2544, CHAR(160), " "))))</f>
        <v/>
      </c>
      <c r="C2544" s="475">
        <f>'Quantities Report'!$D2544</f>
        <v>0</v>
      </c>
    </row>
    <row r="2545" spans="1:3" x14ac:dyDescent="0.25">
      <c r="A2545" s="532" t="str">
        <f>IF(ISNUMBER(VALUE(SUBSTITUTE('Quantities Report'!$A2545,"+",""))), VALUE(SUBSTITUTE('Quantities Report'!$A2545,"+","")),IF('Quantities Report'!$A2545="Totals:","End of Project",$A2544))</f>
        <v>Station</v>
      </c>
      <c r="B2545" s="473" t="str">
        <f>IF(ISNUMBER('Quantities Report'!$A2545), "",TRIM(CLEAN(SUBSTITUTE('Quantities Report'!$A2545, CHAR(160), " "))))</f>
        <v/>
      </c>
      <c r="C2545" s="475">
        <f>'Quantities Report'!$D2545</f>
        <v>0</v>
      </c>
    </row>
    <row r="2546" spans="1:3" x14ac:dyDescent="0.25">
      <c r="A2546" s="532" t="str">
        <f>IF(ISNUMBER(VALUE(SUBSTITUTE('Quantities Report'!$A2546,"+",""))), VALUE(SUBSTITUTE('Quantities Report'!$A2546,"+","")),IF('Quantities Report'!$A2546="Totals:","End of Project",$A2545))</f>
        <v>Station</v>
      </c>
      <c r="B2546" s="473" t="str">
        <f>IF(ISNUMBER('Quantities Report'!$A2546), "",TRIM(CLEAN(SUBSTITUTE('Quantities Report'!$A2546, CHAR(160), " "))))</f>
        <v/>
      </c>
      <c r="C2546" s="475">
        <f>'Quantities Report'!$D2546</f>
        <v>0</v>
      </c>
    </row>
    <row r="2547" spans="1:3" x14ac:dyDescent="0.25">
      <c r="A2547" s="532" t="str">
        <f>IF(ISNUMBER(VALUE(SUBSTITUTE('Quantities Report'!$A2547,"+",""))), VALUE(SUBSTITUTE('Quantities Report'!$A2547,"+","")),IF('Quantities Report'!$A2547="Totals:","End of Project",$A2546))</f>
        <v>Station</v>
      </c>
      <c r="B2547" s="473" t="str">
        <f>IF(ISNUMBER('Quantities Report'!$A2547), "",TRIM(CLEAN(SUBSTITUTE('Quantities Report'!$A2547, CHAR(160), " "))))</f>
        <v/>
      </c>
      <c r="C2547" s="475">
        <f>'Quantities Report'!$D2547</f>
        <v>0</v>
      </c>
    </row>
    <row r="2548" spans="1:3" x14ac:dyDescent="0.25">
      <c r="A2548" s="532" t="str">
        <f>IF(ISNUMBER(VALUE(SUBSTITUTE('Quantities Report'!$A2548,"+",""))), VALUE(SUBSTITUTE('Quantities Report'!$A2548,"+","")),IF('Quantities Report'!$A2548="Totals:","End of Project",$A2547))</f>
        <v>Station</v>
      </c>
      <c r="B2548" s="473" t="str">
        <f>IF(ISNUMBER('Quantities Report'!$A2548), "",TRIM(CLEAN(SUBSTITUTE('Quantities Report'!$A2548, CHAR(160), " "))))</f>
        <v/>
      </c>
      <c r="C2548" s="475">
        <f>'Quantities Report'!$D2548</f>
        <v>0</v>
      </c>
    </row>
    <row r="2549" spans="1:3" x14ac:dyDescent="0.25">
      <c r="A2549" s="532" t="str">
        <f>IF(ISNUMBER(VALUE(SUBSTITUTE('Quantities Report'!$A2549,"+",""))), VALUE(SUBSTITUTE('Quantities Report'!$A2549,"+","")),IF('Quantities Report'!$A2549="Totals:","End of Project",$A2548))</f>
        <v>Station</v>
      </c>
      <c r="B2549" s="473" t="str">
        <f>IF(ISNUMBER('Quantities Report'!$A2549), "",TRIM(CLEAN(SUBSTITUTE('Quantities Report'!$A2549, CHAR(160), " "))))</f>
        <v/>
      </c>
      <c r="C2549" s="475">
        <f>'Quantities Report'!$D2549</f>
        <v>0</v>
      </c>
    </row>
    <row r="2550" spans="1:3" x14ac:dyDescent="0.25">
      <c r="A2550" s="532" t="str">
        <f>IF(ISNUMBER(VALUE(SUBSTITUTE('Quantities Report'!$A2550,"+",""))), VALUE(SUBSTITUTE('Quantities Report'!$A2550,"+","")),IF('Quantities Report'!$A2550="Totals:","End of Project",$A2549))</f>
        <v>Station</v>
      </c>
      <c r="B2550" s="473" t="str">
        <f>IF(ISNUMBER('Quantities Report'!$A2550), "",TRIM(CLEAN(SUBSTITUTE('Quantities Report'!$A2550, CHAR(160), " "))))</f>
        <v/>
      </c>
      <c r="C2550" s="475">
        <f>'Quantities Report'!$D2550</f>
        <v>0</v>
      </c>
    </row>
    <row r="2551" spans="1:3" x14ac:dyDescent="0.25">
      <c r="A2551" s="532" t="str">
        <f>IF(ISNUMBER(VALUE(SUBSTITUTE('Quantities Report'!$A2551,"+",""))), VALUE(SUBSTITUTE('Quantities Report'!$A2551,"+","")),IF('Quantities Report'!$A2551="Totals:","End of Project",$A2550))</f>
        <v>Station</v>
      </c>
      <c r="B2551" s="473" t="str">
        <f>IF(ISNUMBER('Quantities Report'!$A2551), "",TRIM(CLEAN(SUBSTITUTE('Quantities Report'!$A2551, CHAR(160), " "))))</f>
        <v/>
      </c>
      <c r="C2551" s="475">
        <f>'Quantities Report'!$D2551</f>
        <v>0</v>
      </c>
    </row>
    <row r="2552" spans="1:3" x14ac:dyDescent="0.25">
      <c r="A2552" s="532" t="str">
        <f>IF(ISNUMBER(VALUE(SUBSTITUTE('Quantities Report'!$A2552,"+",""))), VALUE(SUBSTITUTE('Quantities Report'!$A2552,"+","")),IF('Quantities Report'!$A2552="Totals:","End of Project",$A2551))</f>
        <v>Station</v>
      </c>
      <c r="B2552" s="473" t="str">
        <f>IF(ISNUMBER('Quantities Report'!$A2552), "",TRIM(CLEAN(SUBSTITUTE('Quantities Report'!$A2552, CHAR(160), " "))))</f>
        <v/>
      </c>
      <c r="C2552" s="475">
        <f>'Quantities Report'!$D2552</f>
        <v>0</v>
      </c>
    </row>
    <row r="2553" spans="1:3" x14ac:dyDescent="0.25">
      <c r="A2553" s="532" t="str">
        <f>IF(ISNUMBER(VALUE(SUBSTITUTE('Quantities Report'!$A2553,"+",""))), VALUE(SUBSTITUTE('Quantities Report'!$A2553,"+","")),IF('Quantities Report'!$A2553="Totals:","End of Project",$A2552))</f>
        <v>Station</v>
      </c>
      <c r="B2553" s="473" t="str">
        <f>IF(ISNUMBER('Quantities Report'!$A2553), "",TRIM(CLEAN(SUBSTITUTE('Quantities Report'!$A2553, CHAR(160), " "))))</f>
        <v/>
      </c>
      <c r="C2553" s="475">
        <f>'Quantities Report'!$D2553</f>
        <v>0</v>
      </c>
    </row>
    <row r="2554" spans="1:3" x14ac:dyDescent="0.25">
      <c r="A2554" s="532" t="str">
        <f>IF(ISNUMBER(VALUE(SUBSTITUTE('Quantities Report'!$A2554,"+",""))), VALUE(SUBSTITUTE('Quantities Report'!$A2554,"+","")),IF('Quantities Report'!$A2554="Totals:","End of Project",$A2553))</f>
        <v>Station</v>
      </c>
      <c r="B2554" s="473" t="str">
        <f>IF(ISNUMBER('Quantities Report'!$A2554), "",TRIM(CLEAN(SUBSTITUTE('Quantities Report'!$A2554, CHAR(160), " "))))</f>
        <v/>
      </c>
      <c r="C2554" s="475">
        <f>'Quantities Report'!$D2554</f>
        <v>0</v>
      </c>
    </row>
    <row r="2555" spans="1:3" x14ac:dyDescent="0.25">
      <c r="A2555" s="532" t="str">
        <f>IF(ISNUMBER(VALUE(SUBSTITUTE('Quantities Report'!$A2555,"+",""))), VALUE(SUBSTITUTE('Quantities Report'!$A2555,"+","")),IF('Quantities Report'!$A2555="Totals:","End of Project",$A2554))</f>
        <v>Station</v>
      </c>
      <c r="B2555" s="473" t="str">
        <f>IF(ISNUMBER('Quantities Report'!$A2555), "",TRIM(CLEAN(SUBSTITUTE('Quantities Report'!$A2555, CHAR(160), " "))))</f>
        <v/>
      </c>
      <c r="C2555" s="475">
        <f>'Quantities Report'!$D2555</f>
        <v>0</v>
      </c>
    </row>
    <row r="2556" spans="1:3" x14ac:dyDescent="0.25">
      <c r="A2556" s="532" t="str">
        <f>IF(ISNUMBER(VALUE(SUBSTITUTE('Quantities Report'!$A2556,"+",""))), VALUE(SUBSTITUTE('Quantities Report'!$A2556,"+","")),IF('Quantities Report'!$A2556="Totals:","End of Project",$A2555))</f>
        <v>Station</v>
      </c>
      <c r="B2556" s="473" t="str">
        <f>IF(ISNUMBER('Quantities Report'!$A2556), "",TRIM(CLEAN(SUBSTITUTE('Quantities Report'!$A2556, CHAR(160), " "))))</f>
        <v/>
      </c>
      <c r="C2556" s="475">
        <f>'Quantities Report'!$D2556</f>
        <v>0</v>
      </c>
    </row>
    <row r="2557" spans="1:3" x14ac:dyDescent="0.25">
      <c r="A2557" s="532" t="str">
        <f>IF(ISNUMBER(VALUE(SUBSTITUTE('Quantities Report'!$A2557,"+",""))), VALUE(SUBSTITUTE('Quantities Report'!$A2557,"+","")),IF('Quantities Report'!$A2557="Totals:","End of Project",$A2556))</f>
        <v>Station</v>
      </c>
      <c r="B2557" s="473" t="str">
        <f>IF(ISNUMBER('Quantities Report'!$A2557), "",TRIM(CLEAN(SUBSTITUTE('Quantities Report'!$A2557, CHAR(160), " "))))</f>
        <v/>
      </c>
      <c r="C2557" s="475">
        <f>'Quantities Report'!$D2557</f>
        <v>0</v>
      </c>
    </row>
    <row r="2558" spans="1:3" x14ac:dyDescent="0.25">
      <c r="A2558" s="532" t="str">
        <f>IF(ISNUMBER(VALUE(SUBSTITUTE('Quantities Report'!$A2558,"+",""))), VALUE(SUBSTITUTE('Quantities Report'!$A2558,"+","")),IF('Quantities Report'!$A2558="Totals:","End of Project",$A2557))</f>
        <v>Station</v>
      </c>
      <c r="B2558" s="473" t="str">
        <f>IF(ISNUMBER('Quantities Report'!$A2558), "",TRIM(CLEAN(SUBSTITUTE('Quantities Report'!$A2558, CHAR(160), " "))))</f>
        <v/>
      </c>
      <c r="C2558" s="475">
        <f>'Quantities Report'!$D2558</f>
        <v>0</v>
      </c>
    </row>
    <row r="2559" spans="1:3" x14ac:dyDescent="0.25">
      <c r="A2559" s="532" t="str">
        <f>IF(ISNUMBER(VALUE(SUBSTITUTE('Quantities Report'!$A2559,"+",""))), VALUE(SUBSTITUTE('Quantities Report'!$A2559,"+","")),IF('Quantities Report'!$A2559="Totals:","End of Project",$A2558))</f>
        <v>Station</v>
      </c>
      <c r="B2559" s="473" t="str">
        <f>IF(ISNUMBER('Quantities Report'!$A2559), "",TRIM(CLEAN(SUBSTITUTE('Quantities Report'!$A2559, CHAR(160), " "))))</f>
        <v/>
      </c>
      <c r="C2559" s="475">
        <f>'Quantities Report'!$D2559</f>
        <v>0</v>
      </c>
    </row>
    <row r="2560" spans="1:3" x14ac:dyDescent="0.25">
      <c r="A2560" s="532" t="str">
        <f>IF(ISNUMBER(VALUE(SUBSTITUTE('Quantities Report'!$A2560,"+",""))), VALUE(SUBSTITUTE('Quantities Report'!$A2560,"+","")),IF('Quantities Report'!$A2560="Totals:","End of Project",$A2559))</f>
        <v>Station</v>
      </c>
      <c r="B2560" s="473" t="str">
        <f>IF(ISNUMBER('Quantities Report'!$A2560), "",TRIM(CLEAN(SUBSTITUTE('Quantities Report'!$A2560, CHAR(160), " "))))</f>
        <v/>
      </c>
      <c r="C2560" s="475">
        <f>'Quantities Report'!$D2560</f>
        <v>0</v>
      </c>
    </row>
    <row r="2561" spans="1:3" x14ac:dyDescent="0.25">
      <c r="A2561" s="532" t="str">
        <f>IF(ISNUMBER(VALUE(SUBSTITUTE('Quantities Report'!$A2561,"+",""))), VALUE(SUBSTITUTE('Quantities Report'!$A2561,"+","")),IF('Quantities Report'!$A2561="Totals:","End of Project",$A2560))</f>
        <v>Station</v>
      </c>
      <c r="B2561" s="473" t="str">
        <f>IF(ISNUMBER('Quantities Report'!$A2561), "",TRIM(CLEAN(SUBSTITUTE('Quantities Report'!$A2561, CHAR(160), " "))))</f>
        <v/>
      </c>
      <c r="C2561" s="475">
        <f>'Quantities Report'!$D2561</f>
        <v>0</v>
      </c>
    </row>
    <row r="2562" spans="1:3" x14ac:dyDescent="0.25">
      <c r="A2562" s="532" t="str">
        <f>IF(ISNUMBER(VALUE(SUBSTITUTE('Quantities Report'!$A2562,"+",""))), VALUE(SUBSTITUTE('Quantities Report'!$A2562,"+","")),IF('Quantities Report'!$A2562="Totals:","End of Project",$A2561))</f>
        <v>Station</v>
      </c>
      <c r="B2562" s="473" t="str">
        <f>IF(ISNUMBER('Quantities Report'!$A2562), "",TRIM(CLEAN(SUBSTITUTE('Quantities Report'!$A2562, CHAR(160), " "))))</f>
        <v/>
      </c>
      <c r="C2562" s="475">
        <f>'Quantities Report'!$D2562</f>
        <v>0</v>
      </c>
    </row>
    <row r="2563" spans="1:3" x14ac:dyDescent="0.25">
      <c r="A2563" s="532" t="str">
        <f>IF(ISNUMBER(VALUE(SUBSTITUTE('Quantities Report'!$A2563,"+",""))), VALUE(SUBSTITUTE('Quantities Report'!$A2563,"+","")),IF('Quantities Report'!$A2563="Totals:","End of Project",$A2562))</f>
        <v>Station</v>
      </c>
      <c r="B2563" s="473" t="str">
        <f>IF(ISNUMBER('Quantities Report'!$A2563), "",TRIM(CLEAN(SUBSTITUTE('Quantities Report'!$A2563, CHAR(160), " "))))</f>
        <v/>
      </c>
      <c r="C2563" s="475">
        <f>'Quantities Report'!$D2563</f>
        <v>0</v>
      </c>
    </row>
    <row r="2564" spans="1:3" x14ac:dyDescent="0.25">
      <c r="A2564" s="532" t="str">
        <f>IF(ISNUMBER(VALUE(SUBSTITUTE('Quantities Report'!$A2564,"+",""))), VALUE(SUBSTITUTE('Quantities Report'!$A2564,"+","")),IF('Quantities Report'!$A2564="Totals:","End of Project",$A2563))</f>
        <v>Station</v>
      </c>
      <c r="B2564" s="473" t="str">
        <f>IF(ISNUMBER('Quantities Report'!$A2564), "",TRIM(CLEAN(SUBSTITUTE('Quantities Report'!$A2564, CHAR(160), " "))))</f>
        <v/>
      </c>
      <c r="C2564" s="475">
        <f>'Quantities Report'!$D2564</f>
        <v>0</v>
      </c>
    </row>
    <row r="2565" spans="1:3" x14ac:dyDescent="0.25">
      <c r="A2565" s="532" t="str">
        <f>IF(ISNUMBER(VALUE(SUBSTITUTE('Quantities Report'!$A2565,"+",""))), VALUE(SUBSTITUTE('Quantities Report'!$A2565,"+","")),IF('Quantities Report'!$A2565="Totals:","End of Project",$A2564))</f>
        <v>Station</v>
      </c>
      <c r="B2565" s="473" t="str">
        <f>IF(ISNUMBER('Quantities Report'!$A2565), "",TRIM(CLEAN(SUBSTITUTE('Quantities Report'!$A2565, CHAR(160), " "))))</f>
        <v/>
      </c>
      <c r="C2565" s="475">
        <f>'Quantities Report'!$D2565</f>
        <v>0</v>
      </c>
    </row>
    <row r="2566" spans="1:3" x14ac:dyDescent="0.25">
      <c r="A2566" s="532" t="str">
        <f>IF(ISNUMBER(VALUE(SUBSTITUTE('Quantities Report'!$A2566,"+",""))), VALUE(SUBSTITUTE('Quantities Report'!$A2566,"+","")),IF('Quantities Report'!$A2566="Totals:","End of Project",$A2565))</f>
        <v>Station</v>
      </c>
      <c r="B2566" s="473" t="str">
        <f>IF(ISNUMBER('Quantities Report'!$A2566), "",TRIM(CLEAN(SUBSTITUTE('Quantities Report'!$A2566, CHAR(160), " "))))</f>
        <v/>
      </c>
      <c r="C2566" s="475">
        <f>'Quantities Report'!$D2566</f>
        <v>0</v>
      </c>
    </row>
    <row r="2567" spans="1:3" x14ac:dyDescent="0.25">
      <c r="A2567" s="532" t="str">
        <f>IF(ISNUMBER(VALUE(SUBSTITUTE('Quantities Report'!$A2567,"+",""))), VALUE(SUBSTITUTE('Quantities Report'!$A2567,"+","")),IF('Quantities Report'!$A2567="Totals:","End of Project",$A2566))</f>
        <v>Station</v>
      </c>
      <c r="B2567" s="473" t="str">
        <f>IF(ISNUMBER('Quantities Report'!$A2567), "",TRIM(CLEAN(SUBSTITUTE('Quantities Report'!$A2567, CHAR(160), " "))))</f>
        <v/>
      </c>
      <c r="C2567" s="475">
        <f>'Quantities Report'!$D2567</f>
        <v>0</v>
      </c>
    </row>
    <row r="2568" spans="1:3" x14ac:dyDescent="0.25">
      <c r="A2568" s="532" t="str">
        <f>IF(ISNUMBER(VALUE(SUBSTITUTE('Quantities Report'!$A2568,"+",""))), VALUE(SUBSTITUTE('Quantities Report'!$A2568,"+","")),IF('Quantities Report'!$A2568="Totals:","End of Project",$A2567))</f>
        <v>Station</v>
      </c>
      <c r="B2568" s="473" t="str">
        <f>IF(ISNUMBER('Quantities Report'!$A2568), "",TRIM(CLEAN(SUBSTITUTE('Quantities Report'!$A2568, CHAR(160), " "))))</f>
        <v/>
      </c>
      <c r="C2568" s="475">
        <f>'Quantities Report'!$D2568</f>
        <v>0</v>
      </c>
    </row>
    <row r="2569" spans="1:3" x14ac:dyDescent="0.25">
      <c r="A2569" s="532" t="str">
        <f>IF(ISNUMBER(VALUE(SUBSTITUTE('Quantities Report'!$A2569,"+",""))), VALUE(SUBSTITUTE('Quantities Report'!$A2569,"+","")),IF('Quantities Report'!$A2569="Totals:","End of Project",$A2568))</f>
        <v>Station</v>
      </c>
      <c r="B2569" s="473" t="str">
        <f>IF(ISNUMBER('Quantities Report'!$A2569), "",TRIM(CLEAN(SUBSTITUTE('Quantities Report'!$A2569, CHAR(160), " "))))</f>
        <v/>
      </c>
      <c r="C2569" s="475">
        <f>'Quantities Report'!$D2569</f>
        <v>0</v>
      </c>
    </row>
    <row r="2570" spans="1:3" x14ac:dyDescent="0.25">
      <c r="A2570" s="532" t="str">
        <f>IF(ISNUMBER(VALUE(SUBSTITUTE('Quantities Report'!$A2570,"+",""))), VALUE(SUBSTITUTE('Quantities Report'!$A2570,"+","")),IF('Quantities Report'!$A2570="Totals:","End of Project",$A2569))</f>
        <v>Station</v>
      </c>
      <c r="B2570" s="473" t="str">
        <f>IF(ISNUMBER('Quantities Report'!$A2570), "",TRIM(CLEAN(SUBSTITUTE('Quantities Report'!$A2570, CHAR(160), " "))))</f>
        <v/>
      </c>
      <c r="C2570" s="475">
        <f>'Quantities Report'!$D2570</f>
        <v>0</v>
      </c>
    </row>
    <row r="2571" spans="1:3" x14ac:dyDescent="0.25">
      <c r="A2571" s="532" t="str">
        <f>IF(ISNUMBER(VALUE(SUBSTITUTE('Quantities Report'!$A2571,"+",""))), VALUE(SUBSTITUTE('Quantities Report'!$A2571,"+","")),IF('Quantities Report'!$A2571="Totals:","End of Project",$A2570))</f>
        <v>Station</v>
      </c>
      <c r="B2571" s="473" t="str">
        <f>IF(ISNUMBER('Quantities Report'!$A2571), "",TRIM(CLEAN(SUBSTITUTE('Quantities Report'!$A2571, CHAR(160), " "))))</f>
        <v/>
      </c>
      <c r="C2571" s="475">
        <f>'Quantities Report'!$D2571</f>
        <v>0</v>
      </c>
    </row>
    <row r="2572" spans="1:3" x14ac:dyDescent="0.25">
      <c r="A2572" s="532" t="str">
        <f>IF(ISNUMBER(VALUE(SUBSTITUTE('Quantities Report'!$A2572,"+",""))), VALUE(SUBSTITUTE('Quantities Report'!$A2572,"+","")),IF('Quantities Report'!$A2572="Totals:","End of Project",$A2571))</f>
        <v>Station</v>
      </c>
      <c r="B2572" s="473" t="str">
        <f>IF(ISNUMBER('Quantities Report'!$A2572), "",TRIM(CLEAN(SUBSTITUTE('Quantities Report'!$A2572, CHAR(160), " "))))</f>
        <v/>
      </c>
      <c r="C2572" s="475">
        <f>'Quantities Report'!$D2572</f>
        <v>0</v>
      </c>
    </row>
    <row r="2573" spans="1:3" x14ac:dyDescent="0.25">
      <c r="A2573" s="532" t="str">
        <f>IF(ISNUMBER(VALUE(SUBSTITUTE('Quantities Report'!$A2573,"+",""))), VALUE(SUBSTITUTE('Quantities Report'!$A2573,"+","")),IF('Quantities Report'!$A2573="Totals:","End of Project",$A2572))</f>
        <v>Station</v>
      </c>
      <c r="B2573" s="473" t="str">
        <f>IF(ISNUMBER('Quantities Report'!$A2573), "",TRIM(CLEAN(SUBSTITUTE('Quantities Report'!$A2573, CHAR(160), " "))))</f>
        <v/>
      </c>
      <c r="C2573" s="475">
        <f>'Quantities Report'!$D2573</f>
        <v>0</v>
      </c>
    </row>
    <row r="2574" spans="1:3" x14ac:dyDescent="0.25">
      <c r="A2574" s="532" t="str">
        <f>IF(ISNUMBER(VALUE(SUBSTITUTE('Quantities Report'!$A2574,"+",""))), VALUE(SUBSTITUTE('Quantities Report'!$A2574,"+","")),IF('Quantities Report'!$A2574="Totals:","End of Project",$A2573))</f>
        <v>Station</v>
      </c>
      <c r="B2574" s="473" t="str">
        <f>IF(ISNUMBER('Quantities Report'!$A2574), "",TRIM(CLEAN(SUBSTITUTE('Quantities Report'!$A2574, CHAR(160), " "))))</f>
        <v/>
      </c>
      <c r="C2574" s="475">
        <f>'Quantities Report'!$D2574</f>
        <v>0</v>
      </c>
    </row>
    <row r="2575" spans="1:3" x14ac:dyDescent="0.25">
      <c r="A2575" s="532" t="str">
        <f>IF(ISNUMBER(VALUE(SUBSTITUTE('Quantities Report'!$A2575,"+",""))), VALUE(SUBSTITUTE('Quantities Report'!$A2575,"+","")),IF('Quantities Report'!$A2575="Totals:","End of Project",$A2574))</f>
        <v>Station</v>
      </c>
      <c r="B2575" s="473" t="str">
        <f>IF(ISNUMBER('Quantities Report'!$A2575), "",TRIM(CLEAN(SUBSTITUTE('Quantities Report'!$A2575, CHAR(160), " "))))</f>
        <v/>
      </c>
      <c r="C2575" s="475">
        <f>'Quantities Report'!$D2575</f>
        <v>0</v>
      </c>
    </row>
    <row r="2576" spans="1:3" x14ac:dyDescent="0.25">
      <c r="A2576" s="532" t="str">
        <f>IF(ISNUMBER(VALUE(SUBSTITUTE('Quantities Report'!$A2576,"+",""))), VALUE(SUBSTITUTE('Quantities Report'!$A2576,"+","")),IF('Quantities Report'!$A2576="Totals:","End of Project",$A2575))</f>
        <v>Station</v>
      </c>
      <c r="B2576" s="473" t="str">
        <f>IF(ISNUMBER('Quantities Report'!$A2576), "",TRIM(CLEAN(SUBSTITUTE('Quantities Report'!$A2576, CHAR(160), " "))))</f>
        <v/>
      </c>
      <c r="C2576" s="475">
        <f>'Quantities Report'!$D2576</f>
        <v>0</v>
      </c>
    </row>
    <row r="2577" spans="1:3" x14ac:dyDescent="0.25">
      <c r="A2577" s="532" t="str">
        <f>IF(ISNUMBER(VALUE(SUBSTITUTE('Quantities Report'!$A2577,"+",""))), VALUE(SUBSTITUTE('Quantities Report'!$A2577,"+","")),IF('Quantities Report'!$A2577="Totals:","End of Project",$A2576))</f>
        <v>Station</v>
      </c>
      <c r="B2577" s="473" t="str">
        <f>IF(ISNUMBER('Quantities Report'!$A2577), "",TRIM(CLEAN(SUBSTITUTE('Quantities Report'!$A2577, CHAR(160), " "))))</f>
        <v/>
      </c>
      <c r="C2577" s="475">
        <f>'Quantities Report'!$D2577</f>
        <v>0</v>
      </c>
    </row>
    <row r="2578" spans="1:3" x14ac:dyDescent="0.25">
      <c r="A2578" s="532" t="str">
        <f>IF(ISNUMBER(VALUE(SUBSTITUTE('Quantities Report'!$A2578,"+",""))), VALUE(SUBSTITUTE('Quantities Report'!$A2578,"+","")),IF('Quantities Report'!$A2578="Totals:","End of Project",$A2577))</f>
        <v>Station</v>
      </c>
      <c r="B2578" s="473" t="str">
        <f>IF(ISNUMBER('Quantities Report'!$A2578), "",TRIM(CLEAN(SUBSTITUTE('Quantities Report'!$A2578, CHAR(160), " "))))</f>
        <v/>
      </c>
      <c r="C2578" s="475">
        <f>'Quantities Report'!$D2578</f>
        <v>0</v>
      </c>
    </row>
    <row r="2579" spans="1:3" x14ac:dyDescent="0.25">
      <c r="A2579" s="532" t="str">
        <f>IF(ISNUMBER(VALUE(SUBSTITUTE('Quantities Report'!$A2579,"+",""))), VALUE(SUBSTITUTE('Quantities Report'!$A2579,"+","")),IF('Quantities Report'!$A2579="Totals:","End of Project",$A2578))</f>
        <v>Station</v>
      </c>
      <c r="B2579" s="473" t="str">
        <f>IF(ISNUMBER('Quantities Report'!$A2579), "",TRIM(CLEAN(SUBSTITUTE('Quantities Report'!$A2579, CHAR(160), " "))))</f>
        <v/>
      </c>
      <c r="C2579" s="475">
        <f>'Quantities Report'!$D2579</f>
        <v>0</v>
      </c>
    </row>
    <row r="2580" spans="1:3" x14ac:dyDescent="0.25">
      <c r="A2580" s="532" t="str">
        <f>IF(ISNUMBER(VALUE(SUBSTITUTE('Quantities Report'!$A2580,"+",""))), VALUE(SUBSTITUTE('Quantities Report'!$A2580,"+","")),IF('Quantities Report'!$A2580="Totals:","End of Project",$A2579))</f>
        <v>Station</v>
      </c>
      <c r="B2580" s="473" t="str">
        <f>IF(ISNUMBER('Quantities Report'!$A2580), "",TRIM(CLEAN(SUBSTITUTE('Quantities Report'!$A2580, CHAR(160), " "))))</f>
        <v/>
      </c>
      <c r="C2580" s="475">
        <f>'Quantities Report'!$D2580</f>
        <v>0</v>
      </c>
    </row>
    <row r="2581" spans="1:3" x14ac:dyDescent="0.25">
      <c r="A2581" s="532" t="str">
        <f>IF(ISNUMBER(VALUE(SUBSTITUTE('Quantities Report'!$A2581,"+",""))), VALUE(SUBSTITUTE('Quantities Report'!$A2581,"+","")),IF('Quantities Report'!$A2581="Totals:","End of Project",$A2580))</f>
        <v>Station</v>
      </c>
      <c r="B2581" s="473" t="str">
        <f>IF(ISNUMBER('Quantities Report'!$A2581), "",TRIM(CLEAN(SUBSTITUTE('Quantities Report'!$A2581, CHAR(160), " "))))</f>
        <v/>
      </c>
      <c r="C2581" s="475">
        <f>'Quantities Report'!$D2581</f>
        <v>0</v>
      </c>
    </row>
    <row r="2582" spans="1:3" x14ac:dyDescent="0.25">
      <c r="A2582" s="532" t="str">
        <f>IF(ISNUMBER(VALUE(SUBSTITUTE('Quantities Report'!$A2582,"+",""))), VALUE(SUBSTITUTE('Quantities Report'!$A2582,"+","")),IF('Quantities Report'!$A2582="Totals:","End of Project",$A2581))</f>
        <v>Station</v>
      </c>
      <c r="B2582" s="473" t="str">
        <f>IF(ISNUMBER('Quantities Report'!$A2582), "",TRIM(CLEAN(SUBSTITUTE('Quantities Report'!$A2582, CHAR(160), " "))))</f>
        <v/>
      </c>
      <c r="C2582" s="475">
        <f>'Quantities Report'!$D2582</f>
        <v>0</v>
      </c>
    </row>
    <row r="2583" spans="1:3" x14ac:dyDescent="0.25">
      <c r="A2583" s="532" t="str">
        <f>IF(ISNUMBER(VALUE(SUBSTITUTE('Quantities Report'!$A2583,"+",""))), VALUE(SUBSTITUTE('Quantities Report'!$A2583,"+","")),IF('Quantities Report'!$A2583="Totals:","End of Project",$A2582))</f>
        <v>Station</v>
      </c>
      <c r="B2583" s="473" t="str">
        <f>IF(ISNUMBER('Quantities Report'!$A2583), "",TRIM(CLEAN(SUBSTITUTE('Quantities Report'!$A2583, CHAR(160), " "))))</f>
        <v/>
      </c>
      <c r="C2583" s="475">
        <f>'Quantities Report'!$D2583</f>
        <v>0</v>
      </c>
    </row>
    <row r="2584" spans="1:3" x14ac:dyDescent="0.25">
      <c r="A2584" s="532" t="str">
        <f>IF(ISNUMBER(VALUE(SUBSTITUTE('Quantities Report'!$A2584,"+",""))), VALUE(SUBSTITUTE('Quantities Report'!$A2584,"+","")),IF('Quantities Report'!$A2584="Totals:","End of Project",$A2583))</f>
        <v>Station</v>
      </c>
      <c r="B2584" s="473" t="str">
        <f>IF(ISNUMBER('Quantities Report'!$A2584), "",TRIM(CLEAN(SUBSTITUTE('Quantities Report'!$A2584, CHAR(160), " "))))</f>
        <v/>
      </c>
      <c r="C2584" s="475">
        <f>'Quantities Report'!$D2584</f>
        <v>0</v>
      </c>
    </row>
    <row r="2585" spans="1:3" x14ac:dyDescent="0.25">
      <c r="A2585" s="532" t="str">
        <f>IF(ISNUMBER(VALUE(SUBSTITUTE('Quantities Report'!$A2585,"+",""))), VALUE(SUBSTITUTE('Quantities Report'!$A2585,"+","")),IF('Quantities Report'!$A2585="Totals:","End of Project",$A2584))</f>
        <v>Station</v>
      </c>
      <c r="B2585" s="473" t="str">
        <f>IF(ISNUMBER('Quantities Report'!$A2585), "",TRIM(CLEAN(SUBSTITUTE('Quantities Report'!$A2585, CHAR(160), " "))))</f>
        <v/>
      </c>
      <c r="C2585" s="475">
        <f>'Quantities Report'!$D2585</f>
        <v>0</v>
      </c>
    </row>
    <row r="2586" spans="1:3" x14ac:dyDescent="0.25">
      <c r="A2586" s="532" t="str">
        <f>IF(ISNUMBER(VALUE(SUBSTITUTE('Quantities Report'!$A2586,"+",""))), VALUE(SUBSTITUTE('Quantities Report'!$A2586,"+","")),IF('Quantities Report'!$A2586="Totals:","End of Project",$A2585))</f>
        <v>Station</v>
      </c>
      <c r="B2586" s="473" t="str">
        <f>IF(ISNUMBER('Quantities Report'!$A2586), "",TRIM(CLEAN(SUBSTITUTE('Quantities Report'!$A2586, CHAR(160), " "))))</f>
        <v/>
      </c>
      <c r="C2586" s="475">
        <f>'Quantities Report'!$D2586</f>
        <v>0</v>
      </c>
    </row>
    <row r="2587" spans="1:3" x14ac:dyDescent="0.25">
      <c r="A2587" s="532" t="str">
        <f>IF(ISNUMBER(VALUE(SUBSTITUTE('Quantities Report'!$A2587,"+",""))), VALUE(SUBSTITUTE('Quantities Report'!$A2587,"+","")),IF('Quantities Report'!$A2587="Totals:","End of Project",$A2586))</f>
        <v>Station</v>
      </c>
      <c r="B2587" s="473" t="str">
        <f>IF(ISNUMBER('Quantities Report'!$A2587), "",TRIM(CLEAN(SUBSTITUTE('Quantities Report'!$A2587, CHAR(160), " "))))</f>
        <v/>
      </c>
      <c r="C2587" s="475">
        <f>'Quantities Report'!$D2587</f>
        <v>0</v>
      </c>
    </row>
    <row r="2588" spans="1:3" x14ac:dyDescent="0.25">
      <c r="A2588" s="532" t="str">
        <f>IF(ISNUMBER(VALUE(SUBSTITUTE('Quantities Report'!$A2588,"+",""))), VALUE(SUBSTITUTE('Quantities Report'!$A2588,"+","")),IF('Quantities Report'!$A2588="Totals:","End of Project",$A2587))</f>
        <v>Station</v>
      </c>
      <c r="B2588" s="473" t="str">
        <f>IF(ISNUMBER('Quantities Report'!$A2588), "",TRIM(CLEAN(SUBSTITUTE('Quantities Report'!$A2588, CHAR(160), " "))))</f>
        <v/>
      </c>
      <c r="C2588" s="475">
        <f>'Quantities Report'!$D2588</f>
        <v>0</v>
      </c>
    </row>
    <row r="2589" spans="1:3" x14ac:dyDescent="0.25">
      <c r="A2589" s="532" t="str">
        <f>IF(ISNUMBER(VALUE(SUBSTITUTE('Quantities Report'!$A2589,"+",""))), VALUE(SUBSTITUTE('Quantities Report'!$A2589,"+","")),IF('Quantities Report'!$A2589="Totals:","End of Project",$A2588))</f>
        <v>Station</v>
      </c>
      <c r="B2589" s="473" t="str">
        <f>IF(ISNUMBER('Quantities Report'!$A2589), "",TRIM(CLEAN(SUBSTITUTE('Quantities Report'!$A2589, CHAR(160), " "))))</f>
        <v/>
      </c>
      <c r="C2589" s="475">
        <f>'Quantities Report'!$D2589</f>
        <v>0</v>
      </c>
    </row>
    <row r="2590" spans="1:3" x14ac:dyDescent="0.25">
      <c r="A2590" s="532" t="str">
        <f>IF(ISNUMBER(VALUE(SUBSTITUTE('Quantities Report'!$A2590,"+",""))), VALUE(SUBSTITUTE('Quantities Report'!$A2590,"+","")),IF('Quantities Report'!$A2590="Totals:","End of Project",$A2589))</f>
        <v>Station</v>
      </c>
      <c r="B2590" s="473" t="str">
        <f>IF(ISNUMBER('Quantities Report'!$A2590), "",TRIM(CLEAN(SUBSTITUTE('Quantities Report'!$A2590, CHAR(160), " "))))</f>
        <v/>
      </c>
      <c r="C2590" s="475">
        <f>'Quantities Report'!$D2590</f>
        <v>0</v>
      </c>
    </row>
    <row r="2591" spans="1:3" x14ac:dyDescent="0.25">
      <c r="A2591" s="532" t="str">
        <f>IF(ISNUMBER(VALUE(SUBSTITUTE('Quantities Report'!$A2591,"+",""))), VALUE(SUBSTITUTE('Quantities Report'!$A2591,"+","")),IF('Quantities Report'!$A2591="Totals:","End of Project",$A2590))</f>
        <v>Station</v>
      </c>
      <c r="B2591" s="473" t="str">
        <f>IF(ISNUMBER('Quantities Report'!$A2591), "",TRIM(CLEAN(SUBSTITUTE('Quantities Report'!$A2591, CHAR(160), " "))))</f>
        <v/>
      </c>
      <c r="C2591" s="475">
        <f>'Quantities Report'!$D2591</f>
        <v>0</v>
      </c>
    </row>
    <row r="2592" spans="1:3" x14ac:dyDescent="0.25">
      <c r="A2592" s="532" t="str">
        <f>IF(ISNUMBER(VALUE(SUBSTITUTE('Quantities Report'!$A2592,"+",""))), VALUE(SUBSTITUTE('Quantities Report'!$A2592,"+","")),IF('Quantities Report'!$A2592="Totals:","End of Project",$A2591))</f>
        <v>Station</v>
      </c>
      <c r="B2592" s="473" t="str">
        <f>IF(ISNUMBER('Quantities Report'!$A2592), "",TRIM(CLEAN(SUBSTITUTE('Quantities Report'!$A2592, CHAR(160), " "))))</f>
        <v/>
      </c>
      <c r="C2592" s="475">
        <f>'Quantities Report'!$D2592</f>
        <v>0</v>
      </c>
    </row>
    <row r="2593" spans="1:3" x14ac:dyDescent="0.25">
      <c r="A2593" s="532" t="str">
        <f>IF(ISNUMBER(VALUE(SUBSTITUTE('Quantities Report'!$A2593,"+",""))), VALUE(SUBSTITUTE('Quantities Report'!$A2593,"+","")),IF('Quantities Report'!$A2593="Totals:","End of Project",$A2592))</f>
        <v>Station</v>
      </c>
      <c r="B2593" s="473" t="str">
        <f>IF(ISNUMBER('Quantities Report'!$A2593), "",TRIM(CLEAN(SUBSTITUTE('Quantities Report'!$A2593, CHAR(160), " "))))</f>
        <v/>
      </c>
      <c r="C2593" s="475">
        <f>'Quantities Report'!$D2593</f>
        <v>0</v>
      </c>
    </row>
    <row r="2594" spans="1:3" x14ac:dyDescent="0.25">
      <c r="A2594" s="532" t="str">
        <f>IF(ISNUMBER(VALUE(SUBSTITUTE('Quantities Report'!$A2594,"+",""))), VALUE(SUBSTITUTE('Quantities Report'!$A2594,"+","")),IF('Quantities Report'!$A2594="Totals:","End of Project",$A2593))</f>
        <v>Station</v>
      </c>
      <c r="B2594" s="473" t="str">
        <f>IF(ISNUMBER('Quantities Report'!$A2594), "",TRIM(CLEAN(SUBSTITUTE('Quantities Report'!$A2594, CHAR(160), " "))))</f>
        <v/>
      </c>
      <c r="C2594" s="475">
        <f>'Quantities Report'!$D2594</f>
        <v>0</v>
      </c>
    </row>
    <row r="2595" spans="1:3" x14ac:dyDescent="0.25">
      <c r="A2595" s="532" t="str">
        <f>IF(ISNUMBER(VALUE(SUBSTITUTE('Quantities Report'!$A2595,"+",""))), VALUE(SUBSTITUTE('Quantities Report'!$A2595,"+","")),IF('Quantities Report'!$A2595="Totals:","End of Project",$A2594))</f>
        <v>Station</v>
      </c>
      <c r="B2595" s="473" t="str">
        <f>IF(ISNUMBER('Quantities Report'!$A2595), "",TRIM(CLEAN(SUBSTITUTE('Quantities Report'!$A2595, CHAR(160), " "))))</f>
        <v/>
      </c>
      <c r="C2595" s="475">
        <f>'Quantities Report'!$D2595</f>
        <v>0</v>
      </c>
    </row>
    <row r="2596" spans="1:3" x14ac:dyDescent="0.25">
      <c r="A2596" s="532" t="str">
        <f>IF(ISNUMBER(VALUE(SUBSTITUTE('Quantities Report'!$A2596,"+",""))), VALUE(SUBSTITUTE('Quantities Report'!$A2596,"+","")),IF('Quantities Report'!$A2596="Totals:","End of Project",$A2595))</f>
        <v>Station</v>
      </c>
      <c r="B2596" s="473" t="str">
        <f>IF(ISNUMBER('Quantities Report'!$A2596), "",TRIM(CLEAN(SUBSTITUTE('Quantities Report'!$A2596, CHAR(160), " "))))</f>
        <v/>
      </c>
      <c r="C2596" s="475">
        <f>'Quantities Report'!$D2596</f>
        <v>0</v>
      </c>
    </row>
    <row r="2597" spans="1:3" x14ac:dyDescent="0.25">
      <c r="A2597" s="532" t="str">
        <f>IF(ISNUMBER(VALUE(SUBSTITUTE('Quantities Report'!$A2597,"+",""))), VALUE(SUBSTITUTE('Quantities Report'!$A2597,"+","")),IF('Quantities Report'!$A2597="Totals:","End of Project",$A2596))</f>
        <v>Station</v>
      </c>
      <c r="B2597" s="473" t="str">
        <f>IF(ISNUMBER('Quantities Report'!$A2597), "",TRIM(CLEAN(SUBSTITUTE('Quantities Report'!$A2597, CHAR(160), " "))))</f>
        <v/>
      </c>
      <c r="C2597" s="475">
        <f>'Quantities Report'!$D2597</f>
        <v>0</v>
      </c>
    </row>
    <row r="2598" spans="1:3" x14ac:dyDescent="0.25">
      <c r="A2598" s="532" t="str">
        <f>IF(ISNUMBER(VALUE(SUBSTITUTE('Quantities Report'!$A2598,"+",""))), VALUE(SUBSTITUTE('Quantities Report'!$A2598,"+","")),IF('Quantities Report'!$A2598="Totals:","End of Project",$A2597))</f>
        <v>Station</v>
      </c>
      <c r="B2598" s="473" t="str">
        <f>IF(ISNUMBER('Quantities Report'!$A2598), "",TRIM(CLEAN(SUBSTITUTE('Quantities Report'!$A2598, CHAR(160), " "))))</f>
        <v/>
      </c>
      <c r="C2598" s="475">
        <f>'Quantities Report'!$D2598</f>
        <v>0</v>
      </c>
    </row>
    <row r="2599" spans="1:3" x14ac:dyDescent="0.25">
      <c r="A2599" s="532" t="str">
        <f>IF(ISNUMBER(VALUE(SUBSTITUTE('Quantities Report'!$A2599,"+",""))), VALUE(SUBSTITUTE('Quantities Report'!$A2599,"+","")),IF('Quantities Report'!$A2599="Totals:","End of Project",$A2598))</f>
        <v>Station</v>
      </c>
      <c r="B2599" s="473" t="str">
        <f>IF(ISNUMBER('Quantities Report'!$A2599), "",TRIM(CLEAN(SUBSTITUTE('Quantities Report'!$A2599, CHAR(160), " "))))</f>
        <v/>
      </c>
      <c r="C2599" s="475">
        <f>'Quantities Report'!$D2599</f>
        <v>0</v>
      </c>
    </row>
    <row r="2600" spans="1:3" x14ac:dyDescent="0.25">
      <c r="A2600" s="532" t="str">
        <f>IF(ISNUMBER(VALUE(SUBSTITUTE('Quantities Report'!$A2600,"+",""))), VALUE(SUBSTITUTE('Quantities Report'!$A2600,"+","")),IF('Quantities Report'!$A2600="Totals:","End of Project",$A2599))</f>
        <v>Station</v>
      </c>
      <c r="B2600" s="473" t="str">
        <f>IF(ISNUMBER('Quantities Report'!$A2600), "",TRIM(CLEAN(SUBSTITUTE('Quantities Report'!$A2600, CHAR(160), " "))))</f>
        <v/>
      </c>
      <c r="C2600" s="475">
        <f>'Quantities Report'!$D2600</f>
        <v>0</v>
      </c>
    </row>
    <row r="2601" spans="1:3" x14ac:dyDescent="0.25">
      <c r="A2601" s="532" t="str">
        <f>IF(ISNUMBER(VALUE(SUBSTITUTE('Quantities Report'!$A2601,"+",""))), VALUE(SUBSTITUTE('Quantities Report'!$A2601,"+","")),IF('Quantities Report'!$A2601="Totals:","End of Project",$A2600))</f>
        <v>Station</v>
      </c>
      <c r="B2601" s="473" t="str">
        <f>IF(ISNUMBER('Quantities Report'!$A2601), "",TRIM(CLEAN(SUBSTITUTE('Quantities Report'!$A2601, CHAR(160), " "))))</f>
        <v/>
      </c>
      <c r="C2601" s="475">
        <f>'Quantities Report'!$D2601</f>
        <v>0</v>
      </c>
    </row>
    <row r="2602" spans="1:3" x14ac:dyDescent="0.25">
      <c r="A2602" s="532" t="str">
        <f>IF(ISNUMBER(VALUE(SUBSTITUTE('Quantities Report'!$A2602,"+",""))), VALUE(SUBSTITUTE('Quantities Report'!$A2602,"+","")),IF('Quantities Report'!$A2602="Totals:","End of Project",$A2601))</f>
        <v>Station</v>
      </c>
      <c r="B2602" s="473" t="str">
        <f>IF(ISNUMBER('Quantities Report'!$A2602), "",TRIM(CLEAN(SUBSTITUTE('Quantities Report'!$A2602, CHAR(160), " "))))</f>
        <v/>
      </c>
      <c r="C2602" s="475">
        <f>'Quantities Report'!$D2602</f>
        <v>0</v>
      </c>
    </row>
    <row r="2603" spans="1:3" x14ac:dyDescent="0.25">
      <c r="A2603" s="532" t="str">
        <f>IF(ISNUMBER(VALUE(SUBSTITUTE('Quantities Report'!$A2603,"+",""))), VALUE(SUBSTITUTE('Quantities Report'!$A2603,"+","")),IF('Quantities Report'!$A2603="Totals:","End of Project",$A2602))</f>
        <v>Station</v>
      </c>
      <c r="B2603" s="473" t="str">
        <f>IF(ISNUMBER('Quantities Report'!$A2603), "",TRIM(CLEAN(SUBSTITUTE('Quantities Report'!$A2603, CHAR(160), " "))))</f>
        <v/>
      </c>
      <c r="C2603" s="475">
        <f>'Quantities Report'!$D2603</f>
        <v>0</v>
      </c>
    </row>
    <row r="2604" spans="1:3" x14ac:dyDescent="0.25">
      <c r="A2604" s="532" t="str">
        <f>IF(ISNUMBER(VALUE(SUBSTITUTE('Quantities Report'!$A2604,"+",""))), VALUE(SUBSTITUTE('Quantities Report'!$A2604,"+","")),IF('Quantities Report'!$A2604="Totals:","End of Project",$A2603))</f>
        <v>Station</v>
      </c>
      <c r="B2604" s="473" t="str">
        <f>IF(ISNUMBER('Quantities Report'!$A2604), "",TRIM(CLEAN(SUBSTITUTE('Quantities Report'!$A2604, CHAR(160), " "))))</f>
        <v/>
      </c>
      <c r="C2604" s="475">
        <f>'Quantities Report'!$D2604</f>
        <v>0</v>
      </c>
    </row>
    <row r="2605" spans="1:3" x14ac:dyDescent="0.25">
      <c r="A2605" s="532" t="str">
        <f>IF(ISNUMBER(VALUE(SUBSTITUTE('Quantities Report'!$A2605,"+",""))), VALUE(SUBSTITUTE('Quantities Report'!$A2605,"+","")),IF('Quantities Report'!$A2605="Totals:","End of Project",$A2604))</f>
        <v>Station</v>
      </c>
      <c r="B2605" s="473" t="str">
        <f>IF(ISNUMBER('Quantities Report'!$A2605), "",TRIM(CLEAN(SUBSTITUTE('Quantities Report'!$A2605, CHAR(160), " "))))</f>
        <v/>
      </c>
      <c r="C2605" s="475">
        <f>'Quantities Report'!$D2605</f>
        <v>0</v>
      </c>
    </row>
    <row r="2606" spans="1:3" x14ac:dyDescent="0.25">
      <c r="A2606" s="532" t="str">
        <f>IF(ISNUMBER(VALUE(SUBSTITUTE('Quantities Report'!$A2606,"+",""))), VALUE(SUBSTITUTE('Quantities Report'!$A2606,"+","")),IF('Quantities Report'!$A2606="Totals:","End of Project",$A2605))</f>
        <v>Station</v>
      </c>
      <c r="B2606" s="473" t="str">
        <f>IF(ISNUMBER('Quantities Report'!$A2606), "",TRIM(CLEAN(SUBSTITUTE('Quantities Report'!$A2606, CHAR(160), " "))))</f>
        <v/>
      </c>
      <c r="C2606" s="475">
        <f>'Quantities Report'!$D2606</f>
        <v>0</v>
      </c>
    </row>
    <row r="2607" spans="1:3" x14ac:dyDescent="0.25">
      <c r="A2607" s="532" t="str">
        <f>IF(ISNUMBER(VALUE(SUBSTITUTE('Quantities Report'!$A2607,"+",""))), VALUE(SUBSTITUTE('Quantities Report'!$A2607,"+","")),IF('Quantities Report'!$A2607="Totals:","End of Project",$A2606))</f>
        <v>Station</v>
      </c>
      <c r="B2607" s="473" t="str">
        <f>IF(ISNUMBER('Quantities Report'!$A2607), "",TRIM(CLEAN(SUBSTITUTE('Quantities Report'!$A2607, CHAR(160), " "))))</f>
        <v/>
      </c>
      <c r="C2607" s="475">
        <f>'Quantities Report'!$D2607</f>
        <v>0</v>
      </c>
    </row>
    <row r="2608" spans="1:3" x14ac:dyDescent="0.25">
      <c r="A2608" s="532" t="str">
        <f>IF(ISNUMBER(VALUE(SUBSTITUTE('Quantities Report'!$A2608,"+",""))), VALUE(SUBSTITUTE('Quantities Report'!$A2608,"+","")),IF('Quantities Report'!$A2608="Totals:","End of Project",$A2607))</f>
        <v>Station</v>
      </c>
      <c r="B2608" s="473" t="str">
        <f>IF(ISNUMBER('Quantities Report'!$A2608), "",TRIM(CLEAN(SUBSTITUTE('Quantities Report'!$A2608, CHAR(160), " "))))</f>
        <v/>
      </c>
      <c r="C2608" s="475">
        <f>'Quantities Report'!$D2608</f>
        <v>0</v>
      </c>
    </row>
    <row r="2609" spans="1:3" x14ac:dyDescent="0.25">
      <c r="A2609" s="532" t="str">
        <f>IF(ISNUMBER(VALUE(SUBSTITUTE('Quantities Report'!$A2609,"+",""))), VALUE(SUBSTITUTE('Quantities Report'!$A2609,"+","")),IF('Quantities Report'!$A2609="Totals:","End of Project",$A2608))</f>
        <v>Station</v>
      </c>
      <c r="B2609" s="473" t="str">
        <f>IF(ISNUMBER('Quantities Report'!$A2609), "",TRIM(CLEAN(SUBSTITUTE('Quantities Report'!$A2609, CHAR(160), " "))))</f>
        <v/>
      </c>
      <c r="C2609" s="475">
        <f>'Quantities Report'!$D2609</f>
        <v>0</v>
      </c>
    </row>
    <row r="2610" spans="1:3" x14ac:dyDescent="0.25">
      <c r="A2610" s="532" t="str">
        <f>IF(ISNUMBER(VALUE(SUBSTITUTE('Quantities Report'!$A2610,"+",""))), VALUE(SUBSTITUTE('Quantities Report'!$A2610,"+","")),IF('Quantities Report'!$A2610="Totals:","End of Project",$A2609))</f>
        <v>Station</v>
      </c>
      <c r="B2610" s="473" t="str">
        <f>IF(ISNUMBER('Quantities Report'!$A2610), "",TRIM(CLEAN(SUBSTITUTE('Quantities Report'!$A2610, CHAR(160), " "))))</f>
        <v/>
      </c>
      <c r="C2610" s="475">
        <f>'Quantities Report'!$D2610</f>
        <v>0</v>
      </c>
    </row>
    <row r="2611" spans="1:3" x14ac:dyDescent="0.25">
      <c r="A2611" s="532" t="str">
        <f>IF(ISNUMBER(VALUE(SUBSTITUTE('Quantities Report'!$A2611,"+",""))), VALUE(SUBSTITUTE('Quantities Report'!$A2611,"+","")),IF('Quantities Report'!$A2611="Totals:","End of Project",$A2610))</f>
        <v>Station</v>
      </c>
      <c r="B2611" s="473" t="str">
        <f>IF(ISNUMBER('Quantities Report'!$A2611), "",TRIM(CLEAN(SUBSTITUTE('Quantities Report'!$A2611, CHAR(160), " "))))</f>
        <v/>
      </c>
      <c r="C2611" s="475">
        <f>'Quantities Report'!$D2611</f>
        <v>0</v>
      </c>
    </row>
    <row r="2612" spans="1:3" x14ac:dyDescent="0.25">
      <c r="A2612" s="532" t="str">
        <f>IF(ISNUMBER(VALUE(SUBSTITUTE('Quantities Report'!$A2612,"+",""))), VALUE(SUBSTITUTE('Quantities Report'!$A2612,"+","")),IF('Quantities Report'!$A2612="Totals:","End of Project",$A2611))</f>
        <v>Station</v>
      </c>
      <c r="B2612" s="473" t="str">
        <f>IF(ISNUMBER('Quantities Report'!$A2612), "",TRIM(CLEAN(SUBSTITUTE('Quantities Report'!$A2612, CHAR(160), " "))))</f>
        <v/>
      </c>
      <c r="C2612" s="475">
        <f>'Quantities Report'!$D2612</f>
        <v>0</v>
      </c>
    </row>
    <row r="2613" spans="1:3" x14ac:dyDescent="0.25">
      <c r="A2613" s="532" t="str">
        <f>IF(ISNUMBER(VALUE(SUBSTITUTE('Quantities Report'!$A2613,"+",""))), VALUE(SUBSTITUTE('Quantities Report'!$A2613,"+","")),IF('Quantities Report'!$A2613="Totals:","End of Project",$A2612))</f>
        <v>Station</v>
      </c>
      <c r="B2613" s="473" t="str">
        <f>IF(ISNUMBER('Quantities Report'!$A2613), "",TRIM(CLEAN(SUBSTITUTE('Quantities Report'!$A2613, CHAR(160), " "))))</f>
        <v/>
      </c>
      <c r="C2613" s="475">
        <f>'Quantities Report'!$D2613</f>
        <v>0</v>
      </c>
    </row>
    <row r="2614" spans="1:3" x14ac:dyDescent="0.25">
      <c r="A2614" s="532" t="str">
        <f>IF(ISNUMBER(VALUE(SUBSTITUTE('Quantities Report'!$A2614,"+",""))), VALUE(SUBSTITUTE('Quantities Report'!$A2614,"+","")),IF('Quantities Report'!$A2614="Totals:","End of Project",$A2613))</f>
        <v>Station</v>
      </c>
      <c r="B2614" s="473" t="str">
        <f>IF(ISNUMBER('Quantities Report'!$A2614), "",TRIM(CLEAN(SUBSTITUTE('Quantities Report'!$A2614, CHAR(160), " "))))</f>
        <v/>
      </c>
      <c r="C2614" s="475">
        <f>'Quantities Report'!$D2614</f>
        <v>0</v>
      </c>
    </row>
    <row r="2615" spans="1:3" x14ac:dyDescent="0.25">
      <c r="A2615" s="532" t="str">
        <f>IF(ISNUMBER(VALUE(SUBSTITUTE('Quantities Report'!$A2615,"+",""))), VALUE(SUBSTITUTE('Quantities Report'!$A2615,"+","")),IF('Quantities Report'!$A2615="Totals:","End of Project",$A2614))</f>
        <v>Station</v>
      </c>
      <c r="B2615" s="473" t="str">
        <f>IF(ISNUMBER('Quantities Report'!$A2615), "",TRIM(CLEAN(SUBSTITUTE('Quantities Report'!$A2615, CHAR(160), " "))))</f>
        <v/>
      </c>
      <c r="C2615" s="475">
        <f>'Quantities Report'!$D2615</f>
        <v>0</v>
      </c>
    </row>
    <row r="2616" spans="1:3" x14ac:dyDescent="0.25">
      <c r="A2616" s="532" t="str">
        <f>IF(ISNUMBER(VALUE(SUBSTITUTE('Quantities Report'!$A2616,"+",""))), VALUE(SUBSTITUTE('Quantities Report'!$A2616,"+","")),IF('Quantities Report'!$A2616="Totals:","End of Project",$A2615))</f>
        <v>Station</v>
      </c>
      <c r="B2616" s="473" t="str">
        <f>IF(ISNUMBER('Quantities Report'!$A2616), "",TRIM(CLEAN(SUBSTITUTE('Quantities Report'!$A2616, CHAR(160), " "))))</f>
        <v/>
      </c>
      <c r="C2616" s="475">
        <f>'Quantities Report'!$D2616</f>
        <v>0</v>
      </c>
    </row>
    <row r="2617" spans="1:3" x14ac:dyDescent="0.25">
      <c r="A2617" s="532" t="str">
        <f>IF(ISNUMBER(VALUE(SUBSTITUTE('Quantities Report'!$A2617,"+",""))), VALUE(SUBSTITUTE('Quantities Report'!$A2617,"+","")),IF('Quantities Report'!$A2617="Totals:","End of Project",$A2616))</f>
        <v>Station</v>
      </c>
      <c r="B2617" s="473" t="str">
        <f>IF(ISNUMBER('Quantities Report'!$A2617), "",TRIM(CLEAN(SUBSTITUTE('Quantities Report'!$A2617, CHAR(160), " "))))</f>
        <v/>
      </c>
      <c r="C2617" s="475">
        <f>'Quantities Report'!$D2617</f>
        <v>0</v>
      </c>
    </row>
    <row r="2618" spans="1:3" x14ac:dyDescent="0.25">
      <c r="A2618" s="532" t="str">
        <f>IF(ISNUMBER(VALUE(SUBSTITUTE('Quantities Report'!$A2618,"+",""))), VALUE(SUBSTITUTE('Quantities Report'!$A2618,"+","")),IF('Quantities Report'!$A2618="Totals:","End of Project",$A2617))</f>
        <v>Station</v>
      </c>
      <c r="B2618" s="473" t="str">
        <f>IF(ISNUMBER('Quantities Report'!$A2618), "",TRIM(CLEAN(SUBSTITUTE('Quantities Report'!$A2618, CHAR(160), " "))))</f>
        <v/>
      </c>
      <c r="C2618" s="475">
        <f>'Quantities Report'!$D2618</f>
        <v>0</v>
      </c>
    </row>
    <row r="2619" spans="1:3" x14ac:dyDescent="0.25">
      <c r="A2619" s="532" t="str">
        <f>IF(ISNUMBER(VALUE(SUBSTITUTE('Quantities Report'!$A2619,"+",""))), VALUE(SUBSTITUTE('Quantities Report'!$A2619,"+","")),IF('Quantities Report'!$A2619="Totals:","End of Project",$A2618))</f>
        <v>Station</v>
      </c>
      <c r="B2619" s="473" t="str">
        <f>IF(ISNUMBER('Quantities Report'!$A2619), "",TRIM(CLEAN(SUBSTITUTE('Quantities Report'!$A2619, CHAR(160), " "))))</f>
        <v/>
      </c>
      <c r="C2619" s="475">
        <f>'Quantities Report'!$D2619</f>
        <v>0</v>
      </c>
    </row>
    <row r="2620" spans="1:3" x14ac:dyDescent="0.25">
      <c r="A2620" s="532" t="str">
        <f>IF(ISNUMBER(VALUE(SUBSTITUTE('Quantities Report'!$A2620,"+",""))), VALUE(SUBSTITUTE('Quantities Report'!$A2620,"+","")),IF('Quantities Report'!$A2620="Totals:","End of Project",$A2619))</f>
        <v>Station</v>
      </c>
      <c r="B2620" s="473" t="str">
        <f>IF(ISNUMBER('Quantities Report'!$A2620), "",TRIM(CLEAN(SUBSTITUTE('Quantities Report'!$A2620, CHAR(160), " "))))</f>
        <v/>
      </c>
      <c r="C2620" s="475">
        <f>'Quantities Report'!$D2620</f>
        <v>0</v>
      </c>
    </row>
    <row r="2621" spans="1:3" x14ac:dyDescent="0.25">
      <c r="A2621" s="532" t="str">
        <f>IF(ISNUMBER(VALUE(SUBSTITUTE('Quantities Report'!$A2621,"+",""))), VALUE(SUBSTITUTE('Quantities Report'!$A2621,"+","")),IF('Quantities Report'!$A2621="Totals:","End of Project",$A2620))</f>
        <v>Station</v>
      </c>
      <c r="B2621" s="473" t="str">
        <f>IF(ISNUMBER('Quantities Report'!$A2621), "",TRIM(CLEAN(SUBSTITUTE('Quantities Report'!$A2621, CHAR(160), " "))))</f>
        <v/>
      </c>
      <c r="C2621" s="475">
        <f>'Quantities Report'!$D2621</f>
        <v>0</v>
      </c>
    </row>
    <row r="2622" spans="1:3" x14ac:dyDescent="0.25">
      <c r="A2622" s="532" t="str">
        <f>IF(ISNUMBER(VALUE(SUBSTITUTE('Quantities Report'!$A2622,"+",""))), VALUE(SUBSTITUTE('Quantities Report'!$A2622,"+","")),IF('Quantities Report'!$A2622="Totals:","End of Project",$A2621))</f>
        <v>Station</v>
      </c>
      <c r="B2622" s="473" t="str">
        <f>IF(ISNUMBER('Quantities Report'!$A2622), "",TRIM(CLEAN(SUBSTITUTE('Quantities Report'!$A2622, CHAR(160), " "))))</f>
        <v/>
      </c>
      <c r="C2622" s="475">
        <f>'Quantities Report'!$D2622</f>
        <v>0</v>
      </c>
    </row>
    <row r="2623" spans="1:3" x14ac:dyDescent="0.25">
      <c r="A2623" s="532" t="str">
        <f>IF(ISNUMBER(VALUE(SUBSTITUTE('Quantities Report'!$A2623,"+",""))), VALUE(SUBSTITUTE('Quantities Report'!$A2623,"+","")),IF('Quantities Report'!$A2623="Totals:","End of Project",$A2622))</f>
        <v>Station</v>
      </c>
      <c r="B2623" s="473" t="str">
        <f>IF(ISNUMBER('Quantities Report'!$A2623), "",TRIM(CLEAN(SUBSTITUTE('Quantities Report'!$A2623, CHAR(160), " "))))</f>
        <v/>
      </c>
      <c r="C2623" s="475">
        <f>'Quantities Report'!$D2623</f>
        <v>0</v>
      </c>
    </row>
    <row r="2624" spans="1:3" x14ac:dyDescent="0.25">
      <c r="A2624" s="532" t="str">
        <f>IF(ISNUMBER(VALUE(SUBSTITUTE('Quantities Report'!$A2624,"+",""))), VALUE(SUBSTITUTE('Quantities Report'!$A2624,"+","")),IF('Quantities Report'!$A2624="Totals:","End of Project",$A2623))</f>
        <v>Station</v>
      </c>
      <c r="B2624" s="473" t="str">
        <f>IF(ISNUMBER('Quantities Report'!$A2624), "",TRIM(CLEAN(SUBSTITUTE('Quantities Report'!$A2624, CHAR(160), " "))))</f>
        <v/>
      </c>
      <c r="C2624" s="475">
        <f>'Quantities Report'!$D2624</f>
        <v>0</v>
      </c>
    </row>
    <row r="2625" spans="1:3" x14ac:dyDescent="0.25">
      <c r="A2625" s="532" t="str">
        <f>IF(ISNUMBER(VALUE(SUBSTITUTE('Quantities Report'!$A2625,"+",""))), VALUE(SUBSTITUTE('Quantities Report'!$A2625,"+","")),IF('Quantities Report'!$A2625="Totals:","End of Project",$A2624))</f>
        <v>Station</v>
      </c>
      <c r="B2625" s="473" t="str">
        <f>IF(ISNUMBER('Quantities Report'!$A2625), "",TRIM(CLEAN(SUBSTITUTE('Quantities Report'!$A2625, CHAR(160), " "))))</f>
        <v/>
      </c>
      <c r="C2625" s="475">
        <f>'Quantities Report'!$D2625</f>
        <v>0</v>
      </c>
    </row>
    <row r="2626" spans="1:3" x14ac:dyDescent="0.25">
      <c r="A2626" s="532" t="str">
        <f>IF(ISNUMBER(VALUE(SUBSTITUTE('Quantities Report'!$A2626,"+",""))), VALUE(SUBSTITUTE('Quantities Report'!$A2626,"+","")),IF('Quantities Report'!$A2626="Totals:","End of Project",$A2625))</f>
        <v>Station</v>
      </c>
      <c r="B2626" s="473" t="str">
        <f>IF(ISNUMBER('Quantities Report'!$A2626), "",TRIM(CLEAN(SUBSTITUTE('Quantities Report'!$A2626, CHAR(160), " "))))</f>
        <v/>
      </c>
      <c r="C2626" s="475">
        <f>'Quantities Report'!$D2626</f>
        <v>0</v>
      </c>
    </row>
    <row r="2627" spans="1:3" x14ac:dyDescent="0.25">
      <c r="A2627" s="532" t="str">
        <f>IF(ISNUMBER(VALUE(SUBSTITUTE('Quantities Report'!$A2627,"+",""))), VALUE(SUBSTITUTE('Quantities Report'!$A2627,"+","")),IF('Quantities Report'!$A2627="Totals:","End of Project",$A2626))</f>
        <v>Station</v>
      </c>
      <c r="B2627" s="473" t="str">
        <f>IF(ISNUMBER('Quantities Report'!$A2627), "",TRIM(CLEAN(SUBSTITUTE('Quantities Report'!$A2627, CHAR(160), " "))))</f>
        <v/>
      </c>
      <c r="C2627" s="475">
        <f>'Quantities Report'!$D2627</f>
        <v>0</v>
      </c>
    </row>
    <row r="2628" spans="1:3" x14ac:dyDescent="0.25">
      <c r="A2628" s="532" t="str">
        <f>IF(ISNUMBER(VALUE(SUBSTITUTE('Quantities Report'!$A2628,"+",""))), VALUE(SUBSTITUTE('Quantities Report'!$A2628,"+","")),IF('Quantities Report'!$A2628="Totals:","End of Project",$A2627))</f>
        <v>Station</v>
      </c>
      <c r="B2628" s="473" t="str">
        <f>IF(ISNUMBER('Quantities Report'!$A2628), "",TRIM(CLEAN(SUBSTITUTE('Quantities Report'!$A2628, CHAR(160), " "))))</f>
        <v/>
      </c>
      <c r="C2628" s="475">
        <f>'Quantities Report'!$D2628</f>
        <v>0</v>
      </c>
    </row>
    <row r="2629" spans="1:3" x14ac:dyDescent="0.25">
      <c r="A2629" s="532" t="str">
        <f>IF(ISNUMBER(VALUE(SUBSTITUTE('Quantities Report'!$A2629,"+",""))), VALUE(SUBSTITUTE('Quantities Report'!$A2629,"+","")),IF('Quantities Report'!$A2629="Totals:","End of Project",$A2628))</f>
        <v>Station</v>
      </c>
      <c r="B2629" s="473" t="str">
        <f>IF(ISNUMBER('Quantities Report'!$A2629), "",TRIM(CLEAN(SUBSTITUTE('Quantities Report'!$A2629, CHAR(160), " "))))</f>
        <v/>
      </c>
      <c r="C2629" s="475">
        <f>'Quantities Report'!$D2629</f>
        <v>0</v>
      </c>
    </row>
    <row r="2630" spans="1:3" x14ac:dyDescent="0.25">
      <c r="A2630" s="532" t="str">
        <f>IF(ISNUMBER(VALUE(SUBSTITUTE('Quantities Report'!$A2630,"+",""))), VALUE(SUBSTITUTE('Quantities Report'!$A2630,"+","")),IF('Quantities Report'!$A2630="Totals:","End of Project",$A2629))</f>
        <v>Station</v>
      </c>
      <c r="B2630" s="473" t="str">
        <f>IF(ISNUMBER('Quantities Report'!$A2630), "",TRIM(CLEAN(SUBSTITUTE('Quantities Report'!$A2630, CHAR(160), " "))))</f>
        <v/>
      </c>
      <c r="C2630" s="475">
        <f>'Quantities Report'!$D2630</f>
        <v>0</v>
      </c>
    </row>
    <row r="2631" spans="1:3" x14ac:dyDescent="0.25">
      <c r="A2631" s="532" t="str">
        <f>IF(ISNUMBER(VALUE(SUBSTITUTE('Quantities Report'!$A2631,"+",""))), VALUE(SUBSTITUTE('Quantities Report'!$A2631,"+","")),IF('Quantities Report'!$A2631="Totals:","End of Project",$A2630))</f>
        <v>Station</v>
      </c>
      <c r="B2631" s="473" t="str">
        <f>IF(ISNUMBER('Quantities Report'!$A2631), "",TRIM(CLEAN(SUBSTITUTE('Quantities Report'!$A2631, CHAR(160), " "))))</f>
        <v/>
      </c>
      <c r="C2631" s="475">
        <f>'Quantities Report'!$D2631</f>
        <v>0</v>
      </c>
    </row>
    <row r="2632" spans="1:3" x14ac:dyDescent="0.25">
      <c r="A2632" s="532" t="str">
        <f>IF(ISNUMBER(VALUE(SUBSTITUTE('Quantities Report'!$A2632,"+",""))), VALUE(SUBSTITUTE('Quantities Report'!$A2632,"+","")),IF('Quantities Report'!$A2632="Totals:","End of Project",$A2631))</f>
        <v>Station</v>
      </c>
      <c r="B2632" s="473" t="str">
        <f>IF(ISNUMBER('Quantities Report'!$A2632), "",TRIM(CLEAN(SUBSTITUTE('Quantities Report'!$A2632, CHAR(160), " "))))</f>
        <v/>
      </c>
      <c r="C2632" s="475">
        <f>'Quantities Report'!$D2632</f>
        <v>0</v>
      </c>
    </row>
    <row r="2633" spans="1:3" x14ac:dyDescent="0.25">
      <c r="A2633" s="532" t="str">
        <f>IF(ISNUMBER(VALUE(SUBSTITUTE('Quantities Report'!$A2633,"+",""))), VALUE(SUBSTITUTE('Quantities Report'!$A2633,"+","")),IF('Quantities Report'!$A2633="Totals:","End of Project",$A2632))</f>
        <v>Station</v>
      </c>
      <c r="B2633" s="473" t="str">
        <f>IF(ISNUMBER('Quantities Report'!$A2633), "",TRIM(CLEAN(SUBSTITUTE('Quantities Report'!$A2633, CHAR(160), " "))))</f>
        <v/>
      </c>
      <c r="C2633" s="475">
        <f>'Quantities Report'!$D2633</f>
        <v>0</v>
      </c>
    </row>
    <row r="2634" spans="1:3" x14ac:dyDescent="0.25">
      <c r="A2634" s="532" t="str">
        <f>IF(ISNUMBER(VALUE(SUBSTITUTE('Quantities Report'!$A2634,"+",""))), VALUE(SUBSTITUTE('Quantities Report'!$A2634,"+","")),IF('Quantities Report'!$A2634="Totals:","End of Project",$A2633))</f>
        <v>Station</v>
      </c>
      <c r="B2634" s="473" t="str">
        <f>IF(ISNUMBER('Quantities Report'!$A2634), "",TRIM(CLEAN(SUBSTITUTE('Quantities Report'!$A2634, CHAR(160), " "))))</f>
        <v/>
      </c>
      <c r="C2634" s="475">
        <f>'Quantities Report'!$D2634</f>
        <v>0</v>
      </c>
    </row>
    <row r="2635" spans="1:3" x14ac:dyDescent="0.25">
      <c r="A2635" s="532" t="str">
        <f>IF(ISNUMBER(VALUE(SUBSTITUTE('Quantities Report'!$A2635,"+",""))), VALUE(SUBSTITUTE('Quantities Report'!$A2635,"+","")),IF('Quantities Report'!$A2635="Totals:","End of Project",$A2634))</f>
        <v>Station</v>
      </c>
      <c r="B2635" s="473" t="str">
        <f>IF(ISNUMBER('Quantities Report'!$A2635), "",TRIM(CLEAN(SUBSTITUTE('Quantities Report'!$A2635, CHAR(160), " "))))</f>
        <v/>
      </c>
      <c r="C2635" s="475">
        <f>'Quantities Report'!$D2635</f>
        <v>0</v>
      </c>
    </row>
    <row r="2636" spans="1:3" x14ac:dyDescent="0.25">
      <c r="A2636" s="532" t="str">
        <f>IF(ISNUMBER(VALUE(SUBSTITUTE('Quantities Report'!$A2636,"+",""))), VALUE(SUBSTITUTE('Quantities Report'!$A2636,"+","")),IF('Quantities Report'!$A2636="Totals:","End of Project",$A2635))</f>
        <v>Station</v>
      </c>
      <c r="B2636" s="473" t="str">
        <f>IF(ISNUMBER('Quantities Report'!$A2636), "",TRIM(CLEAN(SUBSTITUTE('Quantities Report'!$A2636, CHAR(160), " "))))</f>
        <v/>
      </c>
      <c r="C2636" s="475">
        <f>'Quantities Report'!$D2636</f>
        <v>0</v>
      </c>
    </row>
    <row r="2637" spans="1:3" x14ac:dyDescent="0.25">
      <c r="A2637" s="532" t="str">
        <f>IF(ISNUMBER(VALUE(SUBSTITUTE('Quantities Report'!$A2637,"+",""))), VALUE(SUBSTITUTE('Quantities Report'!$A2637,"+","")),IF('Quantities Report'!$A2637="Totals:","End of Project",$A2636))</f>
        <v>Station</v>
      </c>
      <c r="B2637" s="473" t="str">
        <f>IF(ISNUMBER('Quantities Report'!$A2637), "",TRIM(CLEAN(SUBSTITUTE('Quantities Report'!$A2637, CHAR(160), " "))))</f>
        <v/>
      </c>
      <c r="C2637" s="475">
        <f>'Quantities Report'!$D2637</f>
        <v>0</v>
      </c>
    </row>
    <row r="2638" spans="1:3" x14ac:dyDescent="0.25">
      <c r="A2638" s="532" t="str">
        <f>IF(ISNUMBER(VALUE(SUBSTITUTE('Quantities Report'!$A2638,"+",""))), VALUE(SUBSTITUTE('Quantities Report'!$A2638,"+","")),IF('Quantities Report'!$A2638="Totals:","End of Project",$A2637))</f>
        <v>Station</v>
      </c>
      <c r="B2638" s="473" t="str">
        <f>IF(ISNUMBER('Quantities Report'!$A2638), "",TRIM(CLEAN(SUBSTITUTE('Quantities Report'!$A2638, CHAR(160), " "))))</f>
        <v/>
      </c>
      <c r="C2638" s="475">
        <f>'Quantities Report'!$D2638</f>
        <v>0</v>
      </c>
    </row>
    <row r="2639" spans="1:3" x14ac:dyDescent="0.25">
      <c r="A2639" s="532" t="str">
        <f>IF(ISNUMBER(VALUE(SUBSTITUTE('Quantities Report'!$A2639,"+",""))), VALUE(SUBSTITUTE('Quantities Report'!$A2639,"+","")),IF('Quantities Report'!$A2639="Totals:","End of Project",$A2638))</f>
        <v>Station</v>
      </c>
      <c r="B2639" s="473" t="str">
        <f>IF(ISNUMBER('Quantities Report'!$A2639), "",TRIM(CLEAN(SUBSTITUTE('Quantities Report'!$A2639, CHAR(160), " "))))</f>
        <v/>
      </c>
      <c r="C2639" s="475">
        <f>'Quantities Report'!$D2639</f>
        <v>0</v>
      </c>
    </row>
    <row r="2640" spans="1:3" x14ac:dyDescent="0.25">
      <c r="A2640" s="532" t="str">
        <f>IF(ISNUMBER(VALUE(SUBSTITUTE('Quantities Report'!$A2640,"+",""))), VALUE(SUBSTITUTE('Quantities Report'!$A2640,"+","")),IF('Quantities Report'!$A2640="Totals:","End of Project",$A2639))</f>
        <v>Station</v>
      </c>
      <c r="B2640" s="473" t="str">
        <f>IF(ISNUMBER('Quantities Report'!$A2640), "",TRIM(CLEAN(SUBSTITUTE('Quantities Report'!$A2640, CHAR(160), " "))))</f>
        <v/>
      </c>
      <c r="C2640" s="475">
        <f>'Quantities Report'!$D2640</f>
        <v>0</v>
      </c>
    </row>
    <row r="2641" spans="1:3" x14ac:dyDescent="0.25">
      <c r="A2641" s="532" t="str">
        <f>IF(ISNUMBER(VALUE(SUBSTITUTE('Quantities Report'!$A2641,"+",""))), VALUE(SUBSTITUTE('Quantities Report'!$A2641,"+","")),IF('Quantities Report'!$A2641="Totals:","End of Project",$A2640))</f>
        <v>Station</v>
      </c>
      <c r="B2641" s="473" t="str">
        <f>IF(ISNUMBER('Quantities Report'!$A2641), "",TRIM(CLEAN(SUBSTITUTE('Quantities Report'!$A2641, CHAR(160), " "))))</f>
        <v/>
      </c>
      <c r="C2641" s="475">
        <f>'Quantities Report'!$D2641</f>
        <v>0</v>
      </c>
    </row>
    <row r="2642" spans="1:3" x14ac:dyDescent="0.25">
      <c r="A2642" s="532" t="str">
        <f>IF(ISNUMBER(VALUE(SUBSTITUTE('Quantities Report'!$A2642,"+",""))), VALUE(SUBSTITUTE('Quantities Report'!$A2642,"+","")),IF('Quantities Report'!$A2642="Totals:","End of Project",$A2641))</f>
        <v>Station</v>
      </c>
      <c r="B2642" s="473" t="str">
        <f>IF(ISNUMBER('Quantities Report'!$A2642), "",TRIM(CLEAN(SUBSTITUTE('Quantities Report'!$A2642, CHAR(160), " "))))</f>
        <v/>
      </c>
      <c r="C2642" s="475">
        <f>'Quantities Report'!$D2642</f>
        <v>0</v>
      </c>
    </row>
    <row r="2643" spans="1:3" x14ac:dyDescent="0.25">
      <c r="A2643" s="532" t="str">
        <f>IF(ISNUMBER(VALUE(SUBSTITUTE('Quantities Report'!$A2643,"+",""))), VALUE(SUBSTITUTE('Quantities Report'!$A2643,"+","")),IF('Quantities Report'!$A2643="Totals:","End of Project",$A2642))</f>
        <v>Station</v>
      </c>
      <c r="B2643" s="473" t="str">
        <f>IF(ISNUMBER('Quantities Report'!$A2643), "",TRIM(CLEAN(SUBSTITUTE('Quantities Report'!$A2643, CHAR(160), " "))))</f>
        <v/>
      </c>
      <c r="C2643" s="475">
        <f>'Quantities Report'!$D2643</f>
        <v>0</v>
      </c>
    </row>
    <row r="2644" spans="1:3" x14ac:dyDescent="0.25">
      <c r="A2644" s="532" t="str">
        <f>IF(ISNUMBER(VALUE(SUBSTITUTE('Quantities Report'!$A2644,"+",""))), VALUE(SUBSTITUTE('Quantities Report'!$A2644,"+","")),IF('Quantities Report'!$A2644="Totals:","End of Project",$A2643))</f>
        <v>Station</v>
      </c>
      <c r="B2644" s="473" t="str">
        <f>IF(ISNUMBER('Quantities Report'!$A2644), "",TRIM(CLEAN(SUBSTITUTE('Quantities Report'!$A2644, CHAR(160), " "))))</f>
        <v/>
      </c>
      <c r="C2644" s="475">
        <f>'Quantities Report'!$D2644</f>
        <v>0</v>
      </c>
    </row>
    <row r="2645" spans="1:3" x14ac:dyDescent="0.25">
      <c r="A2645" s="532" t="str">
        <f>IF(ISNUMBER(VALUE(SUBSTITUTE('Quantities Report'!$A2645,"+",""))), VALUE(SUBSTITUTE('Quantities Report'!$A2645,"+","")),IF('Quantities Report'!$A2645="Totals:","End of Project",$A2644))</f>
        <v>Station</v>
      </c>
      <c r="B2645" s="473" t="str">
        <f>IF(ISNUMBER('Quantities Report'!$A2645), "",TRIM(CLEAN(SUBSTITUTE('Quantities Report'!$A2645, CHAR(160), " "))))</f>
        <v/>
      </c>
      <c r="C2645" s="475">
        <f>'Quantities Report'!$D2645</f>
        <v>0</v>
      </c>
    </row>
    <row r="2646" spans="1:3" x14ac:dyDescent="0.25">
      <c r="A2646" s="532" t="str">
        <f>IF(ISNUMBER(VALUE(SUBSTITUTE('Quantities Report'!$A2646,"+",""))), VALUE(SUBSTITUTE('Quantities Report'!$A2646,"+","")),IF('Quantities Report'!$A2646="Totals:","End of Project",$A2645))</f>
        <v>Station</v>
      </c>
      <c r="B2646" s="473" t="str">
        <f>IF(ISNUMBER('Quantities Report'!$A2646), "",TRIM(CLEAN(SUBSTITUTE('Quantities Report'!$A2646, CHAR(160), " "))))</f>
        <v/>
      </c>
      <c r="C2646" s="475">
        <f>'Quantities Report'!$D2646</f>
        <v>0</v>
      </c>
    </row>
    <row r="2647" spans="1:3" x14ac:dyDescent="0.25">
      <c r="A2647" s="532" t="str">
        <f>IF(ISNUMBER(VALUE(SUBSTITUTE('Quantities Report'!$A2647,"+",""))), VALUE(SUBSTITUTE('Quantities Report'!$A2647,"+","")),IF('Quantities Report'!$A2647="Totals:","End of Project",$A2646))</f>
        <v>Station</v>
      </c>
      <c r="B2647" s="473" t="str">
        <f>IF(ISNUMBER('Quantities Report'!$A2647), "",TRIM(CLEAN(SUBSTITUTE('Quantities Report'!$A2647, CHAR(160), " "))))</f>
        <v/>
      </c>
      <c r="C2647" s="475">
        <f>'Quantities Report'!$D2647</f>
        <v>0</v>
      </c>
    </row>
    <row r="2648" spans="1:3" x14ac:dyDescent="0.25">
      <c r="A2648" s="532" t="str">
        <f>IF(ISNUMBER(VALUE(SUBSTITUTE('Quantities Report'!$A2648,"+",""))), VALUE(SUBSTITUTE('Quantities Report'!$A2648,"+","")),IF('Quantities Report'!$A2648="Totals:","End of Project",$A2647))</f>
        <v>Station</v>
      </c>
      <c r="B2648" s="473" t="str">
        <f>IF(ISNUMBER('Quantities Report'!$A2648), "",TRIM(CLEAN(SUBSTITUTE('Quantities Report'!$A2648, CHAR(160), " "))))</f>
        <v/>
      </c>
      <c r="C2648" s="475">
        <f>'Quantities Report'!$D2648</f>
        <v>0</v>
      </c>
    </row>
    <row r="2649" spans="1:3" x14ac:dyDescent="0.25">
      <c r="A2649" s="532" t="str">
        <f>IF(ISNUMBER(VALUE(SUBSTITUTE('Quantities Report'!$A2649,"+",""))), VALUE(SUBSTITUTE('Quantities Report'!$A2649,"+","")),IF('Quantities Report'!$A2649="Totals:","End of Project",$A2648))</f>
        <v>Station</v>
      </c>
      <c r="B2649" s="473" t="str">
        <f>IF(ISNUMBER('Quantities Report'!$A2649), "",TRIM(CLEAN(SUBSTITUTE('Quantities Report'!$A2649, CHAR(160), " "))))</f>
        <v/>
      </c>
      <c r="C2649" s="475">
        <f>'Quantities Report'!$D2649</f>
        <v>0</v>
      </c>
    </row>
    <row r="2650" spans="1:3" x14ac:dyDescent="0.25">
      <c r="A2650" s="532" t="str">
        <f>IF(ISNUMBER(VALUE(SUBSTITUTE('Quantities Report'!$A2650,"+",""))), VALUE(SUBSTITUTE('Quantities Report'!$A2650,"+","")),IF('Quantities Report'!$A2650="Totals:","End of Project",$A2649))</f>
        <v>Station</v>
      </c>
      <c r="B2650" s="473" t="str">
        <f>IF(ISNUMBER('Quantities Report'!$A2650), "",TRIM(CLEAN(SUBSTITUTE('Quantities Report'!$A2650, CHAR(160), " "))))</f>
        <v/>
      </c>
      <c r="C2650" s="475">
        <f>'Quantities Report'!$D2650</f>
        <v>0</v>
      </c>
    </row>
    <row r="2651" spans="1:3" x14ac:dyDescent="0.25">
      <c r="A2651" s="532" t="str">
        <f>IF(ISNUMBER(VALUE(SUBSTITUTE('Quantities Report'!$A2651,"+",""))), VALUE(SUBSTITUTE('Quantities Report'!$A2651,"+","")),IF('Quantities Report'!$A2651="Totals:","End of Project",$A2650))</f>
        <v>Station</v>
      </c>
      <c r="B2651" s="473" t="str">
        <f>IF(ISNUMBER('Quantities Report'!$A2651), "",TRIM(CLEAN(SUBSTITUTE('Quantities Report'!$A2651, CHAR(160), " "))))</f>
        <v/>
      </c>
      <c r="C2651" s="475">
        <f>'Quantities Report'!$D2651</f>
        <v>0</v>
      </c>
    </row>
    <row r="2652" spans="1:3" x14ac:dyDescent="0.25">
      <c r="A2652" s="532" t="str">
        <f>IF(ISNUMBER(VALUE(SUBSTITUTE('Quantities Report'!$A2652,"+",""))), VALUE(SUBSTITUTE('Quantities Report'!$A2652,"+","")),IF('Quantities Report'!$A2652="Totals:","End of Project",$A2651))</f>
        <v>Station</v>
      </c>
      <c r="B2652" s="473" t="str">
        <f>IF(ISNUMBER('Quantities Report'!$A2652), "",TRIM(CLEAN(SUBSTITUTE('Quantities Report'!$A2652, CHAR(160), " "))))</f>
        <v/>
      </c>
      <c r="C2652" s="475">
        <f>'Quantities Report'!$D2652</f>
        <v>0</v>
      </c>
    </row>
    <row r="2653" spans="1:3" x14ac:dyDescent="0.25">
      <c r="A2653" s="532" t="str">
        <f>IF(ISNUMBER(VALUE(SUBSTITUTE('Quantities Report'!$A2653,"+",""))), VALUE(SUBSTITUTE('Quantities Report'!$A2653,"+","")),IF('Quantities Report'!$A2653="Totals:","End of Project",$A2652))</f>
        <v>Station</v>
      </c>
      <c r="B2653" s="473" t="str">
        <f>IF(ISNUMBER('Quantities Report'!$A2653), "",TRIM(CLEAN(SUBSTITUTE('Quantities Report'!$A2653, CHAR(160), " "))))</f>
        <v/>
      </c>
      <c r="C2653" s="475">
        <f>'Quantities Report'!$D2653</f>
        <v>0</v>
      </c>
    </row>
    <row r="2654" spans="1:3" x14ac:dyDescent="0.25">
      <c r="A2654" s="532" t="str">
        <f>IF(ISNUMBER(VALUE(SUBSTITUTE('Quantities Report'!$A2654,"+",""))), VALUE(SUBSTITUTE('Quantities Report'!$A2654,"+","")),IF('Quantities Report'!$A2654="Totals:","End of Project",$A2653))</f>
        <v>Station</v>
      </c>
      <c r="B2654" s="473" t="str">
        <f>IF(ISNUMBER('Quantities Report'!$A2654), "",TRIM(CLEAN(SUBSTITUTE('Quantities Report'!$A2654, CHAR(160), " "))))</f>
        <v/>
      </c>
      <c r="C2654" s="475">
        <f>'Quantities Report'!$D2654</f>
        <v>0</v>
      </c>
    </row>
    <row r="2655" spans="1:3" x14ac:dyDescent="0.25">
      <c r="A2655" s="532" t="str">
        <f>IF(ISNUMBER(VALUE(SUBSTITUTE('Quantities Report'!$A2655,"+",""))), VALUE(SUBSTITUTE('Quantities Report'!$A2655,"+","")),IF('Quantities Report'!$A2655="Totals:","End of Project",$A2654))</f>
        <v>Station</v>
      </c>
      <c r="B2655" s="473" t="str">
        <f>IF(ISNUMBER('Quantities Report'!$A2655), "",TRIM(CLEAN(SUBSTITUTE('Quantities Report'!$A2655, CHAR(160), " "))))</f>
        <v/>
      </c>
      <c r="C2655" s="475">
        <f>'Quantities Report'!$D2655</f>
        <v>0</v>
      </c>
    </row>
    <row r="2656" spans="1:3" x14ac:dyDescent="0.25">
      <c r="A2656" s="532" t="str">
        <f>IF(ISNUMBER(VALUE(SUBSTITUTE('Quantities Report'!$A2656,"+",""))), VALUE(SUBSTITUTE('Quantities Report'!$A2656,"+","")),IF('Quantities Report'!$A2656="Totals:","End of Project",$A2655))</f>
        <v>Station</v>
      </c>
      <c r="B2656" s="473" t="str">
        <f>IF(ISNUMBER('Quantities Report'!$A2656), "",TRIM(CLEAN(SUBSTITUTE('Quantities Report'!$A2656, CHAR(160), " "))))</f>
        <v/>
      </c>
      <c r="C2656" s="475">
        <f>'Quantities Report'!$D2656</f>
        <v>0</v>
      </c>
    </row>
    <row r="2657" spans="1:3" x14ac:dyDescent="0.25">
      <c r="A2657" s="532" t="str">
        <f>IF(ISNUMBER(VALUE(SUBSTITUTE('Quantities Report'!$A2657,"+",""))), VALUE(SUBSTITUTE('Quantities Report'!$A2657,"+","")),IF('Quantities Report'!$A2657="Totals:","End of Project",$A2656))</f>
        <v>Station</v>
      </c>
      <c r="B2657" s="473" t="str">
        <f>IF(ISNUMBER('Quantities Report'!$A2657), "",TRIM(CLEAN(SUBSTITUTE('Quantities Report'!$A2657, CHAR(160), " "))))</f>
        <v/>
      </c>
      <c r="C2657" s="475">
        <f>'Quantities Report'!$D2657</f>
        <v>0</v>
      </c>
    </row>
    <row r="2658" spans="1:3" x14ac:dyDescent="0.25">
      <c r="A2658" s="532" t="str">
        <f>IF(ISNUMBER(VALUE(SUBSTITUTE('Quantities Report'!$A2658,"+",""))), VALUE(SUBSTITUTE('Quantities Report'!$A2658,"+","")),IF('Quantities Report'!$A2658="Totals:","End of Project",$A2657))</f>
        <v>Station</v>
      </c>
      <c r="B2658" s="473" t="str">
        <f>IF(ISNUMBER('Quantities Report'!$A2658), "",TRIM(CLEAN(SUBSTITUTE('Quantities Report'!$A2658, CHAR(160), " "))))</f>
        <v/>
      </c>
      <c r="C2658" s="475">
        <f>'Quantities Report'!$D2658</f>
        <v>0</v>
      </c>
    </row>
    <row r="2659" spans="1:3" x14ac:dyDescent="0.25">
      <c r="A2659" s="532" t="str">
        <f>IF(ISNUMBER(VALUE(SUBSTITUTE('Quantities Report'!$A2659,"+",""))), VALUE(SUBSTITUTE('Quantities Report'!$A2659,"+","")),IF('Quantities Report'!$A2659="Totals:","End of Project",$A2658))</f>
        <v>Station</v>
      </c>
      <c r="B2659" s="473" t="str">
        <f>IF(ISNUMBER('Quantities Report'!$A2659), "",TRIM(CLEAN(SUBSTITUTE('Quantities Report'!$A2659, CHAR(160), " "))))</f>
        <v/>
      </c>
      <c r="C2659" s="475">
        <f>'Quantities Report'!$D2659</f>
        <v>0</v>
      </c>
    </row>
    <row r="2660" spans="1:3" x14ac:dyDescent="0.25">
      <c r="A2660" s="532" t="str">
        <f>IF(ISNUMBER(VALUE(SUBSTITUTE('Quantities Report'!$A2660,"+",""))), VALUE(SUBSTITUTE('Quantities Report'!$A2660,"+","")),IF('Quantities Report'!$A2660="Totals:","End of Project",$A2659))</f>
        <v>Station</v>
      </c>
      <c r="B2660" s="473" t="str">
        <f>IF(ISNUMBER('Quantities Report'!$A2660), "",TRIM(CLEAN(SUBSTITUTE('Quantities Report'!$A2660, CHAR(160), " "))))</f>
        <v/>
      </c>
      <c r="C2660" s="475">
        <f>'Quantities Report'!$D2660</f>
        <v>0</v>
      </c>
    </row>
    <row r="2661" spans="1:3" x14ac:dyDescent="0.25">
      <c r="A2661" s="532" t="str">
        <f>IF(ISNUMBER(VALUE(SUBSTITUTE('Quantities Report'!$A2661,"+",""))), VALUE(SUBSTITUTE('Quantities Report'!$A2661,"+","")),IF('Quantities Report'!$A2661="Totals:","End of Project",$A2660))</f>
        <v>Station</v>
      </c>
      <c r="B2661" s="473" t="str">
        <f>IF(ISNUMBER('Quantities Report'!$A2661), "",TRIM(CLEAN(SUBSTITUTE('Quantities Report'!$A2661, CHAR(160), " "))))</f>
        <v/>
      </c>
      <c r="C2661" s="475">
        <f>'Quantities Report'!$D2661</f>
        <v>0</v>
      </c>
    </row>
    <row r="2662" spans="1:3" x14ac:dyDescent="0.25">
      <c r="A2662" s="532" t="str">
        <f>IF(ISNUMBER(VALUE(SUBSTITUTE('Quantities Report'!$A2662,"+",""))), VALUE(SUBSTITUTE('Quantities Report'!$A2662,"+","")),IF('Quantities Report'!$A2662="Totals:","End of Project",$A2661))</f>
        <v>Station</v>
      </c>
      <c r="B2662" s="473" t="str">
        <f>IF(ISNUMBER('Quantities Report'!$A2662), "",TRIM(CLEAN(SUBSTITUTE('Quantities Report'!$A2662, CHAR(160), " "))))</f>
        <v/>
      </c>
      <c r="C2662" s="475">
        <f>'Quantities Report'!$D2662</f>
        <v>0</v>
      </c>
    </row>
    <row r="2663" spans="1:3" x14ac:dyDescent="0.25">
      <c r="A2663" s="532" t="str">
        <f>IF(ISNUMBER(VALUE(SUBSTITUTE('Quantities Report'!$A2663,"+",""))), VALUE(SUBSTITUTE('Quantities Report'!$A2663,"+","")),IF('Quantities Report'!$A2663="Totals:","End of Project",$A2662))</f>
        <v>Station</v>
      </c>
      <c r="B2663" s="473" t="str">
        <f>IF(ISNUMBER('Quantities Report'!$A2663), "",TRIM(CLEAN(SUBSTITUTE('Quantities Report'!$A2663, CHAR(160), " "))))</f>
        <v/>
      </c>
      <c r="C2663" s="475">
        <f>'Quantities Report'!$D2663</f>
        <v>0</v>
      </c>
    </row>
    <row r="2664" spans="1:3" x14ac:dyDescent="0.25">
      <c r="A2664" s="532" t="str">
        <f>IF(ISNUMBER(VALUE(SUBSTITUTE('Quantities Report'!$A2664,"+",""))), VALUE(SUBSTITUTE('Quantities Report'!$A2664,"+","")),IF('Quantities Report'!$A2664="Totals:","End of Project",$A2663))</f>
        <v>Station</v>
      </c>
      <c r="B2664" s="473" t="str">
        <f>IF(ISNUMBER('Quantities Report'!$A2664), "",TRIM(CLEAN(SUBSTITUTE('Quantities Report'!$A2664, CHAR(160), " "))))</f>
        <v/>
      </c>
      <c r="C2664" s="475">
        <f>'Quantities Report'!$D2664</f>
        <v>0</v>
      </c>
    </row>
    <row r="2665" spans="1:3" x14ac:dyDescent="0.25">
      <c r="A2665" s="532" t="str">
        <f>IF(ISNUMBER(VALUE(SUBSTITUTE('Quantities Report'!$A2665,"+",""))), VALUE(SUBSTITUTE('Quantities Report'!$A2665,"+","")),IF('Quantities Report'!$A2665="Totals:","End of Project",$A2664))</f>
        <v>Station</v>
      </c>
      <c r="B2665" s="473" t="str">
        <f>IF(ISNUMBER('Quantities Report'!$A2665), "",TRIM(CLEAN(SUBSTITUTE('Quantities Report'!$A2665, CHAR(160), " "))))</f>
        <v/>
      </c>
      <c r="C2665" s="475">
        <f>'Quantities Report'!$D2665</f>
        <v>0</v>
      </c>
    </row>
    <row r="2666" spans="1:3" x14ac:dyDescent="0.25">
      <c r="A2666" s="532" t="str">
        <f>IF(ISNUMBER(VALUE(SUBSTITUTE('Quantities Report'!$A2666,"+",""))), VALUE(SUBSTITUTE('Quantities Report'!$A2666,"+","")),IF('Quantities Report'!$A2666="Totals:","End of Project",$A2665))</f>
        <v>Station</v>
      </c>
      <c r="B2666" s="473" t="str">
        <f>IF(ISNUMBER('Quantities Report'!$A2666), "",TRIM(CLEAN(SUBSTITUTE('Quantities Report'!$A2666, CHAR(160), " "))))</f>
        <v/>
      </c>
      <c r="C2666" s="475">
        <f>'Quantities Report'!$D2666</f>
        <v>0</v>
      </c>
    </row>
    <row r="2667" spans="1:3" x14ac:dyDescent="0.25">
      <c r="A2667" s="532" t="str">
        <f>IF(ISNUMBER(VALUE(SUBSTITUTE('Quantities Report'!$A2667,"+",""))), VALUE(SUBSTITUTE('Quantities Report'!$A2667,"+","")),IF('Quantities Report'!$A2667="Totals:","End of Project",$A2666))</f>
        <v>Station</v>
      </c>
      <c r="B2667" s="473" t="str">
        <f>IF(ISNUMBER('Quantities Report'!$A2667), "",TRIM(CLEAN(SUBSTITUTE('Quantities Report'!$A2667, CHAR(160), " "))))</f>
        <v/>
      </c>
      <c r="C2667" s="475">
        <f>'Quantities Report'!$D2667</f>
        <v>0</v>
      </c>
    </row>
    <row r="2668" spans="1:3" x14ac:dyDescent="0.25">
      <c r="A2668" s="532" t="str">
        <f>IF(ISNUMBER(VALUE(SUBSTITUTE('Quantities Report'!$A2668,"+",""))), VALUE(SUBSTITUTE('Quantities Report'!$A2668,"+","")),IF('Quantities Report'!$A2668="Totals:","End of Project",$A2667))</f>
        <v>Station</v>
      </c>
      <c r="B2668" s="473" t="str">
        <f>IF(ISNUMBER('Quantities Report'!$A2668), "",TRIM(CLEAN(SUBSTITUTE('Quantities Report'!$A2668, CHAR(160), " "))))</f>
        <v/>
      </c>
      <c r="C2668" s="475">
        <f>'Quantities Report'!$D2668</f>
        <v>0</v>
      </c>
    </row>
    <row r="2669" spans="1:3" x14ac:dyDescent="0.25">
      <c r="A2669" s="532" t="str">
        <f>IF(ISNUMBER(VALUE(SUBSTITUTE('Quantities Report'!$A2669,"+",""))), VALUE(SUBSTITUTE('Quantities Report'!$A2669,"+","")),IF('Quantities Report'!$A2669="Totals:","End of Project",$A2668))</f>
        <v>Station</v>
      </c>
      <c r="B2669" s="473" t="str">
        <f>IF(ISNUMBER('Quantities Report'!$A2669), "",TRIM(CLEAN(SUBSTITUTE('Quantities Report'!$A2669, CHAR(160), " "))))</f>
        <v/>
      </c>
      <c r="C2669" s="475">
        <f>'Quantities Report'!$D2669</f>
        <v>0</v>
      </c>
    </row>
    <row r="2670" spans="1:3" x14ac:dyDescent="0.25">
      <c r="A2670" s="532" t="str">
        <f>IF(ISNUMBER(VALUE(SUBSTITUTE('Quantities Report'!$A2670,"+",""))), VALUE(SUBSTITUTE('Quantities Report'!$A2670,"+","")),IF('Quantities Report'!$A2670="Totals:","End of Project",$A2669))</f>
        <v>Station</v>
      </c>
      <c r="B2670" s="473" t="str">
        <f>IF(ISNUMBER('Quantities Report'!$A2670), "",TRIM(CLEAN(SUBSTITUTE('Quantities Report'!$A2670, CHAR(160), " "))))</f>
        <v/>
      </c>
      <c r="C2670" s="475">
        <f>'Quantities Report'!$D2670</f>
        <v>0</v>
      </c>
    </row>
    <row r="2671" spans="1:3" x14ac:dyDescent="0.25">
      <c r="A2671" s="532" t="str">
        <f>IF(ISNUMBER(VALUE(SUBSTITUTE('Quantities Report'!$A2671,"+",""))), VALUE(SUBSTITUTE('Quantities Report'!$A2671,"+","")),IF('Quantities Report'!$A2671="Totals:","End of Project",$A2670))</f>
        <v>Station</v>
      </c>
      <c r="B2671" s="473" t="str">
        <f>IF(ISNUMBER('Quantities Report'!$A2671), "",TRIM(CLEAN(SUBSTITUTE('Quantities Report'!$A2671, CHAR(160), " "))))</f>
        <v/>
      </c>
      <c r="C2671" s="475">
        <f>'Quantities Report'!$D2671</f>
        <v>0</v>
      </c>
    </row>
    <row r="2672" spans="1:3" x14ac:dyDescent="0.25">
      <c r="A2672" s="532" t="str">
        <f>IF(ISNUMBER(VALUE(SUBSTITUTE('Quantities Report'!$A2672,"+",""))), VALUE(SUBSTITUTE('Quantities Report'!$A2672,"+","")),IF('Quantities Report'!$A2672="Totals:","End of Project",$A2671))</f>
        <v>Station</v>
      </c>
      <c r="B2672" s="473" t="str">
        <f>IF(ISNUMBER('Quantities Report'!$A2672), "",TRIM(CLEAN(SUBSTITUTE('Quantities Report'!$A2672, CHAR(160), " "))))</f>
        <v/>
      </c>
      <c r="C2672" s="475">
        <f>'Quantities Report'!$D2672</f>
        <v>0</v>
      </c>
    </row>
    <row r="2673" spans="1:3" x14ac:dyDescent="0.25">
      <c r="A2673" s="532" t="str">
        <f>IF(ISNUMBER(VALUE(SUBSTITUTE('Quantities Report'!$A2673,"+",""))), VALUE(SUBSTITUTE('Quantities Report'!$A2673,"+","")),IF('Quantities Report'!$A2673="Totals:","End of Project",$A2672))</f>
        <v>Station</v>
      </c>
      <c r="B2673" s="473" t="str">
        <f>IF(ISNUMBER('Quantities Report'!$A2673), "",TRIM(CLEAN(SUBSTITUTE('Quantities Report'!$A2673, CHAR(160), " "))))</f>
        <v/>
      </c>
      <c r="C2673" s="475">
        <f>'Quantities Report'!$D2673</f>
        <v>0</v>
      </c>
    </row>
    <row r="2674" spans="1:3" x14ac:dyDescent="0.25">
      <c r="A2674" s="532" t="str">
        <f>IF(ISNUMBER(VALUE(SUBSTITUTE('Quantities Report'!$A2674,"+",""))), VALUE(SUBSTITUTE('Quantities Report'!$A2674,"+","")),IF('Quantities Report'!$A2674="Totals:","End of Project",$A2673))</f>
        <v>Station</v>
      </c>
      <c r="B2674" s="473" t="str">
        <f>IF(ISNUMBER('Quantities Report'!$A2674), "",TRIM(CLEAN(SUBSTITUTE('Quantities Report'!$A2674, CHAR(160), " "))))</f>
        <v/>
      </c>
      <c r="C2674" s="475">
        <f>'Quantities Report'!$D2674</f>
        <v>0</v>
      </c>
    </row>
    <row r="2675" spans="1:3" x14ac:dyDescent="0.25">
      <c r="A2675" s="532" t="str">
        <f>IF(ISNUMBER(VALUE(SUBSTITUTE('Quantities Report'!$A2675,"+",""))), VALUE(SUBSTITUTE('Quantities Report'!$A2675,"+","")),IF('Quantities Report'!$A2675="Totals:","End of Project",$A2674))</f>
        <v>Station</v>
      </c>
      <c r="B2675" s="473" t="str">
        <f>IF(ISNUMBER('Quantities Report'!$A2675), "",TRIM(CLEAN(SUBSTITUTE('Quantities Report'!$A2675, CHAR(160), " "))))</f>
        <v/>
      </c>
      <c r="C2675" s="475">
        <f>'Quantities Report'!$D2675</f>
        <v>0</v>
      </c>
    </row>
    <row r="2676" spans="1:3" x14ac:dyDescent="0.25">
      <c r="A2676" s="532" t="str">
        <f>IF(ISNUMBER(VALUE(SUBSTITUTE('Quantities Report'!$A2676,"+",""))), VALUE(SUBSTITUTE('Quantities Report'!$A2676,"+","")),IF('Quantities Report'!$A2676="Totals:","End of Project",$A2675))</f>
        <v>Station</v>
      </c>
      <c r="B2676" s="473" t="str">
        <f>IF(ISNUMBER('Quantities Report'!$A2676), "",TRIM(CLEAN(SUBSTITUTE('Quantities Report'!$A2676, CHAR(160), " "))))</f>
        <v/>
      </c>
      <c r="C2676" s="475">
        <f>'Quantities Report'!$D2676</f>
        <v>0</v>
      </c>
    </row>
    <row r="2677" spans="1:3" x14ac:dyDescent="0.25">
      <c r="A2677" s="532" t="str">
        <f>IF(ISNUMBER(VALUE(SUBSTITUTE('Quantities Report'!$A2677,"+",""))), VALUE(SUBSTITUTE('Quantities Report'!$A2677,"+","")),IF('Quantities Report'!$A2677="Totals:","End of Project",$A2676))</f>
        <v>Station</v>
      </c>
      <c r="B2677" s="473" t="str">
        <f>IF(ISNUMBER('Quantities Report'!$A2677), "",TRIM(CLEAN(SUBSTITUTE('Quantities Report'!$A2677, CHAR(160), " "))))</f>
        <v/>
      </c>
      <c r="C2677" s="475">
        <f>'Quantities Report'!$D2677</f>
        <v>0</v>
      </c>
    </row>
    <row r="2678" spans="1:3" x14ac:dyDescent="0.25">
      <c r="A2678" s="532" t="str">
        <f>IF(ISNUMBER(VALUE(SUBSTITUTE('Quantities Report'!$A2678,"+",""))), VALUE(SUBSTITUTE('Quantities Report'!$A2678,"+","")),IF('Quantities Report'!$A2678="Totals:","End of Project",$A2677))</f>
        <v>Station</v>
      </c>
      <c r="B2678" s="473" t="str">
        <f>IF(ISNUMBER('Quantities Report'!$A2678), "",TRIM(CLEAN(SUBSTITUTE('Quantities Report'!$A2678, CHAR(160), " "))))</f>
        <v/>
      </c>
      <c r="C2678" s="475">
        <f>'Quantities Report'!$D2678</f>
        <v>0</v>
      </c>
    </row>
    <row r="2679" spans="1:3" x14ac:dyDescent="0.25">
      <c r="A2679" s="532" t="str">
        <f>IF(ISNUMBER(VALUE(SUBSTITUTE('Quantities Report'!$A2679,"+",""))), VALUE(SUBSTITUTE('Quantities Report'!$A2679,"+","")),IF('Quantities Report'!$A2679="Totals:","End of Project",$A2678))</f>
        <v>Station</v>
      </c>
      <c r="B2679" s="473" t="str">
        <f>IF(ISNUMBER('Quantities Report'!$A2679), "",TRIM(CLEAN(SUBSTITUTE('Quantities Report'!$A2679, CHAR(160), " "))))</f>
        <v/>
      </c>
      <c r="C2679" s="475">
        <f>'Quantities Report'!$D2679</f>
        <v>0</v>
      </c>
    </row>
    <row r="2680" spans="1:3" x14ac:dyDescent="0.25">
      <c r="A2680" s="532" t="str">
        <f>IF(ISNUMBER(VALUE(SUBSTITUTE('Quantities Report'!$A2680,"+",""))), VALUE(SUBSTITUTE('Quantities Report'!$A2680,"+","")),IF('Quantities Report'!$A2680="Totals:","End of Project",$A2679))</f>
        <v>Station</v>
      </c>
      <c r="B2680" s="473" t="str">
        <f>IF(ISNUMBER('Quantities Report'!$A2680), "",TRIM(CLEAN(SUBSTITUTE('Quantities Report'!$A2680, CHAR(160), " "))))</f>
        <v/>
      </c>
      <c r="C2680" s="475">
        <f>'Quantities Report'!$D2680</f>
        <v>0</v>
      </c>
    </row>
    <row r="2681" spans="1:3" x14ac:dyDescent="0.25">
      <c r="A2681" s="532" t="str">
        <f>IF(ISNUMBER(VALUE(SUBSTITUTE('Quantities Report'!$A2681,"+",""))), VALUE(SUBSTITUTE('Quantities Report'!$A2681,"+","")),IF('Quantities Report'!$A2681="Totals:","End of Project",$A2680))</f>
        <v>Station</v>
      </c>
      <c r="B2681" s="473" t="str">
        <f>IF(ISNUMBER('Quantities Report'!$A2681), "",TRIM(CLEAN(SUBSTITUTE('Quantities Report'!$A2681, CHAR(160), " "))))</f>
        <v/>
      </c>
      <c r="C2681" s="475">
        <f>'Quantities Report'!$D2681</f>
        <v>0</v>
      </c>
    </row>
    <row r="2682" spans="1:3" x14ac:dyDescent="0.25">
      <c r="A2682" s="532" t="str">
        <f>IF(ISNUMBER(VALUE(SUBSTITUTE('Quantities Report'!$A2682,"+",""))), VALUE(SUBSTITUTE('Quantities Report'!$A2682,"+","")),IF('Quantities Report'!$A2682="Totals:","End of Project",$A2681))</f>
        <v>Station</v>
      </c>
      <c r="B2682" s="473" t="str">
        <f>IF(ISNUMBER('Quantities Report'!$A2682), "",TRIM(CLEAN(SUBSTITUTE('Quantities Report'!$A2682, CHAR(160), " "))))</f>
        <v/>
      </c>
      <c r="C2682" s="475">
        <f>'Quantities Report'!$D2682</f>
        <v>0</v>
      </c>
    </row>
    <row r="2683" spans="1:3" x14ac:dyDescent="0.25">
      <c r="A2683" s="532" t="str">
        <f>IF(ISNUMBER(VALUE(SUBSTITUTE('Quantities Report'!$A2683,"+",""))), VALUE(SUBSTITUTE('Quantities Report'!$A2683,"+","")),IF('Quantities Report'!$A2683="Totals:","End of Project",$A2682))</f>
        <v>Station</v>
      </c>
      <c r="B2683" s="473" t="str">
        <f>IF(ISNUMBER('Quantities Report'!$A2683), "",TRIM(CLEAN(SUBSTITUTE('Quantities Report'!$A2683, CHAR(160), " "))))</f>
        <v/>
      </c>
      <c r="C2683" s="475">
        <f>'Quantities Report'!$D2683</f>
        <v>0</v>
      </c>
    </row>
    <row r="2684" spans="1:3" x14ac:dyDescent="0.25">
      <c r="A2684" s="532" t="str">
        <f>IF(ISNUMBER(VALUE(SUBSTITUTE('Quantities Report'!$A2684,"+",""))), VALUE(SUBSTITUTE('Quantities Report'!$A2684,"+","")),IF('Quantities Report'!$A2684="Totals:","End of Project",$A2683))</f>
        <v>Station</v>
      </c>
      <c r="B2684" s="473" t="str">
        <f>IF(ISNUMBER('Quantities Report'!$A2684), "",TRIM(CLEAN(SUBSTITUTE('Quantities Report'!$A2684, CHAR(160), " "))))</f>
        <v/>
      </c>
      <c r="C2684" s="475">
        <f>'Quantities Report'!$D2684</f>
        <v>0</v>
      </c>
    </row>
    <row r="2685" spans="1:3" x14ac:dyDescent="0.25">
      <c r="A2685" s="532" t="str">
        <f>IF(ISNUMBER(VALUE(SUBSTITUTE('Quantities Report'!$A2685,"+",""))), VALUE(SUBSTITUTE('Quantities Report'!$A2685,"+","")),IF('Quantities Report'!$A2685="Totals:","End of Project",$A2684))</f>
        <v>Station</v>
      </c>
      <c r="B2685" s="473" t="str">
        <f>IF(ISNUMBER('Quantities Report'!$A2685), "",TRIM(CLEAN(SUBSTITUTE('Quantities Report'!$A2685, CHAR(160), " "))))</f>
        <v/>
      </c>
      <c r="C2685" s="475">
        <f>'Quantities Report'!$D2685</f>
        <v>0</v>
      </c>
    </row>
    <row r="2686" spans="1:3" x14ac:dyDescent="0.25">
      <c r="A2686" s="532" t="str">
        <f>IF(ISNUMBER(VALUE(SUBSTITUTE('Quantities Report'!$A2686,"+",""))), VALUE(SUBSTITUTE('Quantities Report'!$A2686,"+","")),IF('Quantities Report'!$A2686="Totals:","End of Project",$A2685))</f>
        <v>Station</v>
      </c>
      <c r="B2686" s="473" t="str">
        <f>IF(ISNUMBER('Quantities Report'!$A2686), "",TRIM(CLEAN(SUBSTITUTE('Quantities Report'!$A2686, CHAR(160), " "))))</f>
        <v/>
      </c>
      <c r="C2686" s="475">
        <f>'Quantities Report'!$D2686</f>
        <v>0</v>
      </c>
    </row>
    <row r="2687" spans="1:3" x14ac:dyDescent="0.25">
      <c r="A2687" s="532" t="str">
        <f>IF(ISNUMBER(VALUE(SUBSTITUTE('Quantities Report'!$A2687,"+",""))), VALUE(SUBSTITUTE('Quantities Report'!$A2687,"+","")),IF('Quantities Report'!$A2687="Totals:","End of Project",$A2686))</f>
        <v>Station</v>
      </c>
      <c r="B2687" s="473" t="str">
        <f>IF(ISNUMBER('Quantities Report'!$A2687), "",TRIM(CLEAN(SUBSTITUTE('Quantities Report'!$A2687, CHAR(160), " "))))</f>
        <v/>
      </c>
      <c r="C2687" s="475">
        <f>'Quantities Report'!$D2687</f>
        <v>0</v>
      </c>
    </row>
    <row r="2688" spans="1:3" x14ac:dyDescent="0.25">
      <c r="A2688" s="532" t="str">
        <f>IF(ISNUMBER(VALUE(SUBSTITUTE('Quantities Report'!$A2688,"+",""))), VALUE(SUBSTITUTE('Quantities Report'!$A2688,"+","")),IF('Quantities Report'!$A2688="Totals:","End of Project",$A2687))</f>
        <v>Station</v>
      </c>
      <c r="B2688" s="473" t="str">
        <f>IF(ISNUMBER('Quantities Report'!$A2688), "",TRIM(CLEAN(SUBSTITUTE('Quantities Report'!$A2688, CHAR(160), " "))))</f>
        <v/>
      </c>
      <c r="C2688" s="475">
        <f>'Quantities Report'!$D2688</f>
        <v>0</v>
      </c>
    </row>
    <row r="2689" spans="1:3" x14ac:dyDescent="0.25">
      <c r="A2689" s="532" t="str">
        <f>IF(ISNUMBER(VALUE(SUBSTITUTE('Quantities Report'!$A2689,"+",""))), VALUE(SUBSTITUTE('Quantities Report'!$A2689,"+","")),IF('Quantities Report'!$A2689="Totals:","End of Project",$A2688))</f>
        <v>Station</v>
      </c>
      <c r="B2689" s="473" t="str">
        <f>IF(ISNUMBER('Quantities Report'!$A2689), "",TRIM(CLEAN(SUBSTITUTE('Quantities Report'!$A2689, CHAR(160), " "))))</f>
        <v/>
      </c>
      <c r="C2689" s="475">
        <f>'Quantities Report'!$D2689</f>
        <v>0</v>
      </c>
    </row>
    <row r="2690" spans="1:3" x14ac:dyDescent="0.25">
      <c r="A2690" s="532" t="str">
        <f>IF(ISNUMBER(VALUE(SUBSTITUTE('Quantities Report'!$A2690,"+",""))), VALUE(SUBSTITUTE('Quantities Report'!$A2690,"+","")),IF('Quantities Report'!$A2690="Totals:","End of Project",$A2689))</f>
        <v>Station</v>
      </c>
      <c r="B2690" s="473" t="str">
        <f>IF(ISNUMBER('Quantities Report'!$A2690), "",TRIM(CLEAN(SUBSTITUTE('Quantities Report'!$A2690, CHAR(160), " "))))</f>
        <v/>
      </c>
      <c r="C2690" s="475">
        <f>'Quantities Report'!$D2690</f>
        <v>0</v>
      </c>
    </row>
    <row r="2691" spans="1:3" x14ac:dyDescent="0.25">
      <c r="A2691" s="532" t="str">
        <f>IF(ISNUMBER(VALUE(SUBSTITUTE('Quantities Report'!$A2691,"+",""))), VALUE(SUBSTITUTE('Quantities Report'!$A2691,"+","")),IF('Quantities Report'!$A2691="Totals:","End of Project",$A2690))</f>
        <v>Station</v>
      </c>
      <c r="B2691" s="473" t="str">
        <f>IF(ISNUMBER('Quantities Report'!$A2691), "",TRIM(CLEAN(SUBSTITUTE('Quantities Report'!$A2691, CHAR(160), " "))))</f>
        <v/>
      </c>
      <c r="C2691" s="475">
        <f>'Quantities Report'!$D2691</f>
        <v>0</v>
      </c>
    </row>
    <row r="2692" spans="1:3" x14ac:dyDescent="0.25">
      <c r="A2692" s="532" t="str">
        <f>IF(ISNUMBER(VALUE(SUBSTITUTE('Quantities Report'!$A2692,"+",""))), VALUE(SUBSTITUTE('Quantities Report'!$A2692,"+","")),IF('Quantities Report'!$A2692="Totals:","End of Project",$A2691))</f>
        <v>Station</v>
      </c>
      <c r="B2692" s="473" t="str">
        <f>IF(ISNUMBER('Quantities Report'!$A2692), "",TRIM(CLEAN(SUBSTITUTE('Quantities Report'!$A2692, CHAR(160), " "))))</f>
        <v/>
      </c>
      <c r="C2692" s="475">
        <f>'Quantities Report'!$D2692</f>
        <v>0</v>
      </c>
    </row>
    <row r="2693" spans="1:3" x14ac:dyDescent="0.25">
      <c r="A2693" s="532" t="str">
        <f>IF(ISNUMBER(VALUE(SUBSTITUTE('Quantities Report'!$A2693,"+",""))), VALUE(SUBSTITUTE('Quantities Report'!$A2693,"+","")),IF('Quantities Report'!$A2693="Totals:","End of Project",$A2692))</f>
        <v>Station</v>
      </c>
      <c r="B2693" s="473" t="str">
        <f>IF(ISNUMBER('Quantities Report'!$A2693), "",TRIM(CLEAN(SUBSTITUTE('Quantities Report'!$A2693, CHAR(160), " "))))</f>
        <v/>
      </c>
      <c r="C2693" s="475">
        <f>'Quantities Report'!$D2693</f>
        <v>0</v>
      </c>
    </row>
    <row r="2694" spans="1:3" x14ac:dyDescent="0.25">
      <c r="A2694" s="532" t="str">
        <f>IF(ISNUMBER(VALUE(SUBSTITUTE('Quantities Report'!$A2694,"+",""))), VALUE(SUBSTITUTE('Quantities Report'!$A2694,"+","")),IF('Quantities Report'!$A2694="Totals:","End of Project",$A2693))</f>
        <v>Station</v>
      </c>
      <c r="B2694" s="473" t="str">
        <f>IF(ISNUMBER('Quantities Report'!$A2694), "",TRIM(CLEAN(SUBSTITUTE('Quantities Report'!$A2694, CHAR(160), " "))))</f>
        <v/>
      </c>
      <c r="C2694" s="475">
        <f>'Quantities Report'!$D2694</f>
        <v>0</v>
      </c>
    </row>
    <row r="2695" spans="1:3" x14ac:dyDescent="0.25">
      <c r="A2695" s="532" t="str">
        <f>IF(ISNUMBER(VALUE(SUBSTITUTE('Quantities Report'!$A2695,"+",""))), VALUE(SUBSTITUTE('Quantities Report'!$A2695,"+","")),IF('Quantities Report'!$A2695="Totals:","End of Project",$A2694))</f>
        <v>Station</v>
      </c>
      <c r="B2695" s="473" t="str">
        <f>IF(ISNUMBER('Quantities Report'!$A2695), "",TRIM(CLEAN(SUBSTITUTE('Quantities Report'!$A2695, CHAR(160), " "))))</f>
        <v/>
      </c>
      <c r="C2695" s="475">
        <f>'Quantities Report'!$D2695</f>
        <v>0</v>
      </c>
    </row>
    <row r="2696" spans="1:3" x14ac:dyDescent="0.25">
      <c r="A2696" s="532" t="str">
        <f>IF(ISNUMBER(VALUE(SUBSTITUTE('Quantities Report'!$A2696,"+",""))), VALUE(SUBSTITUTE('Quantities Report'!$A2696,"+","")),IF('Quantities Report'!$A2696="Totals:","End of Project",$A2695))</f>
        <v>Station</v>
      </c>
      <c r="B2696" s="473" t="str">
        <f>IF(ISNUMBER('Quantities Report'!$A2696), "",TRIM(CLEAN(SUBSTITUTE('Quantities Report'!$A2696, CHAR(160), " "))))</f>
        <v/>
      </c>
      <c r="C2696" s="475">
        <f>'Quantities Report'!$D2696</f>
        <v>0</v>
      </c>
    </row>
    <row r="2697" spans="1:3" x14ac:dyDescent="0.25">
      <c r="A2697" s="532" t="str">
        <f>IF(ISNUMBER(VALUE(SUBSTITUTE('Quantities Report'!$A2697,"+",""))), VALUE(SUBSTITUTE('Quantities Report'!$A2697,"+","")),IF('Quantities Report'!$A2697="Totals:","End of Project",$A2696))</f>
        <v>Station</v>
      </c>
      <c r="B2697" s="473" t="str">
        <f>IF(ISNUMBER('Quantities Report'!$A2697), "",TRIM(CLEAN(SUBSTITUTE('Quantities Report'!$A2697, CHAR(160), " "))))</f>
        <v/>
      </c>
      <c r="C2697" s="475">
        <f>'Quantities Report'!$D2697</f>
        <v>0</v>
      </c>
    </row>
    <row r="2698" spans="1:3" x14ac:dyDescent="0.25">
      <c r="A2698" s="532" t="str">
        <f>IF(ISNUMBER(VALUE(SUBSTITUTE('Quantities Report'!$A2698,"+",""))), VALUE(SUBSTITUTE('Quantities Report'!$A2698,"+","")),IF('Quantities Report'!$A2698="Totals:","End of Project",$A2697))</f>
        <v>Station</v>
      </c>
      <c r="B2698" s="473" t="str">
        <f>IF(ISNUMBER('Quantities Report'!$A2698), "",TRIM(CLEAN(SUBSTITUTE('Quantities Report'!$A2698, CHAR(160), " "))))</f>
        <v/>
      </c>
      <c r="C2698" s="475">
        <f>'Quantities Report'!$D2698</f>
        <v>0</v>
      </c>
    </row>
    <row r="2699" spans="1:3" x14ac:dyDescent="0.25">
      <c r="A2699" s="532" t="str">
        <f>IF(ISNUMBER(VALUE(SUBSTITUTE('Quantities Report'!$A2699,"+",""))), VALUE(SUBSTITUTE('Quantities Report'!$A2699,"+","")),IF('Quantities Report'!$A2699="Totals:","End of Project",$A2698))</f>
        <v>Station</v>
      </c>
      <c r="B2699" s="473" t="str">
        <f>IF(ISNUMBER('Quantities Report'!$A2699), "",TRIM(CLEAN(SUBSTITUTE('Quantities Report'!$A2699, CHAR(160), " "))))</f>
        <v/>
      </c>
      <c r="C2699" s="475">
        <f>'Quantities Report'!$D2699</f>
        <v>0</v>
      </c>
    </row>
    <row r="2700" spans="1:3" x14ac:dyDescent="0.25">
      <c r="A2700" s="532" t="str">
        <f>IF(ISNUMBER(VALUE(SUBSTITUTE('Quantities Report'!$A2700,"+",""))), VALUE(SUBSTITUTE('Quantities Report'!$A2700,"+","")),IF('Quantities Report'!$A2700="Totals:","End of Project",$A2699))</f>
        <v>Station</v>
      </c>
      <c r="B2700" s="473" t="str">
        <f>IF(ISNUMBER('Quantities Report'!$A2700), "",TRIM(CLEAN(SUBSTITUTE('Quantities Report'!$A2700, CHAR(160), " "))))</f>
        <v/>
      </c>
      <c r="C2700" s="475">
        <f>'Quantities Report'!$D2700</f>
        <v>0</v>
      </c>
    </row>
    <row r="2701" spans="1:3" x14ac:dyDescent="0.25">
      <c r="A2701" s="532" t="str">
        <f>IF(ISNUMBER(VALUE(SUBSTITUTE('Quantities Report'!$A2701,"+",""))), VALUE(SUBSTITUTE('Quantities Report'!$A2701,"+","")),IF('Quantities Report'!$A2701="Totals:","End of Project",$A2700))</f>
        <v>Station</v>
      </c>
      <c r="B2701" s="473" t="str">
        <f>IF(ISNUMBER('Quantities Report'!$A2701), "",TRIM(CLEAN(SUBSTITUTE('Quantities Report'!$A2701, CHAR(160), " "))))</f>
        <v/>
      </c>
      <c r="C2701" s="475">
        <f>'Quantities Report'!$D2701</f>
        <v>0</v>
      </c>
    </row>
    <row r="2702" spans="1:3" x14ac:dyDescent="0.25">
      <c r="A2702" s="532" t="str">
        <f>IF(ISNUMBER(VALUE(SUBSTITUTE('Quantities Report'!$A2702,"+",""))), VALUE(SUBSTITUTE('Quantities Report'!$A2702,"+","")),IF('Quantities Report'!$A2702="Totals:","End of Project",$A2701))</f>
        <v>Station</v>
      </c>
      <c r="B2702" s="473" t="str">
        <f>IF(ISNUMBER('Quantities Report'!$A2702), "",TRIM(CLEAN(SUBSTITUTE('Quantities Report'!$A2702, CHAR(160), " "))))</f>
        <v/>
      </c>
      <c r="C2702" s="475">
        <f>'Quantities Report'!$D2702</f>
        <v>0</v>
      </c>
    </row>
    <row r="2703" spans="1:3" x14ac:dyDescent="0.25">
      <c r="A2703" s="532" t="str">
        <f>IF(ISNUMBER(VALUE(SUBSTITUTE('Quantities Report'!$A2703,"+",""))), VALUE(SUBSTITUTE('Quantities Report'!$A2703,"+","")),IF('Quantities Report'!$A2703="Totals:","End of Project",$A2702))</f>
        <v>Station</v>
      </c>
      <c r="B2703" s="473" t="str">
        <f>IF(ISNUMBER('Quantities Report'!$A2703), "",TRIM(CLEAN(SUBSTITUTE('Quantities Report'!$A2703, CHAR(160), " "))))</f>
        <v/>
      </c>
      <c r="C2703" s="475">
        <f>'Quantities Report'!$D2703</f>
        <v>0</v>
      </c>
    </row>
    <row r="2704" spans="1:3" x14ac:dyDescent="0.25">
      <c r="A2704" s="532" t="str">
        <f>IF(ISNUMBER(VALUE(SUBSTITUTE('Quantities Report'!$A2704,"+",""))), VALUE(SUBSTITUTE('Quantities Report'!$A2704,"+","")),IF('Quantities Report'!$A2704="Totals:","End of Project",$A2703))</f>
        <v>Station</v>
      </c>
      <c r="B2704" s="473" t="str">
        <f>IF(ISNUMBER('Quantities Report'!$A2704), "",TRIM(CLEAN(SUBSTITUTE('Quantities Report'!$A2704, CHAR(160), " "))))</f>
        <v/>
      </c>
      <c r="C2704" s="475">
        <f>'Quantities Report'!$D2704</f>
        <v>0</v>
      </c>
    </row>
    <row r="2705" spans="1:3" x14ac:dyDescent="0.25">
      <c r="A2705" s="532" t="str">
        <f>IF(ISNUMBER(VALUE(SUBSTITUTE('Quantities Report'!$A2705,"+",""))), VALUE(SUBSTITUTE('Quantities Report'!$A2705,"+","")),IF('Quantities Report'!$A2705="Totals:","End of Project",$A2704))</f>
        <v>Station</v>
      </c>
      <c r="B2705" s="473" t="str">
        <f>IF(ISNUMBER('Quantities Report'!$A2705), "",TRIM(CLEAN(SUBSTITUTE('Quantities Report'!$A2705, CHAR(160), " "))))</f>
        <v/>
      </c>
      <c r="C2705" s="475">
        <f>'Quantities Report'!$D2705</f>
        <v>0</v>
      </c>
    </row>
    <row r="2706" spans="1:3" x14ac:dyDescent="0.25">
      <c r="A2706" s="532" t="str">
        <f>IF(ISNUMBER(VALUE(SUBSTITUTE('Quantities Report'!$A2706,"+",""))), VALUE(SUBSTITUTE('Quantities Report'!$A2706,"+","")),IF('Quantities Report'!$A2706="Totals:","End of Project",$A2705))</f>
        <v>Station</v>
      </c>
      <c r="B2706" s="473" t="str">
        <f>IF(ISNUMBER('Quantities Report'!$A2706), "",TRIM(CLEAN(SUBSTITUTE('Quantities Report'!$A2706, CHAR(160), " "))))</f>
        <v/>
      </c>
      <c r="C2706" s="475">
        <f>'Quantities Report'!$D2706</f>
        <v>0</v>
      </c>
    </row>
    <row r="2707" spans="1:3" x14ac:dyDescent="0.25">
      <c r="A2707" s="532" t="str">
        <f>IF(ISNUMBER(VALUE(SUBSTITUTE('Quantities Report'!$A2707,"+",""))), VALUE(SUBSTITUTE('Quantities Report'!$A2707,"+","")),IF('Quantities Report'!$A2707="Totals:","End of Project",$A2706))</f>
        <v>Station</v>
      </c>
      <c r="B2707" s="473" t="str">
        <f>IF(ISNUMBER('Quantities Report'!$A2707), "",TRIM(CLEAN(SUBSTITUTE('Quantities Report'!$A2707, CHAR(160), " "))))</f>
        <v/>
      </c>
      <c r="C2707" s="475">
        <f>'Quantities Report'!$D2707</f>
        <v>0</v>
      </c>
    </row>
    <row r="2708" spans="1:3" x14ac:dyDescent="0.25">
      <c r="A2708" s="532" t="str">
        <f>IF(ISNUMBER(VALUE(SUBSTITUTE('Quantities Report'!$A2708,"+",""))), VALUE(SUBSTITUTE('Quantities Report'!$A2708,"+","")),IF('Quantities Report'!$A2708="Totals:","End of Project",$A2707))</f>
        <v>Station</v>
      </c>
      <c r="B2708" s="473" t="str">
        <f>IF(ISNUMBER('Quantities Report'!$A2708), "",TRIM(CLEAN(SUBSTITUTE('Quantities Report'!$A2708, CHAR(160), " "))))</f>
        <v/>
      </c>
      <c r="C2708" s="475">
        <f>'Quantities Report'!$D2708</f>
        <v>0</v>
      </c>
    </row>
    <row r="2709" spans="1:3" x14ac:dyDescent="0.25">
      <c r="A2709" s="532" t="str">
        <f>IF(ISNUMBER(VALUE(SUBSTITUTE('Quantities Report'!$A2709,"+",""))), VALUE(SUBSTITUTE('Quantities Report'!$A2709,"+","")),IF('Quantities Report'!$A2709="Totals:","End of Project",$A2708))</f>
        <v>Station</v>
      </c>
      <c r="B2709" s="473" t="str">
        <f>IF(ISNUMBER('Quantities Report'!$A2709), "",TRIM(CLEAN(SUBSTITUTE('Quantities Report'!$A2709, CHAR(160), " "))))</f>
        <v/>
      </c>
      <c r="C2709" s="475">
        <f>'Quantities Report'!$D2709</f>
        <v>0</v>
      </c>
    </row>
    <row r="2710" spans="1:3" x14ac:dyDescent="0.25">
      <c r="A2710" s="532" t="str">
        <f>IF(ISNUMBER(VALUE(SUBSTITUTE('Quantities Report'!$A2710,"+",""))), VALUE(SUBSTITUTE('Quantities Report'!$A2710,"+","")),IF('Quantities Report'!$A2710="Totals:","End of Project",$A2709))</f>
        <v>Station</v>
      </c>
      <c r="B2710" s="473" t="str">
        <f>IF(ISNUMBER('Quantities Report'!$A2710), "",TRIM(CLEAN(SUBSTITUTE('Quantities Report'!$A2710, CHAR(160), " "))))</f>
        <v/>
      </c>
      <c r="C2710" s="475">
        <f>'Quantities Report'!$D2710</f>
        <v>0</v>
      </c>
    </row>
    <row r="2711" spans="1:3" x14ac:dyDescent="0.25">
      <c r="A2711" s="532" t="str">
        <f>IF(ISNUMBER(VALUE(SUBSTITUTE('Quantities Report'!$A2711,"+",""))), VALUE(SUBSTITUTE('Quantities Report'!$A2711,"+","")),IF('Quantities Report'!$A2711="Totals:","End of Project",$A2710))</f>
        <v>Station</v>
      </c>
      <c r="B2711" s="473" t="str">
        <f>IF(ISNUMBER('Quantities Report'!$A2711), "",TRIM(CLEAN(SUBSTITUTE('Quantities Report'!$A2711, CHAR(160), " "))))</f>
        <v/>
      </c>
      <c r="C2711" s="475">
        <f>'Quantities Report'!$D2711</f>
        <v>0</v>
      </c>
    </row>
    <row r="2712" spans="1:3" x14ac:dyDescent="0.25">
      <c r="A2712" s="532" t="str">
        <f>IF(ISNUMBER(VALUE(SUBSTITUTE('Quantities Report'!$A2712,"+",""))), VALUE(SUBSTITUTE('Quantities Report'!$A2712,"+","")),IF('Quantities Report'!$A2712="Totals:","End of Project",$A2711))</f>
        <v>Station</v>
      </c>
      <c r="B2712" s="473" t="str">
        <f>IF(ISNUMBER('Quantities Report'!$A2712), "",TRIM(CLEAN(SUBSTITUTE('Quantities Report'!$A2712, CHAR(160), " "))))</f>
        <v/>
      </c>
      <c r="C2712" s="475">
        <f>'Quantities Report'!$D2712</f>
        <v>0</v>
      </c>
    </row>
    <row r="2713" spans="1:3" x14ac:dyDescent="0.25">
      <c r="A2713" s="532" t="str">
        <f>IF(ISNUMBER(VALUE(SUBSTITUTE('Quantities Report'!$A2713,"+",""))), VALUE(SUBSTITUTE('Quantities Report'!$A2713,"+","")),IF('Quantities Report'!$A2713="Totals:","End of Project",$A2712))</f>
        <v>Station</v>
      </c>
      <c r="B2713" s="473" t="str">
        <f>IF(ISNUMBER('Quantities Report'!$A2713), "",TRIM(CLEAN(SUBSTITUTE('Quantities Report'!$A2713, CHAR(160), " "))))</f>
        <v/>
      </c>
      <c r="C2713" s="475">
        <f>'Quantities Report'!$D2713</f>
        <v>0</v>
      </c>
    </row>
    <row r="2714" spans="1:3" x14ac:dyDescent="0.25">
      <c r="A2714" s="532" t="str">
        <f>IF(ISNUMBER(VALUE(SUBSTITUTE('Quantities Report'!$A2714,"+",""))), VALUE(SUBSTITUTE('Quantities Report'!$A2714,"+","")),IF('Quantities Report'!$A2714="Totals:","End of Project",$A2713))</f>
        <v>Station</v>
      </c>
      <c r="B2714" s="473" t="str">
        <f>IF(ISNUMBER('Quantities Report'!$A2714), "",TRIM(CLEAN(SUBSTITUTE('Quantities Report'!$A2714, CHAR(160), " "))))</f>
        <v/>
      </c>
      <c r="C2714" s="475">
        <f>'Quantities Report'!$D2714</f>
        <v>0</v>
      </c>
    </row>
    <row r="2715" spans="1:3" x14ac:dyDescent="0.25">
      <c r="A2715" s="532" t="str">
        <f>IF(ISNUMBER(VALUE(SUBSTITUTE('Quantities Report'!$A2715,"+",""))), VALUE(SUBSTITUTE('Quantities Report'!$A2715,"+","")),IF('Quantities Report'!$A2715="Totals:","End of Project",$A2714))</f>
        <v>Station</v>
      </c>
      <c r="B2715" s="473" t="str">
        <f>IF(ISNUMBER('Quantities Report'!$A2715), "",TRIM(CLEAN(SUBSTITUTE('Quantities Report'!$A2715, CHAR(160), " "))))</f>
        <v/>
      </c>
      <c r="C2715" s="475">
        <f>'Quantities Report'!$D2715</f>
        <v>0</v>
      </c>
    </row>
    <row r="2716" spans="1:3" x14ac:dyDescent="0.25">
      <c r="A2716" s="532" t="str">
        <f>IF(ISNUMBER(VALUE(SUBSTITUTE('Quantities Report'!$A2716,"+",""))), VALUE(SUBSTITUTE('Quantities Report'!$A2716,"+","")),IF('Quantities Report'!$A2716="Totals:","End of Project",$A2715))</f>
        <v>Station</v>
      </c>
      <c r="B2716" s="473" t="str">
        <f>IF(ISNUMBER('Quantities Report'!$A2716), "",TRIM(CLEAN(SUBSTITUTE('Quantities Report'!$A2716, CHAR(160), " "))))</f>
        <v/>
      </c>
      <c r="C2716" s="475">
        <f>'Quantities Report'!$D2716</f>
        <v>0</v>
      </c>
    </row>
    <row r="2717" spans="1:3" x14ac:dyDescent="0.25">
      <c r="A2717" s="532" t="str">
        <f>IF(ISNUMBER(VALUE(SUBSTITUTE('Quantities Report'!$A2717,"+",""))), VALUE(SUBSTITUTE('Quantities Report'!$A2717,"+","")),IF('Quantities Report'!$A2717="Totals:","End of Project",$A2716))</f>
        <v>Station</v>
      </c>
      <c r="B2717" s="473" t="str">
        <f>IF(ISNUMBER('Quantities Report'!$A2717), "",TRIM(CLEAN(SUBSTITUTE('Quantities Report'!$A2717, CHAR(160), " "))))</f>
        <v/>
      </c>
      <c r="C2717" s="475">
        <f>'Quantities Report'!$D2717</f>
        <v>0</v>
      </c>
    </row>
    <row r="2718" spans="1:3" x14ac:dyDescent="0.25">
      <c r="A2718" s="532" t="str">
        <f>IF(ISNUMBER(VALUE(SUBSTITUTE('Quantities Report'!$A2718,"+",""))), VALUE(SUBSTITUTE('Quantities Report'!$A2718,"+","")),IF('Quantities Report'!$A2718="Totals:","End of Project",$A2717))</f>
        <v>Station</v>
      </c>
      <c r="B2718" s="473" t="str">
        <f>IF(ISNUMBER('Quantities Report'!$A2718), "",TRIM(CLEAN(SUBSTITUTE('Quantities Report'!$A2718, CHAR(160), " "))))</f>
        <v/>
      </c>
      <c r="C2718" s="475">
        <f>'Quantities Report'!$D2718</f>
        <v>0</v>
      </c>
    </row>
    <row r="2719" spans="1:3" x14ac:dyDescent="0.25">
      <c r="A2719" s="532" t="str">
        <f>IF(ISNUMBER(VALUE(SUBSTITUTE('Quantities Report'!$A2719,"+",""))), VALUE(SUBSTITUTE('Quantities Report'!$A2719,"+","")),IF('Quantities Report'!$A2719="Totals:","End of Project",$A2718))</f>
        <v>Station</v>
      </c>
      <c r="B2719" s="473" t="str">
        <f>IF(ISNUMBER('Quantities Report'!$A2719), "",TRIM(CLEAN(SUBSTITUTE('Quantities Report'!$A2719, CHAR(160), " "))))</f>
        <v/>
      </c>
      <c r="C2719" s="475">
        <f>'Quantities Report'!$D2719</f>
        <v>0</v>
      </c>
    </row>
    <row r="2720" spans="1:3" x14ac:dyDescent="0.25">
      <c r="A2720" s="532" t="str">
        <f>IF(ISNUMBER(VALUE(SUBSTITUTE('Quantities Report'!$A2720,"+",""))), VALUE(SUBSTITUTE('Quantities Report'!$A2720,"+","")),IF('Quantities Report'!$A2720="Totals:","End of Project",$A2719))</f>
        <v>Station</v>
      </c>
      <c r="B2720" s="473" t="str">
        <f>IF(ISNUMBER('Quantities Report'!$A2720), "",TRIM(CLEAN(SUBSTITUTE('Quantities Report'!$A2720, CHAR(160), " "))))</f>
        <v/>
      </c>
      <c r="C2720" s="475">
        <f>'Quantities Report'!$D2720</f>
        <v>0</v>
      </c>
    </row>
    <row r="2721" spans="1:3" x14ac:dyDescent="0.25">
      <c r="A2721" s="532" t="str">
        <f>IF(ISNUMBER(VALUE(SUBSTITUTE('Quantities Report'!$A2721,"+",""))), VALUE(SUBSTITUTE('Quantities Report'!$A2721,"+","")),IF('Quantities Report'!$A2721="Totals:","End of Project",$A2720))</f>
        <v>Station</v>
      </c>
      <c r="B2721" s="473" t="str">
        <f>IF(ISNUMBER('Quantities Report'!$A2721), "",TRIM(CLEAN(SUBSTITUTE('Quantities Report'!$A2721, CHAR(160), " "))))</f>
        <v/>
      </c>
      <c r="C2721" s="475">
        <f>'Quantities Report'!$D2721</f>
        <v>0</v>
      </c>
    </row>
    <row r="2722" spans="1:3" x14ac:dyDescent="0.25">
      <c r="A2722" s="532" t="str">
        <f>IF(ISNUMBER(VALUE(SUBSTITUTE('Quantities Report'!$A2722,"+",""))), VALUE(SUBSTITUTE('Quantities Report'!$A2722,"+","")),IF('Quantities Report'!$A2722="Totals:","End of Project",$A2721))</f>
        <v>Station</v>
      </c>
      <c r="B2722" s="473" t="str">
        <f>IF(ISNUMBER('Quantities Report'!$A2722), "",TRIM(CLEAN(SUBSTITUTE('Quantities Report'!$A2722, CHAR(160), " "))))</f>
        <v/>
      </c>
      <c r="C2722" s="475">
        <f>'Quantities Report'!$D2722</f>
        <v>0</v>
      </c>
    </row>
    <row r="2723" spans="1:3" x14ac:dyDescent="0.25">
      <c r="A2723" s="532" t="str">
        <f>IF(ISNUMBER(VALUE(SUBSTITUTE('Quantities Report'!$A2723,"+",""))), VALUE(SUBSTITUTE('Quantities Report'!$A2723,"+","")),IF('Quantities Report'!$A2723="Totals:","End of Project",$A2722))</f>
        <v>Station</v>
      </c>
      <c r="B2723" s="473" t="str">
        <f>IF(ISNUMBER('Quantities Report'!$A2723), "",TRIM(CLEAN(SUBSTITUTE('Quantities Report'!$A2723, CHAR(160), " "))))</f>
        <v/>
      </c>
      <c r="C2723" s="475">
        <f>'Quantities Report'!$D2723</f>
        <v>0</v>
      </c>
    </row>
    <row r="2724" spans="1:3" x14ac:dyDescent="0.25">
      <c r="A2724" s="532" t="str">
        <f>IF(ISNUMBER(VALUE(SUBSTITUTE('Quantities Report'!$A2724,"+",""))), VALUE(SUBSTITUTE('Quantities Report'!$A2724,"+","")),IF('Quantities Report'!$A2724="Totals:","End of Project",$A2723))</f>
        <v>Station</v>
      </c>
      <c r="B2724" s="473" t="str">
        <f>IF(ISNUMBER('Quantities Report'!$A2724), "",TRIM(CLEAN(SUBSTITUTE('Quantities Report'!$A2724, CHAR(160), " "))))</f>
        <v/>
      </c>
      <c r="C2724" s="475">
        <f>'Quantities Report'!$D2724</f>
        <v>0</v>
      </c>
    </row>
    <row r="2725" spans="1:3" x14ac:dyDescent="0.25">
      <c r="A2725" s="532" t="str">
        <f>IF(ISNUMBER(VALUE(SUBSTITUTE('Quantities Report'!$A2725,"+",""))), VALUE(SUBSTITUTE('Quantities Report'!$A2725,"+","")),IF('Quantities Report'!$A2725="Totals:","End of Project",$A2724))</f>
        <v>Station</v>
      </c>
      <c r="B2725" s="473" t="str">
        <f>IF(ISNUMBER('Quantities Report'!$A2725), "",TRIM(CLEAN(SUBSTITUTE('Quantities Report'!$A2725, CHAR(160), " "))))</f>
        <v/>
      </c>
      <c r="C2725" s="475">
        <f>'Quantities Report'!$D2725</f>
        <v>0</v>
      </c>
    </row>
    <row r="2726" spans="1:3" x14ac:dyDescent="0.25">
      <c r="A2726" s="532" t="str">
        <f>IF(ISNUMBER(VALUE(SUBSTITUTE('Quantities Report'!$A2726,"+",""))), VALUE(SUBSTITUTE('Quantities Report'!$A2726,"+","")),IF('Quantities Report'!$A2726="Totals:","End of Project",$A2725))</f>
        <v>Station</v>
      </c>
      <c r="B2726" s="473" t="str">
        <f>IF(ISNUMBER('Quantities Report'!$A2726), "",TRIM(CLEAN(SUBSTITUTE('Quantities Report'!$A2726, CHAR(160), " "))))</f>
        <v/>
      </c>
      <c r="C2726" s="475">
        <f>'Quantities Report'!$D2726</f>
        <v>0</v>
      </c>
    </row>
    <row r="2727" spans="1:3" x14ac:dyDescent="0.25">
      <c r="A2727" s="532" t="str">
        <f>IF(ISNUMBER(VALUE(SUBSTITUTE('Quantities Report'!$A2727,"+",""))), VALUE(SUBSTITUTE('Quantities Report'!$A2727,"+","")),IF('Quantities Report'!$A2727="Totals:","End of Project",$A2726))</f>
        <v>Station</v>
      </c>
      <c r="B2727" s="473" t="str">
        <f>IF(ISNUMBER('Quantities Report'!$A2727), "",TRIM(CLEAN(SUBSTITUTE('Quantities Report'!$A2727, CHAR(160), " "))))</f>
        <v/>
      </c>
      <c r="C2727" s="475">
        <f>'Quantities Report'!$D2727</f>
        <v>0</v>
      </c>
    </row>
    <row r="2728" spans="1:3" x14ac:dyDescent="0.25">
      <c r="A2728" s="532" t="str">
        <f>IF(ISNUMBER(VALUE(SUBSTITUTE('Quantities Report'!$A2728,"+",""))), VALUE(SUBSTITUTE('Quantities Report'!$A2728,"+","")),IF('Quantities Report'!$A2728="Totals:","End of Project",$A2727))</f>
        <v>Station</v>
      </c>
      <c r="B2728" s="473" t="str">
        <f>IF(ISNUMBER('Quantities Report'!$A2728), "",TRIM(CLEAN(SUBSTITUTE('Quantities Report'!$A2728, CHAR(160), " "))))</f>
        <v/>
      </c>
      <c r="C2728" s="475">
        <f>'Quantities Report'!$D2728</f>
        <v>0</v>
      </c>
    </row>
    <row r="2729" spans="1:3" x14ac:dyDescent="0.25">
      <c r="A2729" s="532" t="str">
        <f>IF(ISNUMBER(VALUE(SUBSTITUTE('Quantities Report'!$A2729,"+",""))), VALUE(SUBSTITUTE('Quantities Report'!$A2729,"+","")),IF('Quantities Report'!$A2729="Totals:","End of Project",$A2728))</f>
        <v>Station</v>
      </c>
      <c r="B2729" s="473" t="str">
        <f>IF(ISNUMBER('Quantities Report'!$A2729), "",TRIM(CLEAN(SUBSTITUTE('Quantities Report'!$A2729, CHAR(160), " "))))</f>
        <v/>
      </c>
      <c r="C2729" s="475">
        <f>'Quantities Report'!$D2729</f>
        <v>0</v>
      </c>
    </row>
    <row r="2730" spans="1:3" x14ac:dyDescent="0.25">
      <c r="A2730" s="532" t="str">
        <f>IF(ISNUMBER(VALUE(SUBSTITUTE('Quantities Report'!$A2730,"+",""))), VALUE(SUBSTITUTE('Quantities Report'!$A2730,"+","")),IF('Quantities Report'!$A2730="Totals:","End of Project",$A2729))</f>
        <v>Station</v>
      </c>
      <c r="B2730" s="473" t="str">
        <f>IF(ISNUMBER('Quantities Report'!$A2730), "",TRIM(CLEAN(SUBSTITUTE('Quantities Report'!$A2730, CHAR(160), " "))))</f>
        <v/>
      </c>
      <c r="C2730" s="475">
        <f>'Quantities Report'!$D2730</f>
        <v>0</v>
      </c>
    </row>
    <row r="2731" spans="1:3" x14ac:dyDescent="0.25">
      <c r="A2731" s="532" t="str">
        <f>IF(ISNUMBER(VALUE(SUBSTITUTE('Quantities Report'!$A2731,"+",""))), VALUE(SUBSTITUTE('Quantities Report'!$A2731,"+","")),IF('Quantities Report'!$A2731="Totals:","End of Project",$A2730))</f>
        <v>Station</v>
      </c>
      <c r="B2731" s="473" t="str">
        <f>IF(ISNUMBER('Quantities Report'!$A2731), "",TRIM(CLEAN(SUBSTITUTE('Quantities Report'!$A2731, CHAR(160), " "))))</f>
        <v/>
      </c>
      <c r="C2731" s="475">
        <f>'Quantities Report'!$D2731</f>
        <v>0</v>
      </c>
    </row>
    <row r="2732" spans="1:3" x14ac:dyDescent="0.25">
      <c r="A2732" s="532" t="str">
        <f>IF(ISNUMBER(VALUE(SUBSTITUTE('Quantities Report'!$A2732,"+",""))), VALUE(SUBSTITUTE('Quantities Report'!$A2732,"+","")),IF('Quantities Report'!$A2732="Totals:","End of Project",$A2731))</f>
        <v>Station</v>
      </c>
      <c r="B2732" s="473" t="str">
        <f>IF(ISNUMBER('Quantities Report'!$A2732), "",TRIM(CLEAN(SUBSTITUTE('Quantities Report'!$A2732, CHAR(160), " "))))</f>
        <v/>
      </c>
      <c r="C2732" s="475">
        <f>'Quantities Report'!$D2732</f>
        <v>0</v>
      </c>
    </row>
    <row r="2733" spans="1:3" x14ac:dyDescent="0.25">
      <c r="A2733" s="532" t="str">
        <f>IF(ISNUMBER(VALUE(SUBSTITUTE('Quantities Report'!$A2733,"+",""))), VALUE(SUBSTITUTE('Quantities Report'!$A2733,"+","")),IF('Quantities Report'!$A2733="Totals:","End of Project",$A2732))</f>
        <v>Station</v>
      </c>
      <c r="B2733" s="473" t="str">
        <f>IF(ISNUMBER('Quantities Report'!$A2733), "",TRIM(CLEAN(SUBSTITUTE('Quantities Report'!$A2733, CHAR(160), " "))))</f>
        <v/>
      </c>
      <c r="C2733" s="475">
        <f>'Quantities Report'!$D2733</f>
        <v>0</v>
      </c>
    </row>
    <row r="2734" spans="1:3" x14ac:dyDescent="0.25">
      <c r="A2734" s="532" t="str">
        <f>IF(ISNUMBER(VALUE(SUBSTITUTE('Quantities Report'!$A2734,"+",""))), VALUE(SUBSTITUTE('Quantities Report'!$A2734,"+","")),IF('Quantities Report'!$A2734="Totals:","End of Project",$A2733))</f>
        <v>Station</v>
      </c>
      <c r="B2734" s="473" t="str">
        <f>IF(ISNUMBER('Quantities Report'!$A2734), "",TRIM(CLEAN(SUBSTITUTE('Quantities Report'!$A2734, CHAR(160), " "))))</f>
        <v/>
      </c>
      <c r="C2734" s="475">
        <f>'Quantities Report'!$D2734</f>
        <v>0</v>
      </c>
    </row>
    <row r="2735" spans="1:3" x14ac:dyDescent="0.25">
      <c r="A2735" s="532" t="str">
        <f>IF(ISNUMBER(VALUE(SUBSTITUTE('Quantities Report'!$A2735,"+",""))), VALUE(SUBSTITUTE('Quantities Report'!$A2735,"+","")),IF('Quantities Report'!$A2735="Totals:","End of Project",$A2734))</f>
        <v>Station</v>
      </c>
      <c r="B2735" s="473" t="str">
        <f>IF(ISNUMBER('Quantities Report'!$A2735), "",TRIM(CLEAN(SUBSTITUTE('Quantities Report'!$A2735, CHAR(160), " "))))</f>
        <v/>
      </c>
      <c r="C2735" s="475">
        <f>'Quantities Report'!$D2735</f>
        <v>0</v>
      </c>
    </row>
    <row r="2736" spans="1:3" x14ac:dyDescent="0.25">
      <c r="A2736" s="532" t="str">
        <f>IF(ISNUMBER(VALUE(SUBSTITUTE('Quantities Report'!$A2736,"+",""))), VALUE(SUBSTITUTE('Quantities Report'!$A2736,"+","")),IF('Quantities Report'!$A2736="Totals:","End of Project",$A2735))</f>
        <v>Station</v>
      </c>
      <c r="B2736" s="473" t="str">
        <f>IF(ISNUMBER('Quantities Report'!$A2736), "",TRIM(CLEAN(SUBSTITUTE('Quantities Report'!$A2736, CHAR(160), " "))))</f>
        <v/>
      </c>
      <c r="C2736" s="475">
        <f>'Quantities Report'!$D2736</f>
        <v>0</v>
      </c>
    </row>
    <row r="2737" spans="1:3" x14ac:dyDescent="0.25">
      <c r="A2737" s="532" t="str">
        <f>IF(ISNUMBER(VALUE(SUBSTITUTE('Quantities Report'!$A2737,"+",""))), VALUE(SUBSTITUTE('Quantities Report'!$A2737,"+","")),IF('Quantities Report'!$A2737="Totals:","End of Project",$A2736))</f>
        <v>Station</v>
      </c>
      <c r="B2737" s="473" t="str">
        <f>IF(ISNUMBER('Quantities Report'!$A2737), "",TRIM(CLEAN(SUBSTITUTE('Quantities Report'!$A2737, CHAR(160), " "))))</f>
        <v/>
      </c>
      <c r="C2737" s="475">
        <f>'Quantities Report'!$D2737</f>
        <v>0</v>
      </c>
    </row>
    <row r="2738" spans="1:3" x14ac:dyDescent="0.25">
      <c r="A2738" s="532" t="str">
        <f>IF(ISNUMBER(VALUE(SUBSTITUTE('Quantities Report'!$A2738,"+",""))), VALUE(SUBSTITUTE('Quantities Report'!$A2738,"+","")),IF('Quantities Report'!$A2738="Totals:","End of Project",$A2737))</f>
        <v>Station</v>
      </c>
      <c r="B2738" s="473" t="str">
        <f>IF(ISNUMBER('Quantities Report'!$A2738), "",TRIM(CLEAN(SUBSTITUTE('Quantities Report'!$A2738, CHAR(160), " "))))</f>
        <v/>
      </c>
      <c r="C2738" s="475">
        <f>'Quantities Report'!$D2738</f>
        <v>0</v>
      </c>
    </row>
    <row r="2739" spans="1:3" x14ac:dyDescent="0.25">
      <c r="A2739" s="532" t="str">
        <f>IF(ISNUMBER(VALUE(SUBSTITUTE('Quantities Report'!$A2739,"+",""))), VALUE(SUBSTITUTE('Quantities Report'!$A2739,"+","")),IF('Quantities Report'!$A2739="Totals:","End of Project",$A2738))</f>
        <v>Station</v>
      </c>
      <c r="B2739" s="473" t="str">
        <f>IF(ISNUMBER('Quantities Report'!$A2739), "",TRIM(CLEAN(SUBSTITUTE('Quantities Report'!$A2739, CHAR(160), " "))))</f>
        <v/>
      </c>
      <c r="C2739" s="475">
        <f>'Quantities Report'!$D2739</f>
        <v>0</v>
      </c>
    </row>
    <row r="2740" spans="1:3" x14ac:dyDescent="0.25">
      <c r="A2740" s="532" t="str">
        <f>IF(ISNUMBER(VALUE(SUBSTITUTE('Quantities Report'!$A2740,"+",""))), VALUE(SUBSTITUTE('Quantities Report'!$A2740,"+","")),IF('Quantities Report'!$A2740="Totals:","End of Project",$A2739))</f>
        <v>Station</v>
      </c>
      <c r="B2740" s="473" t="str">
        <f>IF(ISNUMBER('Quantities Report'!$A2740), "",TRIM(CLEAN(SUBSTITUTE('Quantities Report'!$A2740, CHAR(160), " "))))</f>
        <v/>
      </c>
      <c r="C2740" s="475">
        <f>'Quantities Report'!$D2740</f>
        <v>0</v>
      </c>
    </row>
    <row r="2741" spans="1:3" x14ac:dyDescent="0.25">
      <c r="A2741" s="532" t="str">
        <f>IF(ISNUMBER(VALUE(SUBSTITUTE('Quantities Report'!$A2741,"+",""))), VALUE(SUBSTITUTE('Quantities Report'!$A2741,"+","")),IF('Quantities Report'!$A2741="Totals:","End of Project",$A2740))</f>
        <v>Station</v>
      </c>
      <c r="B2741" s="473" t="str">
        <f>IF(ISNUMBER('Quantities Report'!$A2741), "",TRIM(CLEAN(SUBSTITUTE('Quantities Report'!$A2741, CHAR(160), " "))))</f>
        <v/>
      </c>
      <c r="C2741" s="475">
        <f>'Quantities Report'!$D2741</f>
        <v>0</v>
      </c>
    </row>
    <row r="2742" spans="1:3" x14ac:dyDescent="0.25">
      <c r="A2742" s="532" t="str">
        <f>IF(ISNUMBER(VALUE(SUBSTITUTE('Quantities Report'!$A2742,"+",""))), VALUE(SUBSTITUTE('Quantities Report'!$A2742,"+","")),IF('Quantities Report'!$A2742="Totals:","End of Project",$A2741))</f>
        <v>Station</v>
      </c>
      <c r="B2742" s="473" t="str">
        <f>IF(ISNUMBER('Quantities Report'!$A2742), "",TRIM(CLEAN(SUBSTITUTE('Quantities Report'!$A2742, CHAR(160), " "))))</f>
        <v/>
      </c>
      <c r="C2742" s="475">
        <f>'Quantities Report'!$D2742</f>
        <v>0</v>
      </c>
    </row>
    <row r="2743" spans="1:3" x14ac:dyDescent="0.25">
      <c r="A2743" s="532" t="str">
        <f>IF(ISNUMBER(VALUE(SUBSTITUTE('Quantities Report'!$A2743,"+",""))), VALUE(SUBSTITUTE('Quantities Report'!$A2743,"+","")),IF('Quantities Report'!$A2743="Totals:","End of Project",$A2742))</f>
        <v>Station</v>
      </c>
      <c r="B2743" s="473" t="str">
        <f>IF(ISNUMBER('Quantities Report'!$A2743), "",TRIM(CLEAN(SUBSTITUTE('Quantities Report'!$A2743, CHAR(160), " "))))</f>
        <v/>
      </c>
      <c r="C2743" s="475">
        <f>'Quantities Report'!$D2743</f>
        <v>0</v>
      </c>
    </row>
    <row r="2744" spans="1:3" x14ac:dyDescent="0.25">
      <c r="A2744" s="532" t="str">
        <f>IF(ISNUMBER(VALUE(SUBSTITUTE('Quantities Report'!$A2744,"+",""))), VALUE(SUBSTITUTE('Quantities Report'!$A2744,"+","")),IF('Quantities Report'!$A2744="Totals:","End of Project",$A2743))</f>
        <v>Station</v>
      </c>
      <c r="B2744" s="473" t="str">
        <f>IF(ISNUMBER('Quantities Report'!$A2744), "",TRIM(CLEAN(SUBSTITUTE('Quantities Report'!$A2744, CHAR(160), " "))))</f>
        <v/>
      </c>
      <c r="C2744" s="475">
        <f>'Quantities Report'!$D2744</f>
        <v>0</v>
      </c>
    </row>
    <row r="2745" spans="1:3" x14ac:dyDescent="0.25">
      <c r="A2745" s="532" t="str">
        <f>IF(ISNUMBER(VALUE(SUBSTITUTE('Quantities Report'!$A2745,"+",""))), VALUE(SUBSTITUTE('Quantities Report'!$A2745,"+","")),IF('Quantities Report'!$A2745="Totals:","End of Project",$A2744))</f>
        <v>Station</v>
      </c>
      <c r="B2745" s="473" t="str">
        <f>IF(ISNUMBER('Quantities Report'!$A2745), "",TRIM(CLEAN(SUBSTITUTE('Quantities Report'!$A2745, CHAR(160), " "))))</f>
        <v/>
      </c>
      <c r="C2745" s="475">
        <f>'Quantities Report'!$D2745</f>
        <v>0</v>
      </c>
    </row>
    <row r="2746" spans="1:3" x14ac:dyDescent="0.25">
      <c r="A2746" s="532" t="str">
        <f>IF(ISNUMBER(VALUE(SUBSTITUTE('Quantities Report'!$A2746,"+",""))), VALUE(SUBSTITUTE('Quantities Report'!$A2746,"+","")),IF('Quantities Report'!$A2746="Totals:","End of Project",$A2745))</f>
        <v>Station</v>
      </c>
      <c r="B2746" s="473" t="str">
        <f>IF(ISNUMBER('Quantities Report'!$A2746), "",TRIM(CLEAN(SUBSTITUTE('Quantities Report'!$A2746, CHAR(160), " "))))</f>
        <v/>
      </c>
      <c r="C2746" s="475">
        <f>'Quantities Report'!$D2746</f>
        <v>0</v>
      </c>
    </row>
    <row r="2747" spans="1:3" x14ac:dyDescent="0.25">
      <c r="A2747" s="532" t="str">
        <f>IF(ISNUMBER(VALUE(SUBSTITUTE('Quantities Report'!$A2747,"+",""))), VALUE(SUBSTITUTE('Quantities Report'!$A2747,"+","")),IF('Quantities Report'!$A2747="Totals:","End of Project",$A2746))</f>
        <v>Station</v>
      </c>
      <c r="B2747" s="473" t="str">
        <f>IF(ISNUMBER('Quantities Report'!$A2747), "",TRIM(CLEAN(SUBSTITUTE('Quantities Report'!$A2747, CHAR(160), " "))))</f>
        <v/>
      </c>
      <c r="C2747" s="475">
        <f>'Quantities Report'!$D2747</f>
        <v>0</v>
      </c>
    </row>
    <row r="2748" spans="1:3" x14ac:dyDescent="0.25">
      <c r="A2748" s="532" t="str">
        <f>IF(ISNUMBER(VALUE(SUBSTITUTE('Quantities Report'!$A2748,"+",""))), VALUE(SUBSTITUTE('Quantities Report'!$A2748,"+","")),IF('Quantities Report'!$A2748="Totals:","End of Project",$A2747))</f>
        <v>Station</v>
      </c>
      <c r="B2748" s="473" t="str">
        <f>IF(ISNUMBER('Quantities Report'!$A2748), "",TRIM(CLEAN(SUBSTITUTE('Quantities Report'!$A2748, CHAR(160), " "))))</f>
        <v/>
      </c>
      <c r="C2748" s="475">
        <f>'Quantities Report'!$D2748</f>
        <v>0</v>
      </c>
    </row>
    <row r="2749" spans="1:3" x14ac:dyDescent="0.25">
      <c r="A2749" s="532" t="str">
        <f>IF(ISNUMBER(VALUE(SUBSTITUTE('Quantities Report'!$A2749,"+",""))), VALUE(SUBSTITUTE('Quantities Report'!$A2749,"+","")),IF('Quantities Report'!$A2749="Totals:","End of Project",$A2748))</f>
        <v>Station</v>
      </c>
      <c r="B2749" s="473" t="str">
        <f>IF(ISNUMBER('Quantities Report'!$A2749), "",TRIM(CLEAN(SUBSTITUTE('Quantities Report'!$A2749, CHAR(160), " "))))</f>
        <v/>
      </c>
      <c r="C2749" s="475">
        <f>'Quantities Report'!$D2749</f>
        <v>0</v>
      </c>
    </row>
    <row r="2750" spans="1:3" x14ac:dyDescent="0.25">
      <c r="A2750" s="532" t="str">
        <f>IF(ISNUMBER(VALUE(SUBSTITUTE('Quantities Report'!$A2750,"+",""))), VALUE(SUBSTITUTE('Quantities Report'!$A2750,"+","")),IF('Quantities Report'!$A2750="Totals:","End of Project",$A2749))</f>
        <v>Station</v>
      </c>
      <c r="B2750" s="473" t="str">
        <f>IF(ISNUMBER('Quantities Report'!$A2750), "",TRIM(CLEAN(SUBSTITUTE('Quantities Report'!$A2750, CHAR(160), " "))))</f>
        <v/>
      </c>
      <c r="C2750" s="475">
        <f>'Quantities Report'!$D2750</f>
        <v>0</v>
      </c>
    </row>
    <row r="2751" spans="1:3" x14ac:dyDescent="0.25">
      <c r="A2751" s="532" t="str">
        <f>IF(ISNUMBER(VALUE(SUBSTITUTE('Quantities Report'!$A2751,"+",""))), VALUE(SUBSTITUTE('Quantities Report'!$A2751,"+","")),IF('Quantities Report'!$A2751="Totals:","End of Project",$A2750))</f>
        <v>Station</v>
      </c>
      <c r="B2751" s="473" t="str">
        <f>IF(ISNUMBER('Quantities Report'!$A2751), "",TRIM(CLEAN(SUBSTITUTE('Quantities Report'!$A2751, CHAR(160), " "))))</f>
        <v/>
      </c>
      <c r="C2751" s="475">
        <f>'Quantities Report'!$D2751</f>
        <v>0</v>
      </c>
    </row>
    <row r="2752" spans="1:3" x14ac:dyDescent="0.25">
      <c r="A2752" s="532" t="str">
        <f>IF(ISNUMBER(VALUE(SUBSTITUTE('Quantities Report'!$A2752,"+",""))), VALUE(SUBSTITUTE('Quantities Report'!$A2752,"+","")),IF('Quantities Report'!$A2752="Totals:","End of Project",$A2751))</f>
        <v>Station</v>
      </c>
      <c r="B2752" s="473" t="str">
        <f>IF(ISNUMBER('Quantities Report'!$A2752), "",TRIM(CLEAN(SUBSTITUTE('Quantities Report'!$A2752, CHAR(160), " "))))</f>
        <v/>
      </c>
      <c r="C2752" s="475">
        <f>'Quantities Report'!$D2752</f>
        <v>0</v>
      </c>
    </row>
    <row r="2753" spans="1:3" x14ac:dyDescent="0.25">
      <c r="A2753" s="532" t="str">
        <f>IF(ISNUMBER(VALUE(SUBSTITUTE('Quantities Report'!$A2753,"+",""))), VALUE(SUBSTITUTE('Quantities Report'!$A2753,"+","")),IF('Quantities Report'!$A2753="Totals:","End of Project",$A2752))</f>
        <v>Station</v>
      </c>
      <c r="B2753" s="473" t="str">
        <f>IF(ISNUMBER('Quantities Report'!$A2753), "",TRIM(CLEAN(SUBSTITUTE('Quantities Report'!$A2753, CHAR(160), " "))))</f>
        <v/>
      </c>
      <c r="C2753" s="475">
        <f>'Quantities Report'!$D2753</f>
        <v>0</v>
      </c>
    </row>
    <row r="2754" spans="1:3" x14ac:dyDescent="0.25">
      <c r="A2754" s="532" t="str">
        <f>IF(ISNUMBER(VALUE(SUBSTITUTE('Quantities Report'!$A2754,"+",""))), VALUE(SUBSTITUTE('Quantities Report'!$A2754,"+","")),IF('Quantities Report'!$A2754="Totals:","End of Project",$A2753))</f>
        <v>Station</v>
      </c>
      <c r="B2754" s="473" t="str">
        <f>IF(ISNUMBER('Quantities Report'!$A2754), "",TRIM(CLEAN(SUBSTITUTE('Quantities Report'!$A2754, CHAR(160), " "))))</f>
        <v/>
      </c>
      <c r="C2754" s="475">
        <f>'Quantities Report'!$D2754</f>
        <v>0</v>
      </c>
    </row>
    <row r="2755" spans="1:3" x14ac:dyDescent="0.25">
      <c r="A2755" s="532" t="str">
        <f>IF(ISNUMBER(VALUE(SUBSTITUTE('Quantities Report'!$A2755,"+",""))), VALUE(SUBSTITUTE('Quantities Report'!$A2755,"+","")),IF('Quantities Report'!$A2755="Totals:","End of Project",$A2754))</f>
        <v>Station</v>
      </c>
      <c r="B2755" s="473" t="str">
        <f>IF(ISNUMBER('Quantities Report'!$A2755), "",TRIM(CLEAN(SUBSTITUTE('Quantities Report'!$A2755, CHAR(160), " "))))</f>
        <v/>
      </c>
      <c r="C2755" s="475">
        <f>'Quantities Report'!$D2755</f>
        <v>0</v>
      </c>
    </row>
    <row r="2756" spans="1:3" x14ac:dyDescent="0.25">
      <c r="A2756" s="532" t="str">
        <f>IF(ISNUMBER(VALUE(SUBSTITUTE('Quantities Report'!$A2756,"+",""))), VALUE(SUBSTITUTE('Quantities Report'!$A2756,"+","")),IF('Quantities Report'!$A2756="Totals:","End of Project",$A2755))</f>
        <v>Station</v>
      </c>
      <c r="B2756" s="473" t="str">
        <f>IF(ISNUMBER('Quantities Report'!$A2756), "",TRIM(CLEAN(SUBSTITUTE('Quantities Report'!$A2756, CHAR(160), " "))))</f>
        <v/>
      </c>
      <c r="C2756" s="475">
        <f>'Quantities Report'!$D2756</f>
        <v>0</v>
      </c>
    </row>
    <row r="2757" spans="1:3" x14ac:dyDescent="0.25">
      <c r="A2757" s="532" t="str">
        <f>IF(ISNUMBER(VALUE(SUBSTITUTE('Quantities Report'!$A2757,"+",""))), VALUE(SUBSTITUTE('Quantities Report'!$A2757,"+","")),IF('Quantities Report'!$A2757="Totals:","End of Project",$A2756))</f>
        <v>Station</v>
      </c>
      <c r="B2757" s="473" t="str">
        <f>IF(ISNUMBER('Quantities Report'!$A2757), "",TRIM(CLEAN(SUBSTITUTE('Quantities Report'!$A2757, CHAR(160), " "))))</f>
        <v/>
      </c>
      <c r="C2757" s="475">
        <f>'Quantities Report'!$D2757</f>
        <v>0</v>
      </c>
    </row>
    <row r="2758" spans="1:3" x14ac:dyDescent="0.25">
      <c r="A2758" s="532" t="str">
        <f>IF(ISNUMBER(VALUE(SUBSTITUTE('Quantities Report'!$A2758,"+",""))), VALUE(SUBSTITUTE('Quantities Report'!$A2758,"+","")),IF('Quantities Report'!$A2758="Totals:","End of Project",$A2757))</f>
        <v>Station</v>
      </c>
      <c r="B2758" s="473" t="str">
        <f>IF(ISNUMBER('Quantities Report'!$A2758), "",TRIM(CLEAN(SUBSTITUTE('Quantities Report'!$A2758, CHAR(160), " "))))</f>
        <v/>
      </c>
      <c r="C2758" s="475">
        <f>'Quantities Report'!$D2758</f>
        <v>0</v>
      </c>
    </row>
    <row r="2759" spans="1:3" x14ac:dyDescent="0.25">
      <c r="A2759" s="532" t="str">
        <f>IF(ISNUMBER(VALUE(SUBSTITUTE('Quantities Report'!$A2759,"+",""))), VALUE(SUBSTITUTE('Quantities Report'!$A2759,"+","")),IF('Quantities Report'!$A2759="Totals:","End of Project",$A2758))</f>
        <v>Station</v>
      </c>
      <c r="B2759" s="473" t="str">
        <f>IF(ISNUMBER('Quantities Report'!$A2759), "",TRIM(CLEAN(SUBSTITUTE('Quantities Report'!$A2759, CHAR(160), " "))))</f>
        <v/>
      </c>
      <c r="C2759" s="475">
        <f>'Quantities Report'!$D2759</f>
        <v>0</v>
      </c>
    </row>
    <row r="2760" spans="1:3" x14ac:dyDescent="0.25">
      <c r="A2760" s="532" t="str">
        <f>IF(ISNUMBER(VALUE(SUBSTITUTE('Quantities Report'!$A2760,"+",""))), VALUE(SUBSTITUTE('Quantities Report'!$A2760,"+","")),IF('Quantities Report'!$A2760="Totals:","End of Project",$A2759))</f>
        <v>Station</v>
      </c>
      <c r="B2760" s="473" t="str">
        <f>IF(ISNUMBER('Quantities Report'!$A2760), "",TRIM(CLEAN(SUBSTITUTE('Quantities Report'!$A2760, CHAR(160), " "))))</f>
        <v/>
      </c>
      <c r="C2760" s="475">
        <f>'Quantities Report'!$D2760</f>
        <v>0</v>
      </c>
    </row>
    <row r="2761" spans="1:3" x14ac:dyDescent="0.25">
      <c r="A2761" s="532" t="str">
        <f>IF(ISNUMBER(VALUE(SUBSTITUTE('Quantities Report'!$A2761,"+",""))), VALUE(SUBSTITUTE('Quantities Report'!$A2761,"+","")),IF('Quantities Report'!$A2761="Totals:","End of Project",$A2760))</f>
        <v>Station</v>
      </c>
      <c r="B2761" s="473" t="str">
        <f>IF(ISNUMBER('Quantities Report'!$A2761), "",TRIM(CLEAN(SUBSTITUTE('Quantities Report'!$A2761, CHAR(160), " "))))</f>
        <v/>
      </c>
      <c r="C2761" s="475">
        <f>'Quantities Report'!$D2761</f>
        <v>0</v>
      </c>
    </row>
    <row r="2762" spans="1:3" x14ac:dyDescent="0.25">
      <c r="A2762" s="532" t="str">
        <f>IF(ISNUMBER(VALUE(SUBSTITUTE('Quantities Report'!$A2762,"+",""))), VALUE(SUBSTITUTE('Quantities Report'!$A2762,"+","")),IF('Quantities Report'!$A2762="Totals:","End of Project",$A2761))</f>
        <v>Station</v>
      </c>
      <c r="B2762" s="473" t="str">
        <f>IF(ISNUMBER('Quantities Report'!$A2762), "",TRIM(CLEAN(SUBSTITUTE('Quantities Report'!$A2762, CHAR(160), " "))))</f>
        <v/>
      </c>
      <c r="C2762" s="475">
        <f>'Quantities Report'!$D2762</f>
        <v>0</v>
      </c>
    </row>
    <row r="2763" spans="1:3" x14ac:dyDescent="0.25">
      <c r="A2763" s="532" t="str">
        <f>IF(ISNUMBER(VALUE(SUBSTITUTE('Quantities Report'!$A2763,"+",""))), VALUE(SUBSTITUTE('Quantities Report'!$A2763,"+","")),IF('Quantities Report'!$A2763="Totals:","End of Project",$A2762))</f>
        <v>Station</v>
      </c>
      <c r="B2763" s="473" t="str">
        <f>IF(ISNUMBER('Quantities Report'!$A2763), "",TRIM(CLEAN(SUBSTITUTE('Quantities Report'!$A2763, CHAR(160), " "))))</f>
        <v/>
      </c>
      <c r="C2763" s="475">
        <f>'Quantities Report'!$D2763</f>
        <v>0</v>
      </c>
    </row>
    <row r="2764" spans="1:3" x14ac:dyDescent="0.25">
      <c r="A2764" s="532" t="str">
        <f>IF(ISNUMBER(VALUE(SUBSTITUTE('Quantities Report'!$A2764,"+",""))), VALUE(SUBSTITUTE('Quantities Report'!$A2764,"+","")),IF('Quantities Report'!$A2764="Totals:","End of Project",$A2763))</f>
        <v>Station</v>
      </c>
      <c r="B2764" s="473" t="str">
        <f>IF(ISNUMBER('Quantities Report'!$A2764), "",TRIM(CLEAN(SUBSTITUTE('Quantities Report'!$A2764, CHAR(160), " "))))</f>
        <v/>
      </c>
      <c r="C2764" s="475">
        <f>'Quantities Report'!$D2764</f>
        <v>0</v>
      </c>
    </row>
    <row r="2765" spans="1:3" x14ac:dyDescent="0.25">
      <c r="A2765" s="532" t="str">
        <f>IF(ISNUMBER(VALUE(SUBSTITUTE('Quantities Report'!$A2765,"+",""))), VALUE(SUBSTITUTE('Quantities Report'!$A2765,"+","")),IF('Quantities Report'!$A2765="Totals:","End of Project",$A2764))</f>
        <v>Station</v>
      </c>
      <c r="B2765" s="473" t="str">
        <f>IF(ISNUMBER('Quantities Report'!$A2765), "",TRIM(CLEAN(SUBSTITUTE('Quantities Report'!$A2765, CHAR(160), " "))))</f>
        <v/>
      </c>
      <c r="C2765" s="475">
        <f>'Quantities Report'!$D2765</f>
        <v>0</v>
      </c>
    </row>
    <row r="2766" spans="1:3" x14ac:dyDescent="0.25">
      <c r="A2766" s="532" t="str">
        <f>IF(ISNUMBER(VALUE(SUBSTITUTE('Quantities Report'!$A2766,"+",""))), VALUE(SUBSTITUTE('Quantities Report'!$A2766,"+","")),IF('Quantities Report'!$A2766="Totals:","End of Project",$A2765))</f>
        <v>Station</v>
      </c>
      <c r="B2766" s="473" t="str">
        <f>IF(ISNUMBER('Quantities Report'!$A2766), "",TRIM(CLEAN(SUBSTITUTE('Quantities Report'!$A2766, CHAR(160), " "))))</f>
        <v/>
      </c>
      <c r="C2766" s="475">
        <f>'Quantities Report'!$D2766</f>
        <v>0</v>
      </c>
    </row>
    <row r="2767" spans="1:3" x14ac:dyDescent="0.25">
      <c r="A2767" s="532" t="str">
        <f>IF(ISNUMBER(VALUE(SUBSTITUTE('Quantities Report'!$A2767,"+",""))), VALUE(SUBSTITUTE('Quantities Report'!$A2767,"+","")),IF('Quantities Report'!$A2767="Totals:","End of Project",$A2766))</f>
        <v>Station</v>
      </c>
      <c r="B2767" s="473" t="str">
        <f>IF(ISNUMBER('Quantities Report'!$A2767), "",TRIM(CLEAN(SUBSTITUTE('Quantities Report'!$A2767, CHAR(160), " "))))</f>
        <v/>
      </c>
      <c r="C2767" s="475">
        <f>'Quantities Report'!$D2767</f>
        <v>0</v>
      </c>
    </row>
    <row r="2768" spans="1:3" x14ac:dyDescent="0.25">
      <c r="A2768" s="532" t="str">
        <f>IF(ISNUMBER(VALUE(SUBSTITUTE('Quantities Report'!$A2768,"+",""))), VALUE(SUBSTITUTE('Quantities Report'!$A2768,"+","")),IF('Quantities Report'!$A2768="Totals:","End of Project",$A2767))</f>
        <v>Station</v>
      </c>
      <c r="B2768" s="473" t="str">
        <f>IF(ISNUMBER('Quantities Report'!$A2768), "",TRIM(CLEAN(SUBSTITUTE('Quantities Report'!$A2768, CHAR(160), " "))))</f>
        <v/>
      </c>
      <c r="C2768" s="475">
        <f>'Quantities Report'!$D2768</f>
        <v>0</v>
      </c>
    </row>
    <row r="2769" spans="1:3" x14ac:dyDescent="0.25">
      <c r="A2769" s="532" t="str">
        <f>IF(ISNUMBER(VALUE(SUBSTITUTE('Quantities Report'!$A2769,"+",""))), VALUE(SUBSTITUTE('Quantities Report'!$A2769,"+","")),IF('Quantities Report'!$A2769="Totals:","End of Project",$A2768))</f>
        <v>Station</v>
      </c>
      <c r="B2769" s="473" t="str">
        <f>IF(ISNUMBER('Quantities Report'!$A2769), "",TRIM(CLEAN(SUBSTITUTE('Quantities Report'!$A2769, CHAR(160), " "))))</f>
        <v/>
      </c>
      <c r="C2769" s="475">
        <f>'Quantities Report'!$D2769</f>
        <v>0</v>
      </c>
    </row>
    <row r="2770" spans="1:3" x14ac:dyDescent="0.25">
      <c r="A2770" s="532" t="str">
        <f>IF(ISNUMBER(VALUE(SUBSTITUTE('Quantities Report'!$A2770,"+",""))), VALUE(SUBSTITUTE('Quantities Report'!$A2770,"+","")),IF('Quantities Report'!$A2770="Totals:","End of Project",$A2769))</f>
        <v>Station</v>
      </c>
      <c r="B2770" s="473" t="str">
        <f>IF(ISNUMBER('Quantities Report'!$A2770), "",TRIM(CLEAN(SUBSTITUTE('Quantities Report'!$A2770, CHAR(160), " "))))</f>
        <v/>
      </c>
      <c r="C2770" s="475">
        <f>'Quantities Report'!$D2770</f>
        <v>0</v>
      </c>
    </row>
    <row r="2771" spans="1:3" x14ac:dyDescent="0.25">
      <c r="A2771" s="532" t="str">
        <f>IF(ISNUMBER(VALUE(SUBSTITUTE('Quantities Report'!$A2771,"+",""))), VALUE(SUBSTITUTE('Quantities Report'!$A2771,"+","")),IF('Quantities Report'!$A2771="Totals:","End of Project",$A2770))</f>
        <v>Station</v>
      </c>
      <c r="B2771" s="473" t="str">
        <f>IF(ISNUMBER('Quantities Report'!$A2771), "",TRIM(CLEAN(SUBSTITUTE('Quantities Report'!$A2771, CHAR(160), " "))))</f>
        <v/>
      </c>
      <c r="C2771" s="475">
        <f>'Quantities Report'!$D2771</f>
        <v>0</v>
      </c>
    </row>
    <row r="2772" spans="1:3" x14ac:dyDescent="0.25">
      <c r="A2772" s="532" t="str">
        <f>IF(ISNUMBER(VALUE(SUBSTITUTE('Quantities Report'!$A2772,"+",""))), VALUE(SUBSTITUTE('Quantities Report'!$A2772,"+","")),IF('Quantities Report'!$A2772="Totals:","End of Project",$A2771))</f>
        <v>Station</v>
      </c>
      <c r="B2772" s="473" t="str">
        <f>IF(ISNUMBER('Quantities Report'!$A2772), "",TRIM(CLEAN(SUBSTITUTE('Quantities Report'!$A2772, CHAR(160), " "))))</f>
        <v/>
      </c>
      <c r="C2772" s="475">
        <f>'Quantities Report'!$D2772</f>
        <v>0</v>
      </c>
    </row>
    <row r="2773" spans="1:3" x14ac:dyDescent="0.25">
      <c r="A2773" s="532" t="str">
        <f>IF(ISNUMBER(VALUE(SUBSTITUTE('Quantities Report'!$A2773,"+",""))), VALUE(SUBSTITUTE('Quantities Report'!$A2773,"+","")),IF('Quantities Report'!$A2773="Totals:","End of Project",$A2772))</f>
        <v>Station</v>
      </c>
      <c r="B2773" s="473" t="str">
        <f>IF(ISNUMBER('Quantities Report'!$A2773), "",TRIM(CLEAN(SUBSTITUTE('Quantities Report'!$A2773, CHAR(160), " "))))</f>
        <v/>
      </c>
      <c r="C2773" s="475">
        <f>'Quantities Report'!$D2773</f>
        <v>0</v>
      </c>
    </row>
    <row r="2774" spans="1:3" x14ac:dyDescent="0.25">
      <c r="A2774" s="532" t="str">
        <f>IF(ISNUMBER(VALUE(SUBSTITUTE('Quantities Report'!$A2774,"+",""))), VALUE(SUBSTITUTE('Quantities Report'!$A2774,"+","")),IF('Quantities Report'!$A2774="Totals:","End of Project",$A2773))</f>
        <v>Station</v>
      </c>
      <c r="B2774" s="473" t="str">
        <f>IF(ISNUMBER('Quantities Report'!$A2774), "",TRIM(CLEAN(SUBSTITUTE('Quantities Report'!$A2774, CHAR(160), " "))))</f>
        <v/>
      </c>
      <c r="C2774" s="475">
        <f>'Quantities Report'!$D2774</f>
        <v>0</v>
      </c>
    </row>
    <row r="2775" spans="1:3" x14ac:dyDescent="0.25">
      <c r="A2775" s="532" t="str">
        <f>IF(ISNUMBER(VALUE(SUBSTITUTE('Quantities Report'!$A2775,"+",""))), VALUE(SUBSTITUTE('Quantities Report'!$A2775,"+","")),IF('Quantities Report'!$A2775="Totals:","End of Project",$A2774))</f>
        <v>Station</v>
      </c>
      <c r="B2775" s="473" t="str">
        <f>IF(ISNUMBER('Quantities Report'!$A2775), "",TRIM(CLEAN(SUBSTITUTE('Quantities Report'!$A2775, CHAR(160), " "))))</f>
        <v/>
      </c>
      <c r="C2775" s="475">
        <f>'Quantities Report'!$D2775</f>
        <v>0</v>
      </c>
    </row>
    <row r="2776" spans="1:3" x14ac:dyDescent="0.25">
      <c r="A2776" s="532" t="str">
        <f>IF(ISNUMBER(VALUE(SUBSTITUTE('Quantities Report'!$A2776,"+",""))), VALUE(SUBSTITUTE('Quantities Report'!$A2776,"+","")),IF('Quantities Report'!$A2776="Totals:","End of Project",$A2775))</f>
        <v>Station</v>
      </c>
      <c r="B2776" s="473" t="str">
        <f>IF(ISNUMBER('Quantities Report'!$A2776), "",TRIM(CLEAN(SUBSTITUTE('Quantities Report'!$A2776, CHAR(160), " "))))</f>
        <v/>
      </c>
      <c r="C2776" s="475">
        <f>'Quantities Report'!$D2776</f>
        <v>0</v>
      </c>
    </row>
    <row r="2777" spans="1:3" x14ac:dyDescent="0.25">
      <c r="A2777" s="532" t="str">
        <f>IF(ISNUMBER(VALUE(SUBSTITUTE('Quantities Report'!$A2777,"+",""))), VALUE(SUBSTITUTE('Quantities Report'!$A2777,"+","")),IF('Quantities Report'!$A2777="Totals:","End of Project",$A2776))</f>
        <v>Station</v>
      </c>
      <c r="B2777" s="473" t="str">
        <f>IF(ISNUMBER('Quantities Report'!$A2777), "",TRIM(CLEAN(SUBSTITUTE('Quantities Report'!$A2777, CHAR(160), " "))))</f>
        <v/>
      </c>
      <c r="C2777" s="475">
        <f>'Quantities Report'!$D2777</f>
        <v>0</v>
      </c>
    </row>
    <row r="2778" spans="1:3" x14ac:dyDescent="0.25">
      <c r="A2778" s="532" t="str">
        <f>IF(ISNUMBER(VALUE(SUBSTITUTE('Quantities Report'!$A2778,"+",""))), VALUE(SUBSTITUTE('Quantities Report'!$A2778,"+","")),IF('Quantities Report'!$A2778="Totals:","End of Project",$A2777))</f>
        <v>Station</v>
      </c>
      <c r="B2778" s="473" t="str">
        <f>IF(ISNUMBER('Quantities Report'!$A2778), "",TRIM(CLEAN(SUBSTITUTE('Quantities Report'!$A2778, CHAR(160), " "))))</f>
        <v/>
      </c>
      <c r="C2778" s="475">
        <f>'Quantities Report'!$D2778</f>
        <v>0</v>
      </c>
    </row>
    <row r="2779" spans="1:3" x14ac:dyDescent="0.25">
      <c r="A2779" s="532" t="str">
        <f>IF(ISNUMBER(VALUE(SUBSTITUTE('Quantities Report'!$A2779,"+",""))), VALUE(SUBSTITUTE('Quantities Report'!$A2779,"+","")),IF('Quantities Report'!$A2779="Totals:","End of Project",$A2778))</f>
        <v>Station</v>
      </c>
      <c r="B2779" s="473" t="str">
        <f>IF(ISNUMBER('Quantities Report'!$A2779), "",TRIM(CLEAN(SUBSTITUTE('Quantities Report'!$A2779, CHAR(160), " "))))</f>
        <v/>
      </c>
      <c r="C2779" s="475">
        <f>'Quantities Report'!$D2779</f>
        <v>0</v>
      </c>
    </row>
    <row r="2780" spans="1:3" x14ac:dyDescent="0.25">
      <c r="A2780" s="532" t="str">
        <f>IF(ISNUMBER(VALUE(SUBSTITUTE('Quantities Report'!$A2780,"+",""))), VALUE(SUBSTITUTE('Quantities Report'!$A2780,"+","")),IF('Quantities Report'!$A2780="Totals:","End of Project",$A2779))</f>
        <v>Station</v>
      </c>
      <c r="B2780" s="473" t="str">
        <f>IF(ISNUMBER('Quantities Report'!$A2780), "",TRIM(CLEAN(SUBSTITUTE('Quantities Report'!$A2780, CHAR(160), " "))))</f>
        <v/>
      </c>
      <c r="C2780" s="475">
        <f>'Quantities Report'!$D2780</f>
        <v>0</v>
      </c>
    </row>
    <row r="2781" spans="1:3" x14ac:dyDescent="0.25">
      <c r="A2781" s="532" t="str">
        <f>IF(ISNUMBER(VALUE(SUBSTITUTE('Quantities Report'!$A2781,"+",""))), VALUE(SUBSTITUTE('Quantities Report'!$A2781,"+","")),IF('Quantities Report'!$A2781="Totals:","End of Project",$A2780))</f>
        <v>Station</v>
      </c>
      <c r="B2781" s="473" t="str">
        <f>IF(ISNUMBER('Quantities Report'!$A2781), "",TRIM(CLEAN(SUBSTITUTE('Quantities Report'!$A2781, CHAR(160), " "))))</f>
        <v/>
      </c>
      <c r="C2781" s="475">
        <f>'Quantities Report'!$D2781</f>
        <v>0</v>
      </c>
    </row>
    <row r="2782" spans="1:3" x14ac:dyDescent="0.25">
      <c r="A2782" s="532" t="str">
        <f>IF(ISNUMBER(VALUE(SUBSTITUTE('Quantities Report'!$A2782,"+",""))), VALUE(SUBSTITUTE('Quantities Report'!$A2782,"+","")),IF('Quantities Report'!$A2782="Totals:","End of Project",$A2781))</f>
        <v>Station</v>
      </c>
      <c r="B2782" s="473" t="str">
        <f>IF(ISNUMBER('Quantities Report'!$A2782), "",TRIM(CLEAN(SUBSTITUTE('Quantities Report'!$A2782, CHAR(160), " "))))</f>
        <v/>
      </c>
      <c r="C2782" s="475">
        <f>'Quantities Report'!$D2782</f>
        <v>0</v>
      </c>
    </row>
    <row r="2783" spans="1:3" x14ac:dyDescent="0.25">
      <c r="A2783" s="532" t="str">
        <f>IF(ISNUMBER(VALUE(SUBSTITUTE('Quantities Report'!$A2783,"+",""))), VALUE(SUBSTITUTE('Quantities Report'!$A2783,"+","")),IF('Quantities Report'!$A2783="Totals:","End of Project",$A2782))</f>
        <v>Station</v>
      </c>
      <c r="B2783" s="473" t="str">
        <f>IF(ISNUMBER('Quantities Report'!$A2783), "",TRIM(CLEAN(SUBSTITUTE('Quantities Report'!$A2783, CHAR(160), " "))))</f>
        <v/>
      </c>
      <c r="C2783" s="475">
        <f>'Quantities Report'!$D2783</f>
        <v>0</v>
      </c>
    </row>
    <row r="2784" spans="1:3" x14ac:dyDescent="0.25">
      <c r="A2784" s="532" t="str">
        <f>IF(ISNUMBER(VALUE(SUBSTITUTE('Quantities Report'!$A2784,"+",""))), VALUE(SUBSTITUTE('Quantities Report'!$A2784,"+","")),IF('Quantities Report'!$A2784="Totals:","End of Project",$A2783))</f>
        <v>Station</v>
      </c>
      <c r="B2784" s="473" t="str">
        <f>IF(ISNUMBER('Quantities Report'!$A2784), "",TRIM(CLEAN(SUBSTITUTE('Quantities Report'!$A2784, CHAR(160), " "))))</f>
        <v/>
      </c>
      <c r="C2784" s="475">
        <f>'Quantities Report'!$D2784</f>
        <v>0</v>
      </c>
    </row>
    <row r="2785" spans="1:3" x14ac:dyDescent="0.25">
      <c r="A2785" s="532" t="str">
        <f>IF(ISNUMBER(VALUE(SUBSTITUTE('Quantities Report'!$A2785,"+",""))), VALUE(SUBSTITUTE('Quantities Report'!$A2785,"+","")),IF('Quantities Report'!$A2785="Totals:","End of Project",$A2784))</f>
        <v>Station</v>
      </c>
      <c r="B2785" s="473" t="str">
        <f>IF(ISNUMBER('Quantities Report'!$A2785), "",TRIM(CLEAN(SUBSTITUTE('Quantities Report'!$A2785, CHAR(160), " "))))</f>
        <v/>
      </c>
      <c r="C2785" s="475">
        <f>'Quantities Report'!$D2785</f>
        <v>0</v>
      </c>
    </row>
    <row r="2786" spans="1:3" x14ac:dyDescent="0.25">
      <c r="A2786" s="532" t="str">
        <f>IF(ISNUMBER(VALUE(SUBSTITUTE('Quantities Report'!$A2786,"+",""))), VALUE(SUBSTITUTE('Quantities Report'!$A2786,"+","")),IF('Quantities Report'!$A2786="Totals:","End of Project",$A2785))</f>
        <v>Station</v>
      </c>
      <c r="B2786" s="473" t="str">
        <f>IF(ISNUMBER('Quantities Report'!$A2786), "",TRIM(CLEAN(SUBSTITUTE('Quantities Report'!$A2786, CHAR(160), " "))))</f>
        <v/>
      </c>
      <c r="C2786" s="475">
        <f>'Quantities Report'!$D2786</f>
        <v>0</v>
      </c>
    </row>
    <row r="2787" spans="1:3" x14ac:dyDescent="0.25">
      <c r="A2787" s="532" t="str">
        <f>IF(ISNUMBER(VALUE(SUBSTITUTE('Quantities Report'!$A2787,"+",""))), VALUE(SUBSTITUTE('Quantities Report'!$A2787,"+","")),IF('Quantities Report'!$A2787="Totals:","End of Project",$A2786))</f>
        <v>Station</v>
      </c>
      <c r="B2787" s="473" t="str">
        <f>IF(ISNUMBER('Quantities Report'!$A2787), "",TRIM(CLEAN(SUBSTITUTE('Quantities Report'!$A2787, CHAR(160), " "))))</f>
        <v/>
      </c>
      <c r="C2787" s="475">
        <f>'Quantities Report'!$D2787</f>
        <v>0</v>
      </c>
    </row>
    <row r="2788" spans="1:3" x14ac:dyDescent="0.25">
      <c r="A2788" s="532" t="str">
        <f>IF(ISNUMBER(VALUE(SUBSTITUTE('Quantities Report'!$A2788,"+",""))), VALUE(SUBSTITUTE('Quantities Report'!$A2788,"+","")),IF('Quantities Report'!$A2788="Totals:","End of Project",$A2787))</f>
        <v>Station</v>
      </c>
      <c r="B2788" s="473" t="str">
        <f>IF(ISNUMBER('Quantities Report'!$A2788), "",TRIM(CLEAN(SUBSTITUTE('Quantities Report'!$A2788, CHAR(160), " "))))</f>
        <v/>
      </c>
      <c r="C2788" s="475">
        <f>'Quantities Report'!$D2788</f>
        <v>0</v>
      </c>
    </row>
    <row r="2789" spans="1:3" x14ac:dyDescent="0.25">
      <c r="A2789" s="532" t="str">
        <f>IF(ISNUMBER(VALUE(SUBSTITUTE('Quantities Report'!$A2789,"+",""))), VALUE(SUBSTITUTE('Quantities Report'!$A2789,"+","")),IF('Quantities Report'!$A2789="Totals:","End of Project",$A2788))</f>
        <v>Station</v>
      </c>
      <c r="B2789" s="473" t="str">
        <f>IF(ISNUMBER('Quantities Report'!$A2789), "",TRIM(CLEAN(SUBSTITUTE('Quantities Report'!$A2789, CHAR(160), " "))))</f>
        <v/>
      </c>
      <c r="C2789" s="475">
        <f>'Quantities Report'!$D2789</f>
        <v>0</v>
      </c>
    </row>
    <row r="2790" spans="1:3" x14ac:dyDescent="0.25">
      <c r="A2790" s="532" t="str">
        <f>IF(ISNUMBER(VALUE(SUBSTITUTE('Quantities Report'!$A2790,"+",""))), VALUE(SUBSTITUTE('Quantities Report'!$A2790,"+","")),IF('Quantities Report'!$A2790="Totals:","End of Project",$A2789))</f>
        <v>Station</v>
      </c>
      <c r="B2790" s="473" t="str">
        <f>IF(ISNUMBER('Quantities Report'!$A2790), "",TRIM(CLEAN(SUBSTITUTE('Quantities Report'!$A2790, CHAR(160), " "))))</f>
        <v/>
      </c>
      <c r="C2790" s="475">
        <f>'Quantities Report'!$D2790</f>
        <v>0</v>
      </c>
    </row>
    <row r="2791" spans="1:3" x14ac:dyDescent="0.25">
      <c r="A2791" s="532" t="str">
        <f>IF(ISNUMBER(VALUE(SUBSTITUTE('Quantities Report'!$A2791,"+",""))), VALUE(SUBSTITUTE('Quantities Report'!$A2791,"+","")),IF('Quantities Report'!$A2791="Totals:","End of Project",$A2790))</f>
        <v>Station</v>
      </c>
      <c r="B2791" s="473" t="str">
        <f>IF(ISNUMBER('Quantities Report'!$A2791), "",TRIM(CLEAN(SUBSTITUTE('Quantities Report'!$A2791, CHAR(160), " "))))</f>
        <v/>
      </c>
      <c r="C2791" s="475">
        <f>'Quantities Report'!$D2791</f>
        <v>0</v>
      </c>
    </row>
    <row r="2792" spans="1:3" x14ac:dyDescent="0.25">
      <c r="A2792" s="532" t="str">
        <f>IF(ISNUMBER(VALUE(SUBSTITUTE('Quantities Report'!$A2792,"+",""))), VALUE(SUBSTITUTE('Quantities Report'!$A2792,"+","")),IF('Quantities Report'!$A2792="Totals:","End of Project",$A2791))</f>
        <v>Station</v>
      </c>
      <c r="B2792" s="473" t="str">
        <f>IF(ISNUMBER('Quantities Report'!$A2792), "",TRIM(CLEAN(SUBSTITUTE('Quantities Report'!$A2792, CHAR(160), " "))))</f>
        <v/>
      </c>
      <c r="C2792" s="475">
        <f>'Quantities Report'!$D2792</f>
        <v>0</v>
      </c>
    </row>
    <row r="2793" spans="1:3" x14ac:dyDescent="0.25">
      <c r="A2793" s="532" t="str">
        <f>IF(ISNUMBER(VALUE(SUBSTITUTE('Quantities Report'!$A2793,"+",""))), VALUE(SUBSTITUTE('Quantities Report'!$A2793,"+","")),IF('Quantities Report'!$A2793="Totals:","End of Project",$A2792))</f>
        <v>Station</v>
      </c>
      <c r="B2793" s="473" t="str">
        <f>IF(ISNUMBER('Quantities Report'!$A2793), "",TRIM(CLEAN(SUBSTITUTE('Quantities Report'!$A2793, CHAR(160), " "))))</f>
        <v/>
      </c>
      <c r="C2793" s="475">
        <f>'Quantities Report'!$D2793</f>
        <v>0</v>
      </c>
    </row>
    <row r="2794" spans="1:3" x14ac:dyDescent="0.25">
      <c r="A2794" s="532" t="str">
        <f>IF(ISNUMBER(VALUE(SUBSTITUTE('Quantities Report'!$A2794,"+",""))), VALUE(SUBSTITUTE('Quantities Report'!$A2794,"+","")),IF('Quantities Report'!$A2794="Totals:","End of Project",$A2793))</f>
        <v>Station</v>
      </c>
      <c r="B2794" s="473" t="str">
        <f>IF(ISNUMBER('Quantities Report'!$A2794), "",TRIM(CLEAN(SUBSTITUTE('Quantities Report'!$A2794, CHAR(160), " "))))</f>
        <v/>
      </c>
      <c r="C2794" s="475">
        <f>'Quantities Report'!$D2794</f>
        <v>0</v>
      </c>
    </row>
    <row r="2795" spans="1:3" x14ac:dyDescent="0.25">
      <c r="A2795" s="532" t="str">
        <f>IF(ISNUMBER(VALUE(SUBSTITUTE('Quantities Report'!$A2795,"+",""))), VALUE(SUBSTITUTE('Quantities Report'!$A2795,"+","")),IF('Quantities Report'!$A2795="Totals:","End of Project",$A2794))</f>
        <v>Station</v>
      </c>
      <c r="B2795" s="473" t="str">
        <f>IF(ISNUMBER('Quantities Report'!$A2795), "",TRIM(CLEAN(SUBSTITUTE('Quantities Report'!$A2795, CHAR(160), " "))))</f>
        <v/>
      </c>
      <c r="C2795" s="475">
        <f>'Quantities Report'!$D2795</f>
        <v>0</v>
      </c>
    </row>
    <row r="2796" spans="1:3" x14ac:dyDescent="0.25">
      <c r="A2796" s="532" t="str">
        <f>IF(ISNUMBER(VALUE(SUBSTITUTE('Quantities Report'!$A2796,"+",""))), VALUE(SUBSTITUTE('Quantities Report'!$A2796,"+","")),IF('Quantities Report'!$A2796="Totals:","End of Project",$A2795))</f>
        <v>Station</v>
      </c>
      <c r="B2796" s="473" t="str">
        <f>IF(ISNUMBER('Quantities Report'!$A2796), "",TRIM(CLEAN(SUBSTITUTE('Quantities Report'!$A2796, CHAR(160), " "))))</f>
        <v/>
      </c>
      <c r="C2796" s="475">
        <f>'Quantities Report'!$D2796</f>
        <v>0</v>
      </c>
    </row>
    <row r="2797" spans="1:3" x14ac:dyDescent="0.25">
      <c r="A2797" s="532" t="str">
        <f>IF(ISNUMBER(VALUE(SUBSTITUTE('Quantities Report'!$A2797,"+",""))), VALUE(SUBSTITUTE('Quantities Report'!$A2797,"+","")),IF('Quantities Report'!$A2797="Totals:","End of Project",$A2796))</f>
        <v>Station</v>
      </c>
      <c r="B2797" s="473" t="str">
        <f>IF(ISNUMBER('Quantities Report'!$A2797), "",TRIM(CLEAN(SUBSTITUTE('Quantities Report'!$A2797, CHAR(160), " "))))</f>
        <v/>
      </c>
      <c r="C2797" s="475">
        <f>'Quantities Report'!$D2797</f>
        <v>0</v>
      </c>
    </row>
    <row r="2798" spans="1:3" x14ac:dyDescent="0.25">
      <c r="A2798" s="532" t="str">
        <f>IF(ISNUMBER(VALUE(SUBSTITUTE('Quantities Report'!$A2798,"+",""))), VALUE(SUBSTITUTE('Quantities Report'!$A2798,"+","")),IF('Quantities Report'!$A2798="Totals:","End of Project",$A2797))</f>
        <v>Station</v>
      </c>
      <c r="B2798" s="473" t="str">
        <f>IF(ISNUMBER('Quantities Report'!$A2798), "",TRIM(CLEAN(SUBSTITUTE('Quantities Report'!$A2798, CHAR(160), " "))))</f>
        <v/>
      </c>
      <c r="C2798" s="475">
        <f>'Quantities Report'!$D2798</f>
        <v>0</v>
      </c>
    </row>
    <row r="2799" spans="1:3" x14ac:dyDescent="0.25">
      <c r="A2799" s="532" t="str">
        <f>IF(ISNUMBER(VALUE(SUBSTITUTE('Quantities Report'!$A2799,"+",""))), VALUE(SUBSTITUTE('Quantities Report'!$A2799,"+","")),IF('Quantities Report'!$A2799="Totals:","End of Project",$A2798))</f>
        <v>Station</v>
      </c>
      <c r="B2799" s="473" t="str">
        <f>IF(ISNUMBER('Quantities Report'!$A2799), "",TRIM(CLEAN(SUBSTITUTE('Quantities Report'!$A2799, CHAR(160), " "))))</f>
        <v/>
      </c>
      <c r="C2799" s="475">
        <f>'Quantities Report'!$D2799</f>
        <v>0</v>
      </c>
    </row>
    <row r="2800" spans="1:3" x14ac:dyDescent="0.25">
      <c r="A2800" s="532" t="str">
        <f>IF(ISNUMBER(VALUE(SUBSTITUTE('Quantities Report'!$A2800,"+",""))), VALUE(SUBSTITUTE('Quantities Report'!$A2800,"+","")),IF('Quantities Report'!$A2800="Totals:","End of Project",$A2799))</f>
        <v>Station</v>
      </c>
      <c r="B2800" s="473" t="str">
        <f>IF(ISNUMBER('Quantities Report'!$A2800), "",TRIM(CLEAN(SUBSTITUTE('Quantities Report'!$A2800, CHAR(160), " "))))</f>
        <v/>
      </c>
      <c r="C2800" s="475">
        <f>'Quantities Report'!$D2800</f>
        <v>0</v>
      </c>
    </row>
    <row r="2801" spans="1:3" x14ac:dyDescent="0.25">
      <c r="A2801" s="532" t="str">
        <f>IF(ISNUMBER(VALUE(SUBSTITUTE('Quantities Report'!$A2801,"+",""))), VALUE(SUBSTITUTE('Quantities Report'!$A2801,"+","")),IF('Quantities Report'!$A2801="Totals:","End of Project",$A2800))</f>
        <v>Station</v>
      </c>
      <c r="B2801" s="473" t="str">
        <f>IF(ISNUMBER('Quantities Report'!$A2801), "",TRIM(CLEAN(SUBSTITUTE('Quantities Report'!$A2801, CHAR(160), " "))))</f>
        <v/>
      </c>
      <c r="C2801" s="475">
        <f>'Quantities Report'!$D2801</f>
        <v>0</v>
      </c>
    </row>
    <row r="2802" spans="1:3" x14ac:dyDescent="0.25">
      <c r="A2802" s="532" t="str">
        <f>IF(ISNUMBER(VALUE(SUBSTITUTE('Quantities Report'!$A2802,"+",""))), VALUE(SUBSTITUTE('Quantities Report'!$A2802,"+","")),IF('Quantities Report'!$A2802="Totals:","End of Project",$A2801))</f>
        <v>Station</v>
      </c>
      <c r="B2802" s="473" t="str">
        <f>IF(ISNUMBER('Quantities Report'!$A2802), "",TRIM(CLEAN(SUBSTITUTE('Quantities Report'!$A2802, CHAR(160), " "))))</f>
        <v/>
      </c>
      <c r="C2802" s="475">
        <f>'Quantities Report'!$D2802</f>
        <v>0</v>
      </c>
    </row>
    <row r="2803" spans="1:3" x14ac:dyDescent="0.25">
      <c r="A2803" s="532" t="str">
        <f>IF(ISNUMBER(VALUE(SUBSTITUTE('Quantities Report'!$A2803,"+",""))), VALUE(SUBSTITUTE('Quantities Report'!$A2803,"+","")),IF('Quantities Report'!$A2803="Totals:","End of Project",$A2802))</f>
        <v>Station</v>
      </c>
      <c r="B2803" s="473" t="str">
        <f>IF(ISNUMBER('Quantities Report'!$A2803), "",TRIM(CLEAN(SUBSTITUTE('Quantities Report'!$A2803, CHAR(160), " "))))</f>
        <v/>
      </c>
      <c r="C2803" s="475">
        <f>'Quantities Report'!$D2803</f>
        <v>0</v>
      </c>
    </row>
    <row r="2804" spans="1:3" x14ac:dyDescent="0.25">
      <c r="A2804" s="532" t="str">
        <f>IF(ISNUMBER(VALUE(SUBSTITUTE('Quantities Report'!$A2804,"+",""))), VALUE(SUBSTITUTE('Quantities Report'!$A2804,"+","")),IF('Quantities Report'!$A2804="Totals:","End of Project",$A2803))</f>
        <v>Station</v>
      </c>
      <c r="B2804" s="473" t="str">
        <f>IF(ISNUMBER('Quantities Report'!$A2804), "",TRIM(CLEAN(SUBSTITUTE('Quantities Report'!$A2804, CHAR(160), " "))))</f>
        <v/>
      </c>
      <c r="C2804" s="475">
        <f>'Quantities Report'!$D2804</f>
        <v>0</v>
      </c>
    </row>
    <row r="2805" spans="1:3" x14ac:dyDescent="0.25">
      <c r="A2805" s="532" t="str">
        <f>IF(ISNUMBER(VALUE(SUBSTITUTE('Quantities Report'!$A2805,"+",""))), VALUE(SUBSTITUTE('Quantities Report'!$A2805,"+","")),IF('Quantities Report'!$A2805="Totals:","End of Project",$A2804))</f>
        <v>Station</v>
      </c>
      <c r="B2805" s="473" t="str">
        <f>IF(ISNUMBER('Quantities Report'!$A2805), "",TRIM(CLEAN(SUBSTITUTE('Quantities Report'!$A2805, CHAR(160), " "))))</f>
        <v/>
      </c>
      <c r="C2805" s="475">
        <f>'Quantities Report'!$D2805</f>
        <v>0</v>
      </c>
    </row>
    <row r="2806" spans="1:3" x14ac:dyDescent="0.25">
      <c r="A2806" s="532" t="str">
        <f>IF(ISNUMBER(VALUE(SUBSTITUTE('Quantities Report'!$A2806,"+",""))), VALUE(SUBSTITUTE('Quantities Report'!$A2806,"+","")),IF('Quantities Report'!$A2806="Totals:","End of Project",$A2805))</f>
        <v>Station</v>
      </c>
      <c r="B2806" s="473" t="str">
        <f>IF(ISNUMBER('Quantities Report'!$A2806), "",TRIM(CLEAN(SUBSTITUTE('Quantities Report'!$A2806, CHAR(160), " "))))</f>
        <v/>
      </c>
      <c r="C2806" s="475">
        <f>'Quantities Report'!$D2806</f>
        <v>0</v>
      </c>
    </row>
    <row r="2807" spans="1:3" x14ac:dyDescent="0.25">
      <c r="A2807" s="532" t="str">
        <f>IF(ISNUMBER(VALUE(SUBSTITUTE('Quantities Report'!$A2807,"+",""))), VALUE(SUBSTITUTE('Quantities Report'!$A2807,"+","")),IF('Quantities Report'!$A2807="Totals:","End of Project",$A2806))</f>
        <v>Station</v>
      </c>
      <c r="B2807" s="473" t="str">
        <f>IF(ISNUMBER('Quantities Report'!$A2807), "",TRIM(CLEAN(SUBSTITUTE('Quantities Report'!$A2807, CHAR(160), " "))))</f>
        <v/>
      </c>
      <c r="C2807" s="475">
        <f>'Quantities Report'!$D2807</f>
        <v>0</v>
      </c>
    </row>
    <row r="2808" spans="1:3" x14ac:dyDescent="0.25">
      <c r="A2808" s="532" t="str">
        <f>IF(ISNUMBER(VALUE(SUBSTITUTE('Quantities Report'!$A2808,"+",""))), VALUE(SUBSTITUTE('Quantities Report'!$A2808,"+","")),IF('Quantities Report'!$A2808="Totals:","End of Project",$A2807))</f>
        <v>Station</v>
      </c>
      <c r="B2808" s="473" t="str">
        <f>IF(ISNUMBER('Quantities Report'!$A2808), "",TRIM(CLEAN(SUBSTITUTE('Quantities Report'!$A2808, CHAR(160), " "))))</f>
        <v/>
      </c>
      <c r="C2808" s="475">
        <f>'Quantities Report'!$D2808</f>
        <v>0</v>
      </c>
    </row>
    <row r="2809" spans="1:3" x14ac:dyDescent="0.25">
      <c r="A2809" s="532" t="str">
        <f>IF(ISNUMBER(VALUE(SUBSTITUTE('Quantities Report'!$A2809,"+",""))), VALUE(SUBSTITUTE('Quantities Report'!$A2809,"+","")),IF('Quantities Report'!$A2809="Totals:","End of Project",$A2808))</f>
        <v>Station</v>
      </c>
      <c r="B2809" s="473" t="str">
        <f>IF(ISNUMBER('Quantities Report'!$A2809), "",TRIM(CLEAN(SUBSTITUTE('Quantities Report'!$A2809, CHAR(160), " "))))</f>
        <v/>
      </c>
      <c r="C2809" s="475">
        <f>'Quantities Report'!$D2809</f>
        <v>0</v>
      </c>
    </row>
    <row r="2810" spans="1:3" x14ac:dyDescent="0.25">
      <c r="A2810" s="532" t="str">
        <f>IF(ISNUMBER(VALUE(SUBSTITUTE('Quantities Report'!$A2810,"+",""))), VALUE(SUBSTITUTE('Quantities Report'!$A2810,"+","")),IF('Quantities Report'!$A2810="Totals:","End of Project",$A2809))</f>
        <v>Station</v>
      </c>
      <c r="B2810" s="473" t="str">
        <f>IF(ISNUMBER('Quantities Report'!$A2810), "",TRIM(CLEAN(SUBSTITUTE('Quantities Report'!$A2810, CHAR(160), " "))))</f>
        <v/>
      </c>
      <c r="C2810" s="475">
        <f>'Quantities Report'!$D2810</f>
        <v>0</v>
      </c>
    </row>
    <row r="2811" spans="1:3" x14ac:dyDescent="0.25">
      <c r="A2811" s="532" t="str">
        <f>IF(ISNUMBER(VALUE(SUBSTITUTE('Quantities Report'!$A2811,"+",""))), VALUE(SUBSTITUTE('Quantities Report'!$A2811,"+","")),IF('Quantities Report'!$A2811="Totals:","End of Project",$A2810))</f>
        <v>Station</v>
      </c>
      <c r="B2811" s="473" t="str">
        <f>IF(ISNUMBER('Quantities Report'!$A2811), "",TRIM(CLEAN(SUBSTITUTE('Quantities Report'!$A2811, CHAR(160), " "))))</f>
        <v/>
      </c>
      <c r="C2811" s="475">
        <f>'Quantities Report'!$D2811</f>
        <v>0</v>
      </c>
    </row>
    <row r="2812" spans="1:3" x14ac:dyDescent="0.25">
      <c r="A2812" s="532" t="str">
        <f>IF(ISNUMBER(VALUE(SUBSTITUTE('Quantities Report'!$A2812,"+",""))), VALUE(SUBSTITUTE('Quantities Report'!$A2812,"+","")),IF('Quantities Report'!$A2812="Totals:","End of Project",$A2811))</f>
        <v>Station</v>
      </c>
      <c r="B2812" s="473" t="str">
        <f>IF(ISNUMBER('Quantities Report'!$A2812), "",TRIM(CLEAN(SUBSTITUTE('Quantities Report'!$A2812, CHAR(160), " "))))</f>
        <v/>
      </c>
      <c r="C2812" s="475">
        <f>'Quantities Report'!$D2812</f>
        <v>0</v>
      </c>
    </row>
    <row r="2813" spans="1:3" x14ac:dyDescent="0.25">
      <c r="A2813" s="532" t="str">
        <f>IF(ISNUMBER(VALUE(SUBSTITUTE('Quantities Report'!$A2813,"+",""))), VALUE(SUBSTITUTE('Quantities Report'!$A2813,"+","")),IF('Quantities Report'!$A2813="Totals:","End of Project",$A2812))</f>
        <v>Station</v>
      </c>
      <c r="B2813" s="473" t="str">
        <f>IF(ISNUMBER('Quantities Report'!$A2813), "",TRIM(CLEAN(SUBSTITUTE('Quantities Report'!$A2813, CHAR(160), " "))))</f>
        <v/>
      </c>
      <c r="C2813" s="475">
        <f>'Quantities Report'!$D2813</f>
        <v>0</v>
      </c>
    </row>
    <row r="2814" spans="1:3" x14ac:dyDescent="0.25">
      <c r="A2814" s="532" t="str">
        <f>IF(ISNUMBER(VALUE(SUBSTITUTE('Quantities Report'!$A2814,"+",""))), VALUE(SUBSTITUTE('Quantities Report'!$A2814,"+","")),IF('Quantities Report'!$A2814="Totals:","End of Project",$A2813))</f>
        <v>Station</v>
      </c>
      <c r="B2814" s="473" t="str">
        <f>IF(ISNUMBER('Quantities Report'!$A2814), "",TRIM(CLEAN(SUBSTITUTE('Quantities Report'!$A2814, CHAR(160), " "))))</f>
        <v/>
      </c>
      <c r="C2814" s="475">
        <f>'Quantities Report'!$D2814</f>
        <v>0</v>
      </c>
    </row>
    <row r="2815" spans="1:3" x14ac:dyDescent="0.25">
      <c r="A2815" s="532" t="str">
        <f>IF(ISNUMBER(VALUE(SUBSTITUTE('Quantities Report'!$A2815,"+",""))), VALUE(SUBSTITUTE('Quantities Report'!$A2815,"+","")),IF('Quantities Report'!$A2815="Totals:","End of Project",$A2814))</f>
        <v>Station</v>
      </c>
      <c r="B2815" s="473" t="str">
        <f>IF(ISNUMBER('Quantities Report'!$A2815), "",TRIM(CLEAN(SUBSTITUTE('Quantities Report'!$A2815, CHAR(160), " "))))</f>
        <v/>
      </c>
      <c r="C2815" s="475">
        <f>'Quantities Report'!$D2815</f>
        <v>0</v>
      </c>
    </row>
    <row r="2816" spans="1:3" x14ac:dyDescent="0.25">
      <c r="A2816" s="532" t="str">
        <f>IF(ISNUMBER(VALUE(SUBSTITUTE('Quantities Report'!$A2816,"+",""))), VALUE(SUBSTITUTE('Quantities Report'!$A2816,"+","")),IF('Quantities Report'!$A2816="Totals:","End of Project",$A2815))</f>
        <v>Station</v>
      </c>
      <c r="B2816" s="473" t="str">
        <f>IF(ISNUMBER('Quantities Report'!$A2816), "",TRIM(CLEAN(SUBSTITUTE('Quantities Report'!$A2816, CHAR(160), " "))))</f>
        <v/>
      </c>
      <c r="C2816" s="475">
        <f>'Quantities Report'!$D2816</f>
        <v>0</v>
      </c>
    </row>
    <row r="2817" spans="1:3" x14ac:dyDescent="0.25">
      <c r="A2817" s="532" t="str">
        <f>IF(ISNUMBER(VALUE(SUBSTITUTE('Quantities Report'!$A2817,"+",""))), VALUE(SUBSTITUTE('Quantities Report'!$A2817,"+","")),IF('Quantities Report'!$A2817="Totals:","End of Project",$A2816))</f>
        <v>Station</v>
      </c>
      <c r="B2817" s="473" t="str">
        <f>IF(ISNUMBER('Quantities Report'!$A2817), "",TRIM(CLEAN(SUBSTITUTE('Quantities Report'!$A2817, CHAR(160), " "))))</f>
        <v/>
      </c>
      <c r="C2817" s="475">
        <f>'Quantities Report'!$D2817</f>
        <v>0</v>
      </c>
    </row>
    <row r="2818" spans="1:3" x14ac:dyDescent="0.25">
      <c r="A2818" s="532" t="str">
        <f>IF(ISNUMBER(VALUE(SUBSTITUTE('Quantities Report'!$A2818,"+",""))), VALUE(SUBSTITUTE('Quantities Report'!$A2818,"+","")),IF('Quantities Report'!$A2818="Totals:","End of Project",$A2817))</f>
        <v>Station</v>
      </c>
      <c r="B2818" s="473" t="str">
        <f>IF(ISNUMBER('Quantities Report'!$A2818), "",TRIM(CLEAN(SUBSTITUTE('Quantities Report'!$A2818, CHAR(160), " "))))</f>
        <v/>
      </c>
      <c r="C2818" s="475">
        <f>'Quantities Report'!$D2818</f>
        <v>0</v>
      </c>
    </row>
    <row r="2819" spans="1:3" x14ac:dyDescent="0.25">
      <c r="A2819" s="532" t="str">
        <f>IF(ISNUMBER(VALUE(SUBSTITUTE('Quantities Report'!$A2819,"+",""))), VALUE(SUBSTITUTE('Quantities Report'!$A2819,"+","")),IF('Quantities Report'!$A2819="Totals:","End of Project",$A2818))</f>
        <v>Station</v>
      </c>
      <c r="B2819" s="473" t="str">
        <f>IF(ISNUMBER('Quantities Report'!$A2819), "",TRIM(CLEAN(SUBSTITUTE('Quantities Report'!$A2819, CHAR(160), " "))))</f>
        <v/>
      </c>
      <c r="C2819" s="475">
        <f>'Quantities Report'!$D2819</f>
        <v>0</v>
      </c>
    </row>
    <row r="2820" spans="1:3" x14ac:dyDescent="0.25">
      <c r="A2820" s="532" t="str">
        <f>IF(ISNUMBER(VALUE(SUBSTITUTE('Quantities Report'!$A2820,"+",""))), VALUE(SUBSTITUTE('Quantities Report'!$A2820,"+","")),IF('Quantities Report'!$A2820="Totals:","End of Project",$A2819))</f>
        <v>Station</v>
      </c>
      <c r="B2820" s="473" t="str">
        <f>IF(ISNUMBER('Quantities Report'!$A2820), "",TRIM(CLEAN(SUBSTITUTE('Quantities Report'!$A2820, CHAR(160), " "))))</f>
        <v/>
      </c>
      <c r="C2820" s="475">
        <f>'Quantities Report'!$D2820</f>
        <v>0</v>
      </c>
    </row>
    <row r="2821" spans="1:3" x14ac:dyDescent="0.25">
      <c r="A2821" s="532" t="str">
        <f>IF(ISNUMBER(VALUE(SUBSTITUTE('Quantities Report'!$A2821,"+",""))), VALUE(SUBSTITUTE('Quantities Report'!$A2821,"+","")),IF('Quantities Report'!$A2821="Totals:","End of Project",$A2820))</f>
        <v>Station</v>
      </c>
      <c r="B2821" s="473" t="str">
        <f>IF(ISNUMBER('Quantities Report'!$A2821), "",TRIM(CLEAN(SUBSTITUTE('Quantities Report'!$A2821, CHAR(160), " "))))</f>
        <v/>
      </c>
      <c r="C2821" s="475">
        <f>'Quantities Report'!$D2821</f>
        <v>0</v>
      </c>
    </row>
    <row r="2822" spans="1:3" x14ac:dyDescent="0.25">
      <c r="A2822" s="532" t="str">
        <f>IF(ISNUMBER(VALUE(SUBSTITUTE('Quantities Report'!$A2822,"+",""))), VALUE(SUBSTITUTE('Quantities Report'!$A2822,"+","")),IF('Quantities Report'!$A2822="Totals:","End of Project",$A2821))</f>
        <v>Station</v>
      </c>
      <c r="B2822" s="473" t="str">
        <f>IF(ISNUMBER('Quantities Report'!$A2822), "",TRIM(CLEAN(SUBSTITUTE('Quantities Report'!$A2822, CHAR(160), " "))))</f>
        <v/>
      </c>
      <c r="C2822" s="475">
        <f>'Quantities Report'!$D2822</f>
        <v>0</v>
      </c>
    </row>
    <row r="2823" spans="1:3" x14ac:dyDescent="0.25">
      <c r="A2823" s="532" t="str">
        <f>IF(ISNUMBER(VALUE(SUBSTITUTE('Quantities Report'!$A2823,"+",""))), VALUE(SUBSTITUTE('Quantities Report'!$A2823,"+","")),IF('Quantities Report'!$A2823="Totals:","End of Project",$A2822))</f>
        <v>Station</v>
      </c>
      <c r="B2823" s="473" t="str">
        <f>IF(ISNUMBER('Quantities Report'!$A2823), "",TRIM(CLEAN(SUBSTITUTE('Quantities Report'!$A2823, CHAR(160), " "))))</f>
        <v/>
      </c>
      <c r="C2823" s="475">
        <f>'Quantities Report'!$D2823</f>
        <v>0</v>
      </c>
    </row>
    <row r="2824" spans="1:3" x14ac:dyDescent="0.25">
      <c r="A2824" s="532" t="str">
        <f>IF(ISNUMBER(VALUE(SUBSTITUTE('Quantities Report'!$A2824,"+",""))), VALUE(SUBSTITUTE('Quantities Report'!$A2824,"+","")),IF('Quantities Report'!$A2824="Totals:","End of Project",$A2823))</f>
        <v>Station</v>
      </c>
      <c r="B2824" s="473" t="str">
        <f>IF(ISNUMBER('Quantities Report'!$A2824), "",TRIM(CLEAN(SUBSTITUTE('Quantities Report'!$A2824, CHAR(160), " "))))</f>
        <v/>
      </c>
      <c r="C2824" s="475">
        <f>'Quantities Report'!$D2824</f>
        <v>0</v>
      </c>
    </row>
    <row r="2825" spans="1:3" x14ac:dyDescent="0.25">
      <c r="A2825" s="532" t="str">
        <f>IF(ISNUMBER(VALUE(SUBSTITUTE('Quantities Report'!$A2825,"+",""))), VALUE(SUBSTITUTE('Quantities Report'!$A2825,"+","")),IF('Quantities Report'!$A2825="Totals:","End of Project",$A2824))</f>
        <v>Station</v>
      </c>
      <c r="B2825" s="473" t="str">
        <f>IF(ISNUMBER('Quantities Report'!$A2825), "",TRIM(CLEAN(SUBSTITUTE('Quantities Report'!$A2825, CHAR(160), " "))))</f>
        <v/>
      </c>
      <c r="C2825" s="475">
        <f>'Quantities Report'!$D2825</f>
        <v>0</v>
      </c>
    </row>
    <row r="2826" spans="1:3" x14ac:dyDescent="0.25">
      <c r="A2826" s="532" t="str">
        <f>IF(ISNUMBER(VALUE(SUBSTITUTE('Quantities Report'!$A2826,"+",""))), VALUE(SUBSTITUTE('Quantities Report'!$A2826,"+","")),IF('Quantities Report'!$A2826="Totals:","End of Project",$A2825))</f>
        <v>Station</v>
      </c>
      <c r="B2826" s="473" t="str">
        <f>IF(ISNUMBER('Quantities Report'!$A2826), "",TRIM(CLEAN(SUBSTITUTE('Quantities Report'!$A2826, CHAR(160), " "))))</f>
        <v/>
      </c>
      <c r="C2826" s="475">
        <f>'Quantities Report'!$D2826</f>
        <v>0</v>
      </c>
    </row>
    <row r="2827" spans="1:3" x14ac:dyDescent="0.25">
      <c r="A2827" s="532" t="str">
        <f>IF(ISNUMBER(VALUE(SUBSTITUTE('Quantities Report'!$A2827,"+",""))), VALUE(SUBSTITUTE('Quantities Report'!$A2827,"+","")),IF('Quantities Report'!$A2827="Totals:","End of Project",$A2826))</f>
        <v>Station</v>
      </c>
      <c r="B2827" s="473" t="str">
        <f>IF(ISNUMBER('Quantities Report'!$A2827), "",TRIM(CLEAN(SUBSTITUTE('Quantities Report'!$A2827, CHAR(160), " "))))</f>
        <v/>
      </c>
      <c r="C2827" s="475">
        <f>'Quantities Report'!$D2827</f>
        <v>0</v>
      </c>
    </row>
    <row r="2828" spans="1:3" x14ac:dyDescent="0.25">
      <c r="A2828" s="532" t="str">
        <f>IF(ISNUMBER(VALUE(SUBSTITUTE('Quantities Report'!$A2828,"+",""))), VALUE(SUBSTITUTE('Quantities Report'!$A2828,"+","")),IF('Quantities Report'!$A2828="Totals:","End of Project",$A2827))</f>
        <v>Station</v>
      </c>
      <c r="B2828" s="473" t="str">
        <f>IF(ISNUMBER('Quantities Report'!$A2828), "",TRIM(CLEAN(SUBSTITUTE('Quantities Report'!$A2828, CHAR(160), " "))))</f>
        <v/>
      </c>
      <c r="C2828" s="475">
        <f>'Quantities Report'!$D2828</f>
        <v>0</v>
      </c>
    </row>
    <row r="2829" spans="1:3" x14ac:dyDescent="0.25">
      <c r="A2829" s="532" t="str">
        <f>IF(ISNUMBER(VALUE(SUBSTITUTE('Quantities Report'!$A2829,"+",""))), VALUE(SUBSTITUTE('Quantities Report'!$A2829,"+","")),IF('Quantities Report'!$A2829="Totals:","End of Project",$A2828))</f>
        <v>Station</v>
      </c>
      <c r="B2829" s="473" t="str">
        <f>IF(ISNUMBER('Quantities Report'!$A2829), "",TRIM(CLEAN(SUBSTITUTE('Quantities Report'!$A2829, CHAR(160), " "))))</f>
        <v/>
      </c>
      <c r="C2829" s="475">
        <f>'Quantities Report'!$D2829</f>
        <v>0</v>
      </c>
    </row>
    <row r="2830" spans="1:3" x14ac:dyDescent="0.25">
      <c r="A2830" s="532" t="str">
        <f>IF(ISNUMBER(VALUE(SUBSTITUTE('Quantities Report'!$A2830,"+",""))), VALUE(SUBSTITUTE('Quantities Report'!$A2830,"+","")),IF('Quantities Report'!$A2830="Totals:","End of Project",$A2829))</f>
        <v>Station</v>
      </c>
      <c r="B2830" s="473" t="str">
        <f>IF(ISNUMBER('Quantities Report'!$A2830), "",TRIM(CLEAN(SUBSTITUTE('Quantities Report'!$A2830, CHAR(160), " "))))</f>
        <v/>
      </c>
      <c r="C2830" s="475">
        <f>'Quantities Report'!$D2830</f>
        <v>0</v>
      </c>
    </row>
    <row r="2831" spans="1:3" x14ac:dyDescent="0.25">
      <c r="A2831" s="532" t="str">
        <f>IF(ISNUMBER(VALUE(SUBSTITUTE('Quantities Report'!$A2831,"+",""))), VALUE(SUBSTITUTE('Quantities Report'!$A2831,"+","")),IF('Quantities Report'!$A2831="Totals:","End of Project",$A2830))</f>
        <v>Station</v>
      </c>
      <c r="B2831" s="473" t="str">
        <f>IF(ISNUMBER('Quantities Report'!$A2831), "",TRIM(CLEAN(SUBSTITUTE('Quantities Report'!$A2831, CHAR(160), " "))))</f>
        <v/>
      </c>
      <c r="C2831" s="475">
        <f>'Quantities Report'!$D2831</f>
        <v>0</v>
      </c>
    </row>
    <row r="2832" spans="1:3" x14ac:dyDescent="0.25">
      <c r="A2832" s="532" t="str">
        <f>IF(ISNUMBER(VALUE(SUBSTITUTE('Quantities Report'!$A2832,"+",""))), VALUE(SUBSTITUTE('Quantities Report'!$A2832,"+","")),IF('Quantities Report'!$A2832="Totals:","End of Project",$A2831))</f>
        <v>Station</v>
      </c>
      <c r="B2832" s="473" t="str">
        <f>IF(ISNUMBER('Quantities Report'!$A2832), "",TRIM(CLEAN(SUBSTITUTE('Quantities Report'!$A2832, CHAR(160), " "))))</f>
        <v/>
      </c>
      <c r="C2832" s="475">
        <f>'Quantities Report'!$D2832</f>
        <v>0</v>
      </c>
    </row>
    <row r="2833" spans="1:3" x14ac:dyDescent="0.25">
      <c r="A2833" s="532" t="str">
        <f>IF(ISNUMBER(VALUE(SUBSTITUTE('Quantities Report'!$A2833,"+",""))), VALUE(SUBSTITUTE('Quantities Report'!$A2833,"+","")),IF('Quantities Report'!$A2833="Totals:","End of Project",$A2832))</f>
        <v>Station</v>
      </c>
      <c r="B2833" s="473" t="str">
        <f>IF(ISNUMBER('Quantities Report'!$A2833), "",TRIM(CLEAN(SUBSTITUTE('Quantities Report'!$A2833, CHAR(160), " "))))</f>
        <v/>
      </c>
      <c r="C2833" s="475">
        <f>'Quantities Report'!$D2833</f>
        <v>0</v>
      </c>
    </row>
    <row r="2834" spans="1:3" x14ac:dyDescent="0.25">
      <c r="A2834" s="532" t="str">
        <f>IF(ISNUMBER(VALUE(SUBSTITUTE('Quantities Report'!$A2834,"+",""))), VALUE(SUBSTITUTE('Quantities Report'!$A2834,"+","")),IF('Quantities Report'!$A2834="Totals:","End of Project",$A2833))</f>
        <v>Station</v>
      </c>
      <c r="B2834" s="473" t="str">
        <f>IF(ISNUMBER('Quantities Report'!$A2834), "",TRIM(CLEAN(SUBSTITUTE('Quantities Report'!$A2834, CHAR(160), " "))))</f>
        <v/>
      </c>
      <c r="C2834" s="475">
        <f>'Quantities Report'!$D2834</f>
        <v>0</v>
      </c>
    </row>
    <row r="2835" spans="1:3" x14ac:dyDescent="0.25">
      <c r="A2835" s="532" t="str">
        <f>IF(ISNUMBER(VALUE(SUBSTITUTE('Quantities Report'!$A2835,"+",""))), VALUE(SUBSTITUTE('Quantities Report'!$A2835,"+","")),IF('Quantities Report'!$A2835="Totals:","End of Project",$A2834))</f>
        <v>Station</v>
      </c>
      <c r="B2835" s="473" t="str">
        <f>IF(ISNUMBER('Quantities Report'!$A2835), "",TRIM(CLEAN(SUBSTITUTE('Quantities Report'!$A2835, CHAR(160), " "))))</f>
        <v/>
      </c>
      <c r="C2835" s="475">
        <f>'Quantities Report'!$D2835</f>
        <v>0</v>
      </c>
    </row>
    <row r="2836" spans="1:3" x14ac:dyDescent="0.25">
      <c r="A2836" s="532" t="str">
        <f>IF(ISNUMBER(VALUE(SUBSTITUTE('Quantities Report'!$A2836,"+",""))), VALUE(SUBSTITUTE('Quantities Report'!$A2836,"+","")),IF('Quantities Report'!$A2836="Totals:","End of Project",$A2835))</f>
        <v>Station</v>
      </c>
      <c r="B2836" s="473" t="str">
        <f>IF(ISNUMBER('Quantities Report'!$A2836), "",TRIM(CLEAN(SUBSTITUTE('Quantities Report'!$A2836, CHAR(160), " "))))</f>
        <v/>
      </c>
      <c r="C2836" s="475">
        <f>'Quantities Report'!$D2836</f>
        <v>0</v>
      </c>
    </row>
    <row r="2837" spans="1:3" x14ac:dyDescent="0.25">
      <c r="A2837" s="532" t="str">
        <f>IF(ISNUMBER(VALUE(SUBSTITUTE('Quantities Report'!$A2837,"+",""))), VALUE(SUBSTITUTE('Quantities Report'!$A2837,"+","")),IF('Quantities Report'!$A2837="Totals:","End of Project",$A2836))</f>
        <v>Station</v>
      </c>
      <c r="B2837" s="473" t="str">
        <f>IF(ISNUMBER('Quantities Report'!$A2837), "",TRIM(CLEAN(SUBSTITUTE('Quantities Report'!$A2837, CHAR(160), " "))))</f>
        <v/>
      </c>
      <c r="C2837" s="475">
        <f>'Quantities Report'!$D2837</f>
        <v>0</v>
      </c>
    </row>
    <row r="2838" spans="1:3" x14ac:dyDescent="0.25">
      <c r="A2838" s="532" t="str">
        <f>IF(ISNUMBER(VALUE(SUBSTITUTE('Quantities Report'!$A2838,"+",""))), VALUE(SUBSTITUTE('Quantities Report'!$A2838,"+","")),IF('Quantities Report'!$A2838="Totals:","End of Project",$A2837))</f>
        <v>Station</v>
      </c>
      <c r="B2838" s="473" t="str">
        <f>IF(ISNUMBER('Quantities Report'!$A2838), "",TRIM(CLEAN(SUBSTITUTE('Quantities Report'!$A2838, CHAR(160), " "))))</f>
        <v/>
      </c>
      <c r="C2838" s="475">
        <f>'Quantities Report'!$D2838</f>
        <v>0</v>
      </c>
    </row>
    <row r="2839" spans="1:3" x14ac:dyDescent="0.25">
      <c r="A2839" s="532" t="str">
        <f>IF(ISNUMBER(VALUE(SUBSTITUTE('Quantities Report'!$A2839,"+",""))), VALUE(SUBSTITUTE('Quantities Report'!$A2839,"+","")),IF('Quantities Report'!$A2839="Totals:","End of Project",$A2838))</f>
        <v>Station</v>
      </c>
      <c r="B2839" s="473" t="str">
        <f>IF(ISNUMBER('Quantities Report'!$A2839), "",TRIM(CLEAN(SUBSTITUTE('Quantities Report'!$A2839, CHAR(160), " "))))</f>
        <v/>
      </c>
      <c r="C2839" s="475">
        <f>'Quantities Report'!$D2839</f>
        <v>0</v>
      </c>
    </row>
    <row r="2840" spans="1:3" x14ac:dyDescent="0.25">
      <c r="A2840" s="532" t="str">
        <f>IF(ISNUMBER(VALUE(SUBSTITUTE('Quantities Report'!$A2840,"+",""))), VALUE(SUBSTITUTE('Quantities Report'!$A2840,"+","")),IF('Quantities Report'!$A2840="Totals:","End of Project",$A2839))</f>
        <v>Station</v>
      </c>
      <c r="B2840" s="473" t="str">
        <f>IF(ISNUMBER('Quantities Report'!$A2840), "",TRIM(CLEAN(SUBSTITUTE('Quantities Report'!$A2840, CHAR(160), " "))))</f>
        <v/>
      </c>
      <c r="C2840" s="475">
        <f>'Quantities Report'!$D2840</f>
        <v>0</v>
      </c>
    </row>
    <row r="2841" spans="1:3" x14ac:dyDescent="0.25">
      <c r="A2841" s="532" t="str">
        <f>IF(ISNUMBER(VALUE(SUBSTITUTE('Quantities Report'!$A2841,"+",""))), VALUE(SUBSTITUTE('Quantities Report'!$A2841,"+","")),IF('Quantities Report'!$A2841="Totals:","End of Project",$A2840))</f>
        <v>Station</v>
      </c>
      <c r="B2841" s="473" t="str">
        <f>IF(ISNUMBER('Quantities Report'!$A2841), "",TRIM(CLEAN(SUBSTITUTE('Quantities Report'!$A2841, CHAR(160), " "))))</f>
        <v/>
      </c>
      <c r="C2841" s="475">
        <f>'Quantities Report'!$D2841</f>
        <v>0</v>
      </c>
    </row>
    <row r="2842" spans="1:3" x14ac:dyDescent="0.25">
      <c r="A2842" s="532" t="str">
        <f>IF(ISNUMBER(VALUE(SUBSTITUTE('Quantities Report'!$A2842,"+",""))), VALUE(SUBSTITUTE('Quantities Report'!$A2842,"+","")),IF('Quantities Report'!$A2842="Totals:","End of Project",$A2841))</f>
        <v>Station</v>
      </c>
      <c r="B2842" s="473" t="str">
        <f>IF(ISNUMBER('Quantities Report'!$A2842), "",TRIM(CLEAN(SUBSTITUTE('Quantities Report'!$A2842, CHAR(160), " "))))</f>
        <v/>
      </c>
      <c r="C2842" s="475">
        <f>'Quantities Report'!$D2842</f>
        <v>0</v>
      </c>
    </row>
    <row r="2843" spans="1:3" x14ac:dyDescent="0.25">
      <c r="A2843" s="532" t="str">
        <f>IF(ISNUMBER(VALUE(SUBSTITUTE('Quantities Report'!$A2843,"+",""))), VALUE(SUBSTITUTE('Quantities Report'!$A2843,"+","")),IF('Quantities Report'!$A2843="Totals:","End of Project",$A2842))</f>
        <v>Station</v>
      </c>
      <c r="B2843" s="473" t="str">
        <f>IF(ISNUMBER('Quantities Report'!$A2843), "",TRIM(CLEAN(SUBSTITUTE('Quantities Report'!$A2843, CHAR(160), " "))))</f>
        <v/>
      </c>
      <c r="C2843" s="475">
        <f>'Quantities Report'!$D2843</f>
        <v>0</v>
      </c>
    </row>
    <row r="2844" spans="1:3" x14ac:dyDescent="0.25">
      <c r="A2844" s="532" t="str">
        <f>IF(ISNUMBER(VALUE(SUBSTITUTE('Quantities Report'!$A2844,"+",""))), VALUE(SUBSTITUTE('Quantities Report'!$A2844,"+","")),IF('Quantities Report'!$A2844="Totals:","End of Project",$A2843))</f>
        <v>Station</v>
      </c>
      <c r="B2844" s="473" t="str">
        <f>IF(ISNUMBER('Quantities Report'!$A2844), "",TRIM(CLEAN(SUBSTITUTE('Quantities Report'!$A2844, CHAR(160), " "))))</f>
        <v/>
      </c>
      <c r="C2844" s="475">
        <f>'Quantities Report'!$D2844</f>
        <v>0</v>
      </c>
    </row>
    <row r="2845" spans="1:3" x14ac:dyDescent="0.25">
      <c r="A2845" s="532" t="str">
        <f>IF(ISNUMBER(VALUE(SUBSTITUTE('Quantities Report'!$A2845,"+",""))), VALUE(SUBSTITUTE('Quantities Report'!$A2845,"+","")),IF('Quantities Report'!$A2845="Totals:","End of Project",$A2844))</f>
        <v>Station</v>
      </c>
      <c r="B2845" s="473" t="str">
        <f>IF(ISNUMBER('Quantities Report'!$A2845), "",TRIM(CLEAN(SUBSTITUTE('Quantities Report'!$A2845, CHAR(160), " "))))</f>
        <v/>
      </c>
      <c r="C2845" s="475">
        <f>'Quantities Report'!$D2845</f>
        <v>0</v>
      </c>
    </row>
    <row r="2846" spans="1:3" x14ac:dyDescent="0.25">
      <c r="A2846" s="532" t="str">
        <f>IF(ISNUMBER(VALUE(SUBSTITUTE('Quantities Report'!$A2846,"+",""))), VALUE(SUBSTITUTE('Quantities Report'!$A2846,"+","")),IF('Quantities Report'!$A2846="Totals:","End of Project",$A2845))</f>
        <v>Station</v>
      </c>
      <c r="B2846" s="473" t="str">
        <f>IF(ISNUMBER('Quantities Report'!$A2846), "",TRIM(CLEAN(SUBSTITUTE('Quantities Report'!$A2846, CHAR(160), " "))))</f>
        <v/>
      </c>
      <c r="C2846" s="475">
        <f>'Quantities Report'!$D2846</f>
        <v>0</v>
      </c>
    </row>
    <row r="2847" spans="1:3" x14ac:dyDescent="0.25">
      <c r="A2847" s="532" t="str">
        <f>IF(ISNUMBER(VALUE(SUBSTITUTE('Quantities Report'!$A2847,"+",""))), VALUE(SUBSTITUTE('Quantities Report'!$A2847,"+","")),IF('Quantities Report'!$A2847="Totals:","End of Project",$A2846))</f>
        <v>Station</v>
      </c>
      <c r="B2847" s="473" t="str">
        <f>IF(ISNUMBER('Quantities Report'!$A2847), "",TRIM(CLEAN(SUBSTITUTE('Quantities Report'!$A2847, CHAR(160), " "))))</f>
        <v/>
      </c>
      <c r="C2847" s="475">
        <f>'Quantities Report'!$D2847</f>
        <v>0</v>
      </c>
    </row>
    <row r="2848" spans="1:3" x14ac:dyDescent="0.25">
      <c r="A2848" s="532" t="str">
        <f>IF(ISNUMBER(VALUE(SUBSTITUTE('Quantities Report'!$A2848,"+",""))), VALUE(SUBSTITUTE('Quantities Report'!$A2848,"+","")),IF('Quantities Report'!$A2848="Totals:","End of Project",$A2847))</f>
        <v>Station</v>
      </c>
      <c r="B2848" s="473" t="str">
        <f>IF(ISNUMBER('Quantities Report'!$A2848), "",TRIM(CLEAN(SUBSTITUTE('Quantities Report'!$A2848, CHAR(160), " "))))</f>
        <v/>
      </c>
      <c r="C2848" s="475">
        <f>'Quantities Report'!$D2848</f>
        <v>0</v>
      </c>
    </row>
    <row r="2849" spans="1:3" x14ac:dyDescent="0.25">
      <c r="A2849" s="532" t="str">
        <f>IF(ISNUMBER(VALUE(SUBSTITUTE('Quantities Report'!$A2849,"+",""))), VALUE(SUBSTITUTE('Quantities Report'!$A2849,"+","")),IF('Quantities Report'!$A2849="Totals:","End of Project",$A2848))</f>
        <v>Station</v>
      </c>
      <c r="B2849" s="473" t="str">
        <f>IF(ISNUMBER('Quantities Report'!$A2849), "",TRIM(CLEAN(SUBSTITUTE('Quantities Report'!$A2849, CHAR(160), " "))))</f>
        <v/>
      </c>
      <c r="C2849" s="475">
        <f>'Quantities Report'!$D2849</f>
        <v>0</v>
      </c>
    </row>
    <row r="2850" spans="1:3" x14ac:dyDescent="0.25">
      <c r="A2850" s="532" t="str">
        <f>IF(ISNUMBER(VALUE(SUBSTITUTE('Quantities Report'!$A2850,"+",""))), VALUE(SUBSTITUTE('Quantities Report'!$A2850,"+","")),IF('Quantities Report'!$A2850="Totals:","End of Project",$A2849))</f>
        <v>Station</v>
      </c>
      <c r="B2850" s="473" t="str">
        <f>IF(ISNUMBER('Quantities Report'!$A2850), "",TRIM(CLEAN(SUBSTITUTE('Quantities Report'!$A2850, CHAR(160), " "))))</f>
        <v/>
      </c>
      <c r="C2850" s="475">
        <f>'Quantities Report'!$D2850</f>
        <v>0</v>
      </c>
    </row>
    <row r="2851" spans="1:3" x14ac:dyDescent="0.25">
      <c r="A2851" s="532" t="str">
        <f>IF(ISNUMBER(VALUE(SUBSTITUTE('Quantities Report'!$A2851,"+",""))), VALUE(SUBSTITUTE('Quantities Report'!$A2851,"+","")),IF('Quantities Report'!$A2851="Totals:","End of Project",$A2850))</f>
        <v>Station</v>
      </c>
      <c r="B2851" s="473" t="str">
        <f>IF(ISNUMBER('Quantities Report'!$A2851), "",TRIM(CLEAN(SUBSTITUTE('Quantities Report'!$A2851, CHAR(160), " "))))</f>
        <v/>
      </c>
      <c r="C2851" s="475">
        <f>'Quantities Report'!$D2851</f>
        <v>0</v>
      </c>
    </row>
    <row r="2852" spans="1:3" x14ac:dyDescent="0.25">
      <c r="A2852" s="532" t="str">
        <f>IF(ISNUMBER(VALUE(SUBSTITUTE('Quantities Report'!$A2852,"+",""))), VALUE(SUBSTITUTE('Quantities Report'!$A2852,"+","")),IF('Quantities Report'!$A2852="Totals:","End of Project",$A2851))</f>
        <v>Station</v>
      </c>
      <c r="B2852" s="473" t="str">
        <f>IF(ISNUMBER('Quantities Report'!$A2852), "",TRIM(CLEAN(SUBSTITUTE('Quantities Report'!$A2852, CHAR(160), " "))))</f>
        <v/>
      </c>
      <c r="C2852" s="475">
        <f>'Quantities Report'!$D2852</f>
        <v>0</v>
      </c>
    </row>
    <row r="2853" spans="1:3" x14ac:dyDescent="0.25">
      <c r="A2853" s="532" t="str">
        <f>IF(ISNUMBER(VALUE(SUBSTITUTE('Quantities Report'!$A2853,"+",""))), VALUE(SUBSTITUTE('Quantities Report'!$A2853,"+","")),IF('Quantities Report'!$A2853="Totals:","End of Project",$A2852))</f>
        <v>Station</v>
      </c>
      <c r="B2853" s="473" t="str">
        <f>IF(ISNUMBER('Quantities Report'!$A2853), "",TRIM(CLEAN(SUBSTITUTE('Quantities Report'!$A2853, CHAR(160), " "))))</f>
        <v/>
      </c>
      <c r="C2853" s="475">
        <f>'Quantities Report'!$D2853</f>
        <v>0</v>
      </c>
    </row>
    <row r="2854" spans="1:3" x14ac:dyDescent="0.25">
      <c r="A2854" s="532" t="str">
        <f>IF(ISNUMBER(VALUE(SUBSTITUTE('Quantities Report'!$A2854,"+",""))), VALUE(SUBSTITUTE('Quantities Report'!$A2854,"+","")),IF('Quantities Report'!$A2854="Totals:","End of Project",$A2853))</f>
        <v>Station</v>
      </c>
      <c r="B2854" s="473" t="str">
        <f>IF(ISNUMBER('Quantities Report'!$A2854), "",TRIM(CLEAN(SUBSTITUTE('Quantities Report'!$A2854, CHAR(160), " "))))</f>
        <v/>
      </c>
      <c r="C2854" s="475">
        <f>'Quantities Report'!$D2854</f>
        <v>0</v>
      </c>
    </row>
    <row r="2855" spans="1:3" x14ac:dyDescent="0.25">
      <c r="A2855" s="532" t="str">
        <f>IF(ISNUMBER(VALUE(SUBSTITUTE('Quantities Report'!$A2855,"+",""))), VALUE(SUBSTITUTE('Quantities Report'!$A2855,"+","")),IF('Quantities Report'!$A2855="Totals:","End of Project",$A2854))</f>
        <v>Station</v>
      </c>
      <c r="B2855" s="473" t="str">
        <f>IF(ISNUMBER('Quantities Report'!$A2855), "",TRIM(CLEAN(SUBSTITUTE('Quantities Report'!$A2855, CHAR(160), " "))))</f>
        <v/>
      </c>
      <c r="C2855" s="475">
        <f>'Quantities Report'!$D2855</f>
        <v>0</v>
      </c>
    </row>
    <row r="2856" spans="1:3" x14ac:dyDescent="0.25">
      <c r="A2856" s="532" t="str">
        <f>IF(ISNUMBER(VALUE(SUBSTITUTE('Quantities Report'!$A2856,"+",""))), VALUE(SUBSTITUTE('Quantities Report'!$A2856,"+","")),IF('Quantities Report'!$A2856="Totals:","End of Project",$A2855))</f>
        <v>Station</v>
      </c>
      <c r="B2856" s="473" t="str">
        <f>IF(ISNUMBER('Quantities Report'!$A2856), "",TRIM(CLEAN(SUBSTITUTE('Quantities Report'!$A2856, CHAR(160), " "))))</f>
        <v/>
      </c>
      <c r="C2856" s="475">
        <f>'Quantities Report'!$D2856</f>
        <v>0</v>
      </c>
    </row>
    <row r="2857" spans="1:3" x14ac:dyDescent="0.25">
      <c r="A2857" s="532" t="str">
        <f>IF(ISNUMBER(VALUE(SUBSTITUTE('Quantities Report'!$A2857,"+",""))), VALUE(SUBSTITUTE('Quantities Report'!$A2857,"+","")),IF('Quantities Report'!$A2857="Totals:","End of Project",$A2856))</f>
        <v>Station</v>
      </c>
      <c r="B2857" s="473" t="str">
        <f>IF(ISNUMBER('Quantities Report'!$A2857), "",TRIM(CLEAN(SUBSTITUTE('Quantities Report'!$A2857, CHAR(160), " "))))</f>
        <v/>
      </c>
      <c r="C2857" s="475">
        <f>'Quantities Report'!$D2857</f>
        <v>0</v>
      </c>
    </row>
    <row r="2858" spans="1:3" x14ac:dyDescent="0.25">
      <c r="A2858" s="532" t="str">
        <f>IF(ISNUMBER(VALUE(SUBSTITUTE('Quantities Report'!$A2858,"+",""))), VALUE(SUBSTITUTE('Quantities Report'!$A2858,"+","")),IF('Quantities Report'!$A2858="Totals:","End of Project",$A2857))</f>
        <v>Station</v>
      </c>
      <c r="B2858" s="473" t="str">
        <f>IF(ISNUMBER('Quantities Report'!$A2858), "",TRIM(CLEAN(SUBSTITUTE('Quantities Report'!$A2858, CHAR(160), " "))))</f>
        <v/>
      </c>
      <c r="C2858" s="475">
        <f>'Quantities Report'!$D2858</f>
        <v>0</v>
      </c>
    </row>
    <row r="2859" spans="1:3" x14ac:dyDescent="0.25">
      <c r="A2859" s="532" t="str">
        <f>IF(ISNUMBER(VALUE(SUBSTITUTE('Quantities Report'!$A2859,"+",""))), VALUE(SUBSTITUTE('Quantities Report'!$A2859,"+","")),IF('Quantities Report'!$A2859="Totals:","End of Project",$A2858))</f>
        <v>Station</v>
      </c>
      <c r="B2859" s="473" t="str">
        <f>IF(ISNUMBER('Quantities Report'!$A2859), "",TRIM(CLEAN(SUBSTITUTE('Quantities Report'!$A2859, CHAR(160), " "))))</f>
        <v/>
      </c>
      <c r="C2859" s="475">
        <f>'Quantities Report'!$D2859</f>
        <v>0</v>
      </c>
    </row>
    <row r="2860" spans="1:3" x14ac:dyDescent="0.25">
      <c r="A2860" s="532" t="str">
        <f>IF(ISNUMBER(VALUE(SUBSTITUTE('Quantities Report'!$A2860,"+",""))), VALUE(SUBSTITUTE('Quantities Report'!$A2860,"+","")),IF('Quantities Report'!$A2860="Totals:","End of Project",$A2859))</f>
        <v>Station</v>
      </c>
      <c r="B2860" s="473" t="str">
        <f>IF(ISNUMBER('Quantities Report'!$A2860), "",TRIM(CLEAN(SUBSTITUTE('Quantities Report'!$A2860, CHAR(160), " "))))</f>
        <v/>
      </c>
      <c r="C2860" s="475">
        <f>'Quantities Report'!$D2860</f>
        <v>0</v>
      </c>
    </row>
    <row r="2861" spans="1:3" x14ac:dyDescent="0.25">
      <c r="A2861" s="532" t="str">
        <f>IF(ISNUMBER(VALUE(SUBSTITUTE('Quantities Report'!$A2861,"+",""))), VALUE(SUBSTITUTE('Quantities Report'!$A2861,"+","")),IF('Quantities Report'!$A2861="Totals:","End of Project",$A2860))</f>
        <v>Station</v>
      </c>
      <c r="B2861" s="473" t="str">
        <f>IF(ISNUMBER('Quantities Report'!$A2861), "",TRIM(CLEAN(SUBSTITUTE('Quantities Report'!$A2861, CHAR(160), " "))))</f>
        <v/>
      </c>
      <c r="C2861" s="475">
        <f>'Quantities Report'!$D2861</f>
        <v>0</v>
      </c>
    </row>
    <row r="2862" spans="1:3" x14ac:dyDescent="0.25">
      <c r="A2862" s="532" t="str">
        <f>IF(ISNUMBER(VALUE(SUBSTITUTE('Quantities Report'!$A2862,"+",""))), VALUE(SUBSTITUTE('Quantities Report'!$A2862,"+","")),IF('Quantities Report'!$A2862="Totals:","End of Project",$A2861))</f>
        <v>Station</v>
      </c>
      <c r="B2862" s="473" t="str">
        <f>IF(ISNUMBER('Quantities Report'!$A2862), "",TRIM(CLEAN(SUBSTITUTE('Quantities Report'!$A2862, CHAR(160), " "))))</f>
        <v/>
      </c>
      <c r="C2862" s="475">
        <f>'Quantities Report'!$D2862</f>
        <v>0</v>
      </c>
    </row>
    <row r="2863" spans="1:3" x14ac:dyDescent="0.25">
      <c r="A2863" s="532" t="str">
        <f>IF(ISNUMBER(VALUE(SUBSTITUTE('Quantities Report'!$A2863,"+",""))), VALUE(SUBSTITUTE('Quantities Report'!$A2863,"+","")),IF('Quantities Report'!$A2863="Totals:","End of Project",$A2862))</f>
        <v>Station</v>
      </c>
      <c r="B2863" s="473" t="str">
        <f>IF(ISNUMBER('Quantities Report'!$A2863), "",TRIM(CLEAN(SUBSTITUTE('Quantities Report'!$A2863, CHAR(160), " "))))</f>
        <v/>
      </c>
      <c r="C2863" s="475">
        <f>'Quantities Report'!$D2863</f>
        <v>0</v>
      </c>
    </row>
    <row r="2864" spans="1:3" x14ac:dyDescent="0.25">
      <c r="A2864" s="532" t="str">
        <f>IF(ISNUMBER(VALUE(SUBSTITUTE('Quantities Report'!$A2864,"+",""))), VALUE(SUBSTITUTE('Quantities Report'!$A2864,"+","")),IF('Quantities Report'!$A2864="Totals:","End of Project",$A2863))</f>
        <v>Station</v>
      </c>
      <c r="B2864" s="473" t="str">
        <f>IF(ISNUMBER('Quantities Report'!$A2864), "",TRIM(CLEAN(SUBSTITUTE('Quantities Report'!$A2864, CHAR(160), " "))))</f>
        <v/>
      </c>
      <c r="C2864" s="475">
        <f>'Quantities Report'!$D2864</f>
        <v>0</v>
      </c>
    </row>
    <row r="2865" spans="1:3" x14ac:dyDescent="0.25">
      <c r="A2865" s="532" t="str">
        <f>IF(ISNUMBER(VALUE(SUBSTITUTE('Quantities Report'!$A2865,"+",""))), VALUE(SUBSTITUTE('Quantities Report'!$A2865,"+","")),IF('Quantities Report'!$A2865="Totals:","End of Project",$A2864))</f>
        <v>Station</v>
      </c>
      <c r="B2865" s="473" t="str">
        <f>IF(ISNUMBER('Quantities Report'!$A2865), "",TRIM(CLEAN(SUBSTITUTE('Quantities Report'!$A2865, CHAR(160), " "))))</f>
        <v/>
      </c>
      <c r="C2865" s="475">
        <f>'Quantities Report'!$D2865</f>
        <v>0</v>
      </c>
    </row>
    <row r="2866" spans="1:3" x14ac:dyDescent="0.25">
      <c r="A2866" s="532" t="str">
        <f>IF(ISNUMBER(VALUE(SUBSTITUTE('Quantities Report'!$A2866,"+",""))), VALUE(SUBSTITUTE('Quantities Report'!$A2866,"+","")),IF('Quantities Report'!$A2866="Totals:","End of Project",$A2865))</f>
        <v>Station</v>
      </c>
      <c r="B2866" s="473" t="str">
        <f>IF(ISNUMBER('Quantities Report'!$A2866), "",TRIM(CLEAN(SUBSTITUTE('Quantities Report'!$A2866, CHAR(160), " "))))</f>
        <v/>
      </c>
      <c r="C2866" s="475">
        <f>'Quantities Report'!$D2866</f>
        <v>0</v>
      </c>
    </row>
    <row r="2867" spans="1:3" x14ac:dyDescent="0.25">
      <c r="A2867" s="532" t="str">
        <f>IF(ISNUMBER(VALUE(SUBSTITUTE('Quantities Report'!$A2867,"+",""))), VALUE(SUBSTITUTE('Quantities Report'!$A2867,"+","")),IF('Quantities Report'!$A2867="Totals:","End of Project",$A2866))</f>
        <v>Station</v>
      </c>
      <c r="B2867" s="473" t="str">
        <f>IF(ISNUMBER('Quantities Report'!$A2867), "",TRIM(CLEAN(SUBSTITUTE('Quantities Report'!$A2867, CHAR(160), " "))))</f>
        <v/>
      </c>
      <c r="C2867" s="475">
        <f>'Quantities Report'!$D2867</f>
        <v>0</v>
      </c>
    </row>
    <row r="2868" spans="1:3" x14ac:dyDescent="0.25">
      <c r="A2868" s="532" t="str">
        <f>IF(ISNUMBER(VALUE(SUBSTITUTE('Quantities Report'!$A2868,"+",""))), VALUE(SUBSTITUTE('Quantities Report'!$A2868,"+","")),IF('Quantities Report'!$A2868="Totals:","End of Project",$A2867))</f>
        <v>Station</v>
      </c>
      <c r="B2868" s="473" t="str">
        <f>IF(ISNUMBER('Quantities Report'!$A2868), "",TRIM(CLEAN(SUBSTITUTE('Quantities Report'!$A2868, CHAR(160), " "))))</f>
        <v/>
      </c>
      <c r="C2868" s="475">
        <f>'Quantities Report'!$D2868</f>
        <v>0</v>
      </c>
    </row>
    <row r="2869" spans="1:3" x14ac:dyDescent="0.25">
      <c r="A2869" s="532" t="str">
        <f>IF(ISNUMBER(VALUE(SUBSTITUTE('Quantities Report'!$A2869,"+",""))), VALUE(SUBSTITUTE('Quantities Report'!$A2869,"+","")),IF('Quantities Report'!$A2869="Totals:","End of Project",$A2868))</f>
        <v>Station</v>
      </c>
      <c r="B2869" s="473" t="str">
        <f>IF(ISNUMBER('Quantities Report'!$A2869), "",TRIM(CLEAN(SUBSTITUTE('Quantities Report'!$A2869, CHAR(160), " "))))</f>
        <v/>
      </c>
      <c r="C2869" s="475">
        <f>'Quantities Report'!$D2869</f>
        <v>0</v>
      </c>
    </row>
    <row r="2870" spans="1:3" x14ac:dyDescent="0.25">
      <c r="A2870" s="532" t="str">
        <f>IF(ISNUMBER(VALUE(SUBSTITUTE('Quantities Report'!$A2870,"+",""))), VALUE(SUBSTITUTE('Quantities Report'!$A2870,"+","")),IF('Quantities Report'!$A2870="Totals:","End of Project",$A2869))</f>
        <v>Station</v>
      </c>
      <c r="B2870" s="473" t="str">
        <f>IF(ISNUMBER('Quantities Report'!$A2870), "",TRIM(CLEAN(SUBSTITUTE('Quantities Report'!$A2870, CHAR(160), " "))))</f>
        <v/>
      </c>
      <c r="C2870" s="475">
        <f>'Quantities Report'!$D2870</f>
        <v>0</v>
      </c>
    </row>
    <row r="2871" spans="1:3" x14ac:dyDescent="0.25">
      <c r="A2871" s="532" t="str">
        <f>IF(ISNUMBER(VALUE(SUBSTITUTE('Quantities Report'!$A2871,"+",""))), VALUE(SUBSTITUTE('Quantities Report'!$A2871,"+","")),IF('Quantities Report'!$A2871="Totals:","End of Project",$A2870))</f>
        <v>Station</v>
      </c>
      <c r="B2871" s="473" t="str">
        <f>IF(ISNUMBER('Quantities Report'!$A2871), "",TRIM(CLEAN(SUBSTITUTE('Quantities Report'!$A2871, CHAR(160), " "))))</f>
        <v/>
      </c>
      <c r="C2871" s="475">
        <f>'Quantities Report'!$D2871</f>
        <v>0</v>
      </c>
    </row>
    <row r="2872" spans="1:3" x14ac:dyDescent="0.25">
      <c r="A2872" s="532" t="str">
        <f>IF(ISNUMBER(VALUE(SUBSTITUTE('Quantities Report'!$A2872,"+",""))), VALUE(SUBSTITUTE('Quantities Report'!$A2872,"+","")),IF('Quantities Report'!$A2872="Totals:","End of Project",$A2871))</f>
        <v>Station</v>
      </c>
      <c r="B2872" s="473" t="str">
        <f>IF(ISNUMBER('Quantities Report'!$A2872), "",TRIM(CLEAN(SUBSTITUTE('Quantities Report'!$A2872, CHAR(160), " "))))</f>
        <v/>
      </c>
      <c r="C2872" s="475">
        <f>'Quantities Report'!$D2872</f>
        <v>0</v>
      </c>
    </row>
    <row r="2873" spans="1:3" x14ac:dyDescent="0.25">
      <c r="A2873" s="532" t="str">
        <f>IF(ISNUMBER(VALUE(SUBSTITUTE('Quantities Report'!$A2873,"+",""))), VALUE(SUBSTITUTE('Quantities Report'!$A2873,"+","")),IF('Quantities Report'!$A2873="Totals:","End of Project",$A2872))</f>
        <v>Station</v>
      </c>
      <c r="B2873" s="473" t="str">
        <f>IF(ISNUMBER('Quantities Report'!$A2873), "",TRIM(CLEAN(SUBSTITUTE('Quantities Report'!$A2873, CHAR(160), " "))))</f>
        <v/>
      </c>
      <c r="C2873" s="475">
        <f>'Quantities Report'!$D2873</f>
        <v>0</v>
      </c>
    </row>
    <row r="2874" spans="1:3" x14ac:dyDescent="0.25">
      <c r="A2874" s="532" t="str">
        <f>IF(ISNUMBER(VALUE(SUBSTITUTE('Quantities Report'!$A2874,"+",""))), VALUE(SUBSTITUTE('Quantities Report'!$A2874,"+","")),IF('Quantities Report'!$A2874="Totals:","End of Project",$A2873))</f>
        <v>Station</v>
      </c>
      <c r="B2874" s="473" t="str">
        <f>IF(ISNUMBER('Quantities Report'!$A2874), "",TRIM(CLEAN(SUBSTITUTE('Quantities Report'!$A2874, CHAR(160), " "))))</f>
        <v/>
      </c>
      <c r="C2874" s="475">
        <f>'Quantities Report'!$D2874</f>
        <v>0</v>
      </c>
    </row>
    <row r="2875" spans="1:3" x14ac:dyDescent="0.25">
      <c r="A2875" s="532" t="str">
        <f>IF(ISNUMBER(VALUE(SUBSTITUTE('Quantities Report'!$A2875,"+",""))), VALUE(SUBSTITUTE('Quantities Report'!$A2875,"+","")),IF('Quantities Report'!$A2875="Totals:","End of Project",$A2874))</f>
        <v>Station</v>
      </c>
      <c r="B2875" s="473" t="str">
        <f>IF(ISNUMBER('Quantities Report'!$A2875), "",TRIM(CLEAN(SUBSTITUTE('Quantities Report'!$A2875, CHAR(160), " "))))</f>
        <v/>
      </c>
      <c r="C2875" s="475">
        <f>'Quantities Report'!$D2875</f>
        <v>0</v>
      </c>
    </row>
    <row r="2876" spans="1:3" x14ac:dyDescent="0.25">
      <c r="A2876" s="532" t="str">
        <f>IF(ISNUMBER(VALUE(SUBSTITUTE('Quantities Report'!$A2876,"+",""))), VALUE(SUBSTITUTE('Quantities Report'!$A2876,"+","")),IF('Quantities Report'!$A2876="Totals:","End of Project",$A2875))</f>
        <v>Station</v>
      </c>
      <c r="B2876" s="473" t="str">
        <f>IF(ISNUMBER('Quantities Report'!$A2876), "",TRIM(CLEAN(SUBSTITUTE('Quantities Report'!$A2876, CHAR(160), " "))))</f>
        <v/>
      </c>
      <c r="C2876" s="475">
        <f>'Quantities Report'!$D2876</f>
        <v>0</v>
      </c>
    </row>
    <row r="2877" spans="1:3" x14ac:dyDescent="0.25">
      <c r="A2877" s="532" t="str">
        <f>IF(ISNUMBER(VALUE(SUBSTITUTE('Quantities Report'!$A2877,"+",""))), VALUE(SUBSTITUTE('Quantities Report'!$A2877,"+","")),IF('Quantities Report'!$A2877="Totals:","End of Project",$A2876))</f>
        <v>Station</v>
      </c>
      <c r="B2877" s="473" t="str">
        <f>IF(ISNUMBER('Quantities Report'!$A2877), "",TRIM(CLEAN(SUBSTITUTE('Quantities Report'!$A2877, CHAR(160), " "))))</f>
        <v/>
      </c>
      <c r="C2877" s="475">
        <f>'Quantities Report'!$D2877</f>
        <v>0</v>
      </c>
    </row>
    <row r="2878" spans="1:3" x14ac:dyDescent="0.25">
      <c r="A2878" s="532" t="str">
        <f>IF(ISNUMBER(VALUE(SUBSTITUTE('Quantities Report'!$A2878,"+",""))), VALUE(SUBSTITUTE('Quantities Report'!$A2878,"+","")),IF('Quantities Report'!$A2878="Totals:","End of Project",$A2877))</f>
        <v>Station</v>
      </c>
      <c r="B2878" s="473" t="str">
        <f>IF(ISNUMBER('Quantities Report'!$A2878), "",TRIM(CLEAN(SUBSTITUTE('Quantities Report'!$A2878, CHAR(160), " "))))</f>
        <v/>
      </c>
      <c r="C2878" s="475">
        <f>'Quantities Report'!$D2878</f>
        <v>0</v>
      </c>
    </row>
    <row r="2879" spans="1:3" x14ac:dyDescent="0.25">
      <c r="A2879" s="532" t="str">
        <f>IF(ISNUMBER(VALUE(SUBSTITUTE('Quantities Report'!$A2879,"+",""))), VALUE(SUBSTITUTE('Quantities Report'!$A2879,"+","")),IF('Quantities Report'!$A2879="Totals:","End of Project",$A2878))</f>
        <v>Station</v>
      </c>
      <c r="B2879" s="473" t="str">
        <f>IF(ISNUMBER('Quantities Report'!$A2879), "",TRIM(CLEAN(SUBSTITUTE('Quantities Report'!$A2879, CHAR(160), " "))))</f>
        <v/>
      </c>
      <c r="C2879" s="475">
        <f>'Quantities Report'!$D2879</f>
        <v>0</v>
      </c>
    </row>
    <row r="2880" spans="1:3" x14ac:dyDescent="0.25">
      <c r="A2880" s="532" t="str">
        <f>IF(ISNUMBER(VALUE(SUBSTITUTE('Quantities Report'!$A2880,"+",""))), VALUE(SUBSTITUTE('Quantities Report'!$A2880,"+","")),IF('Quantities Report'!$A2880="Totals:","End of Project",$A2879))</f>
        <v>Station</v>
      </c>
      <c r="B2880" s="473" t="str">
        <f>IF(ISNUMBER('Quantities Report'!$A2880), "",TRIM(CLEAN(SUBSTITUTE('Quantities Report'!$A2880, CHAR(160), " "))))</f>
        <v/>
      </c>
      <c r="C2880" s="475">
        <f>'Quantities Report'!$D2880</f>
        <v>0</v>
      </c>
    </row>
    <row r="2881" spans="1:3" x14ac:dyDescent="0.25">
      <c r="A2881" s="532" t="str">
        <f>IF(ISNUMBER(VALUE(SUBSTITUTE('Quantities Report'!$A2881,"+",""))), VALUE(SUBSTITUTE('Quantities Report'!$A2881,"+","")),IF('Quantities Report'!$A2881="Totals:","End of Project",$A2880))</f>
        <v>Station</v>
      </c>
      <c r="B2881" s="473" t="str">
        <f>IF(ISNUMBER('Quantities Report'!$A2881), "",TRIM(CLEAN(SUBSTITUTE('Quantities Report'!$A2881, CHAR(160), " "))))</f>
        <v/>
      </c>
      <c r="C2881" s="475">
        <f>'Quantities Report'!$D2881</f>
        <v>0</v>
      </c>
    </row>
    <row r="2882" spans="1:3" x14ac:dyDescent="0.25">
      <c r="A2882" s="532" t="str">
        <f>IF(ISNUMBER(VALUE(SUBSTITUTE('Quantities Report'!$A2882,"+",""))), VALUE(SUBSTITUTE('Quantities Report'!$A2882,"+","")),IF('Quantities Report'!$A2882="Totals:","End of Project",$A2881))</f>
        <v>Station</v>
      </c>
      <c r="B2882" s="473" t="str">
        <f>IF(ISNUMBER('Quantities Report'!$A2882), "",TRIM(CLEAN(SUBSTITUTE('Quantities Report'!$A2882, CHAR(160), " "))))</f>
        <v/>
      </c>
      <c r="C2882" s="475">
        <f>'Quantities Report'!$D2882</f>
        <v>0</v>
      </c>
    </row>
    <row r="2883" spans="1:3" x14ac:dyDescent="0.25">
      <c r="A2883" s="532" t="str">
        <f>IF(ISNUMBER(VALUE(SUBSTITUTE('Quantities Report'!$A2883,"+",""))), VALUE(SUBSTITUTE('Quantities Report'!$A2883,"+","")),IF('Quantities Report'!$A2883="Totals:","End of Project",$A2882))</f>
        <v>Station</v>
      </c>
      <c r="B2883" s="473" t="str">
        <f>IF(ISNUMBER('Quantities Report'!$A2883), "",TRIM(CLEAN(SUBSTITUTE('Quantities Report'!$A2883, CHAR(160), " "))))</f>
        <v/>
      </c>
      <c r="C2883" s="475">
        <f>'Quantities Report'!$D2883</f>
        <v>0</v>
      </c>
    </row>
    <row r="2884" spans="1:3" x14ac:dyDescent="0.25">
      <c r="A2884" s="532" t="str">
        <f>IF(ISNUMBER(VALUE(SUBSTITUTE('Quantities Report'!$A2884,"+",""))), VALUE(SUBSTITUTE('Quantities Report'!$A2884,"+","")),IF('Quantities Report'!$A2884="Totals:","End of Project",$A2883))</f>
        <v>Station</v>
      </c>
      <c r="B2884" s="473" t="str">
        <f>IF(ISNUMBER('Quantities Report'!$A2884), "",TRIM(CLEAN(SUBSTITUTE('Quantities Report'!$A2884, CHAR(160), " "))))</f>
        <v/>
      </c>
      <c r="C2884" s="475">
        <f>'Quantities Report'!$D2884</f>
        <v>0</v>
      </c>
    </row>
    <row r="2885" spans="1:3" x14ac:dyDescent="0.25">
      <c r="A2885" s="532" t="str">
        <f>IF(ISNUMBER(VALUE(SUBSTITUTE('Quantities Report'!$A2885,"+",""))), VALUE(SUBSTITUTE('Quantities Report'!$A2885,"+","")),IF('Quantities Report'!$A2885="Totals:","End of Project",$A2884))</f>
        <v>Station</v>
      </c>
      <c r="B2885" s="473" t="str">
        <f>IF(ISNUMBER('Quantities Report'!$A2885), "",TRIM(CLEAN(SUBSTITUTE('Quantities Report'!$A2885, CHAR(160), " "))))</f>
        <v/>
      </c>
      <c r="C2885" s="475">
        <f>'Quantities Report'!$D2885</f>
        <v>0</v>
      </c>
    </row>
    <row r="2886" spans="1:3" x14ac:dyDescent="0.25">
      <c r="A2886" s="532" t="str">
        <f>IF(ISNUMBER(VALUE(SUBSTITUTE('Quantities Report'!$A2886,"+",""))), VALUE(SUBSTITUTE('Quantities Report'!$A2886,"+","")),IF('Quantities Report'!$A2886="Totals:","End of Project",$A2885))</f>
        <v>Station</v>
      </c>
      <c r="B2886" s="473" t="str">
        <f>IF(ISNUMBER('Quantities Report'!$A2886), "",TRIM(CLEAN(SUBSTITUTE('Quantities Report'!$A2886, CHAR(160), " "))))</f>
        <v/>
      </c>
      <c r="C2886" s="475">
        <f>'Quantities Report'!$D2886</f>
        <v>0</v>
      </c>
    </row>
    <row r="2887" spans="1:3" x14ac:dyDescent="0.25">
      <c r="A2887" s="532" t="str">
        <f>IF(ISNUMBER(VALUE(SUBSTITUTE('Quantities Report'!$A2887,"+",""))), VALUE(SUBSTITUTE('Quantities Report'!$A2887,"+","")),IF('Quantities Report'!$A2887="Totals:","End of Project",$A2886))</f>
        <v>Station</v>
      </c>
      <c r="B2887" s="473" t="str">
        <f>IF(ISNUMBER('Quantities Report'!$A2887), "",TRIM(CLEAN(SUBSTITUTE('Quantities Report'!$A2887, CHAR(160), " "))))</f>
        <v/>
      </c>
      <c r="C2887" s="475">
        <f>'Quantities Report'!$D2887</f>
        <v>0</v>
      </c>
    </row>
    <row r="2888" spans="1:3" x14ac:dyDescent="0.25">
      <c r="A2888" s="532" t="str">
        <f>IF(ISNUMBER(VALUE(SUBSTITUTE('Quantities Report'!$A2888,"+",""))), VALUE(SUBSTITUTE('Quantities Report'!$A2888,"+","")),IF('Quantities Report'!$A2888="Totals:","End of Project",$A2887))</f>
        <v>Station</v>
      </c>
      <c r="B2888" s="473" t="str">
        <f>IF(ISNUMBER('Quantities Report'!$A2888), "",TRIM(CLEAN(SUBSTITUTE('Quantities Report'!$A2888, CHAR(160), " "))))</f>
        <v/>
      </c>
      <c r="C2888" s="475">
        <f>'Quantities Report'!$D2888</f>
        <v>0</v>
      </c>
    </row>
    <row r="2889" spans="1:3" x14ac:dyDescent="0.25">
      <c r="A2889" s="532" t="str">
        <f>IF(ISNUMBER(VALUE(SUBSTITUTE('Quantities Report'!$A2889,"+",""))), VALUE(SUBSTITUTE('Quantities Report'!$A2889,"+","")),IF('Quantities Report'!$A2889="Totals:","End of Project",$A2888))</f>
        <v>Station</v>
      </c>
      <c r="B2889" s="473" t="str">
        <f>IF(ISNUMBER('Quantities Report'!$A2889), "",TRIM(CLEAN(SUBSTITUTE('Quantities Report'!$A2889, CHAR(160), " "))))</f>
        <v/>
      </c>
      <c r="C2889" s="475">
        <f>'Quantities Report'!$D2889</f>
        <v>0</v>
      </c>
    </row>
    <row r="2890" spans="1:3" x14ac:dyDescent="0.25">
      <c r="A2890" s="532" t="str">
        <f>IF(ISNUMBER(VALUE(SUBSTITUTE('Quantities Report'!$A2890,"+",""))), VALUE(SUBSTITUTE('Quantities Report'!$A2890,"+","")),IF('Quantities Report'!$A2890="Totals:","End of Project",$A2889))</f>
        <v>Station</v>
      </c>
      <c r="B2890" s="473" t="str">
        <f>IF(ISNUMBER('Quantities Report'!$A2890), "",TRIM(CLEAN(SUBSTITUTE('Quantities Report'!$A2890, CHAR(160), " "))))</f>
        <v/>
      </c>
      <c r="C2890" s="475">
        <f>'Quantities Report'!$D2890</f>
        <v>0</v>
      </c>
    </row>
    <row r="2891" spans="1:3" x14ac:dyDescent="0.25">
      <c r="A2891" s="532" t="str">
        <f>IF(ISNUMBER(VALUE(SUBSTITUTE('Quantities Report'!$A2891,"+",""))), VALUE(SUBSTITUTE('Quantities Report'!$A2891,"+","")),IF('Quantities Report'!$A2891="Totals:","End of Project",$A2890))</f>
        <v>Station</v>
      </c>
      <c r="B2891" s="473" t="str">
        <f>IF(ISNUMBER('Quantities Report'!$A2891), "",TRIM(CLEAN(SUBSTITUTE('Quantities Report'!$A2891, CHAR(160), " "))))</f>
        <v/>
      </c>
      <c r="C2891" s="475">
        <f>'Quantities Report'!$D2891</f>
        <v>0</v>
      </c>
    </row>
    <row r="2892" spans="1:3" x14ac:dyDescent="0.25">
      <c r="A2892" s="532" t="str">
        <f>IF(ISNUMBER(VALUE(SUBSTITUTE('Quantities Report'!$A2892,"+",""))), VALUE(SUBSTITUTE('Quantities Report'!$A2892,"+","")),IF('Quantities Report'!$A2892="Totals:","End of Project",$A2891))</f>
        <v>Station</v>
      </c>
      <c r="B2892" s="473" t="str">
        <f>IF(ISNUMBER('Quantities Report'!$A2892), "",TRIM(CLEAN(SUBSTITUTE('Quantities Report'!$A2892, CHAR(160), " "))))</f>
        <v/>
      </c>
      <c r="C2892" s="475">
        <f>'Quantities Report'!$D2892</f>
        <v>0</v>
      </c>
    </row>
    <row r="2893" spans="1:3" x14ac:dyDescent="0.25">
      <c r="A2893" s="532" t="str">
        <f>IF(ISNUMBER(VALUE(SUBSTITUTE('Quantities Report'!$A2893,"+",""))), VALUE(SUBSTITUTE('Quantities Report'!$A2893,"+","")),IF('Quantities Report'!$A2893="Totals:","End of Project",$A2892))</f>
        <v>Station</v>
      </c>
      <c r="B2893" s="473" t="str">
        <f>IF(ISNUMBER('Quantities Report'!$A2893), "",TRIM(CLEAN(SUBSTITUTE('Quantities Report'!$A2893, CHAR(160), " "))))</f>
        <v/>
      </c>
      <c r="C2893" s="475">
        <f>'Quantities Report'!$D2893</f>
        <v>0</v>
      </c>
    </row>
    <row r="2894" spans="1:3" x14ac:dyDescent="0.25">
      <c r="A2894" s="532" t="str">
        <f>IF(ISNUMBER(VALUE(SUBSTITUTE('Quantities Report'!$A2894,"+",""))), VALUE(SUBSTITUTE('Quantities Report'!$A2894,"+","")),IF('Quantities Report'!$A2894="Totals:","End of Project",$A2893))</f>
        <v>Station</v>
      </c>
      <c r="B2894" s="473" t="str">
        <f>IF(ISNUMBER('Quantities Report'!$A2894), "",TRIM(CLEAN(SUBSTITUTE('Quantities Report'!$A2894, CHAR(160), " "))))</f>
        <v/>
      </c>
      <c r="C2894" s="475">
        <f>'Quantities Report'!$D2894</f>
        <v>0</v>
      </c>
    </row>
    <row r="2895" spans="1:3" x14ac:dyDescent="0.25">
      <c r="A2895" s="532" t="str">
        <f>IF(ISNUMBER(VALUE(SUBSTITUTE('Quantities Report'!$A2895,"+",""))), VALUE(SUBSTITUTE('Quantities Report'!$A2895,"+","")),IF('Quantities Report'!$A2895="Totals:","End of Project",$A2894))</f>
        <v>Station</v>
      </c>
      <c r="B2895" s="473" t="str">
        <f>IF(ISNUMBER('Quantities Report'!$A2895), "",TRIM(CLEAN(SUBSTITUTE('Quantities Report'!$A2895, CHAR(160), " "))))</f>
        <v/>
      </c>
      <c r="C2895" s="475">
        <f>'Quantities Report'!$D2895</f>
        <v>0</v>
      </c>
    </row>
    <row r="2896" spans="1:3" x14ac:dyDescent="0.25">
      <c r="A2896" s="532" t="str">
        <f>IF(ISNUMBER(VALUE(SUBSTITUTE('Quantities Report'!$A2896,"+",""))), VALUE(SUBSTITUTE('Quantities Report'!$A2896,"+","")),IF('Quantities Report'!$A2896="Totals:","End of Project",$A2895))</f>
        <v>Station</v>
      </c>
      <c r="B2896" s="473" t="str">
        <f>IF(ISNUMBER('Quantities Report'!$A2896), "",TRIM(CLEAN(SUBSTITUTE('Quantities Report'!$A2896, CHAR(160), " "))))</f>
        <v/>
      </c>
      <c r="C2896" s="475">
        <f>'Quantities Report'!$D2896</f>
        <v>0</v>
      </c>
    </row>
    <row r="2897" spans="1:3" x14ac:dyDescent="0.25">
      <c r="A2897" s="532" t="str">
        <f>IF(ISNUMBER(VALUE(SUBSTITUTE('Quantities Report'!$A2897,"+",""))), VALUE(SUBSTITUTE('Quantities Report'!$A2897,"+","")),IF('Quantities Report'!$A2897="Totals:","End of Project",$A2896))</f>
        <v>Station</v>
      </c>
      <c r="B2897" s="473" t="str">
        <f>IF(ISNUMBER('Quantities Report'!$A2897), "",TRIM(CLEAN(SUBSTITUTE('Quantities Report'!$A2897, CHAR(160), " "))))</f>
        <v/>
      </c>
      <c r="C2897" s="475">
        <f>'Quantities Report'!$D2897</f>
        <v>0</v>
      </c>
    </row>
    <row r="2898" spans="1:3" x14ac:dyDescent="0.25">
      <c r="A2898" s="532" t="str">
        <f>IF(ISNUMBER(VALUE(SUBSTITUTE('Quantities Report'!$A2898,"+",""))), VALUE(SUBSTITUTE('Quantities Report'!$A2898,"+","")),IF('Quantities Report'!$A2898="Totals:","End of Project",$A2897))</f>
        <v>Station</v>
      </c>
      <c r="B2898" s="473" t="str">
        <f>IF(ISNUMBER('Quantities Report'!$A2898), "",TRIM(CLEAN(SUBSTITUTE('Quantities Report'!$A2898, CHAR(160), " "))))</f>
        <v/>
      </c>
      <c r="C2898" s="475">
        <f>'Quantities Report'!$D2898</f>
        <v>0</v>
      </c>
    </row>
    <row r="2899" spans="1:3" x14ac:dyDescent="0.25">
      <c r="A2899" s="532" t="str">
        <f>IF(ISNUMBER(VALUE(SUBSTITUTE('Quantities Report'!$A2899,"+",""))), VALUE(SUBSTITUTE('Quantities Report'!$A2899,"+","")),IF('Quantities Report'!$A2899="Totals:","End of Project",$A2898))</f>
        <v>Station</v>
      </c>
      <c r="B2899" s="473" t="str">
        <f>IF(ISNUMBER('Quantities Report'!$A2899), "",TRIM(CLEAN(SUBSTITUTE('Quantities Report'!$A2899, CHAR(160), " "))))</f>
        <v/>
      </c>
      <c r="C2899" s="475">
        <f>'Quantities Report'!$D2899</f>
        <v>0</v>
      </c>
    </row>
    <row r="2900" spans="1:3" x14ac:dyDescent="0.25">
      <c r="A2900" s="532" t="str">
        <f>IF(ISNUMBER(VALUE(SUBSTITUTE('Quantities Report'!$A2900,"+",""))), VALUE(SUBSTITUTE('Quantities Report'!$A2900,"+","")),IF('Quantities Report'!$A2900="Totals:","End of Project",$A2899))</f>
        <v>Station</v>
      </c>
      <c r="B2900" s="473" t="str">
        <f>IF(ISNUMBER('Quantities Report'!$A2900), "",TRIM(CLEAN(SUBSTITUTE('Quantities Report'!$A2900, CHAR(160), " "))))</f>
        <v/>
      </c>
      <c r="C2900" s="475">
        <f>'Quantities Report'!$D2900</f>
        <v>0</v>
      </c>
    </row>
    <row r="2901" spans="1:3" x14ac:dyDescent="0.25">
      <c r="A2901" s="532" t="str">
        <f>IF(ISNUMBER(VALUE(SUBSTITUTE('Quantities Report'!$A2901,"+",""))), VALUE(SUBSTITUTE('Quantities Report'!$A2901,"+","")),IF('Quantities Report'!$A2901="Totals:","End of Project",$A2900))</f>
        <v>Station</v>
      </c>
      <c r="B2901" s="473" t="str">
        <f>IF(ISNUMBER('Quantities Report'!$A2901), "",TRIM(CLEAN(SUBSTITUTE('Quantities Report'!$A2901, CHAR(160), " "))))</f>
        <v/>
      </c>
      <c r="C2901" s="475">
        <f>'Quantities Report'!$D2901</f>
        <v>0</v>
      </c>
    </row>
    <row r="2902" spans="1:3" x14ac:dyDescent="0.25">
      <c r="A2902" s="532" t="str">
        <f>IF(ISNUMBER(VALUE(SUBSTITUTE('Quantities Report'!$A2902,"+",""))), VALUE(SUBSTITUTE('Quantities Report'!$A2902,"+","")),IF('Quantities Report'!$A2902="Totals:","End of Project",$A2901))</f>
        <v>Station</v>
      </c>
      <c r="B2902" s="473" t="str">
        <f>IF(ISNUMBER('Quantities Report'!$A2902), "",TRIM(CLEAN(SUBSTITUTE('Quantities Report'!$A2902, CHAR(160), " "))))</f>
        <v/>
      </c>
      <c r="C2902" s="475">
        <f>'Quantities Report'!$D2902</f>
        <v>0</v>
      </c>
    </row>
    <row r="2903" spans="1:3" x14ac:dyDescent="0.25">
      <c r="A2903" s="532" t="str">
        <f>IF(ISNUMBER(VALUE(SUBSTITUTE('Quantities Report'!$A2903,"+",""))), VALUE(SUBSTITUTE('Quantities Report'!$A2903,"+","")),IF('Quantities Report'!$A2903="Totals:","End of Project",$A2902))</f>
        <v>Station</v>
      </c>
      <c r="B2903" s="473" t="str">
        <f>IF(ISNUMBER('Quantities Report'!$A2903), "",TRIM(CLEAN(SUBSTITUTE('Quantities Report'!$A2903, CHAR(160), " "))))</f>
        <v/>
      </c>
      <c r="C2903" s="475">
        <f>'Quantities Report'!$D2903</f>
        <v>0</v>
      </c>
    </row>
    <row r="2904" spans="1:3" x14ac:dyDescent="0.25">
      <c r="A2904" s="532" t="str">
        <f>IF(ISNUMBER(VALUE(SUBSTITUTE('Quantities Report'!$A2904,"+",""))), VALUE(SUBSTITUTE('Quantities Report'!$A2904,"+","")),IF('Quantities Report'!$A2904="Totals:","End of Project",$A2903))</f>
        <v>Station</v>
      </c>
      <c r="B2904" s="473" t="str">
        <f>IF(ISNUMBER('Quantities Report'!$A2904), "",TRIM(CLEAN(SUBSTITUTE('Quantities Report'!$A2904, CHAR(160), " "))))</f>
        <v/>
      </c>
      <c r="C2904" s="475">
        <f>'Quantities Report'!$D2904</f>
        <v>0</v>
      </c>
    </row>
    <row r="2905" spans="1:3" x14ac:dyDescent="0.25">
      <c r="A2905" s="532" t="str">
        <f>IF(ISNUMBER(VALUE(SUBSTITUTE('Quantities Report'!$A2905,"+",""))), VALUE(SUBSTITUTE('Quantities Report'!$A2905,"+","")),IF('Quantities Report'!$A2905="Totals:","End of Project",$A2904))</f>
        <v>Station</v>
      </c>
      <c r="B2905" s="473" t="str">
        <f>IF(ISNUMBER('Quantities Report'!$A2905), "",TRIM(CLEAN(SUBSTITUTE('Quantities Report'!$A2905, CHAR(160), " "))))</f>
        <v/>
      </c>
      <c r="C2905" s="475">
        <f>'Quantities Report'!$D2905</f>
        <v>0</v>
      </c>
    </row>
    <row r="2906" spans="1:3" x14ac:dyDescent="0.25">
      <c r="A2906" s="532" t="str">
        <f>IF(ISNUMBER(VALUE(SUBSTITUTE('Quantities Report'!$A2906,"+",""))), VALUE(SUBSTITUTE('Quantities Report'!$A2906,"+","")),IF('Quantities Report'!$A2906="Totals:","End of Project",$A2905))</f>
        <v>Station</v>
      </c>
      <c r="B2906" s="473" t="str">
        <f>IF(ISNUMBER('Quantities Report'!$A2906), "",TRIM(CLEAN(SUBSTITUTE('Quantities Report'!$A2906, CHAR(160), " "))))</f>
        <v/>
      </c>
      <c r="C2906" s="475">
        <f>'Quantities Report'!$D2906</f>
        <v>0</v>
      </c>
    </row>
    <row r="2907" spans="1:3" x14ac:dyDescent="0.25">
      <c r="A2907" s="532" t="str">
        <f>IF(ISNUMBER(VALUE(SUBSTITUTE('Quantities Report'!$A2907,"+",""))), VALUE(SUBSTITUTE('Quantities Report'!$A2907,"+","")),IF('Quantities Report'!$A2907="Totals:","End of Project",$A2906))</f>
        <v>Station</v>
      </c>
      <c r="B2907" s="473" t="str">
        <f>IF(ISNUMBER('Quantities Report'!$A2907), "",TRIM(CLEAN(SUBSTITUTE('Quantities Report'!$A2907, CHAR(160), " "))))</f>
        <v/>
      </c>
      <c r="C2907" s="475">
        <f>'Quantities Report'!$D2907</f>
        <v>0</v>
      </c>
    </row>
    <row r="2908" spans="1:3" x14ac:dyDescent="0.25">
      <c r="A2908" s="532" t="str">
        <f>IF(ISNUMBER(VALUE(SUBSTITUTE('Quantities Report'!$A2908,"+",""))), VALUE(SUBSTITUTE('Quantities Report'!$A2908,"+","")),IF('Quantities Report'!$A2908="Totals:","End of Project",$A2907))</f>
        <v>Station</v>
      </c>
      <c r="B2908" s="473" t="str">
        <f>IF(ISNUMBER('Quantities Report'!$A2908), "",TRIM(CLEAN(SUBSTITUTE('Quantities Report'!$A2908, CHAR(160), " "))))</f>
        <v/>
      </c>
      <c r="C2908" s="475">
        <f>'Quantities Report'!$D2908</f>
        <v>0</v>
      </c>
    </row>
    <row r="2909" spans="1:3" x14ac:dyDescent="0.25">
      <c r="A2909" s="532" t="str">
        <f>IF(ISNUMBER(VALUE(SUBSTITUTE('Quantities Report'!$A2909,"+",""))), VALUE(SUBSTITUTE('Quantities Report'!$A2909,"+","")),IF('Quantities Report'!$A2909="Totals:","End of Project",$A2908))</f>
        <v>Station</v>
      </c>
      <c r="B2909" s="473" t="str">
        <f>IF(ISNUMBER('Quantities Report'!$A2909), "",TRIM(CLEAN(SUBSTITUTE('Quantities Report'!$A2909, CHAR(160), " "))))</f>
        <v/>
      </c>
      <c r="C2909" s="475">
        <f>'Quantities Report'!$D2909</f>
        <v>0</v>
      </c>
    </row>
    <row r="2910" spans="1:3" x14ac:dyDescent="0.25">
      <c r="A2910" s="532" t="str">
        <f>IF(ISNUMBER(VALUE(SUBSTITUTE('Quantities Report'!$A2910,"+",""))), VALUE(SUBSTITUTE('Quantities Report'!$A2910,"+","")),IF('Quantities Report'!$A2910="Totals:","End of Project",$A2909))</f>
        <v>Station</v>
      </c>
      <c r="B2910" s="473" t="str">
        <f>IF(ISNUMBER('Quantities Report'!$A2910), "",TRIM(CLEAN(SUBSTITUTE('Quantities Report'!$A2910, CHAR(160), " "))))</f>
        <v/>
      </c>
      <c r="C2910" s="475">
        <f>'Quantities Report'!$D2910</f>
        <v>0</v>
      </c>
    </row>
    <row r="2911" spans="1:3" x14ac:dyDescent="0.25">
      <c r="A2911" s="532" t="str">
        <f>IF(ISNUMBER(VALUE(SUBSTITUTE('Quantities Report'!$A2911,"+",""))), VALUE(SUBSTITUTE('Quantities Report'!$A2911,"+","")),IF('Quantities Report'!$A2911="Totals:","End of Project",$A2910))</f>
        <v>Station</v>
      </c>
      <c r="B2911" s="473" t="str">
        <f>IF(ISNUMBER('Quantities Report'!$A2911), "",TRIM(CLEAN(SUBSTITUTE('Quantities Report'!$A2911, CHAR(160), " "))))</f>
        <v/>
      </c>
      <c r="C2911" s="475">
        <f>'Quantities Report'!$D2911</f>
        <v>0</v>
      </c>
    </row>
    <row r="2912" spans="1:3" x14ac:dyDescent="0.25">
      <c r="A2912" s="532" t="str">
        <f>IF(ISNUMBER(VALUE(SUBSTITUTE('Quantities Report'!$A2912,"+",""))), VALUE(SUBSTITUTE('Quantities Report'!$A2912,"+","")),IF('Quantities Report'!$A2912="Totals:","End of Project",$A2911))</f>
        <v>Station</v>
      </c>
      <c r="B2912" s="473" t="str">
        <f>IF(ISNUMBER('Quantities Report'!$A2912), "",TRIM(CLEAN(SUBSTITUTE('Quantities Report'!$A2912, CHAR(160), " "))))</f>
        <v/>
      </c>
      <c r="C2912" s="475">
        <f>'Quantities Report'!$D2912</f>
        <v>0</v>
      </c>
    </row>
    <row r="2913" spans="1:3" x14ac:dyDescent="0.25">
      <c r="A2913" s="532" t="str">
        <f>IF(ISNUMBER(VALUE(SUBSTITUTE('Quantities Report'!$A2913,"+",""))), VALUE(SUBSTITUTE('Quantities Report'!$A2913,"+","")),IF('Quantities Report'!$A2913="Totals:","End of Project",$A2912))</f>
        <v>Station</v>
      </c>
      <c r="B2913" s="473" t="str">
        <f>IF(ISNUMBER('Quantities Report'!$A2913), "",TRIM(CLEAN(SUBSTITUTE('Quantities Report'!$A2913, CHAR(160), " "))))</f>
        <v/>
      </c>
      <c r="C2913" s="475">
        <f>'Quantities Report'!$D2913</f>
        <v>0</v>
      </c>
    </row>
    <row r="2914" spans="1:3" x14ac:dyDescent="0.25">
      <c r="A2914" s="532" t="str">
        <f>IF(ISNUMBER(VALUE(SUBSTITUTE('Quantities Report'!$A2914,"+",""))), VALUE(SUBSTITUTE('Quantities Report'!$A2914,"+","")),IF('Quantities Report'!$A2914="Totals:","End of Project",$A2913))</f>
        <v>Station</v>
      </c>
      <c r="B2914" s="473" t="str">
        <f>IF(ISNUMBER('Quantities Report'!$A2914), "",TRIM(CLEAN(SUBSTITUTE('Quantities Report'!$A2914, CHAR(160), " "))))</f>
        <v/>
      </c>
      <c r="C2914" s="475">
        <f>'Quantities Report'!$D2914</f>
        <v>0</v>
      </c>
    </row>
    <row r="2915" spans="1:3" x14ac:dyDescent="0.25">
      <c r="A2915" s="532" t="str">
        <f>IF(ISNUMBER(VALUE(SUBSTITUTE('Quantities Report'!$A2915,"+",""))), VALUE(SUBSTITUTE('Quantities Report'!$A2915,"+","")),IF('Quantities Report'!$A2915="Totals:","End of Project",$A2914))</f>
        <v>Station</v>
      </c>
      <c r="B2915" s="473" t="str">
        <f>IF(ISNUMBER('Quantities Report'!$A2915), "",TRIM(CLEAN(SUBSTITUTE('Quantities Report'!$A2915, CHAR(160), " "))))</f>
        <v/>
      </c>
      <c r="C2915" s="475">
        <f>'Quantities Report'!$D2915</f>
        <v>0</v>
      </c>
    </row>
    <row r="2916" spans="1:3" x14ac:dyDescent="0.25">
      <c r="A2916" s="532" t="str">
        <f>IF(ISNUMBER(VALUE(SUBSTITUTE('Quantities Report'!$A2916,"+",""))), VALUE(SUBSTITUTE('Quantities Report'!$A2916,"+","")),IF('Quantities Report'!$A2916="Totals:","End of Project",$A2915))</f>
        <v>Station</v>
      </c>
      <c r="B2916" s="473" t="str">
        <f>IF(ISNUMBER('Quantities Report'!$A2916), "",TRIM(CLEAN(SUBSTITUTE('Quantities Report'!$A2916, CHAR(160), " "))))</f>
        <v/>
      </c>
      <c r="C2916" s="475">
        <f>'Quantities Report'!$D2916</f>
        <v>0</v>
      </c>
    </row>
    <row r="2917" spans="1:3" x14ac:dyDescent="0.25">
      <c r="A2917" s="532" t="str">
        <f>IF(ISNUMBER(VALUE(SUBSTITUTE('Quantities Report'!$A2917,"+",""))), VALUE(SUBSTITUTE('Quantities Report'!$A2917,"+","")),IF('Quantities Report'!$A2917="Totals:","End of Project",$A2916))</f>
        <v>Station</v>
      </c>
      <c r="B2917" s="473" t="str">
        <f>IF(ISNUMBER('Quantities Report'!$A2917), "",TRIM(CLEAN(SUBSTITUTE('Quantities Report'!$A2917, CHAR(160), " "))))</f>
        <v/>
      </c>
      <c r="C2917" s="475">
        <f>'Quantities Report'!$D2917</f>
        <v>0</v>
      </c>
    </row>
    <row r="2918" spans="1:3" x14ac:dyDescent="0.25">
      <c r="A2918" s="532" t="str">
        <f>IF(ISNUMBER(VALUE(SUBSTITUTE('Quantities Report'!$A2918,"+",""))), VALUE(SUBSTITUTE('Quantities Report'!$A2918,"+","")),IF('Quantities Report'!$A2918="Totals:","End of Project",$A2917))</f>
        <v>Station</v>
      </c>
      <c r="B2918" s="473" t="str">
        <f>IF(ISNUMBER('Quantities Report'!$A2918), "",TRIM(CLEAN(SUBSTITUTE('Quantities Report'!$A2918, CHAR(160), " "))))</f>
        <v/>
      </c>
      <c r="C2918" s="475">
        <f>'Quantities Report'!$D2918</f>
        <v>0</v>
      </c>
    </row>
    <row r="2919" spans="1:3" x14ac:dyDescent="0.25">
      <c r="A2919" s="532" t="str">
        <f>IF(ISNUMBER(VALUE(SUBSTITUTE('Quantities Report'!$A2919,"+",""))), VALUE(SUBSTITUTE('Quantities Report'!$A2919,"+","")),IF('Quantities Report'!$A2919="Totals:","End of Project",$A2918))</f>
        <v>Station</v>
      </c>
      <c r="B2919" s="473" t="str">
        <f>IF(ISNUMBER('Quantities Report'!$A2919), "",TRIM(CLEAN(SUBSTITUTE('Quantities Report'!$A2919, CHAR(160), " "))))</f>
        <v/>
      </c>
      <c r="C2919" s="475">
        <f>'Quantities Report'!$D2919</f>
        <v>0</v>
      </c>
    </row>
    <row r="2920" spans="1:3" x14ac:dyDescent="0.25">
      <c r="A2920" s="532" t="str">
        <f>IF(ISNUMBER(VALUE(SUBSTITUTE('Quantities Report'!$A2920,"+",""))), VALUE(SUBSTITUTE('Quantities Report'!$A2920,"+","")),IF('Quantities Report'!$A2920="Totals:","End of Project",$A2919))</f>
        <v>Station</v>
      </c>
      <c r="B2920" s="473" t="str">
        <f>IF(ISNUMBER('Quantities Report'!$A2920), "",TRIM(CLEAN(SUBSTITUTE('Quantities Report'!$A2920, CHAR(160), " "))))</f>
        <v/>
      </c>
      <c r="C2920" s="475">
        <f>'Quantities Report'!$D2920</f>
        <v>0</v>
      </c>
    </row>
    <row r="2921" spans="1:3" x14ac:dyDescent="0.25">
      <c r="A2921" s="532" t="str">
        <f>IF(ISNUMBER(VALUE(SUBSTITUTE('Quantities Report'!$A2921,"+",""))), VALUE(SUBSTITUTE('Quantities Report'!$A2921,"+","")),IF('Quantities Report'!$A2921="Totals:","End of Project",$A2920))</f>
        <v>Station</v>
      </c>
      <c r="B2921" s="473" t="str">
        <f>IF(ISNUMBER('Quantities Report'!$A2921), "",TRIM(CLEAN(SUBSTITUTE('Quantities Report'!$A2921, CHAR(160), " "))))</f>
        <v/>
      </c>
      <c r="C2921" s="475">
        <f>'Quantities Report'!$D2921</f>
        <v>0</v>
      </c>
    </row>
    <row r="2922" spans="1:3" x14ac:dyDescent="0.25">
      <c r="A2922" s="532" t="str">
        <f>IF(ISNUMBER(VALUE(SUBSTITUTE('Quantities Report'!$A2922,"+",""))), VALUE(SUBSTITUTE('Quantities Report'!$A2922,"+","")),IF('Quantities Report'!$A2922="Totals:","End of Project",$A2921))</f>
        <v>Station</v>
      </c>
      <c r="B2922" s="473" t="str">
        <f>IF(ISNUMBER('Quantities Report'!$A2922), "",TRIM(CLEAN(SUBSTITUTE('Quantities Report'!$A2922, CHAR(160), " "))))</f>
        <v/>
      </c>
      <c r="C2922" s="475">
        <f>'Quantities Report'!$D2922</f>
        <v>0</v>
      </c>
    </row>
    <row r="2923" spans="1:3" x14ac:dyDescent="0.25">
      <c r="A2923" s="532" t="str">
        <f>IF(ISNUMBER(VALUE(SUBSTITUTE('Quantities Report'!$A2923,"+",""))), VALUE(SUBSTITUTE('Quantities Report'!$A2923,"+","")),IF('Quantities Report'!$A2923="Totals:","End of Project",$A2922))</f>
        <v>Station</v>
      </c>
      <c r="B2923" s="473" t="str">
        <f>IF(ISNUMBER('Quantities Report'!$A2923), "",TRIM(CLEAN(SUBSTITUTE('Quantities Report'!$A2923, CHAR(160), " "))))</f>
        <v/>
      </c>
      <c r="C2923" s="475">
        <f>'Quantities Report'!$D2923</f>
        <v>0</v>
      </c>
    </row>
    <row r="2924" spans="1:3" x14ac:dyDescent="0.25">
      <c r="A2924" s="532" t="str">
        <f>IF(ISNUMBER(VALUE(SUBSTITUTE('Quantities Report'!$A2924,"+",""))), VALUE(SUBSTITUTE('Quantities Report'!$A2924,"+","")),IF('Quantities Report'!$A2924="Totals:","End of Project",$A2923))</f>
        <v>Station</v>
      </c>
      <c r="B2924" s="473" t="str">
        <f>IF(ISNUMBER('Quantities Report'!$A2924), "",TRIM(CLEAN(SUBSTITUTE('Quantities Report'!$A2924, CHAR(160), " "))))</f>
        <v/>
      </c>
      <c r="C2924" s="475">
        <f>'Quantities Report'!$D2924</f>
        <v>0</v>
      </c>
    </row>
    <row r="2925" spans="1:3" x14ac:dyDescent="0.25">
      <c r="A2925" s="532" t="str">
        <f>IF(ISNUMBER(VALUE(SUBSTITUTE('Quantities Report'!$A2925,"+",""))), VALUE(SUBSTITUTE('Quantities Report'!$A2925,"+","")),IF('Quantities Report'!$A2925="Totals:","End of Project",$A2924))</f>
        <v>Station</v>
      </c>
      <c r="B2925" s="473" t="str">
        <f>IF(ISNUMBER('Quantities Report'!$A2925), "",TRIM(CLEAN(SUBSTITUTE('Quantities Report'!$A2925, CHAR(160), " "))))</f>
        <v/>
      </c>
      <c r="C2925" s="475">
        <f>'Quantities Report'!$D2925</f>
        <v>0</v>
      </c>
    </row>
    <row r="2926" spans="1:3" x14ac:dyDescent="0.25">
      <c r="A2926" s="532" t="str">
        <f>IF(ISNUMBER(VALUE(SUBSTITUTE('Quantities Report'!$A2926,"+",""))), VALUE(SUBSTITUTE('Quantities Report'!$A2926,"+","")),IF('Quantities Report'!$A2926="Totals:","End of Project",$A2925))</f>
        <v>Station</v>
      </c>
      <c r="B2926" s="473" t="str">
        <f>IF(ISNUMBER('Quantities Report'!$A2926), "",TRIM(CLEAN(SUBSTITUTE('Quantities Report'!$A2926, CHAR(160), " "))))</f>
        <v/>
      </c>
      <c r="C2926" s="475">
        <f>'Quantities Report'!$D2926</f>
        <v>0</v>
      </c>
    </row>
    <row r="2927" spans="1:3" x14ac:dyDescent="0.25">
      <c r="A2927" s="532" t="str">
        <f>IF(ISNUMBER(VALUE(SUBSTITUTE('Quantities Report'!$A2927,"+",""))), VALUE(SUBSTITUTE('Quantities Report'!$A2927,"+","")),IF('Quantities Report'!$A2927="Totals:","End of Project",$A2926))</f>
        <v>Station</v>
      </c>
      <c r="B2927" s="473" t="str">
        <f>IF(ISNUMBER('Quantities Report'!$A2927), "",TRIM(CLEAN(SUBSTITUTE('Quantities Report'!$A2927, CHAR(160), " "))))</f>
        <v/>
      </c>
      <c r="C2927" s="475">
        <f>'Quantities Report'!$D2927</f>
        <v>0</v>
      </c>
    </row>
    <row r="2928" spans="1:3" x14ac:dyDescent="0.25">
      <c r="A2928" s="532" t="str">
        <f>IF(ISNUMBER(VALUE(SUBSTITUTE('Quantities Report'!$A2928,"+",""))), VALUE(SUBSTITUTE('Quantities Report'!$A2928,"+","")),IF('Quantities Report'!$A2928="Totals:","End of Project",$A2927))</f>
        <v>Station</v>
      </c>
      <c r="B2928" s="473" t="str">
        <f>IF(ISNUMBER('Quantities Report'!$A2928), "",TRIM(CLEAN(SUBSTITUTE('Quantities Report'!$A2928, CHAR(160), " "))))</f>
        <v/>
      </c>
      <c r="C2928" s="475">
        <f>'Quantities Report'!$D2928</f>
        <v>0</v>
      </c>
    </row>
    <row r="2929" spans="1:3" x14ac:dyDescent="0.25">
      <c r="A2929" s="532" t="str">
        <f>IF(ISNUMBER(VALUE(SUBSTITUTE('Quantities Report'!$A2929,"+",""))), VALUE(SUBSTITUTE('Quantities Report'!$A2929,"+","")),IF('Quantities Report'!$A2929="Totals:","End of Project",$A2928))</f>
        <v>Station</v>
      </c>
      <c r="B2929" s="473" t="str">
        <f>IF(ISNUMBER('Quantities Report'!$A2929), "",TRIM(CLEAN(SUBSTITUTE('Quantities Report'!$A2929, CHAR(160), " "))))</f>
        <v/>
      </c>
      <c r="C2929" s="475">
        <f>'Quantities Report'!$D2929</f>
        <v>0</v>
      </c>
    </row>
    <row r="2930" spans="1:3" x14ac:dyDescent="0.25">
      <c r="A2930" s="532" t="str">
        <f>IF(ISNUMBER(VALUE(SUBSTITUTE('Quantities Report'!$A2930,"+",""))), VALUE(SUBSTITUTE('Quantities Report'!$A2930,"+","")),IF('Quantities Report'!$A2930="Totals:","End of Project",$A2929))</f>
        <v>Station</v>
      </c>
      <c r="B2930" s="473" t="str">
        <f>IF(ISNUMBER('Quantities Report'!$A2930), "",TRIM(CLEAN(SUBSTITUTE('Quantities Report'!$A2930, CHAR(160), " "))))</f>
        <v/>
      </c>
      <c r="C2930" s="475">
        <f>'Quantities Report'!$D2930</f>
        <v>0</v>
      </c>
    </row>
    <row r="2931" spans="1:3" x14ac:dyDescent="0.25">
      <c r="A2931" s="532" t="str">
        <f>IF(ISNUMBER(VALUE(SUBSTITUTE('Quantities Report'!$A2931,"+",""))), VALUE(SUBSTITUTE('Quantities Report'!$A2931,"+","")),IF('Quantities Report'!$A2931="Totals:","End of Project",$A2930))</f>
        <v>Station</v>
      </c>
      <c r="B2931" s="473" t="str">
        <f>IF(ISNUMBER('Quantities Report'!$A2931), "",TRIM(CLEAN(SUBSTITUTE('Quantities Report'!$A2931, CHAR(160), " "))))</f>
        <v/>
      </c>
      <c r="C2931" s="475">
        <f>'Quantities Report'!$D2931</f>
        <v>0</v>
      </c>
    </row>
    <row r="2932" spans="1:3" x14ac:dyDescent="0.25">
      <c r="A2932" s="532" t="str">
        <f>IF(ISNUMBER(VALUE(SUBSTITUTE('Quantities Report'!$A2932,"+",""))), VALUE(SUBSTITUTE('Quantities Report'!$A2932,"+","")),IF('Quantities Report'!$A2932="Totals:","End of Project",$A2931))</f>
        <v>Station</v>
      </c>
      <c r="B2932" s="473" t="str">
        <f>IF(ISNUMBER('Quantities Report'!$A2932), "",TRIM(CLEAN(SUBSTITUTE('Quantities Report'!$A2932, CHAR(160), " "))))</f>
        <v/>
      </c>
      <c r="C2932" s="475">
        <f>'Quantities Report'!$D2932</f>
        <v>0</v>
      </c>
    </row>
    <row r="2933" spans="1:3" x14ac:dyDescent="0.25">
      <c r="A2933" s="532" t="str">
        <f>IF(ISNUMBER(VALUE(SUBSTITUTE('Quantities Report'!$A2933,"+",""))), VALUE(SUBSTITUTE('Quantities Report'!$A2933,"+","")),IF('Quantities Report'!$A2933="Totals:","End of Project",$A2932))</f>
        <v>Station</v>
      </c>
      <c r="B2933" s="473" t="str">
        <f>IF(ISNUMBER('Quantities Report'!$A2933), "",TRIM(CLEAN(SUBSTITUTE('Quantities Report'!$A2933, CHAR(160), " "))))</f>
        <v/>
      </c>
      <c r="C2933" s="475">
        <f>'Quantities Report'!$D2933</f>
        <v>0</v>
      </c>
    </row>
    <row r="2934" spans="1:3" x14ac:dyDescent="0.25">
      <c r="A2934" s="532" t="str">
        <f>IF(ISNUMBER(VALUE(SUBSTITUTE('Quantities Report'!$A2934,"+",""))), VALUE(SUBSTITUTE('Quantities Report'!$A2934,"+","")),IF('Quantities Report'!$A2934="Totals:","End of Project",$A2933))</f>
        <v>Station</v>
      </c>
      <c r="B2934" s="473" t="str">
        <f>IF(ISNUMBER('Quantities Report'!$A2934), "",TRIM(CLEAN(SUBSTITUTE('Quantities Report'!$A2934, CHAR(160), " "))))</f>
        <v/>
      </c>
      <c r="C2934" s="475">
        <f>'Quantities Report'!$D2934</f>
        <v>0</v>
      </c>
    </row>
    <row r="2935" spans="1:3" x14ac:dyDescent="0.25">
      <c r="A2935" s="532" t="str">
        <f>IF(ISNUMBER(VALUE(SUBSTITUTE('Quantities Report'!$A2935,"+",""))), VALUE(SUBSTITUTE('Quantities Report'!$A2935,"+","")),IF('Quantities Report'!$A2935="Totals:","End of Project",$A2934))</f>
        <v>Station</v>
      </c>
      <c r="B2935" s="473" t="str">
        <f>IF(ISNUMBER('Quantities Report'!$A2935), "",TRIM(CLEAN(SUBSTITUTE('Quantities Report'!$A2935, CHAR(160), " "))))</f>
        <v/>
      </c>
      <c r="C2935" s="475">
        <f>'Quantities Report'!$D2935</f>
        <v>0</v>
      </c>
    </row>
    <row r="2936" spans="1:3" x14ac:dyDescent="0.25">
      <c r="A2936" s="532" t="str">
        <f>IF(ISNUMBER(VALUE(SUBSTITUTE('Quantities Report'!$A2936,"+",""))), VALUE(SUBSTITUTE('Quantities Report'!$A2936,"+","")),IF('Quantities Report'!$A2936="Totals:","End of Project",$A2935))</f>
        <v>Station</v>
      </c>
      <c r="B2936" s="473" t="str">
        <f>IF(ISNUMBER('Quantities Report'!$A2936), "",TRIM(CLEAN(SUBSTITUTE('Quantities Report'!$A2936, CHAR(160), " "))))</f>
        <v/>
      </c>
      <c r="C2936" s="475">
        <f>'Quantities Report'!$D2936</f>
        <v>0</v>
      </c>
    </row>
    <row r="2937" spans="1:3" x14ac:dyDescent="0.25">
      <c r="A2937" s="532" t="str">
        <f>IF(ISNUMBER(VALUE(SUBSTITUTE('Quantities Report'!$A2937,"+",""))), VALUE(SUBSTITUTE('Quantities Report'!$A2937,"+","")),IF('Quantities Report'!$A2937="Totals:","End of Project",$A2936))</f>
        <v>Station</v>
      </c>
      <c r="B2937" s="473" t="str">
        <f>IF(ISNUMBER('Quantities Report'!$A2937), "",TRIM(CLEAN(SUBSTITUTE('Quantities Report'!$A2937, CHAR(160), " "))))</f>
        <v/>
      </c>
      <c r="C2937" s="475">
        <f>'Quantities Report'!$D2937</f>
        <v>0</v>
      </c>
    </row>
    <row r="2938" spans="1:3" x14ac:dyDescent="0.25">
      <c r="A2938" s="532" t="str">
        <f>IF(ISNUMBER(VALUE(SUBSTITUTE('Quantities Report'!$A2938,"+",""))), VALUE(SUBSTITUTE('Quantities Report'!$A2938,"+","")),IF('Quantities Report'!$A2938="Totals:","End of Project",$A2937))</f>
        <v>Station</v>
      </c>
      <c r="B2938" s="473" t="str">
        <f>IF(ISNUMBER('Quantities Report'!$A2938), "",TRIM(CLEAN(SUBSTITUTE('Quantities Report'!$A2938, CHAR(160), " "))))</f>
        <v/>
      </c>
      <c r="C2938" s="475">
        <f>'Quantities Report'!$D2938</f>
        <v>0</v>
      </c>
    </row>
    <row r="2939" spans="1:3" x14ac:dyDescent="0.25">
      <c r="A2939" s="532" t="str">
        <f>IF(ISNUMBER(VALUE(SUBSTITUTE('Quantities Report'!$A2939,"+",""))), VALUE(SUBSTITUTE('Quantities Report'!$A2939,"+","")),IF('Quantities Report'!$A2939="Totals:","End of Project",$A2938))</f>
        <v>Station</v>
      </c>
      <c r="B2939" s="473" t="str">
        <f>IF(ISNUMBER('Quantities Report'!$A2939), "",TRIM(CLEAN(SUBSTITUTE('Quantities Report'!$A2939, CHAR(160), " "))))</f>
        <v/>
      </c>
      <c r="C2939" s="475">
        <f>'Quantities Report'!$D2939</f>
        <v>0</v>
      </c>
    </row>
    <row r="2940" spans="1:3" x14ac:dyDescent="0.25">
      <c r="A2940" s="532" t="str">
        <f>IF(ISNUMBER(VALUE(SUBSTITUTE('Quantities Report'!$A2940,"+",""))), VALUE(SUBSTITUTE('Quantities Report'!$A2940,"+","")),IF('Quantities Report'!$A2940="Totals:","End of Project",$A2939))</f>
        <v>Station</v>
      </c>
      <c r="B2940" s="473" t="str">
        <f>IF(ISNUMBER('Quantities Report'!$A2940), "",TRIM(CLEAN(SUBSTITUTE('Quantities Report'!$A2940, CHAR(160), " "))))</f>
        <v/>
      </c>
      <c r="C2940" s="475">
        <f>'Quantities Report'!$D2940</f>
        <v>0</v>
      </c>
    </row>
    <row r="2941" spans="1:3" x14ac:dyDescent="0.25">
      <c r="A2941" s="532" t="str">
        <f>IF(ISNUMBER(VALUE(SUBSTITUTE('Quantities Report'!$A2941,"+",""))), VALUE(SUBSTITUTE('Quantities Report'!$A2941,"+","")),IF('Quantities Report'!$A2941="Totals:","End of Project",$A2940))</f>
        <v>Station</v>
      </c>
      <c r="B2941" s="473" t="str">
        <f>IF(ISNUMBER('Quantities Report'!$A2941), "",TRIM(CLEAN(SUBSTITUTE('Quantities Report'!$A2941, CHAR(160), " "))))</f>
        <v/>
      </c>
      <c r="C2941" s="475">
        <f>'Quantities Report'!$D2941</f>
        <v>0</v>
      </c>
    </row>
    <row r="2942" spans="1:3" x14ac:dyDescent="0.25">
      <c r="A2942" s="532" t="str">
        <f>IF(ISNUMBER(VALUE(SUBSTITUTE('Quantities Report'!$A2942,"+",""))), VALUE(SUBSTITUTE('Quantities Report'!$A2942,"+","")),IF('Quantities Report'!$A2942="Totals:","End of Project",$A2941))</f>
        <v>Station</v>
      </c>
      <c r="B2942" s="473" t="str">
        <f>IF(ISNUMBER('Quantities Report'!$A2942), "",TRIM(CLEAN(SUBSTITUTE('Quantities Report'!$A2942, CHAR(160), " "))))</f>
        <v/>
      </c>
      <c r="C2942" s="475">
        <f>'Quantities Report'!$D2942</f>
        <v>0</v>
      </c>
    </row>
    <row r="2943" spans="1:3" x14ac:dyDescent="0.25">
      <c r="A2943" s="532" t="str">
        <f>IF(ISNUMBER(VALUE(SUBSTITUTE('Quantities Report'!$A2943,"+",""))), VALUE(SUBSTITUTE('Quantities Report'!$A2943,"+","")),IF('Quantities Report'!$A2943="Totals:","End of Project",$A2942))</f>
        <v>Station</v>
      </c>
      <c r="B2943" s="473" t="str">
        <f>IF(ISNUMBER('Quantities Report'!$A2943), "",TRIM(CLEAN(SUBSTITUTE('Quantities Report'!$A2943, CHAR(160), " "))))</f>
        <v/>
      </c>
      <c r="C2943" s="475">
        <f>'Quantities Report'!$D2943</f>
        <v>0</v>
      </c>
    </row>
    <row r="2944" spans="1:3" x14ac:dyDescent="0.25">
      <c r="A2944" s="532" t="str">
        <f>IF(ISNUMBER(VALUE(SUBSTITUTE('Quantities Report'!$A2944,"+",""))), VALUE(SUBSTITUTE('Quantities Report'!$A2944,"+","")),IF('Quantities Report'!$A2944="Totals:","End of Project",$A2943))</f>
        <v>Station</v>
      </c>
      <c r="B2944" s="473" t="str">
        <f>IF(ISNUMBER('Quantities Report'!$A2944), "",TRIM(CLEAN(SUBSTITUTE('Quantities Report'!$A2944, CHAR(160), " "))))</f>
        <v/>
      </c>
      <c r="C2944" s="475">
        <f>'Quantities Report'!$D2944</f>
        <v>0</v>
      </c>
    </row>
    <row r="2945" spans="1:3" x14ac:dyDescent="0.25">
      <c r="A2945" s="532" t="str">
        <f>IF(ISNUMBER(VALUE(SUBSTITUTE('Quantities Report'!$A2945,"+",""))), VALUE(SUBSTITUTE('Quantities Report'!$A2945,"+","")),IF('Quantities Report'!$A2945="Totals:","End of Project",$A2944))</f>
        <v>Station</v>
      </c>
      <c r="B2945" s="473" t="str">
        <f>IF(ISNUMBER('Quantities Report'!$A2945), "",TRIM(CLEAN(SUBSTITUTE('Quantities Report'!$A2945, CHAR(160), " "))))</f>
        <v/>
      </c>
      <c r="C2945" s="475">
        <f>'Quantities Report'!$D2945</f>
        <v>0</v>
      </c>
    </row>
    <row r="2946" spans="1:3" x14ac:dyDescent="0.25">
      <c r="A2946" s="532" t="str">
        <f>IF(ISNUMBER(VALUE(SUBSTITUTE('Quantities Report'!$A2946,"+",""))), VALUE(SUBSTITUTE('Quantities Report'!$A2946,"+","")),IF('Quantities Report'!$A2946="Totals:","End of Project",$A2945))</f>
        <v>Station</v>
      </c>
      <c r="B2946" s="473" t="str">
        <f>IF(ISNUMBER('Quantities Report'!$A2946), "",TRIM(CLEAN(SUBSTITUTE('Quantities Report'!$A2946, CHAR(160), " "))))</f>
        <v/>
      </c>
      <c r="C2946" s="475">
        <f>'Quantities Report'!$D2946</f>
        <v>0</v>
      </c>
    </row>
    <row r="2947" spans="1:3" x14ac:dyDescent="0.25">
      <c r="A2947" s="532" t="str">
        <f>IF(ISNUMBER(VALUE(SUBSTITUTE('Quantities Report'!$A2947,"+",""))), VALUE(SUBSTITUTE('Quantities Report'!$A2947,"+","")),IF('Quantities Report'!$A2947="Totals:","End of Project",$A2946))</f>
        <v>Station</v>
      </c>
      <c r="B2947" s="473" t="str">
        <f>IF(ISNUMBER('Quantities Report'!$A2947), "",TRIM(CLEAN(SUBSTITUTE('Quantities Report'!$A2947, CHAR(160), " "))))</f>
        <v/>
      </c>
      <c r="C2947" s="475">
        <f>'Quantities Report'!$D2947</f>
        <v>0</v>
      </c>
    </row>
    <row r="2948" spans="1:3" x14ac:dyDescent="0.25">
      <c r="A2948" s="532" t="str">
        <f>IF(ISNUMBER(VALUE(SUBSTITUTE('Quantities Report'!$A2948,"+",""))), VALUE(SUBSTITUTE('Quantities Report'!$A2948,"+","")),IF('Quantities Report'!$A2948="Totals:","End of Project",$A2947))</f>
        <v>Station</v>
      </c>
      <c r="B2948" s="473" t="str">
        <f>IF(ISNUMBER('Quantities Report'!$A2948), "",TRIM(CLEAN(SUBSTITUTE('Quantities Report'!$A2948, CHAR(160), " "))))</f>
        <v/>
      </c>
      <c r="C2948" s="475">
        <f>'Quantities Report'!$D2948</f>
        <v>0</v>
      </c>
    </row>
    <row r="2949" spans="1:3" x14ac:dyDescent="0.25">
      <c r="A2949" s="532" t="str">
        <f>IF(ISNUMBER(VALUE(SUBSTITUTE('Quantities Report'!$A2949,"+",""))), VALUE(SUBSTITUTE('Quantities Report'!$A2949,"+","")),IF('Quantities Report'!$A2949="Totals:","End of Project",$A2948))</f>
        <v>Station</v>
      </c>
      <c r="B2949" s="473" t="str">
        <f>IF(ISNUMBER('Quantities Report'!$A2949), "",TRIM(CLEAN(SUBSTITUTE('Quantities Report'!$A2949, CHAR(160), " "))))</f>
        <v/>
      </c>
      <c r="C2949" s="475">
        <f>'Quantities Report'!$D2949</f>
        <v>0</v>
      </c>
    </row>
    <row r="2950" spans="1:3" x14ac:dyDescent="0.25">
      <c r="A2950" s="532" t="str">
        <f>IF(ISNUMBER(VALUE(SUBSTITUTE('Quantities Report'!$A2950,"+",""))), VALUE(SUBSTITUTE('Quantities Report'!$A2950,"+","")),IF('Quantities Report'!$A2950="Totals:","End of Project",$A2949))</f>
        <v>Station</v>
      </c>
      <c r="B2950" s="473" t="str">
        <f>IF(ISNUMBER('Quantities Report'!$A2950), "",TRIM(CLEAN(SUBSTITUTE('Quantities Report'!$A2950, CHAR(160), " "))))</f>
        <v/>
      </c>
      <c r="C2950" s="475">
        <f>'Quantities Report'!$D2950</f>
        <v>0</v>
      </c>
    </row>
    <row r="2951" spans="1:3" x14ac:dyDescent="0.25">
      <c r="A2951" s="532" t="str">
        <f>IF(ISNUMBER(VALUE(SUBSTITUTE('Quantities Report'!$A2951,"+",""))), VALUE(SUBSTITUTE('Quantities Report'!$A2951,"+","")),IF('Quantities Report'!$A2951="Totals:","End of Project",$A2950))</f>
        <v>Station</v>
      </c>
      <c r="B2951" s="473" t="str">
        <f>IF(ISNUMBER('Quantities Report'!$A2951), "",TRIM(CLEAN(SUBSTITUTE('Quantities Report'!$A2951, CHAR(160), " "))))</f>
        <v/>
      </c>
      <c r="C2951" s="475">
        <f>'Quantities Report'!$D2951</f>
        <v>0</v>
      </c>
    </row>
    <row r="2952" spans="1:3" x14ac:dyDescent="0.25">
      <c r="A2952" s="532" t="str">
        <f>IF(ISNUMBER(VALUE(SUBSTITUTE('Quantities Report'!$A2952,"+",""))), VALUE(SUBSTITUTE('Quantities Report'!$A2952,"+","")),IF('Quantities Report'!$A2952="Totals:","End of Project",$A2951))</f>
        <v>Station</v>
      </c>
      <c r="B2952" s="473" t="str">
        <f>IF(ISNUMBER('Quantities Report'!$A2952), "",TRIM(CLEAN(SUBSTITUTE('Quantities Report'!$A2952, CHAR(160), " "))))</f>
        <v/>
      </c>
      <c r="C2952" s="475">
        <f>'Quantities Report'!$D2952</f>
        <v>0</v>
      </c>
    </row>
    <row r="2953" spans="1:3" x14ac:dyDescent="0.25">
      <c r="A2953" s="532" t="str">
        <f>IF(ISNUMBER(VALUE(SUBSTITUTE('Quantities Report'!$A2953,"+",""))), VALUE(SUBSTITUTE('Quantities Report'!$A2953,"+","")),IF('Quantities Report'!$A2953="Totals:","End of Project",$A2952))</f>
        <v>Station</v>
      </c>
      <c r="B2953" s="473" t="str">
        <f>IF(ISNUMBER('Quantities Report'!$A2953), "",TRIM(CLEAN(SUBSTITUTE('Quantities Report'!$A2953, CHAR(160), " "))))</f>
        <v/>
      </c>
      <c r="C2953" s="475">
        <f>'Quantities Report'!$D2953</f>
        <v>0</v>
      </c>
    </row>
    <row r="2954" spans="1:3" x14ac:dyDescent="0.25">
      <c r="A2954" s="532" t="str">
        <f>IF(ISNUMBER(VALUE(SUBSTITUTE('Quantities Report'!$A2954,"+",""))), VALUE(SUBSTITUTE('Quantities Report'!$A2954,"+","")),IF('Quantities Report'!$A2954="Totals:","End of Project",$A2953))</f>
        <v>Station</v>
      </c>
      <c r="B2954" s="473" t="str">
        <f>IF(ISNUMBER('Quantities Report'!$A2954), "",TRIM(CLEAN(SUBSTITUTE('Quantities Report'!$A2954, CHAR(160), " "))))</f>
        <v/>
      </c>
      <c r="C2954" s="475">
        <f>'Quantities Report'!$D2954</f>
        <v>0</v>
      </c>
    </row>
    <row r="2955" spans="1:3" x14ac:dyDescent="0.25">
      <c r="A2955" s="532" t="str">
        <f>IF(ISNUMBER(VALUE(SUBSTITUTE('Quantities Report'!$A2955,"+",""))), VALUE(SUBSTITUTE('Quantities Report'!$A2955,"+","")),IF('Quantities Report'!$A2955="Totals:","End of Project",$A2954))</f>
        <v>Station</v>
      </c>
      <c r="B2955" s="473" t="str">
        <f>IF(ISNUMBER('Quantities Report'!$A2955), "",TRIM(CLEAN(SUBSTITUTE('Quantities Report'!$A2955, CHAR(160), " "))))</f>
        <v/>
      </c>
      <c r="C2955" s="475">
        <f>'Quantities Report'!$D2955</f>
        <v>0</v>
      </c>
    </row>
    <row r="2956" spans="1:3" x14ac:dyDescent="0.25">
      <c r="A2956" s="532" t="str">
        <f>IF(ISNUMBER(VALUE(SUBSTITUTE('Quantities Report'!$A2956,"+",""))), VALUE(SUBSTITUTE('Quantities Report'!$A2956,"+","")),IF('Quantities Report'!$A2956="Totals:","End of Project",$A2955))</f>
        <v>Station</v>
      </c>
      <c r="B2956" s="473" t="str">
        <f>IF(ISNUMBER('Quantities Report'!$A2956), "",TRIM(CLEAN(SUBSTITUTE('Quantities Report'!$A2956, CHAR(160), " "))))</f>
        <v/>
      </c>
      <c r="C2956" s="475">
        <f>'Quantities Report'!$D2956</f>
        <v>0</v>
      </c>
    </row>
    <row r="2957" spans="1:3" x14ac:dyDescent="0.25">
      <c r="A2957" s="532" t="str">
        <f>IF(ISNUMBER(VALUE(SUBSTITUTE('Quantities Report'!$A2957,"+",""))), VALUE(SUBSTITUTE('Quantities Report'!$A2957,"+","")),IF('Quantities Report'!$A2957="Totals:","End of Project",$A2956))</f>
        <v>Station</v>
      </c>
      <c r="B2957" s="473" t="str">
        <f>IF(ISNUMBER('Quantities Report'!$A2957), "",TRIM(CLEAN(SUBSTITUTE('Quantities Report'!$A2957, CHAR(160), " "))))</f>
        <v/>
      </c>
      <c r="C2957" s="475">
        <f>'Quantities Report'!$D2957</f>
        <v>0</v>
      </c>
    </row>
    <row r="2958" spans="1:3" x14ac:dyDescent="0.25">
      <c r="A2958" s="532" t="str">
        <f>IF(ISNUMBER(VALUE(SUBSTITUTE('Quantities Report'!$A2958,"+",""))), VALUE(SUBSTITUTE('Quantities Report'!$A2958,"+","")),IF('Quantities Report'!$A2958="Totals:","End of Project",$A2957))</f>
        <v>Station</v>
      </c>
      <c r="B2958" s="473" t="str">
        <f>IF(ISNUMBER('Quantities Report'!$A2958), "",TRIM(CLEAN(SUBSTITUTE('Quantities Report'!$A2958, CHAR(160), " "))))</f>
        <v/>
      </c>
      <c r="C2958" s="475">
        <f>'Quantities Report'!$D2958</f>
        <v>0</v>
      </c>
    </row>
    <row r="2959" spans="1:3" x14ac:dyDescent="0.25">
      <c r="A2959" s="532" t="str">
        <f>IF(ISNUMBER(VALUE(SUBSTITUTE('Quantities Report'!$A2959,"+",""))), VALUE(SUBSTITUTE('Quantities Report'!$A2959,"+","")),IF('Quantities Report'!$A2959="Totals:","End of Project",$A2958))</f>
        <v>Station</v>
      </c>
      <c r="B2959" s="473" t="str">
        <f>IF(ISNUMBER('Quantities Report'!$A2959), "",TRIM(CLEAN(SUBSTITUTE('Quantities Report'!$A2959, CHAR(160), " "))))</f>
        <v/>
      </c>
      <c r="C2959" s="475">
        <f>'Quantities Report'!$D2959</f>
        <v>0</v>
      </c>
    </row>
    <row r="2960" spans="1:3" x14ac:dyDescent="0.25">
      <c r="A2960" s="532" t="str">
        <f>IF(ISNUMBER(VALUE(SUBSTITUTE('Quantities Report'!$A2960,"+",""))), VALUE(SUBSTITUTE('Quantities Report'!$A2960,"+","")),IF('Quantities Report'!$A2960="Totals:","End of Project",$A2959))</f>
        <v>Station</v>
      </c>
      <c r="B2960" s="473" t="str">
        <f>IF(ISNUMBER('Quantities Report'!$A2960), "",TRIM(CLEAN(SUBSTITUTE('Quantities Report'!$A2960, CHAR(160), " "))))</f>
        <v/>
      </c>
      <c r="C2960" s="475">
        <f>'Quantities Report'!$D2960</f>
        <v>0</v>
      </c>
    </row>
    <row r="2961" spans="1:3" x14ac:dyDescent="0.25">
      <c r="A2961" s="532" t="str">
        <f>IF(ISNUMBER(VALUE(SUBSTITUTE('Quantities Report'!$A2961,"+",""))), VALUE(SUBSTITUTE('Quantities Report'!$A2961,"+","")),IF('Quantities Report'!$A2961="Totals:","End of Project",$A2960))</f>
        <v>Station</v>
      </c>
      <c r="B2961" s="473" t="str">
        <f>IF(ISNUMBER('Quantities Report'!$A2961), "",TRIM(CLEAN(SUBSTITUTE('Quantities Report'!$A2961, CHAR(160), " "))))</f>
        <v/>
      </c>
      <c r="C2961" s="475">
        <f>'Quantities Report'!$D2961</f>
        <v>0</v>
      </c>
    </row>
    <row r="2962" spans="1:3" x14ac:dyDescent="0.25">
      <c r="A2962" s="532" t="str">
        <f>IF(ISNUMBER(VALUE(SUBSTITUTE('Quantities Report'!$A2962,"+",""))), VALUE(SUBSTITUTE('Quantities Report'!$A2962,"+","")),IF('Quantities Report'!$A2962="Totals:","End of Project",$A2961))</f>
        <v>Station</v>
      </c>
      <c r="B2962" s="473" t="str">
        <f>IF(ISNUMBER('Quantities Report'!$A2962), "",TRIM(CLEAN(SUBSTITUTE('Quantities Report'!$A2962, CHAR(160), " "))))</f>
        <v/>
      </c>
      <c r="C2962" s="475">
        <f>'Quantities Report'!$D2962</f>
        <v>0</v>
      </c>
    </row>
    <row r="2963" spans="1:3" x14ac:dyDescent="0.25">
      <c r="A2963" s="532" t="str">
        <f>IF(ISNUMBER(VALUE(SUBSTITUTE('Quantities Report'!$A2963,"+",""))), VALUE(SUBSTITUTE('Quantities Report'!$A2963,"+","")),IF('Quantities Report'!$A2963="Totals:","End of Project",$A2962))</f>
        <v>Station</v>
      </c>
      <c r="B2963" s="473" t="str">
        <f>IF(ISNUMBER('Quantities Report'!$A2963), "",TRIM(CLEAN(SUBSTITUTE('Quantities Report'!$A2963, CHAR(160), " "))))</f>
        <v/>
      </c>
      <c r="C2963" s="475">
        <f>'Quantities Report'!$D2963</f>
        <v>0</v>
      </c>
    </row>
    <row r="2964" spans="1:3" x14ac:dyDescent="0.25">
      <c r="A2964" s="532" t="str">
        <f>IF(ISNUMBER(VALUE(SUBSTITUTE('Quantities Report'!$A2964,"+",""))), VALUE(SUBSTITUTE('Quantities Report'!$A2964,"+","")),IF('Quantities Report'!$A2964="Totals:","End of Project",$A2963))</f>
        <v>Station</v>
      </c>
      <c r="B2964" s="473" t="str">
        <f>IF(ISNUMBER('Quantities Report'!$A2964), "",TRIM(CLEAN(SUBSTITUTE('Quantities Report'!$A2964, CHAR(160), " "))))</f>
        <v/>
      </c>
      <c r="C2964" s="475">
        <f>'Quantities Report'!$D2964</f>
        <v>0</v>
      </c>
    </row>
    <row r="2965" spans="1:3" x14ac:dyDescent="0.25">
      <c r="A2965" s="532" t="str">
        <f>IF(ISNUMBER(VALUE(SUBSTITUTE('Quantities Report'!$A2965,"+",""))), VALUE(SUBSTITUTE('Quantities Report'!$A2965,"+","")),IF('Quantities Report'!$A2965="Totals:","End of Project",$A2964))</f>
        <v>Station</v>
      </c>
      <c r="B2965" s="473" t="str">
        <f>IF(ISNUMBER('Quantities Report'!$A2965), "",TRIM(CLEAN(SUBSTITUTE('Quantities Report'!$A2965, CHAR(160), " "))))</f>
        <v/>
      </c>
      <c r="C2965" s="475">
        <f>'Quantities Report'!$D2965</f>
        <v>0</v>
      </c>
    </row>
    <row r="2966" spans="1:3" x14ac:dyDescent="0.25">
      <c r="A2966" s="532" t="str">
        <f>IF(ISNUMBER(VALUE(SUBSTITUTE('Quantities Report'!$A2966,"+",""))), VALUE(SUBSTITUTE('Quantities Report'!$A2966,"+","")),IF('Quantities Report'!$A2966="Totals:","End of Project",$A2965))</f>
        <v>Station</v>
      </c>
      <c r="B2966" s="473" t="str">
        <f>IF(ISNUMBER('Quantities Report'!$A2966), "",TRIM(CLEAN(SUBSTITUTE('Quantities Report'!$A2966, CHAR(160), " "))))</f>
        <v/>
      </c>
      <c r="C2966" s="475">
        <f>'Quantities Report'!$D2966</f>
        <v>0</v>
      </c>
    </row>
    <row r="2967" spans="1:3" x14ac:dyDescent="0.25">
      <c r="A2967" s="532" t="str">
        <f>IF(ISNUMBER(VALUE(SUBSTITUTE('Quantities Report'!$A2967,"+",""))), VALUE(SUBSTITUTE('Quantities Report'!$A2967,"+","")),IF('Quantities Report'!$A2967="Totals:","End of Project",$A2966))</f>
        <v>Station</v>
      </c>
      <c r="B2967" s="473" t="str">
        <f>IF(ISNUMBER('Quantities Report'!$A2967), "",TRIM(CLEAN(SUBSTITUTE('Quantities Report'!$A2967, CHAR(160), " "))))</f>
        <v/>
      </c>
      <c r="C2967" s="475">
        <f>'Quantities Report'!$D2967</f>
        <v>0</v>
      </c>
    </row>
    <row r="2968" spans="1:3" x14ac:dyDescent="0.25">
      <c r="A2968" s="532" t="str">
        <f>IF(ISNUMBER(VALUE(SUBSTITUTE('Quantities Report'!$A2968,"+",""))), VALUE(SUBSTITUTE('Quantities Report'!$A2968,"+","")),IF('Quantities Report'!$A2968="Totals:","End of Project",$A2967))</f>
        <v>Station</v>
      </c>
      <c r="B2968" s="473" t="str">
        <f>IF(ISNUMBER('Quantities Report'!$A2968), "",TRIM(CLEAN(SUBSTITUTE('Quantities Report'!$A2968, CHAR(160), " "))))</f>
        <v/>
      </c>
      <c r="C2968" s="475">
        <f>'Quantities Report'!$D2968</f>
        <v>0</v>
      </c>
    </row>
    <row r="2969" spans="1:3" x14ac:dyDescent="0.25">
      <c r="A2969" s="532" t="str">
        <f>IF(ISNUMBER(VALUE(SUBSTITUTE('Quantities Report'!$A2969,"+",""))), VALUE(SUBSTITUTE('Quantities Report'!$A2969,"+","")),IF('Quantities Report'!$A2969="Totals:","End of Project",$A2968))</f>
        <v>Station</v>
      </c>
      <c r="B2969" s="473" t="str">
        <f>IF(ISNUMBER('Quantities Report'!$A2969), "",TRIM(CLEAN(SUBSTITUTE('Quantities Report'!$A2969, CHAR(160), " "))))</f>
        <v/>
      </c>
      <c r="C2969" s="475">
        <f>'Quantities Report'!$D2969</f>
        <v>0</v>
      </c>
    </row>
    <row r="2970" spans="1:3" x14ac:dyDescent="0.25">
      <c r="A2970" s="532" t="str">
        <f>IF(ISNUMBER(VALUE(SUBSTITUTE('Quantities Report'!$A2970,"+",""))), VALUE(SUBSTITUTE('Quantities Report'!$A2970,"+","")),IF('Quantities Report'!$A2970="Totals:","End of Project",$A2969))</f>
        <v>Station</v>
      </c>
      <c r="B2970" s="473" t="str">
        <f>IF(ISNUMBER('Quantities Report'!$A2970), "",TRIM(CLEAN(SUBSTITUTE('Quantities Report'!$A2970, CHAR(160), " "))))</f>
        <v/>
      </c>
      <c r="C2970" s="475">
        <f>'Quantities Report'!$D2970</f>
        <v>0</v>
      </c>
    </row>
    <row r="2971" spans="1:3" x14ac:dyDescent="0.25">
      <c r="A2971" s="532" t="str">
        <f>IF(ISNUMBER(VALUE(SUBSTITUTE('Quantities Report'!$A2971,"+",""))), VALUE(SUBSTITUTE('Quantities Report'!$A2971,"+","")),IF('Quantities Report'!$A2971="Totals:","End of Project",$A2970))</f>
        <v>Station</v>
      </c>
      <c r="B2971" s="473" t="str">
        <f>IF(ISNUMBER('Quantities Report'!$A2971), "",TRIM(CLEAN(SUBSTITUTE('Quantities Report'!$A2971, CHAR(160), " "))))</f>
        <v/>
      </c>
      <c r="C2971" s="475">
        <f>'Quantities Report'!$D2971</f>
        <v>0</v>
      </c>
    </row>
    <row r="2972" spans="1:3" x14ac:dyDescent="0.25">
      <c r="A2972" s="532" t="str">
        <f>IF(ISNUMBER(VALUE(SUBSTITUTE('Quantities Report'!$A2972,"+",""))), VALUE(SUBSTITUTE('Quantities Report'!$A2972,"+","")),IF('Quantities Report'!$A2972="Totals:","End of Project",$A2971))</f>
        <v>Station</v>
      </c>
      <c r="B2972" s="473" t="str">
        <f>IF(ISNUMBER('Quantities Report'!$A2972), "",TRIM(CLEAN(SUBSTITUTE('Quantities Report'!$A2972, CHAR(160), " "))))</f>
        <v/>
      </c>
      <c r="C2972" s="475">
        <f>'Quantities Report'!$D2972</f>
        <v>0</v>
      </c>
    </row>
    <row r="2973" spans="1:3" x14ac:dyDescent="0.25">
      <c r="A2973" s="532" t="str">
        <f>IF(ISNUMBER(VALUE(SUBSTITUTE('Quantities Report'!$A2973,"+",""))), VALUE(SUBSTITUTE('Quantities Report'!$A2973,"+","")),IF('Quantities Report'!$A2973="Totals:","End of Project",$A2972))</f>
        <v>Station</v>
      </c>
      <c r="B2973" s="473" t="str">
        <f>IF(ISNUMBER('Quantities Report'!$A2973), "",TRIM(CLEAN(SUBSTITUTE('Quantities Report'!$A2973, CHAR(160), " "))))</f>
        <v/>
      </c>
      <c r="C2973" s="475">
        <f>'Quantities Report'!$D2973</f>
        <v>0</v>
      </c>
    </row>
    <row r="2974" spans="1:3" x14ac:dyDescent="0.25">
      <c r="A2974" s="532" t="str">
        <f>IF(ISNUMBER(VALUE(SUBSTITUTE('Quantities Report'!$A2974,"+",""))), VALUE(SUBSTITUTE('Quantities Report'!$A2974,"+","")),IF('Quantities Report'!$A2974="Totals:","End of Project",$A2973))</f>
        <v>Station</v>
      </c>
      <c r="B2974" s="473" t="str">
        <f>IF(ISNUMBER('Quantities Report'!$A2974), "",TRIM(CLEAN(SUBSTITUTE('Quantities Report'!$A2974, CHAR(160), " "))))</f>
        <v/>
      </c>
      <c r="C2974" s="475">
        <f>'Quantities Report'!$D2974</f>
        <v>0</v>
      </c>
    </row>
    <row r="2975" spans="1:3" x14ac:dyDescent="0.25">
      <c r="A2975" s="532" t="str">
        <f>IF(ISNUMBER(VALUE(SUBSTITUTE('Quantities Report'!$A2975,"+",""))), VALUE(SUBSTITUTE('Quantities Report'!$A2975,"+","")),IF('Quantities Report'!$A2975="Totals:","End of Project",$A2974))</f>
        <v>Station</v>
      </c>
      <c r="B2975" s="473" t="str">
        <f>IF(ISNUMBER('Quantities Report'!$A2975), "",TRIM(CLEAN(SUBSTITUTE('Quantities Report'!$A2975, CHAR(160), " "))))</f>
        <v/>
      </c>
      <c r="C2975" s="475">
        <f>'Quantities Report'!$D2975</f>
        <v>0</v>
      </c>
    </row>
    <row r="2976" spans="1:3" x14ac:dyDescent="0.25">
      <c r="A2976" s="532" t="str">
        <f>IF(ISNUMBER(VALUE(SUBSTITUTE('Quantities Report'!$A2976,"+",""))), VALUE(SUBSTITUTE('Quantities Report'!$A2976,"+","")),IF('Quantities Report'!$A2976="Totals:","End of Project",$A2975))</f>
        <v>Station</v>
      </c>
      <c r="B2976" s="473" t="str">
        <f>IF(ISNUMBER('Quantities Report'!$A2976), "",TRIM(CLEAN(SUBSTITUTE('Quantities Report'!$A2976, CHAR(160), " "))))</f>
        <v/>
      </c>
      <c r="C2976" s="475">
        <f>'Quantities Report'!$D2976</f>
        <v>0</v>
      </c>
    </row>
    <row r="2977" spans="1:3" x14ac:dyDescent="0.25">
      <c r="A2977" s="532" t="str">
        <f>IF(ISNUMBER(VALUE(SUBSTITUTE('Quantities Report'!$A2977,"+",""))), VALUE(SUBSTITUTE('Quantities Report'!$A2977,"+","")),IF('Quantities Report'!$A2977="Totals:","End of Project",$A2976))</f>
        <v>Station</v>
      </c>
      <c r="B2977" s="473" t="str">
        <f>IF(ISNUMBER('Quantities Report'!$A2977), "",TRIM(CLEAN(SUBSTITUTE('Quantities Report'!$A2977, CHAR(160), " "))))</f>
        <v/>
      </c>
      <c r="C2977" s="475">
        <f>'Quantities Report'!$D2977</f>
        <v>0</v>
      </c>
    </row>
    <row r="2978" spans="1:3" x14ac:dyDescent="0.25">
      <c r="A2978" s="532" t="str">
        <f>IF(ISNUMBER(VALUE(SUBSTITUTE('Quantities Report'!$A2978,"+",""))), VALUE(SUBSTITUTE('Quantities Report'!$A2978,"+","")),IF('Quantities Report'!$A2978="Totals:","End of Project",$A2977))</f>
        <v>Station</v>
      </c>
      <c r="B2978" s="473" t="str">
        <f>IF(ISNUMBER('Quantities Report'!$A2978), "",TRIM(CLEAN(SUBSTITUTE('Quantities Report'!$A2978, CHAR(160), " "))))</f>
        <v/>
      </c>
      <c r="C2978" s="475">
        <f>'Quantities Report'!$D2978</f>
        <v>0</v>
      </c>
    </row>
    <row r="2979" spans="1:3" x14ac:dyDescent="0.25">
      <c r="A2979" s="532" t="str">
        <f>IF(ISNUMBER(VALUE(SUBSTITUTE('Quantities Report'!$A2979,"+",""))), VALUE(SUBSTITUTE('Quantities Report'!$A2979,"+","")),IF('Quantities Report'!$A2979="Totals:","End of Project",$A2978))</f>
        <v>Station</v>
      </c>
      <c r="B2979" s="473" t="str">
        <f>IF(ISNUMBER('Quantities Report'!$A2979), "",TRIM(CLEAN(SUBSTITUTE('Quantities Report'!$A2979, CHAR(160), " "))))</f>
        <v/>
      </c>
      <c r="C2979" s="475">
        <f>'Quantities Report'!$D2979</f>
        <v>0</v>
      </c>
    </row>
    <row r="2980" spans="1:3" x14ac:dyDescent="0.25">
      <c r="A2980" s="532" t="str">
        <f>IF(ISNUMBER(VALUE(SUBSTITUTE('Quantities Report'!$A2980,"+",""))), VALUE(SUBSTITUTE('Quantities Report'!$A2980,"+","")),IF('Quantities Report'!$A2980="Totals:","End of Project",$A2979))</f>
        <v>Station</v>
      </c>
      <c r="B2980" s="473" t="str">
        <f>IF(ISNUMBER('Quantities Report'!$A2980), "",TRIM(CLEAN(SUBSTITUTE('Quantities Report'!$A2980, CHAR(160), " "))))</f>
        <v/>
      </c>
      <c r="C2980" s="475">
        <f>'Quantities Report'!$D2980</f>
        <v>0</v>
      </c>
    </row>
    <row r="2981" spans="1:3" x14ac:dyDescent="0.25">
      <c r="A2981" s="532" t="str">
        <f>IF(ISNUMBER(VALUE(SUBSTITUTE('Quantities Report'!$A2981,"+",""))), VALUE(SUBSTITUTE('Quantities Report'!$A2981,"+","")),IF('Quantities Report'!$A2981="Totals:","End of Project",$A2980))</f>
        <v>Station</v>
      </c>
      <c r="B2981" s="473" t="str">
        <f>IF(ISNUMBER('Quantities Report'!$A2981), "",TRIM(CLEAN(SUBSTITUTE('Quantities Report'!$A2981, CHAR(160), " "))))</f>
        <v/>
      </c>
      <c r="C2981" s="475">
        <f>'Quantities Report'!$D2981</f>
        <v>0</v>
      </c>
    </row>
    <row r="2982" spans="1:3" x14ac:dyDescent="0.25">
      <c r="A2982" s="532" t="str">
        <f>IF(ISNUMBER(VALUE(SUBSTITUTE('Quantities Report'!$A2982,"+",""))), VALUE(SUBSTITUTE('Quantities Report'!$A2982,"+","")),IF('Quantities Report'!$A2982="Totals:","End of Project",$A2981))</f>
        <v>Station</v>
      </c>
      <c r="B2982" s="473" t="str">
        <f>IF(ISNUMBER('Quantities Report'!$A2982), "",TRIM(CLEAN(SUBSTITUTE('Quantities Report'!$A2982, CHAR(160), " "))))</f>
        <v/>
      </c>
      <c r="C2982" s="475">
        <f>'Quantities Report'!$D2982</f>
        <v>0</v>
      </c>
    </row>
    <row r="2983" spans="1:3" x14ac:dyDescent="0.25">
      <c r="A2983" s="532" t="str">
        <f>IF(ISNUMBER(VALUE(SUBSTITUTE('Quantities Report'!$A2983,"+",""))), VALUE(SUBSTITUTE('Quantities Report'!$A2983,"+","")),IF('Quantities Report'!$A2983="Totals:","End of Project",$A2982))</f>
        <v>Station</v>
      </c>
      <c r="B2983" s="473" t="str">
        <f>IF(ISNUMBER('Quantities Report'!$A2983), "",TRIM(CLEAN(SUBSTITUTE('Quantities Report'!$A2983, CHAR(160), " "))))</f>
        <v/>
      </c>
      <c r="C2983" s="475">
        <f>'Quantities Report'!$D2983</f>
        <v>0</v>
      </c>
    </row>
    <row r="2984" spans="1:3" x14ac:dyDescent="0.25">
      <c r="A2984" s="532" t="str">
        <f>IF(ISNUMBER(VALUE(SUBSTITUTE('Quantities Report'!$A2984,"+",""))), VALUE(SUBSTITUTE('Quantities Report'!$A2984,"+","")),IF('Quantities Report'!$A2984="Totals:","End of Project",$A2983))</f>
        <v>Station</v>
      </c>
      <c r="B2984" s="473" t="str">
        <f>IF(ISNUMBER('Quantities Report'!$A2984), "",TRIM(CLEAN(SUBSTITUTE('Quantities Report'!$A2984, CHAR(160), " "))))</f>
        <v/>
      </c>
      <c r="C2984" s="475">
        <f>'Quantities Report'!$D2984</f>
        <v>0</v>
      </c>
    </row>
    <row r="2985" spans="1:3" x14ac:dyDescent="0.25">
      <c r="A2985" s="532" t="str">
        <f>IF(ISNUMBER(VALUE(SUBSTITUTE('Quantities Report'!$A2985,"+",""))), VALUE(SUBSTITUTE('Quantities Report'!$A2985,"+","")),IF('Quantities Report'!$A2985="Totals:","End of Project",$A2984))</f>
        <v>Station</v>
      </c>
      <c r="B2985" s="473" t="str">
        <f>IF(ISNUMBER('Quantities Report'!$A2985), "",TRIM(CLEAN(SUBSTITUTE('Quantities Report'!$A2985, CHAR(160), " "))))</f>
        <v/>
      </c>
      <c r="C2985" s="475">
        <f>'Quantities Report'!$D2985</f>
        <v>0</v>
      </c>
    </row>
    <row r="2986" spans="1:3" x14ac:dyDescent="0.25">
      <c r="A2986" s="532" t="str">
        <f>IF(ISNUMBER(VALUE(SUBSTITUTE('Quantities Report'!$A2986,"+",""))), VALUE(SUBSTITUTE('Quantities Report'!$A2986,"+","")),IF('Quantities Report'!$A2986="Totals:","End of Project",$A2985))</f>
        <v>Station</v>
      </c>
      <c r="B2986" s="473" t="str">
        <f>IF(ISNUMBER('Quantities Report'!$A2986), "",TRIM(CLEAN(SUBSTITUTE('Quantities Report'!$A2986, CHAR(160), " "))))</f>
        <v/>
      </c>
      <c r="C2986" s="475">
        <f>'Quantities Report'!$D2986</f>
        <v>0</v>
      </c>
    </row>
    <row r="2987" spans="1:3" x14ac:dyDescent="0.25">
      <c r="A2987" s="532" t="str">
        <f>IF(ISNUMBER(VALUE(SUBSTITUTE('Quantities Report'!$A2987,"+",""))), VALUE(SUBSTITUTE('Quantities Report'!$A2987,"+","")),IF('Quantities Report'!$A2987="Totals:","End of Project",$A2986))</f>
        <v>Station</v>
      </c>
      <c r="B2987" s="473" t="str">
        <f>IF(ISNUMBER('Quantities Report'!$A2987), "",TRIM(CLEAN(SUBSTITUTE('Quantities Report'!$A2987, CHAR(160), " "))))</f>
        <v/>
      </c>
      <c r="C2987" s="475">
        <f>'Quantities Report'!$D2987</f>
        <v>0</v>
      </c>
    </row>
    <row r="2988" spans="1:3" x14ac:dyDescent="0.25">
      <c r="A2988" s="532" t="str">
        <f>IF(ISNUMBER(VALUE(SUBSTITUTE('Quantities Report'!$A2988,"+",""))), VALUE(SUBSTITUTE('Quantities Report'!$A2988,"+","")),IF('Quantities Report'!$A2988="Totals:","End of Project",$A2987))</f>
        <v>Station</v>
      </c>
      <c r="B2988" s="473" t="str">
        <f>IF(ISNUMBER('Quantities Report'!$A2988), "",TRIM(CLEAN(SUBSTITUTE('Quantities Report'!$A2988, CHAR(160), " "))))</f>
        <v/>
      </c>
      <c r="C2988" s="475">
        <f>'Quantities Report'!$D2988</f>
        <v>0</v>
      </c>
    </row>
    <row r="2989" spans="1:3" x14ac:dyDescent="0.25">
      <c r="A2989" s="532" t="str">
        <f>IF(ISNUMBER(VALUE(SUBSTITUTE('Quantities Report'!$A2989,"+",""))), VALUE(SUBSTITUTE('Quantities Report'!$A2989,"+","")),IF('Quantities Report'!$A2989="Totals:","End of Project",$A2988))</f>
        <v>Station</v>
      </c>
      <c r="B2989" s="473" t="str">
        <f>IF(ISNUMBER('Quantities Report'!$A2989), "",TRIM(CLEAN(SUBSTITUTE('Quantities Report'!$A2989, CHAR(160), " "))))</f>
        <v/>
      </c>
      <c r="C2989" s="475">
        <f>'Quantities Report'!$D2989</f>
        <v>0</v>
      </c>
    </row>
    <row r="2990" spans="1:3" x14ac:dyDescent="0.25">
      <c r="A2990" s="532" t="str">
        <f>IF(ISNUMBER(VALUE(SUBSTITUTE('Quantities Report'!$A2990,"+",""))), VALUE(SUBSTITUTE('Quantities Report'!$A2990,"+","")),IF('Quantities Report'!$A2990="Totals:","End of Project",$A2989))</f>
        <v>Station</v>
      </c>
      <c r="B2990" s="473" t="str">
        <f>IF(ISNUMBER('Quantities Report'!$A2990), "",TRIM(CLEAN(SUBSTITUTE('Quantities Report'!$A2990, CHAR(160), " "))))</f>
        <v/>
      </c>
      <c r="C2990" s="475">
        <f>'Quantities Report'!$D2990</f>
        <v>0</v>
      </c>
    </row>
    <row r="2991" spans="1:3" x14ac:dyDescent="0.25">
      <c r="A2991" s="532" t="str">
        <f>IF(ISNUMBER(VALUE(SUBSTITUTE('Quantities Report'!$A2991,"+",""))), VALUE(SUBSTITUTE('Quantities Report'!$A2991,"+","")),IF('Quantities Report'!$A2991="Totals:","End of Project",$A2990))</f>
        <v>Station</v>
      </c>
      <c r="B2991" s="473" t="str">
        <f>IF(ISNUMBER('Quantities Report'!$A2991), "",TRIM(CLEAN(SUBSTITUTE('Quantities Report'!$A2991, CHAR(160), " "))))</f>
        <v/>
      </c>
      <c r="C2991" s="475">
        <f>'Quantities Report'!$D2991</f>
        <v>0</v>
      </c>
    </row>
    <row r="2992" spans="1:3" x14ac:dyDescent="0.25">
      <c r="A2992" s="532" t="str">
        <f>IF(ISNUMBER(VALUE(SUBSTITUTE('Quantities Report'!$A2992,"+",""))), VALUE(SUBSTITUTE('Quantities Report'!$A2992,"+","")),IF('Quantities Report'!$A2992="Totals:","End of Project",$A2991))</f>
        <v>Station</v>
      </c>
      <c r="B2992" s="473" t="str">
        <f>IF(ISNUMBER('Quantities Report'!$A2992), "",TRIM(CLEAN(SUBSTITUTE('Quantities Report'!$A2992, CHAR(160), " "))))</f>
        <v/>
      </c>
      <c r="C2992" s="475">
        <f>'Quantities Report'!$D2992</f>
        <v>0</v>
      </c>
    </row>
    <row r="2993" spans="1:3" x14ac:dyDescent="0.25">
      <c r="A2993" s="532" t="str">
        <f>IF(ISNUMBER(VALUE(SUBSTITUTE('Quantities Report'!$A2993,"+",""))), VALUE(SUBSTITUTE('Quantities Report'!$A2993,"+","")),IF('Quantities Report'!$A2993="Totals:","End of Project",$A2992))</f>
        <v>Station</v>
      </c>
      <c r="B2993" s="473" t="str">
        <f>IF(ISNUMBER('Quantities Report'!$A2993), "",TRIM(CLEAN(SUBSTITUTE('Quantities Report'!$A2993, CHAR(160), " "))))</f>
        <v/>
      </c>
      <c r="C2993" s="475">
        <f>'Quantities Report'!$D2993</f>
        <v>0</v>
      </c>
    </row>
    <row r="2994" spans="1:3" x14ac:dyDescent="0.25">
      <c r="A2994" s="532" t="str">
        <f>IF(ISNUMBER(VALUE(SUBSTITUTE('Quantities Report'!$A2994,"+",""))), VALUE(SUBSTITUTE('Quantities Report'!$A2994,"+","")),IF('Quantities Report'!$A2994="Totals:","End of Project",$A2993))</f>
        <v>Station</v>
      </c>
      <c r="B2994" s="473" t="str">
        <f>IF(ISNUMBER('Quantities Report'!$A2994), "",TRIM(CLEAN(SUBSTITUTE('Quantities Report'!$A2994, CHAR(160), " "))))</f>
        <v/>
      </c>
      <c r="C2994" s="475">
        <f>'Quantities Report'!$D2994</f>
        <v>0</v>
      </c>
    </row>
    <row r="2995" spans="1:3" x14ac:dyDescent="0.25">
      <c r="A2995" s="532" t="str">
        <f>IF(ISNUMBER(VALUE(SUBSTITUTE('Quantities Report'!$A2995,"+",""))), VALUE(SUBSTITUTE('Quantities Report'!$A2995,"+","")),IF('Quantities Report'!$A2995="Totals:","End of Project",$A2994))</f>
        <v>Station</v>
      </c>
      <c r="B2995" s="473" t="str">
        <f>IF(ISNUMBER('Quantities Report'!$A2995), "",TRIM(CLEAN(SUBSTITUTE('Quantities Report'!$A2995, CHAR(160), " "))))</f>
        <v/>
      </c>
      <c r="C2995" s="475">
        <f>'Quantities Report'!$D2995</f>
        <v>0</v>
      </c>
    </row>
    <row r="2996" spans="1:3" x14ac:dyDescent="0.25">
      <c r="A2996" s="532" t="str">
        <f>IF(ISNUMBER(VALUE(SUBSTITUTE('Quantities Report'!$A2996,"+",""))), VALUE(SUBSTITUTE('Quantities Report'!$A2996,"+","")),IF('Quantities Report'!$A2996="Totals:","End of Project",$A2995))</f>
        <v>Station</v>
      </c>
      <c r="B2996" s="473" t="str">
        <f>IF(ISNUMBER('Quantities Report'!$A2996), "",TRIM(CLEAN(SUBSTITUTE('Quantities Report'!$A2996, CHAR(160), " "))))</f>
        <v/>
      </c>
      <c r="C2996" s="475">
        <f>'Quantities Report'!$D2996</f>
        <v>0</v>
      </c>
    </row>
    <row r="2997" spans="1:3" x14ac:dyDescent="0.25">
      <c r="A2997" s="532" t="str">
        <f>IF(ISNUMBER(VALUE(SUBSTITUTE('Quantities Report'!$A2997,"+",""))), VALUE(SUBSTITUTE('Quantities Report'!$A2997,"+","")),IF('Quantities Report'!$A2997="Totals:","End of Project",$A2996))</f>
        <v>Station</v>
      </c>
      <c r="B2997" s="473" t="str">
        <f>IF(ISNUMBER('Quantities Report'!$A2997), "",TRIM(CLEAN(SUBSTITUTE('Quantities Report'!$A2997, CHAR(160), " "))))</f>
        <v/>
      </c>
      <c r="C2997" s="475">
        <f>'Quantities Report'!$D2997</f>
        <v>0</v>
      </c>
    </row>
    <row r="2998" spans="1:3" x14ac:dyDescent="0.25">
      <c r="A2998" s="532" t="str">
        <f>IF(ISNUMBER(VALUE(SUBSTITUTE('Quantities Report'!$A2998,"+",""))), VALUE(SUBSTITUTE('Quantities Report'!$A2998,"+","")),IF('Quantities Report'!$A2998="Totals:","End of Project",$A2997))</f>
        <v>Station</v>
      </c>
      <c r="B2998" s="473" t="str">
        <f>IF(ISNUMBER('Quantities Report'!$A2998), "",TRIM(CLEAN(SUBSTITUTE('Quantities Report'!$A2998, CHAR(160), " "))))</f>
        <v/>
      </c>
      <c r="C2998" s="475">
        <f>'Quantities Report'!$D2998</f>
        <v>0</v>
      </c>
    </row>
    <row r="2999" spans="1:3" x14ac:dyDescent="0.25">
      <c r="A2999" s="532" t="str">
        <f>IF(ISNUMBER(VALUE(SUBSTITUTE('Quantities Report'!$A2999,"+",""))), VALUE(SUBSTITUTE('Quantities Report'!$A2999,"+","")),IF('Quantities Report'!$A2999="Totals:","End of Project",$A2998))</f>
        <v>Station</v>
      </c>
      <c r="B2999" s="473" t="str">
        <f>IF(ISNUMBER('Quantities Report'!$A2999), "",TRIM(CLEAN(SUBSTITUTE('Quantities Report'!$A2999, CHAR(160), " "))))</f>
        <v/>
      </c>
      <c r="C2999" s="475">
        <f>'Quantities Report'!$D2999</f>
        <v>0</v>
      </c>
    </row>
    <row r="3000" spans="1:3" x14ac:dyDescent="0.25">
      <c r="A3000" s="532" t="str">
        <f>IF(ISNUMBER(VALUE(SUBSTITUTE('Quantities Report'!$A3000,"+",""))), VALUE(SUBSTITUTE('Quantities Report'!$A3000,"+","")),IF('Quantities Report'!$A3000="Totals:","End of Project",$A2999))</f>
        <v>Station</v>
      </c>
      <c r="B3000" s="473" t="str">
        <f>IF(ISNUMBER('Quantities Report'!$A3000), "",TRIM(CLEAN(SUBSTITUTE('Quantities Report'!$A3000, CHAR(160), " "))))</f>
        <v/>
      </c>
      <c r="C3000" s="475">
        <f>'Quantities Report'!$D3000</f>
        <v>0</v>
      </c>
    </row>
    <row r="3001" spans="1:3" x14ac:dyDescent="0.25">
      <c r="A3001" s="532"/>
    </row>
  </sheetData>
  <sheetProtection sheet="1" objects="1" scenarios="1"/>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B1:R3001"/>
  <sheetViews>
    <sheetView workbookViewId="0">
      <selection activeCell="F4" sqref="F4:H5"/>
    </sheetView>
  </sheetViews>
  <sheetFormatPr defaultRowHeight="15" x14ac:dyDescent="0.25"/>
  <cols>
    <col min="1" max="1" width="9.140625" style="1"/>
    <col min="2" max="2" width="21.140625" style="466" customWidth="1"/>
    <col min="3" max="3" width="24.5703125" style="1" customWidth="1"/>
    <col min="4" max="4" width="12.7109375" style="462" customWidth="1"/>
    <col min="5" max="9" width="9.140625" style="1"/>
    <col min="10" max="10" width="10.28515625" style="80" bestFit="1" customWidth="1"/>
    <col min="11" max="12" width="9.140625" style="1"/>
    <col min="15" max="262" width="9.140625" style="1"/>
    <col min="263" max="263" width="18.42578125" style="1" customWidth="1"/>
    <col min="264" max="264" width="40.140625" style="1" customWidth="1"/>
    <col min="265" max="265" width="13.7109375" style="1" customWidth="1"/>
    <col min="266" max="518" width="9.140625" style="1"/>
    <col min="519" max="519" width="18.42578125" style="1" customWidth="1"/>
    <col min="520" max="520" width="40.140625" style="1" customWidth="1"/>
    <col min="521" max="521" width="13.7109375" style="1" customWidth="1"/>
    <col min="522" max="774" width="9.140625" style="1"/>
    <col min="775" max="775" width="18.42578125" style="1" customWidth="1"/>
    <col min="776" max="776" width="40.140625" style="1" customWidth="1"/>
    <col min="777" max="777" width="13.7109375" style="1" customWidth="1"/>
    <col min="778" max="1030" width="9.140625" style="1"/>
    <col min="1031" max="1031" width="18.42578125" style="1" customWidth="1"/>
    <col min="1032" max="1032" width="40.140625" style="1" customWidth="1"/>
    <col min="1033" max="1033" width="13.7109375" style="1" customWidth="1"/>
    <col min="1034" max="1286" width="9.140625" style="1"/>
    <col min="1287" max="1287" width="18.42578125" style="1" customWidth="1"/>
    <col min="1288" max="1288" width="40.140625" style="1" customWidth="1"/>
    <col min="1289" max="1289" width="13.7109375" style="1" customWidth="1"/>
    <col min="1290" max="1542" width="9.140625" style="1"/>
    <col min="1543" max="1543" width="18.42578125" style="1" customWidth="1"/>
    <col min="1544" max="1544" width="40.140625" style="1" customWidth="1"/>
    <col min="1545" max="1545" width="13.7109375" style="1" customWidth="1"/>
    <col min="1546" max="1798" width="9.140625" style="1"/>
    <col min="1799" max="1799" width="18.42578125" style="1" customWidth="1"/>
    <col min="1800" max="1800" width="40.140625" style="1" customWidth="1"/>
    <col min="1801" max="1801" width="13.7109375" style="1" customWidth="1"/>
    <col min="1802" max="2054" width="9.140625" style="1"/>
    <col min="2055" max="2055" width="18.42578125" style="1" customWidth="1"/>
    <col min="2056" max="2056" width="40.140625" style="1" customWidth="1"/>
    <col min="2057" max="2057" width="13.7109375" style="1" customWidth="1"/>
    <col min="2058" max="2310" width="9.140625" style="1"/>
    <col min="2311" max="2311" width="18.42578125" style="1" customWidth="1"/>
    <col min="2312" max="2312" width="40.140625" style="1" customWidth="1"/>
    <col min="2313" max="2313" width="13.7109375" style="1" customWidth="1"/>
    <col min="2314" max="2566" width="9.140625" style="1"/>
    <col min="2567" max="2567" width="18.42578125" style="1" customWidth="1"/>
    <col min="2568" max="2568" width="40.140625" style="1" customWidth="1"/>
    <col min="2569" max="2569" width="13.7109375" style="1" customWidth="1"/>
    <col min="2570" max="2822" width="9.140625" style="1"/>
    <col min="2823" max="2823" width="18.42578125" style="1" customWidth="1"/>
    <col min="2824" max="2824" width="40.140625" style="1" customWidth="1"/>
    <col min="2825" max="2825" width="13.7109375" style="1" customWidth="1"/>
    <col min="2826" max="3078" width="9.140625" style="1"/>
    <col min="3079" max="3079" width="18.42578125" style="1" customWidth="1"/>
    <col min="3080" max="3080" width="40.140625" style="1" customWidth="1"/>
    <col min="3081" max="3081" width="13.7109375" style="1" customWidth="1"/>
    <col min="3082" max="3334" width="9.140625" style="1"/>
    <col min="3335" max="3335" width="18.42578125" style="1" customWidth="1"/>
    <col min="3336" max="3336" width="40.140625" style="1" customWidth="1"/>
    <col min="3337" max="3337" width="13.7109375" style="1" customWidth="1"/>
    <col min="3338" max="3590" width="9.140625" style="1"/>
    <col min="3591" max="3591" width="18.42578125" style="1" customWidth="1"/>
    <col min="3592" max="3592" width="40.140625" style="1" customWidth="1"/>
    <col min="3593" max="3593" width="13.7109375" style="1" customWidth="1"/>
    <col min="3594" max="3846" width="9.140625" style="1"/>
    <col min="3847" max="3847" width="18.42578125" style="1" customWidth="1"/>
    <col min="3848" max="3848" width="40.140625" style="1" customWidth="1"/>
    <col min="3849" max="3849" width="13.7109375" style="1" customWidth="1"/>
    <col min="3850" max="4102" width="9.140625" style="1"/>
    <col min="4103" max="4103" width="18.42578125" style="1" customWidth="1"/>
    <col min="4104" max="4104" width="40.140625" style="1" customWidth="1"/>
    <col min="4105" max="4105" width="13.7109375" style="1" customWidth="1"/>
    <col min="4106" max="4358" width="9.140625" style="1"/>
    <col min="4359" max="4359" width="18.42578125" style="1" customWidth="1"/>
    <col min="4360" max="4360" width="40.140625" style="1" customWidth="1"/>
    <col min="4361" max="4361" width="13.7109375" style="1" customWidth="1"/>
    <col min="4362" max="4614" width="9.140625" style="1"/>
    <col min="4615" max="4615" width="18.42578125" style="1" customWidth="1"/>
    <col min="4616" max="4616" width="40.140625" style="1" customWidth="1"/>
    <col min="4617" max="4617" width="13.7109375" style="1" customWidth="1"/>
    <col min="4618" max="4870" width="9.140625" style="1"/>
    <col min="4871" max="4871" width="18.42578125" style="1" customWidth="1"/>
    <col min="4872" max="4872" width="40.140625" style="1" customWidth="1"/>
    <col min="4873" max="4873" width="13.7109375" style="1" customWidth="1"/>
    <col min="4874" max="5126" width="9.140625" style="1"/>
    <col min="5127" max="5127" width="18.42578125" style="1" customWidth="1"/>
    <col min="5128" max="5128" width="40.140625" style="1" customWidth="1"/>
    <col min="5129" max="5129" width="13.7109375" style="1" customWidth="1"/>
    <col min="5130" max="5382" width="9.140625" style="1"/>
    <col min="5383" max="5383" width="18.42578125" style="1" customWidth="1"/>
    <col min="5384" max="5384" width="40.140625" style="1" customWidth="1"/>
    <col min="5385" max="5385" width="13.7109375" style="1" customWidth="1"/>
    <col min="5386" max="5638" width="9.140625" style="1"/>
    <col min="5639" max="5639" width="18.42578125" style="1" customWidth="1"/>
    <col min="5640" max="5640" width="40.140625" style="1" customWidth="1"/>
    <col min="5641" max="5641" width="13.7109375" style="1" customWidth="1"/>
    <col min="5642" max="5894" width="9.140625" style="1"/>
    <col min="5895" max="5895" width="18.42578125" style="1" customWidth="1"/>
    <col min="5896" max="5896" width="40.140625" style="1" customWidth="1"/>
    <col min="5897" max="5897" width="13.7109375" style="1" customWidth="1"/>
    <col min="5898" max="6150" width="9.140625" style="1"/>
    <col min="6151" max="6151" width="18.42578125" style="1" customWidth="1"/>
    <col min="6152" max="6152" width="40.140625" style="1" customWidth="1"/>
    <col min="6153" max="6153" width="13.7109375" style="1" customWidth="1"/>
    <col min="6154" max="6406" width="9.140625" style="1"/>
    <col min="6407" max="6407" width="18.42578125" style="1" customWidth="1"/>
    <col min="6408" max="6408" width="40.140625" style="1" customWidth="1"/>
    <col min="6409" max="6409" width="13.7109375" style="1" customWidth="1"/>
    <col min="6410" max="6662" width="9.140625" style="1"/>
    <col min="6663" max="6663" width="18.42578125" style="1" customWidth="1"/>
    <col min="6664" max="6664" width="40.140625" style="1" customWidth="1"/>
    <col min="6665" max="6665" width="13.7109375" style="1" customWidth="1"/>
    <col min="6666" max="6918" width="9.140625" style="1"/>
    <col min="6919" max="6919" width="18.42578125" style="1" customWidth="1"/>
    <col min="6920" max="6920" width="40.140625" style="1" customWidth="1"/>
    <col min="6921" max="6921" width="13.7109375" style="1" customWidth="1"/>
    <col min="6922" max="7174" width="9.140625" style="1"/>
    <col min="7175" max="7175" width="18.42578125" style="1" customWidth="1"/>
    <col min="7176" max="7176" width="40.140625" style="1" customWidth="1"/>
    <col min="7177" max="7177" width="13.7109375" style="1" customWidth="1"/>
    <col min="7178" max="7430" width="9.140625" style="1"/>
    <col min="7431" max="7431" width="18.42578125" style="1" customWidth="1"/>
    <col min="7432" max="7432" width="40.140625" style="1" customWidth="1"/>
    <col min="7433" max="7433" width="13.7109375" style="1" customWidth="1"/>
    <col min="7434" max="7686" width="9.140625" style="1"/>
    <col min="7687" max="7687" width="18.42578125" style="1" customWidth="1"/>
    <col min="7688" max="7688" width="40.140625" style="1" customWidth="1"/>
    <col min="7689" max="7689" width="13.7109375" style="1" customWidth="1"/>
    <col min="7690" max="7942" width="9.140625" style="1"/>
    <col min="7943" max="7943" width="18.42578125" style="1" customWidth="1"/>
    <col min="7944" max="7944" width="40.140625" style="1" customWidth="1"/>
    <col min="7945" max="7945" width="13.7109375" style="1" customWidth="1"/>
    <col min="7946" max="8198" width="9.140625" style="1"/>
    <col min="8199" max="8199" width="18.42578125" style="1" customWidth="1"/>
    <col min="8200" max="8200" width="40.140625" style="1" customWidth="1"/>
    <col min="8201" max="8201" width="13.7109375" style="1" customWidth="1"/>
    <col min="8202" max="8454" width="9.140625" style="1"/>
    <col min="8455" max="8455" width="18.42578125" style="1" customWidth="1"/>
    <col min="8456" max="8456" width="40.140625" style="1" customWidth="1"/>
    <col min="8457" max="8457" width="13.7109375" style="1" customWidth="1"/>
    <col min="8458" max="8710" width="9.140625" style="1"/>
    <col min="8711" max="8711" width="18.42578125" style="1" customWidth="1"/>
    <col min="8712" max="8712" width="40.140625" style="1" customWidth="1"/>
    <col min="8713" max="8713" width="13.7109375" style="1" customWidth="1"/>
    <col min="8714" max="8966" width="9.140625" style="1"/>
    <col min="8967" max="8967" width="18.42578125" style="1" customWidth="1"/>
    <col min="8968" max="8968" width="40.140625" style="1" customWidth="1"/>
    <col min="8969" max="8969" width="13.7109375" style="1" customWidth="1"/>
    <col min="8970" max="9222" width="9.140625" style="1"/>
    <col min="9223" max="9223" width="18.42578125" style="1" customWidth="1"/>
    <col min="9224" max="9224" width="40.140625" style="1" customWidth="1"/>
    <col min="9225" max="9225" width="13.7109375" style="1" customWidth="1"/>
    <col min="9226" max="9478" width="9.140625" style="1"/>
    <col min="9479" max="9479" width="18.42578125" style="1" customWidth="1"/>
    <col min="9480" max="9480" width="40.140625" style="1" customWidth="1"/>
    <col min="9481" max="9481" width="13.7109375" style="1" customWidth="1"/>
    <col min="9482" max="9734" width="9.140625" style="1"/>
    <col min="9735" max="9735" width="18.42578125" style="1" customWidth="1"/>
    <col min="9736" max="9736" width="40.140625" style="1" customWidth="1"/>
    <col min="9737" max="9737" width="13.7109375" style="1" customWidth="1"/>
    <col min="9738" max="9990" width="9.140625" style="1"/>
    <col min="9991" max="9991" width="18.42578125" style="1" customWidth="1"/>
    <col min="9992" max="9992" width="40.140625" style="1" customWidth="1"/>
    <col min="9993" max="9993" width="13.7109375" style="1" customWidth="1"/>
    <col min="9994" max="10246" width="9.140625" style="1"/>
    <col min="10247" max="10247" width="18.42578125" style="1" customWidth="1"/>
    <col min="10248" max="10248" width="40.140625" style="1" customWidth="1"/>
    <col min="10249" max="10249" width="13.7109375" style="1" customWidth="1"/>
    <col min="10250" max="10502" width="9.140625" style="1"/>
    <col min="10503" max="10503" width="18.42578125" style="1" customWidth="1"/>
    <col min="10504" max="10504" width="40.140625" style="1" customWidth="1"/>
    <col min="10505" max="10505" width="13.7109375" style="1" customWidth="1"/>
    <col min="10506" max="10758" width="9.140625" style="1"/>
    <col min="10759" max="10759" width="18.42578125" style="1" customWidth="1"/>
    <col min="10760" max="10760" width="40.140625" style="1" customWidth="1"/>
    <col min="10761" max="10761" width="13.7109375" style="1" customWidth="1"/>
    <col min="10762" max="11014" width="9.140625" style="1"/>
    <col min="11015" max="11015" width="18.42578125" style="1" customWidth="1"/>
    <col min="11016" max="11016" width="40.140625" style="1" customWidth="1"/>
    <col min="11017" max="11017" width="13.7109375" style="1" customWidth="1"/>
    <col min="11018" max="11270" width="9.140625" style="1"/>
    <col min="11271" max="11271" width="18.42578125" style="1" customWidth="1"/>
    <col min="11272" max="11272" width="40.140625" style="1" customWidth="1"/>
    <col min="11273" max="11273" width="13.7109375" style="1" customWidth="1"/>
    <col min="11274" max="11526" width="9.140625" style="1"/>
    <col min="11527" max="11527" width="18.42578125" style="1" customWidth="1"/>
    <col min="11528" max="11528" width="40.140625" style="1" customWidth="1"/>
    <col min="11529" max="11529" width="13.7109375" style="1" customWidth="1"/>
    <col min="11530" max="11782" width="9.140625" style="1"/>
    <col min="11783" max="11783" width="18.42578125" style="1" customWidth="1"/>
    <col min="11784" max="11784" width="40.140625" style="1" customWidth="1"/>
    <col min="11785" max="11785" width="13.7109375" style="1" customWidth="1"/>
    <col min="11786" max="12038" width="9.140625" style="1"/>
    <col min="12039" max="12039" width="18.42578125" style="1" customWidth="1"/>
    <col min="12040" max="12040" width="40.140625" style="1" customWidth="1"/>
    <col min="12041" max="12041" width="13.7109375" style="1" customWidth="1"/>
    <col min="12042" max="12294" width="9.140625" style="1"/>
    <col min="12295" max="12295" width="18.42578125" style="1" customWidth="1"/>
    <col min="12296" max="12296" width="40.140625" style="1" customWidth="1"/>
    <col min="12297" max="12297" width="13.7109375" style="1" customWidth="1"/>
    <col min="12298" max="12550" width="9.140625" style="1"/>
    <col min="12551" max="12551" width="18.42578125" style="1" customWidth="1"/>
    <col min="12552" max="12552" width="40.140625" style="1" customWidth="1"/>
    <col min="12553" max="12553" width="13.7109375" style="1" customWidth="1"/>
    <col min="12554" max="12806" width="9.140625" style="1"/>
    <col min="12807" max="12807" width="18.42578125" style="1" customWidth="1"/>
    <col min="12808" max="12808" width="40.140625" style="1" customWidth="1"/>
    <col min="12809" max="12809" width="13.7109375" style="1" customWidth="1"/>
    <col min="12810" max="13062" width="9.140625" style="1"/>
    <col min="13063" max="13063" width="18.42578125" style="1" customWidth="1"/>
    <col min="13064" max="13064" width="40.140625" style="1" customWidth="1"/>
    <col min="13065" max="13065" width="13.7109375" style="1" customWidth="1"/>
    <col min="13066" max="13318" width="9.140625" style="1"/>
    <col min="13319" max="13319" width="18.42578125" style="1" customWidth="1"/>
    <col min="13320" max="13320" width="40.140625" style="1" customWidth="1"/>
    <col min="13321" max="13321" width="13.7109375" style="1" customWidth="1"/>
    <col min="13322" max="13574" width="9.140625" style="1"/>
    <col min="13575" max="13575" width="18.42578125" style="1" customWidth="1"/>
    <col min="13576" max="13576" width="40.140625" style="1" customWidth="1"/>
    <col min="13577" max="13577" width="13.7109375" style="1" customWidth="1"/>
    <col min="13578" max="13830" width="9.140625" style="1"/>
    <col min="13831" max="13831" width="18.42578125" style="1" customWidth="1"/>
    <col min="13832" max="13832" width="40.140625" style="1" customWidth="1"/>
    <col min="13833" max="13833" width="13.7109375" style="1" customWidth="1"/>
    <col min="13834" max="14086" width="9.140625" style="1"/>
    <col min="14087" max="14087" width="18.42578125" style="1" customWidth="1"/>
    <col min="14088" max="14088" width="40.140625" style="1" customWidth="1"/>
    <col min="14089" max="14089" width="13.7109375" style="1" customWidth="1"/>
    <col min="14090" max="14342" width="9.140625" style="1"/>
    <col min="14343" max="14343" width="18.42578125" style="1" customWidth="1"/>
    <col min="14344" max="14344" width="40.140625" style="1" customWidth="1"/>
    <col min="14345" max="14345" width="13.7109375" style="1" customWidth="1"/>
    <col min="14346" max="14598" width="9.140625" style="1"/>
    <col min="14599" max="14599" width="18.42578125" style="1" customWidth="1"/>
    <col min="14600" max="14600" width="40.140625" style="1" customWidth="1"/>
    <col min="14601" max="14601" width="13.7109375" style="1" customWidth="1"/>
    <col min="14602" max="14854" width="9.140625" style="1"/>
    <col min="14855" max="14855" width="18.42578125" style="1" customWidth="1"/>
    <col min="14856" max="14856" width="40.140625" style="1" customWidth="1"/>
    <col min="14857" max="14857" width="13.7109375" style="1" customWidth="1"/>
    <col min="14858" max="15110" width="9.140625" style="1"/>
    <col min="15111" max="15111" width="18.42578125" style="1" customWidth="1"/>
    <col min="15112" max="15112" width="40.140625" style="1" customWidth="1"/>
    <col min="15113" max="15113" width="13.7109375" style="1" customWidth="1"/>
    <col min="15114" max="15366" width="9.140625" style="1"/>
    <col min="15367" max="15367" width="18.42578125" style="1" customWidth="1"/>
    <col min="15368" max="15368" width="40.140625" style="1" customWidth="1"/>
    <col min="15369" max="15369" width="13.7109375" style="1" customWidth="1"/>
    <col min="15370" max="15622" width="9.140625" style="1"/>
    <col min="15623" max="15623" width="18.42578125" style="1" customWidth="1"/>
    <col min="15624" max="15624" width="40.140625" style="1" customWidth="1"/>
    <col min="15625" max="15625" width="13.7109375" style="1" customWidth="1"/>
    <col min="15626" max="15878" width="9.140625" style="1"/>
    <col min="15879" max="15879" width="18.42578125" style="1" customWidth="1"/>
    <col min="15880" max="15880" width="40.140625" style="1" customWidth="1"/>
    <col min="15881" max="15881" width="13.7109375" style="1" customWidth="1"/>
    <col min="15882" max="16134" width="9.140625" style="1"/>
    <col min="16135" max="16135" width="18.42578125" style="1" customWidth="1"/>
    <col min="16136" max="16136" width="40.140625" style="1" customWidth="1"/>
    <col min="16137" max="16137" width="13.7109375" style="1" customWidth="1"/>
    <col min="16138" max="16384" width="9.140625" style="1"/>
  </cols>
  <sheetData>
    <row r="1" spans="2:18" ht="16.5" customHeight="1" thickBot="1" x14ac:dyDescent="0.25">
      <c r="B1" s="591" t="s">
        <v>269</v>
      </c>
      <c r="D1" s="591" t="s">
        <v>267</v>
      </c>
      <c r="F1" s="594" t="s">
        <v>41</v>
      </c>
      <c r="G1" s="595"/>
      <c r="H1" s="596"/>
      <c r="L1" s="600" t="e">
        <f>IF(AND($J$3 &gt; 3000, ROW() &lt;= $J$3), "The Quantities Report has additional data that is not currently being shown (report contains more than 3,000 rows of data).  Copy the formulas in Column B of this tab (manual inputs) down to Row "&amp;$J$3 &amp;".  Data should also be copied down in Columns A, B, and C in the'Data Sorting Tab' (the sheet will need to be unprotected.)", "")</f>
        <v>#N/A</v>
      </c>
      <c r="M1" s="600"/>
      <c r="N1" s="600"/>
      <c r="O1" s="600"/>
      <c r="P1" s="600"/>
      <c r="Q1" s="600"/>
      <c r="R1" s="600"/>
    </row>
    <row r="2" spans="2:18" ht="31.5" customHeight="1" thickBot="1" x14ac:dyDescent="0.25">
      <c r="B2" s="592"/>
      <c r="D2" s="593"/>
      <c r="F2" s="597" t="s">
        <v>266</v>
      </c>
      <c r="G2" s="598"/>
      <c r="H2" s="599"/>
      <c r="J2" s="31" t="s">
        <v>70</v>
      </c>
      <c r="L2" s="600"/>
      <c r="M2" s="600"/>
      <c r="N2" s="600"/>
      <c r="O2" s="600"/>
      <c r="P2" s="600"/>
      <c r="Q2" s="600"/>
      <c r="R2" s="600"/>
    </row>
    <row r="3" spans="2:18" ht="25.5" customHeight="1" thickBot="1" x14ac:dyDescent="0.25">
      <c r="B3" s="464" t="str">
        <f>IFERROR(IF('Quantities Report'!A2="","",VALUE(SUBSTITUTE('Quantities Report'!A2,"+",""))),"")</f>
        <v/>
      </c>
      <c r="C3" s="460" t="s">
        <v>265</v>
      </c>
      <c r="D3" s="463"/>
      <c r="F3" s="32" t="s">
        <v>42</v>
      </c>
      <c r="G3" s="33" t="s">
        <v>43</v>
      </c>
      <c r="H3" s="34" t="s">
        <v>44</v>
      </c>
      <c r="J3" s="467" t="e" cm="1">
        <f t="array" ref="J3">LOOKUP(2,1/('Quantities Report'!A:A&lt;&gt;""),ROW('Quantities Report'!A:A))</f>
        <v>#N/A</v>
      </c>
      <c r="L3" s="600"/>
      <c r="M3" s="600"/>
      <c r="N3" s="600"/>
      <c r="O3" s="600"/>
      <c r="P3" s="600"/>
      <c r="Q3" s="600"/>
      <c r="R3" s="600"/>
    </row>
    <row r="4" spans="2:18" ht="15" customHeight="1" x14ac:dyDescent="0.25">
      <c r="B4" s="464" t="str">
        <f>IFERROR(IF('Quantities Report'!A3="","",VALUE(SUBSTITUTE('Quantities Report'!A3,"+",""))),"")</f>
        <v/>
      </c>
      <c r="C4" s="87"/>
      <c r="D4" s="517" t="str" cm="1">
        <f t="array" ref="D4">IFERROR(INDEX($B$1:$B$3001, MATCH(1, (ISNUMBER($B$3:$B$3001))*(COUNTIF($D$3:D3, $B$3:$B$3001)=0), 0)+ROW($B$3)-1), "")</f>
        <v/>
      </c>
      <c r="F4" s="544"/>
      <c r="G4" s="545"/>
      <c r="H4" s="530"/>
      <c r="J4" s="467"/>
      <c r="M4" s="528"/>
      <c r="N4" s="528"/>
    </row>
    <row r="5" spans="2:18" ht="15" customHeight="1" x14ac:dyDescent="0.25">
      <c r="B5" s="464" t="str">
        <f>IFERROR(IF('Quantities Report'!A4="","",VALUE(SUBSTITUTE('Quantities Report'!A4,"+",""))),"")</f>
        <v/>
      </c>
      <c r="D5" s="461" t="str" cm="1">
        <f t="array" ref="D5">IFERROR(INDEX($B$1:$B$3001, MATCH(1, (ISNUMBER($B$3:$B$3001))*(COUNTIF($D$3:D4, $B$3:$B$3001)=0), 0)+ROW($B$3)-1), "")</f>
        <v/>
      </c>
      <c r="F5" s="544"/>
      <c r="G5" s="545"/>
      <c r="H5" s="531"/>
      <c r="J5" s="467"/>
    </row>
    <row r="6" spans="2:18" ht="15" customHeight="1" x14ac:dyDescent="0.25">
      <c r="B6" s="464" t="str">
        <f>IFERROR(IF('Quantities Report'!A5="","",VALUE(SUBSTITUTE('Quantities Report'!A5,"+",""))),"")</f>
        <v/>
      </c>
      <c r="D6" s="461" t="str" cm="1">
        <f t="array" ref="D6">IFERROR(INDEX($B$1:$B$3001, MATCH(1, (ISNUMBER($B$3:$B$3001))*(COUNTIF($D$3:D5, $B$3:$B$3001)=0), 0)+ROW($B$3)-1), "")</f>
        <v/>
      </c>
      <c r="F6" s="544"/>
      <c r="G6" s="545"/>
      <c r="H6" s="531"/>
      <c r="J6" s="467"/>
    </row>
    <row r="7" spans="2:18" ht="15" customHeight="1" x14ac:dyDescent="0.25">
      <c r="B7" s="464" t="str">
        <f>IFERROR(IF('Quantities Report'!A6="","",VALUE(SUBSTITUTE('Quantities Report'!A6,"+",""))),"")</f>
        <v/>
      </c>
      <c r="D7" s="461" t="str" cm="1">
        <f t="array" ref="D7">IFERROR(INDEX($B$1:$B$3001, MATCH(1, (ISNUMBER($B$3:$B$3001))*(COUNTIF($D$3:D6, $B$3:$B$3001)=0), 0)+ROW($B$3)-1), "")</f>
        <v/>
      </c>
      <c r="F7" s="544"/>
      <c r="G7" s="545"/>
      <c r="H7" s="531"/>
    </row>
    <row r="8" spans="2:18" ht="15" customHeight="1" x14ac:dyDescent="0.25">
      <c r="B8" s="464" t="str">
        <f>IFERROR(IF('Quantities Report'!A7="","",VALUE(SUBSTITUTE('Quantities Report'!A7,"+",""))),"")</f>
        <v/>
      </c>
      <c r="D8" s="461" t="str" cm="1">
        <f t="array" ref="D8">IFERROR(INDEX($B$1:$B$3001, MATCH(1, (ISNUMBER($B$3:$B$3001))*(COUNTIF($D$3:D7, $B$3:$B$3001)=0), 0)+ROW($B$3)-1), "")</f>
        <v/>
      </c>
      <c r="F8" s="544"/>
      <c r="G8" s="545"/>
      <c r="H8" s="531"/>
      <c r="L8" s="567"/>
    </row>
    <row r="9" spans="2:18" ht="15" customHeight="1" x14ac:dyDescent="0.25">
      <c r="B9" s="464" t="str">
        <f>IFERROR(IF('Quantities Report'!A8="","",VALUE(SUBSTITUTE('Quantities Report'!A8,"+",""))),"")</f>
        <v/>
      </c>
      <c r="D9" s="461" t="str" cm="1">
        <f t="array" ref="D9">IFERROR(INDEX($B$1:$B$3001, MATCH(1, (ISNUMBER($B$3:$B$3001))*(COUNTIF($D$3:D8, $B$3:$B$3001)=0), 0)+ROW($B$3)-1), "")</f>
        <v/>
      </c>
      <c r="F9" s="544"/>
      <c r="G9" s="545"/>
      <c r="H9" s="531"/>
    </row>
    <row r="10" spans="2:18" ht="15" customHeight="1" x14ac:dyDescent="0.25">
      <c r="B10" s="464" t="str">
        <f>IFERROR(IF('Quantities Report'!A9="","",VALUE(SUBSTITUTE('Quantities Report'!A9,"+",""))),"")</f>
        <v/>
      </c>
      <c r="D10" s="461" t="str" cm="1">
        <f t="array" ref="D10">IFERROR(INDEX($B$1:$B$3001, MATCH(1, (ISNUMBER($B$3:$B$3001))*(COUNTIF($D$3:D9, $B$3:$B$3001)=0), 0)+ROW($B$3)-1), "")</f>
        <v/>
      </c>
      <c r="F10" s="544"/>
      <c r="G10" s="545"/>
      <c r="H10" s="531"/>
    </row>
    <row r="11" spans="2:18" ht="15" customHeight="1" x14ac:dyDescent="0.25">
      <c r="B11" s="464" t="str">
        <f>IFERROR(IF('Quantities Report'!A10="","",VALUE(SUBSTITUTE('Quantities Report'!A10,"+",""))),"")</f>
        <v/>
      </c>
      <c r="D11" s="461" t="str" cm="1">
        <f t="array" ref="D11">IFERROR(INDEX($B$1:$B$3001, MATCH(1, (ISNUMBER($B$3:$B$3001))*(COUNTIF($D$3:D10, $B$3:$B$3001)=0), 0)+ROW($B$3)-1), "")</f>
        <v/>
      </c>
      <c r="F11" s="544"/>
      <c r="G11" s="545"/>
      <c r="H11" s="531"/>
    </row>
    <row r="12" spans="2:18" ht="15" customHeight="1" x14ac:dyDescent="0.25">
      <c r="B12" s="464" t="str">
        <f>IFERROR(IF('Quantities Report'!A11="","",VALUE(SUBSTITUTE('Quantities Report'!A11,"+",""))),"")</f>
        <v/>
      </c>
      <c r="D12" s="461" t="str" cm="1">
        <f t="array" ref="D12">IFERROR(INDEX($B$1:$B$3001, MATCH(1, (ISNUMBER($B$3:$B$3001))*(COUNTIF($D$3:D11, $B$3:$B$3001)=0), 0)+ROW($B$3)-1), "")</f>
        <v/>
      </c>
      <c r="F12" s="544"/>
      <c r="G12" s="545"/>
      <c r="H12" s="531"/>
    </row>
    <row r="13" spans="2:18" ht="15" customHeight="1" x14ac:dyDescent="0.25">
      <c r="B13" s="464" t="str">
        <f>IFERROR(IF('Quantities Report'!A12="","",VALUE(SUBSTITUTE('Quantities Report'!A12,"+",""))),"")</f>
        <v/>
      </c>
      <c r="D13" s="461" t="str" cm="1">
        <f t="array" ref="D13">IFERROR(INDEX($B$1:$B$3001, MATCH(1, (ISNUMBER($B$3:$B$3001))*(COUNTIF($D$3:D12, $B$3:$B$3001)=0), 0)+ROW($B$3)-1), "")</f>
        <v/>
      </c>
      <c r="F13" s="544"/>
      <c r="G13" s="545"/>
      <c r="H13" s="531"/>
    </row>
    <row r="14" spans="2:18" ht="15" customHeight="1" x14ac:dyDescent="0.25">
      <c r="B14" s="464" t="str">
        <f>IFERROR(IF('Quantities Report'!A13="","",VALUE(SUBSTITUTE('Quantities Report'!A13,"+",""))),"")</f>
        <v/>
      </c>
      <c r="D14" s="461" t="str" cm="1">
        <f t="array" ref="D14">IFERROR(INDEX($B$1:$B$3001, MATCH(1, (ISNUMBER($B$3:$B$3001))*(COUNTIF($D$3:D13, $B$3:$B$3001)=0), 0)+ROW($B$3)-1), "")</f>
        <v/>
      </c>
      <c r="F14" s="544"/>
      <c r="G14" s="545"/>
      <c r="H14" s="531"/>
    </row>
    <row r="15" spans="2:18" ht="15" customHeight="1" x14ac:dyDescent="0.25">
      <c r="B15" s="464" t="str">
        <f>IFERROR(IF('Quantities Report'!A14="","",VALUE(SUBSTITUTE('Quantities Report'!A14,"+",""))),"")</f>
        <v/>
      </c>
      <c r="D15" s="461" t="str" cm="1">
        <f t="array" ref="D15">IFERROR(INDEX($B$1:$B$3001, MATCH(1, (ISNUMBER($B$3:$B$3001))*(COUNTIF($D$3:D14, $B$3:$B$3001)=0), 0)+ROW($B$3)-1), "")</f>
        <v/>
      </c>
      <c r="F15" s="544"/>
      <c r="G15" s="545"/>
      <c r="H15" s="531"/>
    </row>
    <row r="16" spans="2:18" ht="15" customHeight="1" x14ac:dyDescent="0.25">
      <c r="B16" s="464" t="str">
        <f>IFERROR(IF('Quantities Report'!A15="","",VALUE(SUBSTITUTE('Quantities Report'!A15,"+",""))),"")</f>
        <v/>
      </c>
      <c r="D16" s="461" t="str" cm="1">
        <f t="array" ref="D16">IFERROR(INDEX($B$1:$B$3001, MATCH(1, (ISNUMBER($B$3:$B$3001))*(COUNTIF($D$3:D15, $B$3:$B$3001)=0), 0)+ROW($B$3)-1), "")</f>
        <v/>
      </c>
      <c r="F16" s="544"/>
      <c r="G16" s="545"/>
      <c r="H16" s="531"/>
    </row>
    <row r="17" spans="2:8" ht="15" customHeight="1" x14ac:dyDescent="0.25">
      <c r="B17" s="464" t="str">
        <f>IFERROR(IF('Quantities Report'!A16="","",VALUE(SUBSTITUTE('Quantities Report'!A16,"+",""))),"")</f>
        <v/>
      </c>
      <c r="D17" s="461" t="str" cm="1">
        <f t="array" ref="D17">IFERROR(INDEX($B$1:$B$3001, MATCH(1, (ISNUMBER($B$3:$B$3001))*(COUNTIF($D$3:D16, $B$3:$B$3001)=0), 0)+ROW($B$3)-1), "")</f>
        <v/>
      </c>
      <c r="F17" s="544"/>
      <c r="G17" s="545"/>
      <c r="H17" s="531"/>
    </row>
    <row r="18" spans="2:8" ht="15" customHeight="1" x14ac:dyDescent="0.25">
      <c r="B18" s="464" t="str">
        <f>IFERROR(IF('Quantities Report'!A17="","",VALUE(SUBSTITUTE('Quantities Report'!A17,"+",""))),"")</f>
        <v/>
      </c>
      <c r="D18" s="461" t="str" cm="1">
        <f t="array" ref="D18">IFERROR(INDEX($B$1:$B$3001, MATCH(1, (ISNUMBER($B$3:$B$3001))*(COUNTIF($D$3:D17, $B$3:$B$3001)=0), 0)+ROW($B$3)-1), "")</f>
        <v/>
      </c>
      <c r="F18" s="544"/>
      <c r="G18" s="545"/>
      <c r="H18" s="531"/>
    </row>
    <row r="19" spans="2:8" ht="15" customHeight="1" x14ac:dyDescent="0.25">
      <c r="B19" s="464" t="str">
        <f>IFERROR(IF('Quantities Report'!A18="","",VALUE(SUBSTITUTE('Quantities Report'!A18,"+",""))),"")</f>
        <v/>
      </c>
      <c r="D19" s="461" t="str" cm="1">
        <f t="array" ref="D19">IFERROR(INDEX($B$1:$B$3001, MATCH(1, (ISNUMBER($B$3:$B$3001))*(COUNTIF($D$3:D18, $B$3:$B$3001)=0), 0)+ROW($B$3)-1), "")</f>
        <v/>
      </c>
      <c r="F19" s="544"/>
      <c r="G19" s="545"/>
      <c r="H19" s="531"/>
    </row>
    <row r="20" spans="2:8" ht="15" customHeight="1" x14ac:dyDescent="0.25">
      <c r="B20" s="464" t="str">
        <f>IFERROR(IF('Quantities Report'!A19="","",VALUE(SUBSTITUTE('Quantities Report'!A19,"+",""))),"")</f>
        <v/>
      </c>
      <c r="D20" s="461" t="str" cm="1">
        <f t="array" ref="D20">IFERROR(INDEX($B$1:$B$3001, MATCH(1, (ISNUMBER($B$3:$B$3001))*(COUNTIF($D$3:D19, $B$3:$B$3001)=0), 0)+ROW($B$3)-1), "")</f>
        <v/>
      </c>
      <c r="F20" s="544"/>
      <c r="G20" s="545"/>
      <c r="H20" s="531"/>
    </row>
    <row r="21" spans="2:8" ht="15" customHeight="1" x14ac:dyDescent="0.25">
      <c r="B21" s="464" t="str">
        <f>IFERROR(IF('Quantities Report'!A20="","",VALUE(SUBSTITUTE('Quantities Report'!A20,"+",""))),"")</f>
        <v/>
      </c>
      <c r="D21" s="461" t="str" cm="1">
        <f t="array" ref="D21">IFERROR(INDEX($B$1:$B$3001, MATCH(1, (ISNUMBER($B$3:$B$3001))*(COUNTIF($D$3:D20, $B$3:$B$3001)=0), 0)+ROW($B$3)-1), "")</f>
        <v/>
      </c>
      <c r="F21" s="35"/>
      <c r="G21" s="36"/>
      <c r="H21" s="37"/>
    </row>
    <row r="22" spans="2:8" ht="15" customHeight="1" x14ac:dyDescent="0.25">
      <c r="B22" s="464" t="str">
        <f>IFERROR(IF('Quantities Report'!A21="","",VALUE(SUBSTITUTE('Quantities Report'!A21,"+",""))),"")</f>
        <v/>
      </c>
      <c r="D22" s="461" t="str" cm="1">
        <f t="array" ref="D22">IFERROR(INDEX($B$1:$B$3001, MATCH(1, (ISNUMBER($B$3:$B$3001))*(COUNTIF($D$3:D21, $B$3:$B$3001)=0), 0)+ROW($B$3)-1), "")</f>
        <v/>
      </c>
      <c r="F22" s="35"/>
      <c r="G22" s="36"/>
      <c r="H22" s="37"/>
    </row>
    <row r="23" spans="2:8" ht="15" customHeight="1" x14ac:dyDescent="0.25">
      <c r="B23" s="464" t="str">
        <f>IFERROR(IF('Quantities Report'!A22="","",VALUE(SUBSTITUTE('Quantities Report'!A22,"+",""))),"")</f>
        <v/>
      </c>
      <c r="D23" s="461" t="str" cm="1">
        <f t="array" ref="D23">IFERROR(INDEX($B$1:$B$3001, MATCH(1, (ISNUMBER($B$3:$B$3001))*(COUNTIF($D$3:D22, $B$3:$B$3001)=0), 0)+ROW($B$3)-1), "")</f>
        <v/>
      </c>
      <c r="F23" s="35"/>
      <c r="G23" s="36"/>
      <c r="H23" s="37"/>
    </row>
    <row r="24" spans="2:8" ht="15" customHeight="1" x14ac:dyDescent="0.25">
      <c r="B24" s="464" t="str">
        <f>IFERROR(IF('Quantities Report'!A23="","",VALUE(SUBSTITUTE('Quantities Report'!A23,"+",""))),"")</f>
        <v/>
      </c>
      <c r="D24" s="461" t="str" cm="1">
        <f t="array" ref="D24">IFERROR(INDEX($B$1:$B$3001, MATCH(1, (ISNUMBER($B$3:$B$3001))*(COUNTIF($D$3:D23, $B$3:$B$3001)=0), 0)+ROW($B$3)-1), "")</f>
        <v/>
      </c>
      <c r="F24" s="35"/>
      <c r="G24" s="36"/>
      <c r="H24" s="37"/>
    </row>
    <row r="25" spans="2:8" ht="15" customHeight="1" x14ac:dyDescent="0.25">
      <c r="B25" s="464" t="str">
        <f>IFERROR(IF('Quantities Report'!A24="","",VALUE(SUBSTITUTE('Quantities Report'!A24,"+",""))),"")</f>
        <v/>
      </c>
      <c r="D25" s="461" t="str" cm="1">
        <f t="array" ref="D25">IFERROR(INDEX($B$1:$B$3001, MATCH(1, (ISNUMBER($B$3:$B$3001))*(COUNTIF($D$3:D24, $B$3:$B$3001)=0), 0)+ROW($B$3)-1), "")</f>
        <v/>
      </c>
      <c r="F25" s="35"/>
      <c r="G25" s="36"/>
      <c r="H25" s="37"/>
    </row>
    <row r="26" spans="2:8" ht="15" customHeight="1" x14ac:dyDescent="0.25">
      <c r="B26" s="464" t="str">
        <f>IFERROR(IF('Quantities Report'!A25="","",VALUE(SUBSTITUTE('Quantities Report'!A25,"+",""))),"")</f>
        <v/>
      </c>
      <c r="D26" s="461" t="str" cm="1">
        <f t="array" ref="D26">IFERROR(INDEX($B$1:$B$3001, MATCH(1, (ISNUMBER($B$3:$B$3001))*(COUNTIF($D$3:D25, $B$3:$B$3001)=0), 0)+ROW($B$3)-1), "")</f>
        <v/>
      </c>
      <c r="F26" s="35"/>
      <c r="G26" s="36"/>
      <c r="H26" s="37"/>
    </row>
    <row r="27" spans="2:8" ht="15" customHeight="1" x14ac:dyDescent="0.25">
      <c r="B27" s="464" t="str">
        <f>IFERROR(IF('Quantities Report'!A26="","",VALUE(SUBSTITUTE('Quantities Report'!A26,"+",""))),"")</f>
        <v/>
      </c>
      <c r="D27" s="461" t="str" cm="1">
        <f t="array" ref="D27">IFERROR(INDEX($B$1:$B$3001, MATCH(1, (ISNUMBER($B$3:$B$3001))*(COUNTIF($D$3:D26, $B$3:$B$3001)=0), 0)+ROW($B$3)-1), "")</f>
        <v/>
      </c>
      <c r="F27" s="35"/>
      <c r="G27" s="36"/>
      <c r="H27" s="37"/>
    </row>
    <row r="28" spans="2:8" ht="15" customHeight="1" x14ac:dyDescent="0.25">
      <c r="B28" s="464" t="str">
        <f>IFERROR(IF('Quantities Report'!A27="","",VALUE(SUBSTITUTE('Quantities Report'!A27,"+",""))),"")</f>
        <v/>
      </c>
      <c r="D28" s="461" t="str" cm="1">
        <f t="array" ref="D28">IFERROR(INDEX($B$1:$B$3001, MATCH(1, (ISNUMBER($B$3:$B$3001))*(COUNTIF($D$3:D27, $B$3:$B$3001)=0), 0)+ROW($B$3)-1), "")</f>
        <v/>
      </c>
      <c r="F28" s="35"/>
      <c r="G28" s="36"/>
      <c r="H28" s="37"/>
    </row>
    <row r="29" spans="2:8" ht="15" customHeight="1" x14ac:dyDescent="0.25">
      <c r="B29" s="464" t="str">
        <f>IFERROR(IF('Quantities Report'!A28="","",VALUE(SUBSTITUTE('Quantities Report'!A28,"+",""))),"")</f>
        <v/>
      </c>
      <c r="D29" s="461" t="str" cm="1">
        <f t="array" ref="D29">IFERROR(INDEX($B$1:$B$3001, MATCH(1, (ISNUMBER($B$3:$B$3001))*(COUNTIF($D$3:D28, $B$3:$B$3001)=0), 0)+ROW($B$3)-1), "")</f>
        <v/>
      </c>
      <c r="F29" s="35"/>
      <c r="G29" s="36"/>
      <c r="H29" s="37"/>
    </row>
    <row r="30" spans="2:8" ht="15" customHeight="1" x14ac:dyDescent="0.25">
      <c r="B30" s="464" t="str">
        <f>IFERROR(IF('Quantities Report'!A29="","",VALUE(SUBSTITUTE('Quantities Report'!A29,"+",""))),"")</f>
        <v/>
      </c>
      <c r="D30" s="461" t="str" cm="1">
        <f t="array" ref="D30">IFERROR(INDEX($B$1:$B$3001, MATCH(1, (ISNUMBER($B$3:$B$3001))*(COUNTIF($D$3:D29, $B$3:$B$3001)=0), 0)+ROW($B$3)-1), "")</f>
        <v/>
      </c>
      <c r="F30" s="35"/>
      <c r="G30" s="36"/>
      <c r="H30" s="37"/>
    </row>
    <row r="31" spans="2:8" ht="15" customHeight="1" x14ac:dyDescent="0.25">
      <c r="B31" s="464" t="str">
        <f>IFERROR(IF('Quantities Report'!A30="","",VALUE(SUBSTITUTE('Quantities Report'!A30,"+",""))),"")</f>
        <v/>
      </c>
      <c r="D31" s="461" t="str" cm="1">
        <f t="array" ref="D31">IFERROR(INDEX($B$1:$B$3001, MATCH(1, (ISNUMBER($B$3:$B$3001))*(COUNTIF($D$3:D30, $B$3:$B$3001)=0), 0)+ROW($B$3)-1), "")</f>
        <v/>
      </c>
      <c r="F31" s="35"/>
      <c r="G31" s="36"/>
      <c r="H31" s="37"/>
    </row>
    <row r="32" spans="2:8" ht="15" customHeight="1" x14ac:dyDescent="0.25">
      <c r="B32" s="464" t="str">
        <f>IFERROR(IF('Quantities Report'!A31="","",VALUE(SUBSTITUTE('Quantities Report'!A31,"+",""))),"")</f>
        <v/>
      </c>
      <c r="D32" s="461" t="str" cm="1">
        <f t="array" ref="D32">IFERROR(INDEX($B$1:$B$3001, MATCH(1, (ISNUMBER($B$3:$B$3001))*(COUNTIF($D$3:D31, $B$3:$B$3001)=0), 0)+ROW($B$3)-1), "")</f>
        <v/>
      </c>
      <c r="F32" s="35"/>
      <c r="G32" s="36"/>
      <c r="H32" s="37"/>
    </row>
    <row r="33" spans="2:8" ht="15" customHeight="1" x14ac:dyDescent="0.25">
      <c r="B33" s="464" t="str">
        <f>IFERROR(IF('Quantities Report'!A32="","",VALUE(SUBSTITUTE('Quantities Report'!A32,"+",""))),"")</f>
        <v/>
      </c>
      <c r="D33" s="461" t="str" cm="1">
        <f t="array" ref="D33">IFERROR(INDEX($B$1:$B$3001, MATCH(1, (ISNUMBER($B$3:$B$3001))*(COUNTIF($D$3:D32, $B$3:$B$3001)=0), 0)+ROW($B$3)-1), "")</f>
        <v/>
      </c>
      <c r="F33" s="35"/>
      <c r="G33" s="36"/>
      <c r="H33" s="37"/>
    </row>
    <row r="34" spans="2:8" ht="15" customHeight="1" x14ac:dyDescent="0.25">
      <c r="B34" s="464" t="str">
        <f>IFERROR(IF('Quantities Report'!A33="","",VALUE(SUBSTITUTE('Quantities Report'!A33,"+",""))),"")</f>
        <v/>
      </c>
      <c r="D34" s="461" t="str" cm="1">
        <f t="array" ref="D34">IFERROR(INDEX($B$1:$B$3001, MATCH(1, (ISNUMBER($B$3:$B$3001))*(COUNTIF($D$3:D33, $B$3:$B$3001)=0), 0)+ROW($B$3)-1), "")</f>
        <v/>
      </c>
      <c r="F34" s="35"/>
      <c r="G34" s="36"/>
      <c r="H34" s="37"/>
    </row>
    <row r="35" spans="2:8" ht="15" customHeight="1" x14ac:dyDescent="0.25">
      <c r="B35" s="464" t="str">
        <f>IFERROR(IF('Quantities Report'!A34="","",VALUE(SUBSTITUTE('Quantities Report'!A34,"+",""))),"")</f>
        <v/>
      </c>
      <c r="D35" s="461" t="str" cm="1">
        <f t="array" ref="D35">IFERROR(INDEX($B$1:$B$3001, MATCH(1, (ISNUMBER($B$3:$B$3001))*(COUNTIF($D$3:D34, $B$3:$B$3001)=0), 0)+ROW($B$3)-1), "")</f>
        <v/>
      </c>
      <c r="F35" s="35"/>
      <c r="G35" s="36"/>
      <c r="H35" s="37"/>
    </row>
    <row r="36" spans="2:8" ht="15" customHeight="1" x14ac:dyDescent="0.25">
      <c r="B36" s="464" t="str">
        <f>IFERROR(IF('Quantities Report'!A35="","",VALUE(SUBSTITUTE('Quantities Report'!A35,"+",""))),"")</f>
        <v/>
      </c>
      <c r="D36" s="461" t="str" cm="1">
        <f t="array" ref="D36">IFERROR(INDEX($B$1:$B$3001, MATCH(1, (ISNUMBER($B$3:$B$3001))*(COUNTIF($D$3:D35, $B$3:$B$3001)=0), 0)+ROW($B$3)-1), "")</f>
        <v/>
      </c>
      <c r="F36" s="35"/>
      <c r="G36" s="36"/>
      <c r="H36" s="37"/>
    </row>
    <row r="37" spans="2:8" ht="15" customHeight="1" x14ac:dyDescent="0.25">
      <c r="B37" s="464" t="str">
        <f>IFERROR(IF('Quantities Report'!A36="","",VALUE(SUBSTITUTE('Quantities Report'!A36,"+",""))),"")</f>
        <v/>
      </c>
      <c r="D37" s="461" t="str" cm="1">
        <f t="array" ref="D37">IFERROR(INDEX($B$1:$B$3001, MATCH(1, (ISNUMBER($B$3:$B$3001))*(COUNTIF($D$3:D36, $B$3:$B$3001)=0), 0)+ROW($B$3)-1), "")</f>
        <v/>
      </c>
      <c r="F37" s="35"/>
      <c r="G37" s="36"/>
      <c r="H37" s="37"/>
    </row>
    <row r="38" spans="2:8" ht="15" customHeight="1" x14ac:dyDescent="0.25">
      <c r="B38" s="464" t="str">
        <f>IFERROR(IF('Quantities Report'!A37="","",VALUE(SUBSTITUTE('Quantities Report'!A37,"+",""))),"")</f>
        <v/>
      </c>
      <c r="D38" s="461" t="str" cm="1">
        <f t="array" ref="D38">IFERROR(INDEX($B$1:$B$3001, MATCH(1, (ISNUMBER($B$3:$B$3001))*(COUNTIF($D$3:D37, $B$3:$B$3001)=0), 0)+ROW($B$3)-1), "")</f>
        <v/>
      </c>
      <c r="F38" s="35"/>
      <c r="G38" s="36"/>
      <c r="H38" s="37"/>
    </row>
    <row r="39" spans="2:8" ht="15" customHeight="1" x14ac:dyDescent="0.25">
      <c r="B39" s="464" t="str">
        <f>IFERROR(IF('Quantities Report'!A38="","",VALUE(SUBSTITUTE('Quantities Report'!A38,"+",""))),"")</f>
        <v/>
      </c>
      <c r="D39" s="461" t="str" cm="1">
        <f t="array" ref="D39">IFERROR(INDEX($B$1:$B$3001, MATCH(1, (ISNUMBER($B$3:$B$3001))*(COUNTIF($D$3:D38, $B$3:$B$3001)=0), 0)+ROW($B$3)-1), "")</f>
        <v/>
      </c>
      <c r="F39" s="35"/>
      <c r="G39" s="36"/>
      <c r="H39" s="37"/>
    </row>
    <row r="40" spans="2:8" ht="15" customHeight="1" x14ac:dyDescent="0.25">
      <c r="B40" s="464" t="str">
        <f>IFERROR(IF('Quantities Report'!A39="","",VALUE(SUBSTITUTE('Quantities Report'!A39,"+",""))),"")</f>
        <v/>
      </c>
      <c r="D40" s="461" t="str" cm="1">
        <f t="array" ref="D40">IFERROR(INDEX($B$1:$B$3001, MATCH(1, (ISNUMBER($B$3:$B$3001))*(COUNTIF($D$3:D39, $B$3:$B$3001)=0), 0)+ROW($B$3)-1), "")</f>
        <v/>
      </c>
      <c r="F40" s="35"/>
      <c r="G40" s="36"/>
      <c r="H40" s="37"/>
    </row>
    <row r="41" spans="2:8" ht="15" customHeight="1" x14ac:dyDescent="0.25">
      <c r="B41" s="464" t="str">
        <f>IFERROR(IF('Quantities Report'!A40="","",VALUE(SUBSTITUTE('Quantities Report'!A40,"+",""))),"")</f>
        <v/>
      </c>
      <c r="D41" s="461" t="str" cm="1">
        <f t="array" ref="D41">IFERROR(INDEX($B$1:$B$3001, MATCH(1, (ISNUMBER($B$3:$B$3001))*(COUNTIF($D$3:D40, $B$3:$B$3001)=0), 0)+ROW($B$3)-1), "")</f>
        <v/>
      </c>
      <c r="F41" s="35"/>
      <c r="G41" s="36"/>
      <c r="H41" s="37"/>
    </row>
    <row r="42" spans="2:8" ht="15" customHeight="1" x14ac:dyDescent="0.25">
      <c r="B42" s="464" t="str">
        <f>IFERROR(IF('Quantities Report'!A41="","",VALUE(SUBSTITUTE('Quantities Report'!A41,"+",""))),"")</f>
        <v/>
      </c>
      <c r="D42" s="461" t="str" cm="1">
        <f t="array" ref="D42">IFERROR(INDEX($B$1:$B$3001, MATCH(1, (ISNUMBER($B$3:$B$3001))*(COUNTIF($D$3:D41, $B$3:$B$3001)=0), 0)+ROW($B$3)-1), "")</f>
        <v/>
      </c>
      <c r="F42" s="35"/>
      <c r="G42" s="36"/>
      <c r="H42" s="37"/>
    </row>
    <row r="43" spans="2:8" ht="15" customHeight="1" x14ac:dyDescent="0.25">
      <c r="B43" s="464" t="str">
        <f>IFERROR(IF('Quantities Report'!A42="","",VALUE(SUBSTITUTE('Quantities Report'!A42,"+",""))),"")</f>
        <v/>
      </c>
      <c r="D43" s="461" t="str" cm="1">
        <f t="array" ref="D43">IFERROR(INDEX($B$1:$B$3001, MATCH(1, (ISNUMBER($B$3:$B$3001))*(COUNTIF($D$3:D42, $B$3:$B$3001)=0), 0)+ROW($B$3)-1), "")</f>
        <v/>
      </c>
      <c r="F43" s="35"/>
      <c r="G43" s="36"/>
      <c r="H43" s="37"/>
    </row>
    <row r="44" spans="2:8" ht="15" customHeight="1" x14ac:dyDescent="0.25">
      <c r="B44" s="464" t="str">
        <f>IFERROR(IF('Quantities Report'!A43="","",VALUE(SUBSTITUTE('Quantities Report'!A43,"+",""))),"")</f>
        <v/>
      </c>
      <c r="D44" s="461" t="str" cm="1">
        <f t="array" ref="D44">IFERROR(INDEX($B$1:$B$3001, MATCH(1, (ISNUMBER($B$3:$B$3001))*(COUNTIF($D$3:D43, $B$3:$B$3001)=0), 0)+ROW($B$3)-1), "")</f>
        <v/>
      </c>
      <c r="F44" s="35"/>
      <c r="G44" s="36"/>
      <c r="H44" s="37"/>
    </row>
    <row r="45" spans="2:8" ht="15" customHeight="1" x14ac:dyDescent="0.25">
      <c r="B45" s="464" t="str">
        <f>IFERROR(IF('Quantities Report'!A44="","",VALUE(SUBSTITUTE('Quantities Report'!A44,"+",""))),"")</f>
        <v/>
      </c>
      <c r="D45" s="461" t="str" cm="1">
        <f t="array" ref="D45">IFERROR(INDEX($B$1:$B$3001, MATCH(1, (ISNUMBER($B$3:$B$3001))*(COUNTIF($D$3:D44, $B$3:$B$3001)=0), 0)+ROW($B$3)-1), "")</f>
        <v/>
      </c>
      <c r="F45" s="35"/>
      <c r="G45" s="36"/>
      <c r="H45" s="37"/>
    </row>
    <row r="46" spans="2:8" ht="15" customHeight="1" x14ac:dyDescent="0.25">
      <c r="B46" s="464" t="str">
        <f>IFERROR(IF('Quantities Report'!A45="","",VALUE(SUBSTITUTE('Quantities Report'!A45,"+",""))),"")</f>
        <v/>
      </c>
      <c r="D46" s="461" t="str" cm="1">
        <f t="array" ref="D46">IFERROR(INDEX($B$1:$B$3001, MATCH(1, (ISNUMBER($B$3:$B$3001))*(COUNTIF($D$3:D45, $B$3:$B$3001)=0), 0)+ROW($B$3)-1), "")</f>
        <v/>
      </c>
      <c r="F46" s="35"/>
      <c r="G46" s="36"/>
      <c r="H46" s="37"/>
    </row>
    <row r="47" spans="2:8" ht="15" customHeight="1" x14ac:dyDescent="0.25">
      <c r="B47" s="464" t="str">
        <f>IFERROR(IF('Quantities Report'!A46="","",VALUE(SUBSTITUTE('Quantities Report'!A46,"+",""))),"")</f>
        <v/>
      </c>
      <c r="D47" s="461" t="str" cm="1">
        <f t="array" ref="D47">IFERROR(INDEX($B$1:$B$3001, MATCH(1, (ISNUMBER($B$3:$B$3001))*(COUNTIF($D$3:D46, $B$3:$B$3001)=0), 0)+ROW($B$3)-1), "")</f>
        <v/>
      </c>
      <c r="F47" s="35"/>
      <c r="G47" s="36"/>
      <c r="H47" s="37"/>
    </row>
    <row r="48" spans="2:8" ht="15" customHeight="1" x14ac:dyDescent="0.25">
      <c r="B48" s="464" t="str">
        <f>IFERROR(IF('Quantities Report'!A47="","",VALUE(SUBSTITUTE('Quantities Report'!A47,"+",""))),"")</f>
        <v/>
      </c>
      <c r="D48" s="461" t="str" cm="1">
        <f t="array" ref="D48">IFERROR(INDEX($B$1:$B$3001, MATCH(1, (ISNUMBER($B$3:$B$3001))*(COUNTIF($D$3:D47, $B$3:$B$3001)=0), 0)+ROW($B$3)-1), "")</f>
        <v/>
      </c>
      <c r="F48" s="35"/>
      <c r="G48" s="36"/>
      <c r="H48" s="37"/>
    </row>
    <row r="49" spans="2:8" ht="15" customHeight="1" x14ac:dyDescent="0.25">
      <c r="B49" s="464" t="str">
        <f>IFERROR(IF('Quantities Report'!A48="","",VALUE(SUBSTITUTE('Quantities Report'!A48,"+",""))),"")</f>
        <v/>
      </c>
      <c r="D49" s="461" t="str" cm="1">
        <f t="array" ref="D49">IFERROR(INDEX($B$1:$B$3001, MATCH(1, (ISNUMBER($B$3:$B$3001))*(COUNTIF($D$3:D48, $B$3:$B$3001)=0), 0)+ROW($B$3)-1), "")</f>
        <v/>
      </c>
      <c r="F49" s="35"/>
      <c r="G49" s="38"/>
      <c r="H49" s="37"/>
    </row>
    <row r="50" spans="2:8" ht="15" customHeight="1" x14ac:dyDescent="0.25">
      <c r="B50" s="464" t="str">
        <f>IFERROR(IF('Quantities Report'!A49="","",VALUE(SUBSTITUTE('Quantities Report'!A49,"+",""))),"")</f>
        <v/>
      </c>
      <c r="D50" s="461" t="str" cm="1">
        <f t="array" ref="D50">IFERROR(INDEX($B$1:$B$3001, MATCH(1, (ISNUMBER($B$3:$B$3001))*(COUNTIF($D$3:D49, $B$3:$B$3001)=0), 0)+ROW($B$3)-1), "")</f>
        <v/>
      </c>
      <c r="F50" s="443"/>
      <c r="G50" s="444"/>
      <c r="H50" s="445"/>
    </row>
    <row r="51" spans="2:8" ht="15" customHeight="1" x14ac:dyDescent="0.25">
      <c r="B51" s="464" t="str">
        <f>IFERROR(IF('Quantities Report'!A50="","",VALUE(SUBSTITUTE('Quantities Report'!A50,"+",""))),"")</f>
        <v/>
      </c>
      <c r="D51" s="461" t="str" cm="1">
        <f t="array" ref="D51">IFERROR(INDEX($B$1:$B$3001, MATCH(1, (ISNUMBER($B$3:$B$3001))*(COUNTIF($D$3:D50, $B$3:$B$3001)=0), 0)+ROW($B$3)-1), "")</f>
        <v/>
      </c>
      <c r="F51" s="443"/>
      <c r="G51" s="444"/>
      <c r="H51" s="445"/>
    </row>
    <row r="52" spans="2:8" ht="15" customHeight="1" x14ac:dyDescent="0.25">
      <c r="B52" s="464" t="str">
        <f>IFERROR(IF('Quantities Report'!A51="","",VALUE(SUBSTITUTE('Quantities Report'!A51,"+",""))),"")</f>
        <v/>
      </c>
      <c r="D52" s="461" t="str" cm="1">
        <f t="array" ref="D52">IFERROR(INDEX($B$1:$B$3001, MATCH(1, (ISNUMBER($B$3:$B$3001))*(COUNTIF($D$3:D51, $B$3:$B$3001)=0), 0)+ROW($B$3)-1), "")</f>
        <v/>
      </c>
      <c r="F52" s="443"/>
      <c r="G52" s="444"/>
      <c r="H52" s="445"/>
    </row>
    <row r="53" spans="2:8" ht="15" customHeight="1" thickBot="1" x14ac:dyDescent="0.3">
      <c r="B53" s="464" t="str">
        <f>IFERROR(IF('Quantities Report'!A52="","",VALUE(SUBSTITUTE('Quantities Report'!A52,"+",""))),"")</f>
        <v/>
      </c>
      <c r="D53" s="461" t="str" cm="1">
        <f t="array" ref="D53">IFERROR(INDEX($B$1:$B$3001, MATCH(1, (ISNUMBER($B$3:$B$3001))*(COUNTIF($D$3:D52, $B$3:$B$3001)=0), 0)+ROW($B$3)-1), "")</f>
        <v/>
      </c>
      <c r="F53" s="39"/>
      <c r="G53" s="40"/>
      <c r="H53" s="41"/>
    </row>
    <row r="54" spans="2:8" ht="15" customHeight="1" x14ac:dyDescent="0.25">
      <c r="B54" s="464" t="str">
        <f>IFERROR(IF('Quantities Report'!A53="","",VALUE(SUBSTITUTE('Quantities Report'!A53,"+",""))),"")</f>
        <v/>
      </c>
      <c r="D54" s="461" t="str" cm="1">
        <f t="array" ref="D54">IFERROR(INDEX($B$1:$B$3001, MATCH(1, (ISNUMBER($B$3:$B$3001))*(COUNTIF($D$3:D53, $B$3:$B$3001)=0), 0)+ROW($B$3)-1), "")</f>
        <v/>
      </c>
      <c r="F54" s="471"/>
      <c r="G54" s="471"/>
      <c r="H54" s="471"/>
    </row>
    <row r="55" spans="2:8" ht="15" customHeight="1" x14ac:dyDescent="0.25">
      <c r="B55" s="464" t="str">
        <f>IFERROR(IF('Quantities Report'!A54="","",VALUE(SUBSTITUTE('Quantities Report'!A54,"+",""))),"")</f>
        <v/>
      </c>
      <c r="D55" s="461" t="str" cm="1">
        <f t="array" ref="D55">IFERROR(INDEX($B$1:$B$3001, MATCH(1, (ISNUMBER($B$3:$B$3001))*(COUNTIF($D$3:D54, $B$3:$B$3001)=0), 0)+ROW($B$3)-1), "")</f>
        <v/>
      </c>
      <c r="F55" s="166"/>
      <c r="G55" s="166"/>
      <c r="H55" s="166"/>
    </row>
    <row r="56" spans="2:8" ht="15" customHeight="1" x14ac:dyDescent="0.25">
      <c r="B56" s="464" t="str">
        <f>IFERROR(IF('Quantities Report'!A55="","",VALUE(SUBSTITUTE('Quantities Report'!A55,"+",""))),"")</f>
        <v/>
      </c>
      <c r="D56" s="461" t="str" cm="1">
        <f t="array" ref="D56">IFERROR(INDEX($B$1:$B$3001, MATCH(1, (ISNUMBER($B$3:$B$3001))*(COUNTIF($D$3:D55, $B$3:$B$3001)=0), 0)+ROW($B$3)-1), "")</f>
        <v/>
      </c>
      <c r="F56" s="166"/>
      <c r="G56" s="166"/>
      <c r="H56" s="166"/>
    </row>
    <row r="57" spans="2:8" ht="15" customHeight="1" x14ac:dyDescent="0.25">
      <c r="B57" s="464" t="str">
        <f>IFERROR(IF('Quantities Report'!A56="","",VALUE(SUBSTITUTE('Quantities Report'!A56,"+",""))),"")</f>
        <v/>
      </c>
      <c r="D57" s="461" t="str" cm="1">
        <f t="array" ref="D57">IFERROR(INDEX($B$1:$B$3001, MATCH(1, (ISNUMBER($B$3:$B$3001))*(COUNTIF($D$3:D56, $B$3:$B$3001)=0), 0)+ROW($B$3)-1), "")</f>
        <v/>
      </c>
      <c r="F57" s="166"/>
      <c r="G57" s="166"/>
      <c r="H57" s="166"/>
    </row>
    <row r="58" spans="2:8" ht="15" customHeight="1" x14ac:dyDescent="0.25">
      <c r="B58" s="464" t="str">
        <f>IFERROR(IF('Quantities Report'!A57="","",VALUE(SUBSTITUTE('Quantities Report'!A57,"+",""))),"")</f>
        <v/>
      </c>
      <c r="D58" s="461" t="str" cm="1">
        <f t="array" ref="D58">IFERROR(INDEX($B$1:$B$3001, MATCH(1, (ISNUMBER($B$3:$B$3001))*(COUNTIF($D$3:D57, $B$3:$B$3001)=0), 0)+ROW($B$3)-1), "")</f>
        <v/>
      </c>
    </row>
    <row r="59" spans="2:8" ht="15" customHeight="1" x14ac:dyDescent="0.25">
      <c r="B59" s="464" t="str">
        <f>IFERROR(IF('Quantities Report'!A58="","",VALUE(SUBSTITUTE('Quantities Report'!A58,"+",""))),"")</f>
        <v/>
      </c>
      <c r="D59" s="461" t="str" cm="1">
        <f t="array" ref="D59">IFERROR(INDEX($B$1:$B$3001, MATCH(1, (ISNUMBER($B$3:$B$3001))*(COUNTIF($D$3:D58, $B$3:$B$3001)=0), 0)+ROW($B$3)-1), "")</f>
        <v/>
      </c>
    </row>
    <row r="60" spans="2:8" ht="15" customHeight="1" x14ac:dyDescent="0.25">
      <c r="B60" s="464" t="str">
        <f>IFERROR(IF('Quantities Report'!A59="","",VALUE(SUBSTITUTE('Quantities Report'!A59,"+",""))),"")</f>
        <v/>
      </c>
      <c r="D60" s="461" t="str" cm="1">
        <f t="array" ref="D60">IFERROR(INDEX($B$1:$B$3001, MATCH(1, (ISNUMBER($B$3:$B$3001))*(COUNTIF($D$3:D59, $B$3:$B$3001)=0), 0)+ROW($B$3)-1), "")</f>
        <v/>
      </c>
    </row>
    <row r="61" spans="2:8" ht="15" customHeight="1" x14ac:dyDescent="0.25">
      <c r="B61" s="464" t="str">
        <f>IFERROR(IF('Quantities Report'!A60="","",VALUE(SUBSTITUTE('Quantities Report'!A60,"+",""))),"")</f>
        <v/>
      </c>
      <c r="D61" s="461" t="str" cm="1">
        <f t="array" ref="D61">IFERROR(INDEX($B$1:$B$3001, MATCH(1, (ISNUMBER($B$3:$B$3001))*(COUNTIF($D$3:D60, $B$3:$B$3001)=0), 0)+ROW($B$3)-1), "")</f>
        <v/>
      </c>
    </row>
    <row r="62" spans="2:8" ht="15" customHeight="1" x14ac:dyDescent="0.25">
      <c r="B62" s="464" t="str">
        <f>IFERROR(IF('Quantities Report'!A61="","",VALUE(SUBSTITUTE('Quantities Report'!A61,"+",""))),"")</f>
        <v/>
      </c>
      <c r="D62" s="461" t="str" cm="1">
        <f t="array" ref="D62">IFERROR(INDEX($B$1:$B$3001, MATCH(1, (ISNUMBER($B$3:$B$3001))*(COUNTIF($D$3:D61, $B$3:$B$3001)=0), 0)+ROW($B$3)-1), "")</f>
        <v/>
      </c>
    </row>
    <row r="63" spans="2:8" ht="15" customHeight="1" x14ac:dyDescent="0.25">
      <c r="B63" s="464" t="str">
        <f>IFERROR(IF('Quantities Report'!A62="","",VALUE(SUBSTITUTE('Quantities Report'!A62,"+",""))),"")</f>
        <v/>
      </c>
      <c r="D63" s="461" t="str" cm="1">
        <f t="array" ref="D63">IFERROR(INDEX($B$1:$B$3001, MATCH(1, (ISNUMBER($B$3:$B$3001))*(COUNTIF($D$3:D62, $B$3:$B$3001)=0), 0)+ROW($B$3)-1), "")</f>
        <v/>
      </c>
    </row>
    <row r="64" spans="2:8" ht="15" customHeight="1" x14ac:dyDescent="0.25">
      <c r="B64" s="464" t="str">
        <f>IFERROR(IF('Quantities Report'!A63="","",VALUE(SUBSTITUTE('Quantities Report'!A63,"+",""))),"")</f>
        <v/>
      </c>
      <c r="D64" s="461" t="str" cm="1">
        <f t="array" ref="D64">IFERROR(INDEX($B$1:$B$3001, MATCH(1, (ISNUMBER($B$3:$B$3001))*(COUNTIF($D$3:D63, $B$3:$B$3001)=0), 0)+ROW($B$3)-1), "")</f>
        <v/>
      </c>
    </row>
    <row r="65" spans="2:4" ht="15" customHeight="1" x14ac:dyDescent="0.25">
      <c r="B65" s="464" t="str">
        <f>IFERROR(IF('Quantities Report'!A64="","",VALUE(SUBSTITUTE('Quantities Report'!A64,"+",""))),"")</f>
        <v/>
      </c>
      <c r="D65" s="461" t="str" cm="1">
        <f t="array" ref="D65">IFERROR(INDEX($B$1:$B$3001, MATCH(1, (ISNUMBER($B$3:$B$3001))*(COUNTIF($D$3:D64, $B$3:$B$3001)=0), 0)+ROW($B$3)-1), "")</f>
        <v/>
      </c>
    </row>
    <row r="66" spans="2:4" ht="15" customHeight="1" x14ac:dyDescent="0.25">
      <c r="B66" s="464" t="str">
        <f>IFERROR(IF('Quantities Report'!A65="","",VALUE(SUBSTITUTE('Quantities Report'!A65,"+",""))),"")</f>
        <v/>
      </c>
      <c r="D66" s="461" t="str" cm="1">
        <f t="array" ref="D66">IFERROR(INDEX($B$1:$B$3001, MATCH(1, (ISNUMBER($B$3:$B$3001))*(COUNTIF($D$3:D65, $B$3:$B$3001)=0), 0)+ROW($B$3)-1), "")</f>
        <v/>
      </c>
    </row>
    <row r="67" spans="2:4" ht="15" customHeight="1" x14ac:dyDescent="0.25">
      <c r="B67" s="464" t="str">
        <f>IFERROR(IF('Quantities Report'!A66="","",VALUE(SUBSTITUTE('Quantities Report'!A66,"+",""))),"")</f>
        <v/>
      </c>
      <c r="D67" s="461" t="str" cm="1">
        <f t="array" ref="D67">IFERROR(INDEX($B$1:$B$3001, MATCH(1, (ISNUMBER($B$3:$B$3001))*(COUNTIF($D$3:D66, $B$3:$B$3001)=0), 0)+ROW($B$3)-1), "")</f>
        <v/>
      </c>
    </row>
    <row r="68" spans="2:4" ht="15" customHeight="1" x14ac:dyDescent="0.25">
      <c r="B68" s="464" t="str">
        <f>IFERROR(IF('Quantities Report'!A67="","",VALUE(SUBSTITUTE('Quantities Report'!A67,"+",""))),"")</f>
        <v/>
      </c>
      <c r="D68" s="461" t="str" cm="1">
        <f t="array" ref="D68">IFERROR(INDEX($B$1:$B$3001, MATCH(1, (ISNUMBER($B$3:$B$3001))*(COUNTIF($D$3:D67, $B$3:$B$3001)=0), 0)+ROW($B$3)-1), "")</f>
        <v/>
      </c>
    </row>
    <row r="69" spans="2:4" ht="15" customHeight="1" x14ac:dyDescent="0.25">
      <c r="B69" s="464" t="str">
        <f>IFERROR(IF('Quantities Report'!A68="","",VALUE(SUBSTITUTE('Quantities Report'!A68,"+",""))),"")</f>
        <v/>
      </c>
      <c r="D69" s="461" t="str" cm="1">
        <f t="array" ref="D69">IFERROR(INDEX($B$1:$B$3001, MATCH(1, (ISNUMBER($B$3:$B$3001))*(COUNTIF($D$3:D68, $B$3:$B$3001)=0), 0)+ROW($B$3)-1), "")</f>
        <v/>
      </c>
    </row>
    <row r="70" spans="2:4" ht="15" customHeight="1" x14ac:dyDescent="0.25">
      <c r="B70" s="464" t="str">
        <f>IFERROR(IF('Quantities Report'!A69="","",VALUE(SUBSTITUTE('Quantities Report'!A69,"+",""))),"")</f>
        <v/>
      </c>
      <c r="D70" s="461" t="str" cm="1">
        <f t="array" ref="D70">IFERROR(INDEX($B$1:$B$3001, MATCH(1, (ISNUMBER($B$3:$B$3001))*(COUNTIF($D$3:D69, $B$3:$B$3001)=0), 0)+ROW($B$3)-1), "")</f>
        <v/>
      </c>
    </row>
    <row r="71" spans="2:4" ht="15" customHeight="1" x14ac:dyDescent="0.25">
      <c r="B71" s="464" t="str">
        <f>IFERROR(IF('Quantities Report'!A70="","",VALUE(SUBSTITUTE('Quantities Report'!A70,"+",""))),"")</f>
        <v/>
      </c>
      <c r="D71" s="461" t="str" cm="1">
        <f t="array" ref="D71">IFERROR(INDEX($B$1:$B$3001, MATCH(1, (ISNUMBER($B$3:$B$3001))*(COUNTIF($D$3:D70, $B$3:$B$3001)=0), 0)+ROW($B$3)-1), "")</f>
        <v/>
      </c>
    </row>
    <row r="72" spans="2:4" ht="15" customHeight="1" x14ac:dyDescent="0.25">
      <c r="B72" s="464" t="str">
        <f>IFERROR(IF('Quantities Report'!A71="","",VALUE(SUBSTITUTE('Quantities Report'!A71,"+",""))),"")</f>
        <v/>
      </c>
      <c r="D72" s="461" t="str" cm="1">
        <f t="array" ref="D72">IFERROR(INDEX($B$1:$B$3001, MATCH(1, (ISNUMBER($B$3:$B$3001))*(COUNTIF($D$3:D71, $B$3:$B$3001)=0), 0)+ROW($B$3)-1), "")</f>
        <v/>
      </c>
    </row>
    <row r="73" spans="2:4" ht="15" customHeight="1" x14ac:dyDescent="0.25">
      <c r="B73" s="464" t="str">
        <f>IFERROR(IF('Quantities Report'!A72="","",VALUE(SUBSTITUTE('Quantities Report'!A72,"+",""))),"")</f>
        <v/>
      </c>
      <c r="D73" s="461" t="str" cm="1">
        <f t="array" ref="D73">IFERROR(INDEX($B$1:$B$3001, MATCH(1, (ISNUMBER($B$3:$B$3001))*(COUNTIF($D$3:D72, $B$3:$B$3001)=0), 0)+ROW($B$3)-1), "")</f>
        <v/>
      </c>
    </row>
    <row r="74" spans="2:4" x14ac:dyDescent="0.25">
      <c r="B74" s="464" t="str">
        <f>IFERROR(IF('Quantities Report'!A73="","",VALUE(SUBSTITUTE('Quantities Report'!A73,"+",""))),"")</f>
        <v/>
      </c>
      <c r="D74" s="461" t="str" cm="1">
        <f t="array" ref="D74">IFERROR(INDEX($B$1:$B$3001, MATCH(1, (ISNUMBER($B$3:$B$3001))*(COUNTIF($D$3:D73, $B$3:$B$3001)=0), 0)+ROW($B$3)-1), "")</f>
        <v/>
      </c>
    </row>
    <row r="75" spans="2:4" x14ac:dyDescent="0.25">
      <c r="B75" s="464" t="str">
        <f>IFERROR(IF('Quantities Report'!A74="","",VALUE(SUBSTITUTE('Quantities Report'!A74,"+",""))),"")</f>
        <v/>
      </c>
      <c r="D75" s="461" t="str" cm="1">
        <f t="array" ref="D75">IFERROR(INDEX($B$1:$B$3001, MATCH(1, (ISNUMBER($B$3:$B$3001))*(COUNTIF($D$3:D74, $B$3:$B$3001)=0), 0)+ROW($B$3)-1), "")</f>
        <v/>
      </c>
    </row>
    <row r="76" spans="2:4" x14ac:dyDescent="0.25">
      <c r="B76" s="464" t="str">
        <f>IFERROR(IF('Quantities Report'!A75="","",VALUE(SUBSTITUTE('Quantities Report'!A75,"+",""))),"")</f>
        <v/>
      </c>
      <c r="D76" s="461" t="str" cm="1">
        <f t="array" ref="D76">IFERROR(INDEX($B$1:$B$3001, MATCH(1, (ISNUMBER($B$3:$B$3001))*(COUNTIF($D$3:D75, $B$3:$B$3001)=0), 0)+ROW($B$3)-1), "")</f>
        <v/>
      </c>
    </row>
    <row r="77" spans="2:4" x14ac:dyDescent="0.25">
      <c r="B77" s="464" t="str">
        <f>IFERROR(IF('Quantities Report'!A76="","",VALUE(SUBSTITUTE('Quantities Report'!A76,"+",""))),"")</f>
        <v/>
      </c>
      <c r="D77" s="461" t="str" cm="1">
        <f t="array" ref="D77">IFERROR(INDEX($B$1:$B$3001, MATCH(1, (ISNUMBER($B$3:$B$3001))*(COUNTIF($D$3:D76, $B$3:$B$3001)=0), 0)+ROW($B$3)-1), "")</f>
        <v/>
      </c>
    </row>
    <row r="78" spans="2:4" x14ac:dyDescent="0.25">
      <c r="B78" s="464" t="str">
        <f>IFERROR(IF('Quantities Report'!A77="","",VALUE(SUBSTITUTE('Quantities Report'!A77,"+",""))),"")</f>
        <v/>
      </c>
      <c r="D78" s="461" t="str" cm="1">
        <f t="array" ref="D78">IFERROR(INDEX($B$1:$B$3001, MATCH(1, (ISNUMBER($B$3:$B$3001))*(COUNTIF($D$3:D77, $B$3:$B$3001)=0), 0)+ROW($B$3)-1), "")</f>
        <v/>
      </c>
    </row>
    <row r="79" spans="2:4" x14ac:dyDescent="0.25">
      <c r="B79" s="464" t="str">
        <f>IFERROR(IF('Quantities Report'!A78="","",VALUE(SUBSTITUTE('Quantities Report'!A78,"+",""))),"")</f>
        <v/>
      </c>
      <c r="D79" s="461" t="str" cm="1">
        <f t="array" ref="D79">IFERROR(INDEX($B$1:$B$3001, MATCH(1, (ISNUMBER($B$3:$B$3001))*(COUNTIF($D$3:D78, $B$3:$B$3001)=0), 0)+ROW($B$3)-1), "")</f>
        <v/>
      </c>
    </row>
    <row r="80" spans="2:4" x14ac:dyDescent="0.25">
      <c r="B80" s="464" t="str">
        <f>IFERROR(IF('Quantities Report'!A79="","",VALUE(SUBSTITUTE('Quantities Report'!A79,"+",""))),"")</f>
        <v/>
      </c>
      <c r="D80" s="461" t="str" cm="1">
        <f t="array" ref="D80">IFERROR(INDEX($B$1:$B$3001, MATCH(1, (ISNUMBER($B$3:$B$3001))*(COUNTIF($D$3:D79, $B$3:$B$3001)=0), 0)+ROW($B$3)-1), "")</f>
        <v/>
      </c>
    </row>
    <row r="81" spans="2:4" x14ac:dyDescent="0.25">
      <c r="B81" s="464" t="str">
        <f>IFERROR(IF('Quantities Report'!A80="","",VALUE(SUBSTITUTE('Quantities Report'!A80,"+",""))),"")</f>
        <v/>
      </c>
      <c r="D81" s="461" t="str" cm="1">
        <f t="array" ref="D81">IFERROR(INDEX($B$1:$B$3001, MATCH(1, (ISNUMBER($B$3:$B$3001))*(COUNTIF($D$3:D80, $B$3:$B$3001)=0), 0)+ROW($B$3)-1), "")</f>
        <v/>
      </c>
    </row>
    <row r="82" spans="2:4" x14ac:dyDescent="0.25">
      <c r="B82" s="464" t="str">
        <f>IFERROR(IF('Quantities Report'!A81="","",VALUE(SUBSTITUTE('Quantities Report'!A81,"+",""))),"")</f>
        <v/>
      </c>
      <c r="D82" s="461" t="str" cm="1">
        <f t="array" ref="D82">IFERROR(INDEX($B$1:$B$3001, MATCH(1, (ISNUMBER($B$3:$B$3001))*(COUNTIF($D$3:D81, $B$3:$B$3001)=0), 0)+ROW($B$3)-1), "")</f>
        <v/>
      </c>
    </row>
    <row r="83" spans="2:4" x14ac:dyDescent="0.25">
      <c r="B83" s="464" t="str">
        <f>IFERROR(IF('Quantities Report'!A82="","",VALUE(SUBSTITUTE('Quantities Report'!A82,"+",""))),"")</f>
        <v/>
      </c>
      <c r="D83" s="461" t="str" cm="1">
        <f t="array" ref="D83">IFERROR(INDEX($B$1:$B$3001, MATCH(1, (ISNUMBER($B$3:$B$3001))*(COUNTIF($D$3:D82, $B$3:$B$3001)=0), 0)+ROW($B$3)-1), "")</f>
        <v/>
      </c>
    </row>
    <row r="84" spans="2:4" x14ac:dyDescent="0.25">
      <c r="B84" s="464" t="str">
        <f>IFERROR(IF('Quantities Report'!A83="","",VALUE(SUBSTITUTE('Quantities Report'!A83,"+",""))),"")</f>
        <v/>
      </c>
      <c r="D84" s="461" t="str" cm="1">
        <f t="array" ref="D84">IFERROR(INDEX($B$1:$B$3001, MATCH(1, (ISNUMBER($B$3:$B$3001))*(COUNTIF($D$3:D83, $B$3:$B$3001)=0), 0)+ROW($B$3)-1), "")</f>
        <v/>
      </c>
    </row>
    <row r="85" spans="2:4" x14ac:dyDescent="0.25">
      <c r="B85" s="464" t="str">
        <f>IFERROR(IF('Quantities Report'!A84="","",VALUE(SUBSTITUTE('Quantities Report'!A84,"+",""))),"")</f>
        <v/>
      </c>
      <c r="D85" s="461" t="str" cm="1">
        <f t="array" ref="D85">IFERROR(INDEX($B$1:$B$3001, MATCH(1, (ISNUMBER($B$3:$B$3001))*(COUNTIF($D$3:D84, $B$3:$B$3001)=0), 0)+ROW($B$3)-1), "")</f>
        <v/>
      </c>
    </row>
    <row r="86" spans="2:4" x14ac:dyDescent="0.25">
      <c r="B86" s="464" t="str">
        <f>IFERROR(IF('Quantities Report'!A85="","",VALUE(SUBSTITUTE('Quantities Report'!A85,"+",""))),"")</f>
        <v/>
      </c>
      <c r="D86" s="461" t="str" cm="1">
        <f t="array" ref="D86">IFERROR(INDEX($B$1:$B$3001, MATCH(1, (ISNUMBER($B$3:$B$3001))*(COUNTIF($D$3:D85, $B$3:$B$3001)=0), 0)+ROW($B$3)-1), "")</f>
        <v/>
      </c>
    </row>
    <row r="87" spans="2:4" x14ac:dyDescent="0.25">
      <c r="B87" s="464" t="str">
        <f>IFERROR(IF('Quantities Report'!A86="","",VALUE(SUBSTITUTE('Quantities Report'!A86,"+",""))),"")</f>
        <v/>
      </c>
      <c r="D87" s="461" t="str" cm="1">
        <f t="array" ref="D87">IFERROR(INDEX($B$1:$B$3001, MATCH(1, (ISNUMBER($B$3:$B$3001))*(COUNTIF($D$3:D86, $B$3:$B$3001)=0), 0)+ROW($B$3)-1), "")</f>
        <v/>
      </c>
    </row>
    <row r="88" spans="2:4" x14ac:dyDescent="0.25">
      <c r="B88" s="464" t="str">
        <f>IFERROR(IF('Quantities Report'!A87="","",VALUE(SUBSTITUTE('Quantities Report'!A87,"+",""))),"")</f>
        <v/>
      </c>
      <c r="D88" s="461" t="str" cm="1">
        <f t="array" ref="D88">IFERROR(INDEX($B$1:$B$3001, MATCH(1, (ISNUMBER($B$3:$B$3001))*(COUNTIF($D$3:D87, $B$3:$B$3001)=0), 0)+ROW($B$3)-1), "")</f>
        <v/>
      </c>
    </row>
    <row r="89" spans="2:4" x14ac:dyDescent="0.25">
      <c r="B89" s="464" t="str">
        <f>IFERROR(IF('Quantities Report'!A88="","",VALUE(SUBSTITUTE('Quantities Report'!A88,"+",""))),"")</f>
        <v/>
      </c>
      <c r="D89" s="461" t="str" cm="1">
        <f t="array" ref="D89">IFERROR(INDEX($B$1:$B$3001, MATCH(1, (ISNUMBER($B$3:$B$3001))*(COUNTIF($D$3:D88, $B$3:$B$3001)=0), 0)+ROW($B$3)-1), "")</f>
        <v/>
      </c>
    </row>
    <row r="90" spans="2:4" x14ac:dyDescent="0.25">
      <c r="B90" s="464" t="str">
        <f>IFERROR(IF('Quantities Report'!A89="","",VALUE(SUBSTITUTE('Quantities Report'!A89,"+",""))),"")</f>
        <v/>
      </c>
      <c r="D90" s="461" t="str" cm="1">
        <f t="array" ref="D90">IFERROR(INDEX($B$1:$B$3001, MATCH(1, (ISNUMBER($B$3:$B$3001))*(COUNTIF($D$3:D89, $B$3:$B$3001)=0), 0)+ROW($B$3)-1), "")</f>
        <v/>
      </c>
    </row>
    <row r="91" spans="2:4" x14ac:dyDescent="0.25">
      <c r="B91" s="464" t="str">
        <f>IFERROR(IF('Quantities Report'!A90="","",VALUE(SUBSTITUTE('Quantities Report'!A90,"+",""))),"")</f>
        <v/>
      </c>
      <c r="D91" s="461" t="str" cm="1">
        <f t="array" ref="D91">IFERROR(INDEX($B$1:$B$3001, MATCH(1, (ISNUMBER($B$3:$B$3001))*(COUNTIF($D$3:D90, $B$3:$B$3001)=0), 0)+ROW($B$3)-1), "")</f>
        <v/>
      </c>
    </row>
    <row r="92" spans="2:4" x14ac:dyDescent="0.25">
      <c r="B92" s="464" t="str">
        <f>IFERROR(IF('Quantities Report'!A91="","",VALUE(SUBSTITUTE('Quantities Report'!A91,"+",""))),"")</f>
        <v/>
      </c>
      <c r="D92" s="461" t="str" cm="1">
        <f t="array" ref="D92">IFERROR(INDEX($B$1:$B$3001, MATCH(1, (ISNUMBER($B$3:$B$3001))*(COUNTIF($D$3:D91, $B$3:$B$3001)=0), 0)+ROW($B$3)-1), "")</f>
        <v/>
      </c>
    </row>
    <row r="93" spans="2:4" x14ac:dyDescent="0.25">
      <c r="B93" s="464" t="str">
        <f>IFERROR(IF('Quantities Report'!A92="","",VALUE(SUBSTITUTE('Quantities Report'!A92,"+",""))),"")</f>
        <v/>
      </c>
      <c r="D93" s="461" t="str" cm="1">
        <f t="array" ref="D93">IFERROR(INDEX($B$1:$B$3001, MATCH(1, (ISNUMBER($B$3:$B$3001))*(COUNTIF($D$3:D92, $B$3:$B$3001)=0), 0)+ROW($B$3)-1), "")</f>
        <v/>
      </c>
    </row>
    <row r="94" spans="2:4" x14ac:dyDescent="0.25">
      <c r="B94" s="464" t="str">
        <f>IFERROR(IF('Quantities Report'!A93="","",VALUE(SUBSTITUTE('Quantities Report'!A93,"+",""))),"")</f>
        <v/>
      </c>
      <c r="D94" s="461" t="str" cm="1">
        <f t="array" ref="D94">IFERROR(INDEX($B$1:$B$3001, MATCH(1, (ISNUMBER($B$3:$B$3001))*(COUNTIF($D$3:D93, $B$3:$B$3001)=0), 0)+ROW($B$3)-1), "")</f>
        <v/>
      </c>
    </row>
    <row r="95" spans="2:4" x14ac:dyDescent="0.25">
      <c r="B95" s="464" t="str">
        <f>IFERROR(IF('Quantities Report'!A94="","",VALUE(SUBSTITUTE('Quantities Report'!A94,"+",""))),"")</f>
        <v/>
      </c>
      <c r="D95" s="461" t="str" cm="1">
        <f t="array" ref="D95">IFERROR(INDEX($B$1:$B$3001, MATCH(1, (ISNUMBER($B$3:$B$3001))*(COUNTIF($D$3:D94, $B$3:$B$3001)=0), 0)+ROW($B$3)-1), "")</f>
        <v/>
      </c>
    </row>
    <row r="96" spans="2:4" x14ac:dyDescent="0.25">
      <c r="B96" s="464" t="str">
        <f>IFERROR(IF('Quantities Report'!A95="","",VALUE(SUBSTITUTE('Quantities Report'!A95,"+",""))),"")</f>
        <v/>
      </c>
      <c r="D96" s="461" t="str" cm="1">
        <f t="array" ref="D96">IFERROR(INDEX($B$1:$B$3001, MATCH(1, (ISNUMBER($B$3:$B$3001))*(COUNTIF($D$3:D95, $B$3:$B$3001)=0), 0)+ROW($B$3)-1), "")</f>
        <v/>
      </c>
    </row>
    <row r="97" spans="2:4" x14ac:dyDescent="0.25">
      <c r="B97" s="464" t="str">
        <f>IFERROR(IF('Quantities Report'!A96="","",VALUE(SUBSTITUTE('Quantities Report'!A96,"+",""))),"")</f>
        <v/>
      </c>
      <c r="D97" s="461" t="str" cm="1">
        <f t="array" ref="D97">IFERROR(INDEX($B$1:$B$3001, MATCH(1, (ISNUMBER($B$3:$B$3001))*(COUNTIF($D$3:D96, $B$3:$B$3001)=0), 0)+ROW($B$3)-1), "")</f>
        <v/>
      </c>
    </row>
    <row r="98" spans="2:4" x14ac:dyDescent="0.25">
      <c r="B98" s="464" t="str">
        <f>IFERROR(IF('Quantities Report'!A97="","",VALUE(SUBSTITUTE('Quantities Report'!A97,"+",""))),"")</f>
        <v/>
      </c>
      <c r="D98" s="461" t="str" cm="1">
        <f t="array" ref="D98">IFERROR(INDEX($B$1:$B$3001, MATCH(1, (ISNUMBER($B$3:$B$3001))*(COUNTIF($D$3:D97, $B$3:$B$3001)=0), 0)+ROW($B$3)-1), "")</f>
        <v/>
      </c>
    </row>
    <row r="99" spans="2:4" x14ac:dyDescent="0.25">
      <c r="B99" s="464" t="str">
        <f>IFERROR(IF('Quantities Report'!A98="","",VALUE(SUBSTITUTE('Quantities Report'!A98,"+",""))),"")</f>
        <v/>
      </c>
      <c r="D99" s="461" t="str" cm="1">
        <f t="array" ref="D99">IFERROR(INDEX($B$1:$B$3001, MATCH(1, (ISNUMBER($B$3:$B$3001))*(COUNTIF($D$3:D98, $B$3:$B$3001)=0), 0)+ROW($B$3)-1), "")</f>
        <v/>
      </c>
    </row>
    <row r="100" spans="2:4" x14ac:dyDescent="0.25">
      <c r="B100" s="464" t="str">
        <f>IFERROR(IF('Quantities Report'!A99="","",VALUE(SUBSTITUTE('Quantities Report'!A99,"+",""))),"")</f>
        <v/>
      </c>
      <c r="D100" s="461" t="str" cm="1">
        <f t="array" ref="D100">IFERROR(INDEX($B$1:$B$3001, MATCH(1, (ISNUMBER($B$3:$B$3001))*(COUNTIF($D$3:D99, $B$3:$B$3001)=0), 0)+ROW($B$3)-1), "")</f>
        <v/>
      </c>
    </row>
    <row r="101" spans="2:4" x14ac:dyDescent="0.25">
      <c r="B101" s="464" t="str">
        <f>IFERROR(IF('Quantities Report'!A100="","",VALUE(SUBSTITUTE('Quantities Report'!A100,"+",""))),"")</f>
        <v/>
      </c>
      <c r="D101" s="461" t="str" cm="1">
        <f t="array" ref="D101">IFERROR(INDEX($B$1:$B$3001, MATCH(1, (ISNUMBER($B$3:$B$3001))*(COUNTIF($D$3:D100, $B$3:$B$3001)=0), 0)+ROW($B$3)-1), "")</f>
        <v/>
      </c>
    </row>
    <row r="102" spans="2:4" x14ac:dyDescent="0.25">
      <c r="B102" s="464" t="str">
        <f>IFERROR(IF('Quantities Report'!A101="","",VALUE(SUBSTITUTE('Quantities Report'!A101,"+",""))),"")</f>
        <v/>
      </c>
      <c r="D102" s="461" t="str" cm="1">
        <f t="array" ref="D102">IFERROR(INDEX($B$1:$B$3001, MATCH(1, (ISNUMBER($B$3:$B$3001))*(COUNTIF($D$3:D101, $B$3:$B$3001)=0), 0)+ROW($B$3)-1), "")</f>
        <v/>
      </c>
    </row>
    <row r="103" spans="2:4" x14ac:dyDescent="0.25">
      <c r="B103" s="464" t="str">
        <f>IFERROR(IF('Quantities Report'!A102="","",VALUE(SUBSTITUTE('Quantities Report'!A102,"+",""))),"")</f>
        <v/>
      </c>
      <c r="D103" s="461" t="str" cm="1">
        <f t="array" ref="D103">IFERROR(INDEX($B$1:$B$3001, MATCH(1, (ISNUMBER($B$3:$B$3001))*(COUNTIF($D$3:D102, $B$3:$B$3001)=0), 0)+ROW($B$3)-1), "")</f>
        <v/>
      </c>
    </row>
    <row r="104" spans="2:4" x14ac:dyDescent="0.25">
      <c r="B104" s="464" t="str">
        <f>IFERROR(IF('Quantities Report'!A103="","",VALUE(SUBSTITUTE('Quantities Report'!A103,"+",""))),"")</f>
        <v/>
      </c>
      <c r="D104" s="461" t="str" cm="1">
        <f t="array" ref="D104">IFERROR(INDEX($B$1:$B$3001, MATCH(1, (ISNUMBER($B$3:$B$3001))*(COUNTIF($D$3:D103, $B$3:$B$3001)=0), 0)+ROW($B$3)-1), "")</f>
        <v/>
      </c>
    </row>
    <row r="105" spans="2:4" x14ac:dyDescent="0.25">
      <c r="B105" s="464" t="str">
        <f>IFERROR(IF('Quantities Report'!A104="","",VALUE(SUBSTITUTE('Quantities Report'!A104,"+",""))),"")</f>
        <v/>
      </c>
      <c r="D105" s="461" t="str" cm="1">
        <f t="array" ref="D105">IFERROR(INDEX($B$1:$B$3001, MATCH(1, (ISNUMBER($B$3:$B$3001))*(COUNTIF($D$3:D104, $B$3:$B$3001)=0), 0)+ROW($B$3)-1), "")</f>
        <v/>
      </c>
    </row>
    <row r="106" spans="2:4" x14ac:dyDescent="0.25">
      <c r="B106" s="464" t="str">
        <f>IFERROR(IF('Quantities Report'!A105="","",VALUE(SUBSTITUTE('Quantities Report'!A105,"+",""))),"")</f>
        <v/>
      </c>
      <c r="D106" s="461" t="str" cm="1">
        <f t="array" ref="D106">IFERROR(INDEX($B$1:$B$3001, MATCH(1, (ISNUMBER($B$3:$B$3001))*(COUNTIF($D$3:D105, $B$3:$B$3001)=0), 0)+ROW($B$3)-1), "")</f>
        <v/>
      </c>
    </row>
    <row r="107" spans="2:4" x14ac:dyDescent="0.25">
      <c r="B107" s="464" t="str">
        <f>IFERROR(IF('Quantities Report'!A106="","",VALUE(SUBSTITUTE('Quantities Report'!A106,"+",""))),"")</f>
        <v/>
      </c>
      <c r="D107" s="461" t="str" cm="1">
        <f t="array" ref="D107">IFERROR(INDEX($B$1:$B$3001, MATCH(1, (ISNUMBER($B$3:$B$3001))*(COUNTIF($D$3:D106, $B$3:$B$3001)=0), 0)+ROW($B$3)-1), "")</f>
        <v/>
      </c>
    </row>
    <row r="108" spans="2:4" x14ac:dyDescent="0.25">
      <c r="B108" s="464" t="str">
        <f>IFERROR(IF('Quantities Report'!A107="","",VALUE(SUBSTITUTE('Quantities Report'!A107,"+",""))),"")</f>
        <v/>
      </c>
      <c r="D108" s="461" t="str" cm="1">
        <f t="array" ref="D108">IFERROR(INDEX($B$1:$B$3001, MATCH(1, (ISNUMBER($B$3:$B$3001))*(COUNTIF($D$3:D107, $B$3:$B$3001)=0), 0)+ROW($B$3)-1), "")</f>
        <v/>
      </c>
    </row>
    <row r="109" spans="2:4" x14ac:dyDescent="0.25">
      <c r="B109" s="464" t="str">
        <f>IFERROR(IF('Quantities Report'!A108="","",VALUE(SUBSTITUTE('Quantities Report'!A108,"+",""))),"")</f>
        <v/>
      </c>
      <c r="D109" s="461" t="str" cm="1">
        <f t="array" ref="D109">IFERROR(INDEX($B$1:$B$3001, MATCH(1, (ISNUMBER($B$3:$B$3001))*(COUNTIF($D$3:D108, $B$3:$B$3001)=0), 0)+ROW($B$3)-1), "")</f>
        <v/>
      </c>
    </row>
    <row r="110" spans="2:4" x14ac:dyDescent="0.25">
      <c r="B110" s="464" t="str">
        <f>IFERROR(IF('Quantities Report'!A109="","",VALUE(SUBSTITUTE('Quantities Report'!A109,"+",""))),"")</f>
        <v/>
      </c>
      <c r="D110" s="461" t="str" cm="1">
        <f t="array" ref="D110">IFERROR(INDEX($B$1:$B$3001, MATCH(1, (ISNUMBER($B$3:$B$3001))*(COUNTIF($D$3:D109, $B$3:$B$3001)=0), 0)+ROW($B$3)-1), "")</f>
        <v/>
      </c>
    </row>
    <row r="111" spans="2:4" x14ac:dyDescent="0.25">
      <c r="B111" s="464" t="str">
        <f>IFERROR(IF('Quantities Report'!A110="","",VALUE(SUBSTITUTE('Quantities Report'!A110,"+",""))),"")</f>
        <v/>
      </c>
      <c r="D111" s="461" t="str" cm="1">
        <f t="array" ref="D111">IFERROR(INDEX($B$1:$B$3001, MATCH(1, (ISNUMBER($B$3:$B$3001))*(COUNTIF($D$3:D110, $B$3:$B$3001)=0), 0)+ROW($B$3)-1), "")</f>
        <v/>
      </c>
    </row>
    <row r="112" spans="2:4" x14ac:dyDescent="0.25">
      <c r="B112" s="464" t="str">
        <f>IFERROR(IF('Quantities Report'!A111="","",VALUE(SUBSTITUTE('Quantities Report'!A111,"+",""))),"")</f>
        <v/>
      </c>
      <c r="D112" s="461" t="str" cm="1">
        <f t="array" ref="D112">IFERROR(INDEX($B$1:$B$3001, MATCH(1, (ISNUMBER($B$3:$B$3001))*(COUNTIF($D$3:D111, $B$3:$B$3001)=0), 0)+ROW($B$3)-1), "")</f>
        <v/>
      </c>
    </row>
    <row r="113" spans="2:4" x14ac:dyDescent="0.25">
      <c r="B113" s="464" t="str">
        <f>IFERROR(IF('Quantities Report'!A112="","",VALUE(SUBSTITUTE('Quantities Report'!A112,"+",""))),"")</f>
        <v/>
      </c>
      <c r="D113" s="461" t="str" cm="1">
        <f t="array" ref="D113">IFERROR(INDEX($B$1:$B$3001, MATCH(1, (ISNUMBER($B$3:$B$3001))*(COUNTIF($D$3:D112, $B$3:$B$3001)=0), 0)+ROW($B$3)-1), "")</f>
        <v/>
      </c>
    </row>
    <row r="114" spans="2:4" x14ac:dyDescent="0.25">
      <c r="B114" s="464" t="str">
        <f>IFERROR(IF('Quantities Report'!A113="","",VALUE(SUBSTITUTE('Quantities Report'!A113,"+",""))),"")</f>
        <v/>
      </c>
      <c r="D114" s="461" t="str" cm="1">
        <f t="array" ref="D114">IFERROR(INDEX($B$1:$B$3001, MATCH(1, (ISNUMBER($B$3:$B$3001))*(COUNTIF($D$3:D113, $B$3:$B$3001)=0), 0)+ROW($B$3)-1), "")</f>
        <v/>
      </c>
    </row>
    <row r="115" spans="2:4" x14ac:dyDescent="0.25">
      <c r="B115" s="464" t="str">
        <f>IFERROR(IF('Quantities Report'!A114="","",VALUE(SUBSTITUTE('Quantities Report'!A114,"+",""))),"")</f>
        <v/>
      </c>
      <c r="D115" s="461" t="str" cm="1">
        <f t="array" ref="D115">IFERROR(INDEX($B$1:$B$3001, MATCH(1, (ISNUMBER($B$3:$B$3001))*(COUNTIF($D$3:D114, $B$3:$B$3001)=0), 0)+ROW($B$3)-1), "")</f>
        <v/>
      </c>
    </row>
    <row r="116" spans="2:4" x14ac:dyDescent="0.25">
      <c r="B116" s="464" t="str">
        <f>IFERROR(IF('Quantities Report'!A115="","",VALUE(SUBSTITUTE('Quantities Report'!A115,"+",""))),"")</f>
        <v/>
      </c>
      <c r="D116" s="461" t="str" cm="1">
        <f t="array" ref="D116">IFERROR(INDEX($B$1:$B$3001, MATCH(1, (ISNUMBER($B$3:$B$3001))*(COUNTIF($D$3:D115, $B$3:$B$3001)=0), 0)+ROW($B$3)-1), "")</f>
        <v/>
      </c>
    </row>
    <row r="117" spans="2:4" x14ac:dyDescent="0.25">
      <c r="B117" s="464" t="str">
        <f>IFERROR(IF('Quantities Report'!A116="","",VALUE(SUBSTITUTE('Quantities Report'!A116,"+",""))),"")</f>
        <v/>
      </c>
      <c r="D117" s="461" t="str" cm="1">
        <f t="array" ref="D117">IFERROR(INDEX($B$1:$B$3001, MATCH(1, (ISNUMBER($B$3:$B$3001))*(COUNTIF($D$3:D116, $B$3:$B$3001)=0), 0)+ROW($B$3)-1), "")</f>
        <v/>
      </c>
    </row>
    <row r="118" spans="2:4" x14ac:dyDescent="0.25">
      <c r="B118" s="464" t="str">
        <f>IFERROR(IF('Quantities Report'!A117="","",VALUE(SUBSTITUTE('Quantities Report'!A117,"+",""))),"")</f>
        <v/>
      </c>
      <c r="D118" s="461" t="str" cm="1">
        <f t="array" ref="D118">IFERROR(INDEX($B$1:$B$3001, MATCH(1, (ISNUMBER($B$3:$B$3001))*(COUNTIF($D$3:D117, $B$3:$B$3001)=0), 0)+ROW($B$3)-1), "")</f>
        <v/>
      </c>
    </row>
    <row r="119" spans="2:4" x14ac:dyDescent="0.25">
      <c r="B119" s="464" t="str">
        <f>IFERROR(IF('Quantities Report'!A118="","",VALUE(SUBSTITUTE('Quantities Report'!A118,"+",""))),"")</f>
        <v/>
      </c>
      <c r="D119" s="461" t="str" cm="1">
        <f t="array" ref="D119">IFERROR(INDEX($B$1:$B$3001, MATCH(1, (ISNUMBER($B$3:$B$3001))*(COUNTIF($D$3:D118, $B$3:$B$3001)=0), 0)+ROW($B$3)-1), "")</f>
        <v/>
      </c>
    </row>
    <row r="120" spans="2:4" x14ac:dyDescent="0.25">
      <c r="B120" s="464" t="str">
        <f>IFERROR(IF('Quantities Report'!A119="","",VALUE(SUBSTITUTE('Quantities Report'!A119,"+",""))),"")</f>
        <v/>
      </c>
      <c r="D120" s="461" t="str" cm="1">
        <f t="array" ref="D120">IFERROR(INDEX($B$1:$B$3001, MATCH(1, (ISNUMBER($B$3:$B$3001))*(COUNTIF($D$3:D119, $B$3:$B$3001)=0), 0)+ROW($B$3)-1), "")</f>
        <v/>
      </c>
    </row>
    <row r="121" spans="2:4" x14ac:dyDescent="0.25">
      <c r="B121" s="464" t="str">
        <f>IFERROR(IF('Quantities Report'!A120="","",VALUE(SUBSTITUTE('Quantities Report'!A120,"+",""))),"")</f>
        <v/>
      </c>
      <c r="D121" s="461" t="str" cm="1">
        <f t="array" ref="D121">IFERROR(INDEX($B$1:$B$3001, MATCH(1, (ISNUMBER($B$3:$B$3001))*(COUNTIF($D$3:D120, $B$3:$B$3001)=0), 0)+ROW($B$3)-1), "")</f>
        <v/>
      </c>
    </row>
    <row r="122" spans="2:4" x14ac:dyDescent="0.25">
      <c r="B122" s="464" t="str">
        <f>IFERROR(IF('Quantities Report'!A121="","",VALUE(SUBSTITUTE('Quantities Report'!A121,"+",""))),"")</f>
        <v/>
      </c>
      <c r="D122" s="461" t="str" cm="1">
        <f t="array" ref="D122">IFERROR(INDEX($B$1:$B$3001, MATCH(1, (ISNUMBER($B$3:$B$3001))*(COUNTIF($D$3:D121, $B$3:$B$3001)=0), 0)+ROW($B$3)-1), "")</f>
        <v/>
      </c>
    </row>
    <row r="123" spans="2:4" x14ac:dyDescent="0.25">
      <c r="B123" s="464" t="str">
        <f>IFERROR(IF('Quantities Report'!A122="","",VALUE(SUBSTITUTE('Quantities Report'!A122,"+",""))),"")</f>
        <v/>
      </c>
      <c r="D123" s="461" t="str" cm="1">
        <f t="array" ref="D123">IFERROR(INDEX($B$1:$B$3001, MATCH(1, (ISNUMBER($B$3:$B$3001))*(COUNTIF($D$3:D122, $B$3:$B$3001)=0), 0)+ROW($B$3)-1), "")</f>
        <v/>
      </c>
    </row>
    <row r="124" spans="2:4" x14ac:dyDescent="0.25">
      <c r="B124" s="464" t="str">
        <f>IFERROR(IF('Quantities Report'!A123="","",VALUE(SUBSTITUTE('Quantities Report'!A123,"+",""))),"")</f>
        <v/>
      </c>
      <c r="D124" s="461" t="str" cm="1">
        <f t="array" ref="D124">IFERROR(INDEX($B$1:$B$3001, MATCH(1, (ISNUMBER($B$3:$B$3001))*(COUNTIF($D$3:D123, $B$3:$B$3001)=0), 0)+ROW($B$3)-1), "")</f>
        <v/>
      </c>
    </row>
    <row r="125" spans="2:4" x14ac:dyDescent="0.25">
      <c r="B125" s="464" t="str">
        <f>IFERROR(IF('Quantities Report'!A124="","",VALUE(SUBSTITUTE('Quantities Report'!A124,"+",""))),"")</f>
        <v/>
      </c>
      <c r="D125" s="461" t="str" cm="1">
        <f t="array" ref="D125">IFERROR(INDEX($B$1:$B$3001, MATCH(1, (ISNUMBER($B$3:$B$3001))*(COUNTIF($D$3:D124, $B$3:$B$3001)=0), 0)+ROW($B$3)-1), "")</f>
        <v/>
      </c>
    </row>
    <row r="126" spans="2:4" x14ac:dyDescent="0.25">
      <c r="B126" s="464" t="str">
        <f>IFERROR(IF('Quantities Report'!A125="","",VALUE(SUBSTITUTE('Quantities Report'!A125,"+",""))),"")</f>
        <v/>
      </c>
      <c r="D126" s="461" t="str" cm="1">
        <f t="array" ref="D126">IFERROR(INDEX($B$1:$B$3001, MATCH(1, (ISNUMBER($B$3:$B$3001))*(COUNTIF($D$3:D125, $B$3:$B$3001)=0), 0)+ROW($B$3)-1), "")</f>
        <v/>
      </c>
    </row>
    <row r="127" spans="2:4" x14ac:dyDescent="0.25">
      <c r="B127" s="464" t="str">
        <f>IFERROR(IF('Quantities Report'!A126="","",VALUE(SUBSTITUTE('Quantities Report'!A126,"+",""))),"")</f>
        <v/>
      </c>
      <c r="D127" s="461" t="str" cm="1">
        <f t="array" ref="D127">IFERROR(INDEX($B$1:$B$3001, MATCH(1, (ISNUMBER($B$3:$B$3001))*(COUNTIF($D$3:D126, $B$3:$B$3001)=0), 0)+ROW($B$3)-1), "")</f>
        <v/>
      </c>
    </row>
    <row r="128" spans="2:4" x14ac:dyDescent="0.25">
      <c r="B128" s="464" t="str">
        <f>IFERROR(IF('Quantities Report'!A127="","",VALUE(SUBSTITUTE('Quantities Report'!A127,"+",""))),"")</f>
        <v/>
      </c>
      <c r="D128" s="461" t="str" cm="1">
        <f t="array" ref="D128">IFERROR(INDEX($B$1:$B$3001, MATCH(1, (ISNUMBER($B$3:$B$3001))*(COUNTIF($D$3:D127, $B$3:$B$3001)=0), 0)+ROW($B$3)-1), "")</f>
        <v/>
      </c>
    </row>
    <row r="129" spans="2:4" x14ac:dyDescent="0.25">
      <c r="B129" s="464" t="str">
        <f>IFERROR(IF('Quantities Report'!A128="","",VALUE(SUBSTITUTE('Quantities Report'!A128,"+",""))),"")</f>
        <v/>
      </c>
      <c r="D129" s="461" t="str" cm="1">
        <f t="array" ref="D129">IFERROR(INDEX($B$1:$B$3001, MATCH(1, (ISNUMBER($B$3:$B$3001))*(COUNTIF($D$3:D128, $B$3:$B$3001)=0), 0)+ROW($B$3)-1), "")</f>
        <v/>
      </c>
    </row>
    <row r="130" spans="2:4" x14ac:dyDescent="0.25">
      <c r="B130" s="464" t="str">
        <f>IFERROR(IF('Quantities Report'!A129="","",VALUE(SUBSTITUTE('Quantities Report'!A129,"+",""))),"")</f>
        <v/>
      </c>
      <c r="D130" s="461" t="str" cm="1">
        <f t="array" ref="D130">IFERROR(INDEX($B$1:$B$3001, MATCH(1, (ISNUMBER($B$3:$B$3001))*(COUNTIF($D$3:D129, $B$3:$B$3001)=0), 0)+ROW($B$3)-1), "")</f>
        <v/>
      </c>
    </row>
    <row r="131" spans="2:4" x14ac:dyDescent="0.25">
      <c r="B131" s="464" t="str">
        <f>IFERROR(IF('Quantities Report'!A130="","",VALUE(SUBSTITUTE('Quantities Report'!A130,"+",""))),"")</f>
        <v/>
      </c>
      <c r="D131" s="461" t="str" cm="1">
        <f t="array" ref="D131">IFERROR(INDEX($B$1:$B$3001, MATCH(1, (ISNUMBER($B$3:$B$3001))*(COUNTIF($D$3:D130, $B$3:$B$3001)=0), 0)+ROW($B$3)-1), "")</f>
        <v/>
      </c>
    </row>
    <row r="132" spans="2:4" x14ac:dyDescent="0.25">
      <c r="B132" s="464" t="str">
        <f>IFERROR(IF('Quantities Report'!A131="","",VALUE(SUBSTITUTE('Quantities Report'!A131,"+",""))),"")</f>
        <v/>
      </c>
      <c r="D132" s="461" t="str" cm="1">
        <f t="array" ref="D132">IFERROR(INDEX($B$1:$B$3001, MATCH(1, (ISNUMBER($B$3:$B$3001))*(COUNTIF($D$3:D131, $B$3:$B$3001)=0), 0)+ROW($B$3)-1), "")</f>
        <v/>
      </c>
    </row>
    <row r="133" spans="2:4" x14ac:dyDescent="0.25">
      <c r="B133" s="464" t="str">
        <f>IFERROR(IF('Quantities Report'!A132="","",VALUE(SUBSTITUTE('Quantities Report'!A132,"+",""))),"")</f>
        <v/>
      </c>
      <c r="D133" s="461" t="str" cm="1">
        <f t="array" ref="D133">IFERROR(INDEX($B$1:$B$3001, MATCH(1, (ISNUMBER($B$3:$B$3001))*(COUNTIF($D$3:D132, $B$3:$B$3001)=0), 0)+ROW($B$3)-1), "")</f>
        <v/>
      </c>
    </row>
    <row r="134" spans="2:4" x14ac:dyDescent="0.25">
      <c r="B134" s="464" t="str">
        <f>IFERROR(IF('Quantities Report'!A133="","",VALUE(SUBSTITUTE('Quantities Report'!A133,"+",""))),"")</f>
        <v/>
      </c>
      <c r="D134" s="461" t="str" cm="1">
        <f t="array" ref="D134">IFERROR(INDEX($B$1:$B$3001, MATCH(1, (ISNUMBER($B$3:$B$3001))*(COUNTIF($D$3:D133, $B$3:$B$3001)=0), 0)+ROW($B$3)-1), "")</f>
        <v/>
      </c>
    </row>
    <row r="135" spans="2:4" x14ac:dyDescent="0.25">
      <c r="B135" s="464" t="str">
        <f>IFERROR(IF('Quantities Report'!A134="","",VALUE(SUBSTITUTE('Quantities Report'!A134,"+",""))),"")</f>
        <v/>
      </c>
      <c r="D135" s="461" t="str" cm="1">
        <f t="array" ref="D135">IFERROR(INDEX($B$1:$B$3001, MATCH(1, (ISNUMBER($B$3:$B$3001))*(COUNTIF($D$3:D134, $B$3:$B$3001)=0), 0)+ROW($B$3)-1), "")</f>
        <v/>
      </c>
    </row>
    <row r="136" spans="2:4" x14ac:dyDescent="0.25">
      <c r="B136" s="464" t="str">
        <f>IFERROR(IF('Quantities Report'!A135="","",VALUE(SUBSTITUTE('Quantities Report'!A135,"+",""))),"")</f>
        <v/>
      </c>
      <c r="D136" s="461" t="str" cm="1">
        <f t="array" ref="D136">IFERROR(INDEX($B$1:$B$3001, MATCH(1, (ISNUMBER($B$3:$B$3001))*(COUNTIF($D$3:D135, $B$3:$B$3001)=0), 0)+ROW($B$3)-1), "")</f>
        <v/>
      </c>
    </row>
    <row r="137" spans="2:4" x14ac:dyDescent="0.25">
      <c r="B137" s="464" t="str">
        <f>IFERROR(IF('Quantities Report'!A136="","",VALUE(SUBSTITUTE('Quantities Report'!A136,"+",""))),"")</f>
        <v/>
      </c>
      <c r="D137" s="461" t="str" cm="1">
        <f t="array" ref="D137">IFERROR(INDEX($B$1:$B$3001, MATCH(1, (ISNUMBER($B$3:$B$3001))*(COUNTIF($D$3:D136, $B$3:$B$3001)=0), 0)+ROW($B$3)-1), "")</f>
        <v/>
      </c>
    </row>
    <row r="138" spans="2:4" x14ac:dyDescent="0.25">
      <c r="B138" s="464" t="str">
        <f>IFERROR(IF('Quantities Report'!A137="","",VALUE(SUBSTITUTE('Quantities Report'!A137,"+",""))),"")</f>
        <v/>
      </c>
      <c r="D138" s="461" t="str" cm="1">
        <f t="array" ref="D138">IFERROR(INDEX($B$1:$B$3001, MATCH(1, (ISNUMBER($B$3:$B$3001))*(COUNTIF($D$3:D137, $B$3:$B$3001)=0), 0)+ROW($B$3)-1), "")</f>
        <v/>
      </c>
    </row>
    <row r="139" spans="2:4" x14ac:dyDescent="0.25">
      <c r="B139" s="464" t="str">
        <f>IFERROR(IF('Quantities Report'!A138="","",VALUE(SUBSTITUTE('Quantities Report'!A138,"+",""))),"")</f>
        <v/>
      </c>
      <c r="D139" s="461" t="str" cm="1">
        <f t="array" ref="D139">IFERROR(INDEX($B$1:$B$3001, MATCH(1, (ISNUMBER($B$3:$B$3001))*(COUNTIF($D$3:D138, $B$3:$B$3001)=0), 0)+ROW($B$3)-1), "")</f>
        <v/>
      </c>
    </row>
    <row r="140" spans="2:4" x14ac:dyDescent="0.25">
      <c r="B140" s="464" t="str">
        <f>IFERROR(IF('Quantities Report'!A139="","",VALUE(SUBSTITUTE('Quantities Report'!A139,"+",""))),"")</f>
        <v/>
      </c>
      <c r="D140" s="461" t="str" cm="1">
        <f t="array" ref="D140">IFERROR(INDEX($B$1:$B$3001, MATCH(1, (ISNUMBER($B$3:$B$3001))*(COUNTIF($D$3:D139, $B$3:$B$3001)=0), 0)+ROW($B$3)-1), "")</f>
        <v/>
      </c>
    </row>
    <row r="141" spans="2:4" x14ac:dyDescent="0.25">
      <c r="B141" s="464" t="str">
        <f>IFERROR(IF('Quantities Report'!A140="","",VALUE(SUBSTITUTE('Quantities Report'!A140,"+",""))),"")</f>
        <v/>
      </c>
      <c r="D141" s="461" t="str" cm="1">
        <f t="array" ref="D141">IFERROR(INDEX($B$1:$B$3001, MATCH(1, (ISNUMBER($B$3:$B$3001))*(COUNTIF($D$3:D140, $B$3:$B$3001)=0), 0)+ROW($B$3)-1), "")</f>
        <v/>
      </c>
    </row>
    <row r="142" spans="2:4" x14ac:dyDescent="0.25">
      <c r="B142" s="464" t="str">
        <f>IFERROR(IF('Quantities Report'!A141="","",VALUE(SUBSTITUTE('Quantities Report'!A141,"+",""))),"")</f>
        <v/>
      </c>
      <c r="D142" s="461" t="str" cm="1">
        <f t="array" ref="D142">IFERROR(INDEX($B$1:$B$3001, MATCH(1, (ISNUMBER($B$3:$B$3001))*(COUNTIF($D$3:D141, $B$3:$B$3001)=0), 0)+ROW($B$3)-1), "")</f>
        <v/>
      </c>
    </row>
    <row r="143" spans="2:4" x14ac:dyDescent="0.25">
      <c r="B143" s="464" t="str">
        <f>IFERROR(IF('Quantities Report'!A142="","",VALUE(SUBSTITUTE('Quantities Report'!A142,"+",""))),"")</f>
        <v/>
      </c>
      <c r="D143" s="461" t="str" cm="1">
        <f t="array" ref="D143">IFERROR(INDEX($B$1:$B$3001, MATCH(1, (ISNUMBER($B$3:$B$3001))*(COUNTIF($D$3:D142, $B$3:$B$3001)=0), 0)+ROW($B$3)-1), "")</f>
        <v/>
      </c>
    </row>
    <row r="144" spans="2:4" x14ac:dyDescent="0.25">
      <c r="B144" s="464" t="str">
        <f>IFERROR(IF('Quantities Report'!A143="","",VALUE(SUBSTITUTE('Quantities Report'!A143,"+",""))),"")</f>
        <v/>
      </c>
      <c r="D144" s="461" t="str" cm="1">
        <f t="array" ref="D144">IFERROR(INDEX($B$1:$B$3001, MATCH(1, (ISNUMBER($B$3:$B$3001))*(COUNTIF($D$3:D143, $B$3:$B$3001)=0), 0)+ROW($B$3)-1), "")</f>
        <v/>
      </c>
    </row>
    <row r="145" spans="2:4" x14ac:dyDescent="0.25">
      <c r="B145" s="464" t="str">
        <f>IFERROR(IF('Quantities Report'!A144="","",VALUE(SUBSTITUTE('Quantities Report'!A144,"+",""))),"")</f>
        <v/>
      </c>
      <c r="D145" s="461" t="str" cm="1">
        <f t="array" ref="D145">IFERROR(INDEX($B$1:$B$3001, MATCH(1, (ISNUMBER($B$3:$B$3001))*(COUNTIF($D$3:D144, $B$3:$B$3001)=0), 0)+ROW($B$3)-1), "")</f>
        <v/>
      </c>
    </row>
    <row r="146" spans="2:4" x14ac:dyDescent="0.25">
      <c r="B146" s="464" t="str">
        <f>IFERROR(IF('Quantities Report'!A145="","",VALUE(SUBSTITUTE('Quantities Report'!A145,"+",""))),"")</f>
        <v/>
      </c>
      <c r="D146" s="461" t="str" cm="1">
        <f t="array" ref="D146">IFERROR(INDEX($B$1:$B$3001, MATCH(1, (ISNUMBER($B$3:$B$3001))*(COUNTIF($D$3:D145, $B$3:$B$3001)=0), 0)+ROW($B$3)-1), "")</f>
        <v/>
      </c>
    </row>
    <row r="147" spans="2:4" x14ac:dyDescent="0.25">
      <c r="B147" s="464" t="str">
        <f>IFERROR(IF('Quantities Report'!A146="","",VALUE(SUBSTITUTE('Quantities Report'!A146,"+",""))),"")</f>
        <v/>
      </c>
      <c r="D147" s="461" t="str" cm="1">
        <f t="array" ref="D147">IFERROR(INDEX($B$1:$B$3001, MATCH(1, (ISNUMBER($B$3:$B$3001))*(COUNTIF($D$3:D146, $B$3:$B$3001)=0), 0)+ROW($B$3)-1), "")</f>
        <v/>
      </c>
    </row>
    <row r="148" spans="2:4" x14ac:dyDescent="0.25">
      <c r="B148" s="464" t="str">
        <f>IFERROR(IF('Quantities Report'!A147="","",VALUE(SUBSTITUTE('Quantities Report'!A147,"+",""))),"")</f>
        <v/>
      </c>
      <c r="D148" s="461" t="str" cm="1">
        <f t="array" ref="D148">IFERROR(INDEX($B$1:$B$3001, MATCH(1, (ISNUMBER($B$3:$B$3001))*(COUNTIF($D$3:D147, $B$3:$B$3001)=0), 0)+ROW($B$3)-1), "")</f>
        <v/>
      </c>
    </row>
    <row r="149" spans="2:4" x14ac:dyDescent="0.25">
      <c r="B149" s="464" t="str">
        <f>IFERROR(IF('Quantities Report'!A148="","",VALUE(SUBSTITUTE('Quantities Report'!A148,"+",""))),"")</f>
        <v/>
      </c>
      <c r="D149" s="461" t="str" cm="1">
        <f t="array" ref="D149">IFERROR(INDEX($B$1:$B$3001, MATCH(1, (ISNUMBER($B$3:$B$3001))*(COUNTIF($D$3:D148, $B$3:$B$3001)=0), 0)+ROW($B$3)-1), "")</f>
        <v/>
      </c>
    </row>
    <row r="150" spans="2:4" x14ac:dyDescent="0.25">
      <c r="B150" s="464" t="str">
        <f>IFERROR(IF('Quantities Report'!A149="","",VALUE(SUBSTITUTE('Quantities Report'!A149,"+",""))),"")</f>
        <v/>
      </c>
      <c r="D150" s="557" t="str" cm="1">
        <f t="array" ref="D150">IFERROR(INDEX($B$1:$B$3001, MATCH(1, (ISNUMBER($B$3:$B$3001))*(COUNTIF($D$3:D149, $B$3:$B$3001)=0), 0)+ROW($B$3)-1), "")</f>
        <v/>
      </c>
    </row>
    <row r="151" spans="2:4" ht="15.75" thickBot="1" x14ac:dyDescent="0.3">
      <c r="B151" s="464" t="str">
        <f>IFERROR(IF('Quantities Report'!A150="","",VALUE(SUBSTITUTE('Quantities Report'!A150,"+",""))),"")</f>
        <v/>
      </c>
      <c r="D151" s="558" t="str" cm="1">
        <f t="array" ref="D151">IFERROR(INDEX($B$1:$B$3001, MATCH(1, (ISNUMBER($B$3:$B$3001))*(COUNTIF($D$3:D150, $B$3:$B$3001)=0), 0)+ROW($B$3)-1), "")</f>
        <v/>
      </c>
    </row>
    <row r="152" spans="2:4" x14ac:dyDescent="0.25">
      <c r="B152" s="464" t="str">
        <f>IFERROR(IF('Quantities Report'!A151="","",VALUE(SUBSTITUTE('Quantities Report'!A151,"+",""))),"")</f>
        <v/>
      </c>
    </row>
    <row r="153" spans="2:4" x14ac:dyDescent="0.25">
      <c r="B153" s="464" t="str">
        <f>IFERROR(IF('Quantities Report'!A152="","",VALUE(SUBSTITUTE('Quantities Report'!A152,"+",""))),"")</f>
        <v/>
      </c>
    </row>
    <row r="154" spans="2:4" x14ac:dyDescent="0.25">
      <c r="B154" s="464" t="str">
        <f>IFERROR(IF('Quantities Report'!A153="","",VALUE(SUBSTITUTE('Quantities Report'!A153,"+",""))),"")</f>
        <v/>
      </c>
    </row>
    <row r="155" spans="2:4" x14ac:dyDescent="0.25">
      <c r="B155" s="464" t="str">
        <f>IFERROR(IF('Quantities Report'!A154="","",VALUE(SUBSTITUTE('Quantities Report'!A154,"+",""))),"")</f>
        <v/>
      </c>
    </row>
    <row r="156" spans="2:4" x14ac:dyDescent="0.25">
      <c r="B156" s="464" t="str">
        <f>IFERROR(IF('Quantities Report'!A155="","",VALUE(SUBSTITUTE('Quantities Report'!A155,"+",""))),"")</f>
        <v/>
      </c>
    </row>
    <row r="157" spans="2:4" x14ac:dyDescent="0.25">
      <c r="B157" s="464" t="str">
        <f>IFERROR(IF('Quantities Report'!A156="","",VALUE(SUBSTITUTE('Quantities Report'!A156,"+",""))),"")</f>
        <v/>
      </c>
    </row>
    <row r="158" spans="2:4" x14ac:dyDescent="0.25">
      <c r="B158" s="464" t="str">
        <f>IFERROR(IF('Quantities Report'!A157="","",VALUE(SUBSTITUTE('Quantities Report'!A157,"+",""))),"")</f>
        <v/>
      </c>
    </row>
    <row r="159" spans="2:4" x14ac:dyDescent="0.25">
      <c r="B159" s="464" t="str">
        <f>IFERROR(IF('Quantities Report'!A158="","",VALUE(SUBSTITUTE('Quantities Report'!A158,"+",""))),"")</f>
        <v/>
      </c>
    </row>
    <row r="160" spans="2:4" x14ac:dyDescent="0.25">
      <c r="B160" s="464" t="str">
        <f>IFERROR(IF('Quantities Report'!A159="","",VALUE(SUBSTITUTE('Quantities Report'!A159,"+",""))),"")</f>
        <v/>
      </c>
    </row>
    <row r="161" spans="2:2" x14ac:dyDescent="0.25">
      <c r="B161" s="464" t="str">
        <f>IFERROR(IF('Quantities Report'!A160="","",VALUE(SUBSTITUTE('Quantities Report'!A160,"+",""))),"")</f>
        <v/>
      </c>
    </row>
    <row r="162" spans="2:2" x14ac:dyDescent="0.25">
      <c r="B162" s="464" t="str">
        <f>IFERROR(IF('Quantities Report'!A161="","",VALUE(SUBSTITUTE('Quantities Report'!A161,"+",""))),"")</f>
        <v/>
      </c>
    </row>
    <row r="163" spans="2:2" x14ac:dyDescent="0.25">
      <c r="B163" s="464" t="str">
        <f>IFERROR(IF('Quantities Report'!A162="","",VALUE(SUBSTITUTE('Quantities Report'!A162,"+",""))),"")</f>
        <v/>
      </c>
    </row>
    <row r="164" spans="2:2" x14ac:dyDescent="0.25">
      <c r="B164" s="464" t="str">
        <f>IFERROR(IF('Quantities Report'!A163="","",VALUE(SUBSTITUTE('Quantities Report'!A163,"+",""))),"")</f>
        <v/>
      </c>
    </row>
    <row r="165" spans="2:2" x14ac:dyDescent="0.25">
      <c r="B165" s="464" t="str">
        <f>IFERROR(IF('Quantities Report'!A164="","",VALUE(SUBSTITUTE('Quantities Report'!A164,"+",""))),"")</f>
        <v/>
      </c>
    </row>
    <row r="166" spans="2:2" x14ac:dyDescent="0.25">
      <c r="B166" s="464" t="str">
        <f>IFERROR(IF('Quantities Report'!A165="","",VALUE(SUBSTITUTE('Quantities Report'!A165,"+",""))),"")</f>
        <v/>
      </c>
    </row>
    <row r="167" spans="2:2" x14ac:dyDescent="0.25">
      <c r="B167" s="464" t="str">
        <f>IFERROR(IF('Quantities Report'!A166="","",VALUE(SUBSTITUTE('Quantities Report'!A166,"+",""))),"")</f>
        <v/>
      </c>
    </row>
    <row r="168" spans="2:2" x14ac:dyDescent="0.25">
      <c r="B168" s="464" t="str">
        <f>IFERROR(IF('Quantities Report'!A167="","",VALUE(SUBSTITUTE('Quantities Report'!A167,"+",""))),"")</f>
        <v/>
      </c>
    </row>
    <row r="169" spans="2:2" x14ac:dyDescent="0.25">
      <c r="B169" s="464" t="str">
        <f>IFERROR(IF('Quantities Report'!A168="","",VALUE(SUBSTITUTE('Quantities Report'!A168,"+",""))),"")</f>
        <v/>
      </c>
    </row>
    <row r="170" spans="2:2" x14ac:dyDescent="0.25">
      <c r="B170" s="464" t="str">
        <f>IFERROR(IF('Quantities Report'!A169="","",VALUE(SUBSTITUTE('Quantities Report'!A169,"+",""))),"")</f>
        <v/>
      </c>
    </row>
    <row r="171" spans="2:2" x14ac:dyDescent="0.25">
      <c r="B171" s="464" t="str">
        <f>IFERROR(IF('Quantities Report'!A170="","",VALUE(SUBSTITUTE('Quantities Report'!A170,"+",""))),"")</f>
        <v/>
      </c>
    </row>
    <row r="172" spans="2:2" x14ac:dyDescent="0.25">
      <c r="B172" s="464" t="str">
        <f>IFERROR(IF('Quantities Report'!A171="","",VALUE(SUBSTITUTE('Quantities Report'!A171,"+",""))),"")</f>
        <v/>
      </c>
    </row>
    <row r="173" spans="2:2" x14ac:dyDescent="0.25">
      <c r="B173" s="464" t="str">
        <f>IFERROR(IF('Quantities Report'!A172="","",VALUE(SUBSTITUTE('Quantities Report'!A172,"+",""))),"")</f>
        <v/>
      </c>
    </row>
    <row r="174" spans="2:2" x14ac:dyDescent="0.25">
      <c r="B174" s="464" t="str">
        <f>IFERROR(IF('Quantities Report'!A173="","",VALUE(SUBSTITUTE('Quantities Report'!A173,"+",""))),"")</f>
        <v/>
      </c>
    </row>
    <row r="175" spans="2:2" x14ac:dyDescent="0.25">
      <c r="B175" s="464" t="str">
        <f>IFERROR(IF('Quantities Report'!A174="","",VALUE(SUBSTITUTE('Quantities Report'!A174,"+",""))),"")</f>
        <v/>
      </c>
    </row>
    <row r="176" spans="2:2" x14ac:dyDescent="0.25">
      <c r="B176" s="464" t="str">
        <f>IFERROR(IF('Quantities Report'!A175="","",VALUE(SUBSTITUTE('Quantities Report'!A175,"+",""))),"")</f>
        <v/>
      </c>
    </row>
    <row r="177" spans="2:2" x14ac:dyDescent="0.25">
      <c r="B177" s="464" t="str">
        <f>IFERROR(IF('Quantities Report'!A176="","",VALUE(SUBSTITUTE('Quantities Report'!A176,"+",""))),"")</f>
        <v/>
      </c>
    </row>
    <row r="178" spans="2:2" x14ac:dyDescent="0.25">
      <c r="B178" s="464" t="str">
        <f>IFERROR(IF('Quantities Report'!A177="","",VALUE(SUBSTITUTE('Quantities Report'!A177,"+",""))),"")</f>
        <v/>
      </c>
    </row>
    <row r="179" spans="2:2" x14ac:dyDescent="0.25">
      <c r="B179" s="464" t="str">
        <f>IFERROR(IF('Quantities Report'!A178="","",VALUE(SUBSTITUTE('Quantities Report'!A178,"+",""))),"")</f>
        <v/>
      </c>
    </row>
    <row r="180" spans="2:2" x14ac:dyDescent="0.25">
      <c r="B180" s="464" t="str">
        <f>IFERROR(IF('Quantities Report'!A179="","",VALUE(SUBSTITUTE('Quantities Report'!A179,"+",""))),"")</f>
        <v/>
      </c>
    </row>
    <row r="181" spans="2:2" x14ac:dyDescent="0.25">
      <c r="B181" s="464" t="str">
        <f>IFERROR(IF('Quantities Report'!A180="","",VALUE(SUBSTITUTE('Quantities Report'!A180,"+",""))),"")</f>
        <v/>
      </c>
    </row>
    <row r="182" spans="2:2" x14ac:dyDescent="0.25">
      <c r="B182" s="464" t="str">
        <f>IFERROR(IF('Quantities Report'!A181="","",VALUE(SUBSTITUTE('Quantities Report'!A181,"+",""))),"")</f>
        <v/>
      </c>
    </row>
    <row r="183" spans="2:2" x14ac:dyDescent="0.25">
      <c r="B183" s="464" t="str">
        <f>IFERROR(IF('Quantities Report'!A182="","",VALUE(SUBSTITUTE('Quantities Report'!A182,"+",""))),"")</f>
        <v/>
      </c>
    </row>
    <row r="184" spans="2:2" x14ac:dyDescent="0.25">
      <c r="B184" s="464" t="str">
        <f>IFERROR(IF('Quantities Report'!A183="","",VALUE(SUBSTITUTE('Quantities Report'!A183,"+",""))),"")</f>
        <v/>
      </c>
    </row>
    <row r="185" spans="2:2" x14ac:dyDescent="0.25">
      <c r="B185" s="464" t="str">
        <f>IFERROR(IF('Quantities Report'!A184="","",VALUE(SUBSTITUTE('Quantities Report'!A184,"+",""))),"")</f>
        <v/>
      </c>
    </row>
    <row r="186" spans="2:2" x14ac:dyDescent="0.25">
      <c r="B186" s="464" t="str">
        <f>IFERROR(IF('Quantities Report'!A185="","",VALUE(SUBSTITUTE('Quantities Report'!A185,"+",""))),"")</f>
        <v/>
      </c>
    </row>
    <row r="187" spans="2:2" x14ac:dyDescent="0.25">
      <c r="B187" s="464" t="str">
        <f>IFERROR(IF('Quantities Report'!A186="","",VALUE(SUBSTITUTE('Quantities Report'!A186,"+",""))),"")</f>
        <v/>
      </c>
    </row>
    <row r="188" spans="2:2" x14ac:dyDescent="0.25">
      <c r="B188" s="464" t="str">
        <f>IFERROR(IF('Quantities Report'!A187="","",VALUE(SUBSTITUTE('Quantities Report'!A187,"+",""))),"")</f>
        <v/>
      </c>
    </row>
    <row r="189" spans="2:2" x14ac:dyDescent="0.25">
      <c r="B189" s="464" t="str">
        <f>IFERROR(IF('Quantities Report'!A188="","",VALUE(SUBSTITUTE('Quantities Report'!A188,"+",""))),"")</f>
        <v/>
      </c>
    </row>
    <row r="190" spans="2:2" x14ac:dyDescent="0.25">
      <c r="B190" s="464" t="str">
        <f>IFERROR(IF('Quantities Report'!A189="","",VALUE(SUBSTITUTE('Quantities Report'!A189,"+",""))),"")</f>
        <v/>
      </c>
    </row>
    <row r="191" spans="2:2" x14ac:dyDescent="0.25">
      <c r="B191" s="464" t="str">
        <f>IFERROR(IF('Quantities Report'!A190="","",VALUE(SUBSTITUTE('Quantities Report'!A190,"+",""))),"")</f>
        <v/>
      </c>
    </row>
    <row r="192" spans="2:2" x14ac:dyDescent="0.25">
      <c r="B192" s="464" t="str">
        <f>IFERROR(IF('Quantities Report'!A191="","",VALUE(SUBSTITUTE('Quantities Report'!A191,"+",""))),"")</f>
        <v/>
      </c>
    </row>
    <row r="193" spans="2:2" x14ac:dyDescent="0.25">
      <c r="B193" s="464" t="str">
        <f>IFERROR(IF('Quantities Report'!A192="","",VALUE(SUBSTITUTE('Quantities Report'!A192,"+",""))),"")</f>
        <v/>
      </c>
    </row>
    <row r="194" spans="2:2" x14ac:dyDescent="0.25">
      <c r="B194" s="464" t="str">
        <f>IFERROR(IF('Quantities Report'!A193="","",VALUE(SUBSTITUTE('Quantities Report'!A193,"+",""))),"")</f>
        <v/>
      </c>
    </row>
    <row r="195" spans="2:2" x14ac:dyDescent="0.25">
      <c r="B195" s="464" t="str">
        <f>IFERROR(IF('Quantities Report'!A194="","",VALUE(SUBSTITUTE('Quantities Report'!A194,"+",""))),"")</f>
        <v/>
      </c>
    </row>
    <row r="196" spans="2:2" x14ac:dyDescent="0.25">
      <c r="B196" s="464" t="str">
        <f>IFERROR(IF('Quantities Report'!A195="","",VALUE(SUBSTITUTE('Quantities Report'!A195,"+",""))),"")</f>
        <v/>
      </c>
    </row>
    <row r="197" spans="2:2" x14ac:dyDescent="0.25">
      <c r="B197" s="464" t="str">
        <f>IFERROR(IF('Quantities Report'!A196="","",VALUE(SUBSTITUTE('Quantities Report'!A196,"+",""))),"")</f>
        <v/>
      </c>
    </row>
    <row r="198" spans="2:2" x14ac:dyDescent="0.25">
      <c r="B198" s="464" t="str">
        <f>IFERROR(IF('Quantities Report'!A197="","",VALUE(SUBSTITUTE('Quantities Report'!A197,"+",""))),"")</f>
        <v/>
      </c>
    </row>
    <row r="199" spans="2:2" x14ac:dyDescent="0.25">
      <c r="B199" s="464" t="str">
        <f>IFERROR(IF('Quantities Report'!A198="","",VALUE(SUBSTITUTE('Quantities Report'!A198,"+",""))),"")</f>
        <v/>
      </c>
    </row>
    <row r="200" spans="2:2" x14ac:dyDescent="0.25">
      <c r="B200" s="464" t="str">
        <f>IFERROR(IF('Quantities Report'!A199="","",VALUE(SUBSTITUTE('Quantities Report'!A199,"+",""))),"")</f>
        <v/>
      </c>
    </row>
    <row r="201" spans="2:2" x14ac:dyDescent="0.25">
      <c r="B201" s="464" t="str">
        <f>IFERROR(IF('Quantities Report'!A200="","",VALUE(SUBSTITUTE('Quantities Report'!A200,"+",""))),"")</f>
        <v/>
      </c>
    </row>
    <row r="202" spans="2:2" x14ac:dyDescent="0.25">
      <c r="B202" s="464" t="str">
        <f>IFERROR(IF('Quantities Report'!A201="","",VALUE(SUBSTITUTE('Quantities Report'!A201,"+",""))),"")</f>
        <v/>
      </c>
    </row>
    <row r="203" spans="2:2" x14ac:dyDescent="0.25">
      <c r="B203" s="464" t="str">
        <f>IFERROR(IF('Quantities Report'!A202="","",VALUE(SUBSTITUTE('Quantities Report'!A202,"+",""))),"")</f>
        <v/>
      </c>
    </row>
    <row r="204" spans="2:2" x14ac:dyDescent="0.25">
      <c r="B204" s="464" t="str">
        <f>IFERROR(IF('Quantities Report'!A203="","",VALUE(SUBSTITUTE('Quantities Report'!A203,"+",""))),"")</f>
        <v/>
      </c>
    </row>
    <row r="205" spans="2:2" x14ac:dyDescent="0.25">
      <c r="B205" s="464" t="str">
        <f>IFERROR(IF('Quantities Report'!A204="","",VALUE(SUBSTITUTE('Quantities Report'!A204,"+",""))),"")</f>
        <v/>
      </c>
    </row>
    <row r="206" spans="2:2" x14ac:dyDescent="0.25">
      <c r="B206" s="464" t="str">
        <f>IFERROR(IF('Quantities Report'!A205="","",VALUE(SUBSTITUTE('Quantities Report'!A205,"+",""))),"")</f>
        <v/>
      </c>
    </row>
    <row r="207" spans="2:2" x14ac:dyDescent="0.25">
      <c r="B207" s="464" t="str">
        <f>IFERROR(IF('Quantities Report'!A206="","",VALUE(SUBSTITUTE('Quantities Report'!A206,"+",""))),"")</f>
        <v/>
      </c>
    </row>
    <row r="208" spans="2:2" x14ac:dyDescent="0.25">
      <c r="B208" s="464" t="str">
        <f>IFERROR(IF('Quantities Report'!A207="","",VALUE(SUBSTITUTE('Quantities Report'!A207,"+",""))),"")</f>
        <v/>
      </c>
    </row>
    <row r="209" spans="2:2" x14ac:dyDescent="0.25">
      <c r="B209" s="464" t="str">
        <f>IFERROR(IF('Quantities Report'!A208="","",VALUE(SUBSTITUTE('Quantities Report'!A208,"+",""))),"")</f>
        <v/>
      </c>
    </row>
    <row r="210" spans="2:2" x14ac:dyDescent="0.25">
      <c r="B210" s="464" t="str">
        <f>IFERROR(IF('Quantities Report'!A209="","",VALUE(SUBSTITUTE('Quantities Report'!A209,"+",""))),"")</f>
        <v/>
      </c>
    </row>
    <row r="211" spans="2:2" x14ac:dyDescent="0.25">
      <c r="B211" s="464" t="str">
        <f>IFERROR(IF('Quantities Report'!A210="","",VALUE(SUBSTITUTE('Quantities Report'!A210,"+",""))),"")</f>
        <v/>
      </c>
    </row>
    <row r="212" spans="2:2" x14ac:dyDescent="0.25">
      <c r="B212" s="464" t="str">
        <f>IFERROR(IF('Quantities Report'!A211="","",VALUE(SUBSTITUTE('Quantities Report'!A211,"+",""))),"")</f>
        <v/>
      </c>
    </row>
    <row r="213" spans="2:2" x14ac:dyDescent="0.25">
      <c r="B213" s="464" t="str">
        <f>IFERROR(IF('Quantities Report'!A212="","",VALUE(SUBSTITUTE('Quantities Report'!A212,"+",""))),"")</f>
        <v/>
      </c>
    </row>
    <row r="214" spans="2:2" x14ac:dyDescent="0.25">
      <c r="B214" s="464" t="str">
        <f>IFERROR(IF('Quantities Report'!A213="","",VALUE(SUBSTITUTE('Quantities Report'!A213,"+",""))),"")</f>
        <v/>
      </c>
    </row>
    <row r="215" spans="2:2" x14ac:dyDescent="0.25">
      <c r="B215" s="464" t="str">
        <f>IFERROR(IF('Quantities Report'!A214="","",VALUE(SUBSTITUTE('Quantities Report'!A214,"+",""))),"")</f>
        <v/>
      </c>
    </row>
    <row r="216" spans="2:2" x14ac:dyDescent="0.25">
      <c r="B216" s="464" t="str">
        <f>IFERROR(IF('Quantities Report'!A215="","",VALUE(SUBSTITUTE('Quantities Report'!A215,"+",""))),"")</f>
        <v/>
      </c>
    </row>
    <row r="217" spans="2:2" x14ac:dyDescent="0.25">
      <c r="B217" s="464" t="str">
        <f>IFERROR(IF('Quantities Report'!A216="","",VALUE(SUBSTITUTE('Quantities Report'!A216,"+",""))),"")</f>
        <v/>
      </c>
    </row>
    <row r="218" spans="2:2" x14ac:dyDescent="0.25">
      <c r="B218" s="464" t="str">
        <f>IFERROR(IF('Quantities Report'!A217="","",VALUE(SUBSTITUTE('Quantities Report'!A217,"+",""))),"")</f>
        <v/>
      </c>
    </row>
    <row r="219" spans="2:2" x14ac:dyDescent="0.25">
      <c r="B219" s="464" t="str">
        <f>IFERROR(IF('Quantities Report'!A218="","",VALUE(SUBSTITUTE('Quantities Report'!A218,"+",""))),"")</f>
        <v/>
      </c>
    </row>
    <row r="220" spans="2:2" x14ac:dyDescent="0.25">
      <c r="B220" s="464" t="str">
        <f>IFERROR(IF('Quantities Report'!A219="","",VALUE(SUBSTITUTE('Quantities Report'!A219,"+",""))),"")</f>
        <v/>
      </c>
    </row>
    <row r="221" spans="2:2" x14ac:dyDescent="0.25">
      <c r="B221" s="464" t="str">
        <f>IFERROR(IF('Quantities Report'!A220="","",VALUE(SUBSTITUTE('Quantities Report'!A220,"+",""))),"")</f>
        <v/>
      </c>
    </row>
    <row r="222" spans="2:2" x14ac:dyDescent="0.25">
      <c r="B222" s="464" t="str">
        <f>IFERROR(IF('Quantities Report'!A221="","",VALUE(SUBSTITUTE('Quantities Report'!A221,"+",""))),"")</f>
        <v/>
      </c>
    </row>
    <row r="223" spans="2:2" x14ac:dyDescent="0.25">
      <c r="B223" s="464" t="str">
        <f>IFERROR(IF('Quantities Report'!A222="","",VALUE(SUBSTITUTE('Quantities Report'!A222,"+",""))),"")</f>
        <v/>
      </c>
    </row>
    <row r="224" spans="2:2" x14ac:dyDescent="0.25">
      <c r="B224" s="464" t="str">
        <f>IFERROR(IF('Quantities Report'!A223="","",VALUE(SUBSTITUTE('Quantities Report'!A223,"+",""))),"")</f>
        <v/>
      </c>
    </row>
    <row r="225" spans="2:2" x14ac:dyDescent="0.25">
      <c r="B225" s="464" t="str">
        <f>IFERROR(IF('Quantities Report'!A224="","",VALUE(SUBSTITUTE('Quantities Report'!A224,"+",""))),"")</f>
        <v/>
      </c>
    </row>
    <row r="226" spans="2:2" x14ac:dyDescent="0.25">
      <c r="B226" s="464" t="str">
        <f>IFERROR(IF('Quantities Report'!A225="","",VALUE(SUBSTITUTE('Quantities Report'!A225,"+",""))),"")</f>
        <v/>
      </c>
    </row>
    <row r="227" spans="2:2" x14ac:dyDescent="0.25">
      <c r="B227" s="464" t="str">
        <f>IFERROR(IF('Quantities Report'!A226="","",VALUE(SUBSTITUTE('Quantities Report'!A226,"+",""))),"")</f>
        <v/>
      </c>
    </row>
    <row r="228" spans="2:2" x14ac:dyDescent="0.25">
      <c r="B228" s="464" t="str">
        <f>IFERROR(IF('Quantities Report'!A227="","",VALUE(SUBSTITUTE('Quantities Report'!A227,"+",""))),"")</f>
        <v/>
      </c>
    </row>
    <row r="229" spans="2:2" x14ac:dyDescent="0.25">
      <c r="B229" s="464" t="str">
        <f>IFERROR(IF('Quantities Report'!A228="","",VALUE(SUBSTITUTE('Quantities Report'!A228,"+",""))),"")</f>
        <v/>
      </c>
    </row>
    <row r="230" spans="2:2" x14ac:dyDescent="0.25">
      <c r="B230" s="464" t="str">
        <f>IFERROR(IF('Quantities Report'!A229="","",VALUE(SUBSTITUTE('Quantities Report'!A229,"+",""))),"")</f>
        <v/>
      </c>
    </row>
    <row r="231" spans="2:2" x14ac:dyDescent="0.25">
      <c r="B231" s="464" t="str">
        <f>IFERROR(IF('Quantities Report'!A230="","",VALUE(SUBSTITUTE('Quantities Report'!A230,"+",""))),"")</f>
        <v/>
      </c>
    </row>
    <row r="232" spans="2:2" x14ac:dyDescent="0.25">
      <c r="B232" s="464" t="str">
        <f>IFERROR(IF('Quantities Report'!A231="","",VALUE(SUBSTITUTE('Quantities Report'!A231,"+",""))),"")</f>
        <v/>
      </c>
    </row>
    <row r="233" spans="2:2" x14ac:dyDescent="0.25">
      <c r="B233" s="464" t="str">
        <f>IFERROR(IF('Quantities Report'!A232="","",VALUE(SUBSTITUTE('Quantities Report'!A232,"+",""))),"")</f>
        <v/>
      </c>
    </row>
    <row r="234" spans="2:2" x14ac:dyDescent="0.25">
      <c r="B234" s="464" t="str">
        <f>IFERROR(IF('Quantities Report'!A233="","",VALUE(SUBSTITUTE('Quantities Report'!A233,"+",""))),"")</f>
        <v/>
      </c>
    </row>
    <row r="235" spans="2:2" x14ac:dyDescent="0.25">
      <c r="B235" s="464" t="str">
        <f>IFERROR(IF('Quantities Report'!A234="","",VALUE(SUBSTITUTE('Quantities Report'!A234,"+",""))),"")</f>
        <v/>
      </c>
    </row>
    <row r="236" spans="2:2" x14ac:dyDescent="0.25">
      <c r="B236" s="464" t="str">
        <f>IFERROR(IF('Quantities Report'!A235="","",VALUE(SUBSTITUTE('Quantities Report'!A235,"+",""))),"")</f>
        <v/>
      </c>
    </row>
    <row r="237" spans="2:2" x14ac:dyDescent="0.25">
      <c r="B237" s="464" t="str">
        <f>IFERROR(IF('Quantities Report'!A236="","",VALUE(SUBSTITUTE('Quantities Report'!A236,"+",""))),"")</f>
        <v/>
      </c>
    </row>
    <row r="238" spans="2:2" x14ac:dyDescent="0.25">
      <c r="B238" s="464" t="str">
        <f>IFERROR(IF('Quantities Report'!A237="","",VALUE(SUBSTITUTE('Quantities Report'!A237,"+",""))),"")</f>
        <v/>
      </c>
    </row>
    <row r="239" spans="2:2" x14ac:dyDescent="0.25">
      <c r="B239" s="464" t="str">
        <f>IFERROR(IF('Quantities Report'!A238="","",VALUE(SUBSTITUTE('Quantities Report'!A238,"+",""))),"")</f>
        <v/>
      </c>
    </row>
    <row r="240" spans="2:2" x14ac:dyDescent="0.25">
      <c r="B240" s="464" t="str">
        <f>IFERROR(IF('Quantities Report'!A239="","",VALUE(SUBSTITUTE('Quantities Report'!A239,"+",""))),"")</f>
        <v/>
      </c>
    </row>
    <row r="241" spans="2:2" x14ac:dyDescent="0.25">
      <c r="B241" s="464" t="str">
        <f>IFERROR(IF('Quantities Report'!A240="","",VALUE(SUBSTITUTE('Quantities Report'!A240,"+",""))),"")</f>
        <v/>
      </c>
    </row>
    <row r="242" spans="2:2" x14ac:dyDescent="0.25">
      <c r="B242" s="464" t="str">
        <f>IFERROR(IF('Quantities Report'!A241="","",VALUE(SUBSTITUTE('Quantities Report'!A241,"+",""))),"")</f>
        <v/>
      </c>
    </row>
    <row r="243" spans="2:2" x14ac:dyDescent="0.25">
      <c r="B243" s="464" t="str">
        <f>IFERROR(IF('Quantities Report'!A242="","",VALUE(SUBSTITUTE('Quantities Report'!A242,"+",""))),"")</f>
        <v/>
      </c>
    </row>
    <row r="244" spans="2:2" x14ac:dyDescent="0.25">
      <c r="B244" s="464" t="str">
        <f>IFERROR(IF('Quantities Report'!A243="","",VALUE(SUBSTITUTE('Quantities Report'!A243,"+",""))),"")</f>
        <v/>
      </c>
    </row>
    <row r="245" spans="2:2" x14ac:dyDescent="0.25">
      <c r="B245" s="464" t="str">
        <f>IFERROR(IF('Quantities Report'!A244="","",VALUE(SUBSTITUTE('Quantities Report'!A244,"+",""))),"")</f>
        <v/>
      </c>
    </row>
    <row r="246" spans="2:2" x14ac:dyDescent="0.25">
      <c r="B246" s="464" t="str">
        <f>IFERROR(IF('Quantities Report'!A245="","",VALUE(SUBSTITUTE('Quantities Report'!A245,"+",""))),"")</f>
        <v/>
      </c>
    </row>
    <row r="247" spans="2:2" x14ac:dyDescent="0.25">
      <c r="B247" s="464" t="str">
        <f>IFERROR(IF('Quantities Report'!A246="","",VALUE(SUBSTITUTE('Quantities Report'!A246,"+",""))),"")</f>
        <v/>
      </c>
    </row>
    <row r="248" spans="2:2" x14ac:dyDescent="0.25">
      <c r="B248" s="464" t="str">
        <f>IFERROR(IF('Quantities Report'!A247="","",VALUE(SUBSTITUTE('Quantities Report'!A247,"+",""))),"")</f>
        <v/>
      </c>
    </row>
    <row r="249" spans="2:2" x14ac:dyDescent="0.25">
      <c r="B249" s="464" t="str">
        <f>IFERROR(IF('Quantities Report'!A248="","",VALUE(SUBSTITUTE('Quantities Report'!A248,"+",""))),"")</f>
        <v/>
      </c>
    </row>
    <row r="250" spans="2:2" x14ac:dyDescent="0.25">
      <c r="B250" s="464" t="str">
        <f>IFERROR(IF('Quantities Report'!A249="","",VALUE(SUBSTITUTE('Quantities Report'!A249,"+",""))),"")</f>
        <v/>
      </c>
    </row>
    <row r="251" spans="2:2" x14ac:dyDescent="0.25">
      <c r="B251" s="464" t="str">
        <f>IFERROR(IF('Quantities Report'!A250="","",VALUE(SUBSTITUTE('Quantities Report'!A250,"+",""))),"")</f>
        <v/>
      </c>
    </row>
    <row r="252" spans="2:2" x14ac:dyDescent="0.25">
      <c r="B252" s="464" t="str">
        <f>IFERROR(IF('Quantities Report'!A251="","",VALUE(SUBSTITUTE('Quantities Report'!A251,"+",""))),"")</f>
        <v/>
      </c>
    </row>
    <row r="253" spans="2:2" x14ac:dyDescent="0.25">
      <c r="B253" s="464" t="str">
        <f>IFERROR(IF('Quantities Report'!A252="","",VALUE(SUBSTITUTE('Quantities Report'!A252,"+",""))),"")</f>
        <v/>
      </c>
    </row>
    <row r="254" spans="2:2" x14ac:dyDescent="0.25">
      <c r="B254" s="464" t="str">
        <f>IFERROR(IF('Quantities Report'!A253="","",VALUE(SUBSTITUTE('Quantities Report'!A253,"+",""))),"")</f>
        <v/>
      </c>
    </row>
    <row r="255" spans="2:2" x14ac:dyDescent="0.25">
      <c r="B255" s="464" t="str">
        <f>IFERROR(IF('Quantities Report'!A254="","",VALUE(SUBSTITUTE('Quantities Report'!A254,"+",""))),"")</f>
        <v/>
      </c>
    </row>
    <row r="256" spans="2:2" x14ac:dyDescent="0.25">
      <c r="B256" s="464" t="str">
        <f>IFERROR(IF('Quantities Report'!A255="","",VALUE(SUBSTITUTE('Quantities Report'!A255,"+",""))),"")</f>
        <v/>
      </c>
    </row>
    <row r="257" spans="2:2" x14ac:dyDescent="0.25">
      <c r="B257" s="464" t="str">
        <f>IFERROR(IF('Quantities Report'!A256="","",VALUE(SUBSTITUTE('Quantities Report'!A256,"+",""))),"")</f>
        <v/>
      </c>
    </row>
    <row r="258" spans="2:2" x14ac:dyDescent="0.25">
      <c r="B258" s="464" t="str">
        <f>IFERROR(IF('Quantities Report'!A257="","",VALUE(SUBSTITUTE('Quantities Report'!A257,"+",""))),"")</f>
        <v/>
      </c>
    </row>
    <row r="259" spans="2:2" x14ac:dyDescent="0.25">
      <c r="B259" s="464" t="str">
        <f>IFERROR(IF('Quantities Report'!A258="","",VALUE(SUBSTITUTE('Quantities Report'!A258,"+",""))),"")</f>
        <v/>
      </c>
    </row>
    <row r="260" spans="2:2" x14ac:dyDescent="0.25">
      <c r="B260" s="464" t="str">
        <f>IFERROR(IF('Quantities Report'!A259="","",VALUE(SUBSTITUTE('Quantities Report'!A259,"+",""))),"")</f>
        <v/>
      </c>
    </row>
    <row r="261" spans="2:2" x14ac:dyDescent="0.25">
      <c r="B261" s="464" t="str">
        <f>IFERROR(IF('Quantities Report'!A260="","",VALUE(SUBSTITUTE('Quantities Report'!A260,"+",""))),"")</f>
        <v/>
      </c>
    </row>
    <row r="262" spans="2:2" x14ac:dyDescent="0.25">
      <c r="B262" s="464" t="str">
        <f>IFERROR(IF('Quantities Report'!A261="","",VALUE(SUBSTITUTE('Quantities Report'!A261,"+",""))),"")</f>
        <v/>
      </c>
    </row>
    <row r="263" spans="2:2" x14ac:dyDescent="0.25">
      <c r="B263" s="464" t="str">
        <f>IFERROR(IF('Quantities Report'!A262="","",VALUE(SUBSTITUTE('Quantities Report'!A262,"+",""))),"")</f>
        <v/>
      </c>
    </row>
    <row r="264" spans="2:2" x14ac:dyDescent="0.25">
      <c r="B264" s="464" t="str">
        <f>IFERROR(IF('Quantities Report'!A263="","",VALUE(SUBSTITUTE('Quantities Report'!A263,"+",""))),"")</f>
        <v/>
      </c>
    </row>
    <row r="265" spans="2:2" x14ac:dyDescent="0.25">
      <c r="B265" s="464" t="str">
        <f>IFERROR(IF('Quantities Report'!A264="","",VALUE(SUBSTITUTE('Quantities Report'!A264,"+",""))),"")</f>
        <v/>
      </c>
    </row>
    <row r="266" spans="2:2" x14ac:dyDescent="0.25">
      <c r="B266" s="464" t="str">
        <f>IFERROR(IF('Quantities Report'!A265="","",VALUE(SUBSTITUTE('Quantities Report'!A265,"+",""))),"")</f>
        <v/>
      </c>
    </row>
    <row r="267" spans="2:2" x14ac:dyDescent="0.25">
      <c r="B267" s="464" t="str">
        <f>IFERROR(IF('Quantities Report'!A266="","",VALUE(SUBSTITUTE('Quantities Report'!A266,"+",""))),"")</f>
        <v/>
      </c>
    </row>
    <row r="268" spans="2:2" x14ac:dyDescent="0.25">
      <c r="B268" s="464" t="str">
        <f>IFERROR(IF('Quantities Report'!A267="","",VALUE(SUBSTITUTE('Quantities Report'!A267,"+",""))),"")</f>
        <v/>
      </c>
    </row>
    <row r="269" spans="2:2" x14ac:dyDescent="0.25">
      <c r="B269" s="464" t="str">
        <f>IFERROR(IF('Quantities Report'!A268="","",VALUE(SUBSTITUTE('Quantities Report'!A268,"+",""))),"")</f>
        <v/>
      </c>
    </row>
    <row r="270" spans="2:2" x14ac:dyDescent="0.25">
      <c r="B270" s="464" t="str">
        <f>IFERROR(IF('Quantities Report'!A269="","",VALUE(SUBSTITUTE('Quantities Report'!A269,"+",""))),"")</f>
        <v/>
      </c>
    </row>
    <row r="271" spans="2:2" x14ac:dyDescent="0.25">
      <c r="B271" s="464" t="str">
        <f>IFERROR(IF('Quantities Report'!A270="","",VALUE(SUBSTITUTE('Quantities Report'!A270,"+",""))),"")</f>
        <v/>
      </c>
    </row>
    <row r="272" spans="2:2" x14ac:dyDescent="0.25">
      <c r="B272" s="464" t="str">
        <f>IFERROR(IF('Quantities Report'!A271="","",VALUE(SUBSTITUTE('Quantities Report'!A271,"+",""))),"")</f>
        <v/>
      </c>
    </row>
    <row r="273" spans="2:2" x14ac:dyDescent="0.25">
      <c r="B273" s="464" t="str">
        <f>IFERROR(IF('Quantities Report'!A272="","",VALUE(SUBSTITUTE('Quantities Report'!A272,"+",""))),"")</f>
        <v/>
      </c>
    </row>
    <row r="274" spans="2:2" x14ac:dyDescent="0.25">
      <c r="B274" s="464" t="str">
        <f>IFERROR(IF('Quantities Report'!A273="","",VALUE(SUBSTITUTE('Quantities Report'!A273,"+",""))),"")</f>
        <v/>
      </c>
    </row>
    <row r="275" spans="2:2" x14ac:dyDescent="0.25">
      <c r="B275" s="464" t="str">
        <f>IFERROR(IF('Quantities Report'!A274="","",VALUE(SUBSTITUTE('Quantities Report'!A274,"+",""))),"")</f>
        <v/>
      </c>
    </row>
    <row r="276" spans="2:2" x14ac:dyDescent="0.25">
      <c r="B276" s="464" t="str">
        <f>IFERROR(IF('Quantities Report'!A275="","",VALUE(SUBSTITUTE('Quantities Report'!A275,"+",""))),"")</f>
        <v/>
      </c>
    </row>
    <row r="277" spans="2:2" x14ac:dyDescent="0.25">
      <c r="B277" s="464" t="str">
        <f>IFERROR(IF('Quantities Report'!A276="","",VALUE(SUBSTITUTE('Quantities Report'!A276,"+",""))),"")</f>
        <v/>
      </c>
    </row>
    <row r="278" spans="2:2" x14ac:dyDescent="0.25">
      <c r="B278" s="464" t="str">
        <f>IFERROR(IF('Quantities Report'!A277="","",VALUE(SUBSTITUTE('Quantities Report'!A277,"+",""))),"")</f>
        <v/>
      </c>
    </row>
    <row r="279" spans="2:2" x14ac:dyDescent="0.25">
      <c r="B279" s="464" t="str">
        <f>IFERROR(IF('Quantities Report'!A278="","",VALUE(SUBSTITUTE('Quantities Report'!A278,"+",""))),"")</f>
        <v/>
      </c>
    </row>
    <row r="280" spans="2:2" x14ac:dyDescent="0.25">
      <c r="B280" s="464" t="str">
        <f>IFERROR(IF('Quantities Report'!A279="","",VALUE(SUBSTITUTE('Quantities Report'!A279,"+",""))),"")</f>
        <v/>
      </c>
    </row>
    <row r="281" spans="2:2" x14ac:dyDescent="0.25">
      <c r="B281" s="464" t="str">
        <f>IFERROR(IF('Quantities Report'!A280="","",VALUE(SUBSTITUTE('Quantities Report'!A280,"+",""))),"")</f>
        <v/>
      </c>
    </row>
    <row r="282" spans="2:2" x14ac:dyDescent="0.25">
      <c r="B282" s="464" t="str">
        <f>IFERROR(IF('Quantities Report'!A281="","",VALUE(SUBSTITUTE('Quantities Report'!A281,"+",""))),"")</f>
        <v/>
      </c>
    </row>
    <row r="283" spans="2:2" x14ac:dyDescent="0.25">
      <c r="B283" s="464" t="str">
        <f>IFERROR(IF('Quantities Report'!A282="","",VALUE(SUBSTITUTE('Quantities Report'!A282,"+",""))),"")</f>
        <v/>
      </c>
    </row>
    <row r="284" spans="2:2" x14ac:dyDescent="0.25">
      <c r="B284" s="464" t="str">
        <f>IFERROR(IF('Quantities Report'!A283="","",VALUE(SUBSTITUTE('Quantities Report'!A283,"+",""))),"")</f>
        <v/>
      </c>
    </row>
    <row r="285" spans="2:2" x14ac:dyDescent="0.25">
      <c r="B285" s="464" t="str">
        <f>IFERROR(IF('Quantities Report'!A284="","",VALUE(SUBSTITUTE('Quantities Report'!A284,"+",""))),"")</f>
        <v/>
      </c>
    </row>
    <row r="286" spans="2:2" x14ac:dyDescent="0.25">
      <c r="B286" s="464" t="str">
        <f>IFERROR(IF('Quantities Report'!A285="","",VALUE(SUBSTITUTE('Quantities Report'!A285,"+",""))),"")</f>
        <v/>
      </c>
    </row>
    <row r="287" spans="2:2" x14ac:dyDescent="0.25">
      <c r="B287" s="464" t="str">
        <f>IFERROR(IF('Quantities Report'!A286="","",VALUE(SUBSTITUTE('Quantities Report'!A286,"+",""))),"")</f>
        <v/>
      </c>
    </row>
    <row r="288" spans="2:2" x14ac:dyDescent="0.25">
      <c r="B288" s="464" t="str">
        <f>IFERROR(IF('Quantities Report'!A287="","",VALUE(SUBSTITUTE('Quantities Report'!A287,"+",""))),"")</f>
        <v/>
      </c>
    </row>
    <row r="289" spans="2:2" x14ac:dyDescent="0.25">
      <c r="B289" s="464" t="str">
        <f>IFERROR(IF('Quantities Report'!A288="","",VALUE(SUBSTITUTE('Quantities Report'!A288,"+",""))),"")</f>
        <v/>
      </c>
    </row>
    <row r="290" spans="2:2" x14ac:dyDescent="0.25">
      <c r="B290" s="464" t="str">
        <f>IFERROR(IF('Quantities Report'!A289="","",VALUE(SUBSTITUTE('Quantities Report'!A289,"+",""))),"")</f>
        <v/>
      </c>
    </row>
    <row r="291" spans="2:2" x14ac:dyDescent="0.25">
      <c r="B291" s="464" t="str">
        <f>IFERROR(IF('Quantities Report'!A290="","",VALUE(SUBSTITUTE('Quantities Report'!A290,"+",""))),"")</f>
        <v/>
      </c>
    </row>
    <row r="292" spans="2:2" x14ac:dyDescent="0.25">
      <c r="B292" s="464" t="str">
        <f>IFERROR(IF('Quantities Report'!A291="","",VALUE(SUBSTITUTE('Quantities Report'!A291,"+",""))),"")</f>
        <v/>
      </c>
    </row>
    <row r="293" spans="2:2" x14ac:dyDescent="0.25">
      <c r="B293" s="464" t="str">
        <f>IFERROR(IF('Quantities Report'!A292="","",VALUE(SUBSTITUTE('Quantities Report'!A292,"+",""))),"")</f>
        <v/>
      </c>
    </row>
    <row r="294" spans="2:2" x14ac:dyDescent="0.25">
      <c r="B294" s="464" t="str">
        <f>IFERROR(IF('Quantities Report'!A293="","",VALUE(SUBSTITUTE('Quantities Report'!A293,"+",""))),"")</f>
        <v/>
      </c>
    </row>
    <row r="295" spans="2:2" x14ac:dyDescent="0.25">
      <c r="B295" s="464" t="str">
        <f>IFERROR(IF('Quantities Report'!A294="","",VALUE(SUBSTITUTE('Quantities Report'!A294,"+",""))),"")</f>
        <v/>
      </c>
    </row>
    <row r="296" spans="2:2" x14ac:dyDescent="0.25">
      <c r="B296" s="464" t="str">
        <f>IFERROR(IF('Quantities Report'!A295="","",VALUE(SUBSTITUTE('Quantities Report'!A295,"+",""))),"")</f>
        <v/>
      </c>
    </row>
    <row r="297" spans="2:2" x14ac:dyDescent="0.25">
      <c r="B297" s="464" t="str">
        <f>IFERROR(IF('Quantities Report'!A296="","",VALUE(SUBSTITUTE('Quantities Report'!A296,"+",""))),"")</f>
        <v/>
      </c>
    </row>
    <row r="298" spans="2:2" x14ac:dyDescent="0.25">
      <c r="B298" s="464" t="str">
        <f>IFERROR(IF('Quantities Report'!A297="","",VALUE(SUBSTITUTE('Quantities Report'!A297,"+",""))),"")</f>
        <v/>
      </c>
    </row>
    <row r="299" spans="2:2" x14ac:dyDescent="0.25">
      <c r="B299" s="464" t="str">
        <f>IFERROR(IF('Quantities Report'!A298="","",VALUE(SUBSTITUTE('Quantities Report'!A298,"+",""))),"")</f>
        <v/>
      </c>
    </row>
    <row r="300" spans="2:2" x14ac:dyDescent="0.25">
      <c r="B300" s="464" t="str">
        <f>IFERROR(IF('Quantities Report'!A299="","",VALUE(SUBSTITUTE('Quantities Report'!A299,"+",""))),"")</f>
        <v/>
      </c>
    </row>
    <row r="301" spans="2:2" x14ac:dyDescent="0.25">
      <c r="B301" s="464" t="str">
        <f>IFERROR(IF('Quantities Report'!A300="","",VALUE(SUBSTITUTE('Quantities Report'!A300,"+",""))),"")</f>
        <v/>
      </c>
    </row>
    <row r="302" spans="2:2" x14ac:dyDescent="0.25">
      <c r="B302" s="464" t="str">
        <f>IFERROR(IF('Quantities Report'!A301="","",VALUE(SUBSTITUTE('Quantities Report'!A301,"+",""))),"")</f>
        <v/>
      </c>
    </row>
    <row r="303" spans="2:2" x14ac:dyDescent="0.25">
      <c r="B303" s="464" t="str">
        <f>IFERROR(IF('Quantities Report'!A302="","",VALUE(SUBSTITUTE('Quantities Report'!A302,"+",""))),"")</f>
        <v/>
      </c>
    </row>
    <row r="304" spans="2:2" x14ac:dyDescent="0.25">
      <c r="B304" s="464" t="str">
        <f>IFERROR(IF('Quantities Report'!A303="","",VALUE(SUBSTITUTE('Quantities Report'!A303,"+",""))),"")</f>
        <v/>
      </c>
    </row>
    <row r="305" spans="2:2" x14ac:dyDescent="0.25">
      <c r="B305" s="464" t="str">
        <f>IFERROR(IF('Quantities Report'!A304="","",VALUE(SUBSTITUTE('Quantities Report'!A304,"+",""))),"")</f>
        <v/>
      </c>
    </row>
    <row r="306" spans="2:2" x14ac:dyDescent="0.25">
      <c r="B306" s="464" t="str">
        <f>IFERROR(IF('Quantities Report'!A305="","",VALUE(SUBSTITUTE('Quantities Report'!A305,"+",""))),"")</f>
        <v/>
      </c>
    </row>
    <row r="307" spans="2:2" x14ac:dyDescent="0.25">
      <c r="B307" s="464" t="str">
        <f>IFERROR(IF('Quantities Report'!A306="","",VALUE(SUBSTITUTE('Quantities Report'!A306,"+",""))),"")</f>
        <v/>
      </c>
    </row>
    <row r="308" spans="2:2" x14ac:dyDescent="0.25">
      <c r="B308" s="464" t="str">
        <f>IFERROR(IF('Quantities Report'!A307="","",VALUE(SUBSTITUTE('Quantities Report'!A307,"+",""))),"")</f>
        <v/>
      </c>
    </row>
    <row r="309" spans="2:2" x14ac:dyDescent="0.25">
      <c r="B309" s="464" t="str">
        <f>IFERROR(IF('Quantities Report'!A308="","",VALUE(SUBSTITUTE('Quantities Report'!A308,"+",""))),"")</f>
        <v/>
      </c>
    </row>
    <row r="310" spans="2:2" x14ac:dyDescent="0.25">
      <c r="B310" s="464" t="str">
        <f>IFERROR(IF('Quantities Report'!A309="","",VALUE(SUBSTITUTE('Quantities Report'!A309,"+",""))),"")</f>
        <v/>
      </c>
    </row>
    <row r="311" spans="2:2" x14ac:dyDescent="0.25">
      <c r="B311" s="464" t="str">
        <f>IFERROR(IF('Quantities Report'!A310="","",VALUE(SUBSTITUTE('Quantities Report'!A310,"+",""))),"")</f>
        <v/>
      </c>
    </row>
    <row r="312" spans="2:2" x14ac:dyDescent="0.25">
      <c r="B312" s="464" t="str">
        <f>IFERROR(IF('Quantities Report'!A311="","",VALUE(SUBSTITUTE('Quantities Report'!A311,"+",""))),"")</f>
        <v/>
      </c>
    </row>
    <row r="313" spans="2:2" x14ac:dyDescent="0.25">
      <c r="B313" s="464" t="str">
        <f>IFERROR(IF('Quantities Report'!A312="","",VALUE(SUBSTITUTE('Quantities Report'!A312,"+",""))),"")</f>
        <v/>
      </c>
    </row>
    <row r="314" spans="2:2" x14ac:dyDescent="0.25">
      <c r="B314" s="464" t="str">
        <f>IFERROR(IF('Quantities Report'!A313="","",VALUE(SUBSTITUTE('Quantities Report'!A313,"+",""))),"")</f>
        <v/>
      </c>
    </row>
    <row r="315" spans="2:2" x14ac:dyDescent="0.25">
      <c r="B315" s="464" t="str">
        <f>IFERROR(IF('Quantities Report'!A314="","",VALUE(SUBSTITUTE('Quantities Report'!A314,"+",""))),"")</f>
        <v/>
      </c>
    </row>
    <row r="316" spans="2:2" x14ac:dyDescent="0.25">
      <c r="B316" s="464" t="str">
        <f>IFERROR(IF('Quantities Report'!A315="","",VALUE(SUBSTITUTE('Quantities Report'!A315,"+",""))),"")</f>
        <v/>
      </c>
    </row>
    <row r="317" spans="2:2" x14ac:dyDescent="0.25">
      <c r="B317" s="464" t="str">
        <f>IFERROR(IF('Quantities Report'!A316="","",VALUE(SUBSTITUTE('Quantities Report'!A316,"+",""))),"")</f>
        <v/>
      </c>
    </row>
    <row r="318" spans="2:2" x14ac:dyDescent="0.25">
      <c r="B318" s="464" t="str">
        <f>IFERROR(IF('Quantities Report'!A317="","",VALUE(SUBSTITUTE('Quantities Report'!A317,"+",""))),"")</f>
        <v/>
      </c>
    </row>
    <row r="319" spans="2:2" x14ac:dyDescent="0.25">
      <c r="B319" s="464" t="str">
        <f>IFERROR(IF('Quantities Report'!A318="","",VALUE(SUBSTITUTE('Quantities Report'!A318,"+",""))),"")</f>
        <v/>
      </c>
    </row>
    <row r="320" spans="2:2" x14ac:dyDescent="0.25">
      <c r="B320" s="464" t="str">
        <f>IFERROR(IF('Quantities Report'!A319="","",VALUE(SUBSTITUTE('Quantities Report'!A319,"+",""))),"")</f>
        <v/>
      </c>
    </row>
    <row r="321" spans="2:2" x14ac:dyDescent="0.25">
      <c r="B321" s="464" t="str">
        <f>IFERROR(IF('Quantities Report'!A320="","",VALUE(SUBSTITUTE('Quantities Report'!A320,"+",""))),"")</f>
        <v/>
      </c>
    </row>
    <row r="322" spans="2:2" x14ac:dyDescent="0.25">
      <c r="B322" s="464" t="str">
        <f>IFERROR(IF('Quantities Report'!A321="","",VALUE(SUBSTITUTE('Quantities Report'!A321,"+",""))),"")</f>
        <v/>
      </c>
    </row>
    <row r="323" spans="2:2" x14ac:dyDescent="0.25">
      <c r="B323" s="464" t="str">
        <f>IFERROR(IF('Quantities Report'!A322="","",VALUE(SUBSTITUTE('Quantities Report'!A322,"+",""))),"")</f>
        <v/>
      </c>
    </row>
    <row r="324" spans="2:2" x14ac:dyDescent="0.25">
      <c r="B324" s="464" t="str">
        <f>IFERROR(IF('Quantities Report'!A323="","",VALUE(SUBSTITUTE('Quantities Report'!A323,"+",""))),"")</f>
        <v/>
      </c>
    </row>
    <row r="325" spans="2:2" x14ac:dyDescent="0.25">
      <c r="B325" s="464" t="str">
        <f>IFERROR(IF('Quantities Report'!A324="","",VALUE(SUBSTITUTE('Quantities Report'!A324,"+",""))),"")</f>
        <v/>
      </c>
    </row>
    <row r="326" spans="2:2" x14ac:dyDescent="0.25">
      <c r="B326" s="464" t="str">
        <f>IFERROR(IF('Quantities Report'!A325="","",VALUE(SUBSTITUTE('Quantities Report'!A325,"+",""))),"")</f>
        <v/>
      </c>
    </row>
    <row r="327" spans="2:2" x14ac:dyDescent="0.25">
      <c r="B327" s="464" t="str">
        <f>IFERROR(IF('Quantities Report'!A326="","",VALUE(SUBSTITUTE('Quantities Report'!A326,"+",""))),"")</f>
        <v/>
      </c>
    </row>
    <row r="328" spans="2:2" x14ac:dyDescent="0.25">
      <c r="B328" s="464" t="str">
        <f>IFERROR(IF('Quantities Report'!A327="","",VALUE(SUBSTITUTE('Quantities Report'!A327,"+",""))),"")</f>
        <v/>
      </c>
    </row>
    <row r="329" spans="2:2" x14ac:dyDescent="0.25">
      <c r="B329" s="464" t="str">
        <f>IFERROR(IF('Quantities Report'!A328="","",VALUE(SUBSTITUTE('Quantities Report'!A328,"+",""))),"")</f>
        <v/>
      </c>
    </row>
    <row r="330" spans="2:2" x14ac:dyDescent="0.25">
      <c r="B330" s="464" t="str">
        <f>IFERROR(IF('Quantities Report'!A329="","",VALUE(SUBSTITUTE('Quantities Report'!A329,"+",""))),"")</f>
        <v/>
      </c>
    </row>
    <row r="331" spans="2:2" x14ac:dyDescent="0.25">
      <c r="B331" s="464" t="str">
        <f>IFERROR(IF('Quantities Report'!A330="","",VALUE(SUBSTITUTE('Quantities Report'!A330,"+",""))),"")</f>
        <v/>
      </c>
    </row>
    <row r="332" spans="2:2" x14ac:dyDescent="0.25">
      <c r="B332" s="464" t="str">
        <f>IFERROR(IF('Quantities Report'!A331="","",VALUE(SUBSTITUTE('Quantities Report'!A331,"+",""))),"")</f>
        <v/>
      </c>
    </row>
    <row r="333" spans="2:2" x14ac:dyDescent="0.25">
      <c r="B333" s="464" t="str">
        <f>IFERROR(IF('Quantities Report'!A332="","",VALUE(SUBSTITUTE('Quantities Report'!A332,"+",""))),"")</f>
        <v/>
      </c>
    </row>
    <row r="334" spans="2:2" x14ac:dyDescent="0.25">
      <c r="B334" s="464" t="str">
        <f>IFERROR(IF('Quantities Report'!A333="","",VALUE(SUBSTITUTE('Quantities Report'!A333,"+",""))),"")</f>
        <v/>
      </c>
    </row>
    <row r="335" spans="2:2" x14ac:dyDescent="0.25">
      <c r="B335" s="464" t="str">
        <f>IFERROR(IF('Quantities Report'!A334="","",VALUE(SUBSTITUTE('Quantities Report'!A334,"+",""))),"")</f>
        <v/>
      </c>
    </row>
    <row r="336" spans="2:2" x14ac:dyDescent="0.25">
      <c r="B336" s="464" t="str">
        <f>IFERROR(IF('Quantities Report'!A335="","",VALUE(SUBSTITUTE('Quantities Report'!A335,"+",""))),"")</f>
        <v/>
      </c>
    </row>
    <row r="337" spans="2:2" x14ac:dyDescent="0.25">
      <c r="B337" s="464" t="str">
        <f>IFERROR(IF('Quantities Report'!A336="","",VALUE(SUBSTITUTE('Quantities Report'!A336,"+",""))),"")</f>
        <v/>
      </c>
    </row>
    <row r="338" spans="2:2" x14ac:dyDescent="0.25">
      <c r="B338" s="464" t="str">
        <f>IFERROR(IF('Quantities Report'!A337="","",VALUE(SUBSTITUTE('Quantities Report'!A337,"+",""))),"")</f>
        <v/>
      </c>
    </row>
    <row r="339" spans="2:2" x14ac:dyDescent="0.25">
      <c r="B339" s="464" t="str">
        <f>IFERROR(IF('Quantities Report'!A338="","",VALUE(SUBSTITUTE('Quantities Report'!A338,"+",""))),"")</f>
        <v/>
      </c>
    </row>
    <row r="340" spans="2:2" x14ac:dyDescent="0.25">
      <c r="B340" s="464" t="str">
        <f>IFERROR(IF('Quantities Report'!A339="","",VALUE(SUBSTITUTE('Quantities Report'!A339,"+",""))),"")</f>
        <v/>
      </c>
    </row>
    <row r="341" spans="2:2" x14ac:dyDescent="0.25">
      <c r="B341" s="464" t="str">
        <f>IFERROR(IF('Quantities Report'!A340="","",VALUE(SUBSTITUTE('Quantities Report'!A340,"+",""))),"")</f>
        <v/>
      </c>
    </row>
    <row r="342" spans="2:2" x14ac:dyDescent="0.25">
      <c r="B342" s="464" t="str">
        <f>IFERROR(IF('Quantities Report'!A341="","",VALUE(SUBSTITUTE('Quantities Report'!A341,"+",""))),"")</f>
        <v/>
      </c>
    </row>
    <row r="343" spans="2:2" x14ac:dyDescent="0.25">
      <c r="B343" s="464" t="str">
        <f>IFERROR(IF('Quantities Report'!A342="","",VALUE(SUBSTITUTE('Quantities Report'!A342,"+",""))),"")</f>
        <v/>
      </c>
    </row>
    <row r="344" spans="2:2" x14ac:dyDescent="0.25">
      <c r="B344" s="464" t="str">
        <f>IFERROR(IF('Quantities Report'!A343="","",VALUE(SUBSTITUTE('Quantities Report'!A343,"+",""))),"")</f>
        <v/>
      </c>
    </row>
    <row r="345" spans="2:2" x14ac:dyDescent="0.25">
      <c r="B345" s="464" t="str">
        <f>IFERROR(IF('Quantities Report'!A344="","",VALUE(SUBSTITUTE('Quantities Report'!A344,"+",""))),"")</f>
        <v/>
      </c>
    </row>
    <row r="346" spans="2:2" x14ac:dyDescent="0.25">
      <c r="B346" s="464" t="str">
        <f>IFERROR(IF('Quantities Report'!A345="","",VALUE(SUBSTITUTE('Quantities Report'!A345,"+",""))),"")</f>
        <v/>
      </c>
    </row>
    <row r="347" spans="2:2" x14ac:dyDescent="0.25">
      <c r="B347" s="464" t="str">
        <f>IFERROR(IF('Quantities Report'!A346="","",VALUE(SUBSTITUTE('Quantities Report'!A346,"+",""))),"")</f>
        <v/>
      </c>
    </row>
    <row r="348" spans="2:2" x14ac:dyDescent="0.25">
      <c r="B348" s="464" t="str">
        <f>IFERROR(IF('Quantities Report'!A347="","",VALUE(SUBSTITUTE('Quantities Report'!A347,"+",""))),"")</f>
        <v/>
      </c>
    </row>
    <row r="349" spans="2:2" x14ac:dyDescent="0.25">
      <c r="B349" s="464" t="str">
        <f>IFERROR(IF('Quantities Report'!A348="","",VALUE(SUBSTITUTE('Quantities Report'!A348,"+",""))),"")</f>
        <v/>
      </c>
    </row>
    <row r="350" spans="2:2" x14ac:dyDescent="0.25">
      <c r="B350" s="464" t="str">
        <f>IFERROR(IF('Quantities Report'!A349="","",VALUE(SUBSTITUTE('Quantities Report'!A349,"+",""))),"")</f>
        <v/>
      </c>
    </row>
    <row r="351" spans="2:2" x14ac:dyDescent="0.25">
      <c r="B351" s="464" t="str">
        <f>IFERROR(IF('Quantities Report'!A350="","",VALUE(SUBSTITUTE('Quantities Report'!A350,"+",""))),"")</f>
        <v/>
      </c>
    </row>
    <row r="352" spans="2:2" x14ac:dyDescent="0.25">
      <c r="B352" s="464" t="str">
        <f>IFERROR(IF('Quantities Report'!A351="","",VALUE(SUBSTITUTE('Quantities Report'!A351,"+",""))),"")</f>
        <v/>
      </c>
    </row>
    <row r="353" spans="2:2" x14ac:dyDescent="0.25">
      <c r="B353" s="464" t="str">
        <f>IFERROR(IF('Quantities Report'!A352="","",VALUE(SUBSTITUTE('Quantities Report'!A352,"+",""))),"")</f>
        <v/>
      </c>
    </row>
    <row r="354" spans="2:2" x14ac:dyDescent="0.25">
      <c r="B354" s="464" t="str">
        <f>IFERROR(IF('Quantities Report'!A353="","",VALUE(SUBSTITUTE('Quantities Report'!A353,"+",""))),"")</f>
        <v/>
      </c>
    </row>
    <row r="355" spans="2:2" x14ac:dyDescent="0.25">
      <c r="B355" s="464" t="str">
        <f>IFERROR(IF('Quantities Report'!A354="","",VALUE(SUBSTITUTE('Quantities Report'!A354,"+",""))),"")</f>
        <v/>
      </c>
    </row>
    <row r="356" spans="2:2" x14ac:dyDescent="0.25">
      <c r="B356" s="464" t="str">
        <f>IFERROR(IF('Quantities Report'!A355="","",VALUE(SUBSTITUTE('Quantities Report'!A355,"+",""))),"")</f>
        <v/>
      </c>
    </row>
    <row r="357" spans="2:2" x14ac:dyDescent="0.25">
      <c r="B357" s="464" t="str">
        <f>IFERROR(IF('Quantities Report'!A356="","",VALUE(SUBSTITUTE('Quantities Report'!A356,"+",""))),"")</f>
        <v/>
      </c>
    </row>
    <row r="358" spans="2:2" x14ac:dyDescent="0.25">
      <c r="B358" s="464" t="str">
        <f>IFERROR(IF('Quantities Report'!A357="","",VALUE(SUBSTITUTE('Quantities Report'!A357,"+",""))),"")</f>
        <v/>
      </c>
    </row>
    <row r="359" spans="2:2" x14ac:dyDescent="0.25">
      <c r="B359" s="464" t="str">
        <f>IFERROR(IF('Quantities Report'!A358="","",VALUE(SUBSTITUTE('Quantities Report'!A358,"+",""))),"")</f>
        <v/>
      </c>
    </row>
    <row r="360" spans="2:2" x14ac:dyDescent="0.25">
      <c r="B360" s="464" t="str">
        <f>IFERROR(IF('Quantities Report'!A359="","",VALUE(SUBSTITUTE('Quantities Report'!A359,"+",""))),"")</f>
        <v/>
      </c>
    </row>
    <row r="361" spans="2:2" x14ac:dyDescent="0.25">
      <c r="B361" s="464" t="str">
        <f>IFERROR(IF('Quantities Report'!A360="","",VALUE(SUBSTITUTE('Quantities Report'!A360,"+",""))),"")</f>
        <v/>
      </c>
    </row>
    <row r="362" spans="2:2" x14ac:dyDescent="0.25">
      <c r="B362" s="464" t="str">
        <f>IFERROR(IF('Quantities Report'!A361="","",VALUE(SUBSTITUTE('Quantities Report'!A361,"+",""))),"")</f>
        <v/>
      </c>
    </row>
    <row r="363" spans="2:2" x14ac:dyDescent="0.25">
      <c r="B363" s="464" t="str">
        <f>IFERROR(IF('Quantities Report'!A362="","",VALUE(SUBSTITUTE('Quantities Report'!A362,"+",""))),"")</f>
        <v/>
      </c>
    </row>
    <row r="364" spans="2:2" x14ac:dyDescent="0.25">
      <c r="B364" s="464" t="str">
        <f>IFERROR(IF('Quantities Report'!A363="","",VALUE(SUBSTITUTE('Quantities Report'!A363,"+",""))),"")</f>
        <v/>
      </c>
    </row>
    <row r="365" spans="2:2" x14ac:dyDescent="0.25">
      <c r="B365" s="464" t="str">
        <f>IFERROR(IF('Quantities Report'!A364="","",VALUE(SUBSTITUTE('Quantities Report'!A364,"+",""))),"")</f>
        <v/>
      </c>
    </row>
    <row r="366" spans="2:2" x14ac:dyDescent="0.25">
      <c r="B366" s="464" t="str">
        <f>IFERROR(IF('Quantities Report'!A365="","",VALUE(SUBSTITUTE('Quantities Report'!A365,"+",""))),"")</f>
        <v/>
      </c>
    </row>
    <row r="367" spans="2:2" x14ac:dyDescent="0.25">
      <c r="B367" s="464" t="str">
        <f>IFERROR(IF('Quantities Report'!A366="","",VALUE(SUBSTITUTE('Quantities Report'!A366,"+",""))),"")</f>
        <v/>
      </c>
    </row>
    <row r="368" spans="2:2" x14ac:dyDescent="0.25">
      <c r="B368" s="464" t="str">
        <f>IFERROR(IF('Quantities Report'!A367="","",VALUE(SUBSTITUTE('Quantities Report'!A367,"+",""))),"")</f>
        <v/>
      </c>
    </row>
    <row r="369" spans="2:2" x14ac:dyDescent="0.25">
      <c r="B369" s="464" t="str">
        <f>IFERROR(IF('Quantities Report'!A368="","",VALUE(SUBSTITUTE('Quantities Report'!A368,"+",""))),"")</f>
        <v/>
      </c>
    </row>
    <row r="370" spans="2:2" x14ac:dyDescent="0.25">
      <c r="B370" s="464" t="str">
        <f>IFERROR(IF('Quantities Report'!A369="","",VALUE(SUBSTITUTE('Quantities Report'!A369,"+",""))),"")</f>
        <v/>
      </c>
    </row>
    <row r="371" spans="2:2" x14ac:dyDescent="0.25">
      <c r="B371" s="464" t="str">
        <f>IFERROR(IF('Quantities Report'!A370="","",VALUE(SUBSTITUTE('Quantities Report'!A370,"+",""))),"")</f>
        <v/>
      </c>
    </row>
    <row r="372" spans="2:2" x14ac:dyDescent="0.25">
      <c r="B372" s="464" t="str">
        <f>IFERROR(IF('Quantities Report'!A371="","",VALUE(SUBSTITUTE('Quantities Report'!A371,"+",""))),"")</f>
        <v/>
      </c>
    </row>
    <row r="373" spans="2:2" x14ac:dyDescent="0.25">
      <c r="B373" s="464" t="str">
        <f>IFERROR(IF('Quantities Report'!A372="","",VALUE(SUBSTITUTE('Quantities Report'!A372,"+",""))),"")</f>
        <v/>
      </c>
    </row>
    <row r="374" spans="2:2" x14ac:dyDescent="0.25">
      <c r="B374" s="464" t="str">
        <f>IFERROR(IF('Quantities Report'!A373="","",VALUE(SUBSTITUTE('Quantities Report'!A373,"+",""))),"")</f>
        <v/>
      </c>
    </row>
    <row r="375" spans="2:2" x14ac:dyDescent="0.25">
      <c r="B375" s="464" t="str">
        <f>IFERROR(IF('Quantities Report'!A374="","",VALUE(SUBSTITUTE('Quantities Report'!A374,"+",""))),"")</f>
        <v/>
      </c>
    </row>
    <row r="376" spans="2:2" x14ac:dyDescent="0.25">
      <c r="B376" s="464" t="str">
        <f>IFERROR(IF('Quantities Report'!A375="","",VALUE(SUBSTITUTE('Quantities Report'!A375,"+",""))),"")</f>
        <v/>
      </c>
    </row>
    <row r="377" spans="2:2" x14ac:dyDescent="0.25">
      <c r="B377" s="464" t="str">
        <f>IFERROR(IF('Quantities Report'!A376="","",VALUE(SUBSTITUTE('Quantities Report'!A376,"+",""))),"")</f>
        <v/>
      </c>
    </row>
    <row r="378" spans="2:2" x14ac:dyDescent="0.25">
      <c r="B378" s="464" t="str">
        <f>IFERROR(IF('Quantities Report'!A377="","",VALUE(SUBSTITUTE('Quantities Report'!A377,"+",""))),"")</f>
        <v/>
      </c>
    </row>
    <row r="379" spans="2:2" x14ac:dyDescent="0.25">
      <c r="B379" s="464" t="str">
        <f>IFERROR(IF('Quantities Report'!A378="","",VALUE(SUBSTITUTE('Quantities Report'!A378,"+",""))),"")</f>
        <v/>
      </c>
    </row>
    <row r="380" spans="2:2" x14ac:dyDescent="0.25">
      <c r="B380" s="464" t="str">
        <f>IFERROR(IF('Quantities Report'!A379="","",VALUE(SUBSTITUTE('Quantities Report'!A379,"+",""))),"")</f>
        <v/>
      </c>
    </row>
    <row r="381" spans="2:2" x14ac:dyDescent="0.25">
      <c r="B381" s="464" t="str">
        <f>IFERROR(IF('Quantities Report'!A380="","",VALUE(SUBSTITUTE('Quantities Report'!A380,"+",""))),"")</f>
        <v/>
      </c>
    </row>
    <row r="382" spans="2:2" x14ac:dyDescent="0.25">
      <c r="B382" s="464" t="str">
        <f>IFERROR(IF('Quantities Report'!A381="","",VALUE(SUBSTITUTE('Quantities Report'!A381,"+",""))),"")</f>
        <v/>
      </c>
    </row>
    <row r="383" spans="2:2" x14ac:dyDescent="0.25">
      <c r="B383" s="464" t="str">
        <f>IFERROR(IF('Quantities Report'!A382="","",VALUE(SUBSTITUTE('Quantities Report'!A382,"+",""))),"")</f>
        <v/>
      </c>
    </row>
    <row r="384" spans="2:2" x14ac:dyDescent="0.25">
      <c r="B384" s="464" t="str">
        <f>IFERROR(IF('Quantities Report'!A383="","",VALUE(SUBSTITUTE('Quantities Report'!A383,"+",""))),"")</f>
        <v/>
      </c>
    </row>
    <row r="385" spans="2:2" x14ac:dyDescent="0.25">
      <c r="B385" s="464" t="str">
        <f>IFERROR(IF('Quantities Report'!A384="","",VALUE(SUBSTITUTE('Quantities Report'!A384,"+",""))),"")</f>
        <v/>
      </c>
    </row>
    <row r="386" spans="2:2" x14ac:dyDescent="0.25">
      <c r="B386" s="464" t="str">
        <f>IFERROR(IF('Quantities Report'!A385="","",VALUE(SUBSTITUTE('Quantities Report'!A385,"+",""))),"")</f>
        <v/>
      </c>
    </row>
    <row r="387" spans="2:2" x14ac:dyDescent="0.25">
      <c r="B387" s="464" t="str">
        <f>IFERROR(IF('Quantities Report'!A386="","",VALUE(SUBSTITUTE('Quantities Report'!A386,"+",""))),"")</f>
        <v/>
      </c>
    </row>
    <row r="388" spans="2:2" x14ac:dyDescent="0.25">
      <c r="B388" s="464" t="str">
        <f>IFERROR(IF('Quantities Report'!A387="","",VALUE(SUBSTITUTE('Quantities Report'!A387,"+",""))),"")</f>
        <v/>
      </c>
    </row>
    <row r="389" spans="2:2" x14ac:dyDescent="0.25">
      <c r="B389" s="464" t="str">
        <f>IFERROR(IF('Quantities Report'!A388="","",VALUE(SUBSTITUTE('Quantities Report'!A388,"+",""))),"")</f>
        <v/>
      </c>
    </row>
    <row r="390" spans="2:2" x14ac:dyDescent="0.25">
      <c r="B390" s="464" t="str">
        <f>IFERROR(IF('Quantities Report'!A389="","",VALUE(SUBSTITUTE('Quantities Report'!A389,"+",""))),"")</f>
        <v/>
      </c>
    </row>
    <row r="391" spans="2:2" x14ac:dyDescent="0.25">
      <c r="B391" s="464" t="str">
        <f>IFERROR(IF('Quantities Report'!A390="","",VALUE(SUBSTITUTE('Quantities Report'!A390,"+",""))),"")</f>
        <v/>
      </c>
    </row>
    <row r="392" spans="2:2" x14ac:dyDescent="0.25">
      <c r="B392" s="464" t="str">
        <f>IFERROR(IF('Quantities Report'!A391="","",VALUE(SUBSTITUTE('Quantities Report'!A391,"+",""))),"")</f>
        <v/>
      </c>
    </row>
    <row r="393" spans="2:2" x14ac:dyDescent="0.25">
      <c r="B393" s="464" t="str">
        <f>IFERROR(IF('Quantities Report'!A392="","",VALUE(SUBSTITUTE('Quantities Report'!A392,"+",""))),"")</f>
        <v/>
      </c>
    </row>
    <row r="394" spans="2:2" x14ac:dyDescent="0.25">
      <c r="B394" s="464" t="str">
        <f>IFERROR(IF('Quantities Report'!A393="","",VALUE(SUBSTITUTE('Quantities Report'!A393,"+",""))),"")</f>
        <v/>
      </c>
    </row>
    <row r="395" spans="2:2" x14ac:dyDescent="0.25">
      <c r="B395" s="464" t="str">
        <f>IFERROR(IF('Quantities Report'!A394="","",VALUE(SUBSTITUTE('Quantities Report'!A394,"+",""))),"")</f>
        <v/>
      </c>
    </row>
    <row r="396" spans="2:2" x14ac:dyDescent="0.25">
      <c r="B396" s="464" t="str">
        <f>IFERROR(IF('Quantities Report'!A395="","",VALUE(SUBSTITUTE('Quantities Report'!A395,"+",""))),"")</f>
        <v/>
      </c>
    </row>
    <row r="397" spans="2:2" x14ac:dyDescent="0.25">
      <c r="B397" s="464" t="str">
        <f>IFERROR(IF('Quantities Report'!A396="","",VALUE(SUBSTITUTE('Quantities Report'!A396,"+",""))),"")</f>
        <v/>
      </c>
    </row>
    <row r="398" spans="2:2" x14ac:dyDescent="0.25">
      <c r="B398" s="464" t="str">
        <f>IFERROR(IF('Quantities Report'!A397="","",VALUE(SUBSTITUTE('Quantities Report'!A397,"+",""))),"")</f>
        <v/>
      </c>
    </row>
    <row r="399" spans="2:2" x14ac:dyDescent="0.25">
      <c r="B399" s="464" t="str">
        <f>IFERROR(IF('Quantities Report'!A398="","",VALUE(SUBSTITUTE('Quantities Report'!A398,"+",""))),"")</f>
        <v/>
      </c>
    </row>
    <row r="400" spans="2:2" x14ac:dyDescent="0.25">
      <c r="B400" s="464" t="str">
        <f>IFERROR(IF('Quantities Report'!A399="","",VALUE(SUBSTITUTE('Quantities Report'!A399,"+",""))),"")</f>
        <v/>
      </c>
    </row>
    <row r="401" spans="2:2" x14ac:dyDescent="0.25">
      <c r="B401" s="464" t="str">
        <f>IFERROR(IF('Quantities Report'!A400="","",VALUE(SUBSTITUTE('Quantities Report'!A400,"+",""))),"")</f>
        <v/>
      </c>
    </row>
    <row r="402" spans="2:2" x14ac:dyDescent="0.25">
      <c r="B402" s="464" t="str">
        <f>IFERROR(IF('Quantities Report'!A401="","",VALUE(SUBSTITUTE('Quantities Report'!A401,"+",""))),"")</f>
        <v/>
      </c>
    </row>
    <row r="403" spans="2:2" x14ac:dyDescent="0.25">
      <c r="B403" s="464" t="str">
        <f>IFERROR(IF('Quantities Report'!A402="","",VALUE(SUBSTITUTE('Quantities Report'!A402,"+",""))),"")</f>
        <v/>
      </c>
    </row>
    <row r="404" spans="2:2" x14ac:dyDescent="0.25">
      <c r="B404" s="464" t="str">
        <f>IFERROR(IF('Quantities Report'!A403="","",VALUE(SUBSTITUTE('Quantities Report'!A403,"+",""))),"")</f>
        <v/>
      </c>
    </row>
    <row r="405" spans="2:2" x14ac:dyDescent="0.25">
      <c r="B405" s="464" t="str">
        <f>IFERROR(IF('Quantities Report'!A404="","",VALUE(SUBSTITUTE('Quantities Report'!A404,"+",""))),"")</f>
        <v/>
      </c>
    </row>
    <row r="406" spans="2:2" x14ac:dyDescent="0.25">
      <c r="B406" s="464" t="str">
        <f>IFERROR(IF('Quantities Report'!A405="","",VALUE(SUBSTITUTE('Quantities Report'!A405,"+",""))),"")</f>
        <v/>
      </c>
    </row>
    <row r="407" spans="2:2" x14ac:dyDescent="0.25">
      <c r="B407" s="464" t="str">
        <f>IFERROR(IF('Quantities Report'!A406="","",VALUE(SUBSTITUTE('Quantities Report'!A406,"+",""))),"")</f>
        <v/>
      </c>
    </row>
    <row r="408" spans="2:2" x14ac:dyDescent="0.25">
      <c r="B408" s="464" t="str">
        <f>IFERROR(IF('Quantities Report'!A407="","",VALUE(SUBSTITUTE('Quantities Report'!A407,"+",""))),"")</f>
        <v/>
      </c>
    </row>
    <row r="409" spans="2:2" x14ac:dyDescent="0.25">
      <c r="B409" s="464" t="str">
        <f>IFERROR(IF('Quantities Report'!A408="","",VALUE(SUBSTITUTE('Quantities Report'!A408,"+",""))),"")</f>
        <v/>
      </c>
    </row>
    <row r="410" spans="2:2" x14ac:dyDescent="0.25">
      <c r="B410" s="464" t="str">
        <f>IFERROR(IF('Quantities Report'!A409="","",VALUE(SUBSTITUTE('Quantities Report'!A409,"+",""))),"")</f>
        <v/>
      </c>
    </row>
    <row r="411" spans="2:2" x14ac:dyDescent="0.25">
      <c r="B411" s="464" t="str">
        <f>IFERROR(IF('Quantities Report'!A410="","",VALUE(SUBSTITUTE('Quantities Report'!A410,"+",""))),"")</f>
        <v/>
      </c>
    </row>
    <row r="412" spans="2:2" x14ac:dyDescent="0.25">
      <c r="B412" s="464" t="str">
        <f>IFERROR(IF('Quantities Report'!A411="","",VALUE(SUBSTITUTE('Quantities Report'!A411,"+",""))),"")</f>
        <v/>
      </c>
    </row>
    <row r="413" spans="2:2" x14ac:dyDescent="0.25">
      <c r="B413" s="464" t="str">
        <f>IFERROR(IF('Quantities Report'!A412="","",VALUE(SUBSTITUTE('Quantities Report'!A412,"+",""))),"")</f>
        <v/>
      </c>
    </row>
    <row r="414" spans="2:2" x14ac:dyDescent="0.25">
      <c r="B414" s="464" t="str">
        <f>IFERROR(IF('Quantities Report'!A413="","",VALUE(SUBSTITUTE('Quantities Report'!A413,"+",""))),"")</f>
        <v/>
      </c>
    </row>
    <row r="415" spans="2:2" x14ac:dyDescent="0.25">
      <c r="B415" s="464" t="str">
        <f>IFERROR(IF('Quantities Report'!A414="","",VALUE(SUBSTITUTE('Quantities Report'!A414,"+",""))),"")</f>
        <v/>
      </c>
    </row>
    <row r="416" spans="2:2" x14ac:dyDescent="0.25">
      <c r="B416" s="464" t="str">
        <f>IFERROR(IF('Quantities Report'!A415="","",VALUE(SUBSTITUTE('Quantities Report'!A415,"+",""))),"")</f>
        <v/>
      </c>
    </row>
    <row r="417" spans="2:2" x14ac:dyDescent="0.25">
      <c r="B417" s="464" t="str">
        <f>IFERROR(IF('Quantities Report'!A416="","",VALUE(SUBSTITUTE('Quantities Report'!A416,"+",""))),"")</f>
        <v/>
      </c>
    </row>
    <row r="418" spans="2:2" x14ac:dyDescent="0.25">
      <c r="B418" s="464" t="str">
        <f>IFERROR(IF('Quantities Report'!A417="","",VALUE(SUBSTITUTE('Quantities Report'!A417,"+",""))),"")</f>
        <v/>
      </c>
    </row>
    <row r="419" spans="2:2" x14ac:dyDescent="0.25">
      <c r="B419" s="464" t="str">
        <f>IFERROR(IF('Quantities Report'!A418="","",VALUE(SUBSTITUTE('Quantities Report'!A418,"+",""))),"")</f>
        <v/>
      </c>
    </row>
    <row r="420" spans="2:2" x14ac:dyDescent="0.25">
      <c r="B420" s="464" t="str">
        <f>IFERROR(IF('Quantities Report'!A419="","",VALUE(SUBSTITUTE('Quantities Report'!A419,"+",""))),"")</f>
        <v/>
      </c>
    </row>
    <row r="421" spans="2:2" x14ac:dyDescent="0.25">
      <c r="B421" s="464" t="str">
        <f>IFERROR(IF('Quantities Report'!A420="","",VALUE(SUBSTITUTE('Quantities Report'!A420,"+",""))),"")</f>
        <v/>
      </c>
    </row>
    <row r="422" spans="2:2" x14ac:dyDescent="0.25">
      <c r="B422" s="464" t="str">
        <f>IFERROR(IF('Quantities Report'!A421="","",VALUE(SUBSTITUTE('Quantities Report'!A421,"+",""))),"")</f>
        <v/>
      </c>
    </row>
    <row r="423" spans="2:2" x14ac:dyDescent="0.25">
      <c r="B423" s="464" t="str">
        <f>IFERROR(IF('Quantities Report'!A422="","",VALUE(SUBSTITUTE('Quantities Report'!A422,"+",""))),"")</f>
        <v/>
      </c>
    </row>
    <row r="424" spans="2:2" x14ac:dyDescent="0.25">
      <c r="B424" s="464" t="str">
        <f>IFERROR(IF('Quantities Report'!A423="","",VALUE(SUBSTITUTE('Quantities Report'!A423,"+",""))),"")</f>
        <v/>
      </c>
    </row>
    <row r="425" spans="2:2" x14ac:dyDescent="0.25">
      <c r="B425" s="464" t="str">
        <f>IFERROR(IF('Quantities Report'!A424="","",VALUE(SUBSTITUTE('Quantities Report'!A424,"+",""))),"")</f>
        <v/>
      </c>
    </row>
    <row r="426" spans="2:2" x14ac:dyDescent="0.25">
      <c r="B426" s="464" t="str">
        <f>IFERROR(IF('Quantities Report'!A425="","",VALUE(SUBSTITUTE('Quantities Report'!A425,"+",""))),"")</f>
        <v/>
      </c>
    </row>
    <row r="427" spans="2:2" x14ac:dyDescent="0.25">
      <c r="B427" s="464" t="str">
        <f>IFERROR(IF('Quantities Report'!A426="","",VALUE(SUBSTITUTE('Quantities Report'!A426,"+",""))),"")</f>
        <v/>
      </c>
    </row>
    <row r="428" spans="2:2" x14ac:dyDescent="0.25">
      <c r="B428" s="464" t="str">
        <f>IFERROR(IF('Quantities Report'!A427="","",VALUE(SUBSTITUTE('Quantities Report'!A427,"+",""))),"")</f>
        <v/>
      </c>
    </row>
    <row r="429" spans="2:2" x14ac:dyDescent="0.25">
      <c r="B429" s="464" t="str">
        <f>IFERROR(IF('Quantities Report'!A428="","",VALUE(SUBSTITUTE('Quantities Report'!A428,"+",""))),"")</f>
        <v/>
      </c>
    </row>
    <row r="430" spans="2:2" x14ac:dyDescent="0.25">
      <c r="B430" s="464" t="str">
        <f>IFERROR(IF('Quantities Report'!A429="","",VALUE(SUBSTITUTE('Quantities Report'!A429,"+",""))),"")</f>
        <v/>
      </c>
    </row>
    <row r="431" spans="2:2" x14ac:dyDescent="0.25">
      <c r="B431" s="464" t="str">
        <f>IFERROR(IF('Quantities Report'!A430="","",VALUE(SUBSTITUTE('Quantities Report'!A430,"+",""))),"")</f>
        <v/>
      </c>
    </row>
    <row r="432" spans="2:2" x14ac:dyDescent="0.25">
      <c r="B432" s="464" t="str">
        <f>IFERROR(IF('Quantities Report'!A431="","",VALUE(SUBSTITUTE('Quantities Report'!A431,"+",""))),"")</f>
        <v/>
      </c>
    </row>
    <row r="433" spans="2:2" x14ac:dyDescent="0.25">
      <c r="B433" s="464" t="str">
        <f>IFERROR(IF('Quantities Report'!A432="","",VALUE(SUBSTITUTE('Quantities Report'!A432,"+",""))),"")</f>
        <v/>
      </c>
    </row>
    <row r="434" spans="2:2" x14ac:dyDescent="0.25">
      <c r="B434" s="464" t="str">
        <f>IFERROR(IF('Quantities Report'!A433="","",VALUE(SUBSTITUTE('Quantities Report'!A433,"+",""))),"")</f>
        <v/>
      </c>
    </row>
    <row r="435" spans="2:2" x14ac:dyDescent="0.25">
      <c r="B435" s="464" t="str">
        <f>IFERROR(IF('Quantities Report'!A434="","",VALUE(SUBSTITUTE('Quantities Report'!A434,"+",""))),"")</f>
        <v/>
      </c>
    </row>
    <row r="436" spans="2:2" x14ac:dyDescent="0.25">
      <c r="B436" s="464" t="str">
        <f>IFERROR(IF('Quantities Report'!A435="","",VALUE(SUBSTITUTE('Quantities Report'!A435,"+",""))),"")</f>
        <v/>
      </c>
    </row>
    <row r="437" spans="2:2" x14ac:dyDescent="0.25">
      <c r="B437" s="464" t="str">
        <f>IFERROR(IF('Quantities Report'!A436="","",VALUE(SUBSTITUTE('Quantities Report'!A436,"+",""))),"")</f>
        <v/>
      </c>
    </row>
    <row r="438" spans="2:2" x14ac:dyDescent="0.25">
      <c r="B438" s="464" t="str">
        <f>IFERROR(IF('Quantities Report'!A437="","",VALUE(SUBSTITUTE('Quantities Report'!A437,"+",""))),"")</f>
        <v/>
      </c>
    </row>
    <row r="439" spans="2:2" x14ac:dyDescent="0.25">
      <c r="B439" s="464" t="str">
        <f>IFERROR(IF('Quantities Report'!A438="","",VALUE(SUBSTITUTE('Quantities Report'!A438,"+",""))),"")</f>
        <v/>
      </c>
    </row>
    <row r="440" spans="2:2" x14ac:dyDescent="0.25">
      <c r="B440" s="464" t="str">
        <f>IFERROR(IF('Quantities Report'!A439="","",VALUE(SUBSTITUTE('Quantities Report'!A439,"+",""))),"")</f>
        <v/>
      </c>
    </row>
    <row r="441" spans="2:2" x14ac:dyDescent="0.25">
      <c r="B441" s="464" t="str">
        <f>IFERROR(IF('Quantities Report'!A440="","",VALUE(SUBSTITUTE('Quantities Report'!A440,"+",""))),"")</f>
        <v/>
      </c>
    </row>
    <row r="442" spans="2:2" x14ac:dyDescent="0.25">
      <c r="B442" s="464" t="str">
        <f>IFERROR(IF('Quantities Report'!A441="","",VALUE(SUBSTITUTE('Quantities Report'!A441,"+",""))),"")</f>
        <v/>
      </c>
    </row>
    <row r="443" spans="2:2" x14ac:dyDescent="0.25">
      <c r="B443" s="464" t="str">
        <f>IFERROR(IF('Quantities Report'!A442="","",VALUE(SUBSTITUTE('Quantities Report'!A442,"+",""))),"")</f>
        <v/>
      </c>
    </row>
    <row r="444" spans="2:2" x14ac:dyDescent="0.25">
      <c r="B444" s="464" t="str">
        <f>IFERROR(IF('Quantities Report'!A443="","",VALUE(SUBSTITUTE('Quantities Report'!A443,"+",""))),"")</f>
        <v/>
      </c>
    </row>
    <row r="445" spans="2:2" x14ac:dyDescent="0.25">
      <c r="B445" s="464" t="str">
        <f>IFERROR(IF('Quantities Report'!A444="","",VALUE(SUBSTITUTE('Quantities Report'!A444,"+",""))),"")</f>
        <v/>
      </c>
    </row>
    <row r="446" spans="2:2" x14ac:dyDescent="0.25">
      <c r="B446" s="464" t="str">
        <f>IFERROR(IF('Quantities Report'!A445="","",VALUE(SUBSTITUTE('Quantities Report'!A445,"+",""))),"")</f>
        <v/>
      </c>
    </row>
    <row r="447" spans="2:2" x14ac:dyDescent="0.25">
      <c r="B447" s="464" t="str">
        <f>IFERROR(IF('Quantities Report'!A446="","",VALUE(SUBSTITUTE('Quantities Report'!A446,"+",""))),"")</f>
        <v/>
      </c>
    </row>
    <row r="448" spans="2:2" x14ac:dyDescent="0.25">
      <c r="B448" s="464" t="str">
        <f>IFERROR(IF('Quantities Report'!A447="","",VALUE(SUBSTITUTE('Quantities Report'!A447,"+",""))),"")</f>
        <v/>
      </c>
    </row>
    <row r="449" spans="2:2" x14ac:dyDescent="0.25">
      <c r="B449" s="464" t="str">
        <f>IFERROR(IF('Quantities Report'!A448="","",VALUE(SUBSTITUTE('Quantities Report'!A448,"+",""))),"")</f>
        <v/>
      </c>
    </row>
    <row r="450" spans="2:2" x14ac:dyDescent="0.25">
      <c r="B450" s="464" t="str">
        <f>IFERROR(IF('Quantities Report'!A449="","",VALUE(SUBSTITUTE('Quantities Report'!A449,"+",""))),"")</f>
        <v/>
      </c>
    </row>
    <row r="451" spans="2:2" x14ac:dyDescent="0.25">
      <c r="B451" s="464" t="str">
        <f>IFERROR(IF('Quantities Report'!A450="","",VALUE(SUBSTITUTE('Quantities Report'!A450,"+",""))),"")</f>
        <v/>
      </c>
    </row>
    <row r="452" spans="2:2" x14ac:dyDescent="0.25">
      <c r="B452" s="464" t="str">
        <f>IFERROR(IF('Quantities Report'!A451="","",VALUE(SUBSTITUTE('Quantities Report'!A451,"+",""))),"")</f>
        <v/>
      </c>
    </row>
    <row r="453" spans="2:2" x14ac:dyDescent="0.25">
      <c r="B453" s="464" t="str">
        <f>IFERROR(IF('Quantities Report'!A452="","",VALUE(SUBSTITUTE('Quantities Report'!A452,"+",""))),"")</f>
        <v/>
      </c>
    </row>
    <row r="454" spans="2:2" x14ac:dyDescent="0.25">
      <c r="B454" s="464" t="str">
        <f>IFERROR(IF('Quantities Report'!A453="","",VALUE(SUBSTITUTE('Quantities Report'!A453,"+",""))),"")</f>
        <v/>
      </c>
    </row>
    <row r="455" spans="2:2" x14ac:dyDescent="0.25">
      <c r="B455" s="464" t="str">
        <f>IFERROR(IF('Quantities Report'!A454="","",VALUE(SUBSTITUTE('Quantities Report'!A454,"+",""))),"")</f>
        <v/>
      </c>
    </row>
    <row r="456" spans="2:2" x14ac:dyDescent="0.25">
      <c r="B456" s="464" t="str">
        <f>IFERROR(IF('Quantities Report'!A455="","",VALUE(SUBSTITUTE('Quantities Report'!A455,"+",""))),"")</f>
        <v/>
      </c>
    </row>
    <row r="457" spans="2:2" x14ac:dyDescent="0.25">
      <c r="B457" s="464" t="str">
        <f>IFERROR(IF('Quantities Report'!A456="","",VALUE(SUBSTITUTE('Quantities Report'!A456,"+",""))),"")</f>
        <v/>
      </c>
    </row>
    <row r="458" spans="2:2" x14ac:dyDescent="0.25">
      <c r="B458" s="464" t="str">
        <f>IFERROR(IF('Quantities Report'!A457="","",VALUE(SUBSTITUTE('Quantities Report'!A457,"+",""))),"")</f>
        <v/>
      </c>
    </row>
    <row r="459" spans="2:2" x14ac:dyDescent="0.25">
      <c r="B459" s="464" t="str">
        <f>IFERROR(IF('Quantities Report'!A458="","",VALUE(SUBSTITUTE('Quantities Report'!A458,"+",""))),"")</f>
        <v/>
      </c>
    </row>
    <row r="460" spans="2:2" x14ac:dyDescent="0.25">
      <c r="B460" s="464" t="str">
        <f>IFERROR(IF('Quantities Report'!A459="","",VALUE(SUBSTITUTE('Quantities Report'!A459,"+",""))),"")</f>
        <v/>
      </c>
    </row>
    <row r="461" spans="2:2" x14ac:dyDescent="0.25">
      <c r="B461" s="464" t="str">
        <f>IFERROR(IF('Quantities Report'!A460="","",VALUE(SUBSTITUTE('Quantities Report'!A460,"+",""))),"")</f>
        <v/>
      </c>
    </row>
    <row r="462" spans="2:2" x14ac:dyDescent="0.25">
      <c r="B462" s="464" t="str">
        <f>IFERROR(IF('Quantities Report'!A461="","",VALUE(SUBSTITUTE('Quantities Report'!A461,"+",""))),"")</f>
        <v/>
      </c>
    </row>
    <row r="463" spans="2:2" x14ac:dyDescent="0.25">
      <c r="B463" s="464" t="str">
        <f>IFERROR(IF('Quantities Report'!A462="","",VALUE(SUBSTITUTE('Quantities Report'!A462,"+",""))),"")</f>
        <v/>
      </c>
    </row>
    <row r="464" spans="2:2" x14ac:dyDescent="0.25">
      <c r="B464" s="464" t="str">
        <f>IFERROR(IF('Quantities Report'!A463="","",VALUE(SUBSTITUTE('Quantities Report'!A463,"+",""))),"")</f>
        <v/>
      </c>
    </row>
    <row r="465" spans="2:2" x14ac:dyDescent="0.25">
      <c r="B465" s="464" t="str">
        <f>IFERROR(IF('Quantities Report'!A464="","",VALUE(SUBSTITUTE('Quantities Report'!A464,"+",""))),"")</f>
        <v/>
      </c>
    </row>
    <row r="466" spans="2:2" x14ac:dyDescent="0.25">
      <c r="B466" s="464" t="str">
        <f>IFERROR(IF('Quantities Report'!A465="","",VALUE(SUBSTITUTE('Quantities Report'!A465,"+",""))),"")</f>
        <v/>
      </c>
    </row>
    <row r="467" spans="2:2" x14ac:dyDescent="0.25">
      <c r="B467" s="464" t="str">
        <f>IFERROR(IF('Quantities Report'!A466="","",VALUE(SUBSTITUTE('Quantities Report'!A466,"+",""))),"")</f>
        <v/>
      </c>
    </row>
    <row r="468" spans="2:2" x14ac:dyDescent="0.25">
      <c r="B468" s="464" t="str">
        <f>IFERROR(IF('Quantities Report'!A467="","",VALUE(SUBSTITUTE('Quantities Report'!A467,"+",""))),"")</f>
        <v/>
      </c>
    </row>
    <row r="469" spans="2:2" x14ac:dyDescent="0.25">
      <c r="B469" s="464" t="str">
        <f>IFERROR(IF('Quantities Report'!A468="","",VALUE(SUBSTITUTE('Quantities Report'!A468,"+",""))),"")</f>
        <v/>
      </c>
    </row>
    <row r="470" spans="2:2" x14ac:dyDescent="0.25">
      <c r="B470" s="464" t="str">
        <f>IFERROR(IF('Quantities Report'!A469="","",VALUE(SUBSTITUTE('Quantities Report'!A469,"+",""))),"")</f>
        <v/>
      </c>
    </row>
    <row r="471" spans="2:2" x14ac:dyDescent="0.25">
      <c r="B471" s="464" t="str">
        <f>IFERROR(IF('Quantities Report'!A470="","",VALUE(SUBSTITUTE('Quantities Report'!A470,"+",""))),"")</f>
        <v/>
      </c>
    </row>
    <row r="472" spans="2:2" x14ac:dyDescent="0.25">
      <c r="B472" s="464" t="str">
        <f>IFERROR(IF('Quantities Report'!A471="","",VALUE(SUBSTITUTE('Quantities Report'!A471,"+",""))),"")</f>
        <v/>
      </c>
    </row>
    <row r="473" spans="2:2" x14ac:dyDescent="0.25">
      <c r="B473" s="464" t="str">
        <f>IFERROR(IF('Quantities Report'!A472="","",VALUE(SUBSTITUTE('Quantities Report'!A472,"+",""))),"")</f>
        <v/>
      </c>
    </row>
    <row r="474" spans="2:2" x14ac:dyDescent="0.25">
      <c r="B474" s="464" t="str">
        <f>IFERROR(IF('Quantities Report'!A473="","",VALUE(SUBSTITUTE('Quantities Report'!A473,"+",""))),"")</f>
        <v/>
      </c>
    </row>
    <row r="475" spans="2:2" x14ac:dyDescent="0.25">
      <c r="B475" s="464" t="str">
        <f>IFERROR(IF('Quantities Report'!A474="","",VALUE(SUBSTITUTE('Quantities Report'!A474,"+",""))),"")</f>
        <v/>
      </c>
    </row>
    <row r="476" spans="2:2" x14ac:dyDescent="0.25">
      <c r="B476" s="464" t="str">
        <f>IFERROR(IF('Quantities Report'!A475="","",VALUE(SUBSTITUTE('Quantities Report'!A475,"+",""))),"")</f>
        <v/>
      </c>
    </row>
    <row r="477" spans="2:2" x14ac:dyDescent="0.25">
      <c r="B477" s="464" t="str">
        <f>IFERROR(IF('Quantities Report'!A476="","",VALUE(SUBSTITUTE('Quantities Report'!A476,"+",""))),"")</f>
        <v/>
      </c>
    </row>
    <row r="478" spans="2:2" x14ac:dyDescent="0.25">
      <c r="B478" s="464" t="str">
        <f>IFERROR(IF('Quantities Report'!A477="","",VALUE(SUBSTITUTE('Quantities Report'!A477,"+",""))),"")</f>
        <v/>
      </c>
    </row>
    <row r="479" spans="2:2" x14ac:dyDescent="0.25">
      <c r="B479" s="464" t="str">
        <f>IFERROR(IF('Quantities Report'!A478="","",VALUE(SUBSTITUTE('Quantities Report'!A478,"+",""))),"")</f>
        <v/>
      </c>
    </row>
    <row r="480" spans="2:2" x14ac:dyDescent="0.25">
      <c r="B480" s="464" t="str">
        <f>IFERROR(IF('Quantities Report'!A479="","",VALUE(SUBSTITUTE('Quantities Report'!A479,"+",""))),"")</f>
        <v/>
      </c>
    </row>
    <row r="481" spans="2:2" x14ac:dyDescent="0.25">
      <c r="B481" s="464" t="str">
        <f>IFERROR(IF('Quantities Report'!A480="","",VALUE(SUBSTITUTE('Quantities Report'!A480,"+",""))),"")</f>
        <v/>
      </c>
    </row>
    <row r="482" spans="2:2" x14ac:dyDescent="0.25">
      <c r="B482" s="464" t="str">
        <f>IFERROR(IF('Quantities Report'!A481="","",VALUE(SUBSTITUTE('Quantities Report'!A481,"+",""))),"")</f>
        <v/>
      </c>
    </row>
    <row r="483" spans="2:2" x14ac:dyDescent="0.25">
      <c r="B483" s="464" t="str">
        <f>IFERROR(IF('Quantities Report'!A482="","",VALUE(SUBSTITUTE('Quantities Report'!A482,"+",""))),"")</f>
        <v/>
      </c>
    </row>
    <row r="484" spans="2:2" x14ac:dyDescent="0.25">
      <c r="B484" s="464" t="str">
        <f>IFERROR(IF('Quantities Report'!A483="","",VALUE(SUBSTITUTE('Quantities Report'!A483,"+",""))),"")</f>
        <v/>
      </c>
    </row>
    <row r="485" spans="2:2" x14ac:dyDescent="0.25">
      <c r="B485" s="464" t="str">
        <f>IFERROR(IF('Quantities Report'!A484="","",VALUE(SUBSTITUTE('Quantities Report'!A484,"+",""))),"")</f>
        <v/>
      </c>
    </row>
    <row r="486" spans="2:2" x14ac:dyDescent="0.25">
      <c r="B486" s="464" t="str">
        <f>IFERROR(IF('Quantities Report'!A485="","",VALUE(SUBSTITUTE('Quantities Report'!A485,"+",""))),"")</f>
        <v/>
      </c>
    </row>
    <row r="487" spans="2:2" x14ac:dyDescent="0.25">
      <c r="B487" s="464" t="str">
        <f>IFERROR(IF('Quantities Report'!A486="","",VALUE(SUBSTITUTE('Quantities Report'!A486,"+",""))),"")</f>
        <v/>
      </c>
    </row>
    <row r="488" spans="2:2" x14ac:dyDescent="0.25">
      <c r="B488" s="464" t="str">
        <f>IFERROR(IF('Quantities Report'!A487="","",VALUE(SUBSTITUTE('Quantities Report'!A487,"+",""))),"")</f>
        <v/>
      </c>
    </row>
    <row r="489" spans="2:2" x14ac:dyDescent="0.25">
      <c r="B489" s="464" t="str">
        <f>IFERROR(IF('Quantities Report'!A488="","",VALUE(SUBSTITUTE('Quantities Report'!A488,"+",""))),"")</f>
        <v/>
      </c>
    </row>
    <row r="490" spans="2:2" x14ac:dyDescent="0.25">
      <c r="B490" s="464" t="str">
        <f>IFERROR(IF('Quantities Report'!A489="","",VALUE(SUBSTITUTE('Quantities Report'!A489,"+",""))),"")</f>
        <v/>
      </c>
    </row>
    <row r="491" spans="2:2" x14ac:dyDescent="0.25">
      <c r="B491" s="464" t="str">
        <f>IFERROR(IF('Quantities Report'!A490="","",VALUE(SUBSTITUTE('Quantities Report'!A490,"+",""))),"")</f>
        <v/>
      </c>
    </row>
    <row r="492" spans="2:2" x14ac:dyDescent="0.25">
      <c r="B492" s="464" t="str">
        <f>IFERROR(IF('Quantities Report'!A491="","",VALUE(SUBSTITUTE('Quantities Report'!A491,"+",""))),"")</f>
        <v/>
      </c>
    </row>
    <row r="493" spans="2:2" x14ac:dyDescent="0.25">
      <c r="B493" s="464" t="str">
        <f>IFERROR(IF('Quantities Report'!A492="","",VALUE(SUBSTITUTE('Quantities Report'!A492,"+",""))),"")</f>
        <v/>
      </c>
    </row>
    <row r="494" spans="2:2" x14ac:dyDescent="0.25">
      <c r="B494" s="464" t="str">
        <f>IFERROR(IF('Quantities Report'!A493="","",VALUE(SUBSTITUTE('Quantities Report'!A493,"+",""))),"")</f>
        <v/>
      </c>
    </row>
    <row r="495" spans="2:2" x14ac:dyDescent="0.25">
      <c r="B495" s="464" t="str">
        <f>IFERROR(IF('Quantities Report'!A494="","",VALUE(SUBSTITUTE('Quantities Report'!A494,"+",""))),"")</f>
        <v/>
      </c>
    </row>
    <row r="496" spans="2:2" x14ac:dyDescent="0.25">
      <c r="B496" s="464" t="str">
        <f>IFERROR(IF('Quantities Report'!A495="","",VALUE(SUBSTITUTE('Quantities Report'!A495,"+",""))),"")</f>
        <v/>
      </c>
    </row>
    <row r="497" spans="2:2" x14ac:dyDescent="0.25">
      <c r="B497" s="464" t="str">
        <f>IFERROR(IF('Quantities Report'!A496="","",VALUE(SUBSTITUTE('Quantities Report'!A496,"+",""))),"")</f>
        <v/>
      </c>
    </row>
    <row r="498" spans="2:2" x14ac:dyDescent="0.25">
      <c r="B498" s="464" t="str">
        <f>IFERROR(IF('Quantities Report'!A497="","",VALUE(SUBSTITUTE('Quantities Report'!A497,"+",""))),"")</f>
        <v/>
      </c>
    </row>
    <row r="499" spans="2:2" x14ac:dyDescent="0.25">
      <c r="B499" s="464" t="str">
        <f>IFERROR(IF('Quantities Report'!A498="","",VALUE(SUBSTITUTE('Quantities Report'!A498,"+",""))),"")</f>
        <v/>
      </c>
    </row>
    <row r="500" spans="2:2" x14ac:dyDescent="0.25">
      <c r="B500" s="464" t="str">
        <f>IFERROR(IF('Quantities Report'!A499="","",VALUE(SUBSTITUTE('Quantities Report'!A499,"+",""))),"")</f>
        <v/>
      </c>
    </row>
    <row r="501" spans="2:2" x14ac:dyDescent="0.25">
      <c r="B501" s="464" t="str">
        <f>IFERROR(IF('Quantities Report'!A500="","",VALUE(SUBSTITUTE('Quantities Report'!A500,"+",""))),"")</f>
        <v/>
      </c>
    </row>
    <row r="502" spans="2:2" x14ac:dyDescent="0.25">
      <c r="B502" s="464" t="str">
        <f>IFERROR(IF('Quantities Report'!A501="","",VALUE(SUBSTITUTE('Quantities Report'!A501,"+",""))),"")</f>
        <v/>
      </c>
    </row>
    <row r="503" spans="2:2" x14ac:dyDescent="0.25">
      <c r="B503" s="464" t="str">
        <f>IFERROR(IF('Quantities Report'!A502="","",VALUE(SUBSTITUTE('Quantities Report'!A502,"+",""))),"")</f>
        <v/>
      </c>
    </row>
    <row r="504" spans="2:2" x14ac:dyDescent="0.25">
      <c r="B504" s="464" t="str">
        <f>IFERROR(IF('Quantities Report'!A503="","",VALUE(SUBSTITUTE('Quantities Report'!A503,"+",""))),"")</f>
        <v/>
      </c>
    </row>
    <row r="505" spans="2:2" x14ac:dyDescent="0.25">
      <c r="B505" s="464" t="str">
        <f>IFERROR(IF('Quantities Report'!A504="","",VALUE(SUBSTITUTE('Quantities Report'!A504,"+",""))),"")</f>
        <v/>
      </c>
    </row>
    <row r="506" spans="2:2" x14ac:dyDescent="0.25">
      <c r="B506" s="464" t="str">
        <f>IFERROR(IF('Quantities Report'!A505="","",VALUE(SUBSTITUTE('Quantities Report'!A505,"+",""))),"")</f>
        <v/>
      </c>
    </row>
    <row r="507" spans="2:2" x14ac:dyDescent="0.25">
      <c r="B507" s="464" t="str">
        <f>IFERROR(IF('Quantities Report'!A506="","",VALUE(SUBSTITUTE('Quantities Report'!A506,"+",""))),"")</f>
        <v/>
      </c>
    </row>
    <row r="508" spans="2:2" x14ac:dyDescent="0.25">
      <c r="B508" s="464" t="str">
        <f>IFERROR(IF('Quantities Report'!A507="","",VALUE(SUBSTITUTE('Quantities Report'!A507,"+",""))),"")</f>
        <v/>
      </c>
    </row>
    <row r="509" spans="2:2" x14ac:dyDescent="0.25">
      <c r="B509" s="464" t="str">
        <f>IFERROR(IF('Quantities Report'!A508="","",VALUE(SUBSTITUTE('Quantities Report'!A508,"+",""))),"")</f>
        <v/>
      </c>
    </row>
    <row r="510" spans="2:2" x14ac:dyDescent="0.25">
      <c r="B510" s="464" t="str">
        <f>IFERROR(IF('Quantities Report'!A509="","",VALUE(SUBSTITUTE('Quantities Report'!A509,"+",""))),"")</f>
        <v/>
      </c>
    </row>
    <row r="511" spans="2:2" x14ac:dyDescent="0.25">
      <c r="B511" s="464" t="str">
        <f>IFERROR(IF('Quantities Report'!A510="","",VALUE(SUBSTITUTE('Quantities Report'!A510,"+",""))),"")</f>
        <v/>
      </c>
    </row>
    <row r="512" spans="2:2" x14ac:dyDescent="0.25">
      <c r="B512" s="464" t="str">
        <f>IFERROR(IF('Quantities Report'!A511="","",VALUE(SUBSTITUTE('Quantities Report'!A511,"+",""))),"")</f>
        <v/>
      </c>
    </row>
    <row r="513" spans="2:2" x14ac:dyDescent="0.25">
      <c r="B513" s="464" t="str">
        <f>IFERROR(IF('Quantities Report'!A512="","",VALUE(SUBSTITUTE('Quantities Report'!A512,"+",""))),"")</f>
        <v/>
      </c>
    </row>
    <row r="514" spans="2:2" x14ac:dyDescent="0.25">
      <c r="B514" s="464" t="str">
        <f>IFERROR(IF('Quantities Report'!A513="","",VALUE(SUBSTITUTE('Quantities Report'!A513,"+",""))),"")</f>
        <v/>
      </c>
    </row>
    <row r="515" spans="2:2" x14ac:dyDescent="0.25">
      <c r="B515" s="464" t="str">
        <f>IFERROR(IF('Quantities Report'!A514="","",VALUE(SUBSTITUTE('Quantities Report'!A514,"+",""))),"")</f>
        <v/>
      </c>
    </row>
    <row r="516" spans="2:2" x14ac:dyDescent="0.25">
      <c r="B516" s="464" t="str">
        <f>IFERROR(IF('Quantities Report'!A515="","",VALUE(SUBSTITUTE('Quantities Report'!A515,"+",""))),"")</f>
        <v/>
      </c>
    </row>
    <row r="517" spans="2:2" x14ac:dyDescent="0.25">
      <c r="B517" s="464" t="str">
        <f>IFERROR(IF('Quantities Report'!A516="","",VALUE(SUBSTITUTE('Quantities Report'!A516,"+",""))),"")</f>
        <v/>
      </c>
    </row>
    <row r="518" spans="2:2" x14ac:dyDescent="0.25">
      <c r="B518" s="464" t="str">
        <f>IFERROR(IF('Quantities Report'!A517="","",VALUE(SUBSTITUTE('Quantities Report'!A517,"+",""))),"")</f>
        <v/>
      </c>
    </row>
    <row r="519" spans="2:2" x14ac:dyDescent="0.25">
      <c r="B519" s="464" t="str">
        <f>IFERROR(IF('Quantities Report'!A518="","",VALUE(SUBSTITUTE('Quantities Report'!A518,"+",""))),"")</f>
        <v/>
      </c>
    </row>
    <row r="520" spans="2:2" x14ac:dyDescent="0.25">
      <c r="B520" s="464" t="str">
        <f>IFERROR(IF('Quantities Report'!A519="","",VALUE(SUBSTITUTE('Quantities Report'!A519,"+",""))),"")</f>
        <v/>
      </c>
    </row>
    <row r="521" spans="2:2" x14ac:dyDescent="0.25">
      <c r="B521" s="464" t="str">
        <f>IFERROR(IF('Quantities Report'!A520="","",VALUE(SUBSTITUTE('Quantities Report'!A520,"+",""))),"")</f>
        <v/>
      </c>
    </row>
    <row r="522" spans="2:2" x14ac:dyDescent="0.25">
      <c r="B522" s="464" t="str">
        <f>IFERROR(IF('Quantities Report'!A521="","",VALUE(SUBSTITUTE('Quantities Report'!A521,"+",""))),"")</f>
        <v/>
      </c>
    </row>
    <row r="523" spans="2:2" x14ac:dyDescent="0.25">
      <c r="B523" s="464" t="str">
        <f>IFERROR(IF('Quantities Report'!A522="","",VALUE(SUBSTITUTE('Quantities Report'!A522,"+",""))),"")</f>
        <v/>
      </c>
    </row>
    <row r="524" spans="2:2" x14ac:dyDescent="0.25">
      <c r="B524" s="464" t="str">
        <f>IFERROR(IF('Quantities Report'!A523="","",VALUE(SUBSTITUTE('Quantities Report'!A523,"+",""))),"")</f>
        <v/>
      </c>
    </row>
    <row r="525" spans="2:2" x14ac:dyDescent="0.25">
      <c r="B525" s="464" t="str">
        <f>IFERROR(IF('Quantities Report'!A524="","",VALUE(SUBSTITUTE('Quantities Report'!A524,"+",""))),"")</f>
        <v/>
      </c>
    </row>
    <row r="526" spans="2:2" x14ac:dyDescent="0.25">
      <c r="B526" s="464" t="str">
        <f>IFERROR(IF('Quantities Report'!A525="","",VALUE(SUBSTITUTE('Quantities Report'!A525,"+",""))),"")</f>
        <v/>
      </c>
    </row>
    <row r="527" spans="2:2" x14ac:dyDescent="0.25">
      <c r="B527" s="464" t="str">
        <f>IFERROR(IF('Quantities Report'!A526="","",VALUE(SUBSTITUTE('Quantities Report'!A526,"+",""))),"")</f>
        <v/>
      </c>
    </row>
    <row r="528" spans="2:2" x14ac:dyDescent="0.25">
      <c r="B528" s="464" t="str">
        <f>IFERROR(IF('Quantities Report'!A527="","",VALUE(SUBSTITUTE('Quantities Report'!A527,"+",""))),"")</f>
        <v/>
      </c>
    </row>
    <row r="529" spans="2:2" x14ac:dyDescent="0.25">
      <c r="B529" s="464" t="str">
        <f>IFERROR(IF('Quantities Report'!A528="","",VALUE(SUBSTITUTE('Quantities Report'!A528,"+",""))),"")</f>
        <v/>
      </c>
    </row>
    <row r="530" spans="2:2" x14ac:dyDescent="0.25">
      <c r="B530" s="464" t="str">
        <f>IFERROR(IF('Quantities Report'!A529="","",VALUE(SUBSTITUTE('Quantities Report'!A529,"+",""))),"")</f>
        <v/>
      </c>
    </row>
    <row r="531" spans="2:2" x14ac:dyDescent="0.25">
      <c r="B531" s="464" t="str">
        <f>IFERROR(IF('Quantities Report'!A530="","",VALUE(SUBSTITUTE('Quantities Report'!A530,"+",""))),"")</f>
        <v/>
      </c>
    </row>
    <row r="532" spans="2:2" x14ac:dyDescent="0.25">
      <c r="B532" s="464" t="str">
        <f>IFERROR(IF('Quantities Report'!A531="","",VALUE(SUBSTITUTE('Quantities Report'!A531,"+",""))),"")</f>
        <v/>
      </c>
    </row>
    <row r="533" spans="2:2" x14ac:dyDescent="0.25">
      <c r="B533" s="464" t="str">
        <f>IFERROR(IF('Quantities Report'!A532="","",VALUE(SUBSTITUTE('Quantities Report'!A532,"+",""))),"")</f>
        <v/>
      </c>
    </row>
    <row r="534" spans="2:2" x14ac:dyDescent="0.25">
      <c r="B534" s="464" t="str">
        <f>IFERROR(IF('Quantities Report'!A533="","",VALUE(SUBSTITUTE('Quantities Report'!A533,"+",""))),"")</f>
        <v/>
      </c>
    </row>
    <row r="535" spans="2:2" x14ac:dyDescent="0.25">
      <c r="B535" s="464" t="str">
        <f>IFERROR(IF('Quantities Report'!A534="","",VALUE(SUBSTITUTE('Quantities Report'!A534,"+",""))),"")</f>
        <v/>
      </c>
    </row>
    <row r="536" spans="2:2" x14ac:dyDescent="0.25">
      <c r="B536" s="464" t="str">
        <f>IFERROR(IF('Quantities Report'!A535="","",VALUE(SUBSTITUTE('Quantities Report'!A535,"+",""))),"")</f>
        <v/>
      </c>
    </row>
    <row r="537" spans="2:2" x14ac:dyDescent="0.25">
      <c r="B537" s="464" t="str">
        <f>IFERROR(IF('Quantities Report'!A536="","",VALUE(SUBSTITUTE('Quantities Report'!A536,"+",""))),"")</f>
        <v/>
      </c>
    </row>
    <row r="538" spans="2:2" x14ac:dyDescent="0.25">
      <c r="B538" s="464" t="str">
        <f>IFERROR(IF('Quantities Report'!A537="","",VALUE(SUBSTITUTE('Quantities Report'!A537,"+",""))),"")</f>
        <v/>
      </c>
    </row>
    <row r="539" spans="2:2" x14ac:dyDescent="0.25">
      <c r="B539" s="464" t="str">
        <f>IFERROR(IF('Quantities Report'!A538="","",VALUE(SUBSTITUTE('Quantities Report'!A538,"+",""))),"")</f>
        <v/>
      </c>
    </row>
    <row r="540" spans="2:2" x14ac:dyDescent="0.25">
      <c r="B540" s="464" t="str">
        <f>IFERROR(IF('Quantities Report'!A539="","",VALUE(SUBSTITUTE('Quantities Report'!A539,"+",""))),"")</f>
        <v/>
      </c>
    </row>
    <row r="541" spans="2:2" x14ac:dyDescent="0.25">
      <c r="B541" s="464" t="str">
        <f>IFERROR(IF('Quantities Report'!A540="","",VALUE(SUBSTITUTE('Quantities Report'!A540,"+",""))),"")</f>
        <v/>
      </c>
    </row>
    <row r="542" spans="2:2" x14ac:dyDescent="0.25">
      <c r="B542" s="464" t="str">
        <f>IFERROR(IF('Quantities Report'!A541="","",VALUE(SUBSTITUTE('Quantities Report'!A541,"+",""))),"")</f>
        <v/>
      </c>
    </row>
    <row r="543" spans="2:2" x14ac:dyDescent="0.25">
      <c r="B543" s="464" t="str">
        <f>IFERROR(IF('Quantities Report'!A542="","",VALUE(SUBSTITUTE('Quantities Report'!A542,"+",""))),"")</f>
        <v/>
      </c>
    </row>
    <row r="544" spans="2:2" x14ac:dyDescent="0.25">
      <c r="B544" s="464" t="str">
        <f>IFERROR(IF('Quantities Report'!A543="","",VALUE(SUBSTITUTE('Quantities Report'!A543,"+",""))),"")</f>
        <v/>
      </c>
    </row>
    <row r="545" spans="2:2" x14ac:dyDescent="0.25">
      <c r="B545" s="464" t="str">
        <f>IFERROR(IF('Quantities Report'!A544="","",VALUE(SUBSTITUTE('Quantities Report'!A544,"+",""))),"")</f>
        <v/>
      </c>
    </row>
    <row r="546" spans="2:2" x14ac:dyDescent="0.25">
      <c r="B546" s="464" t="str">
        <f>IFERROR(IF('Quantities Report'!A545="","",VALUE(SUBSTITUTE('Quantities Report'!A545,"+",""))),"")</f>
        <v/>
      </c>
    </row>
    <row r="547" spans="2:2" x14ac:dyDescent="0.25">
      <c r="B547" s="464" t="str">
        <f>IFERROR(IF('Quantities Report'!A546="","",VALUE(SUBSTITUTE('Quantities Report'!A546,"+",""))),"")</f>
        <v/>
      </c>
    </row>
    <row r="548" spans="2:2" x14ac:dyDescent="0.25">
      <c r="B548" s="464" t="str">
        <f>IFERROR(IF('Quantities Report'!A547="","",VALUE(SUBSTITUTE('Quantities Report'!A547,"+",""))),"")</f>
        <v/>
      </c>
    </row>
    <row r="549" spans="2:2" x14ac:dyDescent="0.25">
      <c r="B549" s="464" t="str">
        <f>IFERROR(IF('Quantities Report'!A548="","",VALUE(SUBSTITUTE('Quantities Report'!A548,"+",""))),"")</f>
        <v/>
      </c>
    </row>
    <row r="550" spans="2:2" x14ac:dyDescent="0.25">
      <c r="B550" s="464" t="str">
        <f>IFERROR(IF('Quantities Report'!A549="","",VALUE(SUBSTITUTE('Quantities Report'!A549,"+",""))),"")</f>
        <v/>
      </c>
    </row>
    <row r="551" spans="2:2" x14ac:dyDescent="0.25">
      <c r="B551" s="464" t="str">
        <f>IFERROR(IF('Quantities Report'!A550="","",VALUE(SUBSTITUTE('Quantities Report'!A550,"+",""))),"")</f>
        <v/>
      </c>
    </row>
    <row r="552" spans="2:2" x14ac:dyDescent="0.25">
      <c r="B552" s="464" t="str">
        <f>IFERROR(IF('Quantities Report'!A551="","",VALUE(SUBSTITUTE('Quantities Report'!A551,"+",""))),"")</f>
        <v/>
      </c>
    </row>
    <row r="553" spans="2:2" x14ac:dyDescent="0.25">
      <c r="B553" s="464" t="str">
        <f>IFERROR(IF('Quantities Report'!A552="","",VALUE(SUBSTITUTE('Quantities Report'!A552,"+",""))),"")</f>
        <v/>
      </c>
    </row>
    <row r="554" spans="2:2" x14ac:dyDescent="0.25">
      <c r="B554" s="464" t="str">
        <f>IFERROR(IF('Quantities Report'!A553="","",VALUE(SUBSTITUTE('Quantities Report'!A553,"+",""))),"")</f>
        <v/>
      </c>
    </row>
    <row r="555" spans="2:2" x14ac:dyDescent="0.25">
      <c r="B555" s="464" t="str">
        <f>IFERROR(IF('Quantities Report'!A554="","",VALUE(SUBSTITUTE('Quantities Report'!A554,"+",""))),"")</f>
        <v/>
      </c>
    </row>
    <row r="556" spans="2:2" x14ac:dyDescent="0.25">
      <c r="B556" s="464" t="str">
        <f>IFERROR(IF('Quantities Report'!A555="","",VALUE(SUBSTITUTE('Quantities Report'!A555,"+",""))),"")</f>
        <v/>
      </c>
    </row>
    <row r="557" spans="2:2" x14ac:dyDescent="0.25">
      <c r="B557" s="464" t="str">
        <f>IFERROR(IF('Quantities Report'!A556="","",VALUE(SUBSTITUTE('Quantities Report'!A556,"+",""))),"")</f>
        <v/>
      </c>
    </row>
    <row r="558" spans="2:2" x14ac:dyDescent="0.25">
      <c r="B558" s="464" t="str">
        <f>IFERROR(IF('Quantities Report'!A557="","",VALUE(SUBSTITUTE('Quantities Report'!A557,"+",""))),"")</f>
        <v/>
      </c>
    </row>
    <row r="559" spans="2:2" x14ac:dyDescent="0.25">
      <c r="B559" s="464" t="str">
        <f>IFERROR(IF('Quantities Report'!A558="","",VALUE(SUBSTITUTE('Quantities Report'!A558,"+",""))),"")</f>
        <v/>
      </c>
    </row>
    <row r="560" spans="2:2" x14ac:dyDescent="0.25">
      <c r="B560" s="464" t="str">
        <f>IFERROR(IF('Quantities Report'!A559="","",VALUE(SUBSTITUTE('Quantities Report'!A559,"+",""))),"")</f>
        <v/>
      </c>
    </row>
    <row r="561" spans="2:2" x14ac:dyDescent="0.25">
      <c r="B561" s="464" t="str">
        <f>IFERROR(IF('Quantities Report'!A560="","",VALUE(SUBSTITUTE('Quantities Report'!A560,"+",""))),"")</f>
        <v/>
      </c>
    </row>
    <row r="562" spans="2:2" x14ac:dyDescent="0.25">
      <c r="B562" s="464" t="str">
        <f>IFERROR(IF('Quantities Report'!A561="","",VALUE(SUBSTITUTE('Quantities Report'!A561,"+",""))),"")</f>
        <v/>
      </c>
    </row>
    <row r="563" spans="2:2" x14ac:dyDescent="0.25">
      <c r="B563" s="464" t="str">
        <f>IFERROR(IF('Quantities Report'!A562="","",VALUE(SUBSTITUTE('Quantities Report'!A562,"+",""))),"")</f>
        <v/>
      </c>
    </row>
    <row r="564" spans="2:2" x14ac:dyDescent="0.25">
      <c r="B564" s="464" t="str">
        <f>IFERROR(IF('Quantities Report'!A563="","",VALUE(SUBSTITUTE('Quantities Report'!A563,"+",""))),"")</f>
        <v/>
      </c>
    </row>
    <row r="565" spans="2:2" x14ac:dyDescent="0.25">
      <c r="B565" s="464" t="str">
        <f>IFERROR(IF('Quantities Report'!A564="","",VALUE(SUBSTITUTE('Quantities Report'!A564,"+",""))),"")</f>
        <v/>
      </c>
    </row>
    <row r="566" spans="2:2" x14ac:dyDescent="0.25">
      <c r="B566" s="464" t="str">
        <f>IFERROR(IF('Quantities Report'!A565="","",VALUE(SUBSTITUTE('Quantities Report'!A565,"+",""))),"")</f>
        <v/>
      </c>
    </row>
    <row r="567" spans="2:2" x14ac:dyDescent="0.25">
      <c r="B567" s="464" t="str">
        <f>IFERROR(IF('Quantities Report'!A566="","",VALUE(SUBSTITUTE('Quantities Report'!A566,"+",""))),"")</f>
        <v/>
      </c>
    </row>
    <row r="568" spans="2:2" x14ac:dyDescent="0.25">
      <c r="B568" s="464" t="str">
        <f>IFERROR(IF('Quantities Report'!A567="","",VALUE(SUBSTITUTE('Quantities Report'!A567,"+",""))),"")</f>
        <v/>
      </c>
    </row>
    <row r="569" spans="2:2" x14ac:dyDescent="0.25">
      <c r="B569" s="464" t="str">
        <f>IFERROR(IF('Quantities Report'!A568="","",VALUE(SUBSTITUTE('Quantities Report'!A568,"+",""))),"")</f>
        <v/>
      </c>
    </row>
    <row r="570" spans="2:2" x14ac:dyDescent="0.25">
      <c r="B570" s="464" t="str">
        <f>IFERROR(IF('Quantities Report'!A569="","",VALUE(SUBSTITUTE('Quantities Report'!A569,"+",""))),"")</f>
        <v/>
      </c>
    </row>
    <row r="571" spans="2:2" x14ac:dyDescent="0.25">
      <c r="B571" s="464" t="str">
        <f>IFERROR(IF('Quantities Report'!A570="","",VALUE(SUBSTITUTE('Quantities Report'!A570,"+",""))),"")</f>
        <v/>
      </c>
    </row>
    <row r="572" spans="2:2" x14ac:dyDescent="0.25">
      <c r="B572" s="464" t="str">
        <f>IFERROR(IF('Quantities Report'!A571="","",VALUE(SUBSTITUTE('Quantities Report'!A571,"+",""))),"")</f>
        <v/>
      </c>
    </row>
    <row r="573" spans="2:2" x14ac:dyDescent="0.25">
      <c r="B573" s="464" t="str">
        <f>IFERROR(IF('Quantities Report'!A572="","",VALUE(SUBSTITUTE('Quantities Report'!A572,"+",""))),"")</f>
        <v/>
      </c>
    </row>
    <row r="574" spans="2:2" x14ac:dyDescent="0.25">
      <c r="B574" s="464" t="str">
        <f>IFERROR(IF('Quantities Report'!A573="","",VALUE(SUBSTITUTE('Quantities Report'!A573,"+",""))),"")</f>
        <v/>
      </c>
    </row>
    <row r="575" spans="2:2" x14ac:dyDescent="0.25">
      <c r="B575" s="464" t="str">
        <f>IFERROR(IF('Quantities Report'!A574="","",VALUE(SUBSTITUTE('Quantities Report'!A574,"+",""))),"")</f>
        <v/>
      </c>
    </row>
    <row r="576" spans="2:2" x14ac:dyDescent="0.25">
      <c r="B576" s="464" t="str">
        <f>IFERROR(IF('Quantities Report'!A575="","",VALUE(SUBSTITUTE('Quantities Report'!A575,"+",""))),"")</f>
        <v/>
      </c>
    </row>
    <row r="577" spans="2:2" x14ac:dyDescent="0.25">
      <c r="B577" s="464" t="str">
        <f>IFERROR(IF('Quantities Report'!A576="","",VALUE(SUBSTITUTE('Quantities Report'!A576,"+",""))),"")</f>
        <v/>
      </c>
    </row>
    <row r="578" spans="2:2" x14ac:dyDescent="0.25">
      <c r="B578" s="464" t="str">
        <f>IFERROR(IF('Quantities Report'!A577="","",VALUE(SUBSTITUTE('Quantities Report'!A577,"+",""))),"")</f>
        <v/>
      </c>
    </row>
    <row r="579" spans="2:2" x14ac:dyDescent="0.25">
      <c r="B579" s="464" t="str">
        <f>IFERROR(IF('Quantities Report'!A578="","",VALUE(SUBSTITUTE('Quantities Report'!A578,"+",""))),"")</f>
        <v/>
      </c>
    </row>
    <row r="580" spans="2:2" x14ac:dyDescent="0.25">
      <c r="B580" s="464" t="str">
        <f>IFERROR(IF('Quantities Report'!A579="","",VALUE(SUBSTITUTE('Quantities Report'!A579,"+",""))),"")</f>
        <v/>
      </c>
    </row>
    <row r="581" spans="2:2" x14ac:dyDescent="0.25">
      <c r="B581" s="464" t="str">
        <f>IFERROR(IF('Quantities Report'!A580="","",VALUE(SUBSTITUTE('Quantities Report'!A580,"+",""))),"")</f>
        <v/>
      </c>
    </row>
    <row r="582" spans="2:2" x14ac:dyDescent="0.25">
      <c r="B582" s="464" t="str">
        <f>IFERROR(IF('Quantities Report'!A581="","",VALUE(SUBSTITUTE('Quantities Report'!A581,"+",""))),"")</f>
        <v/>
      </c>
    </row>
    <row r="583" spans="2:2" x14ac:dyDescent="0.25">
      <c r="B583" s="464" t="str">
        <f>IFERROR(IF('Quantities Report'!A582="","",VALUE(SUBSTITUTE('Quantities Report'!A582,"+",""))),"")</f>
        <v/>
      </c>
    </row>
    <row r="584" spans="2:2" x14ac:dyDescent="0.25">
      <c r="B584" s="464" t="str">
        <f>IFERROR(IF('Quantities Report'!A583="","",VALUE(SUBSTITUTE('Quantities Report'!A583,"+",""))),"")</f>
        <v/>
      </c>
    </row>
    <row r="585" spans="2:2" x14ac:dyDescent="0.25">
      <c r="B585" s="464" t="str">
        <f>IFERROR(IF('Quantities Report'!A584="","",VALUE(SUBSTITUTE('Quantities Report'!A584,"+",""))),"")</f>
        <v/>
      </c>
    </row>
    <row r="586" spans="2:2" x14ac:dyDescent="0.25">
      <c r="B586" s="464" t="str">
        <f>IFERROR(IF('Quantities Report'!A585="","",VALUE(SUBSTITUTE('Quantities Report'!A585,"+",""))),"")</f>
        <v/>
      </c>
    </row>
    <row r="587" spans="2:2" x14ac:dyDescent="0.25">
      <c r="B587" s="464" t="str">
        <f>IFERROR(IF('Quantities Report'!A586="","",VALUE(SUBSTITUTE('Quantities Report'!A586,"+",""))),"")</f>
        <v/>
      </c>
    </row>
    <row r="588" spans="2:2" x14ac:dyDescent="0.25">
      <c r="B588" s="464" t="str">
        <f>IFERROR(IF('Quantities Report'!A587="","",VALUE(SUBSTITUTE('Quantities Report'!A587,"+",""))),"")</f>
        <v/>
      </c>
    </row>
    <row r="589" spans="2:2" x14ac:dyDescent="0.25">
      <c r="B589" s="464" t="str">
        <f>IFERROR(IF('Quantities Report'!A588="","",VALUE(SUBSTITUTE('Quantities Report'!A588,"+",""))),"")</f>
        <v/>
      </c>
    </row>
    <row r="590" spans="2:2" x14ac:dyDescent="0.25">
      <c r="B590" s="464" t="str">
        <f>IFERROR(IF('Quantities Report'!A589="","",VALUE(SUBSTITUTE('Quantities Report'!A589,"+",""))),"")</f>
        <v/>
      </c>
    </row>
    <row r="591" spans="2:2" x14ac:dyDescent="0.25">
      <c r="B591" s="464" t="str">
        <f>IFERROR(IF('Quantities Report'!A590="","",VALUE(SUBSTITUTE('Quantities Report'!A590,"+",""))),"")</f>
        <v/>
      </c>
    </row>
    <row r="592" spans="2:2" x14ac:dyDescent="0.25">
      <c r="B592" s="464" t="str">
        <f>IFERROR(IF('Quantities Report'!A591="","",VALUE(SUBSTITUTE('Quantities Report'!A591,"+",""))),"")</f>
        <v/>
      </c>
    </row>
    <row r="593" spans="2:2" x14ac:dyDescent="0.25">
      <c r="B593" s="464" t="str">
        <f>IFERROR(IF('Quantities Report'!A592="","",VALUE(SUBSTITUTE('Quantities Report'!A592,"+",""))),"")</f>
        <v/>
      </c>
    </row>
    <row r="594" spans="2:2" x14ac:dyDescent="0.25">
      <c r="B594" s="464" t="str">
        <f>IFERROR(IF('Quantities Report'!A593="","",VALUE(SUBSTITUTE('Quantities Report'!A593,"+",""))),"")</f>
        <v/>
      </c>
    </row>
    <row r="595" spans="2:2" x14ac:dyDescent="0.25">
      <c r="B595" s="464" t="str">
        <f>IFERROR(IF('Quantities Report'!A594="","",VALUE(SUBSTITUTE('Quantities Report'!A594,"+",""))),"")</f>
        <v/>
      </c>
    </row>
    <row r="596" spans="2:2" x14ac:dyDescent="0.25">
      <c r="B596" s="464" t="str">
        <f>IFERROR(IF('Quantities Report'!A595="","",VALUE(SUBSTITUTE('Quantities Report'!A595,"+",""))),"")</f>
        <v/>
      </c>
    </row>
    <row r="597" spans="2:2" x14ac:dyDescent="0.25">
      <c r="B597" s="464" t="str">
        <f>IFERROR(IF('Quantities Report'!A596="","",VALUE(SUBSTITUTE('Quantities Report'!A596,"+",""))),"")</f>
        <v/>
      </c>
    </row>
    <row r="598" spans="2:2" x14ac:dyDescent="0.25">
      <c r="B598" s="464" t="str">
        <f>IFERROR(IF('Quantities Report'!A597="","",VALUE(SUBSTITUTE('Quantities Report'!A597,"+",""))),"")</f>
        <v/>
      </c>
    </row>
    <row r="599" spans="2:2" x14ac:dyDescent="0.25">
      <c r="B599" s="464" t="str">
        <f>IFERROR(IF('Quantities Report'!A598="","",VALUE(SUBSTITUTE('Quantities Report'!A598,"+",""))),"")</f>
        <v/>
      </c>
    </row>
    <row r="600" spans="2:2" x14ac:dyDescent="0.25">
      <c r="B600" s="464" t="str">
        <f>IFERROR(IF('Quantities Report'!A599="","",VALUE(SUBSTITUTE('Quantities Report'!A599,"+",""))),"")</f>
        <v/>
      </c>
    </row>
    <row r="601" spans="2:2" x14ac:dyDescent="0.25">
      <c r="B601" s="464" t="str">
        <f>IFERROR(IF('Quantities Report'!A600="","",VALUE(SUBSTITUTE('Quantities Report'!A600,"+",""))),"")</f>
        <v/>
      </c>
    </row>
    <row r="602" spans="2:2" x14ac:dyDescent="0.25">
      <c r="B602" s="464" t="str">
        <f>IFERROR(IF('Quantities Report'!A601="","",VALUE(SUBSTITUTE('Quantities Report'!A601,"+",""))),"")</f>
        <v/>
      </c>
    </row>
    <row r="603" spans="2:2" x14ac:dyDescent="0.25">
      <c r="B603" s="464" t="str">
        <f>IFERROR(IF('Quantities Report'!A602="","",VALUE(SUBSTITUTE('Quantities Report'!A602,"+",""))),"")</f>
        <v/>
      </c>
    </row>
    <row r="604" spans="2:2" x14ac:dyDescent="0.25">
      <c r="B604" s="464" t="str">
        <f>IFERROR(IF('Quantities Report'!A603="","",VALUE(SUBSTITUTE('Quantities Report'!A603,"+",""))),"")</f>
        <v/>
      </c>
    </row>
    <row r="605" spans="2:2" x14ac:dyDescent="0.25">
      <c r="B605" s="464" t="str">
        <f>IFERROR(IF('Quantities Report'!A604="","",VALUE(SUBSTITUTE('Quantities Report'!A604,"+",""))),"")</f>
        <v/>
      </c>
    </row>
    <row r="606" spans="2:2" x14ac:dyDescent="0.25">
      <c r="B606" s="464" t="str">
        <f>IFERROR(IF('Quantities Report'!A605="","",VALUE(SUBSTITUTE('Quantities Report'!A605,"+",""))),"")</f>
        <v/>
      </c>
    </row>
    <row r="607" spans="2:2" x14ac:dyDescent="0.25">
      <c r="B607" s="464" t="str">
        <f>IFERROR(IF('Quantities Report'!A606="","",VALUE(SUBSTITUTE('Quantities Report'!A606,"+",""))),"")</f>
        <v/>
      </c>
    </row>
    <row r="608" spans="2:2" x14ac:dyDescent="0.25">
      <c r="B608" s="464" t="str">
        <f>IFERROR(IF('Quantities Report'!A607="","",VALUE(SUBSTITUTE('Quantities Report'!A607,"+",""))),"")</f>
        <v/>
      </c>
    </row>
    <row r="609" spans="2:2" x14ac:dyDescent="0.25">
      <c r="B609" s="464" t="str">
        <f>IFERROR(IF('Quantities Report'!A608="","",VALUE(SUBSTITUTE('Quantities Report'!A608,"+",""))),"")</f>
        <v/>
      </c>
    </row>
    <row r="610" spans="2:2" x14ac:dyDescent="0.25">
      <c r="B610" s="464" t="str">
        <f>IFERROR(IF('Quantities Report'!A609="","",VALUE(SUBSTITUTE('Quantities Report'!A609,"+",""))),"")</f>
        <v/>
      </c>
    </row>
    <row r="611" spans="2:2" x14ac:dyDescent="0.25">
      <c r="B611" s="464" t="str">
        <f>IFERROR(IF('Quantities Report'!A610="","",VALUE(SUBSTITUTE('Quantities Report'!A610,"+",""))),"")</f>
        <v/>
      </c>
    </row>
    <row r="612" spans="2:2" x14ac:dyDescent="0.25">
      <c r="B612" s="464" t="str">
        <f>IFERROR(IF('Quantities Report'!A611="","",VALUE(SUBSTITUTE('Quantities Report'!A611,"+",""))),"")</f>
        <v/>
      </c>
    </row>
    <row r="613" spans="2:2" x14ac:dyDescent="0.25">
      <c r="B613" s="464" t="str">
        <f>IFERROR(IF('Quantities Report'!A612="","",VALUE(SUBSTITUTE('Quantities Report'!A612,"+",""))),"")</f>
        <v/>
      </c>
    </row>
    <row r="614" spans="2:2" x14ac:dyDescent="0.25">
      <c r="B614" s="464" t="str">
        <f>IFERROR(IF('Quantities Report'!A613="","",VALUE(SUBSTITUTE('Quantities Report'!A613,"+",""))),"")</f>
        <v/>
      </c>
    </row>
    <row r="615" spans="2:2" x14ac:dyDescent="0.25">
      <c r="B615" s="464" t="str">
        <f>IFERROR(IF('Quantities Report'!A614="","",VALUE(SUBSTITUTE('Quantities Report'!A614,"+",""))),"")</f>
        <v/>
      </c>
    </row>
    <row r="616" spans="2:2" x14ac:dyDescent="0.25">
      <c r="B616" s="464" t="str">
        <f>IFERROR(IF('Quantities Report'!A615="","",VALUE(SUBSTITUTE('Quantities Report'!A615,"+",""))),"")</f>
        <v/>
      </c>
    </row>
    <row r="617" spans="2:2" x14ac:dyDescent="0.25">
      <c r="B617" s="464" t="str">
        <f>IFERROR(IF('Quantities Report'!A616="","",VALUE(SUBSTITUTE('Quantities Report'!A616,"+",""))),"")</f>
        <v/>
      </c>
    </row>
    <row r="618" spans="2:2" x14ac:dyDescent="0.25">
      <c r="B618" s="464" t="str">
        <f>IFERROR(IF('Quantities Report'!A617="","",VALUE(SUBSTITUTE('Quantities Report'!A617,"+",""))),"")</f>
        <v/>
      </c>
    </row>
    <row r="619" spans="2:2" x14ac:dyDescent="0.25">
      <c r="B619" s="464" t="str">
        <f>IFERROR(IF('Quantities Report'!A618="","",VALUE(SUBSTITUTE('Quantities Report'!A618,"+",""))),"")</f>
        <v/>
      </c>
    </row>
    <row r="620" spans="2:2" x14ac:dyDescent="0.25">
      <c r="B620" s="464" t="str">
        <f>IFERROR(IF('Quantities Report'!A619="","",VALUE(SUBSTITUTE('Quantities Report'!A619,"+",""))),"")</f>
        <v/>
      </c>
    </row>
    <row r="621" spans="2:2" x14ac:dyDescent="0.25">
      <c r="B621" s="464" t="str">
        <f>IFERROR(IF('Quantities Report'!A620="","",VALUE(SUBSTITUTE('Quantities Report'!A620,"+",""))),"")</f>
        <v/>
      </c>
    </row>
    <row r="622" spans="2:2" x14ac:dyDescent="0.25">
      <c r="B622" s="464" t="str">
        <f>IFERROR(IF('Quantities Report'!A621="","",VALUE(SUBSTITUTE('Quantities Report'!A621,"+",""))),"")</f>
        <v/>
      </c>
    </row>
    <row r="623" spans="2:2" x14ac:dyDescent="0.25">
      <c r="B623" s="464" t="str">
        <f>IFERROR(IF('Quantities Report'!A622="","",VALUE(SUBSTITUTE('Quantities Report'!A622,"+",""))),"")</f>
        <v/>
      </c>
    </row>
    <row r="624" spans="2:2" x14ac:dyDescent="0.25">
      <c r="B624" s="464" t="str">
        <f>IFERROR(IF('Quantities Report'!A623="","",VALUE(SUBSTITUTE('Quantities Report'!A623,"+",""))),"")</f>
        <v/>
      </c>
    </row>
    <row r="625" spans="2:2" x14ac:dyDescent="0.25">
      <c r="B625" s="464" t="str">
        <f>IFERROR(IF('Quantities Report'!A624="","",VALUE(SUBSTITUTE('Quantities Report'!A624,"+",""))),"")</f>
        <v/>
      </c>
    </row>
    <row r="626" spans="2:2" x14ac:dyDescent="0.25">
      <c r="B626" s="464" t="str">
        <f>IFERROR(IF('Quantities Report'!A625="","",VALUE(SUBSTITUTE('Quantities Report'!A625,"+",""))),"")</f>
        <v/>
      </c>
    </row>
    <row r="627" spans="2:2" x14ac:dyDescent="0.25">
      <c r="B627" s="464" t="str">
        <f>IFERROR(IF('Quantities Report'!A626="","",VALUE(SUBSTITUTE('Quantities Report'!A626,"+",""))),"")</f>
        <v/>
      </c>
    </row>
    <row r="628" spans="2:2" x14ac:dyDescent="0.25">
      <c r="B628" s="464" t="str">
        <f>IFERROR(IF('Quantities Report'!A627="","",VALUE(SUBSTITUTE('Quantities Report'!A627,"+",""))),"")</f>
        <v/>
      </c>
    </row>
    <row r="629" spans="2:2" x14ac:dyDescent="0.25">
      <c r="B629" s="464" t="str">
        <f>IFERROR(IF('Quantities Report'!A628="","",VALUE(SUBSTITUTE('Quantities Report'!A628,"+",""))),"")</f>
        <v/>
      </c>
    </row>
    <row r="630" spans="2:2" x14ac:dyDescent="0.25">
      <c r="B630" s="464" t="str">
        <f>IFERROR(IF('Quantities Report'!A629="","",VALUE(SUBSTITUTE('Quantities Report'!A629,"+",""))),"")</f>
        <v/>
      </c>
    </row>
    <row r="631" spans="2:2" x14ac:dyDescent="0.25">
      <c r="B631" s="464" t="str">
        <f>IFERROR(IF('Quantities Report'!A630="","",VALUE(SUBSTITUTE('Quantities Report'!A630,"+",""))),"")</f>
        <v/>
      </c>
    </row>
    <row r="632" spans="2:2" x14ac:dyDescent="0.25">
      <c r="B632" s="464" t="str">
        <f>IFERROR(IF('Quantities Report'!A631="","",VALUE(SUBSTITUTE('Quantities Report'!A631,"+",""))),"")</f>
        <v/>
      </c>
    </row>
    <row r="633" spans="2:2" x14ac:dyDescent="0.25">
      <c r="B633" s="464" t="str">
        <f>IFERROR(IF('Quantities Report'!A632="","",VALUE(SUBSTITUTE('Quantities Report'!A632,"+",""))),"")</f>
        <v/>
      </c>
    </row>
    <row r="634" spans="2:2" x14ac:dyDescent="0.25">
      <c r="B634" s="464" t="str">
        <f>IFERROR(IF('Quantities Report'!A633="","",VALUE(SUBSTITUTE('Quantities Report'!A633,"+",""))),"")</f>
        <v/>
      </c>
    </row>
    <row r="635" spans="2:2" x14ac:dyDescent="0.25">
      <c r="B635" s="464" t="str">
        <f>IFERROR(IF('Quantities Report'!A634="","",VALUE(SUBSTITUTE('Quantities Report'!A634,"+",""))),"")</f>
        <v/>
      </c>
    </row>
    <row r="636" spans="2:2" x14ac:dyDescent="0.25">
      <c r="B636" s="464" t="str">
        <f>IFERROR(IF('Quantities Report'!A635="","",VALUE(SUBSTITUTE('Quantities Report'!A635,"+",""))),"")</f>
        <v/>
      </c>
    </row>
    <row r="637" spans="2:2" x14ac:dyDescent="0.25">
      <c r="B637" s="464" t="str">
        <f>IFERROR(IF('Quantities Report'!A636="","",VALUE(SUBSTITUTE('Quantities Report'!A636,"+",""))),"")</f>
        <v/>
      </c>
    </row>
    <row r="638" spans="2:2" x14ac:dyDescent="0.25">
      <c r="B638" s="464" t="str">
        <f>IFERROR(IF('Quantities Report'!A637="","",VALUE(SUBSTITUTE('Quantities Report'!A637,"+",""))),"")</f>
        <v/>
      </c>
    </row>
    <row r="639" spans="2:2" x14ac:dyDescent="0.25">
      <c r="B639" s="464" t="str">
        <f>IFERROR(IF('Quantities Report'!A638="","",VALUE(SUBSTITUTE('Quantities Report'!A638,"+",""))),"")</f>
        <v/>
      </c>
    </row>
    <row r="640" spans="2:2" x14ac:dyDescent="0.25">
      <c r="B640" s="464" t="str">
        <f>IFERROR(IF('Quantities Report'!A639="","",VALUE(SUBSTITUTE('Quantities Report'!A639,"+",""))),"")</f>
        <v/>
      </c>
    </row>
    <row r="641" spans="2:2" x14ac:dyDescent="0.25">
      <c r="B641" s="464" t="str">
        <f>IFERROR(IF('Quantities Report'!A640="","",VALUE(SUBSTITUTE('Quantities Report'!A640,"+",""))),"")</f>
        <v/>
      </c>
    </row>
    <row r="642" spans="2:2" x14ac:dyDescent="0.25">
      <c r="B642" s="464" t="str">
        <f>IFERROR(IF('Quantities Report'!A641="","",VALUE(SUBSTITUTE('Quantities Report'!A641,"+",""))),"")</f>
        <v/>
      </c>
    </row>
    <row r="643" spans="2:2" x14ac:dyDescent="0.25">
      <c r="B643" s="464" t="str">
        <f>IFERROR(IF('Quantities Report'!A642="","",VALUE(SUBSTITUTE('Quantities Report'!A642,"+",""))),"")</f>
        <v/>
      </c>
    </row>
    <row r="644" spans="2:2" x14ac:dyDescent="0.25">
      <c r="B644" s="464" t="str">
        <f>IFERROR(IF('Quantities Report'!A643="","",VALUE(SUBSTITUTE('Quantities Report'!A643,"+",""))),"")</f>
        <v/>
      </c>
    </row>
    <row r="645" spans="2:2" x14ac:dyDescent="0.25">
      <c r="B645" s="464" t="str">
        <f>IFERROR(IF('Quantities Report'!A644="","",VALUE(SUBSTITUTE('Quantities Report'!A644,"+",""))),"")</f>
        <v/>
      </c>
    </row>
    <row r="646" spans="2:2" x14ac:dyDescent="0.25">
      <c r="B646" s="464" t="str">
        <f>IFERROR(IF('Quantities Report'!A645="","",VALUE(SUBSTITUTE('Quantities Report'!A645,"+",""))),"")</f>
        <v/>
      </c>
    </row>
    <row r="647" spans="2:2" x14ac:dyDescent="0.25">
      <c r="B647" s="464" t="str">
        <f>IFERROR(IF('Quantities Report'!A646="","",VALUE(SUBSTITUTE('Quantities Report'!A646,"+",""))),"")</f>
        <v/>
      </c>
    </row>
    <row r="648" spans="2:2" x14ac:dyDescent="0.25">
      <c r="B648" s="464" t="str">
        <f>IFERROR(IF('Quantities Report'!A647="","",VALUE(SUBSTITUTE('Quantities Report'!A647,"+",""))),"")</f>
        <v/>
      </c>
    </row>
    <row r="649" spans="2:2" x14ac:dyDescent="0.25">
      <c r="B649" s="464" t="str">
        <f>IFERROR(IF('Quantities Report'!A648="","",VALUE(SUBSTITUTE('Quantities Report'!A648,"+",""))),"")</f>
        <v/>
      </c>
    </row>
    <row r="650" spans="2:2" x14ac:dyDescent="0.25">
      <c r="B650" s="464" t="str">
        <f>IFERROR(IF('Quantities Report'!A649="","",VALUE(SUBSTITUTE('Quantities Report'!A649,"+",""))),"")</f>
        <v/>
      </c>
    </row>
    <row r="651" spans="2:2" x14ac:dyDescent="0.25">
      <c r="B651" s="464" t="str">
        <f>IFERROR(IF('Quantities Report'!A650="","",VALUE(SUBSTITUTE('Quantities Report'!A650,"+",""))),"")</f>
        <v/>
      </c>
    </row>
    <row r="652" spans="2:2" x14ac:dyDescent="0.25">
      <c r="B652" s="464" t="str">
        <f>IFERROR(IF('Quantities Report'!A651="","",VALUE(SUBSTITUTE('Quantities Report'!A651,"+",""))),"")</f>
        <v/>
      </c>
    </row>
    <row r="653" spans="2:2" x14ac:dyDescent="0.25">
      <c r="B653" s="464" t="str">
        <f>IFERROR(IF('Quantities Report'!A652="","",VALUE(SUBSTITUTE('Quantities Report'!A652,"+",""))),"")</f>
        <v/>
      </c>
    </row>
    <row r="654" spans="2:2" x14ac:dyDescent="0.25">
      <c r="B654" s="464" t="str">
        <f>IFERROR(IF('Quantities Report'!A653="","",VALUE(SUBSTITUTE('Quantities Report'!A653,"+",""))),"")</f>
        <v/>
      </c>
    </row>
    <row r="655" spans="2:2" x14ac:dyDescent="0.25">
      <c r="B655" s="464" t="str">
        <f>IFERROR(IF('Quantities Report'!A654="","",VALUE(SUBSTITUTE('Quantities Report'!A654,"+",""))),"")</f>
        <v/>
      </c>
    </row>
    <row r="656" spans="2:2" x14ac:dyDescent="0.25">
      <c r="B656" s="464" t="str">
        <f>IFERROR(IF('Quantities Report'!A655="","",VALUE(SUBSTITUTE('Quantities Report'!A655,"+",""))),"")</f>
        <v/>
      </c>
    </row>
    <row r="657" spans="2:2" x14ac:dyDescent="0.25">
      <c r="B657" s="464" t="str">
        <f>IFERROR(IF('Quantities Report'!A656="","",VALUE(SUBSTITUTE('Quantities Report'!A656,"+",""))),"")</f>
        <v/>
      </c>
    </row>
    <row r="658" spans="2:2" x14ac:dyDescent="0.25">
      <c r="B658" s="464" t="str">
        <f>IFERROR(IF('Quantities Report'!A657="","",VALUE(SUBSTITUTE('Quantities Report'!A657,"+",""))),"")</f>
        <v/>
      </c>
    </row>
    <row r="659" spans="2:2" x14ac:dyDescent="0.25">
      <c r="B659" s="464" t="str">
        <f>IFERROR(IF('Quantities Report'!A658="","",VALUE(SUBSTITUTE('Quantities Report'!A658,"+",""))),"")</f>
        <v/>
      </c>
    </row>
    <row r="660" spans="2:2" x14ac:dyDescent="0.25">
      <c r="B660" s="464" t="str">
        <f>IFERROR(IF('Quantities Report'!A659="","",VALUE(SUBSTITUTE('Quantities Report'!A659,"+",""))),"")</f>
        <v/>
      </c>
    </row>
    <row r="661" spans="2:2" x14ac:dyDescent="0.25">
      <c r="B661" s="464" t="str">
        <f>IFERROR(IF('Quantities Report'!A660="","",VALUE(SUBSTITUTE('Quantities Report'!A660,"+",""))),"")</f>
        <v/>
      </c>
    </row>
    <row r="662" spans="2:2" x14ac:dyDescent="0.25">
      <c r="B662" s="464" t="str">
        <f>IFERROR(IF('Quantities Report'!A661="","",VALUE(SUBSTITUTE('Quantities Report'!A661,"+",""))),"")</f>
        <v/>
      </c>
    </row>
    <row r="663" spans="2:2" x14ac:dyDescent="0.25">
      <c r="B663" s="464" t="str">
        <f>IFERROR(IF('Quantities Report'!A662="","",VALUE(SUBSTITUTE('Quantities Report'!A662,"+",""))),"")</f>
        <v/>
      </c>
    </row>
    <row r="664" spans="2:2" x14ac:dyDescent="0.25">
      <c r="B664" s="464" t="str">
        <f>IFERROR(IF('Quantities Report'!A663="","",VALUE(SUBSTITUTE('Quantities Report'!A663,"+",""))),"")</f>
        <v/>
      </c>
    </row>
    <row r="665" spans="2:2" x14ac:dyDescent="0.25">
      <c r="B665" s="464" t="str">
        <f>IFERROR(IF('Quantities Report'!A664="","",VALUE(SUBSTITUTE('Quantities Report'!A664,"+",""))),"")</f>
        <v/>
      </c>
    </row>
    <row r="666" spans="2:2" x14ac:dyDescent="0.25">
      <c r="B666" s="464" t="str">
        <f>IFERROR(IF('Quantities Report'!A665="","",VALUE(SUBSTITUTE('Quantities Report'!A665,"+",""))),"")</f>
        <v/>
      </c>
    </row>
    <row r="667" spans="2:2" x14ac:dyDescent="0.25">
      <c r="B667" s="464" t="str">
        <f>IFERROR(IF('Quantities Report'!A666="","",VALUE(SUBSTITUTE('Quantities Report'!A666,"+",""))),"")</f>
        <v/>
      </c>
    </row>
    <row r="668" spans="2:2" x14ac:dyDescent="0.25">
      <c r="B668" s="464" t="str">
        <f>IFERROR(IF('Quantities Report'!A667="","",VALUE(SUBSTITUTE('Quantities Report'!A667,"+",""))),"")</f>
        <v/>
      </c>
    </row>
    <row r="669" spans="2:2" x14ac:dyDescent="0.25">
      <c r="B669" s="464" t="str">
        <f>IFERROR(IF('Quantities Report'!A668="","",VALUE(SUBSTITUTE('Quantities Report'!A668,"+",""))),"")</f>
        <v/>
      </c>
    </row>
    <row r="670" spans="2:2" x14ac:dyDescent="0.25">
      <c r="B670" s="464" t="str">
        <f>IFERROR(IF('Quantities Report'!A669="","",VALUE(SUBSTITUTE('Quantities Report'!A669,"+",""))),"")</f>
        <v/>
      </c>
    </row>
    <row r="671" spans="2:2" x14ac:dyDescent="0.25">
      <c r="B671" s="464" t="str">
        <f>IFERROR(IF('Quantities Report'!A670="","",VALUE(SUBSTITUTE('Quantities Report'!A670,"+",""))),"")</f>
        <v/>
      </c>
    </row>
    <row r="672" spans="2:2" x14ac:dyDescent="0.25">
      <c r="B672" s="464" t="str">
        <f>IFERROR(IF('Quantities Report'!A671="","",VALUE(SUBSTITUTE('Quantities Report'!A671,"+",""))),"")</f>
        <v/>
      </c>
    </row>
    <row r="673" spans="2:2" x14ac:dyDescent="0.25">
      <c r="B673" s="464" t="str">
        <f>IFERROR(IF('Quantities Report'!A672="","",VALUE(SUBSTITUTE('Quantities Report'!A672,"+",""))),"")</f>
        <v/>
      </c>
    </row>
    <row r="674" spans="2:2" x14ac:dyDescent="0.25">
      <c r="B674" s="464" t="str">
        <f>IFERROR(IF('Quantities Report'!A673="","",VALUE(SUBSTITUTE('Quantities Report'!A673,"+",""))),"")</f>
        <v/>
      </c>
    </row>
    <row r="675" spans="2:2" x14ac:dyDescent="0.25">
      <c r="B675" s="464" t="str">
        <f>IFERROR(IF('Quantities Report'!A674="","",VALUE(SUBSTITUTE('Quantities Report'!A674,"+",""))),"")</f>
        <v/>
      </c>
    </row>
    <row r="676" spans="2:2" x14ac:dyDescent="0.25">
      <c r="B676" s="464" t="str">
        <f>IFERROR(IF('Quantities Report'!A675="","",VALUE(SUBSTITUTE('Quantities Report'!A675,"+",""))),"")</f>
        <v/>
      </c>
    </row>
    <row r="677" spans="2:2" x14ac:dyDescent="0.25">
      <c r="B677" s="464" t="str">
        <f>IFERROR(IF('Quantities Report'!A676="","",VALUE(SUBSTITUTE('Quantities Report'!A676,"+",""))),"")</f>
        <v/>
      </c>
    </row>
    <row r="678" spans="2:2" x14ac:dyDescent="0.25">
      <c r="B678" s="464" t="str">
        <f>IFERROR(IF('Quantities Report'!A677="","",VALUE(SUBSTITUTE('Quantities Report'!A677,"+",""))),"")</f>
        <v/>
      </c>
    </row>
    <row r="679" spans="2:2" x14ac:dyDescent="0.25">
      <c r="B679" s="464" t="str">
        <f>IFERROR(IF('Quantities Report'!A678="","",VALUE(SUBSTITUTE('Quantities Report'!A678,"+",""))),"")</f>
        <v/>
      </c>
    </row>
    <row r="680" spans="2:2" x14ac:dyDescent="0.25">
      <c r="B680" s="464" t="str">
        <f>IFERROR(IF('Quantities Report'!A679="","",VALUE(SUBSTITUTE('Quantities Report'!A679,"+",""))),"")</f>
        <v/>
      </c>
    </row>
    <row r="681" spans="2:2" x14ac:dyDescent="0.25">
      <c r="B681" s="464" t="str">
        <f>IFERROR(IF('Quantities Report'!A680="","",VALUE(SUBSTITUTE('Quantities Report'!A680,"+",""))),"")</f>
        <v/>
      </c>
    </row>
    <row r="682" spans="2:2" x14ac:dyDescent="0.25">
      <c r="B682" s="464" t="str">
        <f>IFERROR(IF('Quantities Report'!A681="","",VALUE(SUBSTITUTE('Quantities Report'!A681,"+",""))),"")</f>
        <v/>
      </c>
    </row>
    <row r="683" spans="2:2" x14ac:dyDescent="0.25">
      <c r="B683" s="464" t="str">
        <f>IFERROR(IF('Quantities Report'!A682="","",VALUE(SUBSTITUTE('Quantities Report'!A682,"+",""))),"")</f>
        <v/>
      </c>
    </row>
    <row r="684" spans="2:2" x14ac:dyDescent="0.25">
      <c r="B684" s="464" t="str">
        <f>IFERROR(IF('Quantities Report'!A683="","",VALUE(SUBSTITUTE('Quantities Report'!A683,"+",""))),"")</f>
        <v/>
      </c>
    </row>
    <row r="685" spans="2:2" x14ac:dyDescent="0.25">
      <c r="B685" s="464" t="str">
        <f>IFERROR(IF('Quantities Report'!A684="","",VALUE(SUBSTITUTE('Quantities Report'!A684,"+",""))),"")</f>
        <v/>
      </c>
    </row>
    <row r="686" spans="2:2" x14ac:dyDescent="0.25">
      <c r="B686" s="464" t="str">
        <f>IFERROR(IF('Quantities Report'!A685="","",VALUE(SUBSTITUTE('Quantities Report'!A685,"+",""))),"")</f>
        <v/>
      </c>
    </row>
    <row r="687" spans="2:2" x14ac:dyDescent="0.25">
      <c r="B687" s="464" t="str">
        <f>IFERROR(IF('Quantities Report'!A686="","",VALUE(SUBSTITUTE('Quantities Report'!A686,"+",""))),"")</f>
        <v/>
      </c>
    </row>
    <row r="688" spans="2:2" x14ac:dyDescent="0.25">
      <c r="B688" s="464" t="str">
        <f>IFERROR(IF('Quantities Report'!A687="","",VALUE(SUBSTITUTE('Quantities Report'!A687,"+",""))),"")</f>
        <v/>
      </c>
    </row>
    <row r="689" spans="2:2" x14ac:dyDescent="0.25">
      <c r="B689" s="464" t="str">
        <f>IFERROR(IF('Quantities Report'!A688="","",VALUE(SUBSTITUTE('Quantities Report'!A688,"+",""))),"")</f>
        <v/>
      </c>
    </row>
    <row r="690" spans="2:2" x14ac:dyDescent="0.25">
      <c r="B690" s="464" t="str">
        <f>IFERROR(IF('Quantities Report'!A689="","",VALUE(SUBSTITUTE('Quantities Report'!A689,"+",""))),"")</f>
        <v/>
      </c>
    </row>
    <row r="691" spans="2:2" x14ac:dyDescent="0.25">
      <c r="B691" s="464" t="str">
        <f>IFERROR(IF('Quantities Report'!A690="","",VALUE(SUBSTITUTE('Quantities Report'!A690,"+",""))),"")</f>
        <v/>
      </c>
    </row>
    <row r="692" spans="2:2" x14ac:dyDescent="0.25">
      <c r="B692" s="464" t="str">
        <f>IFERROR(IF('Quantities Report'!A691="","",VALUE(SUBSTITUTE('Quantities Report'!A691,"+",""))),"")</f>
        <v/>
      </c>
    </row>
    <row r="693" spans="2:2" x14ac:dyDescent="0.25">
      <c r="B693" s="464" t="str">
        <f>IFERROR(IF('Quantities Report'!A692="","",VALUE(SUBSTITUTE('Quantities Report'!A692,"+",""))),"")</f>
        <v/>
      </c>
    </row>
    <row r="694" spans="2:2" x14ac:dyDescent="0.25">
      <c r="B694" s="464" t="str">
        <f>IFERROR(IF('Quantities Report'!A693="","",VALUE(SUBSTITUTE('Quantities Report'!A693,"+",""))),"")</f>
        <v/>
      </c>
    </row>
    <row r="695" spans="2:2" x14ac:dyDescent="0.25">
      <c r="B695" s="464" t="str">
        <f>IFERROR(IF('Quantities Report'!A694="","",VALUE(SUBSTITUTE('Quantities Report'!A694,"+",""))),"")</f>
        <v/>
      </c>
    </row>
    <row r="696" spans="2:2" x14ac:dyDescent="0.25">
      <c r="B696" s="464" t="str">
        <f>IFERROR(IF('Quantities Report'!A695="","",VALUE(SUBSTITUTE('Quantities Report'!A695,"+",""))),"")</f>
        <v/>
      </c>
    </row>
    <row r="697" spans="2:2" x14ac:dyDescent="0.25">
      <c r="B697" s="464" t="str">
        <f>IFERROR(IF('Quantities Report'!A696="","",VALUE(SUBSTITUTE('Quantities Report'!A696,"+",""))),"")</f>
        <v/>
      </c>
    </row>
    <row r="698" spans="2:2" x14ac:dyDescent="0.25">
      <c r="B698" s="464" t="str">
        <f>IFERROR(IF('Quantities Report'!A697="","",VALUE(SUBSTITUTE('Quantities Report'!A697,"+",""))),"")</f>
        <v/>
      </c>
    </row>
    <row r="699" spans="2:2" x14ac:dyDescent="0.25">
      <c r="B699" s="464" t="str">
        <f>IFERROR(IF('Quantities Report'!A698="","",VALUE(SUBSTITUTE('Quantities Report'!A698,"+",""))),"")</f>
        <v/>
      </c>
    </row>
    <row r="700" spans="2:2" x14ac:dyDescent="0.25">
      <c r="B700" s="464" t="str">
        <f>IFERROR(IF('Quantities Report'!A699="","",VALUE(SUBSTITUTE('Quantities Report'!A699,"+",""))),"")</f>
        <v/>
      </c>
    </row>
    <row r="701" spans="2:2" x14ac:dyDescent="0.25">
      <c r="B701" s="464" t="str">
        <f>IFERROR(IF('Quantities Report'!A700="","",VALUE(SUBSTITUTE('Quantities Report'!A700,"+",""))),"")</f>
        <v/>
      </c>
    </row>
    <row r="702" spans="2:2" x14ac:dyDescent="0.25">
      <c r="B702" s="464" t="str">
        <f>IFERROR(IF('Quantities Report'!A701="","",VALUE(SUBSTITUTE('Quantities Report'!A701,"+",""))),"")</f>
        <v/>
      </c>
    </row>
    <row r="703" spans="2:2" x14ac:dyDescent="0.25">
      <c r="B703" s="464" t="str">
        <f>IFERROR(IF('Quantities Report'!A702="","",VALUE(SUBSTITUTE('Quantities Report'!A702,"+",""))),"")</f>
        <v/>
      </c>
    </row>
    <row r="704" spans="2:2" x14ac:dyDescent="0.25">
      <c r="B704" s="464" t="str">
        <f>IFERROR(IF('Quantities Report'!A703="","",VALUE(SUBSTITUTE('Quantities Report'!A703,"+",""))),"")</f>
        <v/>
      </c>
    </row>
    <row r="705" spans="2:2" x14ac:dyDescent="0.25">
      <c r="B705" s="464" t="str">
        <f>IFERROR(IF('Quantities Report'!A704="","",VALUE(SUBSTITUTE('Quantities Report'!A704,"+",""))),"")</f>
        <v/>
      </c>
    </row>
    <row r="706" spans="2:2" x14ac:dyDescent="0.25">
      <c r="B706" s="464" t="str">
        <f>IFERROR(IF('Quantities Report'!A705="","",VALUE(SUBSTITUTE('Quantities Report'!A705,"+",""))),"")</f>
        <v/>
      </c>
    </row>
    <row r="707" spans="2:2" x14ac:dyDescent="0.25">
      <c r="B707" s="464" t="str">
        <f>IFERROR(IF('Quantities Report'!A706="","",VALUE(SUBSTITUTE('Quantities Report'!A706,"+",""))),"")</f>
        <v/>
      </c>
    </row>
    <row r="708" spans="2:2" x14ac:dyDescent="0.25">
      <c r="B708" s="464" t="str">
        <f>IFERROR(IF('Quantities Report'!A707="","",VALUE(SUBSTITUTE('Quantities Report'!A707,"+",""))),"")</f>
        <v/>
      </c>
    </row>
    <row r="709" spans="2:2" x14ac:dyDescent="0.25">
      <c r="B709" s="464" t="str">
        <f>IFERROR(IF('Quantities Report'!A708="","",VALUE(SUBSTITUTE('Quantities Report'!A708,"+",""))),"")</f>
        <v/>
      </c>
    </row>
    <row r="710" spans="2:2" x14ac:dyDescent="0.25">
      <c r="B710" s="464" t="str">
        <f>IFERROR(IF('Quantities Report'!A709="","",VALUE(SUBSTITUTE('Quantities Report'!A709,"+",""))),"")</f>
        <v/>
      </c>
    </row>
    <row r="711" spans="2:2" x14ac:dyDescent="0.25">
      <c r="B711" s="464" t="str">
        <f>IFERROR(IF('Quantities Report'!A710="","",VALUE(SUBSTITUTE('Quantities Report'!A710,"+",""))),"")</f>
        <v/>
      </c>
    </row>
    <row r="712" spans="2:2" x14ac:dyDescent="0.25">
      <c r="B712" s="464" t="str">
        <f>IFERROR(IF('Quantities Report'!A711="","",VALUE(SUBSTITUTE('Quantities Report'!A711,"+",""))),"")</f>
        <v/>
      </c>
    </row>
    <row r="713" spans="2:2" x14ac:dyDescent="0.25">
      <c r="B713" s="464" t="str">
        <f>IFERROR(IF('Quantities Report'!A712="","",VALUE(SUBSTITUTE('Quantities Report'!A712,"+",""))),"")</f>
        <v/>
      </c>
    </row>
    <row r="714" spans="2:2" x14ac:dyDescent="0.25">
      <c r="B714" s="464" t="str">
        <f>IFERROR(IF('Quantities Report'!A713="","",VALUE(SUBSTITUTE('Quantities Report'!A713,"+",""))),"")</f>
        <v/>
      </c>
    </row>
    <row r="715" spans="2:2" x14ac:dyDescent="0.25">
      <c r="B715" s="464" t="str">
        <f>IFERROR(IF('Quantities Report'!A714="","",VALUE(SUBSTITUTE('Quantities Report'!A714,"+",""))),"")</f>
        <v/>
      </c>
    </row>
    <row r="716" spans="2:2" x14ac:dyDescent="0.25">
      <c r="B716" s="464" t="str">
        <f>IFERROR(IF('Quantities Report'!A715="","",VALUE(SUBSTITUTE('Quantities Report'!A715,"+",""))),"")</f>
        <v/>
      </c>
    </row>
    <row r="717" spans="2:2" x14ac:dyDescent="0.25">
      <c r="B717" s="464" t="str">
        <f>IFERROR(IF('Quantities Report'!A716="","",VALUE(SUBSTITUTE('Quantities Report'!A716,"+",""))),"")</f>
        <v/>
      </c>
    </row>
    <row r="718" spans="2:2" x14ac:dyDescent="0.25">
      <c r="B718" s="464" t="str">
        <f>IFERROR(IF('Quantities Report'!A717="","",VALUE(SUBSTITUTE('Quantities Report'!A717,"+",""))),"")</f>
        <v/>
      </c>
    </row>
    <row r="719" spans="2:2" x14ac:dyDescent="0.25">
      <c r="B719" s="464" t="str">
        <f>IFERROR(IF('Quantities Report'!A718="","",VALUE(SUBSTITUTE('Quantities Report'!A718,"+",""))),"")</f>
        <v/>
      </c>
    </row>
    <row r="720" spans="2:2" x14ac:dyDescent="0.25">
      <c r="B720" s="464" t="str">
        <f>IFERROR(IF('Quantities Report'!A719="","",VALUE(SUBSTITUTE('Quantities Report'!A719,"+",""))),"")</f>
        <v/>
      </c>
    </row>
    <row r="721" spans="2:2" x14ac:dyDescent="0.25">
      <c r="B721" s="464" t="str">
        <f>IFERROR(IF('Quantities Report'!A720="","",VALUE(SUBSTITUTE('Quantities Report'!A720,"+",""))),"")</f>
        <v/>
      </c>
    </row>
    <row r="722" spans="2:2" x14ac:dyDescent="0.25">
      <c r="B722" s="464" t="str">
        <f>IFERROR(IF('Quantities Report'!A721="","",VALUE(SUBSTITUTE('Quantities Report'!A721,"+",""))),"")</f>
        <v/>
      </c>
    </row>
    <row r="723" spans="2:2" x14ac:dyDescent="0.25">
      <c r="B723" s="464" t="str">
        <f>IFERROR(IF('Quantities Report'!A722="","",VALUE(SUBSTITUTE('Quantities Report'!A722,"+",""))),"")</f>
        <v/>
      </c>
    </row>
    <row r="724" spans="2:2" x14ac:dyDescent="0.25">
      <c r="B724" s="464" t="str">
        <f>IFERROR(IF('Quantities Report'!A723="","",VALUE(SUBSTITUTE('Quantities Report'!A723,"+",""))),"")</f>
        <v/>
      </c>
    </row>
    <row r="725" spans="2:2" x14ac:dyDescent="0.25">
      <c r="B725" s="464" t="str">
        <f>IFERROR(IF('Quantities Report'!A724="","",VALUE(SUBSTITUTE('Quantities Report'!A724,"+",""))),"")</f>
        <v/>
      </c>
    </row>
    <row r="726" spans="2:2" x14ac:dyDescent="0.25">
      <c r="B726" s="464" t="str">
        <f>IFERROR(IF('Quantities Report'!A725="","",VALUE(SUBSTITUTE('Quantities Report'!A725,"+",""))),"")</f>
        <v/>
      </c>
    </row>
    <row r="727" spans="2:2" x14ac:dyDescent="0.25">
      <c r="B727" s="464" t="str">
        <f>IFERROR(IF('Quantities Report'!A726="","",VALUE(SUBSTITUTE('Quantities Report'!A726,"+",""))),"")</f>
        <v/>
      </c>
    </row>
    <row r="728" spans="2:2" x14ac:dyDescent="0.25">
      <c r="B728" s="464" t="str">
        <f>IFERROR(IF('Quantities Report'!A727="","",VALUE(SUBSTITUTE('Quantities Report'!A727,"+",""))),"")</f>
        <v/>
      </c>
    </row>
    <row r="729" spans="2:2" x14ac:dyDescent="0.25">
      <c r="B729" s="464" t="str">
        <f>IFERROR(IF('Quantities Report'!A728="","",VALUE(SUBSTITUTE('Quantities Report'!A728,"+",""))),"")</f>
        <v/>
      </c>
    </row>
    <row r="730" spans="2:2" x14ac:dyDescent="0.25">
      <c r="B730" s="464" t="str">
        <f>IFERROR(IF('Quantities Report'!A729="","",VALUE(SUBSTITUTE('Quantities Report'!A729,"+",""))),"")</f>
        <v/>
      </c>
    </row>
    <row r="731" spans="2:2" x14ac:dyDescent="0.25">
      <c r="B731" s="464" t="str">
        <f>IFERROR(IF('Quantities Report'!A730="","",VALUE(SUBSTITUTE('Quantities Report'!A730,"+",""))),"")</f>
        <v/>
      </c>
    </row>
    <row r="732" spans="2:2" x14ac:dyDescent="0.25">
      <c r="B732" s="464" t="str">
        <f>IFERROR(IF('Quantities Report'!A731="","",VALUE(SUBSTITUTE('Quantities Report'!A731,"+",""))),"")</f>
        <v/>
      </c>
    </row>
    <row r="733" spans="2:2" x14ac:dyDescent="0.25">
      <c r="B733" s="464" t="str">
        <f>IFERROR(IF('Quantities Report'!A732="","",VALUE(SUBSTITUTE('Quantities Report'!A732,"+",""))),"")</f>
        <v/>
      </c>
    </row>
    <row r="734" spans="2:2" x14ac:dyDescent="0.25">
      <c r="B734" s="464" t="str">
        <f>IFERROR(IF('Quantities Report'!A733="","",VALUE(SUBSTITUTE('Quantities Report'!A733,"+",""))),"")</f>
        <v/>
      </c>
    </row>
    <row r="735" spans="2:2" x14ac:dyDescent="0.25">
      <c r="B735" s="464" t="str">
        <f>IFERROR(IF('Quantities Report'!A734="","",VALUE(SUBSTITUTE('Quantities Report'!A734,"+",""))),"")</f>
        <v/>
      </c>
    </row>
    <row r="736" spans="2:2" x14ac:dyDescent="0.25">
      <c r="B736" s="464" t="str">
        <f>IFERROR(IF('Quantities Report'!A735="","",VALUE(SUBSTITUTE('Quantities Report'!A735,"+",""))),"")</f>
        <v/>
      </c>
    </row>
    <row r="737" spans="2:2" x14ac:dyDescent="0.25">
      <c r="B737" s="464" t="str">
        <f>IFERROR(IF('Quantities Report'!A736="","",VALUE(SUBSTITUTE('Quantities Report'!A736,"+",""))),"")</f>
        <v/>
      </c>
    </row>
    <row r="738" spans="2:2" x14ac:dyDescent="0.25">
      <c r="B738" s="464" t="str">
        <f>IFERROR(IF('Quantities Report'!A737="","",VALUE(SUBSTITUTE('Quantities Report'!A737,"+",""))),"")</f>
        <v/>
      </c>
    </row>
    <row r="739" spans="2:2" x14ac:dyDescent="0.25">
      <c r="B739" s="464" t="str">
        <f>IFERROR(IF('Quantities Report'!A738="","",VALUE(SUBSTITUTE('Quantities Report'!A738,"+",""))),"")</f>
        <v/>
      </c>
    </row>
    <row r="740" spans="2:2" x14ac:dyDescent="0.25">
      <c r="B740" s="464" t="str">
        <f>IFERROR(IF('Quantities Report'!A739="","",VALUE(SUBSTITUTE('Quantities Report'!A739,"+",""))),"")</f>
        <v/>
      </c>
    </row>
    <row r="741" spans="2:2" x14ac:dyDescent="0.25">
      <c r="B741" s="464" t="str">
        <f>IFERROR(IF('Quantities Report'!A740="","",VALUE(SUBSTITUTE('Quantities Report'!A740,"+",""))),"")</f>
        <v/>
      </c>
    </row>
    <row r="742" spans="2:2" x14ac:dyDescent="0.25">
      <c r="B742" s="464" t="str">
        <f>IFERROR(IF('Quantities Report'!A741="","",VALUE(SUBSTITUTE('Quantities Report'!A741,"+",""))),"")</f>
        <v/>
      </c>
    </row>
    <row r="743" spans="2:2" x14ac:dyDescent="0.25">
      <c r="B743" s="464" t="str">
        <f>IFERROR(IF('Quantities Report'!A742="","",VALUE(SUBSTITUTE('Quantities Report'!A742,"+",""))),"")</f>
        <v/>
      </c>
    </row>
    <row r="744" spans="2:2" x14ac:dyDescent="0.25">
      <c r="B744" s="464" t="str">
        <f>IFERROR(IF('Quantities Report'!A743="","",VALUE(SUBSTITUTE('Quantities Report'!A743,"+",""))),"")</f>
        <v/>
      </c>
    </row>
    <row r="745" spans="2:2" x14ac:dyDescent="0.25">
      <c r="B745" s="464" t="str">
        <f>IFERROR(IF('Quantities Report'!A744="","",VALUE(SUBSTITUTE('Quantities Report'!A744,"+",""))),"")</f>
        <v/>
      </c>
    </row>
    <row r="746" spans="2:2" x14ac:dyDescent="0.25">
      <c r="B746" s="464" t="str">
        <f>IFERROR(IF('Quantities Report'!A745="","",VALUE(SUBSTITUTE('Quantities Report'!A745,"+",""))),"")</f>
        <v/>
      </c>
    </row>
    <row r="747" spans="2:2" x14ac:dyDescent="0.25">
      <c r="B747" s="464" t="str">
        <f>IFERROR(IF('Quantities Report'!A746="","",VALUE(SUBSTITUTE('Quantities Report'!A746,"+",""))),"")</f>
        <v/>
      </c>
    </row>
    <row r="748" spans="2:2" x14ac:dyDescent="0.25">
      <c r="B748" s="464" t="str">
        <f>IFERROR(IF('Quantities Report'!A747="","",VALUE(SUBSTITUTE('Quantities Report'!A747,"+",""))),"")</f>
        <v/>
      </c>
    </row>
    <row r="749" spans="2:2" x14ac:dyDescent="0.25">
      <c r="B749" s="464" t="str">
        <f>IFERROR(IF('Quantities Report'!A748="","",VALUE(SUBSTITUTE('Quantities Report'!A748,"+",""))),"")</f>
        <v/>
      </c>
    </row>
    <row r="750" spans="2:2" x14ac:dyDescent="0.25">
      <c r="B750" s="464" t="str">
        <f>IFERROR(IF('Quantities Report'!A749="","",VALUE(SUBSTITUTE('Quantities Report'!A749,"+",""))),"")</f>
        <v/>
      </c>
    </row>
    <row r="751" spans="2:2" x14ac:dyDescent="0.25">
      <c r="B751" s="464" t="str">
        <f>IFERROR(IF('Quantities Report'!A750="","",VALUE(SUBSTITUTE('Quantities Report'!A750,"+",""))),"")</f>
        <v/>
      </c>
    </row>
    <row r="752" spans="2:2" x14ac:dyDescent="0.25">
      <c r="B752" s="464" t="str">
        <f>IFERROR(IF('Quantities Report'!A751="","",VALUE(SUBSTITUTE('Quantities Report'!A751,"+",""))),"")</f>
        <v/>
      </c>
    </row>
    <row r="753" spans="2:2" x14ac:dyDescent="0.25">
      <c r="B753" s="464" t="str">
        <f>IFERROR(IF('Quantities Report'!A752="","",VALUE(SUBSTITUTE('Quantities Report'!A752,"+",""))),"")</f>
        <v/>
      </c>
    </row>
    <row r="754" spans="2:2" x14ac:dyDescent="0.25">
      <c r="B754" s="464" t="str">
        <f>IFERROR(IF('Quantities Report'!A753="","",VALUE(SUBSTITUTE('Quantities Report'!A753,"+",""))),"")</f>
        <v/>
      </c>
    </row>
    <row r="755" spans="2:2" x14ac:dyDescent="0.25">
      <c r="B755" s="464" t="str">
        <f>IFERROR(IF('Quantities Report'!A754="","",VALUE(SUBSTITUTE('Quantities Report'!A754,"+",""))),"")</f>
        <v/>
      </c>
    </row>
    <row r="756" spans="2:2" x14ac:dyDescent="0.25">
      <c r="B756" s="464" t="str">
        <f>IFERROR(IF('Quantities Report'!A755="","",VALUE(SUBSTITUTE('Quantities Report'!A755,"+",""))),"")</f>
        <v/>
      </c>
    </row>
    <row r="757" spans="2:2" x14ac:dyDescent="0.25">
      <c r="B757" s="464" t="str">
        <f>IFERROR(IF('Quantities Report'!A756="","",VALUE(SUBSTITUTE('Quantities Report'!A756,"+",""))),"")</f>
        <v/>
      </c>
    </row>
    <row r="758" spans="2:2" x14ac:dyDescent="0.25">
      <c r="B758" s="464" t="str">
        <f>IFERROR(IF('Quantities Report'!A757="","",VALUE(SUBSTITUTE('Quantities Report'!A757,"+",""))),"")</f>
        <v/>
      </c>
    </row>
    <row r="759" spans="2:2" x14ac:dyDescent="0.25">
      <c r="B759" s="464" t="str">
        <f>IFERROR(IF('Quantities Report'!A758="","",VALUE(SUBSTITUTE('Quantities Report'!A758,"+",""))),"")</f>
        <v/>
      </c>
    </row>
    <row r="760" spans="2:2" x14ac:dyDescent="0.25">
      <c r="B760" s="464" t="str">
        <f>IFERROR(IF('Quantities Report'!A759="","",VALUE(SUBSTITUTE('Quantities Report'!A759,"+",""))),"")</f>
        <v/>
      </c>
    </row>
    <row r="761" spans="2:2" x14ac:dyDescent="0.25">
      <c r="B761" s="464" t="str">
        <f>IFERROR(IF('Quantities Report'!A760="","",VALUE(SUBSTITUTE('Quantities Report'!A760,"+",""))),"")</f>
        <v/>
      </c>
    </row>
    <row r="762" spans="2:2" x14ac:dyDescent="0.25">
      <c r="B762" s="464" t="str">
        <f>IFERROR(IF('Quantities Report'!A761="","",VALUE(SUBSTITUTE('Quantities Report'!A761,"+",""))),"")</f>
        <v/>
      </c>
    </row>
    <row r="763" spans="2:2" x14ac:dyDescent="0.25">
      <c r="B763" s="464" t="str">
        <f>IFERROR(IF('Quantities Report'!A762="","",VALUE(SUBSTITUTE('Quantities Report'!A762,"+",""))),"")</f>
        <v/>
      </c>
    </row>
    <row r="764" spans="2:2" x14ac:dyDescent="0.25">
      <c r="B764" s="464" t="str">
        <f>IFERROR(IF('Quantities Report'!A763="","",VALUE(SUBSTITUTE('Quantities Report'!A763,"+",""))),"")</f>
        <v/>
      </c>
    </row>
    <row r="765" spans="2:2" x14ac:dyDescent="0.25">
      <c r="B765" s="464" t="str">
        <f>IFERROR(IF('Quantities Report'!A764="","",VALUE(SUBSTITUTE('Quantities Report'!A764,"+",""))),"")</f>
        <v/>
      </c>
    </row>
    <row r="766" spans="2:2" x14ac:dyDescent="0.25">
      <c r="B766" s="464" t="str">
        <f>IFERROR(IF('Quantities Report'!A765="","",VALUE(SUBSTITUTE('Quantities Report'!A765,"+",""))),"")</f>
        <v/>
      </c>
    </row>
    <row r="767" spans="2:2" x14ac:dyDescent="0.25">
      <c r="B767" s="464" t="str">
        <f>IFERROR(IF('Quantities Report'!A766="","",VALUE(SUBSTITUTE('Quantities Report'!A766,"+",""))),"")</f>
        <v/>
      </c>
    </row>
    <row r="768" spans="2:2" x14ac:dyDescent="0.25">
      <c r="B768" s="464" t="str">
        <f>IFERROR(IF('Quantities Report'!A767="","",VALUE(SUBSTITUTE('Quantities Report'!A767,"+",""))),"")</f>
        <v/>
      </c>
    </row>
    <row r="769" spans="2:2" x14ac:dyDescent="0.25">
      <c r="B769" s="464" t="str">
        <f>IFERROR(IF('Quantities Report'!A768="","",VALUE(SUBSTITUTE('Quantities Report'!A768,"+",""))),"")</f>
        <v/>
      </c>
    </row>
    <row r="770" spans="2:2" x14ac:dyDescent="0.25">
      <c r="B770" s="464" t="str">
        <f>IFERROR(IF('Quantities Report'!A769="","",VALUE(SUBSTITUTE('Quantities Report'!A769,"+",""))),"")</f>
        <v/>
      </c>
    </row>
    <row r="771" spans="2:2" x14ac:dyDescent="0.25">
      <c r="B771" s="464" t="str">
        <f>IFERROR(IF('Quantities Report'!A770="","",VALUE(SUBSTITUTE('Quantities Report'!A770,"+",""))),"")</f>
        <v/>
      </c>
    </row>
    <row r="772" spans="2:2" x14ac:dyDescent="0.25">
      <c r="B772" s="464" t="str">
        <f>IFERROR(IF('Quantities Report'!A771="","",VALUE(SUBSTITUTE('Quantities Report'!A771,"+",""))),"")</f>
        <v/>
      </c>
    </row>
    <row r="773" spans="2:2" x14ac:dyDescent="0.25">
      <c r="B773" s="464" t="str">
        <f>IFERROR(IF('Quantities Report'!A772="","",VALUE(SUBSTITUTE('Quantities Report'!A772,"+",""))),"")</f>
        <v/>
      </c>
    </row>
    <row r="774" spans="2:2" x14ac:dyDescent="0.25">
      <c r="B774" s="464" t="str">
        <f>IFERROR(IF('Quantities Report'!A773="","",VALUE(SUBSTITUTE('Quantities Report'!A773,"+",""))),"")</f>
        <v/>
      </c>
    </row>
    <row r="775" spans="2:2" x14ac:dyDescent="0.25">
      <c r="B775" s="464" t="str">
        <f>IFERROR(IF('Quantities Report'!A774="","",VALUE(SUBSTITUTE('Quantities Report'!A774,"+",""))),"")</f>
        <v/>
      </c>
    </row>
    <row r="776" spans="2:2" x14ac:dyDescent="0.25">
      <c r="B776" s="464" t="str">
        <f>IFERROR(IF('Quantities Report'!A775="","",VALUE(SUBSTITUTE('Quantities Report'!A775,"+",""))),"")</f>
        <v/>
      </c>
    </row>
    <row r="777" spans="2:2" x14ac:dyDescent="0.25">
      <c r="B777" s="464" t="str">
        <f>IFERROR(IF('Quantities Report'!A776="","",VALUE(SUBSTITUTE('Quantities Report'!A776,"+",""))),"")</f>
        <v/>
      </c>
    </row>
    <row r="778" spans="2:2" x14ac:dyDescent="0.25">
      <c r="B778" s="464" t="str">
        <f>IFERROR(IF('Quantities Report'!A777="","",VALUE(SUBSTITUTE('Quantities Report'!A777,"+",""))),"")</f>
        <v/>
      </c>
    </row>
    <row r="779" spans="2:2" x14ac:dyDescent="0.25">
      <c r="B779" s="464" t="str">
        <f>IFERROR(IF('Quantities Report'!A778="","",VALUE(SUBSTITUTE('Quantities Report'!A778,"+",""))),"")</f>
        <v/>
      </c>
    </row>
    <row r="780" spans="2:2" x14ac:dyDescent="0.25">
      <c r="B780" s="464" t="str">
        <f>IFERROR(IF('Quantities Report'!A779="","",VALUE(SUBSTITUTE('Quantities Report'!A779,"+",""))),"")</f>
        <v/>
      </c>
    </row>
    <row r="781" spans="2:2" x14ac:dyDescent="0.25">
      <c r="B781" s="464" t="str">
        <f>IFERROR(IF('Quantities Report'!A780="","",VALUE(SUBSTITUTE('Quantities Report'!A780,"+",""))),"")</f>
        <v/>
      </c>
    </row>
    <row r="782" spans="2:2" x14ac:dyDescent="0.25">
      <c r="B782" s="464" t="str">
        <f>IFERROR(IF('Quantities Report'!A781="","",VALUE(SUBSTITUTE('Quantities Report'!A781,"+",""))),"")</f>
        <v/>
      </c>
    </row>
    <row r="783" spans="2:2" x14ac:dyDescent="0.25">
      <c r="B783" s="464" t="str">
        <f>IFERROR(IF('Quantities Report'!A782="","",VALUE(SUBSTITUTE('Quantities Report'!A782,"+",""))),"")</f>
        <v/>
      </c>
    </row>
    <row r="784" spans="2:2" x14ac:dyDescent="0.25">
      <c r="B784" s="464" t="str">
        <f>IFERROR(IF('Quantities Report'!A783="","",VALUE(SUBSTITUTE('Quantities Report'!A783,"+",""))),"")</f>
        <v/>
      </c>
    </row>
    <row r="785" spans="2:2" x14ac:dyDescent="0.25">
      <c r="B785" s="464" t="str">
        <f>IFERROR(IF('Quantities Report'!A784="","",VALUE(SUBSTITUTE('Quantities Report'!A784,"+",""))),"")</f>
        <v/>
      </c>
    </row>
    <row r="786" spans="2:2" x14ac:dyDescent="0.25">
      <c r="B786" s="464" t="str">
        <f>IFERROR(IF('Quantities Report'!A785="","",VALUE(SUBSTITUTE('Quantities Report'!A785,"+",""))),"")</f>
        <v/>
      </c>
    </row>
    <row r="787" spans="2:2" x14ac:dyDescent="0.25">
      <c r="B787" s="464" t="str">
        <f>IFERROR(IF('Quantities Report'!A786="","",VALUE(SUBSTITUTE('Quantities Report'!A786,"+",""))),"")</f>
        <v/>
      </c>
    </row>
    <row r="788" spans="2:2" x14ac:dyDescent="0.25">
      <c r="B788" s="464" t="str">
        <f>IFERROR(IF('Quantities Report'!A787="","",VALUE(SUBSTITUTE('Quantities Report'!A787,"+",""))),"")</f>
        <v/>
      </c>
    </row>
    <row r="789" spans="2:2" x14ac:dyDescent="0.25">
      <c r="B789" s="464" t="str">
        <f>IFERROR(IF('Quantities Report'!A788="","",VALUE(SUBSTITUTE('Quantities Report'!A788,"+",""))),"")</f>
        <v/>
      </c>
    </row>
    <row r="790" spans="2:2" x14ac:dyDescent="0.25">
      <c r="B790" s="464" t="str">
        <f>IFERROR(IF('Quantities Report'!A789="","",VALUE(SUBSTITUTE('Quantities Report'!A789,"+",""))),"")</f>
        <v/>
      </c>
    </row>
    <row r="791" spans="2:2" x14ac:dyDescent="0.25">
      <c r="B791" s="464" t="str">
        <f>IFERROR(IF('Quantities Report'!A790="","",VALUE(SUBSTITUTE('Quantities Report'!A790,"+",""))),"")</f>
        <v/>
      </c>
    </row>
    <row r="792" spans="2:2" x14ac:dyDescent="0.25">
      <c r="B792" s="464" t="str">
        <f>IFERROR(IF('Quantities Report'!A791="","",VALUE(SUBSTITUTE('Quantities Report'!A791,"+",""))),"")</f>
        <v/>
      </c>
    </row>
    <row r="793" spans="2:2" x14ac:dyDescent="0.25">
      <c r="B793" s="464" t="str">
        <f>IFERROR(IF('Quantities Report'!A792="","",VALUE(SUBSTITUTE('Quantities Report'!A792,"+",""))),"")</f>
        <v/>
      </c>
    </row>
    <row r="794" spans="2:2" x14ac:dyDescent="0.25">
      <c r="B794" s="464" t="str">
        <f>IFERROR(IF('Quantities Report'!A793="","",VALUE(SUBSTITUTE('Quantities Report'!A793,"+",""))),"")</f>
        <v/>
      </c>
    </row>
    <row r="795" spans="2:2" x14ac:dyDescent="0.25">
      <c r="B795" s="464" t="str">
        <f>IFERROR(IF('Quantities Report'!A794="","",VALUE(SUBSTITUTE('Quantities Report'!A794,"+",""))),"")</f>
        <v/>
      </c>
    </row>
    <row r="796" spans="2:2" x14ac:dyDescent="0.25">
      <c r="B796" s="464" t="str">
        <f>IFERROR(IF('Quantities Report'!A795="","",VALUE(SUBSTITUTE('Quantities Report'!A795,"+",""))),"")</f>
        <v/>
      </c>
    </row>
    <row r="797" spans="2:2" x14ac:dyDescent="0.25">
      <c r="B797" s="464" t="str">
        <f>IFERROR(IF('Quantities Report'!A796="","",VALUE(SUBSTITUTE('Quantities Report'!A796,"+",""))),"")</f>
        <v/>
      </c>
    </row>
    <row r="798" spans="2:2" x14ac:dyDescent="0.25">
      <c r="B798" s="464" t="str">
        <f>IFERROR(IF('Quantities Report'!A797="","",VALUE(SUBSTITUTE('Quantities Report'!A797,"+",""))),"")</f>
        <v/>
      </c>
    </row>
    <row r="799" spans="2:2" x14ac:dyDescent="0.25">
      <c r="B799" s="464" t="str">
        <f>IFERROR(IF('Quantities Report'!A798="","",VALUE(SUBSTITUTE('Quantities Report'!A798,"+",""))),"")</f>
        <v/>
      </c>
    </row>
    <row r="800" spans="2:2" x14ac:dyDescent="0.25">
      <c r="B800" s="464" t="str">
        <f>IFERROR(IF('Quantities Report'!A799="","",VALUE(SUBSTITUTE('Quantities Report'!A799,"+",""))),"")</f>
        <v/>
      </c>
    </row>
    <row r="801" spans="2:2" x14ac:dyDescent="0.25">
      <c r="B801" s="464" t="str">
        <f>IFERROR(IF('Quantities Report'!A800="","",VALUE(SUBSTITUTE('Quantities Report'!A800,"+",""))),"")</f>
        <v/>
      </c>
    </row>
    <row r="802" spans="2:2" x14ac:dyDescent="0.25">
      <c r="B802" s="464" t="str">
        <f>IFERROR(IF('Quantities Report'!A801="","",VALUE(SUBSTITUTE('Quantities Report'!A801,"+",""))),"")</f>
        <v/>
      </c>
    </row>
    <row r="803" spans="2:2" x14ac:dyDescent="0.25">
      <c r="B803" s="464" t="str">
        <f>IFERROR(IF('Quantities Report'!A802="","",VALUE(SUBSTITUTE('Quantities Report'!A802,"+",""))),"")</f>
        <v/>
      </c>
    </row>
    <row r="804" spans="2:2" x14ac:dyDescent="0.25">
      <c r="B804" s="464" t="str">
        <f>IFERROR(IF('Quantities Report'!A803="","",VALUE(SUBSTITUTE('Quantities Report'!A803,"+",""))),"")</f>
        <v/>
      </c>
    </row>
    <row r="805" spans="2:2" x14ac:dyDescent="0.25">
      <c r="B805" s="464" t="str">
        <f>IFERROR(IF('Quantities Report'!A804="","",VALUE(SUBSTITUTE('Quantities Report'!A804,"+",""))),"")</f>
        <v/>
      </c>
    </row>
    <row r="806" spans="2:2" x14ac:dyDescent="0.25">
      <c r="B806" s="464" t="str">
        <f>IFERROR(IF('Quantities Report'!A805="","",VALUE(SUBSTITUTE('Quantities Report'!A805,"+",""))),"")</f>
        <v/>
      </c>
    </row>
    <row r="807" spans="2:2" x14ac:dyDescent="0.25">
      <c r="B807" s="464" t="str">
        <f>IFERROR(IF('Quantities Report'!A806="","",VALUE(SUBSTITUTE('Quantities Report'!A806,"+",""))),"")</f>
        <v/>
      </c>
    </row>
    <row r="808" spans="2:2" x14ac:dyDescent="0.25">
      <c r="B808" s="464" t="str">
        <f>IFERROR(IF('Quantities Report'!A807="","",VALUE(SUBSTITUTE('Quantities Report'!A807,"+",""))),"")</f>
        <v/>
      </c>
    </row>
    <row r="809" spans="2:2" x14ac:dyDescent="0.25">
      <c r="B809" s="464" t="str">
        <f>IFERROR(IF('Quantities Report'!A808="","",VALUE(SUBSTITUTE('Quantities Report'!A808,"+",""))),"")</f>
        <v/>
      </c>
    </row>
    <row r="810" spans="2:2" x14ac:dyDescent="0.25">
      <c r="B810" s="464" t="str">
        <f>IFERROR(IF('Quantities Report'!A809="","",VALUE(SUBSTITUTE('Quantities Report'!A809,"+",""))),"")</f>
        <v/>
      </c>
    </row>
    <row r="811" spans="2:2" x14ac:dyDescent="0.25">
      <c r="B811" s="464" t="str">
        <f>IFERROR(IF('Quantities Report'!A810="","",VALUE(SUBSTITUTE('Quantities Report'!A810,"+",""))),"")</f>
        <v/>
      </c>
    </row>
    <row r="812" spans="2:2" x14ac:dyDescent="0.25">
      <c r="B812" s="464" t="str">
        <f>IFERROR(IF('Quantities Report'!A811="","",VALUE(SUBSTITUTE('Quantities Report'!A811,"+",""))),"")</f>
        <v/>
      </c>
    </row>
    <row r="813" spans="2:2" x14ac:dyDescent="0.25">
      <c r="B813" s="464" t="str">
        <f>IFERROR(IF('Quantities Report'!A812="","",VALUE(SUBSTITUTE('Quantities Report'!A812,"+",""))),"")</f>
        <v/>
      </c>
    </row>
    <row r="814" spans="2:2" x14ac:dyDescent="0.25">
      <c r="B814" s="464" t="str">
        <f>IFERROR(IF('Quantities Report'!A813="","",VALUE(SUBSTITUTE('Quantities Report'!A813,"+",""))),"")</f>
        <v/>
      </c>
    </row>
    <row r="815" spans="2:2" x14ac:dyDescent="0.25">
      <c r="B815" s="464" t="str">
        <f>IFERROR(IF('Quantities Report'!A814="","",VALUE(SUBSTITUTE('Quantities Report'!A814,"+",""))),"")</f>
        <v/>
      </c>
    </row>
    <row r="816" spans="2:2" x14ac:dyDescent="0.25">
      <c r="B816" s="464" t="str">
        <f>IFERROR(IF('Quantities Report'!A815="","",VALUE(SUBSTITUTE('Quantities Report'!A815,"+",""))),"")</f>
        <v/>
      </c>
    </row>
    <row r="817" spans="2:2" x14ac:dyDescent="0.25">
      <c r="B817" s="464" t="str">
        <f>IFERROR(IF('Quantities Report'!A816="","",VALUE(SUBSTITUTE('Quantities Report'!A816,"+",""))),"")</f>
        <v/>
      </c>
    </row>
    <row r="818" spans="2:2" x14ac:dyDescent="0.25">
      <c r="B818" s="464" t="str">
        <f>IFERROR(IF('Quantities Report'!A817="","",VALUE(SUBSTITUTE('Quantities Report'!A817,"+",""))),"")</f>
        <v/>
      </c>
    </row>
    <row r="819" spans="2:2" x14ac:dyDescent="0.25">
      <c r="B819" s="464" t="str">
        <f>IFERROR(IF('Quantities Report'!A818="","",VALUE(SUBSTITUTE('Quantities Report'!A818,"+",""))),"")</f>
        <v/>
      </c>
    </row>
    <row r="820" spans="2:2" x14ac:dyDescent="0.25">
      <c r="B820" s="464" t="str">
        <f>IFERROR(IF('Quantities Report'!A819="","",VALUE(SUBSTITUTE('Quantities Report'!A819,"+",""))),"")</f>
        <v/>
      </c>
    </row>
    <row r="821" spans="2:2" x14ac:dyDescent="0.25">
      <c r="B821" s="464" t="str">
        <f>IFERROR(IF('Quantities Report'!A820="","",VALUE(SUBSTITUTE('Quantities Report'!A820,"+",""))),"")</f>
        <v/>
      </c>
    </row>
    <row r="822" spans="2:2" x14ac:dyDescent="0.25">
      <c r="B822" s="464" t="str">
        <f>IFERROR(IF('Quantities Report'!A821="","",VALUE(SUBSTITUTE('Quantities Report'!A821,"+",""))),"")</f>
        <v/>
      </c>
    </row>
    <row r="823" spans="2:2" x14ac:dyDescent="0.25">
      <c r="B823" s="464" t="str">
        <f>IFERROR(IF('Quantities Report'!A822="","",VALUE(SUBSTITUTE('Quantities Report'!A822,"+",""))),"")</f>
        <v/>
      </c>
    </row>
    <row r="824" spans="2:2" x14ac:dyDescent="0.25">
      <c r="B824" s="464" t="str">
        <f>IFERROR(IF('Quantities Report'!A823="","",VALUE(SUBSTITUTE('Quantities Report'!A823,"+",""))),"")</f>
        <v/>
      </c>
    </row>
    <row r="825" spans="2:2" x14ac:dyDescent="0.25">
      <c r="B825" s="464" t="str">
        <f>IFERROR(IF('Quantities Report'!A824="","",VALUE(SUBSTITUTE('Quantities Report'!A824,"+",""))),"")</f>
        <v/>
      </c>
    </row>
    <row r="826" spans="2:2" x14ac:dyDescent="0.25">
      <c r="B826" s="464" t="str">
        <f>IFERROR(IF('Quantities Report'!A825="","",VALUE(SUBSTITUTE('Quantities Report'!A825,"+",""))),"")</f>
        <v/>
      </c>
    </row>
    <row r="827" spans="2:2" x14ac:dyDescent="0.25">
      <c r="B827" s="464" t="str">
        <f>IFERROR(IF('Quantities Report'!A826="","",VALUE(SUBSTITUTE('Quantities Report'!A826,"+",""))),"")</f>
        <v/>
      </c>
    </row>
    <row r="828" spans="2:2" x14ac:dyDescent="0.25">
      <c r="B828" s="464" t="str">
        <f>IFERROR(IF('Quantities Report'!A827="","",VALUE(SUBSTITUTE('Quantities Report'!A827,"+",""))),"")</f>
        <v/>
      </c>
    </row>
    <row r="829" spans="2:2" x14ac:dyDescent="0.25">
      <c r="B829" s="464" t="str">
        <f>IFERROR(IF('Quantities Report'!A828="","",VALUE(SUBSTITUTE('Quantities Report'!A828,"+",""))),"")</f>
        <v/>
      </c>
    </row>
    <row r="830" spans="2:2" x14ac:dyDescent="0.25">
      <c r="B830" s="464" t="str">
        <f>IFERROR(IF('Quantities Report'!A829="","",VALUE(SUBSTITUTE('Quantities Report'!A829,"+",""))),"")</f>
        <v/>
      </c>
    </row>
    <row r="831" spans="2:2" x14ac:dyDescent="0.25">
      <c r="B831" s="464" t="str">
        <f>IFERROR(IF('Quantities Report'!A830="","",VALUE(SUBSTITUTE('Quantities Report'!A830,"+",""))),"")</f>
        <v/>
      </c>
    </row>
    <row r="832" spans="2:2" x14ac:dyDescent="0.25">
      <c r="B832" s="464" t="str">
        <f>IFERROR(IF('Quantities Report'!A831="","",VALUE(SUBSTITUTE('Quantities Report'!A831,"+",""))),"")</f>
        <v/>
      </c>
    </row>
    <row r="833" spans="2:2" x14ac:dyDescent="0.25">
      <c r="B833" s="464" t="str">
        <f>IFERROR(IF('Quantities Report'!A832="","",VALUE(SUBSTITUTE('Quantities Report'!A832,"+",""))),"")</f>
        <v/>
      </c>
    </row>
    <row r="834" spans="2:2" x14ac:dyDescent="0.25">
      <c r="B834" s="464" t="str">
        <f>IFERROR(IF('Quantities Report'!A833="","",VALUE(SUBSTITUTE('Quantities Report'!A833,"+",""))),"")</f>
        <v/>
      </c>
    </row>
    <row r="835" spans="2:2" x14ac:dyDescent="0.25">
      <c r="B835" s="464" t="str">
        <f>IFERROR(IF('Quantities Report'!A834="","",VALUE(SUBSTITUTE('Quantities Report'!A834,"+",""))),"")</f>
        <v/>
      </c>
    </row>
    <row r="836" spans="2:2" x14ac:dyDescent="0.25">
      <c r="B836" s="464" t="str">
        <f>IFERROR(IF('Quantities Report'!A835="","",VALUE(SUBSTITUTE('Quantities Report'!A835,"+",""))),"")</f>
        <v/>
      </c>
    </row>
    <row r="837" spans="2:2" x14ac:dyDescent="0.25">
      <c r="B837" s="464" t="str">
        <f>IFERROR(IF('Quantities Report'!A836="","",VALUE(SUBSTITUTE('Quantities Report'!A836,"+",""))),"")</f>
        <v/>
      </c>
    </row>
    <row r="838" spans="2:2" x14ac:dyDescent="0.25">
      <c r="B838" s="464" t="str">
        <f>IFERROR(IF('Quantities Report'!A837="","",VALUE(SUBSTITUTE('Quantities Report'!A837,"+",""))),"")</f>
        <v/>
      </c>
    </row>
    <row r="839" spans="2:2" x14ac:dyDescent="0.25">
      <c r="B839" s="464" t="str">
        <f>IFERROR(IF('Quantities Report'!A838="","",VALUE(SUBSTITUTE('Quantities Report'!A838,"+",""))),"")</f>
        <v/>
      </c>
    </row>
    <row r="840" spans="2:2" x14ac:dyDescent="0.25">
      <c r="B840" s="464" t="str">
        <f>IFERROR(IF('Quantities Report'!A839="","",VALUE(SUBSTITUTE('Quantities Report'!A839,"+",""))),"")</f>
        <v/>
      </c>
    </row>
    <row r="841" spans="2:2" x14ac:dyDescent="0.25">
      <c r="B841" s="464" t="str">
        <f>IFERROR(IF('Quantities Report'!A840="","",VALUE(SUBSTITUTE('Quantities Report'!A840,"+",""))),"")</f>
        <v/>
      </c>
    </row>
    <row r="842" spans="2:2" x14ac:dyDescent="0.25">
      <c r="B842" s="464" t="str">
        <f>IFERROR(IF('Quantities Report'!A841="","",VALUE(SUBSTITUTE('Quantities Report'!A841,"+",""))),"")</f>
        <v/>
      </c>
    </row>
    <row r="843" spans="2:2" x14ac:dyDescent="0.25">
      <c r="B843" s="464" t="str">
        <f>IFERROR(IF('Quantities Report'!A842="","",VALUE(SUBSTITUTE('Quantities Report'!A842,"+",""))),"")</f>
        <v/>
      </c>
    </row>
    <row r="844" spans="2:2" x14ac:dyDescent="0.25">
      <c r="B844" s="464" t="str">
        <f>IFERROR(IF('Quantities Report'!A843="","",VALUE(SUBSTITUTE('Quantities Report'!A843,"+",""))),"")</f>
        <v/>
      </c>
    </row>
    <row r="845" spans="2:2" x14ac:dyDescent="0.25">
      <c r="B845" s="464" t="str">
        <f>IFERROR(IF('Quantities Report'!A844="","",VALUE(SUBSTITUTE('Quantities Report'!A844,"+",""))),"")</f>
        <v/>
      </c>
    </row>
    <row r="846" spans="2:2" x14ac:dyDescent="0.25">
      <c r="B846" s="464" t="str">
        <f>IFERROR(IF('Quantities Report'!A845="","",VALUE(SUBSTITUTE('Quantities Report'!A845,"+",""))),"")</f>
        <v/>
      </c>
    </row>
    <row r="847" spans="2:2" x14ac:dyDescent="0.25">
      <c r="B847" s="464" t="str">
        <f>IFERROR(IF('Quantities Report'!A846="","",VALUE(SUBSTITUTE('Quantities Report'!A846,"+",""))),"")</f>
        <v/>
      </c>
    </row>
    <row r="848" spans="2:2" x14ac:dyDescent="0.25">
      <c r="B848" s="464" t="str">
        <f>IFERROR(IF('Quantities Report'!A847="","",VALUE(SUBSTITUTE('Quantities Report'!A847,"+",""))),"")</f>
        <v/>
      </c>
    </row>
    <row r="849" spans="2:2" x14ac:dyDescent="0.25">
      <c r="B849" s="464" t="str">
        <f>IFERROR(IF('Quantities Report'!A848="","",VALUE(SUBSTITUTE('Quantities Report'!A848,"+",""))),"")</f>
        <v/>
      </c>
    </row>
    <row r="850" spans="2:2" x14ac:dyDescent="0.25">
      <c r="B850" s="464" t="str">
        <f>IFERROR(IF('Quantities Report'!A849="","",VALUE(SUBSTITUTE('Quantities Report'!A849,"+",""))),"")</f>
        <v/>
      </c>
    </row>
    <row r="851" spans="2:2" x14ac:dyDescent="0.25">
      <c r="B851" s="464" t="str">
        <f>IFERROR(IF('Quantities Report'!A850="","",VALUE(SUBSTITUTE('Quantities Report'!A850,"+",""))),"")</f>
        <v/>
      </c>
    </row>
    <row r="852" spans="2:2" x14ac:dyDescent="0.25">
      <c r="B852" s="464" t="str">
        <f>IFERROR(IF('Quantities Report'!A851="","",VALUE(SUBSTITUTE('Quantities Report'!A851,"+",""))),"")</f>
        <v/>
      </c>
    </row>
    <row r="853" spans="2:2" x14ac:dyDescent="0.25">
      <c r="B853" s="464" t="str">
        <f>IFERROR(IF('Quantities Report'!A852="","",VALUE(SUBSTITUTE('Quantities Report'!A852,"+",""))),"")</f>
        <v/>
      </c>
    </row>
    <row r="854" spans="2:2" x14ac:dyDescent="0.25">
      <c r="B854" s="464" t="str">
        <f>IFERROR(IF('Quantities Report'!A853="","",VALUE(SUBSTITUTE('Quantities Report'!A853,"+",""))),"")</f>
        <v/>
      </c>
    </row>
    <row r="855" spans="2:2" x14ac:dyDescent="0.25">
      <c r="B855" s="464" t="str">
        <f>IFERROR(IF('Quantities Report'!A854="","",VALUE(SUBSTITUTE('Quantities Report'!A854,"+",""))),"")</f>
        <v/>
      </c>
    </row>
    <row r="856" spans="2:2" x14ac:dyDescent="0.25">
      <c r="B856" s="464" t="str">
        <f>IFERROR(IF('Quantities Report'!A855="","",VALUE(SUBSTITUTE('Quantities Report'!A855,"+",""))),"")</f>
        <v/>
      </c>
    </row>
    <row r="857" spans="2:2" x14ac:dyDescent="0.25">
      <c r="B857" s="464" t="str">
        <f>IFERROR(IF('Quantities Report'!A856="","",VALUE(SUBSTITUTE('Quantities Report'!A856,"+",""))),"")</f>
        <v/>
      </c>
    </row>
    <row r="858" spans="2:2" x14ac:dyDescent="0.25">
      <c r="B858" s="464" t="str">
        <f>IFERROR(IF('Quantities Report'!A857="","",VALUE(SUBSTITUTE('Quantities Report'!A857,"+",""))),"")</f>
        <v/>
      </c>
    </row>
    <row r="859" spans="2:2" x14ac:dyDescent="0.25">
      <c r="B859" s="464" t="str">
        <f>IFERROR(IF('Quantities Report'!A858="","",VALUE(SUBSTITUTE('Quantities Report'!A858,"+",""))),"")</f>
        <v/>
      </c>
    </row>
    <row r="860" spans="2:2" x14ac:dyDescent="0.25">
      <c r="B860" s="464" t="str">
        <f>IFERROR(IF('Quantities Report'!A859="","",VALUE(SUBSTITUTE('Quantities Report'!A859,"+",""))),"")</f>
        <v/>
      </c>
    </row>
    <row r="861" spans="2:2" x14ac:dyDescent="0.25">
      <c r="B861" s="464" t="str">
        <f>IFERROR(IF('Quantities Report'!A860="","",VALUE(SUBSTITUTE('Quantities Report'!A860,"+",""))),"")</f>
        <v/>
      </c>
    </row>
    <row r="862" spans="2:2" x14ac:dyDescent="0.25">
      <c r="B862" s="464" t="str">
        <f>IFERROR(IF('Quantities Report'!A861="","",VALUE(SUBSTITUTE('Quantities Report'!A861,"+",""))),"")</f>
        <v/>
      </c>
    </row>
    <row r="863" spans="2:2" x14ac:dyDescent="0.25">
      <c r="B863" s="464" t="str">
        <f>IFERROR(IF('Quantities Report'!A862="","",VALUE(SUBSTITUTE('Quantities Report'!A862,"+",""))),"")</f>
        <v/>
      </c>
    </row>
    <row r="864" spans="2:2" x14ac:dyDescent="0.25">
      <c r="B864" s="464" t="str">
        <f>IFERROR(IF('Quantities Report'!A863="","",VALUE(SUBSTITUTE('Quantities Report'!A863,"+",""))),"")</f>
        <v/>
      </c>
    </row>
    <row r="865" spans="2:2" x14ac:dyDescent="0.25">
      <c r="B865" s="464" t="str">
        <f>IFERROR(IF('Quantities Report'!A864="","",VALUE(SUBSTITUTE('Quantities Report'!A864,"+",""))),"")</f>
        <v/>
      </c>
    </row>
    <row r="866" spans="2:2" x14ac:dyDescent="0.25">
      <c r="B866" s="464" t="str">
        <f>IFERROR(IF('Quantities Report'!A865="","",VALUE(SUBSTITUTE('Quantities Report'!A865,"+",""))),"")</f>
        <v/>
      </c>
    </row>
    <row r="867" spans="2:2" x14ac:dyDescent="0.25">
      <c r="B867" s="464" t="str">
        <f>IFERROR(IF('Quantities Report'!A866="","",VALUE(SUBSTITUTE('Quantities Report'!A866,"+",""))),"")</f>
        <v/>
      </c>
    </row>
    <row r="868" spans="2:2" x14ac:dyDescent="0.25">
      <c r="B868" s="464" t="str">
        <f>IFERROR(IF('Quantities Report'!A867="","",VALUE(SUBSTITUTE('Quantities Report'!A867,"+",""))),"")</f>
        <v/>
      </c>
    </row>
    <row r="869" spans="2:2" x14ac:dyDescent="0.25">
      <c r="B869" s="464" t="str">
        <f>IFERROR(IF('Quantities Report'!A868="","",VALUE(SUBSTITUTE('Quantities Report'!A868,"+",""))),"")</f>
        <v/>
      </c>
    </row>
    <row r="870" spans="2:2" x14ac:dyDescent="0.25">
      <c r="B870" s="464" t="str">
        <f>IFERROR(IF('Quantities Report'!A869="","",VALUE(SUBSTITUTE('Quantities Report'!A869,"+",""))),"")</f>
        <v/>
      </c>
    </row>
    <row r="871" spans="2:2" x14ac:dyDescent="0.25">
      <c r="B871" s="464" t="str">
        <f>IFERROR(IF('Quantities Report'!A870="","",VALUE(SUBSTITUTE('Quantities Report'!A870,"+",""))),"")</f>
        <v/>
      </c>
    </row>
    <row r="872" spans="2:2" x14ac:dyDescent="0.25">
      <c r="B872" s="464" t="str">
        <f>IFERROR(IF('Quantities Report'!A871="","",VALUE(SUBSTITUTE('Quantities Report'!A871,"+",""))),"")</f>
        <v/>
      </c>
    </row>
    <row r="873" spans="2:2" x14ac:dyDescent="0.25">
      <c r="B873" s="464" t="str">
        <f>IFERROR(IF('Quantities Report'!A872="","",VALUE(SUBSTITUTE('Quantities Report'!A872,"+",""))),"")</f>
        <v/>
      </c>
    </row>
    <row r="874" spans="2:2" x14ac:dyDescent="0.25">
      <c r="B874" s="464" t="str">
        <f>IFERROR(IF('Quantities Report'!A873="","",VALUE(SUBSTITUTE('Quantities Report'!A873,"+",""))),"")</f>
        <v/>
      </c>
    </row>
    <row r="875" spans="2:2" x14ac:dyDescent="0.25">
      <c r="B875" s="464" t="str">
        <f>IFERROR(IF('Quantities Report'!A874="","",VALUE(SUBSTITUTE('Quantities Report'!A874,"+",""))),"")</f>
        <v/>
      </c>
    </row>
    <row r="876" spans="2:2" x14ac:dyDescent="0.25">
      <c r="B876" s="464" t="str">
        <f>IFERROR(IF('Quantities Report'!A875="","",VALUE(SUBSTITUTE('Quantities Report'!A875,"+",""))),"")</f>
        <v/>
      </c>
    </row>
    <row r="877" spans="2:2" x14ac:dyDescent="0.25">
      <c r="B877" s="464" t="str">
        <f>IFERROR(IF('Quantities Report'!A876="","",VALUE(SUBSTITUTE('Quantities Report'!A876,"+",""))),"")</f>
        <v/>
      </c>
    </row>
    <row r="878" spans="2:2" x14ac:dyDescent="0.25">
      <c r="B878" s="464" t="str">
        <f>IFERROR(IF('Quantities Report'!A877="","",VALUE(SUBSTITUTE('Quantities Report'!A877,"+",""))),"")</f>
        <v/>
      </c>
    </row>
    <row r="879" spans="2:2" x14ac:dyDescent="0.25">
      <c r="B879" s="464" t="str">
        <f>IFERROR(IF('Quantities Report'!A878="","",VALUE(SUBSTITUTE('Quantities Report'!A878,"+",""))),"")</f>
        <v/>
      </c>
    </row>
    <row r="880" spans="2:2" x14ac:dyDescent="0.25">
      <c r="B880" s="464" t="str">
        <f>IFERROR(IF('Quantities Report'!A879="","",VALUE(SUBSTITUTE('Quantities Report'!A879,"+",""))),"")</f>
        <v/>
      </c>
    </row>
    <row r="881" spans="2:2" x14ac:dyDescent="0.25">
      <c r="B881" s="464" t="str">
        <f>IFERROR(IF('Quantities Report'!A880="","",VALUE(SUBSTITUTE('Quantities Report'!A880,"+",""))),"")</f>
        <v/>
      </c>
    </row>
    <row r="882" spans="2:2" x14ac:dyDescent="0.25">
      <c r="B882" s="464" t="str">
        <f>IFERROR(IF('Quantities Report'!A881="","",VALUE(SUBSTITUTE('Quantities Report'!A881,"+",""))),"")</f>
        <v/>
      </c>
    </row>
    <row r="883" spans="2:2" x14ac:dyDescent="0.25">
      <c r="B883" s="464" t="str">
        <f>IFERROR(IF('Quantities Report'!A882="","",VALUE(SUBSTITUTE('Quantities Report'!A882,"+",""))),"")</f>
        <v/>
      </c>
    </row>
    <row r="884" spans="2:2" x14ac:dyDescent="0.25">
      <c r="B884" s="464" t="str">
        <f>IFERROR(IF('Quantities Report'!A883="","",VALUE(SUBSTITUTE('Quantities Report'!A883,"+",""))),"")</f>
        <v/>
      </c>
    </row>
    <row r="885" spans="2:2" x14ac:dyDescent="0.25">
      <c r="B885" s="464" t="str">
        <f>IFERROR(IF('Quantities Report'!A884="","",VALUE(SUBSTITUTE('Quantities Report'!A884,"+",""))),"")</f>
        <v/>
      </c>
    </row>
    <row r="886" spans="2:2" x14ac:dyDescent="0.25">
      <c r="B886" s="464" t="str">
        <f>IFERROR(IF('Quantities Report'!A885="","",VALUE(SUBSTITUTE('Quantities Report'!A885,"+",""))),"")</f>
        <v/>
      </c>
    </row>
    <row r="887" spans="2:2" x14ac:dyDescent="0.25">
      <c r="B887" s="464" t="str">
        <f>IFERROR(IF('Quantities Report'!A886="","",VALUE(SUBSTITUTE('Quantities Report'!A886,"+",""))),"")</f>
        <v/>
      </c>
    </row>
    <row r="888" spans="2:2" x14ac:dyDescent="0.25">
      <c r="B888" s="464" t="str">
        <f>IFERROR(IF('Quantities Report'!A887="","",VALUE(SUBSTITUTE('Quantities Report'!A887,"+",""))),"")</f>
        <v/>
      </c>
    </row>
    <row r="889" spans="2:2" x14ac:dyDescent="0.25">
      <c r="B889" s="464" t="str">
        <f>IFERROR(IF('Quantities Report'!A888="","",VALUE(SUBSTITUTE('Quantities Report'!A888,"+",""))),"")</f>
        <v/>
      </c>
    </row>
    <row r="890" spans="2:2" x14ac:dyDescent="0.25">
      <c r="B890" s="464" t="str">
        <f>IFERROR(IF('Quantities Report'!A889="","",VALUE(SUBSTITUTE('Quantities Report'!A889,"+",""))),"")</f>
        <v/>
      </c>
    </row>
    <row r="891" spans="2:2" x14ac:dyDescent="0.25">
      <c r="B891" s="464" t="str">
        <f>IFERROR(IF('Quantities Report'!A890="","",VALUE(SUBSTITUTE('Quantities Report'!A890,"+",""))),"")</f>
        <v/>
      </c>
    </row>
    <row r="892" spans="2:2" x14ac:dyDescent="0.25">
      <c r="B892" s="464" t="str">
        <f>IFERROR(IF('Quantities Report'!A891="","",VALUE(SUBSTITUTE('Quantities Report'!A891,"+",""))),"")</f>
        <v/>
      </c>
    </row>
    <row r="893" spans="2:2" x14ac:dyDescent="0.25">
      <c r="B893" s="464" t="str">
        <f>IFERROR(IF('Quantities Report'!A892="","",VALUE(SUBSTITUTE('Quantities Report'!A892,"+",""))),"")</f>
        <v/>
      </c>
    </row>
    <row r="894" spans="2:2" x14ac:dyDescent="0.25">
      <c r="B894" s="464" t="str">
        <f>IFERROR(IF('Quantities Report'!A893="","",VALUE(SUBSTITUTE('Quantities Report'!A893,"+",""))),"")</f>
        <v/>
      </c>
    </row>
    <row r="895" spans="2:2" x14ac:dyDescent="0.25">
      <c r="B895" s="464" t="str">
        <f>IFERROR(IF('Quantities Report'!A894="","",VALUE(SUBSTITUTE('Quantities Report'!A894,"+",""))),"")</f>
        <v/>
      </c>
    </row>
    <row r="896" spans="2:2" x14ac:dyDescent="0.25">
      <c r="B896" s="464" t="str">
        <f>IFERROR(IF('Quantities Report'!A895="","",VALUE(SUBSTITUTE('Quantities Report'!A895,"+",""))),"")</f>
        <v/>
      </c>
    </row>
    <row r="897" spans="2:2" x14ac:dyDescent="0.25">
      <c r="B897" s="464" t="str">
        <f>IFERROR(IF('Quantities Report'!A896="","",VALUE(SUBSTITUTE('Quantities Report'!A896,"+",""))),"")</f>
        <v/>
      </c>
    </row>
    <row r="898" spans="2:2" x14ac:dyDescent="0.25">
      <c r="B898" s="464" t="str">
        <f>IFERROR(IF('Quantities Report'!A897="","",VALUE(SUBSTITUTE('Quantities Report'!A897,"+",""))),"")</f>
        <v/>
      </c>
    </row>
    <row r="899" spans="2:2" x14ac:dyDescent="0.25">
      <c r="B899" s="464" t="str">
        <f>IFERROR(IF('Quantities Report'!A898="","",VALUE(SUBSTITUTE('Quantities Report'!A898,"+",""))),"")</f>
        <v/>
      </c>
    </row>
    <row r="900" spans="2:2" x14ac:dyDescent="0.25">
      <c r="B900" s="464" t="str">
        <f>IFERROR(IF('Quantities Report'!A899="","",VALUE(SUBSTITUTE('Quantities Report'!A899,"+",""))),"")</f>
        <v/>
      </c>
    </row>
    <row r="901" spans="2:2" x14ac:dyDescent="0.25">
      <c r="B901" s="464" t="str">
        <f>IFERROR(IF('Quantities Report'!A900="","",VALUE(SUBSTITUTE('Quantities Report'!A900,"+",""))),"")</f>
        <v/>
      </c>
    </row>
    <row r="902" spans="2:2" x14ac:dyDescent="0.25">
      <c r="B902" s="464" t="str">
        <f>IFERROR(IF('Quantities Report'!A901="","",VALUE(SUBSTITUTE('Quantities Report'!A901,"+",""))),"")</f>
        <v/>
      </c>
    </row>
    <row r="903" spans="2:2" x14ac:dyDescent="0.25">
      <c r="B903" s="464" t="str">
        <f>IFERROR(IF('Quantities Report'!A902="","",VALUE(SUBSTITUTE('Quantities Report'!A902,"+",""))),"")</f>
        <v/>
      </c>
    </row>
    <row r="904" spans="2:2" x14ac:dyDescent="0.25">
      <c r="B904" s="464" t="str">
        <f>IFERROR(IF('Quantities Report'!A903="","",VALUE(SUBSTITUTE('Quantities Report'!A903,"+",""))),"")</f>
        <v/>
      </c>
    </row>
    <row r="905" spans="2:2" x14ac:dyDescent="0.25">
      <c r="B905" s="464" t="str">
        <f>IFERROR(IF('Quantities Report'!A904="","",VALUE(SUBSTITUTE('Quantities Report'!A904,"+",""))),"")</f>
        <v/>
      </c>
    </row>
    <row r="906" spans="2:2" x14ac:dyDescent="0.25">
      <c r="B906" s="464" t="str">
        <f>IFERROR(IF('Quantities Report'!A905="","",VALUE(SUBSTITUTE('Quantities Report'!A905,"+",""))),"")</f>
        <v/>
      </c>
    </row>
    <row r="907" spans="2:2" x14ac:dyDescent="0.25">
      <c r="B907" s="464" t="str">
        <f>IFERROR(IF('Quantities Report'!A906="","",VALUE(SUBSTITUTE('Quantities Report'!A906,"+",""))),"")</f>
        <v/>
      </c>
    </row>
    <row r="908" spans="2:2" x14ac:dyDescent="0.25">
      <c r="B908" s="464" t="str">
        <f>IFERROR(IF('Quantities Report'!A907="","",VALUE(SUBSTITUTE('Quantities Report'!A907,"+",""))),"")</f>
        <v/>
      </c>
    </row>
    <row r="909" spans="2:2" x14ac:dyDescent="0.25">
      <c r="B909" s="464" t="str">
        <f>IFERROR(IF('Quantities Report'!A908="","",VALUE(SUBSTITUTE('Quantities Report'!A908,"+",""))),"")</f>
        <v/>
      </c>
    </row>
    <row r="910" spans="2:2" x14ac:dyDescent="0.25">
      <c r="B910" s="464" t="str">
        <f>IFERROR(IF('Quantities Report'!A909="","",VALUE(SUBSTITUTE('Quantities Report'!A909,"+",""))),"")</f>
        <v/>
      </c>
    </row>
    <row r="911" spans="2:2" x14ac:dyDescent="0.25">
      <c r="B911" s="464" t="str">
        <f>IFERROR(IF('Quantities Report'!A910="","",VALUE(SUBSTITUTE('Quantities Report'!A910,"+",""))),"")</f>
        <v/>
      </c>
    </row>
    <row r="912" spans="2:2" x14ac:dyDescent="0.25">
      <c r="B912" s="464" t="str">
        <f>IFERROR(IF('Quantities Report'!A911="","",VALUE(SUBSTITUTE('Quantities Report'!A911,"+",""))),"")</f>
        <v/>
      </c>
    </row>
    <row r="913" spans="2:2" x14ac:dyDescent="0.25">
      <c r="B913" s="464" t="str">
        <f>IFERROR(IF('Quantities Report'!A912="","",VALUE(SUBSTITUTE('Quantities Report'!A912,"+",""))),"")</f>
        <v/>
      </c>
    </row>
    <row r="914" spans="2:2" x14ac:dyDescent="0.25">
      <c r="B914" s="464" t="str">
        <f>IFERROR(IF('Quantities Report'!A913="","",VALUE(SUBSTITUTE('Quantities Report'!A913,"+",""))),"")</f>
        <v/>
      </c>
    </row>
    <row r="915" spans="2:2" x14ac:dyDescent="0.25">
      <c r="B915" s="464" t="str">
        <f>IFERROR(IF('Quantities Report'!A914="","",VALUE(SUBSTITUTE('Quantities Report'!A914,"+",""))),"")</f>
        <v/>
      </c>
    </row>
    <row r="916" spans="2:2" x14ac:dyDescent="0.25">
      <c r="B916" s="464" t="str">
        <f>IFERROR(IF('Quantities Report'!A915="","",VALUE(SUBSTITUTE('Quantities Report'!A915,"+",""))),"")</f>
        <v/>
      </c>
    </row>
    <row r="917" spans="2:2" x14ac:dyDescent="0.25">
      <c r="B917" s="464" t="str">
        <f>IFERROR(IF('Quantities Report'!A916="","",VALUE(SUBSTITUTE('Quantities Report'!A916,"+",""))),"")</f>
        <v/>
      </c>
    </row>
    <row r="918" spans="2:2" x14ac:dyDescent="0.25">
      <c r="B918" s="464" t="str">
        <f>IFERROR(IF('Quantities Report'!A917="","",VALUE(SUBSTITUTE('Quantities Report'!A917,"+",""))),"")</f>
        <v/>
      </c>
    </row>
    <row r="919" spans="2:2" x14ac:dyDescent="0.25">
      <c r="B919" s="464" t="str">
        <f>IFERROR(IF('Quantities Report'!A918="","",VALUE(SUBSTITUTE('Quantities Report'!A918,"+",""))),"")</f>
        <v/>
      </c>
    </row>
    <row r="920" spans="2:2" x14ac:dyDescent="0.25">
      <c r="B920" s="464" t="str">
        <f>IFERROR(IF('Quantities Report'!A919="","",VALUE(SUBSTITUTE('Quantities Report'!A919,"+",""))),"")</f>
        <v/>
      </c>
    </row>
    <row r="921" spans="2:2" x14ac:dyDescent="0.25">
      <c r="B921" s="464" t="str">
        <f>IFERROR(IF('Quantities Report'!A920="","",VALUE(SUBSTITUTE('Quantities Report'!A920,"+",""))),"")</f>
        <v/>
      </c>
    </row>
    <row r="922" spans="2:2" x14ac:dyDescent="0.25">
      <c r="B922" s="464" t="str">
        <f>IFERROR(IF('Quantities Report'!A921="","",VALUE(SUBSTITUTE('Quantities Report'!A921,"+",""))),"")</f>
        <v/>
      </c>
    </row>
    <row r="923" spans="2:2" x14ac:dyDescent="0.25">
      <c r="B923" s="464" t="str">
        <f>IFERROR(IF('Quantities Report'!A922="","",VALUE(SUBSTITUTE('Quantities Report'!A922,"+",""))),"")</f>
        <v/>
      </c>
    </row>
    <row r="924" spans="2:2" x14ac:dyDescent="0.25">
      <c r="B924" s="464" t="str">
        <f>IFERROR(IF('Quantities Report'!A923="","",VALUE(SUBSTITUTE('Quantities Report'!A923,"+",""))),"")</f>
        <v/>
      </c>
    </row>
    <row r="925" spans="2:2" x14ac:dyDescent="0.25">
      <c r="B925" s="464" t="str">
        <f>IFERROR(IF('Quantities Report'!A924="","",VALUE(SUBSTITUTE('Quantities Report'!A924,"+",""))),"")</f>
        <v/>
      </c>
    </row>
    <row r="926" spans="2:2" x14ac:dyDescent="0.25">
      <c r="B926" s="464" t="str">
        <f>IFERROR(IF('Quantities Report'!A925="","",VALUE(SUBSTITUTE('Quantities Report'!A925,"+",""))),"")</f>
        <v/>
      </c>
    </row>
    <row r="927" spans="2:2" x14ac:dyDescent="0.25">
      <c r="B927" s="464" t="str">
        <f>IFERROR(IF('Quantities Report'!A926="","",VALUE(SUBSTITUTE('Quantities Report'!A926,"+",""))),"")</f>
        <v/>
      </c>
    </row>
    <row r="928" spans="2:2" x14ac:dyDescent="0.25">
      <c r="B928" s="464" t="str">
        <f>IFERROR(IF('Quantities Report'!A927="","",VALUE(SUBSTITUTE('Quantities Report'!A927,"+",""))),"")</f>
        <v/>
      </c>
    </row>
    <row r="929" spans="2:2" x14ac:dyDescent="0.25">
      <c r="B929" s="464" t="str">
        <f>IFERROR(IF('Quantities Report'!A928="","",VALUE(SUBSTITUTE('Quantities Report'!A928,"+",""))),"")</f>
        <v/>
      </c>
    </row>
    <row r="930" spans="2:2" x14ac:dyDescent="0.25">
      <c r="B930" s="464" t="str">
        <f>IFERROR(IF('Quantities Report'!A929="","",VALUE(SUBSTITUTE('Quantities Report'!A929,"+",""))),"")</f>
        <v/>
      </c>
    </row>
    <row r="931" spans="2:2" x14ac:dyDescent="0.25">
      <c r="B931" s="464" t="str">
        <f>IFERROR(IF('Quantities Report'!A930="","",VALUE(SUBSTITUTE('Quantities Report'!A930,"+",""))),"")</f>
        <v/>
      </c>
    </row>
    <row r="932" spans="2:2" x14ac:dyDescent="0.25">
      <c r="B932" s="464" t="str">
        <f>IFERROR(IF('Quantities Report'!A931="","",VALUE(SUBSTITUTE('Quantities Report'!A931,"+",""))),"")</f>
        <v/>
      </c>
    </row>
    <row r="933" spans="2:2" x14ac:dyDescent="0.25">
      <c r="B933" s="464" t="str">
        <f>IFERROR(IF('Quantities Report'!A932="","",VALUE(SUBSTITUTE('Quantities Report'!A932,"+",""))),"")</f>
        <v/>
      </c>
    </row>
    <row r="934" spans="2:2" x14ac:dyDescent="0.25">
      <c r="B934" s="464" t="str">
        <f>IFERROR(IF('Quantities Report'!A933="","",VALUE(SUBSTITUTE('Quantities Report'!A933,"+",""))),"")</f>
        <v/>
      </c>
    </row>
    <row r="935" spans="2:2" x14ac:dyDescent="0.25">
      <c r="B935" s="464" t="str">
        <f>IFERROR(IF('Quantities Report'!A934="","",VALUE(SUBSTITUTE('Quantities Report'!A934,"+",""))),"")</f>
        <v/>
      </c>
    </row>
    <row r="936" spans="2:2" x14ac:dyDescent="0.25">
      <c r="B936" s="464" t="str">
        <f>IFERROR(IF('Quantities Report'!A935="","",VALUE(SUBSTITUTE('Quantities Report'!A935,"+",""))),"")</f>
        <v/>
      </c>
    </row>
    <row r="937" spans="2:2" x14ac:dyDescent="0.25">
      <c r="B937" s="464" t="str">
        <f>IFERROR(IF('Quantities Report'!A936="","",VALUE(SUBSTITUTE('Quantities Report'!A936,"+",""))),"")</f>
        <v/>
      </c>
    </row>
    <row r="938" spans="2:2" x14ac:dyDescent="0.25">
      <c r="B938" s="464" t="str">
        <f>IFERROR(IF('Quantities Report'!A937="","",VALUE(SUBSTITUTE('Quantities Report'!A937,"+",""))),"")</f>
        <v/>
      </c>
    </row>
    <row r="939" spans="2:2" x14ac:dyDescent="0.25">
      <c r="B939" s="464" t="str">
        <f>IFERROR(IF('Quantities Report'!A938="","",VALUE(SUBSTITUTE('Quantities Report'!A938,"+",""))),"")</f>
        <v/>
      </c>
    </row>
    <row r="940" spans="2:2" x14ac:dyDescent="0.25">
      <c r="B940" s="464" t="str">
        <f>IFERROR(IF('Quantities Report'!A939="","",VALUE(SUBSTITUTE('Quantities Report'!A939,"+",""))),"")</f>
        <v/>
      </c>
    </row>
    <row r="941" spans="2:2" x14ac:dyDescent="0.25">
      <c r="B941" s="464" t="str">
        <f>IFERROR(IF('Quantities Report'!A940="","",VALUE(SUBSTITUTE('Quantities Report'!A940,"+",""))),"")</f>
        <v/>
      </c>
    </row>
    <row r="942" spans="2:2" x14ac:dyDescent="0.25">
      <c r="B942" s="464" t="str">
        <f>IFERROR(IF('Quantities Report'!A941="","",VALUE(SUBSTITUTE('Quantities Report'!A941,"+",""))),"")</f>
        <v/>
      </c>
    </row>
    <row r="943" spans="2:2" x14ac:dyDescent="0.25">
      <c r="B943" s="464" t="str">
        <f>IFERROR(IF('Quantities Report'!A942="","",VALUE(SUBSTITUTE('Quantities Report'!A942,"+",""))),"")</f>
        <v/>
      </c>
    </row>
    <row r="944" spans="2:2" x14ac:dyDescent="0.25">
      <c r="B944" s="464" t="str">
        <f>IFERROR(IF('Quantities Report'!A943="","",VALUE(SUBSTITUTE('Quantities Report'!A943,"+",""))),"")</f>
        <v/>
      </c>
    </row>
    <row r="945" spans="2:2" x14ac:dyDescent="0.25">
      <c r="B945" s="464" t="str">
        <f>IFERROR(IF('Quantities Report'!A944="","",VALUE(SUBSTITUTE('Quantities Report'!A944,"+",""))),"")</f>
        <v/>
      </c>
    </row>
    <row r="946" spans="2:2" x14ac:dyDescent="0.25">
      <c r="B946" s="464" t="str">
        <f>IFERROR(IF('Quantities Report'!A945="","",VALUE(SUBSTITUTE('Quantities Report'!A945,"+",""))),"")</f>
        <v/>
      </c>
    </row>
    <row r="947" spans="2:2" x14ac:dyDescent="0.25">
      <c r="B947" s="464" t="str">
        <f>IFERROR(IF('Quantities Report'!A946="","",VALUE(SUBSTITUTE('Quantities Report'!A946,"+",""))),"")</f>
        <v/>
      </c>
    </row>
    <row r="948" spans="2:2" x14ac:dyDescent="0.25">
      <c r="B948" s="464" t="str">
        <f>IFERROR(IF('Quantities Report'!A947="","",VALUE(SUBSTITUTE('Quantities Report'!A947,"+",""))),"")</f>
        <v/>
      </c>
    </row>
    <row r="949" spans="2:2" x14ac:dyDescent="0.25">
      <c r="B949" s="464" t="str">
        <f>IFERROR(IF('Quantities Report'!A948="","",VALUE(SUBSTITUTE('Quantities Report'!A948,"+",""))),"")</f>
        <v/>
      </c>
    </row>
    <row r="950" spans="2:2" x14ac:dyDescent="0.25">
      <c r="B950" s="464" t="str">
        <f>IFERROR(IF('Quantities Report'!A949="","",VALUE(SUBSTITUTE('Quantities Report'!A949,"+",""))),"")</f>
        <v/>
      </c>
    </row>
    <row r="951" spans="2:2" x14ac:dyDescent="0.25">
      <c r="B951" s="464" t="str">
        <f>IFERROR(IF('Quantities Report'!A950="","",VALUE(SUBSTITUTE('Quantities Report'!A950,"+",""))),"")</f>
        <v/>
      </c>
    </row>
    <row r="952" spans="2:2" x14ac:dyDescent="0.25">
      <c r="B952" s="464" t="str">
        <f>IFERROR(IF('Quantities Report'!A951="","",VALUE(SUBSTITUTE('Quantities Report'!A951,"+",""))),"")</f>
        <v/>
      </c>
    </row>
    <row r="953" spans="2:2" x14ac:dyDescent="0.25">
      <c r="B953" s="464" t="str">
        <f>IFERROR(IF('Quantities Report'!A952="","",VALUE(SUBSTITUTE('Quantities Report'!A952,"+",""))),"")</f>
        <v/>
      </c>
    </row>
    <row r="954" spans="2:2" x14ac:dyDescent="0.25">
      <c r="B954" s="464" t="str">
        <f>IFERROR(IF('Quantities Report'!A953="","",VALUE(SUBSTITUTE('Quantities Report'!A953,"+",""))),"")</f>
        <v/>
      </c>
    </row>
    <row r="955" spans="2:2" x14ac:dyDescent="0.25">
      <c r="B955" s="464" t="str">
        <f>IFERROR(IF('Quantities Report'!A954="","",VALUE(SUBSTITUTE('Quantities Report'!A954,"+",""))),"")</f>
        <v/>
      </c>
    </row>
    <row r="956" spans="2:2" x14ac:dyDescent="0.25">
      <c r="B956" s="464" t="str">
        <f>IFERROR(IF('Quantities Report'!A955="","",VALUE(SUBSTITUTE('Quantities Report'!A955,"+",""))),"")</f>
        <v/>
      </c>
    </row>
    <row r="957" spans="2:2" x14ac:dyDescent="0.25">
      <c r="B957" s="464" t="str">
        <f>IFERROR(IF('Quantities Report'!A956="","",VALUE(SUBSTITUTE('Quantities Report'!A956,"+",""))),"")</f>
        <v/>
      </c>
    </row>
    <row r="958" spans="2:2" x14ac:dyDescent="0.25">
      <c r="B958" s="464" t="str">
        <f>IFERROR(IF('Quantities Report'!A957="","",VALUE(SUBSTITUTE('Quantities Report'!A957,"+",""))),"")</f>
        <v/>
      </c>
    </row>
    <row r="959" spans="2:2" x14ac:dyDescent="0.25">
      <c r="B959" s="464" t="str">
        <f>IFERROR(IF('Quantities Report'!A958="","",VALUE(SUBSTITUTE('Quantities Report'!A958,"+",""))),"")</f>
        <v/>
      </c>
    </row>
    <row r="960" spans="2:2" x14ac:dyDescent="0.25">
      <c r="B960" s="464" t="str">
        <f>IFERROR(IF('Quantities Report'!A959="","",VALUE(SUBSTITUTE('Quantities Report'!A959,"+",""))),"")</f>
        <v/>
      </c>
    </row>
    <row r="961" spans="2:2" x14ac:dyDescent="0.25">
      <c r="B961" s="464" t="str">
        <f>IFERROR(IF('Quantities Report'!A960="","",VALUE(SUBSTITUTE('Quantities Report'!A960,"+",""))),"")</f>
        <v/>
      </c>
    </row>
    <row r="962" spans="2:2" x14ac:dyDescent="0.25">
      <c r="B962" s="464" t="str">
        <f>IFERROR(IF('Quantities Report'!A961="","",VALUE(SUBSTITUTE('Quantities Report'!A961,"+",""))),"")</f>
        <v/>
      </c>
    </row>
    <row r="963" spans="2:2" x14ac:dyDescent="0.25">
      <c r="B963" s="464" t="str">
        <f>IFERROR(IF('Quantities Report'!A962="","",VALUE(SUBSTITUTE('Quantities Report'!A962,"+",""))),"")</f>
        <v/>
      </c>
    </row>
    <row r="964" spans="2:2" x14ac:dyDescent="0.25">
      <c r="B964" s="464" t="str">
        <f>IFERROR(IF('Quantities Report'!A963="","",VALUE(SUBSTITUTE('Quantities Report'!A963,"+",""))),"")</f>
        <v/>
      </c>
    </row>
    <row r="965" spans="2:2" x14ac:dyDescent="0.25">
      <c r="B965" s="464" t="str">
        <f>IFERROR(IF('Quantities Report'!A964="","",VALUE(SUBSTITUTE('Quantities Report'!A964,"+",""))),"")</f>
        <v/>
      </c>
    </row>
    <row r="966" spans="2:2" x14ac:dyDescent="0.25">
      <c r="B966" s="464" t="str">
        <f>IFERROR(IF('Quantities Report'!A965="","",VALUE(SUBSTITUTE('Quantities Report'!A965,"+",""))),"")</f>
        <v/>
      </c>
    </row>
    <row r="967" spans="2:2" x14ac:dyDescent="0.25">
      <c r="B967" s="464" t="str">
        <f>IFERROR(IF('Quantities Report'!A966="","",VALUE(SUBSTITUTE('Quantities Report'!A966,"+",""))),"")</f>
        <v/>
      </c>
    </row>
    <row r="968" spans="2:2" x14ac:dyDescent="0.25">
      <c r="B968" s="464" t="str">
        <f>IFERROR(IF('Quantities Report'!A967="","",VALUE(SUBSTITUTE('Quantities Report'!A967,"+",""))),"")</f>
        <v/>
      </c>
    </row>
    <row r="969" spans="2:2" x14ac:dyDescent="0.25">
      <c r="B969" s="464" t="str">
        <f>IFERROR(IF('Quantities Report'!A968="","",VALUE(SUBSTITUTE('Quantities Report'!A968,"+",""))),"")</f>
        <v/>
      </c>
    </row>
    <row r="970" spans="2:2" x14ac:dyDescent="0.25">
      <c r="B970" s="464" t="str">
        <f>IFERROR(IF('Quantities Report'!A969="","",VALUE(SUBSTITUTE('Quantities Report'!A969,"+",""))),"")</f>
        <v/>
      </c>
    </row>
    <row r="971" spans="2:2" x14ac:dyDescent="0.25">
      <c r="B971" s="464" t="str">
        <f>IFERROR(IF('Quantities Report'!A970="","",VALUE(SUBSTITUTE('Quantities Report'!A970,"+",""))),"")</f>
        <v/>
      </c>
    </row>
    <row r="972" spans="2:2" x14ac:dyDescent="0.25">
      <c r="B972" s="464" t="str">
        <f>IFERROR(IF('Quantities Report'!A971="","",VALUE(SUBSTITUTE('Quantities Report'!A971,"+",""))),"")</f>
        <v/>
      </c>
    </row>
    <row r="973" spans="2:2" x14ac:dyDescent="0.25">
      <c r="B973" s="464" t="str">
        <f>IFERROR(IF('Quantities Report'!A972="","",VALUE(SUBSTITUTE('Quantities Report'!A972,"+",""))),"")</f>
        <v/>
      </c>
    </row>
    <row r="974" spans="2:2" x14ac:dyDescent="0.25">
      <c r="B974" s="464" t="str">
        <f>IFERROR(IF('Quantities Report'!A973="","",VALUE(SUBSTITUTE('Quantities Report'!A973,"+",""))),"")</f>
        <v/>
      </c>
    </row>
    <row r="975" spans="2:2" x14ac:dyDescent="0.25">
      <c r="B975" s="464" t="str">
        <f>IFERROR(IF('Quantities Report'!A974="","",VALUE(SUBSTITUTE('Quantities Report'!A974,"+",""))),"")</f>
        <v/>
      </c>
    </row>
    <row r="976" spans="2:2" x14ac:dyDescent="0.25">
      <c r="B976" s="464" t="str">
        <f>IFERROR(IF('Quantities Report'!A975="","",VALUE(SUBSTITUTE('Quantities Report'!A975,"+",""))),"")</f>
        <v/>
      </c>
    </row>
    <row r="977" spans="2:2" x14ac:dyDescent="0.25">
      <c r="B977" s="464" t="str">
        <f>IFERROR(IF('Quantities Report'!A976="","",VALUE(SUBSTITUTE('Quantities Report'!A976,"+",""))),"")</f>
        <v/>
      </c>
    </row>
    <row r="978" spans="2:2" x14ac:dyDescent="0.25">
      <c r="B978" s="464" t="str">
        <f>IFERROR(IF('Quantities Report'!A977="","",VALUE(SUBSTITUTE('Quantities Report'!A977,"+",""))),"")</f>
        <v/>
      </c>
    </row>
    <row r="979" spans="2:2" x14ac:dyDescent="0.25">
      <c r="B979" s="464" t="str">
        <f>IFERROR(IF('Quantities Report'!A978="","",VALUE(SUBSTITUTE('Quantities Report'!A978,"+",""))),"")</f>
        <v/>
      </c>
    </row>
    <row r="980" spans="2:2" x14ac:dyDescent="0.25">
      <c r="B980" s="464" t="str">
        <f>IFERROR(IF('Quantities Report'!A979="","",VALUE(SUBSTITUTE('Quantities Report'!A979,"+",""))),"")</f>
        <v/>
      </c>
    </row>
    <row r="981" spans="2:2" x14ac:dyDescent="0.25">
      <c r="B981" s="464" t="str">
        <f>IFERROR(IF('Quantities Report'!A980="","",VALUE(SUBSTITUTE('Quantities Report'!A980,"+",""))),"")</f>
        <v/>
      </c>
    </row>
    <row r="982" spans="2:2" x14ac:dyDescent="0.25">
      <c r="B982" s="464" t="str">
        <f>IFERROR(IF('Quantities Report'!A981="","",VALUE(SUBSTITUTE('Quantities Report'!A981,"+",""))),"")</f>
        <v/>
      </c>
    </row>
    <row r="983" spans="2:2" x14ac:dyDescent="0.25">
      <c r="B983" s="464" t="str">
        <f>IFERROR(IF('Quantities Report'!A982="","",VALUE(SUBSTITUTE('Quantities Report'!A982,"+",""))),"")</f>
        <v/>
      </c>
    </row>
    <row r="984" spans="2:2" x14ac:dyDescent="0.25">
      <c r="B984" s="464" t="str">
        <f>IFERROR(IF('Quantities Report'!A983="","",VALUE(SUBSTITUTE('Quantities Report'!A983,"+",""))),"")</f>
        <v/>
      </c>
    </row>
    <row r="985" spans="2:2" x14ac:dyDescent="0.25">
      <c r="B985" s="464" t="str">
        <f>IFERROR(IF('Quantities Report'!A984="","",VALUE(SUBSTITUTE('Quantities Report'!A984,"+",""))),"")</f>
        <v/>
      </c>
    </row>
    <row r="986" spans="2:2" x14ac:dyDescent="0.25">
      <c r="B986" s="464" t="str">
        <f>IFERROR(IF('Quantities Report'!A985="","",VALUE(SUBSTITUTE('Quantities Report'!A985,"+",""))),"")</f>
        <v/>
      </c>
    </row>
    <row r="987" spans="2:2" x14ac:dyDescent="0.25">
      <c r="B987" s="464" t="str">
        <f>IFERROR(IF('Quantities Report'!A986="","",VALUE(SUBSTITUTE('Quantities Report'!A986,"+",""))),"")</f>
        <v/>
      </c>
    </row>
    <row r="988" spans="2:2" x14ac:dyDescent="0.25">
      <c r="B988" s="464" t="str">
        <f>IFERROR(IF('Quantities Report'!A987="","",VALUE(SUBSTITUTE('Quantities Report'!A987,"+",""))),"")</f>
        <v/>
      </c>
    </row>
    <row r="989" spans="2:2" x14ac:dyDescent="0.25">
      <c r="B989" s="464" t="str">
        <f>IFERROR(IF('Quantities Report'!A988="","",VALUE(SUBSTITUTE('Quantities Report'!A988,"+",""))),"")</f>
        <v/>
      </c>
    </row>
    <row r="990" spans="2:2" x14ac:dyDescent="0.25">
      <c r="B990" s="464" t="str">
        <f>IFERROR(IF('Quantities Report'!A989="","",VALUE(SUBSTITUTE('Quantities Report'!A989,"+",""))),"")</f>
        <v/>
      </c>
    </row>
    <row r="991" spans="2:2" x14ac:dyDescent="0.25">
      <c r="B991" s="464" t="str">
        <f>IFERROR(IF('Quantities Report'!A990="","",VALUE(SUBSTITUTE('Quantities Report'!A990,"+",""))),"")</f>
        <v/>
      </c>
    </row>
    <row r="992" spans="2:2" x14ac:dyDescent="0.25">
      <c r="B992" s="464" t="str">
        <f>IFERROR(IF('Quantities Report'!A991="","",VALUE(SUBSTITUTE('Quantities Report'!A991,"+",""))),"")</f>
        <v/>
      </c>
    </row>
    <row r="993" spans="2:2" x14ac:dyDescent="0.25">
      <c r="B993" s="464" t="str">
        <f>IFERROR(IF('Quantities Report'!A992="","",VALUE(SUBSTITUTE('Quantities Report'!A992,"+",""))),"")</f>
        <v/>
      </c>
    </row>
    <row r="994" spans="2:2" x14ac:dyDescent="0.25">
      <c r="B994" s="464" t="str">
        <f>IFERROR(IF('Quantities Report'!A993="","",VALUE(SUBSTITUTE('Quantities Report'!A993,"+",""))),"")</f>
        <v/>
      </c>
    </row>
    <row r="995" spans="2:2" x14ac:dyDescent="0.25">
      <c r="B995" s="464" t="str">
        <f>IFERROR(IF('Quantities Report'!A994="","",VALUE(SUBSTITUTE('Quantities Report'!A994,"+",""))),"")</f>
        <v/>
      </c>
    </row>
    <row r="996" spans="2:2" x14ac:dyDescent="0.25">
      <c r="B996" s="464" t="str">
        <f>IFERROR(IF('Quantities Report'!A995="","",VALUE(SUBSTITUTE('Quantities Report'!A995,"+",""))),"")</f>
        <v/>
      </c>
    </row>
    <row r="997" spans="2:2" x14ac:dyDescent="0.25">
      <c r="B997" s="464" t="str">
        <f>IFERROR(IF('Quantities Report'!A996="","",VALUE(SUBSTITUTE('Quantities Report'!A996,"+",""))),"")</f>
        <v/>
      </c>
    </row>
    <row r="998" spans="2:2" x14ac:dyDescent="0.25">
      <c r="B998" s="464" t="str">
        <f>IFERROR(IF('Quantities Report'!A997="","",VALUE(SUBSTITUTE('Quantities Report'!A997,"+",""))),"")</f>
        <v/>
      </c>
    </row>
    <row r="999" spans="2:2" x14ac:dyDescent="0.25">
      <c r="B999" s="464" t="str">
        <f>IFERROR(IF('Quantities Report'!A998="","",VALUE(SUBSTITUTE('Quantities Report'!A998,"+",""))),"")</f>
        <v/>
      </c>
    </row>
    <row r="1000" spans="2:2" x14ac:dyDescent="0.25">
      <c r="B1000" s="464" t="str">
        <f>IFERROR(IF('Quantities Report'!A999="","",VALUE(SUBSTITUTE('Quantities Report'!A999,"+",""))),"")</f>
        <v/>
      </c>
    </row>
    <row r="1001" spans="2:2" x14ac:dyDescent="0.25">
      <c r="B1001" s="464" t="str">
        <f>IFERROR(IF('Quantities Report'!A1000="","",VALUE(SUBSTITUTE('Quantities Report'!A1000,"+",""))),"")</f>
        <v/>
      </c>
    </row>
    <row r="1002" spans="2:2" x14ac:dyDescent="0.25">
      <c r="B1002" s="464" t="str">
        <f>IFERROR(IF('Quantities Report'!A1001="","",VALUE(SUBSTITUTE('Quantities Report'!A1001,"+",""))),"")</f>
        <v/>
      </c>
    </row>
    <row r="1003" spans="2:2" x14ac:dyDescent="0.25">
      <c r="B1003" s="464" t="str">
        <f>IFERROR(IF('Quantities Report'!A1002="","",VALUE(SUBSTITUTE('Quantities Report'!A1002,"+",""))),"")</f>
        <v/>
      </c>
    </row>
    <row r="1004" spans="2:2" x14ac:dyDescent="0.25">
      <c r="B1004" s="464" t="str">
        <f>IFERROR(IF('Quantities Report'!A1003="","",VALUE(SUBSTITUTE('Quantities Report'!A1003,"+",""))),"")</f>
        <v/>
      </c>
    </row>
    <row r="1005" spans="2:2" x14ac:dyDescent="0.25">
      <c r="B1005" s="464" t="str">
        <f>IFERROR(IF('Quantities Report'!A1004="","",VALUE(SUBSTITUTE('Quantities Report'!A1004,"+",""))),"")</f>
        <v/>
      </c>
    </row>
    <row r="1006" spans="2:2" x14ac:dyDescent="0.25">
      <c r="B1006" s="464" t="str">
        <f>IFERROR(IF('Quantities Report'!A1005="","",VALUE(SUBSTITUTE('Quantities Report'!A1005,"+",""))),"")</f>
        <v/>
      </c>
    </row>
    <row r="1007" spans="2:2" x14ac:dyDescent="0.25">
      <c r="B1007" s="464" t="str">
        <f>IFERROR(IF('Quantities Report'!A1006="","",VALUE(SUBSTITUTE('Quantities Report'!A1006,"+",""))),"")</f>
        <v/>
      </c>
    </row>
    <row r="1008" spans="2:2" x14ac:dyDescent="0.25">
      <c r="B1008" s="464" t="str">
        <f>IFERROR(IF('Quantities Report'!A1007="","",VALUE(SUBSTITUTE('Quantities Report'!A1007,"+",""))),"")</f>
        <v/>
      </c>
    </row>
    <row r="1009" spans="2:2" x14ac:dyDescent="0.25">
      <c r="B1009" s="464" t="str">
        <f>IFERROR(IF('Quantities Report'!A1008="","",VALUE(SUBSTITUTE('Quantities Report'!A1008,"+",""))),"")</f>
        <v/>
      </c>
    </row>
    <row r="1010" spans="2:2" x14ac:dyDescent="0.25">
      <c r="B1010" s="464" t="str">
        <f>IFERROR(IF('Quantities Report'!A1009="","",VALUE(SUBSTITUTE('Quantities Report'!A1009,"+",""))),"")</f>
        <v/>
      </c>
    </row>
    <row r="1011" spans="2:2" x14ac:dyDescent="0.25">
      <c r="B1011" s="464" t="str">
        <f>IFERROR(IF('Quantities Report'!A1010="","",VALUE(SUBSTITUTE('Quantities Report'!A1010,"+",""))),"")</f>
        <v/>
      </c>
    </row>
    <row r="1012" spans="2:2" x14ac:dyDescent="0.25">
      <c r="B1012" s="464" t="str">
        <f>IFERROR(IF('Quantities Report'!A1011="","",VALUE(SUBSTITUTE('Quantities Report'!A1011,"+",""))),"")</f>
        <v/>
      </c>
    </row>
    <row r="1013" spans="2:2" x14ac:dyDescent="0.25">
      <c r="B1013" s="464" t="str">
        <f>IFERROR(IF('Quantities Report'!A1012="","",VALUE(SUBSTITUTE('Quantities Report'!A1012,"+",""))),"")</f>
        <v/>
      </c>
    </row>
    <row r="1014" spans="2:2" x14ac:dyDescent="0.25">
      <c r="B1014" s="464" t="str">
        <f>IFERROR(IF('Quantities Report'!A1013="","",VALUE(SUBSTITUTE('Quantities Report'!A1013,"+",""))),"")</f>
        <v/>
      </c>
    </row>
    <row r="1015" spans="2:2" x14ac:dyDescent="0.25">
      <c r="B1015" s="464" t="str">
        <f>IFERROR(IF('Quantities Report'!A1014="","",VALUE(SUBSTITUTE('Quantities Report'!A1014,"+",""))),"")</f>
        <v/>
      </c>
    </row>
    <row r="1016" spans="2:2" x14ac:dyDescent="0.25">
      <c r="B1016" s="464" t="str">
        <f>IFERROR(IF('Quantities Report'!A1015="","",VALUE(SUBSTITUTE('Quantities Report'!A1015,"+",""))),"")</f>
        <v/>
      </c>
    </row>
    <row r="1017" spans="2:2" x14ac:dyDescent="0.25">
      <c r="B1017" s="464" t="str">
        <f>IFERROR(IF('Quantities Report'!A1016="","",VALUE(SUBSTITUTE('Quantities Report'!A1016,"+",""))),"")</f>
        <v/>
      </c>
    </row>
    <row r="1018" spans="2:2" x14ac:dyDescent="0.25">
      <c r="B1018" s="464" t="str">
        <f>IFERROR(IF('Quantities Report'!A1017="","",VALUE(SUBSTITUTE('Quantities Report'!A1017,"+",""))),"")</f>
        <v/>
      </c>
    </row>
    <row r="1019" spans="2:2" x14ac:dyDescent="0.25">
      <c r="B1019" s="464" t="str">
        <f>IFERROR(IF('Quantities Report'!A1018="","",VALUE(SUBSTITUTE('Quantities Report'!A1018,"+",""))),"")</f>
        <v/>
      </c>
    </row>
    <row r="1020" spans="2:2" x14ac:dyDescent="0.25">
      <c r="B1020" s="464" t="str">
        <f>IFERROR(IF('Quantities Report'!A1019="","",VALUE(SUBSTITUTE('Quantities Report'!A1019,"+",""))),"")</f>
        <v/>
      </c>
    </row>
    <row r="1021" spans="2:2" x14ac:dyDescent="0.25">
      <c r="B1021" s="464" t="str">
        <f>IFERROR(IF('Quantities Report'!A1020="","",VALUE(SUBSTITUTE('Quantities Report'!A1020,"+",""))),"")</f>
        <v/>
      </c>
    </row>
    <row r="1022" spans="2:2" x14ac:dyDescent="0.25">
      <c r="B1022" s="464" t="str">
        <f>IFERROR(IF('Quantities Report'!A1021="","",VALUE(SUBSTITUTE('Quantities Report'!A1021,"+",""))),"")</f>
        <v/>
      </c>
    </row>
    <row r="1023" spans="2:2" x14ac:dyDescent="0.25">
      <c r="B1023" s="464" t="str">
        <f>IFERROR(IF('Quantities Report'!A1022="","",VALUE(SUBSTITUTE('Quantities Report'!A1022,"+",""))),"")</f>
        <v/>
      </c>
    </row>
    <row r="1024" spans="2:2" x14ac:dyDescent="0.25">
      <c r="B1024" s="464" t="str">
        <f>IFERROR(IF('Quantities Report'!A1023="","",VALUE(SUBSTITUTE('Quantities Report'!A1023,"+",""))),"")</f>
        <v/>
      </c>
    </row>
    <row r="1025" spans="2:2" x14ac:dyDescent="0.25">
      <c r="B1025" s="464" t="str">
        <f>IFERROR(IF('Quantities Report'!A1024="","",VALUE(SUBSTITUTE('Quantities Report'!A1024,"+",""))),"")</f>
        <v/>
      </c>
    </row>
    <row r="1026" spans="2:2" x14ac:dyDescent="0.25">
      <c r="B1026" s="464" t="str">
        <f>IFERROR(IF('Quantities Report'!A1025="","",VALUE(SUBSTITUTE('Quantities Report'!A1025,"+",""))),"")</f>
        <v/>
      </c>
    </row>
    <row r="1027" spans="2:2" x14ac:dyDescent="0.25">
      <c r="B1027" s="464" t="str">
        <f>IFERROR(IF('Quantities Report'!A1026="","",VALUE(SUBSTITUTE('Quantities Report'!A1026,"+",""))),"")</f>
        <v/>
      </c>
    </row>
    <row r="1028" spans="2:2" x14ac:dyDescent="0.25">
      <c r="B1028" s="464" t="str">
        <f>IFERROR(IF('Quantities Report'!A1027="","",VALUE(SUBSTITUTE('Quantities Report'!A1027,"+",""))),"")</f>
        <v/>
      </c>
    </row>
    <row r="1029" spans="2:2" x14ac:dyDescent="0.25">
      <c r="B1029" s="464" t="str">
        <f>IFERROR(IF('Quantities Report'!A1028="","",VALUE(SUBSTITUTE('Quantities Report'!A1028,"+",""))),"")</f>
        <v/>
      </c>
    </row>
    <row r="1030" spans="2:2" x14ac:dyDescent="0.25">
      <c r="B1030" s="464" t="str">
        <f>IFERROR(IF('Quantities Report'!A1029="","",VALUE(SUBSTITUTE('Quantities Report'!A1029,"+",""))),"")</f>
        <v/>
      </c>
    </row>
    <row r="1031" spans="2:2" x14ac:dyDescent="0.25">
      <c r="B1031" s="464" t="str">
        <f>IFERROR(IF('Quantities Report'!A1030="","",VALUE(SUBSTITUTE('Quantities Report'!A1030,"+",""))),"")</f>
        <v/>
      </c>
    </row>
    <row r="1032" spans="2:2" x14ac:dyDescent="0.25">
      <c r="B1032" s="464" t="str">
        <f>IFERROR(IF('Quantities Report'!A1031="","",VALUE(SUBSTITUTE('Quantities Report'!A1031,"+",""))),"")</f>
        <v/>
      </c>
    </row>
    <row r="1033" spans="2:2" x14ac:dyDescent="0.25">
      <c r="B1033" s="464" t="str">
        <f>IFERROR(IF('Quantities Report'!A1032="","",VALUE(SUBSTITUTE('Quantities Report'!A1032,"+",""))),"")</f>
        <v/>
      </c>
    </row>
    <row r="1034" spans="2:2" x14ac:dyDescent="0.25">
      <c r="B1034" s="464" t="str">
        <f>IFERROR(IF('Quantities Report'!A1033="","",VALUE(SUBSTITUTE('Quantities Report'!A1033,"+",""))),"")</f>
        <v/>
      </c>
    </row>
    <row r="1035" spans="2:2" x14ac:dyDescent="0.25">
      <c r="B1035" s="464" t="str">
        <f>IFERROR(IF('Quantities Report'!A1034="","",VALUE(SUBSTITUTE('Quantities Report'!A1034,"+",""))),"")</f>
        <v/>
      </c>
    </row>
    <row r="1036" spans="2:2" x14ac:dyDescent="0.25">
      <c r="B1036" s="464" t="str">
        <f>IFERROR(IF('Quantities Report'!A1035="","",VALUE(SUBSTITUTE('Quantities Report'!A1035,"+",""))),"")</f>
        <v/>
      </c>
    </row>
    <row r="1037" spans="2:2" x14ac:dyDescent="0.25">
      <c r="B1037" s="464" t="str">
        <f>IFERROR(IF('Quantities Report'!A1036="","",VALUE(SUBSTITUTE('Quantities Report'!A1036,"+",""))),"")</f>
        <v/>
      </c>
    </row>
    <row r="1038" spans="2:2" x14ac:dyDescent="0.25">
      <c r="B1038" s="464" t="str">
        <f>IFERROR(IF('Quantities Report'!A1037="","",VALUE(SUBSTITUTE('Quantities Report'!A1037,"+",""))),"")</f>
        <v/>
      </c>
    </row>
    <row r="1039" spans="2:2" x14ac:dyDescent="0.25">
      <c r="B1039" s="464" t="str">
        <f>IFERROR(IF('Quantities Report'!A1038="","",VALUE(SUBSTITUTE('Quantities Report'!A1038,"+",""))),"")</f>
        <v/>
      </c>
    </row>
    <row r="1040" spans="2:2" x14ac:dyDescent="0.25">
      <c r="B1040" s="464" t="str">
        <f>IFERROR(IF('Quantities Report'!A1039="","",VALUE(SUBSTITUTE('Quantities Report'!A1039,"+",""))),"")</f>
        <v/>
      </c>
    </row>
    <row r="1041" spans="2:2" x14ac:dyDescent="0.25">
      <c r="B1041" s="464" t="str">
        <f>IFERROR(IF('Quantities Report'!A1040="","",VALUE(SUBSTITUTE('Quantities Report'!A1040,"+",""))),"")</f>
        <v/>
      </c>
    </row>
    <row r="1042" spans="2:2" x14ac:dyDescent="0.25">
      <c r="B1042" s="464" t="str">
        <f>IFERROR(IF('Quantities Report'!A1041="","",VALUE(SUBSTITUTE('Quantities Report'!A1041,"+",""))),"")</f>
        <v/>
      </c>
    </row>
    <row r="1043" spans="2:2" x14ac:dyDescent="0.25">
      <c r="B1043" s="464" t="str">
        <f>IFERROR(IF('Quantities Report'!A1042="","",VALUE(SUBSTITUTE('Quantities Report'!A1042,"+",""))),"")</f>
        <v/>
      </c>
    </row>
    <row r="1044" spans="2:2" x14ac:dyDescent="0.25">
      <c r="B1044" s="464" t="str">
        <f>IFERROR(IF('Quantities Report'!A1043="","",VALUE(SUBSTITUTE('Quantities Report'!A1043,"+",""))),"")</f>
        <v/>
      </c>
    </row>
    <row r="1045" spans="2:2" x14ac:dyDescent="0.25">
      <c r="B1045" s="464" t="str">
        <f>IFERROR(IF('Quantities Report'!A1044="","",VALUE(SUBSTITUTE('Quantities Report'!A1044,"+",""))),"")</f>
        <v/>
      </c>
    </row>
    <row r="1046" spans="2:2" x14ac:dyDescent="0.25">
      <c r="B1046" s="464" t="str">
        <f>IFERROR(IF('Quantities Report'!A1045="","",VALUE(SUBSTITUTE('Quantities Report'!A1045,"+",""))),"")</f>
        <v/>
      </c>
    </row>
    <row r="1047" spans="2:2" x14ac:dyDescent="0.25">
      <c r="B1047" s="464" t="str">
        <f>IFERROR(IF('Quantities Report'!A1046="","",VALUE(SUBSTITUTE('Quantities Report'!A1046,"+",""))),"")</f>
        <v/>
      </c>
    </row>
    <row r="1048" spans="2:2" x14ac:dyDescent="0.25">
      <c r="B1048" s="464" t="str">
        <f>IFERROR(IF('Quantities Report'!A1047="","",VALUE(SUBSTITUTE('Quantities Report'!A1047,"+",""))),"")</f>
        <v/>
      </c>
    </row>
    <row r="1049" spans="2:2" x14ac:dyDescent="0.25">
      <c r="B1049" s="464" t="str">
        <f>IFERROR(IF('Quantities Report'!A1048="","",VALUE(SUBSTITUTE('Quantities Report'!A1048,"+",""))),"")</f>
        <v/>
      </c>
    </row>
    <row r="1050" spans="2:2" x14ac:dyDescent="0.25">
      <c r="B1050" s="464" t="str">
        <f>IFERROR(IF('Quantities Report'!A1049="","",VALUE(SUBSTITUTE('Quantities Report'!A1049,"+",""))),"")</f>
        <v/>
      </c>
    </row>
    <row r="1051" spans="2:2" x14ac:dyDescent="0.25">
      <c r="B1051" s="464" t="str">
        <f>IFERROR(IF('Quantities Report'!A1050="","",VALUE(SUBSTITUTE('Quantities Report'!A1050,"+",""))),"")</f>
        <v/>
      </c>
    </row>
    <row r="1052" spans="2:2" x14ac:dyDescent="0.25">
      <c r="B1052" s="464" t="str">
        <f>IFERROR(IF('Quantities Report'!A1051="","",VALUE(SUBSTITUTE('Quantities Report'!A1051,"+",""))),"")</f>
        <v/>
      </c>
    </row>
    <row r="1053" spans="2:2" x14ac:dyDescent="0.25">
      <c r="B1053" s="464" t="str">
        <f>IFERROR(IF('Quantities Report'!A1052="","",VALUE(SUBSTITUTE('Quantities Report'!A1052,"+",""))),"")</f>
        <v/>
      </c>
    </row>
    <row r="1054" spans="2:2" x14ac:dyDescent="0.25">
      <c r="B1054" s="464" t="str">
        <f>IFERROR(IF('Quantities Report'!A1053="","",VALUE(SUBSTITUTE('Quantities Report'!A1053,"+",""))),"")</f>
        <v/>
      </c>
    </row>
    <row r="1055" spans="2:2" x14ac:dyDescent="0.25">
      <c r="B1055" s="464" t="str">
        <f>IFERROR(IF('Quantities Report'!A1054="","",VALUE(SUBSTITUTE('Quantities Report'!A1054,"+",""))),"")</f>
        <v/>
      </c>
    </row>
    <row r="1056" spans="2:2" x14ac:dyDescent="0.25">
      <c r="B1056" s="464" t="str">
        <f>IFERROR(IF('Quantities Report'!A1055="","",VALUE(SUBSTITUTE('Quantities Report'!A1055,"+",""))),"")</f>
        <v/>
      </c>
    </row>
    <row r="1057" spans="2:2" x14ac:dyDescent="0.25">
      <c r="B1057" s="464" t="str">
        <f>IFERROR(IF('Quantities Report'!A1056="","",VALUE(SUBSTITUTE('Quantities Report'!A1056,"+",""))),"")</f>
        <v/>
      </c>
    </row>
    <row r="1058" spans="2:2" x14ac:dyDescent="0.25">
      <c r="B1058" s="464" t="str">
        <f>IFERROR(IF('Quantities Report'!A1057="","",VALUE(SUBSTITUTE('Quantities Report'!A1057,"+",""))),"")</f>
        <v/>
      </c>
    </row>
    <row r="1059" spans="2:2" x14ac:dyDescent="0.25">
      <c r="B1059" s="464" t="str">
        <f>IFERROR(IF('Quantities Report'!A1058="","",VALUE(SUBSTITUTE('Quantities Report'!A1058,"+",""))),"")</f>
        <v/>
      </c>
    </row>
    <row r="1060" spans="2:2" x14ac:dyDescent="0.25">
      <c r="B1060" s="464" t="str">
        <f>IFERROR(IF('Quantities Report'!A1059="","",VALUE(SUBSTITUTE('Quantities Report'!A1059,"+",""))),"")</f>
        <v/>
      </c>
    </row>
    <row r="1061" spans="2:2" x14ac:dyDescent="0.25">
      <c r="B1061" s="464" t="str">
        <f>IFERROR(IF('Quantities Report'!A1060="","",VALUE(SUBSTITUTE('Quantities Report'!A1060,"+",""))),"")</f>
        <v/>
      </c>
    </row>
    <row r="1062" spans="2:2" x14ac:dyDescent="0.25">
      <c r="B1062" s="464" t="str">
        <f>IFERROR(IF('Quantities Report'!A1061="","",VALUE(SUBSTITUTE('Quantities Report'!A1061,"+",""))),"")</f>
        <v/>
      </c>
    </row>
    <row r="1063" spans="2:2" x14ac:dyDescent="0.25">
      <c r="B1063" s="464" t="str">
        <f>IFERROR(IF('Quantities Report'!A1062="","",VALUE(SUBSTITUTE('Quantities Report'!A1062,"+",""))),"")</f>
        <v/>
      </c>
    </row>
    <row r="1064" spans="2:2" x14ac:dyDescent="0.25">
      <c r="B1064" s="464" t="str">
        <f>IFERROR(IF('Quantities Report'!A1063="","",VALUE(SUBSTITUTE('Quantities Report'!A1063,"+",""))),"")</f>
        <v/>
      </c>
    </row>
    <row r="1065" spans="2:2" x14ac:dyDescent="0.25">
      <c r="B1065" s="464" t="str">
        <f>IFERROR(IF('Quantities Report'!A1064="","",VALUE(SUBSTITUTE('Quantities Report'!A1064,"+",""))),"")</f>
        <v/>
      </c>
    </row>
    <row r="1066" spans="2:2" x14ac:dyDescent="0.25">
      <c r="B1066" s="464" t="str">
        <f>IFERROR(IF('Quantities Report'!A1065="","",VALUE(SUBSTITUTE('Quantities Report'!A1065,"+",""))),"")</f>
        <v/>
      </c>
    </row>
    <row r="1067" spans="2:2" x14ac:dyDescent="0.25">
      <c r="B1067" s="464" t="str">
        <f>IFERROR(IF('Quantities Report'!A1066="","",VALUE(SUBSTITUTE('Quantities Report'!A1066,"+",""))),"")</f>
        <v/>
      </c>
    </row>
    <row r="1068" spans="2:2" x14ac:dyDescent="0.25">
      <c r="B1068" s="464" t="str">
        <f>IFERROR(IF('Quantities Report'!A1067="","",VALUE(SUBSTITUTE('Quantities Report'!A1067,"+",""))),"")</f>
        <v/>
      </c>
    </row>
    <row r="1069" spans="2:2" x14ac:dyDescent="0.25">
      <c r="B1069" s="464" t="str">
        <f>IFERROR(IF('Quantities Report'!A1068="","",VALUE(SUBSTITUTE('Quantities Report'!A1068,"+",""))),"")</f>
        <v/>
      </c>
    </row>
    <row r="1070" spans="2:2" x14ac:dyDescent="0.25">
      <c r="B1070" s="464" t="str">
        <f>IFERROR(IF('Quantities Report'!A1069="","",VALUE(SUBSTITUTE('Quantities Report'!A1069,"+",""))),"")</f>
        <v/>
      </c>
    </row>
    <row r="1071" spans="2:2" x14ac:dyDescent="0.25">
      <c r="B1071" s="464" t="str">
        <f>IFERROR(IF('Quantities Report'!A1070="","",VALUE(SUBSTITUTE('Quantities Report'!A1070,"+",""))),"")</f>
        <v/>
      </c>
    </row>
    <row r="1072" spans="2:2" x14ac:dyDescent="0.25">
      <c r="B1072" s="464" t="str">
        <f>IFERROR(IF('Quantities Report'!A1071="","",VALUE(SUBSTITUTE('Quantities Report'!A1071,"+",""))),"")</f>
        <v/>
      </c>
    </row>
    <row r="1073" spans="2:2" x14ac:dyDescent="0.25">
      <c r="B1073" s="464" t="str">
        <f>IFERROR(IF('Quantities Report'!A1072="","",VALUE(SUBSTITUTE('Quantities Report'!A1072,"+",""))),"")</f>
        <v/>
      </c>
    </row>
    <row r="1074" spans="2:2" x14ac:dyDescent="0.25">
      <c r="B1074" s="464" t="str">
        <f>IFERROR(IF('Quantities Report'!A1073="","",VALUE(SUBSTITUTE('Quantities Report'!A1073,"+",""))),"")</f>
        <v/>
      </c>
    </row>
    <row r="1075" spans="2:2" x14ac:dyDescent="0.25">
      <c r="B1075" s="464" t="str">
        <f>IFERROR(IF('Quantities Report'!A1074="","",VALUE(SUBSTITUTE('Quantities Report'!A1074,"+",""))),"")</f>
        <v/>
      </c>
    </row>
    <row r="1076" spans="2:2" x14ac:dyDescent="0.25">
      <c r="B1076" s="464" t="str">
        <f>IFERROR(IF('Quantities Report'!A1075="","",VALUE(SUBSTITUTE('Quantities Report'!A1075,"+",""))),"")</f>
        <v/>
      </c>
    </row>
    <row r="1077" spans="2:2" x14ac:dyDescent="0.25">
      <c r="B1077" s="464" t="str">
        <f>IFERROR(IF('Quantities Report'!A1076="","",VALUE(SUBSTITUTE('Quantities Report'!A1076,"+",""))),"")</f>
        <v/>
      </c>
    </row>
    <row r="1078" spans="2:2" x14ac:dyDescent="0.25">
      <c r="B1078" s="464" t="str">
        <f>IFERROR(IF('Quantities Report'!A1077="","",VALUE(SUBSTITUTE('Quantities Report'!A1077,"+",""))),"")</f>
        <v/>
      </c>
    </row>
    <row r="1079" spans="2:2" x14ac:dyDescent="0.25">
      <c r="B1079" s="464" t="str">
        <f>IFERROR(IF('Quantities Report'!A1078="","",VALUE(SUBSTITUTE('Quantities Report'!A1078,"+",""))),"")</f>
        <v/>
      </c>
    </row>
    <row r="1080" spans="2:2" x14ac:dyDescent="0.25">
      <c r="B1080" s="464" t="str">
        <f>IFERROR(IF('Quantities Report'!A1079="","",VALUE(SUBSTITUTE('Quantities Report'!A1079,"+",""))),"")</f>
        <v/>
      </c>
    </row>
    <row r="1081" spans="2:2" x14ac:dyDescent="0.25">
      <c r="B1081" s="464" t="str">
        <f>IFERROR(IF('Quantities Report'!A1080="","",VALUE(SUBSTITUTE('Quantities Report'!A1080,"+",""))),"")</f>
        <v/>
      </c>
    </row>
    <row r="1082" spans="2:2" x14ac:dyDescent="0.25">
      <c r="B1082" s="464" t="str">
        <f>IFERROR(IF('Quantities Report'!A1081="","",VALUE(SUBSTITUTE('Quantities Report'!A1081,"+",""))),"")</f>
        <v/>
      </c>
    </row>
    <row r="1083" spans="2:2" x14ac:dyDescent="0.25">
      <c r="B1083" s="464" t="str">
        <f>IFERROR(IF('Quantities Report'!A1082="","",VALUE(SUBSTITUTE('Quantities Report'!A1082,"+",""))),"")</f>
        <v/>
      </c>
    </row>
    <row r="1084" spans="2:2" x14ac:dyDescent="0.25">
      <c r="B1084" s="464" t="str">
        <f>IFERROR(IF('Quantities Report'!A1083="","",VALUE(SUBSTITUTE('Quantities Report'!A1083,"+",""))),"")</f>
        <v/>
      </c>
    </row>
    <row r="1085" spans="2:2" x14ac:dyDescent="0.25">
      <c r="B1085" s="464" t="str">
        <f>IFERROR(IF('Quantities Report'!A1084="","",VALUE(SUBSTITUTE('Quantities Report'!A1084,"+",""))),"")</f>
        <v/>
      </c>
    </row>
    <row r="1086" spans="2:2" x14ac:dyDescent="0.25">
      <c r="B1086" s="464" t="str">
        <f>IFERROR(IF('Quantities Report'!A1085="","",VALUE(SUBSTITUTE('Quantities Report'!A1085,"+",""))),"")</f>
        <v/>
      </c>
    </row>
    <row r="1087" spans="2:2" x14ac:dyDescent="0.25">
      <c r="B1087" s="464" t="str">
        <f>IFERROR(IF('Quantities Report'!A1086="","",VALUE(SUBSTITUTE('Quantities Report'!A1086,"+",""))),"")</f>
        <v/>
      </c>
    </row>
    <row r="1088" spans="2:2" x14ac:dyDescent="0.25">
      <c r="B1088" s="464" t="str">
        <f>IFERROR(IF('Quantities Report'!A1087="","",VALUE(SUBSTITUTE('Quantities Report'!A1087,"+",""))),"")</f>
        <v/>
      </c>
    </row>
    <row r="1089" spans="2:2" x14ac:dyDescent="0.25">
      <c r="B1089" s="464" t="str">
        <f>IFERROR(IF('Quantities Report'!A1088="","",VALUE(SUBSTITUTE('Quantities Report'!A1088,"+",""))),"")</f>
        <v/>
      </c>
    </row>
    <row r="1090" spans="2:2" x14ac:dyDescent="0.25">
      <c r="B1090" s="464" t="str">
        <f>IFERROR(IF('Quantities Report'!A1089="","",VALUE(SUBSTITUTE('Quantities Report'!A1089,"+",""))),"")</f>
        <v/>
      </c>
    </row>
    <row r="1091" spans="2:2" x14ac:dyDescent="0.25">
      <c r="B1091" s="464" t="str">
        <f>IFERROR(IF('Quantities Report'!A1090="","",VALUE(SUBSTITUTE('Quantities Report'!A1090,"+",""))),"")</f>
        <v/>
      </c>
    </row>
    <row r="1092" spans="2:2" x14ac:dyDescent="0.25">
      <c r="B1092" s="464" t="str">
        <f>IFERROR(IF('Quantities Report'!A1091="","",VALUE(SUBSTITUTE('Quantities Report'!A1091,"+",""))),"")</f>
        <v/>
      </c>
    </row>
    <row r="1093" spans="2:2" x14ac:dyDescent="0.25">
      <c r="B1093" s="464" t="str">
        <f>IFERROR(IF('Quantities Report'!A1092="","",VALUE(SUBSTITUTE('Quantities Report'!A1092,"+",""))),"")</f>
        <v/>
      </c>
    </row>
    <row r="1094" spans="2:2" x14ac:dyDescent="0.25">
      <c r="B1094" s="464" t="str">
        <f>IFERROR(IF('Quantities Report'!A1093="","",VALUE(SUBSTITUTE('Quantities Report'!A1093,"+",""))),"")</f>
        <v/>
      </c>
    </row>
    <row r="1095" spans="2:2" x14ac:dyDescent="0.25">
      <c r="B1095" s="464" t="str">
        <f>IFERROR(IF('Quantities Report'!A1094="","",VALUE(SUBSTITUTE('Quantities Report'!A1094,"+",""))),"")</f>
        <v/>
      </c>
    </row>
    <row r="1096" spans="2:2" x14ac:dyDescent="0.25">
      <c r="B1096" s="464" t="str">
        <f>IFERROR(IF('Quantities Report'!A1095="","",VALUE(SUBSTITUTE('Quantities Report'!A1095,"+",""))),"")</f>
        <v/>
      </c>
    </row>
    <row r="1097" spans="2:2" x14ac:dyDescent="0.25">
      <c r="B1097" s="464" t="str">
        <f>IFERROR(IF('Quantities Report'!A1096="","",VALUE(SUBSTITUTE('Quantities Report'!A1096,"+",""))),"")</f>
        <v/>
      </c>
    </row>
    <row r="1098" spans="2:2" x14ac:dyDescent="0.25">
      <c r="B1098" s="464" t="str">
        <f>IFERROR(IF('Quantities Report'!A1097="","",VALUE(SUBSTITUTE('Quantities Report'!A1097,"+",""))),"")</f>
        <v/>
      </c>
    </row>
    <row r="1099" spans="2:2" x14ac:dyDescent="0.25">
      <c r="B1099" s="464" t="str">
        <f>IFERROR(IF('Quantities Report'!A1098="","",VALUE(SUBSTITUTE('Quantities Report'!A1098,"+",""))),"")</f>
        <v/>
      </c>
    </row>
    <row r="1100" spans="2:2" x14ac:dyDescent="0.25">
      <c r="B1100" s="464" t="str">
        <f>IFERROR(IF('Quantities Report'!A1099="","",VALUE(SUBSTITUTE('Quantities Report'!A1099,"+",""))),"")</f>
        <v/>
      </c>
    </row>
    <row r="1101" spans="2:2" x14ac:dyDescent="0.25">
      <c r="B1101" s="464" t="str">
        <f>IFERROR(IF('Quantities Report'!A1100="","",VALUE(SUBSTITUTE('Quantities Report'!A1100,"+",""))),"")</f>
        <v/>
      </c>
    </row>
    <row r="1102" spans="2:2" x14ac:dyDescent="0.25">
      <c r="B1102" s="464" t="str">
        <f>IFERROR(IF('Quantities Report'!A1101="","",VALUE(SUBSTITUTE('Quantities Report'!A1101,"+",""))),"")</f>
        <v/>
      </c>
    </row>
    <row r="1103" spans="2:2" x14ac:dyDescent="0.25">
      <c r="B1103" s="464" t="str">
        <f>IFERROR(IF('Quantities Report'!A1102="","",VALUE(SUBSTITUTE('Quantities Report'!A1102,"+",""))),"")</f>
        <v/>
      </c>
    </row>
    <row r="1104" spans="2:2" x14ac:dyDescent="0.25">
      <c r="B1104" s="464" t="str">
        <f>IFERROR(IF('Quantities Report'!A1103="","",VALUE(SUBSTITUTE('Quantities Report'!A1103,"+",""))),"")</f>
        <v/>
      </c>
    </row>
    <row r="1105" spans="2:2" x14ac:dyDescent="0.25">
      <c r="B1105" s="464" t="str">
        <f>IFERROR(IF('Quantities Report'!A1104="","",VALUE(SUBSTITUTE('Quantities Report'!A1104,"+",""))),"")</f>
        <v/>
      </c>
    </row>
    <row r="1106" spans="2:2" x14ac:dyDescent="0.25">
      <c r="B1106" s="464" t="str">
        <f>IFERROR(IF('Quantities Report'!A1105="","",VALUE(SUBSTITUTE('Quantities Report'!A1105,"+",""))),"")</f>
        <v/>
      </c>
    </row>
    <row r="1107" spans="2:2" x14ac:dyDescent="0.25">
      <c r="B1107" s="464" t="str">
        <f>IFERROR(IF('Quantities Report'!A1106="","",VALUE(SUBSTITUTE('Quantities Report'!A1106,"+",""))),"")</f>
        <v/>
      </c>
    </row>
    <row r="1108" spans="2:2" x14ac:dyDescent="0.25">
      <c r="B1108" s="464" t="str">
        <f>IFERROR(IF('Quantities Report'!A1107="","",VALUE(SUBSTITUTE('Quantities Report'!A1107,"+",""))),"")</f>
        <v/>
      </c>
    </row>
    <row r="1109" spans="2:2" x14ac:dyDescent="0.25">
      <c r="B1109" s="464" t="str">
        <f>IFERROR(IF('Quantities Report'!A1108="","",VALUE(SUBSTITUTE('Quantities Report'!A1108,"+",""))),"")</f>
        <v/>
      </c>
    </row>
    <row r="1110" spans="2:2" x14ac:dyDescent="0.25">
      <c r="B1110" s="464" t="str">
        <f>IFERROR(IF('Quantities Report'!A1109="","",VALUE(SUBSTITUTE('Quantities Report'!A1109,"+",""))),"")</f>
        <v/>
      </c>
    </row>
    <row r="1111" spans="2:2" x14ac:dyDescent="0.25">
      <c r="B1111" s="464" t="str">
        <f>IFERROR(IF('Quantities Report'!A1110="","",VALUE(SUBSTITUTE('Quantities Report'!A1110,"+",""))),"")</f>
        <v/>
      </c>
    </row>
    <row r="1112" spans="2:2" x14ac:dyDescent="0.25">
      <c r="B1112" s="464" t="str">
        <f>IFERROR(IF('Quantities Report'!A1111="","",VALUE(SUBSTITUTE('Quantities Report'!A1111,"+",""))),"")</f>
        <v/>
      </c>
    </row>
    <row r="1113" spans="2:2" x14ac:dyDescent="0.25">
      <c r="B1113" s="464" t="str">
        <f>IFERROR(IF('Quantities Report'!A1112="","",VALUE(SUBSTITUTE('Quantities Report'!A1112,"+",""))),"")</f>
        <v/>
      </c>
    </row>
    <row r="1114" spans="2:2" x14ac:dyDescent="0.25">
      <c r="B1114" s="464" t="str">
        <f>IFERROR(IF('Quantities Report'!A1113="","",VALUE(SUBSTITUTE('Quantities Report'!A1113,"+",""))),"")</f>
        <v/>
      </c>
    </row>
    <row r="1115" spans="2:2" x14ac:dyDescent="0.25">
      <c r="B1115" s="464" t="str">
        <f>IFERROR(IF('Quantities Report'!A1114="","",VALUE(SUBSTITUTE('Quantities Report'!A1114,"+",""))),"")</f>
        <v/>
      </c>
    </row>
    <row r="1116" spans="2:2" x14ac:dyDescent="0.25">
      <c r="B1116" s="464" t="str">
        <f>IFERROR(IF('Quantities Report'!A1115="","",VALUE(SUBSTITUTE('Quantities Report'!A1115,"+",""))),"")</f>
        <v/>
      </c>
    </row>
    <row r="1117" spans="2:2" x14ac:dyDescent="0.25">
      <c r="B1117" s="464" t="str">
        <f>IFERROR(IF('Quantities Report'!A1116="","",VALUE(SUBSTITUTE('Quantities Report'!A1116,"+",""))),"")</f>
        <v/>
      </c>
    </row>
    <row r="1118" spans="2:2" x14ac:dyDescent="0.25">
      <c r="B1118" s="464" t="str">
        <f>IFERROR(IF('Quantities Report'!A1117="","",VALUE(SUBSTITUTE('Quantities Report'!A1117,"+",""))),"")</f>
        <v/>
      </c>
    </row>
    <row r="1119" spans="2:2" x14ac:dyDescent="0.25">
      <c r="B1119" s="464" t="str">
        <f>IFERROR(IF('Quantities Report'!A1118="","",VALUE(SUBSTITUTE('Quantities Report'!A1118,"+",""))),"")</f>
        <v/>
      </c>
    </row>
    <row r="1120" spans="2:2" x14ac:dyDescent="0.25">
      <c r="B1120" s="464" t="str">
        <f>IFERROR(IF('Quantities Report'!A1119="","",VALUE(SUBSTITUTE('Quantities Report'!A1119,"+",""))),"")</f>
        <v/>
      </c>
    </row>
    <row r="1121" spans="2:2" x14ac:dyDescent="0.25">
      <c r="B1121" s="464" t="str">
        <f>IFERROR(IF('Quantities Report'!A1120="","",VALUE(SUBSTITUTE('Quantities Report'!A1120,"+",""))),"")</f>
        <v/>
      </c>
    </row>
    <row r="1122" spans="2:2" x14ac:dyDescent="0.25">
      <c r="B1122" s="464" t="str">
        <f>IFERROR(IF('Quantities Report'!A1121="","",VALUE(SUBSTITUTE('Quantities Report'!A1121,"+",""))),"")</f>
        <v/>
      </c>
    </row>
    <row r="1123" spans="2:2" x14ac:dyDescent="0.25">
      <c r="B1123" s="464" t="str">
        <f>IFERROR(IF('Quantities Report'!A1122="","",VALUE(SUBSTITUTE('Quantities Report'!A1122,"+",""))),"")</f>
        <v/>
      </c>
    </row>
    <row r="1124" spans="2:2" x14ac:dyDescent="0.25">
      <c r="B1124" s="464" t="str">
        <f>IFERROR(IF('Quantities Report'!A1123="","",VALUE(SUBSTITUTE('Quantities Report'!A1123,"+",""))),"")</f>
        <v/>
      </c>
    </row>
    <row r="1125" spans="2:2" x14ac:dyDescent="0.25">
      <c r="B1125" s="464" t="str">
        <f>IFERROR(IF('Quantities Report'!A1124="","",VALUE(SUBSTITUTE('Quantities Report'!A1124,"+",""))),"")</f>
        <v/>
      </c>
    </row>
    <row r="1126" spans="2:2" x14ac:dyDescent="0.25">
      <c r="B1126" s="464" t="str">
        <f>IFERROR(IF('Quantities Report'!A1125="","",VALUE(SUBSTITUTE('Quantities Report'!A1125,"+",""))),"")</f>
        <v/>
      </c>
    </row>
    <row r="1127" spans="2:2" x14ac:dyDescent="0.25">
      <c r="B1127" s="464" t="str">
        <f>IFERROR(IF('Quantities Report'!A1126="","",VALUE(SUBSTITUTE('Quantities Report'!A1126,"+",""))),"")</f>
        <v/>
      </c>
    </row>
    <row r="1128" spans="2:2" x14ac:dyDescent="0.25">
      <c r="B1128" s="464" t="str">
        <f>IFERROR(IF('Quantities Report'!A1127="","",VALUE(SUBSTITUTE('Quantities Report'!A1127,"+",""))),"")</f>
        <v/>
      </c>
    </row>
    <row r="1129" spans="2:2" x14ac:dyDescent="0.25">
      <c r="B1129" s="464" t="str">
        <f>IFERROR(IF('Quantities Report'!A1128="","",VALUE(SUBSTITUTE('Quantities Report'!A1128,"+",""))),"")</f>
        <v/>
      </c>
    </row>
    <row r="1130" spans="2:2" x14ac:dyDescent="0.25">
      <c r="B1130" s="464" t="str">
        <f>IFERROR(IF('Quantities Report'!A1129="","",VALUE(SUBSTITUTE('Quantities Report'!A1129,"+",""))),"")</f>
        <v/>
      </c>
    </row>
    <row r="1131" spans="2:2" x14ac:dyDescent="0.25">
      <c r="B1131" s="464" t="str">
        <f>IFERROR(IF('Quantities Report'!A1130="","",VALUE(SUBSTITUTE('Quantities Report'!A1130,"+",""))),"")</f>
        <v/>
      </c>
    </row>
    <row r="1132" spans="2:2" x14ac:dyDescent="0.25">
      <c r="B1132" s="464" t="str">
        <f>IFERROR(IF('Quantities Report'!A1131="","",VALUE(SUBSTITUTE('Quantities Report'!A1131,"+",""))),"")</f>
        <v/>
      </c>
    </row>
    <row r="1133" spans="2:2" x14ac:dyDescent="0.25">
      <c r="B1133" s="464" t="str">
        <f>IFERROR(IF('Quantities Report'!A1132="","",VALUE(SUBSTITUTE('Quantities Report'!A1132,"+",""))),"")</f>
        <v/>
      </c>
    </row>
    <row r="1134" spans="2:2" x14ac:dyDescent="0.25">
      <c r="B1134" s="464" t="str">
        <f>IFERROR(IF('Quantities Report'!A1133="","",VALUE(SUBSTITUTE('Quantities Report'!A1133,"+",""))),"")</f>
        <v/>
      </c>
    </row>
    <row r="1135" spans="2:2" x14ac:dyDescent="0.25">
      <c r="B1135" s="464" t="str">
        <f>IFERROR(IF('Quantities Report'!A1134="","",VALUE(SUBSTITUTE('Quantities Report'!A1134,"+",""))),"")</f>
        <v/>
      </c>
    </row>
    <row r="1136" spans="2:2" x14ac:dyDescent="0.25">
      <c r="B1136" s="464" t="str">
        <f>IFERROR(IF('Quantities Report'!A1135="","",VALUE(SUBSTITUTE('Quantities Report'!A1135,"+",""))),"")</f>
        <v/>
      </c>
    </row>
    <row r="1137" spans="2:2" x14ac:dyDescent="0.25">
      <c r="B1137" s="464" t="str">
        <f>IFERROR(IF('Quantities Report'!A1136="","",VALUE(SUBSTITUTE('Quantities Report'!A1136,"+",""))),"")</f>
        <v/>
      </c>
    </row>
    <row r="1138" spans="2:2" x14ac:dyDescent="0.25">
      <c r="B1138" s="464" t="str">
        <f>IFERROR(IF('Quantities Report'!A1137="","",VALUE(SUBSTITUTE('Quantities Report'!A1137,"+",""))),"")</f>
        <v/>
      </c>
    </row>
    <row r="1139" spans="2:2" x14ac:dyDescent="0.25">
      <c r="B1139" s="464" t="str">
        <f>IFERROR(IF('Quantities Report'!A1138="","",VALUE(SUBSTITUTE('Quantities Report'!A1138,"+",""))),"")</f>
        <v/>
      </c>
    </row>
    <row r="1140" spans="2:2" x14ac:dyDescent="0.25">
      <c r="B1140" s="464" t="str">
        <f>IFERROR(IF('Quantities Report'!A1139="","",VALUE(SUBSTITUTE('Quantities Report'!A1139,"+",""))),"")</f>
        <v/>
      </c>
    </row>
    <row r="1141" spans="2:2" x14ac:dyDescent="0.25">
      <c r="B1141" s="464" t="str">
        <f>IFERROR(IF('Quantities Report'!A1140="","",VALUE(SUBSTITUTE('Quantities Report'!A1140,"+",""))),"")</f>
        <v/>
      </c>
    </row>
    <row r="1142" spans="2:2" x14ac:dyDescent="0.25">
      <c r="B1142" s="464" t="str">
        <f>IFERROR(IF('Quantities Report'!A1141="","",VALUE(SUBSTITUTE('Quantities Report'!A1141,"+",""))),"")</f>
        <v/>
      </c>
    </row>
    <row r="1143" spans="2:2" x14ac:dyDescent="0.25">
      <c r="B1143" s="464" t="str">
        <f>IFERROR(IF('Quantities Report'!A1142="","",VALUE(SUBSTITUTE('Quantities Report'!A1142,"+",""))),"")</f>
        <v/>
      </c>
    </row>
    <row r="1144" spans="2:2" x14ac:dyDescent="0.25">
      <c r="B1144" s="464" t="str">
        <f>IFERROR(IF('Quantities Report'!A1143="","",VALUE(SUBSTITUTE('Quantities Report'!A1143,"+",""))),"")</f>
        <v/>
      </c>
    </row>
    <row r="1145" spans="2:2" x14ac:dyDescent="0.25">
      <c r="B1145" s="464" t="str">
        <f>IFERROR(IF('Quantities Report'!A1144="","",VALUE(SUBSTITUTE('Quantities Report'!A1144,"+",""))),"")</f>
        <v/>
      </c>
    </row>
    <row r="1146" spans="2:2" x14ac:dyDescent="0.25">
      <c r="B1146" s="464" t="str">
        <f>IFERROR(IF('Quantities Report'!A1145="","",VALUE(SUBSTITUTE('Quantities Report'!A1145,"+",""))),"")</f>
        <v/>
      </c>
    </row>
    <row r="1147" spans="2:2" x14ac:dyDescent="0.25">
      <c r="B1147" s="464" t="str">
        <f>IFERROR(IF('Quantities Report'!A1146="","",VALUE(SUBSTITUTE('Quantities Report'!A1146,"+",""))),"")</f>
        <v/>
      </c>
    </row>
    <row r="1148" spans="2:2" x14ac:dyDescent="0.25">
      <c r="B1148" s="464" t="str">
        <f>IFERROR(IF('Quantities Report'!A1147="","",VALUE(SUBSTITUTE('Quantities Report'!A1147,"+",""))),"")</f>
        <v/>
      </c>
    </row>
    <row r="1149" spans="2:2" x14ac:dyDescent="0.25">
      <c r="B1149" s="464" t="str">
        <f>IFERROR(IF('Quantities Report'!A1148="","",VALUE(SUBSTITUTE('Quantities Report'!A1148,"+",""))),"")</f>
        <v/>
      </c>
    </row>
    <row r="1150" spans="2:2" x14ac:dyDescent="0.25">
      <c r="B1150" s="464" t="str">
        <f>IFERROR(IF('Quantities Report'!A1149="","",VALUE(SUBSTITUTE('Quantities Report'!A1149,"+",""))),"")</f>
        <v/>
      </c>
    </row>
    <row r="1151" spans="2:2" x14ac:dyDescent="0.25">
      <c r="B1151" s="464" t="str">
        <f>IFERROR(IF('Quantities Report'!A1150="","",VALUE(SUBSTITUTE('Quantities Report'!A1150,"+",""))),"")</f>
        <v/>
      </c>
    </row>
    <row r="1152" spans="2:2" x14ac:dyDescent="0.25">
      <c r="B1152" s="464" t="str">
        <f>IFERROR(IF('Quantities Report'!A1151="","",VALUE(SUBSTITUTE('Quantities Report'!A1151,"+",""))),"")</f>
        <v/>
      </c>
    </row>
    <row r="1153" spans="2:2" x14ac:dyDescent="0.25">
      <c r="B1153" s="464" t="str">
        <f>IFERROR(IF('Quantities Report'!A1152="","",VALUE(SUBSTITUTE('Quantities Report'!A1152,"+",""))),"")</f>
        <v/>
      </c>
    </row>
    <row r="1154" spans="2:2" x14ac:dyDescent="0.25">
      <c r="B1154" s="464" t="str">
        <f>IFERROR(IF('Quantities Report'!A1153="","",VALUE(SUBSTITUTE('Quantities Report'!A1153,"+",""))),"")</f>
        <v/>
      </c>
    </row>
    <row r="1155" spans="2:2" x14ac:dyDescent="0.25">
      <c r="B1155" s="464" t="str">
        <f>IFERROR(IF('Quantities Report'!A1154="","",VALUE(SUBSTITUTE('Quantities Report'!A1154,"+",""))),"")</f>
        <v/>
      </c>
    </row>
    <row r="1156" spans="2:2" x14ac:dyDescent="0.25">
      <c r="B1156" s="464" t="str">
        <f>IFERROR(IF('Quantities Report'!A1155="","",VALUE(SUBSTITUTE('Quantities Report'!A1155,"+",""))),"")</f>
        <v/>
      </c>
    </row>
    <row r="1157" spans="2:2" x14ac:dyDescent="0.25">
      <c r="B1157" s="464" t="str">
        <f>IFERROR(IF('Quantities Report'!A1156="","",VALUE(SUBSTITUTE('Quantities Report'!A1156,"+",""))),"")</f>
        <v/>
      </c>
    </row>
    <row r="1158" spans="2:2" x14ac:dyDescent="0.25">
      <c r="B1158" s="464" t="str">
        <f>IFERROR(IF('Quantities Report'!A1157="","",VALUE(SUBSTITUTE('Quantities Report'!A1157,"+",""))),"")</f>
        <v/>
      </c>
    </row>
    <row r="1159" spans="2:2" x14ac:dyDescent="0.25">
      <c r="B1159" s="464" t="str">
        <f>IFERROR(IF('Quantities Report'!A1158="","",VALUE(SUBSTITUTE('Quantities Report'!A1158,"+",""))),"")</f>
        <v/>
      </c>
    </row>
    <row r="1160" spans="2:2" x14ac:dyDescent="0.25">
      <c r="B1160" s="464" t="str">
        <f>IFERROR(IF('Quantities Report'!A1159="","",VALUE(SUBSTITUTE('Quantities Report'!A1159,"+",""))),"")</f>
        <v/>
      </c>
    </row>
    <row r="1161" spans="2:2" x14ac:dyDescent="0.25">
      <c r="B1161" s="464" t="str">
        <f>IFERROR(IF('Quantities Report'!A1160="","",VALUE(SUBSTITUTE('Quantities Report'!A1160,"+",""))),"")</f>
        <v/>
      </c>
    </row>
    <row r="1162" spans="2:2" x14ac:dyDescent="0.25">
      <c r="B1162" s="464" t="str">
        <f>IFERROR(IF('Quantities Report'!A1161="","",VALUE(SUBSTITUTE('Quantities Report'!A1161,"+",""))),"")</f>
        <v/>
      </c>
    </row>
    <row r="1163" spans="2:2" x14ac:dyDescent="0.25">
      <c r="B1163" s="464" t="str">
        <f>IFERROR(IF('Quantities Report'!A1162="","",VALUE(SUBSTITUTE('Quantities Report'!A1162,"+",""))),"")</f>
        <v/>
      </c>
    </row>
    <row r="1164" spans="2:2" x14ac:dyDescent="0.25">
      <c r="B1164" s="464" t="str">
        <f>IFERROR(IF('Quantities Report'!A1163="","",VALUE(SUBSTITUTE('Quantities Report'!A1163,"+",""))),"")</f>
        <v/>
      </c>
    </row>
    <row r="1165" spans="2:2" x14ac:dyDescent="0.25">
      <c r="B1165" s="464" t="str">
        <f>IFERROR(IF('Quantities Report'!A1164="","",VALUE(SUBSTITUTE('Quantities Report'!A1164,"+",""))),"")</f>
        <v/>
      </c>
    </row>
    <row r="1166" spans="2:2" x14ac:dyDescent="0.25">
      <c r="B1166" s="464" t="str">
        <f>IFERROR(IF('Quantities Report'!A1165="","",VALUE(SUBSTITUTE('Quantities Report'!A1165,"+",""))),"")</f>
        <v/>
      </c>
    </row>
    <row r="1167" spans="2:2" x14ac:dyDescent="0.25">
      <c r="B1167" s="464" t="str">
        <f>IFERROR(IF('Quantities Report'!A1166="","",VALUE(SUBSTITUTE('Quantities Report'!A1166,"+",""))),"")</f>
        <v/>
      </c>
    </row>
    <row r="1168" spans="2:2" x14ac:dyDescent="0.25">
      <c r="B1168" s="464" t="str">
        <f>IFERROR(IF('Quantities Report'!A1167="","",VALUE(SUBSTITUTE('Quantities Report'!A1167,"+",""))),"")</f>
        <v/>
      </c>
    </row>
    <row r="1169" spans="2:2" x14ac:dyDescent="0.25">
      <c r="B1169" s="464" t="str">
        <f>IFERROR(IF('Quantities Report'!A1168="","",VALUE(SUBSTITUTE('Quantities Report'!A1168,"+",""))),"")</f>
        <v/>
      </c>
    </row>
    <row r="1170" spans="2:2" x14ac:dyDescent="0.25">
      <c r="B1170" s="464" t="str">
        <f>IFERROR(IF('Quantities Report'!A1169="","",VALUE(SUBSTITUTE('Quantities Report'!A1169,"+",""))),"")</f>
        <v/>
      </c>
    </row>
    <row r="1171" spans="2:2" x14ac:dyDescent="0.25">
      <c r="B1171" s="464" t="str">
        <f>IFERROR(IF('Quantities Report'!A1170="","",VALUE(SUBSTITUTE('Quantities Report'!A1170,"+",""))),"")</f>
        <v/>
      </c>
    </row>
    <row r="1172" spans="2:2" x14ac:dyDescent="0.25">
      <c r="B1172" s="464" t="str">
        <f>IFERROR(IF('Quantities Report'!A1171="","",VALUE(SUBSTITUTE('Quantities Report'!A1171,"+",""))),"")</f>
        <v/>
      </c>
    </row>
    <row r="1173" spans="2:2" x14ac:dyDescent="0.25">
      <c r="B1173" s="464" t="str">
        <f>IFERROR(IF('Quantities Report'!A1172="","",VALUE(SUBSTITUTE('Quantities Report'!A1172,"+",""))),"")</f>
        <v/>
      </c>
    </row>
    <row r="1174" spans="2:2" x14ac:dyDescent="0.25">
      <c r="B1174" s="464" t="str">
        <f>IFERROR(IF('Quantities Report'!A1173="","",VALUE(SUBSTITUTE('Quantities Report'!A1173,"+",""))),"")</f>
        <v/>
      </c>
    </row>
    <row r="1175" spans="2:2" x14ac:dyDescent="0.25">
      <c r="B1175" s="464" t="str">
        <f>IFERROR(IF('Quantities Report'!A1174="","",VALUE(SUBSTITUTE('Quantities Report'!A1174,"+",""))),"")</f>
        <v/>
      </c>
    </row>
    <row r="1176" spans="2:2" x14ac:dyDescent="0.25">
      <c r="B1176" s="464" t="str">
        <f>IFERROR(IF('Quantities Report'!A1175="","",VALUE(SUBSTITUTE('Quantities Report'!A1175,"+",""))),"")</f>
        <v/>
      </c>
    </row>
    <row r="1177" spans="2:2" x14ac:dyDescent="0.25">
      <c r="B1177" s="464" t="str">
        <f>IFERROR(IF('Quantities Report'!A1176="","",VALUE(SUBSTITUTE('Quantities Report'!A1176,"+",""))),"")</f>
        <v/>
      </c>
    </row>
    <row r="1178" spans="2:2" x14ac:dyDescent="0.25">
      <c r="B1178" s="464" t="str">
        <f>IFERROR(IF('Quantities Report'!A1177="","",VALUE(SUBSTITUTE('Quantities Report'!A1177,"+",""))),"")</f>
        <v/>
      </c>
    </row>
    <row r="1179" spans="2:2" x14ac:dyDescent="0.25">
      <c r="B1179" s="464" t="str">
        <f>IFERROR(IF('Quantities Report'!A1178="","",VALUE(SUBSTITUTE('Quantities Report'!A1178,"+",""))),"")</f>
        <v/>
      </c>
    </row>
    <row r="1180" spans="2:2" x14ac:dyDescent="0.25">
      <c r="B1180" s="464" t="str">
        <f>IFERROR(IF('Quantities Report'!A1179="","",VALUE(SUBSTITUTE('Quantities Report'!A1179,"+",""))),"")</f>
        <v/>
      </c>
    </row>
    <row r="1181" spans="2:2" x14ac:dyDescent="0.25">
      <c r="B1181" s="464" t="str">
        <f>IFERROR(IF('Quantities Report'!A1180="","",VALUE(SUBSTITUTE('Quantities Report'!A1180,"+",""))),"")</f>
        <v/>
      </c>
    </row>
    <row r="1182" spans="2:2" x14ac:dyDescent="0.25">
      <c r="B1182" s="464" t="str">
        <f>IFERROR(IF('Quantities Report'!A1181="","",VALUE(SUBSTITUTE('Quantities Report'!A1181,"+",""))),"")</f>
        <v/>
      </c>
    </row>
    <row r="1183" spans="2:2" x14ac:dyDescent="0.25">
      <c r="B1183" s="464" t="str">
        <f>IFERROR(IF('Quantities Report'!A1182="","",VALUE(SUBSTITUTE('Quantities Report'!A1182,"+",""))),"")</f>
        <v/>
      </c>
    </row>
    <row r="1184" spans="2:2" x14ac:dyDescent="0.25">
      <c r="B1184" s="464" t="str">
        <f>IFERROR(IF('Quantities Report'!A1183="","",VALUE(SUBSTITUTE('Quantities Report'!A1183,"+",""))),"")</f>
        <v/>
      </c>
    </row>
    <row r="1185" spans="2:2" x14ac:dyDescent="0.25">
      <c r="B1185" s="464" t="str">
        <f>IFERROR(IF('Quantities Report'!A1184="","",VALUE(SUBSTITUTE('Quantities Report'!A1184,"+",""))),"")</f>
        <v/>
      </c>
    </row>
    <row r="1186" spans="2:2" x14ac:dyDescent="0.25">
      <c r="B1186" s="464" t="str">
        <f>IFERROR(IF('Quantities Report'!A1185="","",VALUE(SUBSTITUTE('Quantities Report'!A1185,"+",""))),"")</f>
        <v/>
      </c>
    </row>
    <row r="1187" spans="2:2" x14ac:dyDescent="0.25">
      <c r="B1187" s="464" t="str">
        <f>IFERROR(IF('Quantities Report'!A1186="","",VALUE(SUBSTITUTE('Quantities Report'!A1186,"+",""))),"")</f>
        <v/>
      </c>
    </row>
    <row r="1188" spans="2:2" x14ac:dyDescent="0.25">
      <c r="B1188" s="464" t="str">
        <f>IFERROR(IF('Quantities Report'!A1187="","",VALUE(SUBSTITUTE('Quantities Report'!A1187,"+",""))),"")</f>
        <v/>
      </c>
    </row>
    <row r="1189" spans="2:2" x14ac:dyDescent="0.25">
      <c r="B1189" s="464" t="str">
        <f>IFERROR(IF('Quantities Report'!A1188="","",VALUE(SUBSTITUTE('Quantities Report'!A1188,"+",""))),"")</f>
        <v/>
      </c>
    </row>
    <row r="1190" spans="2:2" x14ac:dyDescent="0.25">
      <c r="B1190" s="464" t="str">
        <f>IFERROR(IF('Quantities Report'!A1189="","",VALUE(SUBSTITUTE('Quantities Report'!A1189,"+",""))),"")</f>
        <v/>
      </c>
    </row>
    <row r="1191" spans="2:2" x14ac:dyDescent="0.25">
      <c r="B1191" s="464" t="str">
        <f>IFERROR(IF('Quantities Report'!A1190="","",VALUE(SUBSTITUTE('Quantities Report'!A1190,"+",""))),"")</f>
        <v/>
      </c>
    </row>
    <row r="1192" spans="2:2" x14ac:dyDescent="0.25">
      <c r="B1192" s="464" t="str">
        <f>IFERROR(IF('Quantities Report'!A1191="","",VALUE(SUBSTITUTE('Quantities Report'!A1191,"+",""))),"")</f>
        <v/>
      </c>
    </row>
    <row r="1193" spans="2:2" x14ac:dyDescent="0.25">
      <c r="B1193" s="464" t="str">
        <f>IFERROR(IF('Quantities Report'!A1192="","",VALUE(SUBSTITUTE('Quantities Report'!A1192,"+",""))),"")</f>
        <v/>
      </c>
    </row>
    <row r="1194" spans="2:2" x14ac:dyDescent="0.25">
      <c r="B1194" s="464" t="str">
        <f>IFERROR(IF('Quantities Report'!A1193="","",VALUE(SUBSTITUTE('Quantities Report'!A1193,"+",""))),"")</f>
        <v/>
      </c>
    </row>
    <row r="1195" spans="2:2" x14ac:dyDescent="0.25">
      <c r="B1195" s="464" t="str">
        <f>IFERROR(IF('Quantities Report'!A1194="","",VALUE(SUBSTITUTE('Quantities Report'!A1194,"+",""))),"")</f>
        <v/>
      </c>
    </row>
    <row r="1196" spans="2:2" x14ac:dyDescent="0.25">
      <c r="B1196" s="464" t="str">
        <f>IFERROR(IF('Quantities Report'!A1195="","",VALUE(SUBSTITUTE('Quantities Report'!A1195,"+",""))),"")</f>
        <v/>
      </c>
    </row>
    <row r="1197" spans="2:2" x14ac:dyDescent="0.25">
      <c r="B1197" s="464" t="str">
        <f>IFERROR(IF('Quantities Report'!A1196="","",VALUE(SUBSTITUTE('Quantities Report'!A1196,"+",""))),"")</f>
        <v/>
      </c>
    </row>
    <row r="1198" spans="2:2" x14ac:dyDescent="0.25">
      <c r="B1198" s="464" t="str">
        <f>IFERROR(IF('Quantities Report'!A1197="","",VALUE(SUBSTITUTE('Quantities Report'!A1197,"+",""))),"")</f>
        <v/>
      </c>
    </row>
    <row r="1199" spans="2:2" x14ac:dyDescent="0.25">
      <c r="B1199" s="464" t="str">
        <f>IFERROR(IF('Quantities Report'!A1198="","",VALUE(SUBSTITUTE('Quantities Report'!A1198,"+",""))),"")</f>
        <v/>
      </c>
    </row>
    <row r="1200" spans="2:2" x14ac:dyDescent="0.25">
      <c r="B1200" s="464" t="str">
        <f>IFERROR(IF('Quantities Report'!A1199="","",VALUE(SUBSTITUTE('Quantities Report'!A1199,"+",""))),"")</f>
        <v/>
      </c>
    </row>
    <row r="1201" spans="2:2" x14ac:dyDescent="0.25">
      <c r="B1201" s="464" t="str">
        <f>IFERROR(IF('Quantities Report'!A1200="","",VALUE(SUBSTITUTE('Quantities Report'!A1200,"+",""))),"")</f>
        <v/>
      </c>
    </row>
    <row r="1202" spans="2:2" x14ac:dyDescent="0.25">
      <c r="B1202" s="464" t="str">
        <f>IFERROR(IF('Quantities Report'!A1201="","",VALUE(SUBSTITUTE('Quantities Report'!A1201,"+",""))),"")</f>
        <v/>
      </c>
    </row>
    <row r="1203" spans="2:2" x14ac:dyDescent="0.25">
      <c r="B1203" s="464" t="str">
        <f>IFERROR(IF('Quantities Report'!A1202="","",VALUE(SUBSTITUTE('Quantities Report'!A1202,"+",""))),"")</f>
        <v/>
      </c>
    </row>
    <row r="1204" spans="2:2" x14ac:dyDescent="0.25">
      <c r="B1204" s="464" t="str">
        <f>IFERROR(IF('Quantities Report'!A1203="","",VALUE(SUBSTITUTE('Quantities Report'!A1203,"+",""))),"")</f>
        <v/>
      </c>
    </row>
    <row r="1205" spans="2:2" x14ac:dyDescent="0.25">
      <c r="B1205" s="464" t="str">
        <f>IFERROR(IF('Quantities Report'!A1204="","",VALUE(SUBSTITUTE('Quantities Report'!A1204,"+",""))),"")</f>
        <v/>
      </c>
    </row>
    <row r="1206" spans="2:2" x14ac:dyDescent="0.25">
      <c r="B1206" s="464" t="str">
        <f>IFERROR(IF('Quantities Report'!A1205="","",VALUE(SUBSTITUTE('Quantities Report'!A1205,"+",""))),"")</f>
        <v/>
      </c>
    </row>
    <row r="1207" spans="2:2" x14ac:dyDescent="0.25">
      <c r="B1207" s="464" t="str">
        <f>IFERROR(IF('Quantities Report'!A1206="","",VALUE(SUBSTITUTE('Quantities Report'!A1206,"+",""))),"")</f>
        <v/>
      </c>
    </row>
    <row r="1208" spans="2:2" x14ac:dyDescent="0.25">
      <c r="B1208" s="464" t="str">
        <f>IFERROR(IF('Quantities Report'!A1207="","",VALUE(SUBSTITUTE('Quantities Report'!A1207,"+",""))),"")</f>
        <v/>
      </c>
    </row>
    <row r="1209" spans="2:2" x14ac:dyDescent="0.25">
      <c r="B1209" s="464" t="str">
        <f>IFERROR(IF('Quantities Report'!A1208="","",VALUE(SUBSTITUTE('Quantities Report'!A1208,"+",""))),"")</f>
        <v/>
      </c>
    </row>
    <row r="1210" spans="2:2" x14ac:dyDescent="0.25">
      <c r="B1210" s="464" t="str">
        <f>IFERROR(IF('Quantities Report'!A1209="","",VALUE(SUBSTITUTE('Quantities Report'!A1209,"+",""))),"")</f>
        <v/>
      </c>
    </row>
    <row r="1211" spans="2:2" x14ac:dyDescent="0.25">
      <c r="B1211" s="464" t="str">
        <f>IFERROR(IF('Quantities Report'!A1210="","",VALUE(SUBSTITUTE('Quantities Report'!A1210,"+",""))),"")</f>
        <v/>
      </c>
    </row>
    <row r="1212" spans="2:2" x14ac:dyDescent="0.25">
      <c r="B1212" s="464" t="str">
        <f>IFERROR(IF('Quantities Report'!A1211="","",VALUE(SUBSTITUTE('Quantities Report'!A1211,"+",""))),"")</f>
        <v/>
      </c>
    </row>
    <row r="1213" spans="2:2" x14ac:dyDescent="0.25">
      <c r="B1213" s="464" t="str">
        <f>IFERROR(IF('Quantities Report'!A1212="","",VALUE(SUBSTITUTE('Quantities Report'!A1212,"+",""))),"")</f>
        <v/>
      </c>
    </row>
    <row r="1214" spans="2:2" x14ac:dyDescent="0.25">
      <c r="B1214" s="464" t="str">
        <f>IFERROR(IF('Quantities Report'!A1213="","",VALUE(SUBSTITUTE('Quantities Report'!A1213,"+",""))),"")</f>
        <v/>
      </c>
    </row>
    <row r="1215" spans="2:2" x14ac:dyDescent="0.25">
      <c r="B1215" s="464" t="str">
        <f>IFERROR(IF('Quantities Report'!A1214="","",VALUE(SUBSTITUTE('Quantities Report'!A1214,"+",""))),"")</f>
        <v/>
      </c>
    </row>
    <row r="1216" spans="2:2" x14ac:dyDescent="0.25">
      <c r="B1216" s="464" t="str">
        <f>IFERROR(IF('Quantities Report'!A1215="","",VALUE(SUBSTITUTE('Quantities Report'!A1215,"+",""))),"")</f>
        <v/>
      </c>
    </row>
    <row r="1217" spans="2:2" x14ac:dyDescent="0.25">
      <c r="B1217" s="464" t="str">
        <f>IFERROR(IF('Quantities Report'!A1216="","",VALUE(SUBSTITUTE('Quantities Report'!A1216,"+",""))),"")</f>
        <v/>
      </c>
    </row>
    <row r="1218" spans="2:2" x14ac:dyDescent="0.25">
      <c r="B1218" s="464" t="str">
        <f>IFERROR(IF('Quantities Report'!A1217="","",VALUE(SUBSTITUTE('Quantities Report'!A1217,"+",""))),"")</f>
        <v/>
      </c>
    </row>
    <row r="1219" spans="2:2" x14ac:dyDescent="0.25">
      <c r="B1219" s="464" t="str">
        <f>IFERROR(IF('Quantities Report'!A1218="","",VALUE(SUBSTITUTE('Quantities Report'!A1218,"+",""))),"")</f>
        <v/>
      </c>
    </row>
    <row r="1220" spans="2:2" x14ac:dyDescent="0.25">
      <c r="B1220" s="464" t="str">
        <f>IFERROR(IF('Quantities Report'!A1219="","",VALUE(SUBSTITUTE('Quantities Report'!A1219,"+",""))),"")</f>
        <v/>
      </c>
    </row>
    <row r="1221" spans="2:2" x14ac:dyDescent="0.25">
      <c r="B1221" s="464" t="str">
        <f>IFERROR(IF('Quantities Report'!A1220="","",VALUE(SUBSTITUTE('Quantities Report'!A1220,"+",""))),"")</f>
        <v/>
      </c>
    </row>
    <row r="1222" spans="2:2" x14ac:dyDescent="0.25">
      <c r="B1222" s="464" t="str">
        <f>IFERROR(IF('Quantities Report'!A1221="","",VALUE(SUBSTITUTE('Quantities Report'!A1221,"+",""))),"")</f>
        <v/>
      </c>
    </row>
    <row r="1223" spans="2:2" x14ac:dyDescent="0.25">
      <c r="B1223" s="464" t="str">
        <f>IFERROR(IF('Quantities Report'!A1222="","",VALUE(SUBSTITUTE('Quantities Report'!A1222,"+",""))),"")</f>
        <v/>
      </c>
    </row>
    <row r="1224" spans="2:2" x14ac:dyDescent="0.25">
      <c r="B1224" s="464" t="str">
        <f>IFERROR(IF('Quantities Report'!A1223="","",VALUE(SUBSTITUTE('Quantities Report'!A1223,"+",""))),"")</f>
        <v/>
      </c>
    </row>
    <row r="1225" spans="2:2" x14ac:dyDescent="0.25">
      <c r="B1225" s="464" t="str">
        <f>IFERROR(IF('Quantities Report'!A1224="","",VALUE(SUBSTITUTE('Quantities Report'!A1224,"+",""))),"")</f>
        <v/>
      </c>
    </row>
    <row r="1226" spans="2:2" x14ac:dyDescent="0.25">
      <c r="B1226" s="464" t="str">
        <f>IFERROR(IF('Quantities Report'!A1225="","",VALUE(SUBSTITUTE('Quantities Report'!A1225,"+",""))),"")</f>
        <v/>
      </c>
    </row>
    <row r="1227" spans="2:2" x14ac:dyDescent="0.25">
      <c r="B1227" s="464" t="str">
        <f>IFERROR(IF('Quantities Report'!A1226="","",VALUE(SUBSTITUTE('Quantities Report'!A1226,"+",""))),"")</f>
        <v/>
      </c>
    </row>
    <row r="1228" spans="2:2" x14ac:dyDescent="0.25">
      <c r="B1228" s="464" t="str">
        <f>IFERROR(IF('Quantities Report'!A1227="","",VALUE(SUBSTITUTE('Quantities Report'!A1227,"+",""))),"")</f>
        <v/>
      </c>
    </row>
    <row r="1229" spans="2:2" x14ac:dyDescent="0.25">
      <c r="B1229" s="464" t="str">
        <f>IFERROR(IF('Quantities Report'!A1228="","",VALUE(SUBSTITUTE('Quantities Report'!A1228,"+",""))),"")</f>
        <v/>
      </c>
    </row>
    <row r="1230" spans="2:2" x14ac:dyDescent="0.25">
      <c r="B1230" s="464" t="str">
        <f>IFERROR(IF('Quantities Report'!A1229="","",VALUE(SUBSTITUTE('Quantities Report'!A1229,"+",""))),"")</f>
        <v/>
      </c>
    </row>
    <row r="1231" spans="2:2" x14ac:dyDescent="0.25">
      <c r="B1231" s="464" t="str">
        <f>IFERROR(IF('Quantities Report'!A1230="","",VALUE(SUBSTITUTE('Quantities Report'!A1230,"+",""))),"")</f>
        <v/>
      </c>
    </row>
    <row r="1232" spans="2:2" x14ac:dyDescent="0.25">
      <c r="B1232" s="464" t="str">
        <f>IFERROR(IF('Quantities Report'!A1231="","",VALUE(SUBSTITUTE('Quantities Report'!A1231,"+",""))),"")</f>
        <v/>
      </c>
    </row>
    <row r="1233" spans="2:2" x14ac:dyDescent="0.25">
      <c r="B1233" s="464" t="str">
        <f>IFERROR(IF('Quantities Report'!A1232="","",VALUE(SUBSTITUTE('Quantities Report'!A1232,"+",""))),"")</f>
        <v/>
      </c>
    </row>
    <row r="1234" spans="2:2" x14ac:dyDescent="0.25">
      <c r="B1234" s="464" t="str">
        <f>IFERROR(IF('Quantities Report'!A1233="","",VALUE(SUBSTITUTE('Quantities Report'!A1233,"+",""))),"")</f>
        <v/>
      </c>
    </row>
    <row r="1235" spans="2:2" x14ac:dyDescent="0.25">
      <c r="B1235" s="464" t="str">
        <f>IFERROR(IF('Quantities Report'!A1234="","",VALUE(SUBSTITUTE('Quantities Report'!A1234,"+",""))),"")</f>
        <v/>
      </c>
    </row>
    <row r="1236" spans="2:2" x14ac:dyDescent="0.25">
      <c r="B1236" s="464" t="str">
        <f>IFERROR(IF('Quantities Report'!A1235="","",VALUE(SUBSTITUTE('Quantities Report'!A1235,"+",""))),"")</f>
        <v/>
      </c>
    </row>
    <row r="1237" spans="2:2" x14ac:dyDescent="0.25">
      <c r="B1237" s="464" t="str">
        <f>IFERROR(IF('Quantities Report'!A1236="","",VALUE(SUBSTITUTE('Quantities Report'!A1236,"+",""))),"")</f>
        <v/>
      </c>
    </row>
    <row r="1238" spans="2:2" x14ac:dyDescent="0.25">
      <c r="B1238" s="464" t="str">
        <f>IFERROR(IF('Quantities Report'!A1237="","",VALUE(SUBSTITUTE('Quantities Report'!A1237,"+",""))),"")</f>
        <v/>
      </c>
    </row>
    <row r="1239" spans="2:2" x14ac:dyDescent="0.25">
      <c r="B1239" s="464" t="str">
        <f>IFERROR(IF('Quantities Report'!A1238="","",VALUE(SUBSTITUTE('Quantities Report'!A1238,"+",""))),"")</f>
        <v/>
      </c>
    </row>
    <row r="1240" spans="2:2" x14ac:dyDescent="0.25">
      <c r="B1240" s="464" t="str">
        <f>IFERROR(IF('Quantities Report'!A1239="","",VALUE(SUBSTITUTE('Quantities Report'!A1239,"+",""))),"")</f>
        <v/>
      </c>
    </row>
    <row r="1241" spans="2:2" x14ac:dyDescent="0.25">
      <c r="B1241" s="464" t="str">
        <f>IFERROR(IF('Quantities Report'!A1240="","",VALUE(SUBSTITUTE('Quantities Report'!A1240,"+",""))),"")</f>
        <v/>
      </c>
    </row>
    <row r="1242" spans="2:2" x14ac:dyDescent="0.25">
      <c r="B1242" s="464" t="str">
        <f>IFERROR(IF('Quantities Report'!A1241="","",VALUE(SUBSTITUTE('Quantities Report'!A1241,"+",""))),"")</f>
        <v/>
      </c>
    </row>
    <row r="1243" spans="2:2" x14ac:dyDescent="0.25">
      <c r="B1243" s="464" t="str">
        <f>IFERROR(IF('Quantities Report'!A1242="","",VALUE(SUBSTITUTE('Quantities Report'!A1242,"+",""))),"")</f>
        <v/>
      </c>
    </row>
    <row r="1244" spans="2:2" x14ac:dyDescent="0.25">
      <c r="B1244" s="464" t="str">
        <f>IFERROR(IF('Quantities Report'!A1243="","",VALUE(SUBSTITUTE('Quantities Report'!A1243,"+",""))),"")</f>
        <v/>
      </c>
    </row>
    <row r="1245" spans="2:2" x14ac:dyDescent="0.25">
      <c r="B1245" s="464" t="str">
        <f>IFERROR(IF('Quantities Report'!A1244="","",VALUE(SUBSTITUTE('Quantities Report'!A1244,"+",""))),"")</f>
        <v/>
      </c>
    </row>
    <row r="1246" spans="2:2" x14ac:dyDescent="0.25">
      <c r="B1246" s="464" t="str">
        <f>IFERROR(IF('Quantities Report'!A1245="","",VALUE(SUBSTITUTE('Quantities Report'!A1245,"+",""))),"")</f>
        <v/>
      </c>
    </row>
    <row r="1247" spans="2:2" x14ac:dyDescent="0.25">
      <c r="B1247" s="464" t="str">
        <f>IFERROR(IF('Quantities Report'!A1246="","",VALUE(SUBSTITUTE('Quantities Report'!A1246,"+",""))),"")</f>
        <v/>
      </c>
    </row>
    <row r="1248" spans="2:2" x14ac:dyDescent="0.25">
      <c r="B1248" s="464" t="str">
        <f>IFERROR(IF('Quantities Report'!A1247="","",VALUE(SUBSTITUTE('Quantities Report'!A1247,"+",""))),"")</f>
        <v/>
      </c>
    </row>
    <row r="1249" spans="2:2" x14ac:dyDescent="0.25">
      <c r="B1249" s="464" t="str">
        <f>IFERROR(IF('Quantities Report'!A1248="","",VALUE(SUBSTITUTE('Quantities Report'!A1248,"+",""))),"")</f>
        <v/>
      </c>
    </row>
    <row r="1250" spans="2:2" x14ac:dyDescent="0.25">
      <c r="B1250" s="464" t="str">
        <f>IFERROR(IF('Quantities Report'!A1249="","",VALUE(SUBSTITUTE('Quantities Report'!A1249,"+",""))),"")</f>
        <v/>
      </c>
    </row>
    <row r="1251" spans="2:2" x14ac:dyDescent="0.25">
      <c r="B1251" s="464" t="str">
        <f>IFERROR(IF('Quantities Report'!A1250="","",VALUE(SUBSTITUTE('Quantities Report'!A1250,"+",""))),"")</f>
        <v/>
      </c>
    </row>
    <row r="1252" spans="2:2" x14ac:dyDescent="0.25">
      <c r="B1252" s="464" t="str">
        <f>IFERROR(IF('Quantities Report'!A1251="","",VALUE(SUBSTITUTE('Quantities Report'!A1251,"+",""))),"")</f>
        <v/>
      </c>
    </row>
    <row r="1253" spans="2:2" x14ac:dyDescent="0.25">
      <c r="B1253" s="464" t="str">
        <f>IFERROR(IF('Quantities Report'!A1252="","",VALUE(SUBSTITUTE('Quantities Report'!A1252,"+",""))),"")</f>
        <v/>
      </c>
    </row>
    <row r="1254" spans="2:2" x14ac:dyDescent="0.25">
      <c r="B1254" s="464" t="str">
        <f>IFERROR(IF('Quantities Report'!A1253="","",VALUE(SUBSTITUTE('Quantities Report'!A1253,"+",""))),"")</f>
        <v/>
      </c>
    </row>
    <row r="1255" spans="2:2" x14ac:dyDescent="0.25">
      <c r="B1255" s="464" t="str">
        <f>IFERROR(IF('Quantities Report'!A1254="","",VALUE(SUBSTITUTE('Quantities Report'!A1254,"+",""))),"")</f>
        <v/>
      </c>
    </row>
    <row r="1256" spans="2:2" x14ac:dyDescent="0.25">
      <c r="B1256" s="464" t="str">
        <f>IFERROR(IF('Quantities Report'!A1255="","",VALUE(SUBSTITUTE('Quantities Report'!A1255,"+",""))),"")</f>
        <v/>
      </c>
    </row>
    <row r="1257" spans="2:2" x14ac:dyDescent="0.25">
      <c r="B1257" s="464" t="str">
        <f>IFERROR(IF('Quantities Report'!A1256="","",VALUE(SUBSTITUTE('Quantities Report'!A1256,"+",""))),"")</f>
        <v/>
      </c>
    </row>
    <row r="1258" spans="2:2" x14ac:dyDescent="0.25">
      <c r="B1258" s="464" t="str">
        <f>IFERROR(IF('Quantities Report'!A1257="","",VALUE(SUBSTITUTE('Quantities Report'!A1257,"+",""))),"")</f>
        <v/>
      </c>
    </row>
    <row r="1259" spans="2:2" x14ac:dyDescent="0.25">
      <c r="B1259" s="464" t="str">
        <f>IFERROR(IF('Quantities Report'!A1258="","",VALUE(SUBSTITUTE('Quantities Report'!A1258,"+",""))),"")</f>
        <v/>
      </c>
    </row>
    <row r="1260" spans="2:2" x14ac:dyDescent="0.25">
      <c r="B1260" s="464" t="str">
        <f>IFERROR(IF('Quantities Report'!A1259="","",VALUE(SUBSTITUTE('Quantities Report'!A1259,"+",""))),"")</f>
        <v/>
      </c>
    </row>
    <row r="1261" spans="2:2" x14ac:dyDescent="0.25">
      <c r="B1261" s="464" t="str">
        <f>IFERROR(IF('Quantities Report'!A1260="","",VALUE(SUBSTITUTE('Quantities Report'!A1260,"+",""))),"")</f>
        <v/>
      </c>
    </row>
    <row r="1262" spans="2:2" x14ac:dyDescent="0.25">
      <c r="B1262" s="464" t="str">
        <f>IFERROR(IF('Quantities Report'!A1261="","",VALUE(SUBSTITUTE('Quantities Report'!A1261,"+",""))),"")</f>
        <v/>
      </c>
    </row>
    <row r="1263" spans="2:2" x14ac:dyDescent="0.25">
      <c r="B1263" s="464" t="str">
        <f>IFERROR(IF('Quantities Report'!A1262="","",VALUE(SUBSTITUTE('Quantities Report'!A1262,"+",""))),"")</f>
        <v/>
      </c>
    </row>
    <row r="1264" spans="2:2" x14ac:dyDescent="0.25">
      <c r="B1264" s="464" t="str">
        <f>IFERROR(IF('Quantities Report'!A1263="","",VALUE(SUBSTITUTE('Quantities Report'!A1263,"+",""))),"")</f>
        <v/>
      </c>
    </row>
    <row r="1265" spans="2:2" x14ac:dyDescent="0.25">
      <c r="B1265" s="464" t="str">
        <f>IFERROR(IF('Quantities Report'!A1264="","",VALUE(SUBSTITUTE('Quantities Report'!A1264,"+",""))),"")</f>
        <v/>
      </c>
    </row>
    <row r="1266" spans="2:2" x14ac:dyDescent="0.25">
      <c r="B1266" s="464" t="str">
        <f>IFERROR(IF('Quantities Report'!A1265="","",VALUE(SUBSTITUTE('Quantities Report'!A1265,"+",""))),"")</f>
        <v/>
      </c>
    </row>
    <row r="1267" spans="2:2" x14ac:dyDescent="0.25">
      <c r="B1267" s="464" t="str">
        <f>IFERROR(IF('Quantities Report'!A1266="","",VALUE(SUBSTITUTE('Quantities Report'!A1266,"+",""))),"")</f>
        <v/>
      </c>
    </row>
    <row r="1268" spans="2:2" x14ac:dyDescent="0.25">
      <c r="B1268" s="464" t="str">
        <f>IFERROR(IF('Quantities Report'!A1267="","",VALUE(SUBSTITUTE('Quantities Report'!A1267,"+",""))),"")</f>
        <v/>
      </c>
    </row>
    <row r="1269" spans="2:2" x14ac:dyDescent="0.25">
      <c r="B1269" s="464" t="str">
        <f>IFERROR(IF('Quantities Report'!A1268="","",VALUE(SUBSTITUTE('Quantities Report'!A1268,"+",""))),"")</f>
        <v/>
      </c>
    </row>
    <row r="1270" spans="2:2" x14ac:dyDescent="0.25">
      <c r="B1270" s="464" t="str">
        <f>IFERROR(IF('Quantities Report'!A1269="","",VALUE(SUBSTITUTE('Quantities Report'!A1269,"+",""))),"")</f>
        <v/>
      </c>
    </row>
    <row r="1271" spans="2:2" x14ac:dyDescent="0.25">
      <c r="B1271" s="464" t="str">
        <f>IFERROR(IF('Quantities Report'!A1270="","",VALUE(SUBSTITUTE('Quantities Report'!A1270,"+",""))),"")</f>
        <v/>
      </c>
    </row>
    <row r="1272" spans="2:2" x14ac:dyDescent="0.25">
      <c r="B1272" s="464" t="str">
        <f>IFERROR(IF('Quantities Report'!A1271="","",VALUE(SUBSTITUTE('Quantities Report'!A1271,"+",""))),"")</f>
        <v/>
      </c>
    </row>
    <row r="1273" spans="2:2" x14ac:dyDescent="0.25">
      <c r="B1273" s="464" t="str">
        <f>IFERROR(IF('Quantities Report'!A1272="","",VALUE(SUBSTITUTE('Quantities Report'!A1272,"+",""))),"")</f>
        <v/>
      </c>
    </row>
    <row r="1274" spans="2:2" x14ac:dyDescent="0.25">
      <c r="B1274" s="464" t="str">
        <f>IFERROR(IF('Quantities Report'!A1273="","",VALUE(SUBSTITUTE('Quantities Report'!A1273,"+",""))),"")</f>
        <v/>
      </c>
    </row>
    <row r="1275" spans="2:2" x14ac:dyDescent="0.25">
      <c r="B1275" s="464" t="str">
        <f>IFERROR(IF('Quantities Report'!A1274="","",VALUE(SUBSTITUTE('Quantities Report'!A1274,"+",""))),"")</f>
        <v/>
      </c>
    </row>
    <row r="1276" spans="2:2" x14ac:dyDescent="0.25">
      <c r="B1276" s="464" t="str">
        <f>IFERROR(IF('Quantities Report'!A1275="","",VALUE(SUBSTITUTE('Quantities Report'!A1275,"+",""))),"")</f>
        <v/>
      </c>
    </row>
    <row r="1277" spans="2:2" x14ac:dyDescent="0.25">
      <c r="B1277" s="464" t="str">
        <f>IFERROR(IF('Quantities Report'!A1276="","",VALUE(SUBSTITUTE('Quantities Report'!A1276,"+",""))),"")</f>
        <v/>
      </c>
    </row>
    <row r="1278" spans="2:2" x14ac:dyDescent="0.25">
      <c r="B1278" s="464" t="str">
        <f>IFERROR(IF('Quantities Report'!A1277="","",VALUE(SUBSTITUTE('Quantities Report'!A1277,"+",""))),"")</f>
        <v/>
      </c>
    </row>
    <row r="1279" spans="2:2" x14ac:dyDescent="0.25">
      <c r="B1279" s="464" t="str">
        <f>IFERROR(IF('Quantities Report'!A1278="","",VALUE(SUBSTITUTE('Quantities Report'!A1278,"+",""))),"")</f>
        <v/>
      </c>
    </row>
    <row r="1280" spans="2:2" x14ac:dyDescent="0.25">
      <c r="B1280" s="464" t="str">
        <f>IFERROR(IF('Quantities Report'!A1279="","",VALUE(SUBSTITUTE('Quantities Report'!A1279,"+",""))),"")</f>
        <v/>
      </c>
    </row>
    <row r="1281" spans="2:2" x14ac:dyDescent="0.25">
      <c r="B1281" s="464" t="str">
        <f>IFERROR(IF('Quantities Report'!A1280="","",VALUE(SUBSTITUTE('Quantities Report'!A1280,"+",""))),"")</f>
        <v/>
      </c>
    </row>
    <row r="1282" spans="2:2" x14ac:dyDescent="0.25">
      <c r="B1282" s="464" t="str">
        <f>IFERROR(IF('Quantities Report'!A1281="","",VALUE(SUBSTITUTE('Quantities Report'!A1281,"+",""))),"")</f>
        <v/>
      </c>
    </row>
    <row r="1283" spans="2:2" x14ac:dyDescent="0.25">
      <c r="B1283" s="464" t="str">
        <f>IFERROR(IF('Quantities Report'!A1282="","",VALUE(SUBSTITUTE('Quantities Report'!A1282,"+",""))),"")</f>
        <v/>
      </c>
    </row>
    <row r="1284" spans="2:2" x14ac:dyDescent="0.25">
      <c r="B1284" s="464" t="str">
        <f>IFERROR(IF('Quantities Report'!A1283="","",VALUE(SUBSTITUTE('Quantities Report'!A1283,"+",""))),"")</f>
        <v/>
      </c>
    </row>
    <row r="1285" spans="2:2" x14ac:dyDescent="0.25">
      <c r="B1285" s="464" t="str">
        <f>IFERROR(IF('Quantities Report'!A1284="","",VALUE(SUBSTITUTE('Quantities Report'!A1284,"+",""))),"")</f>
        <v/>
      </c>
    </row>
    <row r="1286" spans="2:2" x14ac:dyDescent="0.25">
      <c r="B1286" s="464" t="str">
        <f>IFERROR(IF('Quantities Report'!A1285="","",VALUE(SUBSTITUTE('Quantities Report'!A1285,"+",""))),"")</f>
        <v/>
      </c>
    </row>
    <row r="1287" spans="2:2" x14ac:dyDescent="0.25">
      <c r="B1287" s="464" t="str">
        <f>IFERROR(IF('Quantities Report'!A1286="","",VALUE(SUBSTITUTE('Quantities Report'!A1286,"+",""))),"")</f>
        <v/>
      </c>
    </row>
    <row r="1288" spans="2:2" x14ac:dyDescent="0.25">
      <c r="B1288" s="464" t="str">
        <f>IFERROR(IF('Quantities Report'!A1287="","",VALUE(SUBSTITUTE('Quantities Report'!A1287,"+",""))),"")</f>
        <v/>
      </c>
    </row>
    <row r="1289" spans="2:2" x14ac:dyDescent="0.25">
      <c r="B1289" s="464" t="str">
        <f>IFERROR(IF('Quantities Report'!A1288="","",VALUE(SUBSTITUTE('Quantities Report'!A1288,"+",""))),"")</f>
        <v/>
      </c>
    </row>
    <row r="1290" spans="2:2" x14ac:dyDescent="0.25">
      <c r="B1290" s="464" t="str">
        <f>IFERROR(IF('Quantities Report'!A1289="","",VALUE(SUBSTITUTE('Quantities Report'!A1289,"+",""))),"")</f>
        <v/>
      </c>
    </row>
    <row r="1291" spans="2:2" x14ac:dyDescent="0.25">
      <c r="B1291" s="464" t="str">
        <f>IFERROR(IF('Quantities Report'!A1290="","",VALUE(SUBSTITUTE('Quantities Report'!A1290,"+",""))),"")</f>
        <v/>
      </c>
    </row>
    <row r="1292" spans="2:2" x14ac:dyDescent="0.25">
      <c r="B1292" s="464" t="str">
        <f>IFERROR(IF('Quantities Report'!A1291="","",VALUE(SUBSTITUTE('Quantities Report'!A1291,"+",""))),"")</f>
        <v/>
      </c>
    </row>
    <row r="1293" spans="2:2" x14ac:dyDescent="0.25">
      <c r="B1293" s="464" t="str">
        <f>IFERROR(IF('Quantities Report'!A1292="","",VALUE(SUBSTITUTE('Quantities Report'!A1292,"+",""))),"")</f>
        <v/>
      </c>
    </row>
    <row r="1294" spans="2:2" x14ac:dyDescent="0.25">
      <c r="B1294" s="464" t="str">
        <f>IFERROR(IF('Quantities Report'!A1293="","",VALUE(SUBSTITUTE('Quantities Report'!A1293,"+",""))),"")</f>
        <v/>
      </c>
    </row>
    <row r="1295" spans="2:2" x14ac:dyDescent="0.25">
      <c r="B1295" s="464" t="str">
        <f>IFERROR(IF('Quantities Report'!A1294="","",VALUE(SUBSTITUTE('Quantities Report'!A1294,"+",""))),"")</f>
        <v/>
      </c>
    </row>
    <row r="1296" spans="2:2" x14ac:dyDescent="0.25">
      <c r="B1296" s="464" t="str">
        <f>IFERROR(IF('Quantities Report'!A1295="","",VALUE(SUBSTITUTE('Quantities Report'!A1295,"+",""))),"")</f>
        <v/>
      </c>
    </row>
    <row r="1297" spans="2:2" x14ac:dyDescent="0.25">
      <c r="B1297" s="464" t="str">
        <f>IFERROR(IF('Quantities Report'!A1296="","",VALUE(SUBSTITUTE('Quantities Report'!A1296,"+",""))),"")</f>
        <v/>
      </c>
    </row>
    <row r="1298" spans="2:2" x14ac:dyDescent="0.25">
      <c r="B1298" s="464" t="str">
        <f>IFERROR(IF('Quantities Report'!A1297="","",VALUE(SUBSTITUTE('Quantities Report'!A1297,"+",""))),"")</f>
        <v/>
      </c>
    </row>
    <row r="1299" spans="2:2" x14ac:dyDescent="0.25">
      <c r="B1299" s="464" t="str">
        <f>IFERROR(IF('Quantities Report'!A1298="","",VALUE(SUBSTITUTE('Quantities Report'!A1298,"+",""))),"")</f>
        <v/>
      </c>
    </row>
    <row r="1300" spans="2:2" x14ac:dyDescent="0.25">
      <c r="B1300" s="464" t="str">
        <f>IFERROR(IF('Quantities Report'!A1299="","",VALUE(SUBSTITUTE('Quantities Report'!A1299,"+",""))),"")</f>
        <v/>
      </c>
    </row>
    <row r="1301" spans="2:2" x14ac:dyDescent="0.25">
      <c r="B1301" s="464" t="str">
        <f>IFERROR(IF('Quantities Report'!A1300="","",VALUE(SUBSTITUTE('Quantities Report'!A1300,"+",""))),"")</f>
        <v/>
      </c>
    </row>
    <row r="1302" spans="2:2" x14ac:dyDescent="0.25">
      <c r="B1302" s="464" t="str">
        <f>IFERROR(IF('Quantities Report'!A1301="","",VALUE(SUBSTITUTE('Quantities Report'!A1301,"+",""))),"")</f>
        <v/>
      </c>
    </row>
    <row r="1303" spans="2:2" x14ac:dyDescent="0.25">
      <c r="B1303" s="464" t="str">
        <f>IFERROR(IF('Quantities Report'!A1302="","",VALUE(SUBSTITUTE('Quantities Report'!A1302,"+",""))),"")</f>
        <v/>
      </c>
    </row>
    <row r="1304" spans="2:2" x14ac:dyDescent="0.25">
      <c r="B1304" s="464" t="str">
        <f>IFERROR(IF('Quantities Report'!A1303="","",VALUE(SUBSTITUTE('Quantities Report'!A1303,"+",""))),"")</f>
        <v/>
      </c>
    </row>
    <row r="1305" spans="2:2" x14ac:dyDescent="0.25">
      <c r="B1305" s="464" t="str">
        <f>IFERROR(IF('Quantities Report'!A1304="","",VALUE(SUBSTITUTE('Quantities Report'!A1304,"+",""))),"")</f>
        <v/>
      </c>
    </row>
    <row r="1306" spans="2:2" x14ac:dyDescent="0.25">
      <c r="B1306" s="464" t="str">
        <f>IFERROR(IF('Quantities Report'!A1305="","",VALUE(SUBSTITUTE('Quantities Report'!A1305,"+",""))),"")</f>
        <v/>
      </c>
    </row>
    <row r="1307" spans="2:2" x14ac:dyDescent="0.25">
      <c r="B1307" s="464" t="str">
        <f>IFERROR(IF('Quantities Report'!A1306="","",VALUE(SUBSTITUTE('Quantities Report'!A1306,"+",""))),"")</f>
        <v/>
      </c>
    </row>
    <row r="1308" spans="2:2" x14ac:dyDescent="0.25">
      <c r="B1308" s="464" t="str">
        <f>IFERROR(IF('Quantities Report'!A1307="","",VALUE(SUBSTITUTE('Quantities Report'!A1307,"+",""))),"")</f>
        <v/>
      </c>
    </row>
    <row r="1309" spans="2:2" x14ac:dyDescent="0.25">
      <c r="B1309" s="464" t="str">
        <f>IFERROR(IF('Quantities Report'!A1308="","",VALUE(SUBSTITUTE('Quantities Report'!A1308,"+",""))),"")</f>
        <v/>
      </c>
    </row>
    <row r="1310" spans="2:2" x14ac:dyDescent="0.25">
      <c r="B1310" s="464" t="str">
        <f>IFERROR(IF('Quantities Report'!A1309="","",VALUE(SUBSTITUTE('Quantities Report'!A1309,"+",""))),"")</f>
        <v/>
      </c>
    </row>
    <row r="1311" spans="2:2" x14ac:dyDescent="0.25">
      <c r="B1311" s="464" t="str">
        <f>IFERROR(IF('Quantities Report'!A1310="","",VALUE(SUBSTITUTE('Quantities Report'!A1310,"+",""))),"")</f>
        <v/>
      </c>
    </row>
    <row r="1312" spans="2:2" x14ac:dyDescent="0.25">
      <c r="B1312" s="464" t="str">
        <f>IFERROR(IF('Quantities Report'!A1311="","",VALUE(SUBSTITUTE('Quantities Report'!A1311,"+",""))),"")</f>
        <v/>
      </c>
    </row>
    <row r="1313" spans="2:2" x14ac:dyDescent="0.25">
      <c r="B1313" s="464" t="str">
        <f>IFERROR(IF('Quantities Report'!A1312="","",VALUE(SUBSTITUTE('Quantities Report'!A1312,"+",""))),"")</f>
        <v/>
      </c>
    </row>
    <row r="1314" spans="2:2" x14ac:dyDescent="0.25">
      <c r="B1314" s="464" t="str">
        <f>IFERROR(IF('Quantities Report'!A1313="","",VALUE(SUBSTITUTE('Quantities Report'!A1313,"+",""))),"")</f>
        <v/>
      </c>
    </row>
    <row r="1315" spans="2:2" x14ac:dyDescent="0.25">
      <c r="B1315" s="464" t="str">
        <f>IFERROR(IF('Quantities Report'!A1314="","",VALUE(SUBSTITUTE('Quantities Report'!A1314,"+",""))),"")</f>
        <v/>
      </c>
    </row>
    <row r="1316" spans="2:2" x14ac:dyDescent="0.25">
      <c r="B1316" s="464" t="str">
        <f>IFERROR(IF('Quantities Report'!A1315="","",VALUE(SUBSTITUTE('Quantities Report'!A1315,"+",""))),"")</f>
        <v/>
      </c>
    </row>
    <row r="1317" spans="2:2" x14ac:dyDescent="0.25">
      <c r="B1317" s="464" t="str">
        <f>IFERROR(IF('Quantities Report'!A1316="","",VALUE(SUBSTITUTE('Quantities Report'!A1316,"+",""))),"")</f>
        <v/>
      </c>
    </row>
    <row r="1318" spans="2:2" x14ac:dyDescent="0.25">
      <c r="B1318" s="464" t="str">
        <f>IFERROR(IF('Quantities Report'!A1317="","",VALUE(SUBSTITUTE('Quantities Report'!A1317,"+",""))),"")</f>
        <v/>
      </c>
    </row>
    <row r="1319" spans="2:2" x14ac:dyDescent="0.25">
      <c r="B1319" s="464" t="str">
        <f>IFERROR(IF('Quantities Report'!A1318="","",VALUE(SUBSTITUTE('Quantities Report'!A1318,"+",""))),"")</f>
        <v/>
      </c>
    </row>
    <row r="1320" spans="2:2" x14ac:dyDescent="0.25">
      <c r="B1320" s="464" t="str">
        <f>IFERROR(IF('Quantities Report'!A1319="","",VALUE(SUBSTITUTE('Quantities Report'!A1319,"+",""))),"")</f>
        <v/>
      </c>
    </row>
    <row r="1321" spans="2:2" x14ac:dyDescent="0.25">
      <c r="B1321" s="464" t="str">
        <f>IFERROR(IF('Quantities Report'!A1320="","",VALUE(SUBSTITUTE('Quantities Report'!A1320,"+",""))),"")</f>
        <v/>
      </c>
    </row>
    <row r="1322" spans="2:2" x14ac:dyDescent="0.25">
      <c r="B1322" s="464" t="str">
        <f>IFERROR(IF('Quantities Report'!A1321="","",VALUE(SUBSTITUTE('Quantities Report'!A1321,"+",""))),"")</f>
        <v/>
      </c>
    </row>
    <row r="1323" spans="2:2" x14ac:dyDescent="0.25">
      <c r="B1323" s="464" t="str">
        <f>IFERROR(IF('Quantities Report'!A1322="","",VALUE(SUBSTITUTE('Quantities Report'!A1322,"+",""))),"")</f>
        <v/>
      </c>
    </row>
    <row r="1324" spans="2:2" x14ac:dyDescent="0.25">
      <c r="B1324" s="464" t="str">
        <f>IFERROR(IF('Quantities Report'!A1323="","",VALUE(SUBSTITUTE('Quantities Report'!A1323,"+",""))),"")</f>
        <v/>
      </c>
    </row>
    <row r="1325" spans="2:2" x14ac:dyDescent="0.25">
      <c r="B1325" s="464" t="str">
        <f>IFERROR(IF('Quantities Report'!A1324="","",VALUE(SUBSTITUTE('Quantities Report'!A1324,"+",""))),"")</f>
        <v/>
      </c>
    </row>
    <row r="1326" spans="2:2" x14ac:dyDescent="0.25">
      <c r="B1326" s="464" t="str">
        <f>IFERROR(IF('Quantities Report'!A1325="","",VALUE(SUBSTITUTE('Quantities Report'!A1325,"+",""))),"")</f>
        <v/>
      </c>
    </row>
    <row r="1327" spans="2:2" x14ac:dyDescent="0.25">
      <c r="B1327" s="464" t="str">
        <f>IFERROR(IF('Quantities Report'!A1326="","",VALUE(SUBSTITUTE('Quantities Report'!A1326,"+",""))),"")</f>
        <v/>
      </c>
    </row>
    <row r="1328" spans="2:2" x14ac:dyDescent="0.25">
      <c r="B1328" s="464" t="str">
        <f>IFERROR(IF('Quantities Report'!A1327="","",VALUE(SUBSTITUTE('Quantities Report'!A1327,"+",""))),"")</f>
        <v/>
      </c>
    </row>
    <row r="1329" spans="2:2" x14ac:dyDescent="0.25">
      <c r="B1329" s="464" t="str">
        <f>IFERROR(IF('Quantities Report'!A1328="","",VALUE(SUBSTITUTE('Quantities Report'!A1328,"+",""))),"")</f>
        <v/>
      </c>
    </row>
    <row r="1330" spans="2:2" x14ac:dyDescent="0.25">
      <c r="B1330" s="464" t="str">
        <f>IFERROR(IF('Quantities Report'!A1329="","",VALUE(SUBSTITUTE('Quantities Report'!A1329,"+",""))),"")</f>
        <v/>
      </c>
    </row>
    <row r="1331" spans="2:2" x14ac:dyDescent="0.25">
      <c r="B1331" s="464" t="str">
        <f>IFERROR(IF('Quantities Report'!A1330="","",VALUE(SUBSTITUTE('Quantities Report'!A1330,"+",""))),"")</f>
        <v/>
      </c>
    </row>
    <row r="1332" spans="2:2" x14ac:dyDescent="0.25">
      <c r="B1332" s="464" t="str">
        <f>IFERROR(IF('Quantities Report'!A1331="","",VALUE(SUBSTITUTE('Quantities Report'!A1331,"+",""))),"")</f>
        <v/>
      </c>
    </row>
    <row r="1333" spans="2:2" x14ac:dyDescent="0.25">
      <c r="B1333" s="464" t="str">
        <f>IFERROR(IF('Quantities Report'!A1332="","",VALUE(SUBSTITUTE('Quantities Report'!A1332,"+",""))),"")</f>
        <v/>
      </c>
    </row>
    <row r="1334" spans="2:2" x14ac:dyDescent="0.25">
      <c r="B1334" s="464" t="str">
        <f>IFERROR(IF('Quantities Report'!A1333="","",VALUE(SUBSTITUTE('Quantities Report'!A1333,"+",""))),"")</f>
        <v/>
      </c>
    </row>
    <row r="1335" spans="2:2" x14ac:dyDescent="0.25">
      <c r="B1335" s="464" t="str">
        <f>IFERROR(IF('Quantities Report'!A1334="","",VALUE(SUBSTITUTE('Quantities Report'!A1334,"+",""))),"")</f>
        <v/>
      </c>
    </row>
    <row r="1336" spans="2:2" x14ac:dyDescent="0.25">
      <c r="B1336" s="464" t="str">
        <f>IFERROR(IF('Quantities Report'!A1335="","",VALUE(SUBSTITUTE('Quantities Report'!A1335,"+",""))),"")</f>
        <v/>
      </c>
    </row>
    <row r="1337" spans="2:2" x14ac:dyDescent="0.25">
      <c r="B1337" s="464" t="str">
        <f>IFERROR(IF('Quantities Report'!A1336="","",VALUE(SUBSTITUTE('Quantities Report'!A1336,"+",""))),"")</f>
        <v/>
      </c>
    </row>
    <row r="1338" spans="2:2" x14ac:dyDescent="0.25">
      <c r="B1338" s="464" t="str">
        <f>IFERROR(IF('Quantities Report'!A1337="","",VALUE(SUBSTITUTE('Quantities Report'!A1337,"+",""))),"")</f>
        <v/>
      </c>
    </row>
    <row r="1339" spans="2:2" x14ac:dyDescent="0.25">
      <c r="B1339" s="464" t="str">
        <f>IFERROR(IF('Quantities Report'!A1338="","",VALUE(SUBSTITUTE('Quantities Report'!A1338,"+",""))),"")</f>
        <v/>
      </c>
    </row>
    <row r="1340" spans="2:2" x14ac:dyDescent="0.25">
      <c r="B1340" s="464" t="str">
        <f>IFERROR(IF('Quantities Report'!A1339="","",VALUE(SUBSTITUTE('Quantities Report'!A1339,"+",""))),"")</f>
        <v/>
      </c>
    </row>
    <row r="1341" spans="2:2" x14ac:dyDescent="0.25">
      <c r="B1341" s="464" t="str">
        <f>IFERROR(IF('Quantities Report'!A1340="","",VALUE(SUBSTITUTE('Quantities Report'!A1340,"+",""))),"")</f>
        <v/>
      </c>
    </row>
    <row r="1342" spans="2:2" x14ac:dyDescent="0.25">
      <c r="B1342" s="464" t="str">
        <f>IFERROR(IF('Quantities Report'!A1341="","",VALUE(SUBSTITUTE('Quantities Report'!A1341,"+",""))),"")</f>
        <v/>
      </c>
    </row>
    <row r="1343" spans="2:2" x14ac:dyDescent="0.25">
      <c r="B1343" s="464" t="str">
        <f>IFERROR(IF('Quantities Report'!A1342="","",VALUE(SUBSTITUTE('Quantities Report'!A1342,"+",""))),"")</f>
        <v/>
      </c>
    </row>
    <row r="1344" spans="2:2" x14ac:dyDescent="0.25">
      <c r="B1344" s="464" t="str">
        <f>IFERROR(IF('Quantities Report'!A1343="","",VALUE(SUBSTITUTE('Quantities Report'!A1343,"+",""))),"")</f>
        <v/>
      </c>
    </row>
    <row r="1345" spans="2:2" x14ac:dyDescent="0.25">
      <c r="B1345" s="464" t="str">
        <f>IFERROR(IF('Quantities Report'!A1344="","",VALUE(SUBSTITUTE('Quantities Report'!A1344,"+",""))),"")</f>
        <v/>
      </c>
    </row>
    <row r="1346" spans="2:2" x14ac:dyDescent="0.25">
      <c r="B1346" s="464" t="str">
        <f>IFERROR(IF('Quantities Report'!A1345="","",VALUE(SUBSTITUTE('Quantities Report'!A1345,"+",""))),"")</f>
        <v/>
      </c>
    </row>
    <row r="1347" spans="2:2" x14ac:dyDescent="0.25">
      <c r="B1347" s="464" t="str">
        <f>IFERROR(IF('Quantities Report'!A1346="","",VALUE(SUBSTITUTE('Quantities Report'!A1346,"+",""))),"")</f>
        <v/>
      </c>
    </row>
    <row r="1348" spans="2:2" x14ac:dyDescent="0.25">
      <c r="B1348" s="464" t="str">
        <f>IFERROR(IF('Quantities Report'!A1347="","",VALUE(SUBSTITUTE('Quantities Report'!A1347,"+",""))),"")</f>
        <v/>
      </c>
    </row>
    <row r="1349" spans="2:2" x14ac:dyDescent="0.25">
      <c r="B1349" s="464" t="str">
        <f>IFERROR(IF('Quantities Report'!A1348="","",VALUE(SUBSTITUTE('Quantities Report'!A1348,"+",""))),"")</f>
        <v/>
      </c>
    </row>
    <row r="1350" spans="2:2" x14ac:dyDescent="0.25">
      <c r="B1350" s="464" t="str">
        <f>IFERROR(IF('Quantities Report'!A1349="","",VALUE(SUBSTITUTE('Quantities Report'!A1349,"+",""))),"")</f>
        <v/>
      </c>
    </row>
    <row r="1351" spans="2:2" x14ac:dyDescent="0.25">
      <c r="B1351" s="464" t="str">
        <f>IFERROR(IF('Quantities Report'!A1350="","",VALUE(SUBSTITUTE('Quantities Report'!A1350,"+",""))),"")</f>
        <v/>
      </c>
    </row>
    <row r="1352" spans="2:2" x14ac:dyDescent="0.25">
      <c r="B1352" s="464" t="str">
        <f>IFERROR(IF('Quantities Report'!A1351="","",VALUE(SUBSTITUTE('Quantities Report'!A1351,"+",""))),"")</f>
        <v/>
      </c>
    </row>
    <row r="1353" spans="2:2" x14ac:dyDescent="0.25">
      <c r="B1353" s="464" t="str">
        <f>IFERROR(IF('Quantities Report'!A1352="","",VALUE(SUBSTITUTE('Quantities Report'!A1352,"+",""))),"")</f>
        <v/>
      </c>
    </row>
    <row r="1354" spans="2:2" x14ac:dyDescent="0.25">
      <c r="B1354" s="464" t="str">
        <f>IFERROR(IF('Quantities Report'!A1353="","",VALUE(SUBSTITUTE('Quantities Report'!A1353,"+",""))),"")</f>
        <v/>
      </c>
    </row>
    <row r="1355" spans="2:2" x14ac:dyDescent="0.25">
      <c r="B1355" s="464" t="str">
        <f>IFERROR(IF('Quantities Report'!A1354="","",VALUE(SUBSTITUTE('Quantities Report'!A1354,"+",""))),"")</f>
        <v/>
      </c>
    </row>
    <row r="1356" spans="2:2" x14ac:dyDescent="0.25">
      <c r="B1356" s="464" t="str">
        <f>IFERROR(IF('Quantities Report'!A1355="","",VALUE(SUBSTITUTE('Quantities Report'!A1355,"+",""))),"")</f>
        <v/>
      </c>
    </row>
    <row r="1357" spans="2:2" x14ac:dyDescent="0.25">
      <c r="B1357" s="464" t="str">
        <f>IFERROR(IF('Quantities Report'!A1356="","",VALUE(SUBSTITUTE('Quantities Report'!A1356,"+",""))),"")</f>
        <v/>
      </c>
    </row>
    <row r="1358" spans="2:2" x14ac:dyDescent="0.25">
      <c r="B1358" s="464" t="str">
        <f>IFERROR(IF('Quantities Report'!A1357="","",VALUE(SUBSTITUTE('Quantities Report'!A1357,"+",""))),"")</f>
        <v/>
      </c>
    </row>
    <row r="1359" spans="2:2" x14ac:dyDescent="0.25">
      <c r="B1359" s="464" t="str">
        <f>IFERROR(IF('Quantities Report'!A1358="","",VALUE(SUBSTITUTE('Quantities Report'!A1358,"+",""))),"")</f>
        <v/>
      </c>
    </row>
    <row r="1360" spans="2:2" x14ac:dyDescent="0.25">
      <c r="B1360" s="464" t="str">
        <f>IFERROR(IF('Quantities Report'!A1359="","",VALUE(SUBSTITUTE('Quantities Report'!A1359,"+",""))),"")</f>
        <v/>
      </c>
    </row>
    <row r="1361" spans="2:2" x14ac:dyDescent="0.25">
      <c r="B1361" s="464" t="str">
        <f>IFERROR(IF('Quantities Report'!A1360="","",VALUE(SUBSTITUTE('Quantities Report'!A1360,"+",""))),"")</f>
        <v/>
      </c>
    </row>
    <row r="1362" spans="2:2" x14ac:dyDescent="0.25">
      <c r="B1362" s="464" t="str">
        <f>IFERROR(IF('Quantities Report'!A1361="","",VALUE(SUBSTITUTE('Quantities Report'!A1361,"+",""))),"")</f>
        <v/>
      </c>
    </row>
    <row r="1363" spans="2:2" x14ac:dyDescent="0.25">
      <c r="B1363" s="464" t="str">
        <f>IFERROR(IF('Quantities Report'!A1362="","",VALUE(SUBSTITUTE('Quantities Report'!A1362,"+",""))),"")</f>
        <v/>
      </c>
    </row>
    <row r="1364" spans="2:2" x14ac:dyDescent="0.25">
      <c r="B1364" s="464" t="str">
        <f>IFERROR(IF('Quantities Report'!A1363="","",VALUE(SUBSTITUTE('Quantities Report'!A1363,"+",""))),"")</f>
        <v/>
      </c>
    </row>
    <row r="1365" spans="2:2" x14ac:dyDescent="0.25">
      <c r="B1365" s="464" t="str">
        <f>IFERROR(IF('Quantities Report'!A1364="","",VALUE(SUBSTITUTE('Quantities Report'!A1364,"+",""))),"")</f>
        <v/>
      </c>
    </row>
    <row r="1366" spans="2:2" x14ac:dyDescent="0.25">
      <c r="B1366" s="464" t="str">
        <f>IFERROR(IF('Quantities Report'!A1365="","",VALUE(SUBSTITUTE('Quantities Report'!A1365,"+",""))),"")</f>
        <v/>
      </c>
    </row>
    <row r="1367" spans="2:2" x14ac:dyDescent="0.25">
      <c r="B1367" s="464" t="str">
        <f>IFERROR(IF('Quantities Report'!A1366="","",VALUE(SUBSTITUTE('Quantities Report'!A1366,"+",""))),"")</f>
        <v/>
      </c>
    </row>
    <row r="1368" spans="2:2" x14ac:dyDescent="0.25">
      <c r="B1368" s="464" t="str">
        <f>IFERROR(IF('Quantities Report'!A1367="","",VALUE(SUBSTITUTE('Quantities Report'!A1367,"+",""))),"")</f>
        <v/>
      </c>
    </row>
    <row r="1369" spans="2:2" x14ac:dyDescent="0.25">
      <c r="B1369" s="464" t="str">
        <f>IFERROR(IF('Quantities Report'!A1368="","",VALUE(SUBSTITUTE('Quantities Report'!A1368,"+",""))),"")</f>
        <v/>
      </c>
    </row>
    <row r="1370" spans="2:2" x14ac:dyDescent="0.25">
      <c r="B1370" s="464" t="str">
        <f>IFERROR(IF('Quantities Report'!A1369="","",VALUE(SUBSTITUTE('Quantities Report'!A1369,"+",""))),"")</f>
        <v/>
      </c>
    </row>
    <row r="1371" spans="2:2" x14ac:dyDescent="0.25">
      <c r="B1371" s="464" t="str">
        <f>IFERROR(IF('Quantities Report'!A1370="","",VALUE(SUBSTITUTE('Quantities Report'!A1370,"+",""))),"")</f>
        <v/>
      </c>
    </row>
    <row r="1372" spans="2:2" x14ac:dyDescent="0.25">
      <c r="B1372" s="464" t="str">
        <f>IFERROR(IF('Quantities Report'!A1371="","",VALUE(SUBSTITUTE('Quantities Report'!A1371,"+",""))),"")</f>
        <v/>
      </c>
    </row>
    <row r="1373" spans="2:2" x14ac:dyDescent="0.25">
      <c r="B1373" s="464" t="str">
        <f>IFERROR(IF('Quantities Report'!A1372="","",VALUE(SUBSTITUTE('Quantities Report'!A1372,"+",""))),"")</f>
        <v/>
      </c>
    </row>
    <row r="1374" spans="2:2" x14ac:dyDescent="0.25">
      <c r="B1374" s="464" t="str">
        <f>IFERROR(IF('Quantities Report'!A1373="","",VALUE(SUBSTITUTE('Quantities Report'!A1373,"+",""))),"")</f>
        <v/>
      </c>
    </row>
    <row r="1375" spans="2:2" x14ac:dyDescent="0.25">
      <c r="B1375" s="464" t="str">
        <f>IFERROR(IF('Quantities Report'!A1374="","",VALUE(SUBSTITUTE('Quantities Report'!A1374,"+",""))),"")</f>
        <v/>
      </c>
    </row>
    <row r="1376" spans="2:2" x14ac:dyDescent="0.25">
      <c r="B1376" s="464" t="str">
        <f>IFERROR(IF('Quantities Report'!A1375="","",VALUE(SUBSTITUTE('Quantities Report'!A1375,"+",""))),"")</f>
        <v/>
      </c>
    </row>
    <row r="1377" spans="2:2" x14ac:dyDescent="0.25">
      <c r="B1377" s="464" t="str">
        <f>IFERROR(IF('Quantities Report'!A1376="","",VALUE(SUBSTITUTE('Quantities Report'!A1376,"+",""))),"")</f>
        <v/>
      </c>
    </row>
    <row r="1378" spans="2:2" x14ac:dyDescent="0.25">
      <c r="B1378" s="464" t="str">
        <f>IFERROR(IF('Quantities Report'!A1377="","",VALUE(SUBSTITUTE('Quantities Report'!A1377,"+",""))),"")</f>
        <v/>
      </c>
    </row>
    <row r="1379" spans="2:2" x14ac:dyDescent="0.25">
      <c r="B1379" s="464" t="str">
        <f>IFERROR(IF('Quantities Report'!A1378="","",VALUE(SUBSTITUTE('Quantities Report'!A1378,"+",""))),"")</f>
        <v/>
      </c>
    </row>
    <row r="1380" spans="2:2" x14ac:dyDescent="0.25">
      <c r="B1380" s="464" t="str">
        <f>IFERROR(IF('Quantities Report'!A1379="","",VALUE(SUBSTITUTE('Quantities Report'!A1379,"+",""))),"")</f>
        <v/>
      </c>
    </row>
    <row r="1381" spans="2:2" x14ac:dyDescent="0.25">
      <c r="B1381" s="464" t="str">
        <f>IFERROR(IF('Quantities Report'!A1380="","",VALUE(SUBSTITUTE('Quantities Report'!A1380,"+",""))),"")</f>
        <v/>
      </c>
    </row>
    <row r="1382" spans="2:2" x14ac:dyDescent="0.25">
      <c r="B1382" s="464" t="str">
        <f>IFERROR(IF('Quantities Report'!A1381="","",VALUE(SUBSTITUTE('Quantities Report'!A1381,"+",""))),"")</f>
        <v/>
      </c>
    </row>
    <row r="1383" spans="2:2" x14ac:dyDescent="0.25">
      <c r="B1383" s="464" t="str">
        <f>IFERROR(IF('Quantities Report'!A1382="","",VALUE(SUBSTITUTE('Quantities Report'!A1382,"+",""))),"")</f>
        <v/>
      </c>
    </row>
    <row r="1384" spans="2:2" x14ac:dyDescent="0.25">
      <c r="B1384" s="464" t="str">
        <f>IFERROR(IF('Quantities Report'!A1383="","",VALUE(SUBSTITUTE('Quantities Report'!A1383,"+",""))),"")</f>
        <v/>
      </c>
    </row>
    <row r="1385" spans="2:2" x14ac:dyDescent="0.25">
      <c r="B1385" s="464" t="str">
        <f>IFERROR(IF('Quantities Report'!A1384="","",VALUE(SUBSTITUTE('Quantities Report'!A1384,"+",""))),"")</f>
        <v/>
      </c>
    </row>
    <row r="1386" spans="2:2" x14ac:dyDescent="0.25">
      <c r="B1386" s="464" t="str">
        <f>IFERROR(IF('Quantities Report'!A1385="","",VALUE(SUBSTITUTE('Quantities Report'!A1385,"+",""))),"")</f>
        <v/>
      </c>
    </row>
    <row r="1387" spans="2:2" x14ac:dyDescent="0.25">
      <c r="B1387" s="464" t="str">
        <f>IFERROR(IF('Quantities Report'!A1386="","",VALUE(SUBSTITUTE('Quantities Report'!A1386,"+",""))),"")</f>
        <v/>
      </c>
    </row>
    <row r="1388" spans="2:2" x14ac:dyDescent="0.25">
      <c r="B1388" s="464" t="str">
        <f>IFERROR(IF('Quantities Report'!A1387="","",VALUE(SUBSTITUTE('Quantities Report'!A1387,"+",""))),"")</f>
        <v/>
      </c>
    </row>
    <row r="1389" spans="2:2" x14ac:dyDescent="0.25">
      <c r="B1389" s="464" t="str">
        <f>IFERROR(IF('Quantities Report'!A1388="","",VALUE(SUBSTITUTE('Quantities Report'!A1388,"+",""))),"")</f>
        <v/>
      </c>
    </row>
    <row r="1390" spans="2:2" x14ac:dyDescent="0.25">
      <c r="B1390" s="464" t="str">
        <f>IFERROR(IF('Quantities Report'!A1389="","",VALUE(SUBSTITUTE('Quantities Report'!A1389,"+",""))),"")</f>
        <v/>
      </c>
    </row>
    <row r="1391" spans="2:2" x14ac:dyDescent="0.25">
      <c r="B1391" s="464" t="str">
        <f>IFERROR(IF('Quantities Report'!A1390="","",VALUE(SUBSTITUTE('Quantities Report'!A1390,"+",""))),"")</f>
        <v/>
      </c>
    </row>
    <row r="1392" spans="2:2" x14ac:dyDescent="0.25">
      <c r="B1392" s="464" t="str">
        <f>IFERROR(IF('Quantities Report'!A1391="","",VALUE(SUBSTITUTE('Quantities Report'!A1391,"+",""))),"")</f>
        <v/>
      </c>
    </row>
    <row r="1393" spans="2:2" x14ac:dyDescent="0.25">
      <c r="B1393" s="464" t="str">
        <f>IFERROR(IF('Quantities Report'!A1392="","",VALUE(SUBSTITUTE('Quantities Report'!A1392,"+",""))),"")</f>
        <v/>
      </c>
    </row>
    <row r="1394" spans="2:2" x14ac:dyDescent="0.25">
      <c r="B1394" s="464" t="str">
        <f>IFERROR(IF('Quantities Report'!A1393="","",VALUE(SUBSTITUTE('Quantities Report'!A1393,"+",""))),"")</f>
        <v/>
      </c>
    </row>
    <row r="1395" spans="2:2" x14ac:dyDescent="0.25">
      <c r="B1395" s="464" t="str">
        <f>IFERROR(IF('Quantities Report'!A1394="","",VALUE(SUBSTITUTE('Quantities Report'!A1394,"+",""))),"")</f>
        <v/>
      </c>
    </row>
    <row r="1396" spans="2:2" x14ac:dyDescent="0.25">
      <c r="B1396" s="464" t="str">
        <f>IFERROR(IF('Quantities Report'!A1395="","",VALUE(SUBSTITUTE('Quantities Report'!A1395,"+",""))),"")</f>
        <v/>
      </c>
    </row>
    <row r="1397" spans="2:2" x14ac:dyDescent="0.25">
      <c r="B1397" s="464" t="str">
        <f>IFERROR(IF('Quantities Report'!A1396="","",VALUE(SUBSTITUTE('Quantities Report'!A1396,"+",""))),"")</f>
        <v/>
      </c>
    </row>
    <row r="1398" spans="2:2" x14ac:dyDescent="0.25">
      <c r="B1398" s="464" t="str">
        <f>IFERROR(IF('Quantities Report'!A1397="","",VALUE(SUBSTITUTE('Quantities Report'!A1397,"+",""))),"")</f>
        <v/>
      </c>
    </row>
    <row r="1399" spans="2:2" x14ac:dyDescent="0.25">
      <c r="B1399" s="464" t="str">
        <f>IFERROR(IF('Quantities Report'!A1398="","",VALUE(SUBSTITUTE('Quantities Report'!A1398,"+",""))),"")</f>
        <v/>
      </c>
    </row>
    <row r="1400" spans="2:2" x14ac:dyDescent="0.25">
      <c r="B1400" s="464" t="str">
        <f>IFERROR(IF('Quantities Report'!A1399="","",VALUE(SUBSTITUTE('Quantities Report'!A1399,"+",""))),"")</f>
        <v/>
      </c>
    </row>
    <row r="1401" spans="2:2" x14ac:dyDescent="0.25">
      <c r="B1401" s="464" t="str">
        <f>IFERROR(IF('Quantities Report'!A1400="","",VALUE(SUBSTITUTE('Quantities Report'!A1400,"+",""))),"")</f>
        <v/>
      </c>
    </row>
    <row r="1402" spans="2:2" x14ac:dyDescent="0.25">
      <c r="B1402" s="464" t="str">
        <f>IFERROR(IF('Quantities Report'!A1401="","",VALUE(SUBSTITUTE('Quantities Report'!A1401,"+",""))),"")</f>
        <v/>
      </c>
    </row>
    <row r="1403" spans="2:2" x14ac:dyDescent="0.25">
      <c r="B1403" s="464" t="str">
        <f>IFERROR(IF('Quantities Report'!A1402="","",VALUE(SUBSTITUTE('Quantities Report'!A1402,"+",""))),"")</f>
        <v/>
      </c>
    </row>
    <row r="1404" spans="2:2" x14ac:dyDescent="0.25">
      <c r="B1404" s="464" t="str">
        <f>IFERROR(IF('Quantities Report'!A1403="","",VALUE(SUBSTITUTE('Quantities Report'!A1403,"+",""))),"")</f>
        <v/>
      </c>
    </row>
    <row r="1405" spans="2:2" x14ac:dyDescent="0.25">
      <c r="B1405" s="464" t="str">
        <f>IFERROR(IF('Quantities Report'!A1404="","",VALUE(SUBSTITUTE('Quantities Report'!A1404,"+",""))),"")</f>
        <v/>
      </c>
    </row>
    <row r="1406" spans="2:2" x14ac:dyDescent="0.25">
      <c r="B1406" s="464" t="str">
        <f>IFERROR(IF('Quantities Report'!A1405="","",VALUE(SUBSTITUTE('Quantities Report'!A1405,"+",""))),"")</f>
        <v/>
      </c>
    </row>
    <row r="1407" spans="2:2" x14ac:dyDescent="0.25">
      <c r="B1407" s="464" t="str">
        <f>IFERROR(IF('Quantities Report'!A1406="","",VALUE(SUBSTITUTE('Quantities Report'!A1406,"+",""))),"")</f>
        <v/>
      </c>
    </row>
    <row r="1408" spans="2:2" x14ac:dyDescent="0.25">
      <c r="B1408" s="464" t="str">
        <f>IFERROR(IF('Quantities Report'!A1407="","",VALUE(SUBSTITUTE('Quantities Report'!A1407,"+",""))),"")</f>
        <v/>
      </c>
    </row>
    <row r="1409" spans="2:2" x14ac:dyDescent="0.25">
      <c r="B1409" s="464" t="str">
        <f>IFERROR(IF('Quantities Report'!A1408="","",VALUE(SUBSTITUTE('Quantities Report'!A1408,"+",""))),"")</f>
        <v/>
      </c>
    </row>
    <row r="1410" spans="2:2" x14ac:dyDescent="0.25">
      <c r="B1410" s="464" t="str">
        <f>IFERROR(IF('Quantities Report'!A1409="","",VALUE(SUBSTITUTE('Quantities Report'!A1409,"+",""))),"")</f>
        <v/>
      </c>
    </row>
    <row r="1411" spans="2:2" x14ac:dyDescent="0.25">
      <c r="B1411" s="464" t="str">
        <f>IFERROR(IF('Quantities Report'!A1410="","",VALUE(SUBSTITUTE('Quantities Report'!A1410,"+",""))),"")</f>
        <v/>
      </c>
    </row>
    <row r="1412" spans="2:2" x14ac:dyDescent="0.25">
      <c r="B1412" s="464" t="str">
        <f>IFERROR(IF('Quantities Report'!A1411="","",VALUE(SUBSTITUTE('Quantities Report'!A1411,"+",""))),"")</f>
        <v/>
      </c>
    </row>
    <row r="1413" spans="2:2" x14ac:dyDescent="0.25">
      <c r="B1413" s="464" t="str">
        <f>IFERROR(IF('Quantities Report'!A1412="","",VALUE(SUBSTITUTE('Quantities Report'!A1412,"+",""))),"")</f>
        <v/>
      </c>
    </row>
    <row r="1414" spans="2:2" x14ac:dyDescent="0.25">
      <c r="B1414" s="464" t="str">
        <f>IFERROR(IF('Quantities Report'!A1413="","",VALUE(SUBSTITUTE('Quantities Report'!A1413,"+",""))),"")</f>
        <v/>
      </c>
    </row>
    <row r="1415" spans="2:2" x14ac:dyDescent="0.25">
      <c r="B1415" s="464" t="str">
        <f>IFERROR(IF('Quantities Report'!A1414="","",VALUE(SUBSTITUTE('Quantities Report'!A1414,"+",""))),"")</f>
        <v/>
      </c>
    </row>
    <row r="1416" spans="2:2" x14ac:dyDescent="0.25">
      <c r="B1416" s="464" t="str">
        <f>IFERROR(IF('Quantities Report'!A1415="","",VALUE(SUBSTITUTE('Quantities Report'!A1415,"+",""))),"")</f>
        <v/>
      </c>
    </row>
    <row r="1417" spans="2:2" x14ac:dyDescent="0.25">
      <c r="B1417" s="464" t="str">
        <f>IFERROR(IF('Quantities Report'!A1416="","",VALUE(SUBSTITUTE('Quantities Report'!A1416,"+",""))),"")</f>
        <v/>
      </c>
    </row>
    <row r="1418" spans="2:2" x14ac:dyDescent="0.25">
      <c r="B1418" s="464" t="str">
        <f>IFERROR(IF('Quantities Report'!A1417="","",VALUE(SUBSTITUTE('Quantities Report'!A1417,"+",""))),"")</f>
        <v/>
      </c>
    </row>
    <row r="1419" spans="2:2" x14ac:dyDescent="0.25">
      <c r="B1419" s="464" t="str">
        <f>IFERROR(IF('Quantities Report'!A1418="","",VALUE(SUBSTITUTE('Quantities Report'!A1418,"+",""))),"")</f>
        <v/>
      </c>
    </row>
    <row r="1420" spans="2:2" x14ac:dyDescent="0.25">
      <c r="B1420" s="464" t="str">
        <f>IFERROR(IF('Quantities Report'!A1419="","",VALUE(SUBSTITUTE('Quantities Report'!A1419,"+",""))),"")</f>
        <v/>
      </c>
    </row>
    <row r="1421" spans="2:2" x14ac:dyDescent="0.25">
      <c r="B1421" s="464" t="str">
        <f>IFERROR(IF('Quantities Report'!A1420="","",VALUE(SUBSTITUTE('Quantities Report'!A1420,"+",""))),"")</f>
        <v/>
      </c>
    </row>
    <row r="1422" spans="2:2" x14ac:dyDescent="0.25">
      <c r="B1422" s="464" t="str">
        <f>IFERROR(IF('Quantities Report'!A1421="","",VALUE(SUBSTITUTE('Quantities Report'!A1421,"+",""))),"")</f>
        <v/>
      </c>
    </row>
    <row r="1423" spans="2:2" x14ac:dyDescent="0.25">
      <c r="B1423" s="464" t="str">
        <f>IFERROR(IF('Quantities Report'!A1422="","",VALUE(SUBSTITUTE('Quantities Report'!A1422,"+",""))),"")</f>
        <v/>
      </c>
    </row>
    <row r="1424" spans="2:2" x14ac:dyDescent="0.25">
      <c r="B1424" s="464" t="str">
        <f>IFERROR(IF('Quantities Report'!A1423="","",VALUE(SUBSTITUTE('Quantities Report'!A1423,"+",""))),"")</f>
        <v/>
      </c>
    </row>
    <row r="1425" spans="2:2" x14ac:dyDescent="0.25">
      <c r="B1425" s="464" t="str">
        <f>IFERROR(IF('Quantities Report'!A1424="","",VALUE(SUBSTITUTE('Quantities Report'!A1424,"+",""))),"")</f>
        <v/>
      </c>
    </row>
    <row r="1426" spans="2:2" x14ac:dyDescent="0.25">
      <c r="B1426" s="464" t="str">
        <f>IFERROR(IF('Quantities Report'!A1425="","",VALUE(SUBSTITUTE('Quantities Report'!A1425,"+",""))),"")</f>
        <v/>
      </c>
    </row>
    <row r="1427" spans="2:2" x14ac:dyDescent="0.25">
      <c r="B1427" s="464" t="str">
        <f>IFERROR(IF('Quantities Report'!A1426="","",VALUE(SUBSTITUTE('Quantities Report'!A1426,"+",""))),"")</f>
        <v/>
      </c>
    </row>
    <row r="1428" spans="2:2" x14ac:dyDescent="0.25">
      <c r="B1428" s="464" t="str">
        <f>IFERROR(IF('Quantities Report'!A1427="","",VALUE(SUBSTITUTE('Quantities Report'!A1427,"+",""))),"")</f>
        <v/>
      </c>
    </row>
    <row r="1429" spans="2:2" x14ac:dyDescent="0.25">
      <c r="B1429" s="464" t="str">
        <f>IFERROR(IF('Quantities Report'!A1428="","",VALUE(SUBSTITUTE('Quantities Report'!A1428,"+",""))),"")</f>
        <v/>
      </c>
    </row>
    <row r="1430" spans="2:2" x14ac:dyDescent="0.25">
      <c r="B1430" s="464" t="str">
        <f>IFERROR(IF('Quantities Report'!A1429="","",VALUE(SUBSTITUTE('Quantities Report'!A1429,"+",""))),"")</f>
        <v/>
      </c>
    </row>
    <row r="1431" spans="2:2" x14ac:dyDescent="0.25">
      <c r="B1431" s="464" t="str">
        <f>IFERROR(IF('Quantities Report'!A1430="","",VALUE(SUBSTITUTE('Quantities Report'!A1430,"+",""))),"")</f>
        <v/>
      </c>
    </row>
    <row r="1432" spans="2:2" x14ac:dyDescent="0.25">
      <c r="B1432" s="464" t="str">
        <f>IFERROR(IF('Quantities Report'!A1431="","",VALUE(SUBSTITUTE('Quantities Report'!A1431,"+",""))),"")</f>
        <v/>
      </c>
    </row>
    <row r="1433" spans="2:2" x14ac:dyDescent="0.25">
      <c r="B1433" s="464" t="str">
        <f>IFERROR(IF('Quantities Report'!A1432="","",VALUE(SUBSTITUTE('Quantities Report'!A1432,"+",""))),"")</f>
        <v/>
      </c>
    </row>
    <row r="1434" spans="2:2" x14ac:dyDescent="0.25">
      <c r="B1434" s="464" t="str">
        <f>IFERROR(IF('Quantities Report'!A1433="","",VALUE(SUBSTITUTE('Quantities Report'!A1433,"+",""))),"")</f>
        <v/>
      </c>
    </row>
    <row r="1435" spans="2:2" x14ac:dyDescent="0.25">
      <c r="B1435" s="464" t="str">
        <f>IFERROR(IF('Quantities Report'!A1434="","",VALUE(SUBSTITUTE('Quantities Report'!A1434,"+",""))),"")</f>
        <v/>
      </c>
    </row>
    <row r="1436" spans="2:2" x14ac:dyDescent="0.25">
      <c r="B1436" s="464" t="str">
        <f>IFERROR(IF('Quantities Report'!A1435="","",VALUE(SUBSTITUTE('Quantities Report'!A1435,"+",""))),"")</f>
        <v/>
      </c>
    </row>
    <row r="1437" spans="2:2" x14ac:dyDescent="0.25">
      <c r="B1437" s="464" t="str">
        <f>IFERROR(IF('Quantities Report'!A1436="","",VALUE(SUBSTITUTE('Quantities Report'!A1436,"+",""))),"")</f>
        <v/>
      </c>
    </row>
    <row r="1438" spans="2:2" x14ac:dyDescent="0.25">
      <c r="B1438" s="464" t="str">
        <f>IFERROR(IF('Quantities Report'!A1437="","",VALUE(SUBSTITUTE('Quantities Report'!A1437,"+",""))),"")</f>
        <v/>
      </c>
    </row>
    <row r="1439" spans="2:2" x14ac:dyDescent="0.25">
      <c r="B1439" s="464" t="str">
        <f>IFERROR(IF('Quantities Report'!A1438="","",VALUE(SUBSTITUTE('Quantities Report'!A1438,"+",""))),"")</f>
        <v/>
      </c>
    </row>
    <row r="1440" spans="2:2" x14ac:dyDescent="0.25">
      <c r="B1440" s="464" t="str">
        <f>IFERROR(IF('Quantities Report'!A1439="","",VALUE(SUBSTITUTE('Quantities Report'!A1439,"+",""))),"")</f>
        <v/>
      </c>
    </row>
    <row r="1441" spans="2:2" x14ac:dyDescent="0.25">
      <c r="B1441" s="464" t="str">
        <f>IFERROR(IF('Quantities Report'!A1440="","",VALUE(SUBSTITUTE('Quantities Report'!A1440,"+",""))),"")</f>
        <v/>
      </c>
    </row>
    <row r="1442" spans="2:2" x14ac:dyDescent="0.25">
      <c r="B1442" s="464" t="str">
        <f>IFERROR(IF('Quantities Report'!A1441="","",VALUE(SUBSTITUTE('Quantities Report'!A1441,"+",""))),"")</f>
        <v/>
      </c>
    </row>
    <row r="1443" spans="2:2" x14ac:dyDescent="0.25">
      <c r="B1443" s="464" t="str">
        <f>IFERROR(IF('Quantities Report'!A1442="","",VALUE(SUBSTITUTE('Quantities Report'!A1442,"+",""))),"")</f>
        <v/>
      </c>
    </row>
    <row r="1444" spans="2:2" x14ac:dyDescent="0.25">
      <c r="B1444" s="464" t="str">
        <f>IFERROR(IF('Quantities Report'!A1443="","",VALUE(SUBSTITUTE('Quantities Report'!A1443,"+",""))),"")</f>
        <v/>
      </c>
    </row>
    <row r="1445" spans="2:2" x14ac:dyDescent="0.25">
      <c r="B1445" s="464" t="str">
        <f>IFERROR(IF('Quantities Report'!A1444="","",VALUE(SUBSTITUTE('Quantities Report'!A1444,"+",""))),"")</f>
        <v/>
      </c>
    </row>
    <row r="1446" spans="2:2" x14ac:dyDescent="0.25">
      <c r="B1446" s="464" t="str">
        <f>IFERROR(IF('Quantities Report'!A1445="","",VALUE(SUBSTITUTE('Quantities Report'!A1445,"+",""))),"")</f>
        <v/>
      </c>
    </row>
    <row r="1447" spans="2:2" x14ac:dyDescent="0.25">
      <c r="B1447" s="464" t="str">
        <f>IFERROR(IF('Quantities Report'!A1446="","",VALUE(SUBSTITUTE('Quantities Report'!A1446,"+",""))),"")</f>
        <v/>
      </c>
    </row>
    <row r="1448" spans="2:2" x14ac:dyDescent="0.25">
      <c r="B1448" s="464" t="str">
        <f>IFERROR(IF('Quantities Report'!A1447="","",VALUE(SUBSTITUTE('Quantities Report'!A1447,"+",""))),"")</f>
        <v/>
      </c>
    </row>
    <row r="1449" spans="2:2" x14ac:dyDescent="0.25">
      <c r="B1449" s="464" t="str">
        <f>IFERROR(IF('Quantities Report'!A1448="","",VALUE(SUBSTITUTE('Quantities Report'!A1448,"+",""))),"")</f>
        <v/>
      </c>
    </row>
    <row r="1450" spans="2:2" x14ac:dyDescent="0.25">
      <c r="B1450" s="464" t="str">
        <f>IFERROR(IF('Quantities Report'!A1449="","",VALUE(SUBSTITUTE('Quantities Report'!A1449,"+",""))),"")</f>
        <v/>
      </c>
    </row>
    <row r="1451" spans="2:2" x14ac:dyDescent="0.25">
      <c r="B1451" s="464" t="str">
        <f>IFERROR(IF('Quantities Report'!A1450="","",VALUE(SUBSTITUTE('Quantities Report'!A1450,"+",""))),"")</f>
        <v/>
      </c>
    </row>
    <row r="1452" spans="2:2" x14ac:dyDescent="0.25">
      <c r="B1452" s="464" t="str">
        <f>IFERROR(IF('Quantities Report'!A1451="","",VALUE(SUBSTITUTE('Quantities Report'!A1451,"+",""))),"")</f>
        <v/>
      </c>
    </row>
    <row r="1453" spans="2:2" x14ac:dyDescent="0.25">
      <c r="B1453" s="464" t="str">
        <f>IFERROR(IF('Quantities Report'!A1452="","",VALUE(SUBSTITUTE('Quantities Report'!A1452,"+",""))),"")</f>
        <v/>
      </c>
    </row>
    <row r="1454" spans="2:2" x14ac:dyDescent="0.25">
      <c r="B1454" s="464" t="str">
        <f>IFERROR(IF('Quantities Report'!A1453="","",VALUE(SUBSTITUTE('Quantities Report'!A1453,"+",""))),"")</f>
        <v/>
      </c>
    </row>
    <row r="1455" spans="2:2" x14ac:dyDescent="0.25">
      <c r="B1455" s="464" t="str">
        <f>IFERROR(IF('Quantities Report'!A1454="","",VALUE(SUBSTITUTE('Quantities Report'!A1454,"+",""))),"")</f>
        <v/>
      </c>
    </row>
    <row r="1456" spans="2:2" x14ac:dyDescent="0.25">
      <c r="B1456" s="464" t="str">
        <f>IFERROR(IF('Quantities Report'!A1455="","",VALUE(SUBSTITUTE('Quantities Report'!A1455,"+",""))),"")</f>
        <v/>
      </c>
    </row>
    <row r="1457" spans="2:2" x14ac:dyDescent="0.25">
      <c r="B1457" s="464" t="str">
        <f>IFERROR(IF('Quantities Report'!A1456="","",VALUE(SUBSTITUTE('Quantities Report'!A1456,"+",""))),"")</f>
        <v/>
      </c>
    </row>
    <row r="1458" spans="2:2" x14ac:dyDescent="0.25">
      <c r="B1458" s="464" t="str">
        <f>IFERROR(IF('Quantities Report'!A1457="","",VALUE(SUBSTITUTE('Quantities Report'!A1457,"+",""))),"")</f>
        <v/>
      </c>
    </row>
    <row r="1459" spans="2:2" x14ac:dyDescent="0.25">
      <c r="B1459" s="464" t="str">
        <f>IFERROR(IF('Quantities Report'!A1458="","",VALUE(SUBSTITUTE('Quantities Report'!A1458,"+",""))),"")</f>
        <v/>
      </c>
    </row>
    <row r="1460" spans="2:2" x14ac:dyDescent="0.25">
      <c r="B1460" s="464" t="str">
        <f>IFERROR(IF('Quantities Report'!A1459="","",VALUE(SUBSTITUTE('Quantities Report'!A1459,"+",""))),"")</f>
        <v/>
      </c>
    </row>
    <row r="1461" spans="2:2" x14ac:dyDescent="0.25">
      <c r="B1461" s="464" t="str">
        <f>IFERROR(IF('Quantities Report'!A1460="","",VALUE(SUBSTITUTE('Quantities Report'!A1460,"+",""))),"")</f>
        <v/>
      </c>
    </row>
    <row r="1462" spans="2:2" x14ac:dyDescent="0.25">
      <c r="B1462" s="464" t="str">
        <f>IFERROR(IF('Quantities Report'!A1461="","",VALUE(SUBSTITUTE('Quantities Report'!A1461,"+",""))),"")</f>
        <v/>
      </c>
    </row>
    <row r="1463" spans="2:2" x14ac:dyDescent="0.25">
      <c r="B1463" s="464" t="str">
        <f>IFERROR(IF('Quantities Report'!A1462="","",VALUE(SUBSTITUTE('Quantities Report'!A1462,"+",""))),"")</f>
        <v/>
      </c>
    </row>
    <row r="1464" spans="2:2" x14ac:dyDescent="0.25">
      <c r="B1464" s="464" t="str">
        <f>IFERROR(IF('Quantities Report'!A1463="","",VALUE(SUBSTITUTE('Quantities Report'!A1463,"+",""))),"")</f>
        <v/>
      </c>
    </row>
    <row r="1465" spans="2:2" x14ac:dyDescent="0.25">
      <c r="B1465" s="464" t="str">
        <f>IFERROR(IF('Quantities Report'!A1464="","",VALUE(SUBSTITUTE('Quantities Report'!A1464,"+",""))),"")</f>
        <v/>
      </c>
    </row>
    <row r="1466" spans="2:2" x14ac:dyDescent="0.25">
      <c r="B1466" s="464" t="str">
        <f>IFERROR(IF('Quantities Report'!A1465="","",VALUE(SUBSTITUTE('Quantities Report'!A1465,"+",""))),"")</f>
        <v/>
      </c>
    </row>
    <row r="1467" spans="2:2" x14ac:dyDescent="0.25">
      <c r="B1467" s="464" t="str">
        <f>IFERROR(IF('Quantities Report'!A1466="","",VALUE(SUBSTITUTE('Quantities Report'!A1466,"+",""))),"")</f>
        <v/>
      </c>
    </row>
    <row r="1468" spans="2:2" x14ac:dyDescent="0.25">
      <c r="B1468" s="464" t="str">
        <f>IFERROR(IF('Quantities Report'!A1467="","",VALUE(SUBSTITUTE('Quantities Report'!A1467,"+",""))),"")</f>
        <v/>
      </c>
    </row>
    <row r="1469" spans="2:2" x14ac:dyDescent="0.25">
      <c r="B1469" s="464" t="str">
        <f>IFERROR(IF('Quantities Report'!A1468="","",VALUE(SUBSTITUTE('Quantities Report'!A1468,"+",""))),"")</f>
        <v/>
      </c>
    </row>
    <row r="1470" spans="2:2" x14ac:dyDescent="0.25">
      <c r="B1470" s="464" t="str">
        <f>IFERROR(IF('Quantities Report'!A1469="","",VALUE(SUBSTITUTE('Quantities Report'!A1469,"+",""))),"")</f>
        <v/>
      </c>
    </row>
    <row r="1471" spans="2:2" x14ac:dyDescent="0.25">
      <c r="B1471" s="464" t="str">
        <f>IFERROR(IF('Quantities Report'!A1470="","",VALUE(SUBSTITUTE('Quantities Report'!A1470,"+",""))),"")</f>
        <v/>
      </c>
    </row>
    <row r="1472" spans="2:2" x14ac:dyDescent="0.25">
      <c r="B1472" s="464" t="str">
        <f>IFERROR(IF('Quantities Report'!A1471="","",VALUE(SUBSTITUTE('Quantities Report'!A1471,"+",""))),"")</f>
        <v/>
      </c>
    </row>
    <row r="1473" spans="2:2" x14ac:dyDescent="0.25">
      <c r="B1473" s="464" t="str">
        <f>IFERROR(IF('Quantities Report'!A1472="","",VALUE(SUBSTITUTE('Quantities Report'!A1472,"+",""))),"")</f>
        <v/>
      </c>
    </row>
    <row r="1474" spans="2:2" x14ac:dyDescent="0.25">
      <c r="B1474" s="464" t="str">
        <f>IFERROR(IF('Quantities Report'!A1473="","",VALUE(SUBSTITUTE('Quantities Report'!A1473,"+",""))),"")</f>
        <v/>
      </c>
    </row>
    <row r="1475" spans="2:2" x14ac:dyDescent="0.25">
      <c r="B1475" s="464" t="str">
        <f>IFERROR(IF('Quantities Report'!A1474="","",VALUE(SUBSTITUTE('Quantities Report'!A1474,"+",""))),"")</f>
        <v/>
      </c>
    </row>
    <row r="1476" spans="2:2" x14ac:dyDescent="0.25">
      <c r="B1476" s="464" t="str">
        <f>IFERROR(IF('Quantities Report'!A1475="","",VALUE(SUBSTITUTE('Quantities Report'!A1475,"+",""))),"")</f>
        <v/>
      </c>
    </row>
    <row r="1477" spans="2:2" x14ac:dyDescent="0.25">
      <c r="B1477" s="464" t="str">
        <f>IFERROR(IF('Quantities Report'!A1476="","",VALUE(SUBSTITUTE('Quantities Report'!A1476,"+",""))),"")</f>
        <v/>
      </c>
    </row>
    <row r="1478" spans="2:2" x14ac:dyDescent="0.25">
      <c r="B1478" s="464" t="str">
        <f>IFERROR(IF('Quantities Report'!A1477="","",VALUE(SUBSTITUTE('Quantities Report'!A1477,"+",""))),"")</f>
        <v/>
      </c>
    </row>
    <row r="1479" spans="2:2" x14ac:dyDescent="0.25">
      <c r="B1479" s="464" t="str">
        <f>IFERROR(IF('Quantities Report'!A1478="","",VALUE(SUBSTITUTE('Quantities Report'!A1478,"+",""))),"")</f>
        <v/>
      </c>
    </row>
    <row r="1480" spans="2:2" x14ac:dyDescent="0.25">
      <c r="B1480" s="464" t="str">
        <f>IFERROR(IF('Quantities Report'!A1479="","",VALUE(SUBSTITUTE('Quantities Report'!A1479,"+",""))),"")</f>
        <v/>
      </c>
    </row>
    <row r="1481" spans="2:2" x14ac:dyDescent="0.25">
      <c r="B1481" s="464" t="str">
        <f>IFERROR(IF('Quantities Report'!A1480="","",VALUE(SUBSTITUTE('Quantities Report'!A1480,"+",""))),"")</f>
        <v/>
      </c>
    </row>
    <row r="1482" spans="2:2" x14ac:dyDescent="0.25">
      <c r="B1482" s="464" t="str">
        <f>IFERROR(IF('Quantities Report'!A1481="","",VALUE(SUBSTITUTE('Quantities Report'!A1481,"+",""))),"")</f>
        <v/>
      </c>
    </row>
    <row r="1483" spans="2:2" x14ac:dyDescent="0.25">
      <c r="B1483" s="464" t="str">
        <f>IFERROR(IF('Quantities Report'!A1482="","",VALUE(SUBSTITUTE('Quantities Report'!A1482,"+",""))),"")</f>
        <v/>
      </c>
    </row>
    <row r="1484" spans="2:2" x14ac:dyDescent="0.25">
      <c r="B1484" s="464" t="str">
        <f>IFERROR(IF('Quantities Report'!A1483="","",VALUE(SUBSTITUTE('Quantities Report'!A1483,"+",""))),"")</f>
        <v/>
      </c>
    </row>
    <row r="1485" spans="2:2" x14ac:dyDescent="0.25">
      <c r="B1485" s="464" t="str">
        <f>IFERROR(IF('Quantities Report'!A1484="","",VALUE(SUBSTITUTE('Quantities Report'!A1484,"+",""))),"")</f>
        <v/>
      </c>
    </row>
    <row r="1486" spans="2:2" x14ac:dyDescent="0.25">
      <c r="B1486" s="464" t="str">
        <f>IFERROR(IF('Quantities Report'!A1485="","",VALUE(SUBSTITUTE('Quantities Report'!A1485,"+",""))),"")</f>
        <v/>
      </c>
    </row>
    <row r="1487" spans="2:2" x14ac:dyDescent="0.25">
      <c r="B1487" s="464" t="str">
        <f>IFERROR(IF('Quantities Report'!A1486="","",VALUE(SUBSTITUTE('Quantities Report'!A1486,"+",""))),"")</f>
        <v/>
      </c>
    </row>
    <row r="1488" spans="2:2" x14ac:dyDescent="0.25">
      <c r="B1488" s="464" t="str">
        <f>IFERROR(IF('Quantities Report'!A1487="","",VALUE(SUBSTITUTE('Quantities Report'!A1487,"+",""))),"")</f>
        <v/>
      </c>
    </row>
    <row r="1489" spans="2:2" x14ac:dyDescent="0.25">
      <c r="B1489" s="464" t="str">
        <f>IFERROR(IF('Quantities Report'!A1488="","",VALUE(SUBSTITUTE('Quantities Report'!A1488,"+",""))),"")</f>
        <v/>
      </c>
    </row>
    <row r="1490" spans="2:2" x14ac:dyDescent="0.25">
      <c r="B1490" s="464" t="str">
        <f>IFERROR(IF('Quantities Report'!A1489="","",VALUE(SUBSTITUTE('Quantities Report'!A1489,"+",""))),"")</f>
        <v/>
      </c>
    </row>
    <row r="1491" spans="2:2" x14ac:dyDescent="0.25">
      <c r="B1491" s="464" t="str">
        <f>IFERROR(IF('Quantities Report'!A1490="","",VALUE(SUBSTITUTE('Quantities Report'!A1490,"+",""))),"")</f>
        <v/>
      </c>
    </row>
    <row r="1492" spans="2:2" x14ac:dyDescent="0.25">
      <c r="B1492" s="464" t="str">
        <f>IFERROR(IF('Quantities Report'!A1491="","",VALUE(SUBSTITUTE('Quantities Report'!A1491,"+",""))),"")</f>
        <v/>
      </c>
    </row>
    <row r="1493" spans="2:2" x14ac:dyDescent="0.25">
      <c r="B1493" s="464" t="str">
        <f>IFERROR(IF('Quantities Report'!A1492="","",VALUE(SUBSTITUTE('Quantities Report'!A1492,"+",""))),"")</f>
        <v/>
      </c>
    </row>
    <row r="1494" spans="2:2" x14ac:dyDescent="0.25">
      <c r="B1494" s="464" t="str">
        <f>IFERROR(IF('Quantities Report'!A1493="","",VALUE(SUBSTITUTE('Quantities Report'!A1493,"+",""))),"")</f>
        <v/>
      </c>
    </row>
    <row r="1495" spans="2:2" x14ac:dyDescent="0.25">
      <c r="B1495" s="464" t="str">
        <f>IFERROR(IF('Quantities Report'!A1494="","",VALUE(SUBSTITUTE('Quantities Report'!A1494,"+",""))),"")</f>
        <v/>
      </c>
    </row>
    <row r="1496" spans="2:2" x14ac:dyDescent="0.25">
      <c r="B1496" s="464" t="str">
        <f>IFERROR(IF('Quantities Report'!A1495="","",VALUE(SUBSTITUTE('Quantities Report'!A1495,"+",""))),"")</f>
        <v/>
      </c>
    </row>
    <row r="1497" spans="2:2" x14ac:dyDescent="0.25">
      <c r="B1497" s="464" t="str">
        <f>IFERROR(IF('Quantities Report'!A1496="","",VALUE(SUBSTITUTE('Quantities Report'!A1496,"+",""))),"")</f>
        <v/>
      </c>
    </row>
    <row r="1498" spans="2:2" x14ac:dyDescent="0.25">
      <c r="B1498" s="464" t="str">
        <f>IFERROR(IF('Quantities Report'!A1497="","",VALUE(SUBSTITUTE('Quantities Report'!A1497,"+",""))),"")</f>
        <v/>
      </c>
    </row>
    <row r="1499" spans="2:2" x14ac:dyDescent="0.25">
      <c r="B1499" s="464" t="str">
        <f>IFERROR(IF('Quantities Report'!A1498="","",VALUE(SUBSTITUTE('Quantities Report'!A1498,"+",""))),"")</f>
        <v/>
      </c>
    </row>
    <row r="1500" spans="2:2" x14ac:dyDescent="0.25">
      <c r="B1500" s="464" t="str">
        <f>IFERROR(IF('Quantities Report'!A1499="","",VALUE(SUBSTITUTE('Quantities Report'!A1499,"+",""))),"")</f>
        <v/>
      </c>
    </row>
    <row r="1501" spans="2:2" x14ac:dyDescent="0.25">
      <c r="B1501" s="464" t="str">
        <f>IFERROR(IF('Quantities Report'!A1500="","",VALUE(SUBSTITUTE('Quantities Report'!A1500,"+",""))),"")</f>
        <v/>
      </c>
    </row>
    <row r="1502" spans="2:2" x14ac:dyDescent="0.25">
      <c r="B1502" s="464" t="str">
        <f>IFERROR(IF('Quantities Report'!A1501="","",VALUE(SUBSTITUTE('Quantities Report'!A1501,"+",""))),"")</f>
        <v/>
      </c>
    </row>
    <row r="1503" spans="2:2" x14ac:dyDescent="0.25">
      <c r="B1503" s="464" t="str">
        <f>IFERROR(IF('Quantities Report'!A1502="","",VALUE(SUBSTITUTE('Quantities Report'!A1502,"+",""))),"")</f>
        <v/>
      </c>
    </row>
    <row r="1504" spans="2:2" x14ac:dyDescent="0.25">
      <c r="B1504" s="464" t="str">
        <f>IFERROR(IF('Quantities Report'!A1503="","",VALUE(SUBSTITUTE('Quantities Report'!A1503,"+",""))),"")</f>
        <v/>
      </c>
    </row>
    <row r="1505" spans="2:2" x14ac:dyDescent="0.25">
      <c r="B1505" s="464" t="str">
        <f>IFERROR(IF('Quantities Report'!A1504="","",VALUE(SUBSTITUTE('Quantities Report'!A1504,"+",""))),"")</f>
        <v/>
      </c>
    </row>
    <row r="1506" spans="2:2" x14ac:dyDescent="0.25">
      <c r="B1506" s="464" t="str">
        <f>IFERROR(IF('Quantities Report'!A1505="","",VALUE(SUBSTITUTE('Quantities Report'!A1505,"+",""))),"")</f>
        <v/>
      </c>
    </row>
    <row r="1507" spans="2:2" x14ac:dyDescent="0.25">
      <c r="B1507" s="464" t="str">
        <f>IFERROR(IF('Quantities Report'!A1506="","",VALUE(SUBSTITUTE('Quantities Report'!A1506,"+",""))),"")</f>
        <v/>
      </c>
    </row>
    <row r="1508" spans="2:2" x14ac:dyDescent="0.25">
      <c r="B1508" s="464" t="str">
        <f>IFERROR(IF('Quantities Report'!A1507="","",VALUE(SUBSTITUTE('Quantities Report'!A1507,"+",""))),"")</f>
        <v/>
      </c>
    </row>
    <row r="1509" spans="2:2" x14ac:dyDescent="0.25">
      <c r="B1509" s="464" t="str">
        <f>IFERROR(IF('Quantities Report'!A1508="","",VALUE(SUBSTITUTE('Quantities Report'!A1508,"+",""))),"")</f>
        <v/>
      </c>
    </row>
    <row r="1510" spans="2:2" x14ac:dyDescent="0.25">
      <c r="B1510" s="464" t="str">
        <f>IFERROR(IF('Quantities Report'!A1509="","",VALUE(SUBSTITUTE('Quantities Report'!A1509,"+",""))),"")</f>
        <v/>
      </c>
    </row>
    <row r="1511" spans="2:2" x14ac:dyDescent="0.25">
      <c r="B1511" s="464" t="str">
        <f>IFERROR(IF('Quantities Report'!A1510="","",VALUE(SUBSTITUTE('Quantities Report'!A1510,"+",""))),"")</f>
        <v/>
      </c>
    </row>
    <row r="1512" spans="2:2" x14ac:dyDescent="0.25">
      <c r="B1512" s="464" t="str">
        <f>IFERROR(IF('Quantities Report'!A1511="","",VALUE(SUBSTITUTE('Quantities Report'!A1511,"+",""))),"")</f>
        <v/>
      </c>
    </row>
    <row r="1513" spans="2:2" x14ac:dyDescent="0.25">
      <c r="B1513" s="464" t="str">
        <f>IFERROR(IF('Quantities Report'!A1512="","",VALUE(SUBSTITUTE('Quantities Report'!A1512,"+",""))),"")</f>
        <v/>
      </c>
    </row>
    <row r="1514" spans="2:2" x14ac:dyDescent="0.25">
      <c r="B1514" s="464" t="str">
        <f>IFERROR(IF('Quantities Report'!A1513="","",VALUE(SUBSTITUTE('Quantities Report'!A1513,"+",""))),"")</f>
        <v/>
      </c>
    </row>
    <row r="1515" spans="2:2" x14ac:dyDescent="0.25">
      <c r="B1515" s="464" t="str">
        <f>IFERROR(IF('Quantities Report'!A1514="","",VALUE(SUBSTITUTE('Quantities Report'!A1514,"+",""))),"")</f>
        <v/>
      </c>
    </row>
    <row r="1516" spans="2:2" x14ac:dyDescent="0.25">
      <c r="B1516" s="464" t="str">
        <f>IFERROR(IF('Quantities Report'!A1515="","",VALUE(SUBSTITUTE('Quantities Report'!A1515,"+",""))),"")</f>
        <v/>
      </c>
    </row>
    <row r="1517" spans="2:2" x14ac:dyDescent="0.25">
      <c r="B1517" s="464" t="str">
        <f>IFERROR(IF('Quantities Report'!A1516="","",VALUE(SUBSTITUTE('Quantities Report'!A1516,"+",""))),"")</f>
        <v/>
      </c>
    </row>
    <row r="1518" spans="2:2" x14ac:dyDescent="0.25">
      <c r="B1518" s="464" t="str">
        <f>IFERROR(IF('Quantities Report'!A1517="","",VALUE(SUBSTITUTE('Quantities Report'!A1517,"+",""))),"")</f>
        <v/>
      </c>
    </row>
    <row r="1519" spans="2:2" x14ac:dyDescent="0.25">
      <c r="B1519" s="464" t="str">
        <f>IFERROR(IF('Quantities Report'!A1518="","",VALUE(SUBSTITUTE('Quantities Report'!A1518,"+",""))),"")</f>
        <v/>
      </c>
    </row>
    <row r="1520" spans="2:2" x14ac:dyDescent="0.25">
      <c r="B1520" s="464" t="str">
        <f>IFERROR(IF('Quantities Report'!A1519="","",VALUE(SUBSTITUTE('Quantities Report'!A1519,"+",""))),"")</f>
        <v/>
      </c>
    </row>
    <row r="1521" spans="2:2" x14ac:dyDescent="0.25">
      <c r="B1521" s="464" t="str">
        <f>IFERROR(IF('Quantities Report'!A1520="","",VALUE(SUBSTITUTE('Quantities Report'!A1520,"+",""))),"")</f>
        <v/>
      </c>
    </row>
    <row r="1522" spans="2:2" x14ac:dyDescent="0.25">
      <c r="B1522" s="464" t="str">
        <f>IFERROR(IF('Quantities Report'!A1521="","",VALUE(SUBSTITUTE('Quantities Report'!A1521,"+",""))),"")</f>
        <v/>
      </c>
    </row>
    <row r="1523" spans="2:2" x14ac:dyDescent="0.25">
      <c r="B1523" s="464" t="str">
        <f>IFERROR(IF('Quantities Report'!A1522="","",VALUE(SUBSTITUTE('Quantities Report'!A1522,"+",""))),"")</f>
        <v/>
      </c>
    </row>
    <row r="1524" spans="2:2" x14ac:dyDescent="0.25">
      <c r="B1524" s="464" t="str">
        <f>IFERROR(IF('Quantities Report'!A1523="","",VALUE(SUBSTITUTE('Quantities Report'!A1523,"+",""))),"")</f>
        <v/>
      </c>
    </row>
    <row r="1525" spans="2:2" x14ac:dyDescent="0.25">
      <c r="B1525" s="464" t="str">
        <f>IFERROR(IF('Quantities Report'!A1524="","",VALUE(SUBSTITUTE('Quantities Report'!A1524,"+",""))),"")</f>
        <v/>
      </c>
    </row>
    <row r="1526" spans="2:2" x14ac:dyDescent="0.25">
      <c r="B1526" s="464" t="str">
        <f>IFERROR(IF('Quantities Report'!A1525="","",VALUE(SUBSTITUTE('Quantities Report'!A1525,"+",""))),"")</f>
        <v/>
      </c>
    </row>
    <row r="1527" spans="2:2" x14ac:dyDescent="0.25">
      <c r="B1527" s="464" t="str">
        <f>IFERROR(IF('Quantities Report'!A1526="","",VALUE(SUBSTITUTE('Quantities Report'!A1526,"+",""))),"")</f>
        <v/>
      </c>
    </row>
    <row r="1528" spans="2:2" x14ac:dyDescent="0.25">
      <c r="B1528" s="464" t="str">
        <f>IFERROR(IF('Quantities Report'!A1527="","",VALUE(SUBSTITUTE('Quantities Report'!A1527,"+",""))),"")</f>
        <v/>
      </c>
    </row>
    <row r="1529" spans="2:2" x14ac:dyDescent="0.25">
      <c r="B1529" s="464" t="str">
        <f>IFERROR(IF('Quantities Report'!A1528="","",VALUE(SUBSTITUTE('Quantities Report'!A1528,"+",""))),"")</f>
        <v/>
      </c>
    </row>
    <row r="1530" spans="2:2" x14ac:dyDescent="0.25">
      <c r="B1530" s="464" t="str">
        <f>IFERROR(IF('Quantities Report'!A1529="","",VALUE(SUBSTITUTE('Quantities Report'!A1529,"+",""))),"")</f>
        <v/>
      </c>
    </row>
    <row r="1531" spans="2:2" x14ac:dyDescent="0.25">
      <c r="B1531" s="464" t="str">
        <f>IFERROR(IF('Quantities Report'!A1530="","",VALUE(SUBSTITUTE('Quantities Report'!A1530,"+",""))),"")</f>
        <v/>
      </c>
    </row>
    <row r="1532" spans="2:2" x14ac:dyDescent="0.25">
      <c r="B1532" s="464" t="str">
        <f>IFERROR(IF('Quantities Report'!A1531="","",VALUE(SUBSTITUTE('Quantities Report'!A1531,"+",""))),"")</f>
        <v/>
      </c>
    </row>
    <row r="1533" spans="2:2" x14ac:dyDescent="0.25">
      <c r="B1533" s="464" t="str">
        <f>IFERROR(IF('Quantities Report'!A1532="","",VALUE(SUBSTITUTE('Quantities Report'!A1532,"+",""))),"")</f>
        <v/>
      </c>
    </row>
    <row r="1534" spans="2:2" x14ac:dyDescent="0.25">
      <c r="B1534" s="464" t="str">
        <f>IFERROR(IF('Quantities Report'!A1533="","",VALUE(SUBSTITUTE('Quantities Report'!A1533,"+",""))),"")</f>
        <v/>
      </c>
    </row>
    <row r="1535" spans="2:2" x14ac:dyDescent="0.25">
      <c r="B1535" s="464" t="str">
        <f>IFERROR(IF('Quantities Report'!A1534="","",VALUE(SUBSTITUTE('Quantities Report'!A1534,"+",""))),"")</f>
        <v/>
      </c>
    </row>
    <row r="1536" spans="2:2" x14ac:dyDescent="0.25">
      <c r="B1536" s="464" t="str">
        <f>IFERROR(IF('Quantities Report'!A1535="","",VALUE(SUBSTITUTE('Quantities Report'!A1535,"+",""))),"")</f>
        <v/>
      </c>
    </row>
    <row r="1537" spans="2:2" x14ac:dyDescent="0.25">
      <c r="B1537" s="464" t="str">
        <f>IFERROR(IF('Quantities Report'!A1536="","",VALUE(SUBSTITUTE('Quantities Report'!A1536,"+",""))),"")</f>
        <v/>
      </c>
    </row>
    <row r="1538" spans="2:2" x14ac:dyDescent="0.25">
      <c r="B1538" s="464" t="str">
        <f>IFERROR(IF('Quantities Report'!A1537="","",VALUE(SUBSTITUTE('Quantities Report'!A1537,"+",""))),"")</f>
        <v/>
      </c>
    </row>
    <row r="1539" spans="2:2" x14ac:dyDescent="0.25">
      <c r="B1539" s="464" t="str">
        <f>IFERROR(IF('Quantities Report'!A1538="","",VALUE(SUBSTITUTE('Quantities Report'!A1538,"+",""))),"")</f>
        <v/>
      </c>
    </row>
    <row r="1540" spans="2:2" x14ac:dyDescent="0.25">
      <c r="B1540" s="464" t="str">
        <f>IFERROR(IF('Quantities Report'!A1539="","",VALUE(SUBSTITUTE('Quantities Report'!A1539,"+",""))),"")</f>
        <v/>
      </c>
    </row>
    <row r="1541" spans="2:2" x14ac:dyDescent="0.25">
      <c r="B1541" s="464" t="str">
        <f>IFERROR(IF('Quantities Report'!A1540="","",VALUE(SUBSTITUTE('Quantities Report'!A1540,"+",""))),"")</f>
        <v/>
      </c>
    </row>
    <row r="1542" spans="2:2" x14ac:dyDescent="0.25">
      <c r="B1542" s="464" t="str">
        <f>IFERROR(IF('Quantities Report'!A1541="","",VALUE(SUBSTITUTE('Quantities Report'!A1541,"+",""))),"")</f>
        <v/>
      </c>
    </row>
    <row r="1543" spans="2:2" x14ac:dyDescent="0.25">
      <c r="B1543" s="464" t="str">
        <f>IFERROR(IF('Quantities Report'!A1542="","",VALUE(SUBSTITUTE('Quantities Report'!A1542,"+",""))),"")</f>
        <v/>
      </c>
    </row>
    <row r="1544" spans="2:2" x14ac:dyDescent="0.25">
      <c r="B1544" s="464" t="str">
        <f>IFERROR(IF('Quantities Report'!A1543="","",VALUE(SUBSTITUTE('Quantities Report'!A1543,"+",""))),"")</f>
        <v/>
      </c>
    </row>
    <row r="1545" spans="2:2" x14ac:dyDescent="0.25">
      <c r="B1545" s="464" t="str">
        <f>IFERROR(IF('Quantities Report'!A1544="","",VALUE(SUBSTITUTE('Quantities Report'!A1544,"+",""))),"")</f>
        <v/>
      </c>
    </row>
    <row r="1546" spans="2:2" x14ac:dyDescent="0.25">
      <c r="B1546" s="464" t="str">
        <f>IFERROR(IF('Quantities Report'!A1545="","",VALUE(SUBSTITUTE('Quantities Report'!A1545,"+",""))),"")</f>
        <v/>
      </c>
    </row>
    <row r="1547" spans="2:2" x14ac:dyDescent="0.25">
      <c r="B1547" s="464" t="str">
        <f>IFERROR(IF('Quantities Report'!A1546="","",VALUE(SUBSTITUTE('Quantities Report'!A1546,"+",""))),"")</f>
        <v/>
      </c>
    </row>
    <row r="1548" spans="2:2" x14ac:dyDescent="0.25">
      <c r="B1548" s="464" t="str">
        <f>IFERROR(IF('Quantities Report'!A1547="","",VALUE(SUBSTITUTE('Quantities Report'!A1547,"+",""))),"")</f>
        <v/>
      </c>
    </row>
    <row r="1549" spans="2:2" x14ac:dyDescent="0.25">
      <c r="B1549" s="464" t="str">
        <f>IFERROR(IF('Quantities Report'!A1548="","",VALUE(SUBSTITUTE('Quantities Report'!A1548,"+",""))),"")</f>
        <v/>
      </c>
    </row>
    <row r="1550" spans="2:2" x14ac:dyDescent="0.25">
      <c r="B1550" s="464" t="str">
        <f>IFERROR(IF('Quantities Report'!A1549="","",VALUE(SUBSTITUTE('Quantities Report'!A1549,"+",""))),"")</f>
        <v/>
      </c>
    </row>
    <row r="1551" spans="2:2" x14ac:dyDescent="0.25">
      <c r="B1551" s="464" t="str">
        <f>IFERROR(IF('Quantities Report'!A1550="","",VALUE(SUBSTITUTE('Quantities Report'!A1550,"+",""))),"")</f>
        <v/>
      </c>
    </row>
    <row r="1552" spans="2:2" x14ac:dyDescent="0.25">
      <c r="B1552" s="464" t="str">
        <f>IFERROR(IF('Quantities Report'!A1551="","",VALUE(SUBSTITUTE('Quantities Report'!A1551,"+",""))),"")</f>
        <v/>
      </c>
    </row>
    <row r="1553" spans="2:2" x14ac:dyDescent="0.25">
      <c r="B1553" s="464" t="str">
        <f>IFERROR(IF('Quantities Report'!A1552="","",VALUE(SUBSTITUTE('Quantities Report'!A1552,"+",""))),"")</f>
        <v/>
      </c>
    </row>
    <row r="1554" spans="2:2" x14ac:dyDescent="0.25">
      <c r="B1554" s="464" t="str">
        <f>IFERROR(IF('Quantities Report'!A1553="","",VALUE(SUBSTITUTE('Quantities Report'!A1553,"+",""))),"")</f>
        <v/>
      </c>
    </row>
    <row r="1555" spans="2:2" x14ac:dyDescent="0.25">
      <c r="B1555" s="464" t="str">
        <f>IFERROR(IF('Quantities Report'!A1554="","",VALUE(SUBSTITUTE('Quantities Report'!A1554,"+",""))),"")</f>
        <v/>
      </c>
    </row>
    <row r="1556" spans="2:2" x14ac:dyDescent="0.25">
      <c r="B1556" s="464" t="str">
        <f>IFERROR(IF('Quantities Report'!A1555="","",VALUE(SUBSTITUTE('Quantities Report'!A1555,"+",""))),"")</f>
        <v/>
      </c>
    </row>
    <row r="1557" spans="2:2" x14ac:dyDescent="0.25">
      <c r="B1557" s="464" t="str">
        <f>IFERROR(IF('Quantities Report'!A1556="","",VALUE(SUBSTITUTE('Quantities Report'!A1556,"+",""))),"")</f>
        <v/>
      </c>
    </row>
    <row r="1558" spans="2:2" x14ac:dyDescent="0.25">
      <c r="B1558" s="464" t="str">
        <f>IFERROR(IF('Quantities Report'!A1557="","",VALUE(SUBSTITUTE('Quantities Report'!A1557,"+",""))),"")</f>
        <v/>
      </c>
    </row>
    <row r="1559" spans="2:2" x14ac:dyDescent="0.25">
      <c r="B1559" s="464" t="str">
        <f>IFERROR(IF('Quantities Report'!A1558="","",VALUE(SUBSTITUTE('Quantities Report'!A1558,"+",""))),"")</f>
        <v/>
      </c>
    </row>
    <row r="1560" spans="2:2" x14ac:dyDescent="0.25">
      <c r="B1560" s="464" t="str">
        <f>IFERROR(IF('Quantities Report'!A1559="","",VALUE(SUBSTITUTE('Quantities Report'!A1559,"+",""))),"")</f>
        <v/>
      </c>
    </row>
    <row r="1561" spans="2:2" x14ac:dyDescent="0.25">
      <c r="B1561" s="464" t="str">
        <f>IFERROR(IF('Quantities Report'!A1560="","",VALUE(SUBSTITUTE('Quantities Report'!A1560,"+",""))),"")</f>
        <v/>
      </c>
    </row>
    <row r="1562" spans="2:2" x14ac:dyDescent="0.25">
      <c r="B1562" s="464" t="str">
        <f>IFERROR(IF('Quantities Report'!A1561="","",VALUE(SUBSTITUTE('Quantities Report'!A1561,"+",""))),"")</f>
        <v/>
      </c>
    </row>
    <row r="1563" spans="2:2" x14ac:dyDescent="0.25">
      <c r="B1563" s="464" t="str">
        <f>IFERROR(IF('Quantities Report'!A1562="","",VALUE(SUBSTITUTE('Quantities Report'!A1562,"+",""))),"")</f>
        <v/>
      </c>
    </row>
    <row r="1564" spans="2:2" x14ac:dyDescent="0.25">
      <c r="B1564" s="464" t="str">
        <f>IFERROR(IF('Quantities Report'!A1563="","",VALUE(SUBSTITUTE('Quantities Report'!A1563,"+",""))),"")</f>
        <v/>
      </c>
    </row>
    <row r="1565" spans="2:2" x14ac:dyDescent="0.25">
      <c r="B1565" s="464" t="str">
        <f>IFERROR(IF('Quantities Report'!A1564="","",VALUE(SUBSTITUTE('Quantities Report'!A1564,"+",""))),"")</f>
        <v/>
      </c>
    </row>
    <row r="1566" spans="2:2" x14ac:dyDescent="0.25">
      <c r="B1566" s="464" t="str">
        <f>IFERROR(IF('Quantities Report'!A1565="","",VALUE(SUBSTITUTE('Quantities Report'!A1565,"+",""))),"")</f>
        <v/>
      </c>
    </row>
    <row r="1567" spans="2:2" x14ac:dyDescent="0.25">
      <c r="B1567" s="464" t="str">
        <f>IFERROR(IF('Quantities Report'!A1566="","",VALUE(SUBSTITUTE('Quantities Report'!A1566,"+",""))),"")</f>
        <v/>
      </c>
    </row>
    <row r="1568" spans="2:2" x14ac:dyDescent="0.25">
      <c r="B1568" s="464" t="str">
        <f>IFERROR(IF('Quantities Report'!A1567="","",VALUE(SUBSTITUTE('Quantities Report'!A1567,"+",""))),"")</f>
        <v/>
      </c>
    </row>
    <row r="1569" spans="2:2" x14ac:dyDescent="0.25">
      <c r="B1569" s="464" t="str">
        <f>IFERROR(IF('Quantities Report'!A1568="","",VALUE(SUBSTITUTE('Quantities Report'!A1568,"+",""))),"")</f>
        <v/>
      </c>
    </row>
    <row r="1570" spans="2:2" x14ac:dyDescent="0.25">
      <c r="B1570" s="464" t="str">
        <f>IFERROR(IF('Quantities Report'!A1569="","",VALUE(SUBSTITUTE('Quantities Report'!A1569,"+",""))),"")</f>
        <v/>
      </c>
    </row>
    <row r="1571" spans="2:2" x14ac:dyDescent="0.25">
      <c r="B1571" s="464" t="str">
        <f>IFERROR(IF('Quantities Report'!A1570="","",VALUE(SUBSTITUTE('Quantities Report'!A1570,"+",""))),"")</f>
        <v/>
      </c>
    </row>
    <row r="1572" spans="2:2" x14ac:dyDescent="0.25">
      <c r="B1572" s="464" t="str">
        <f>IFERROR(IF('Quantities Report'!A1571="","",VALUE(SUBSTITUTE('Quantities Report'!A1571,"+",""))),"")</f>
        <v/>
      </c>
    </row>
    <row r="1573" spans="2:2" x14ac:dyDescent="0.25">
      <c r="B1573" s="464" t="str">
        <f>IFERROR(IF('Quantities Report'!A1572="","",VALUE(SUBSTITUTE('Quantities Report'!A1572,"+",""))),"")</f>
        <v/>
      </c>
    </row>
    <row r="1574" spans="2:2" x14ac:dyDescent="0.25">
      <c r="B1574" s="464" t="str">
        <f>IFERROR(IF('Quantities Report'!A1573="","",VALUE(SUBSTITUTE('Quantities Report'!A1573,"+",""))),"")</f>
        <v/>
      </c>
    </row>
    <row r="1575" spans="2:2" x14ac:dyDescent="0.25">
      <c r="B1575" s="464" t="str">
        <f>IFERROR(IF('Quantities Report'!A1574="","",VALUE(SUBSTITUTE('Quantities Report'!A1574,"+",""))),"")</f>
        <v/>
      </c>
    </row>
    <row r="1576" spans="2:2" x14ac:dyDescent="0.25">
      <c r="B1576" s="464" t="str">
        <f>IFERROR(IF('Quantities Report'!A1575="","",VALUE(SUBSTITUTE('Quantities Report'!A1575,"+",""))),"")</f>
        <v/>
      </c>
    </row>
    <row r="1577" spans="2:2" x14ac:dyDescent="0.25">
      <c r="B1577" s="464" t="str">
        <f>IFERROR(IF('Quantities Report'!A1576="","",VALUE(SUBSTITUTE('Quantities Report'!A1576,"+",""))),"")</f>
        <v/>
      </c>
    </row>
    <row r="1578" spans="2:2" x14ac:dyDescent="0.25">
      <c r="B1578" s="464" t="str">
        <f>IFERROR(IF('Quantities Report'!A1577="","",VALUE(SUBSTITUTE('Quantities Report'!A1577,"+",""))),"")</f>
        <v/>
      </c>
    </row>
    <row r="1579" spans="2:2" x14ac:dyDescent="0.25">
      <c r="B1579" s="464" t="str">
        <f>IFERROR(IF('Quantities Report'!A1578="","",VALUE(SUBSTITUTE('Quantities Report'!A1578,"+",""))),"")</f>
        <v/>
      </c>
    </row>
    <row r="1580" spans="2:2" x14ac:dyDescent="0.25">
      <c r="B1580" s="464" t="str">
        <f>IFERROR(IF('Quantities Report'!A1579="","",VALUE(SUBSTITUTE('Quantities Report'!A1579,"+",""))),"")</f>
        <v/>
      </c>
    </row>
    <row r="1581" spans="2:2" x14ac:dyDescent="0.25">
      <c r="B1581" s="464" t="str">
        <f>IFERROR(IF('Quantities Report'!A1580="","",VALUE(SUBSTITUTE('Quantities Report'!A1580,"+",""))),"")</f>
        <v/>
      </c>
    </row>
    <row r="1582" spans="2:2" x14ac:dyDescent="0.25">
      <c r="B1582" s="464" t="str">
        <f>IFERROR(IF('Quantities Report'!A1581="","",VALUE(SUBSTITUTE('Quantities Report'!A1581,"+",""))),"")</f>
        <v/>
      </c>
    </row>
    <row r="1583" spans="2:2" x14ac:dyDescent="0.25">
      <c r="B1583" s="464" t="str">
        <f>IFERROR(IF('Quantities Report'!A1582="","",VALUE(SUBSTITUTE('Quantities Report'!A1582,"+",""))),"")</f>
        <v/>
      </c>
    </row>
    <row r="1584" spans="2:2" x14ac:dyDescent="0.25">
      <c r="B1584" s="464" t="str">
        <f>IFERROR(IF('Quantities Report'!A1583="","",VALUE(SUBSTITUTE('Quantities Report'!A1583,"+",""))),"")</f>
        <v/>
      </c>
    </row>
    <row r="1585" spans="2:2" x14ac:dyDescent="0.25">
      <c r="B1585" s="464" t="str">
        <f>IFERROR(IF('Quantities Report'!A1584="","",VALUE(SUBSTITUTE('Quantities Report'!A1584,"+",""))),"")</f>
        <v/>
      </c>
    </row>
    <row r="1586" spans="2:2" x14ac:dyDescent="0.25">
      <c r="B1586" s="464" t="str">
        <f>IFERROR(IF('Quantities Report'!A1585="","",VALUE(SUBSTITUTE('Quantities Report'!A1585,"+",""))),"")</f>
        <v/>
      </c>
    </row>
    <row r="1587" spans="2:2" x14ac:dyDescent="0.25">
      <c r="B1587" s="464" t="str">
        <f>IFERROR(IF('Quantities Report'!A1586="","",VALUE(SUBSTITUTE('Quantities Report'!A1586,"+",""))),"")</f>
        <v/>
      </c>
    </row>
    <row r="1588" spans="2:2" x14ac:dyDescent="0.25">
      <c r="B1588" s="464" t="str">
        <f>IFERROR(IF('Quantities Report'!A1587="","",VALUE(SUBSTITUTE('Quantities Report'!A1587,"+",""))),"")</f>
        <v/>
      </c>
    </row>
    <row r="1589" spans="2:2" x14ac:dyDescent="0.25">
      <c r="B1589" s="464" t="str">
        <f>IFERROR(IF('Quantities Report'!A1588="","",VALUE(SUBSTITUTE('Quantities Report'!A1588,"+",""))),"")</f>
        <v/>
      </c>
    </row>
    <row r="1590" spans="2:2" x14ac:dyDescent="0.25">
      <c r="B1590" s="464" t="str">
        <f>IFERROR(IF('Quantities Report'!A1589="","",VALUE(SUBSTITUTE('Quantities Report'!A1589,"+",""))),"")</f>
        <v/>
      </c>
    </row>
    <row r="1591" spans="2:2" x14ac:dyDescent="0.25">
      <c r="B1591" s="464" t="str">
        <f>IFERROR(IF('Quantities Report'!A1590="","",VALUE(SUBSTITUTE('Quantities Report'!A1590,"+",""))),"")</f>
        <v/>
      </c>
    </row>
    <row r="1592" spans="2:2" x14ac:dyDescent="0.25">
      <c r="B1592" s="464" t="str">
        <f>IFERROR(IF('Quantities Report'!A1591="","",VALUE(SUBSTITUTE('Quantities Report'!A1591,"+",""))),"")</f>
        <v/>
      </c>
    </row>
    <row r="1593" spans="2:2" x14ac:dyDescent="0.25">
      <c r="B1593" s="464" t="str">
        <f>IFERROR(IF('Quantities Report'!A1592="","",VALUE(SUBSTITUTE('Quantities Report'!A1592,"+",""))),"")</f>
        <v/>
      </c>
    </row>
    <row r="1594" spans="2:2" x14ac:dyDescent="0.25">
      <c r="B1594" s="464" t="str">
        <f>IFERROR(IF('Quantities Report'!A1593="","",VALUE(SUBSTITUTE('Quantities Report'!A1593,"+",""))),"")</f>
        <v/>
      </c>
    </row>
    <row r="1595" spans="2:2" x14ac:dyDescent="0.25">
      <c r="B1595" s="464" t="str">
        <f>IFERROR(IF('Quantities Report'!A1594="","",VALUE(SUBSTITUTE('Quantities Report'!A1594,"+",""))),"")</f>
        <v/>
      </c>
    </row>
    <row r="1596" spans="2:2" x14ac:dyDescent="0.25">
      <c r="B1596" s="464" t="str">
        <f>IFERROR(IF('Quantities Report'!A1595="","",VALUE(SUBSTITUTE('Quantities Report'!A1595,"+",""))),"")</f>
        <v/>
      </c>
    </row>
    <row r="1597" spans="2:2" x14ac:dyDescent="0.25">
      <c r="B1597" s="464" t="str">
        <f>IFERROR(IF('Quantities Report'!A1596="","",VALUE(SUBSTITUTE('Quantities Report'!A1596,"+",""))),"")</f>
        <v/>
      </c>
    </row>
    <row r="1598" spans="2:2" x14ac:dyDescent="0.25">
      <c r="B1598" s="464" t="str">
        <f>IFERROR(IF('Quantities Report'!A1597="","",VALUE(SUBSTITUTE('Quantities Report'!A1597,"+",""))),"")</f>
        <v/>
      </c>
    </row>
    <row r="1599" spans="2:2" x14ac:dyDescent="0.25">
      <c r="B1599" s="464" t="str">
        <f>IFERROR(IF('Quantities Report'!A1598="","",VALUE(SUBSTITUTE('Quantities Report'!A1598,"+",""))),"")</f>
        <v/>
      </c>
    </row>
    <row r="1600" spans="2:2" x14ac:dyDescent="0.25">
      <c r="B1600" s="464" t="str">
        <f>IFERROR(IF('Quantities Report'!A1599="","",VALUE(SUBSTITUTE('Quantities Report'!A1599,"+",""))),"")</f>
        <v/>
      </c>
    </row>
    <row r="1601" spans="2:2" x14ac:dyDescent="0.25">
      <c r="B1601" s="464" t="str">
        <f>IFERROR(IF('Quantities Report'!A1600="","",VALUE(SUBSTITUTE('Quantities Report'!A1600,"+",""))),"")</f>
        <v/>
      </c>
    </row>
    <row r="1602" spans="2:2" x14ac:dyDescent="0.25">
      <c r="B1602" s="464" t="str">
        <f>IFERROR(IF('Quantities Report'!A1601="","",VALUE(SUBSTITUTE('Quantities Report'!A1601,"+",""))),"")</f>
        <v/>
      </c>
    </row>
    <row r="1603" spans="2:2" x14ac:dyDescent="0.25">
      <c r="B1603" s="464" t="str">
        <f>IFERROR(IF('Quantities Report'!A1602="","",VALUE(SUBSTITUTE('Quantities Report'!A1602,"+",""))),"")</f>
        <v/>
      </c>
    </row>
    <row r="1604" spans="2:2" x14ac:dyDescent="0.25">
      <c r="B1604" s="464" t="str">
        <f>IFERROR(IF('Quantities Report'!A1603="","",VALUE(SUBSTITUTE('Quantities Report'!A1603,"+",""))),"")</f>
        <v/>
      </c>
    </row>
    <row r="1605" spans="2:2" x14ac:dyDescent="0.25">
      <c r="B1605" s="464" t="str">
        <f>IFERROR(IF('Quantities Report'!A1604="","",VALUE(SUBSTITUTE('Quantities Report'!A1604,"+",""))),"")</f>
        <v/>
      </c>
    </row>
    <row r="1606" spans="2:2" x14ac:dyDescent="0.25">
      <c r="B1606" s="464" t="str">
        <f>IFERROR(IF('Quantities Report'!A1605="","",VALUE(SUBSTITUTE('Quantities Report'!A1605,"+",""))),"")</f>
        <v/>
      </c>
    </row>
    <row r="1607" spans="2:2" x14ac:dyDescent="0.25">
      <c r="B1607" s="464" t="str">
        <f>IFERROR(IF('Quantities Report'!A1606="","",VALUE(SUBSTITUTE('Quantities Report'!A1606,"+",""))),"")</f>
        <v/>
      </c>
    </row>
    <row r="1608" spans="2:2" x14ac:dyDescent="0.25">
      <c r="B1608" s="464" t="str">
        <f>IFERROR(IF('Quantities Report'!A1607="","",VALUE(SUBSTITUTE('Quantities Report'!A1607,"+",""))),"")</f>
        <v/>
      </c>
    </row>
    <row r="1609" spans="2:2" x14ac:dyDescent="0.25">
      <c r="B1609" s="464" t="str">
        <f>IFERROR(IF('Quantities Report'!A1608="","",VALUE(SUBSTITUTE('Quantities Report'!A1608,"+",""))),"")</f>
        <v/>
      </c>
    </row>
    <row r="1610" spans="2:2" x14ac:dyDescent="0.25">
      <c r="B1610" s="464" t="str">
        <f>IFERROR(IF('Quantities Report'!A1609="","",VALUE(SUBSTITUTE('Quantities Report'!A1609,"+",""))),"")</f>
        <v/>
      </c>
    </row>
    <row r="1611" spans="2:2" x14ac:dyDescent="0.25">
      <c r="B1611" s="464" t="str">
        <f>IFERROR(IF('Quantities Report'!A1610="","",VALUE(SUBSTITUTE('Quantities Report'!A1610,"+",""))),"")</f>
        <v/>
      </c>
    </row>
    <row r="1612" spans="2:2" x14ac:dyDescent="0.25">
      <c r="B1612" s="464" t="str">
        <f>IFERROR(IF('Quantities Report'!A1611="","",VALUE(SUBSTITUTE('Quantities Report'!A1611,"+",""))),"")</f>
        <v/>
      </c>
    </row>
    <row r="1613" spans="2:2" x14ac:dyDescent="0.25">
      <c r="B1613" s="464" t="str">
        <f>IFERROR(IF('Quantities Report'!A1612="","",VALUE(SUBSTITUTE('Quantities Report'!A1612,"+",""))),"")</f>
        <v/>
      </c>
    </row>
    <row r="1614" spans="2:2" x14ac:dyDescent="0.25">
      <c r="B1614" s="464" t="str">
        <f>IFERROR(IF('Quantities Report'!A1613="","",VALUE(SUBSTITUTE('Quantities Report'!A1613,"+",""))),"")</f>
        <v/>
      </c>
    </row>
    <row r="1615" spans="2:2" x14ac:dyDescent="0.25">
      <c r="B1615" s="464" t="str">
        <f>IFERROR(IF('Quantities Report'!A1614="","",VALUE(SUBSTITUTE('Quantities Report'!A1614,"+",""))),"")</f>
        <v/>
      </c>
    </row>
    <row r="1616" spans="2:2" x14ac:dyDescent="0.25">
      <c r="B1616" s="464" t="str">
        <f>IFERROR(IF('Quantities Report'!A1615="","",VALUE(SUBSTITUTE('Quantities Report'!A1615,"+",""))),"")</f>
        <v/>
      </c>
    </row>
    <row r="1617" spans="2:2" x14ac:dyDescent="0.25">
      <c r="B1617" s="464" t="str">
        <f>IFERROR(IF('Quantities Report'!A1616="","",VALUE(SUBSTITUTE('Quantities Report'!A1616,"+",""))),"")</f>
        <v/>
      </c>
    </row>
    <row r="1618" spans="2:2" x14ac:dyDescent="0.25">
      <c r="B1618" s="464" t="str">
        <f>IFERROR(IF('Quantities Report'!A1617="","",VALUE(SUBSTITUTE('Quantities Report'!A1617,"+",""))),"")</f>
        <v/>
      </c>
    </row>
    <row r="1619" spans="2:2" x14ac:dyDescent="0.25">
      <c r="B1619" s="464" t="str">
        <f>IFERROR(IF('Quantities Report'!A1618="","",VALUE(SUBSTITUTE('Quantities Report'!A1618,"+",""))),"")</f>
        <v/>
      </c>
    </row>
    <row r="1620" spans="2:2" x14ac:dyDescent="0.25">
      <c r="B1620" s="464" t="str">
        <f>IFERROR(IF('Quantities Report'!A1619="","",VALUE(SUBSTITUTE('Quantities Report'!A1619,"+",""))),"")</f>
        <v/>
      </c>
    </row>
    <row r="1621" spans="2:2" x14ac:dyDescent="0.25">
      <c r="B1621" s="464" t="str">
        <f>IFERROR(IF('Quantities Report'!A1620="","",VALUE(SUBSTITUTE('Quantities Report'!A1620,"+",""))),"")</f>
        <v/>
      </c>
    </row>
    <row r="1622" spans="2:2" x14ac:dyDescent="0.25">
      <c r="B1622" s="464" t="str">
        <f>IFERROR(IF('Quantities Report'!A1621="","",VALUE(SUBSTITUTE('Quantities Report'!A1621,"+",""))),"")</f>
        <v/>
      </c>
    </row>
    <row r="1623" spans="2:2" x14ac:dyDescent="0.25">
      <c r="B1623" s="464" t="str">
        <f>IFERROR(IF('Quantities Report'!A1622="","",VALUE(SUBSTITUTE('Quantities Report'!A1622,"+",""))),"")</f>
        <v/>
      </c>
    </row>
    <row r="1624" spans="2:2" x14ac:dyDescent="0.25">
      <c r="B1624" s="464" t="str">
        <f>IFERROR(IF('Quantities Report'!A1623="","",VALUE(SUBSTITUTE('Quantities Report'!A1623,"+",""))),"")</f>
        <v/>
      </c>
    </row>
    <row r="1625" spans="2:2" x14ac:dyDescent="0.25">
      <c r="B1625" s="464" t="str">
        <f>IFERROR(IF('Quantities Report'!A1624="","",VALUE(SUBSTITUTE('Quantities Report'!A1624,"+",""))),"")</f>
        <v/>
      </c>
    </row>
    <row r="1626" spans="2:2" x14ac:dyDescent="0.25">
      <c r="B1626" s="464" t="str">
        <f>IFERROR(IF('Quantities Report'!A1625="","",VALUE(SUBSTITUTE('Quantities Report'!A1625,"+",""))),"")</f>
        <v/>
      </c>
    </row>
    <row r="1627" spans="2:2" x14ac:dyDescent="0.25">
      <c r="B1627" s="464" t="str">
        <f>IFERROR(IF('Quantities Report'!A1626="","",VALUE(SUBSTITUTE('Quantities Report'!A1626,"+",""))),"")</f>
        <v/>
      </c>
    </row>
    <row r="1628" spans="2:2" x14ac:dyDescent="0.25">
      <c r="B1628" s="464" t="str">
        <f>IFERROR(IF('Quantities Report'!A1627="","",VALUE(SUBSTITUTE('Quantities Report'!A1627,"+",""))),"")</f>
        <v/>
      </c>
    </row>
    <row r="1629" spans="2:2" x14ac:dyDescent="0.25">
      <c r="B1629" s="464" t="str">
        <f>IFERROR(IF('Quantities Report'!A1628="","",VALUE(SUBSTITUTE('Quantities Report'!A1628,"+",""))),"")</f>
        <v/>
      </c>
    </row>
    <row r="1630" spans="2:2" x14ac:dyDescent="0.25">
      <c r="B1630" s="464" t="str">
        <f>IFERROR(IF('Quantities Report'!A1629="","",VALUE(SUBSTITUTE('Quantities Report'!A1629,"+",""))),"")</f>
        <v/>
      </c>
    </row>
    <row r="1631" spans="2:2" x14ac:dyDescent="0.25">
      <c r="B1631" s="464" t="str">
        <f>IFERROR(IF('Quantities Report'!A1630="","",VALUE(SUBSTITUTE('Quantities Report'!A1630,"+",""))),"")</f>
        <v/>
      </c>
    </row>
    <row r="1632" spans="2:2" x14ac:dyDescent="0.25">
      <c r="B1632" s="464" t="str">
        <f>IFERROR(IF('Quantities Report'!A1631="","",VALUE(SUBSTITUTE('Quantities Report'!A1631,"+",""))),"")</f>
        <v/>
      </c>
    </row>
    <row r="1633" spans="2:2" x14ac:dyDescent="0.25">
      <c r="B1633" s="464" t="str">
        <f>IFERROR(IF('Quantities Report'!A1632="","",VALUE(SUBSTITUTE('Quantities Report'!A1632,"+",""))),"")</f>
        <v/>
      </c>
    </row>
    <row r="1634" spans="2:2" x14ac:dyDescent="0.25">
      <c r="B1634" s="464" t="str">
        <f>IFERROR(IF('Quantities Report'!A1633="","",VALUE(SUBSTITUTE('Quantities Report'!A1633,"+",""))),"")</f>
        <v/>
      </c>
    </row>
    <row r="1635" spans="2:2" x14ac:dyDescent="0.25">
      <c r="B1635" s="464" t="str">
        <f>IFERROR(IF('Quantities Report'!A1634="","",VALUE(SUBSTITUTE('Quantities Report'!A1634,"+",""))),"")</f>
        <v/>
      </c>
    </row>
    <row r="1636" spans="2:2" x14ac:dyDescent="0.25">
      <c r="B1636" s="464" t="str">
        <f>IFERROR(IF('Quantities Report'!A1635="","",VALUE(SUBSTITUTE('Quantities Report'!A1635,"+",""))),"")</f>
        <v/>
      </c>
    </row>
    <row r="1637" spans="2:2" x14ac:dyDescent="0.25">
      <c r="B1637" s="464" t="str">
        <f>IFERROR(IF('Quantities Report'!A1636="","",VALUE(SUBSTITUTE('Quantities Report'!A1636,"+",""))),"")</f>
        <v/>
      </c>
    </row>
    <row r="1638" spans="2:2" x14ac:dyDescent="0.25">
      <c r="B1638" s="464" t="str">
        <f>IFERROR(IF('Quantities Report'!A1637="","",VALUE(SUBSTITUTE('Quantities Report'!A1637,"+",""))),"")</f>
        <v/>
      </c>
    </row>
    <row r="1639" spans="2:2" x14ac:dyDescent="0.25">
      <c r="B1639" s="464" t="str">
        <f>IFERROR(IF('Quantities Report'!A1638="","",VALUE(SUBSTITUTE('Quantities Report'!A1638,"+",""))),"")</f>
        <v/>
      </c>
    </row>
    <row r="1640" spans="2:2" x14ac:dyDescent="0.25">
      <c r="B1640" s="464" t="str">
        <f>IFERROR(IF('Quantities Report'!A1639="","",VALUE(SUBSTITUTE('Quantities Report'!A1639,"+",""))),"")</f>
        <v/>
      </c>
    </row>
    <row r="1641" spans="2:2" x14ac:dyDescent="0.25">
      <c r="B1641" s="464" t="str">
        <f>IFERROR(IF('Quantities Report'!A1640="","",VALUE(SUBSTITUTE('Quantities Report'!A1640,"+",""))),"")</f>
        <v/>
      </c>
    </row>
    <row r="1642" spans="2:2" x14ac:dyDescent="0.25">
      <c r="B1642" s="464" t="str">
        <f>IFERROR(IF('Quantities Report'!A1641="","",VALUE(SUBSTITUTE('Quantities Report'!A1641,"+",""))),"")</f>
        <v/>
      </c>
    </row>
    <row r="1643" spans="2:2" x14ac:dyDescent="0.25">
      <c r="B1643" s="464" t="str">
        <f>IFERROR(IF('Quantities Report'!A1642="","",VALUE(SUBSTITUTE('Quantities Report'!A1642,"+",""))),"")</f>
        <v/>
      </c>
    </row>
    <row r="1644" spans="2:2" x14ac:dyDescent="0.25">
      <c r="B1644" s="464" t="str">
        <f>IFERROR(IF('Quantities Report'!A1643="","",VALUE(SUBSTITUTE('Quantities Report'!A1643,"+",""))),"")</f>
        <v/>
      </c>
    </row>
    <row r="1645" spans="2:2" x14ac:dyDescent="0.25">
      <c r="B1645" s="464" t="str">
        <f>IFERROR(IF('Quantities Report'!A1644="","",VALUE(SUBSTITUTE('Quantities Report'!A1644,"+",""))),"")</f>
        <v/>
      </c>
    </row>
    <row r="1646" spans="2:2" x14ac:dyDescent="0.25">
      <c r="B1646" s="464" t="str">
        <f>IFERROR(IF('Quantities Report'!A1645="","",VALUE(SUBSTITUTE('Quantities Report'!A1645,"+",""))),"")</f>
        <v/>
      </c>
    </row>
    <row r="1647" spans="2:2" x14ac:dyDescent="0.25">
      <c r="B1647" s="464" t="str">
        <f>IFERROR(IF('Quantities Report'!A1646="","",VALUE(SUBSTITUTE('Quantities Report'!A1646,"+",""))),"")</f>
        <v/>
      </c>
    </row>
    <row r="1648" spans="2:2" x14ac:dyDescent="0.25">
      <c r="B1648" s="464" t="str">
        <f>IFERROR(IF('Quantities Report'!A1647="","",VALUE(SUBSTITUTE('Quantities Report'!A1647,"+",""))),"")</f>
        <v/>
      </c>
    </row>
    <row r="1649" spans="2:2" x14ac:dyDescent="0.25">
      <c r="B1649" s="464" t="str">
        <f>IFERROR(IF('Quantities Report'!A1648="","",VALUE(SUBSTITUTE('Quantities Report'!A1648,"+",""))),"")</f>
        <v/>
      </c>
    </row>
    <row r="1650" spans="2:2" x14ac:dyDescent="0.25">
      <c r="B1650" s="464" t="str">
        <f>IFERROR(IF('Quantities Report'!A1649="","",VALUE(SUBSTITUTE('Quantities Report'!A1649,"+",""))),"")</f>
        <v/>
      </c>
    </row>
    <row r="1651" spans="2:2" x14ac:dyDescent="0.25">
      <c r="B1651" s="464" t="str">
        <f>IFERROR(IF('Quantities Report'!A1650="","",VALUE(SUBSTITUTE('Quantities Report'!A1650,"+",""))),"")</f>
        <v/>
      </c>
    </row>
    <row r="1652" spans="2:2" x14ac:dyDescent="0.25">
      <c r="B1652" s="464" t="str">
        <f>IFERROR(IF('Quantities Report'!A1651="","",VALUE(SUBSTITUTE('Quantities Report'!A1651,"+",""))),"")</f>
        <v/>
      </c>
    </row>
    <row r="1653" spans="2:2" x14ac:dyDescent="0.25">
      <c r="B1653" s="464" t="str">
        <f>IFERROR(IF('Quantities Report'!A1652="","",VALUE(SUBSTITUTE('Quantities Report'!A1652,"+",""))),"")</f>
        <v/>
      </c>
    </row>
    <row r="1654" spans="2:2" x14ac:dyDescent="0.25">
      <c r="B1654" s="464" t="str">
        <f>IFERROR(IF('Quantities Report'!A1653="","",VALUE(SUBSTITUTE('Quantities Report'!A1653,"+",""))),"")</f>
        <v/>
      </c>
    </row>
    <row r="1655" spans="2:2" x14ac:dyDescent="0.25">
      <c r="B1655" s="464" t="str">
        <f>IFERROR(IF('Quantities Report'!A1654="","",VALUE(SUBSTITUTE('Quantities Report'!A1654,"+",""))),"")</f>
        <v/>
      </c>
    </row>
    <row r="1656" spans="2:2" x14ac:dyDescent="0.25">
      <c r="B1656" s="464" t="str">
        <f>IFERROR(IF('Quantities Report'!A1655="","",VALUE(SUBSTITUTE('Quantities Report'!A1655,"+",""))),"")</f>
        <v/>
      </c>
    </row>
    <row r="1657" spans="2:2" x14ac:dyDescent="0.25">
      <c r="B1657" s="464" t="str">
        <f>IFERROR(IF('Quantities Report'!A1656="","",VALUE(SUBSTITUTE('Quantities Report'!A1656,"+",""))),"")</f>
        <v/>
      </c>
    </row>
    <row r="1658" spans="2:2" x14ac:dyDescent="0.25">
      <c r="B1658" s="464" t="str">
        <f>IFERROR(IF('Quantities Report'!A1657="","",VALUE(SUBSTITUTE('Quantities Report'!A1657,"+",""))),"")</f>
        <v/>
      </c>
    </row>
    <row r="1659" spans="2:2" x14ac:dyDescent="0.25">
      <c r="B1659" s="464" t="str">
        <f>IFERROR(IF('Quantities Report'!A1658="","",VALUE(SUBSTITUTE('Quantities Report'!A1658,"+",""))),"")</f>
        <v/>
      </c>
    </row>
    <row r="1660" spans="2:2" x14ac:dyDescent="0.25">
      <c r="B1660" s="464" t="str">
        <f>IFERROR(IF('Quantities Report'!A1659="","",VALUE(SUBSTITUTE('Quantities Report'!A1659,"+",""))),"")</f>
        <v/>
      </c>
    </row>
    <row r="1661" spans="2:2" x14ac:dyDescent="0.25">
      <c r="B1661" s="464" t="str">
        <f>IFERROR(IF('Quantities Report'!A1660="","",VALUE(SUBSTITUTE('Quantities Report'!A1660,"+",""))),"")</f>
        <v/>
      </c>
    </row>
    <row r="1662" spans="2:2" x14ac:dyDescent="0.25">
      <c r="B1662" s="464" t="str">
        <f>IFERROR(IF('Quantities Report'!A1661="","",VALUE(SUBSTITUTE('Quantities Report'!A1661,"+",""))),"")</f>
        <v/>
      </c>
    </row>
    <row r="1663" spans="2:2" x14ac:dyDescent="0.25">
      <c r="B1663" s="464" t="str">
        <f>IFERROR(IF('Quantities Report'!A1662="","",VALUE(SUBSTITUTE('Quantities Report'!A1662,"+",""))),"")</f>
        <v/>
      </c>
    </row>
    <row r="1664" spans="2:2" x14ac:dyDescent="0.25">
      <c r="B1664" s="464" t="str">
        <f>IFERROR(IF('Quantities Report'!A1663="","",VALUE(SUBSTITUTE('Quantities Report'!A1663,"+",""))),"")</f>
        <v/>
      </c>
    </row>
    <row r="1665" spans="2:2" x14ac:dyDescent="0.25">
      <c r="B1665" s="464" t="str">
        <f>IFERROR(IF('Quantities Report'!A1664="","",VALUE(SUBSTITUTE('Quantities Report'!A1664,"+",""))),"")</f>
        <v/>
      </c>
    </row>
    <row r="1666" spans="2:2" x14ac:dyDescent="0.25">
      <c r="B1666" s="464" t="str">
        <f>IFERROR(IF('Quantities Report'!A1665="","",VALUE(SUBSTITUTE('Quantities Report'!A1665,"+",""))),"")</f>
        <v/>
      </c>
    </row>
    <row r="1667" spans="2:2" x14ac:dyDescent="0.25">
      <c r="B1667" s="464" t="str">
        <f>IFERROR(IF('Quantities Report'!A1666="","",VALUE(SUBSTITUTE('Quantities Report'!A1666,"+",""))),"")</f>
        <v/>
      </c>
    </row>
    <row r="1668" spans="2:2" x14ac:dyDescent="0.25">
      <c r="B1668" s="464" t="str">
        <f>IFERROR(IF('Quantities Report'!A1667="","",VALUE(SUBSTITUTE('Quantities Report'!A1667,"+",""))),"")</f>
        <v/>
      </c>
    </row>
    <row r="1669" spans="2:2" x14ac:dyDescent="0.25">
      <c r="B1669" s="464" t="str">
        <f>IFERROR(IF('Quantities Report'!A1668="","",VALUE(SUBSTITUTE('Quantities Report'!A1668,"+",""))),"")</f>
        <v/>
      </c>
    </row>
    <row r="1670" spans="2:2" x14ac:dyDescent="0.25">
      <c r="B1670" s="464" t="str">
        <f>IFERROR(IF('Quantities Report'!A1669="","",VALUE(SUBSTITUTE('Quantities Report'!A1669,"+",""))),"")</f>
        <v/>
      </c>
    </row>
    <row r="1671" spans="2:2" x14ac:dyDescent="0.25">
      <c r="B1671" s="464" t="str">
        <f>IFERROR(IF('Quantities Report'!A1670="","",VALUE(SUBSTITUTE('Quantities Report'!A1670,"+",""))),"")</f>
        <v/>
      </c>
    </row>
    <row r="1672" spans="2:2" x14ac:dyDescent="0.25">
      <c r="B1672" s="464" t="str">
        <f>IFERROR(IF('Quantities Report'!A1671="","",VALUE(SUBSTITUTE('Quantities Report'!A1671,"+",""))),"")</f>
        <v/>
      </c>
    </row>
    <row r="1673" spans="2:2" x14ac:dyDescent="0.25">
      <c r="B1673" s="464" t="str">
        <f>IFERROR(IF('Quantities Report'!A1672="","",VALUE(SUBSTITUTE('Quantities Report'!A1672,"+",""))),"")</f>
        <v/>
      </c>
    </row>
    <row r="1674" spans="2:2" x14ac:dyDescent="0.25">
      <c r="B1674" s="464" t="str">
        <f>IFERROR(IF('Quantities Report'!A1673="","",VALUE(SUBSTITUTE('Quantities Report'!A1673,"+",""))),"")</f>
        <v/>
      </c>
    </row>
    <row r="1675" spans="2:2" x14ac:dyDescent="0.25">
      <c r="B1675" s="464" t="str">
        <f>IFERROR(IF('Quantities Report'!A1674="","",VALUE(SUBSTITUTE('Quantities Report'!A1674,"+",""))),"")</f>
        <v/>
      </c>
    </row>
    <row r="1676" spans="2:2" x14ac:dyDescent="0.25">
      <c r="B1676" s="464" t="str">
        <f>IFERROR(IF('Quantities Report'!A1675="","",VALUE(SUBSTITUTE('Quantities Report'!A1675,"+",""))),"")</f>
        <v/>
      </c>
    </row>
    <row r="1677" spans="2:2" x14ac:dyDescent="0.25">
      <c r="B1677" s="464" t="str">
        <f>IFERROR(IF('Quantities Report'!A1676="","",VALUE(SUBSTITUTE('Quantities Report'!A1676,"+",""))),"")</f>
        <v/>
      </c>
    </row>
    <row r="1678" spans="2:2" x14ac:dyDescent="0.25">
      <c r="B1678" s="464" t="str">
        <f>IFERROR(IF('Quantities Report'!A1677="","",VALUE(SUBSTITUTE('Quantities Report'!A1677,"+",""))),"")</f>
        <v/>
      </c>
    </row>
    <row r="1679" spans="2:2" x14ac:dyDescent="0.25">
      <c r="B1679" s="464" t="str">
        <f>IFERROR(IF('Quantities Report'!A1678="","",VALUE(SUBSTITUTE('Quantities Report'!A1678,"+",""))),"")</f>
        <v/>
      </c>
    </row>
    <row r="1680" spans="2:2" x14ac:dyDescent="0.25">
      <c r="B1680" s="464" t="str">
        <f>IFERROR(IF('Quantities Report'!A1679="","",VALUE(SUBSTITUTE('Quantities Report'!A1679,"+",""))),"")</f>
        <v/>
      </c>
    </row>
    <row r="1681" spans="2:2" x14ac:dyDescent="0.25">
      <c r="B1681" s="464" t="str">
        <f>IFERROR(IF('Quantities Report'!A1680="","",VALUE(SUBSTITUTE('Quantities Report'!A1680,"+",""))),"")</f>
        <v/>
      </c>
    </row>
    <row r="1682" spans="2:2" x14ac:dyDescent="0.25">
      <c r="B1682" s="464" t="str">
        <f>IFERROR(IF('Quantities Report'!A1681="","",VALUE(SUBSTITUTE('Quantities Report'!A1681,"+",""))),"")</f>
        <v/>
      </c>
    </row>
    <row r="1683" spans="2:2" x14ac:dyDescent="0.25">
      <c r="B1683" s="464" t="str">
        <f>IFERROR(IF('Quantities Report'!A1682="","",VALUE(SUBSTITUTE('Quantities Report'!A1682,"+",""))),"")</f>
        <v/>
      </c>
    </row>
    <row r="1684" spans="2:2" x14ac:dyDescent="0.25">
      <c r="B1684" s="464" t="str">
        <f>IFERROR(IF('Quantities Report'!A1683="","",VALUE(SUBSTITUTE('Quantities Report'!A1683,"+",""))),"")</f>
        <v/>
      </c>
    </row>
    <row r="1685" spans="2:2" x14ac:dyDescent="0.25">
      <c r="B1685" s="464" t="str">
        <f>IFERROR(IF('Quantities Report'!A1684="","",VALUE(SUBSTITUTE('Quantities Report'!A1684,"+",""))),"")</f>
        <v/>
      </c>
    </row>
    <row r="1686" spans="2:2" x14ac:dyDescent="0.25">
      <c r="B1686" s="464" t="str">
        <f>IFERROR(IF('Quantities Report'!A1685="","",VALUE(SUBSTITUTE('Quantities Report'!A1685,"+",""))),"")</f>
        <v/>
      </c>
    </row>
    <row r="1687" spans="2:2" x14ac:dyDescent="0.25">
      <c r="B1687" s="464" t="str">
        <f>IFERROR(IF('Quantities Report'!A1686="","",VALUE(SUBSTITUTE('Quantities Report'!A1686,"+",""))),"")</f>
        <v/>
      </c>
    </row>
    <row r="1688" spans="2:2" x14ac:dyDescent="0.25">
      <c r="B1688" s="464" t="str">
        <f>IFERROR(IF('Quantities Report'!A1687="","",VALUE(SUBSTITUTE('Quantities Report'!A1687,"+",""))),"")</f>
        <v/>
      </c>
    </row>
    <row r="1689" spans="2:2" x14ac:dyDescent="0.25">
      <c r="B1689" s="464" t="str">
        <f>IFERROR(IF('Quantities Report'!A1688="","",VALUE(SUBSTITUTE('Quantities Report'!A1688,"+",""))),"")</f>
        <v/>
      </c>
    </row>
    <row r="1690" spans="2:2" x14ac:dyDescent="0.25">
      <c r="B1690" s="464" t="str">
        <f>IFERROR(IF('Quantities Report'!A1689="","",VALUE(SUBSTITUTE('Quantities Report'!A1689,"+",""))),"")</f>
        <v/>
      </c>
    </row>
    <row r="1691" spans="2:2" x14ac:dyDescent="0.25">
      <c r="B1691" s="464" t="str">
        <f>IFERROR(IF('Quantities Report'!A1690="","",VALUE(SUBSTITUTE('Quantities Report'!A1690,"+",""))),"")</f>
        <v/>
      </c>
    </row>
    <row r="1692" spans="2:2" x14ac:dyDescent="0.25">
      <c r="B1692" s="464" t="str">
        <f>IFERROR(IF('Quantities Report'!A1691="","",VALUE(SUBSTITUTE('Quantities Report'!A1691,"+",""))),"")</f>
        <v/>
      </c>
    </row>
    <row r="1693" spans="2:2" x14ac:dyDescent="0.25">
      <c r="B1693" s="464" t="str">
        <f>IFERROR(IF('Quantities Report'!A1692="","",VALUE(SUBSTITUTE('Quantities Report'!A1692,"+",""))),"")</f>
        <v/>
      </c>
    </row>
    <row r="1694" spans="2:2" x14ac:dyDescent="0.25">
      <c r="B1694" s="464" t="str">
        <f>IFERROR(IF('Quantities Report'!A1693="","",VALUE(SUBSTITUTE('Quantities Report'!A1693,"+",""))),"")</f>
        <v/>
      </c>
    </row>
    <row r="1695" spans="2:2" x14ac:dyDescent="0.25">
      <c r="B1695" s="464" t="str">
        <f>IFERROR(IF('Quantities Report'!A1694="","",VALUE(SUBSTITUTE('Quantities Report'!A1694,"+",""))),"")</f>
        <v/>
      </c>
    </row>
    <row r="1696" spans="2:2" x14ac:dyDescent="0.25">
      <c r="B1696" s="464" t="str">
        <f>IFERROR(IF('Quantities Report'!A1695="","",VALUE(SUBSTITUTE('Quantities Report'!A1695,"+",""))),"")</f>
        <v/>
      </c>
    </row>
    <row r="1697" spans="2:2" x14ac:dyDescent="0.25">
      <c r="B1697" s="464" t="str">
        <f>IFERROR(IF('Quantities Report'!A1696="","",VALUE(SUBSTITUTE('Quantities Report'!A1696,"+",""))),"")</f>
        <v/>
      </c>
    </row>
    <row r="1698" spans="2:2" x14ac:dyDescent="0.25">
      <c r="B1698" s="464" t="str">
        <f>IFERROR(IF('Quantities Report'!A1697="","",VALUE(SUBSTITUTE('Quantities Report'!A1697,"+",""))),"")</f>
        <v/>
      </c>
    </row>
    <row r="1699" spans="2:2" x14ac:dyDescent="0.25">
      <c r="B1699" s="464" t="str">
        <f>IFERROR(IF('Quantities Report'!A1698="","",VALUE(SUBSTITUTE('Quantities Report'!A1698,"+",""))),"")</f>
        <v/>
      </c>
    </row>
    <row r="1700" spans="2:2" x14ac:dyDescent="0.25">
      <c r="B1700" s="464" t="str">
        <f>IFERROR(IF('Quantities Report'!A1699="","",VALUE(SUBSTITUTE('Quantities Report'!A1699,"+",""))),"")</f>
        <v/>
      </c>
    </row>
    <row r="1701" spans="2:2" x14ac:dyDescent="0.25">
      <c r="B1701" s="464" t="str">
        <f>IFERROR(IF('Quantities Report'!A1700="","",VALUE(SUBSTITUTE('Quantities Report'!A1700,"+",""))),"")</f>
        <v/>
      </c>
    </row>
    <row r="1702" spans="2:2" x14ac:dyDescent="0.25">
      <c r="B1702" s="464" t="str">
        <f>IFERROR(IF('Quantities Report'!A1701="","",VALUE(SUBSTITUTE('Quantities Report'!A1701,"+",""))),"")</f>
        <v/>
      </c>
    </row>
    <row r="1703" spans="2:2" x14ac:dyDescent="0.25">
      <c r="B1703" s="464" t="str">
        <f>IFERROR(IF('Quantities Report'!A1702="","",VALUE(SUBSTITUTE('Quantities Report'!A1702,"+",""))),"")</f>
        <v/>
      </c>
    </row>
    <row r="1704" spans="2:2" x14ac:dyDescent="0.25">
      <c r="B1704" s="464" t="str">
        <f>IFERROR(IF('Quantities Report'!A1703="","",VALUE(SUBSTITUTE('Quantities Report'!A1703,"+",""))),"")</f>
        <v/>
      </c>
    </row>
    <row r="1705" spans="2:2" x14ac:dyDescent="0.25">
      <c r="B1705" s="464" t="str">
        <f>IFERROR(IF('Quantities Report'!A1704="","",VALUE(SUBSTITUTE('Quantities Report'!A1704,"+",""))),"")</f>
        <v/>
      </c>
    </row>
    <row r="1706" spans="2:2" x14ac:dyDescent="0.25">
      <c r="B1706" s="464" t="str">
        <f>IFERROR(IF('Quantities Report'!A1705="","",VALUE(SUBSTITUTE('Quantities Report'!A1705,"+",""))),"")</f>
        <v/>
      </c>
    </row>
    <row r="1707" spans="2:2" x14ac:dyDescent="0.25">
      <c r="B1707" s="464" t="str">
        <f>IFERROR(IF('Quantities Report'!A1706="","",VALUE(SUBSTITUTE('Quantities Report'!A1706,"+",""))),"")</f>
        <v/>
      </c>
    </row>
    <row r="1708" spans="2:2" x14ac:dyDescent="0.25">
      <c r="B1708" s="464" t="str">
        <f>IFERROR(IF('Quantities Report'!A1707="","",VALUE(SUBSTITUTE('Quantities Report'!A1707,"+",""))),"")</f>
        <v/>
      </c>
    </row>
    <row r="1709" spans="2:2" x14ac:dyDescent="0.25">
      <c r="B1709" s="464" t="str">
        <f>IFERROR(IF('Quantities Report'!A1708="","",VALUE(SUBSTITUTE('Quantities Report'!A1708,"+",""))),"")</f>
        <v/>
      </c>
    </row>
    <row r="1710" spans="2:2" x14ac:dyDescent="0.25">
      <c r="B1710" s="464" t="str">
        <f>IFERROR(IF('Quantities Report'!A1709="","",VALUE(SUBSTITUTE('Quantities Report'!A1709,"+",""))),"")</f>
        <v/>
      </c>
    </row>
    <row r="1711" spans="2:2" x14ac:dyDescent="0.25">
      <c r="B1711" s="464" t="str">
        <f>IFERROR(IF('Quantities Report'!A1710="","",VALUE(SUBSTITUTE('Quantities Report'!A1710,"+",""))),"")</f>
        <v/>
      </c>
    </row>
    <row r="1712" spans="2:2" x14ac:dyDescent="0.25">
      <c r="B1712" s="464" t="str">
        <f>IFERROR(IF('Quantities Report'!A1711="","",VALUE(SUBSTITUTE('Quantities Report'!A1711,"+",""))),"")</f>
        <v/>
      </c>
    </row>
    <row r="1713" spans="2:2" x14ac:dyDescent="0.25">
      <c r="B1713" s="464" t="str">
        <f>IFERROR(IF('Quantities Report'!A1712="","",VALUE(SUBSTITUTE('Quantities Report'!A1712,"+",""))),"")</f>
        <v/>
      </c>
    </row>
    <row r="1714" spans="2:2" x14ac:dyDescent="0.25">
      <c r="B1714" s="464" t="str">
        <f>IFERROR(IF('Quantities Report'!A1713="","",VALUE(SUBSTITUTE('Quantities Report'!A1713,"+",""))),"")</f>
        <v/>
      </c>
    </row>
    <row r="1715" spans="2:2" x14ac:dyDescent="0.25">
      <c r="B1715" s="464" t="str">
        <f>IFERROR(IF('Quantities Report'!A1714="","",VALUE(SUBSTITUTE('Quantities Report'!A1714,"+",""))),"")</f>
        <v/>
      </c>
    </row>
    <row r="1716" spans="2:2" x14ac:dyDescent="0.25">
      <c r="B1716" s="464" t="str">
        <f>IFERROR(IF('Quantities Report'!A1715="","",VALUE(SUBSTITUTE('Quantities Report'!A1715,"+",""))),"")</f>
        <v/>
      </c>
    </row>
    <row r="1717" spans="2:2" x14ac:dyDescent="0.25">
      <c r="B1717" s="464" t="str">
        <f>IFERROR(IF('Quantities Report'!A1716="","",VALUE(SUBSTITUTE('Quantities Report'!A1716,"+",""))),"")</f>
        <v/>
      </c>
    </row>
    <row r="1718" spans="2:2" x14ac:dyDescent="0.25">
      <c r="B1718" s="464" t="str">
        <f>IFERROR(IF('Quantities Report'!A1717="","",VALUE(SUBSTITUTE('Quantities Report'!A1717,"+",""))),"")</f>
        <v/>
      </c>
    </row>
    <row r="1719" spans="2:2" x14ac:dyDescent="0.25">
      <c r="B1719" s="464" t="str">
        <f>IFERROR(IF('Quantities Report'!A1718="","",VALUE(SUBSTITUTE('Quantities Report'!A1718,"+",""))),"")</f>
        <v/>
      </c>
    </row>
    <row r="1720" spans="2:2" x14ac:dyDescent="0.25">
      <c r="B1720" s="464" t="str">
        <f>IFERROR(IF('Quantities Report'!A1719="","",VALUE(SUBSTITUTE('Quantities Report'!A1719,"+",""))),"")</f>
        <v/>
      </c>
    </row>
    <row r="1721" spans="2:2" x14ac:dyDescent="0.25">
      <c r="B1721" s="464" t="str">
        <f>IFERROR(IF('Quantities Report'!A1720="","",VALUE(SUBSTITUTE('Quantities Report'!A1720,"+",""))),"")</f>
        <v/>
      </c>
    </row>
    <row r="1722" spans="2:2" x14ac:dyDescent="0.25">
      <c r="B1722" s="464" t="str">
        <f>IFERROR(IF('Quantities Report'!A1721="","",VALUE(SUBSTITUTE('Quantities Report'!A1721,"+",""))),"")</f>
        <v/>
      </c>
    </row>
    <row r="1723" spans="2:2" x14ac:dyDescent="0.25">
      <c r="B1723" s="464" t="str">
        <f>IFERROR(IF('Quantities Report'!A1722="","",VALUE(SUBSTITUTE('Quantities Report'!A1722,"+",""))),"")</f>
        <v/>
      </c>
    </row>
    <row r="1724" spans="2:2" x14ac:dyDescent="0.25">
      <c r="B1724" s="464" t="str">
        <f>IFERROR(IF('Quantities Report'!A1723="","",VALUE(SUBSTITUTE('Quantities Report'!A1723,"+",""))),"")</f>
        <v/>
      </c>
    </row>
    <row r="1725" spans="2:2" x14ac:dyDescent="0.25">
      <c r="B1725" s="464" t="str">
        <f>IFERROR(IF('Quantities Report'!A1724="","",VALUE(SUBSTITUTE('Quantities Report'!A1724,"+",""))),"")</f>
        <v/>
      </c>
    </row>
    <row r="1726" spans="2:2" x14ac:dyDescent="0.25">
      <c r="B1726" s="464" t="str">
        <f>IFERROR(IF('Quantities Report'!A1725="","",VALUE(SUBSTITUTE('Quantities Report'!A1725,"+",""))),"")</f>
        <v/>
      </c>
    </row>
    <row r="1727" spans="2:2" x14ac:dyDescent="0.25">
      <c r="B1727" s="464" t="str">
        <f>IFERROR(IF('Quantities Report'!A1726="","",VALUE(SUBSTITUTE('Quantities Report'!A1726,"+",""))),"")</f>
        <v/>
      </c>
    </row>
    <row r="1728" spans="2:2" x14ac:dyDescent="0.25">
      <c r="B1728" s="464" t="str">
        <f>IFERROR(IF('Quantities Report'!A1727="","",VALUE(SUBSTITUTE('Quantities Report'!A1727,"+",""))),"")</f>
        <v/>
      </c>
    </row>
    <row r="1729" spans="2:2" x14ac:dyDescent="0.25">
      <c r="B1729" s="464" t="str">
        <f>IFERROR(IF('Quantities Report'!A1728="","",VALUE(SUBSTITUTE('Quantities Report'!A1728,"+",""))),"")</f>
        <v/>
      </c>
    </row>
    <row r="1730" spans="2:2" x14ac:dyDescent="0.25">
      <c r="B1730" s="464" t="str">
        <f>IFERROR(IF('Quantities Report'!A1729="","",VALUE(SUBSTITUTE('Quantities Report'!A1729,"+",""))),"")</f>
        <v/>
      </c>
    </row>
    <row r="1731" spans="2:2" x14ac:dyDescent="0.25">
      <c r="B1731" s="464" t="str">
        <f>IFERROR(IF('Quantities Report'!A1730="","",VALUE(SUBSTITUTE('Quantities Report'!A1730,"+",""))),"")</f>
        <v/>
      </c>
    </row>
    <row r="1732" spans="2:2" x14ac:dyDescent="0.25">
      <c r="B1732" s="464" t="str">
        <f>IFERROR(IF('Quantities Report'!A1731="","",VALUE(SUBSTITUTE('Quantities Report'!A1731,"+",""))),"")</f>
        <v/>
      </c>
    </row>
    <row r="1733" spans="2:2" x14ac:dyDescent="0.25">
      <c r="B1733" s="464" t="str">
        <f>IFERROR(IF('Quantities Report'!A1732="","",VALUE(SUBSTITUTE('Quantities Report'!A1732,"+",""))),"")</f>
        <v/>
      </c>
    </row>
    <row r="1734" spans="2:2" x14ac:dyDescent="0.25">
      <c r="B1734" s="464" t="str">
        <f>IFERROR(IF('Quantities Report'!A1733="","",VALUE(SUBSTITUTE('Quantities Report'!A1733,"+",""))),"")</f>
        <v/>
      </c>
    </row>
    <row r="1735" spans="2:2" x14ac:dyDescent="0.25">
      <c r="B1735" s="464" t="str">
        <f>IFERROR(IF('Quantities Report'!A1734="","",VALUE(SUBSTITUTE('Quantities Report'!A1734,"+",""))),"")</f>
        <v/>
      </c>
    </row>
    <row r="1736" spans="2:2" x14ac:dyDescent="0.25">
      <c r="B1736" s="464" t="str">
        <f>IFERROR(IF('Quantities Report'!A1735="","",VALUE(SUBSTITUTE('Quantities Report'!A1735,"+",""))),"")</f>
        <v/>
      </c>
    </row>
    <row r="1737" spans="2:2" x14ac:dyDescent="0.25">
      <c r="B1737" s="464" t="str">
        <f>IFERROR(IF('Quantities Report'!A1736="","",VALUE(SUBSTITUTE('Quantities Report'!A1736,"+",""))),"")</f>
        <v/>
      </c>
    </row>
    <row r="1738" spans="2:2" x14ac:dyDescent="0.25">
      <c r="B1738" s="464" t="str">
        <f>IFERROR(IF('Quantities Report'!A1737="","",VALUE(SUBSTITUTE('Quantities Report'!A1737,"+",""))),"")</f>
        <v/>
      </c>
    </row>
    <row r="1739" spans="2:2" x14ac:dyDescent="0.25">
      <c r="B1739" s="464" t="str">
        <f>IFERROR(IF('Quantities Report'!A1738="","",VALUE(SUBSTITUTE('Quantities Report'!A1738,"+",""))),"")</f>
        <v/>
      </c>
    </row>
    <row r="1740" spans="2:2" x14ac:dyDescent="0.25">
      <c r="B1740" s="464" t="str">
        <f>IFERROR(IF('Quantities Report'!A1739="","",VALUE(SUBSTITUTE('Quantities Report'!A1739,"+",""))),"")</f>
        <v/>
      </c>
    </row>
    <row r="1741" spans="2:2" x14ac:dyDescent="0.25">
      <c r="B1741" s="464" t="str">
        <f>IFERROR(IF('Quantities Report'!A1740="","",VALUE(SUBSTITUTE('Quantities Report'!A1740,"+",""))),"")</f>
        <v/>
      </c>
    </row>
    <row r="1742" spans="2:2" x14ac:dyDescent="0.25">
      <c r="B1742" s="464" t="str">
        <f>IFERROR(IF('Quantities Report'!A1741="","",VALUE(SUBSTITUTE('Quantities Report'!A1741,"+",""))),"")</f>
        <v/>
      </c>
    </row>
    <row r="1743" spans="2:2" x14ac:dyDescent="0.25">
      <c r="B1743" s="464" t="str">
        <f>IFERROR(IF('Quantities Report'!A1742="","",VALUE(SUBSTITUTE('Quantities Report'!A1742,"+",""))),"")</f>
        <v/>
      </c>
    </row>
    <row r="1744" spans="2:2" x14ac:dyDescent="0.25">
      <c r="B1744" s="464" t="str">
        <f>IFERROR(IF('Quantities Report'!A1743="","",VALUE(SUBSTITUTE('Quantities Report'!A1743,"+",""))),"")</f>
        <v/>
      </c>
    </row>
    <row r="1745" spans="2:2" x14ac:dyDescent="0.25">
      <c r="B1745" s="464" t="str">
        <f>IFERROR(IF('Quantities Report'!A1744="","",VALUE(SUBSTITUTE('Quantities Report'!A1744,"+",""))),"")</f>
        <v/>
      </c>
    </row>
    <row r="1746" spans="2:2" x14ac:dyDescent="0.25">
      <c r="B1746" s="464" t="str">
        <f>IFERROR(IF('Quantities Report'!A1745="","",VALUE(SUBSTITUTE('Quantities Report'!A1745,"+",""))),"")</f>
        <v/>
      </c>
    </row>
    <row r="1747" spans="2:2" x14ac:dyDescent="0.25">
      <c r="B1747" s="464" t="str">
        <f>IFERROR(IF('Quantities Report'!A1746="","",VALUE(SUBSTITUTE('Quantities Report'!A1746,"+",""))),"")</f>
        <v/>
      </c>
    </row>
    <row r="1748" spans="2:2" x14ac:dyDescent="0.25">
      <c r="B1748" s="464" t="str">
        <f>IFERROR(IF('Quantities Report'!A1747="","",VALUE(SUBSTITUTE('Quantities Report'!A1747,"+",""))),"")</f>
        <v/>
      </c>
    </row>
    <row r="1749" spans="2:2" x14ac:dyDescent="0.25">
      <c r="B1749" s="464" t="str">
        <f>IFERROR(IF('Quantities Report'!A1748="","",VALUE(SUBSTITUTE('Quantities Report'!A1748,"+",""))),"")</f>
        <v/>
      </c>
    </row>
    <row r="1750" spans="2:2" x14ac:dyDescent="0.25">
      <c r="B1750" s="464" t="str">
        <f>IFERROR(IF('Quantities Report'!A1749="","",VALUE(SUBSTITUTE('Quantities Report'!A1749,"+",""))),"")</f>
        <v/>
      </c>
    </row>
    <row r="1751" spans="2:2" x14ac:dyDescent="0.25">
      <c r="B1751" s="464" t="str">
        <f>IFERROR(IF('Quantities Report'!A1750="","",VALUE(SUBSTITUTE('Quantities Report'!A1750,"+",""))),"")</f>
        <v/>
      </c>
    </row>
    <row r="1752" spans="2:2" x14ac:dyDescent="0.25">
      <c r="B1752" s="464" t="str">
        <f>IFERROR(IF('Quantities Report'!A1751="","",VALUE(SUBSTITUTE('Quantities Report'!A1751,"+",""))),"")</f>
        <v/>
      </c>
    </row>
    <row r="1753" spans="2:2" x14ac:dyDescent="0.25">
      <c r="B1753" s="464" t="str">
        <f>IFERROR(IF('Quantities Report'!A1752="","",VALUE(SUBSTITUTE('Quantities Report'!A1752,"+",""))),"")</f>
        <v/>
      </c>
    </row>
    <row r="1754" spans="2:2" x14ac:dyDescent="0.25">
      <c r="B1754" s="464" t="str">
        <f>IFERROR(IF('Quantities Report'!A1753="","",VALUE(SUBSTITUTE('Quantities Report'!A1753,"+",""))),"")</f>
        <v/>
      </c>
    </row>
    <row r="1755" spans="2:2" x14ac:dyDescent="0.25">
      <c r="B1755" s="464" t="str">
        <f>IFERROR(IF('Quantities Report'!A1754="","",VALUE(SUBSTITUTE('Quantities Report'!A1754,"+",""))),"")</f>
        <v/>
      </c>
    </row>
    <row r="1756" spans="2:2" x14ac:dyDescent="0.25">
      <c r="B1756" s="464" t="str">
        <f>IFERROR(IF('Quantities Report'!A1755="","",VALUE(SUBSTITUTE('Quantities Report'!A1755,"+",""))),"")</f>
        <v/>
      </c>
    </row>
    <row r="1757" spans="2:2" x14ac:dyDescent="0.25">
      <c r="B1757" s="464" t="str">
        <f>IFERROR(IF('Quantities Report'!A1756="","",VALUE(SUBSTITUTE('Quantities Report'!A1756,"+",""))),"")</f>
        <v/>
      </c>
    </row>
    <row r="1758" spans="2:2" x14ac:dyDescent="0.25">
      <c r="B1758" s="464" t="str">
        <f>IFERROR(IF('Quantities Report'!A1757="","",VALUE(SUBSTITUTE('Quantities Report'!A1757,"+",""))),"")</f>
        <v/>
      </c>
    </row>
    <row r="1759" spans="2:2" x14ac:dyDescent="0.25">
      <c r="B1759" s="464" t="str">
        <f>IFERROR(IF('Quantities Report'!A1758="","",VALUE(SUBSTITUTE('Quantities Report'!A1758,"+",""))),"")</f>
        <v/>
      </c>
    </row>
    <row r="1760" spans="2:2" x14ac:dyDescent="0.25">
      <c r="B1760" s="464" t="str">
        <f>IFERROR(IF('Quantities Report'!A1759="","",VALUE(SUBSTITUTE('Quantities Report'!A1759,"+",""))),"")</f>
        <v/>
      </c>
    </row>
    <row r="1761" spans="2:2" x14ac:dyDescent="0.25">
      <c r="B1761" s="464" t="str">
        <f>IFERROR(IF('Quantities Report'!A1760="","",VALUE(SUBSTITUTE('Quantities Report'!A1760,"+",""))),"")</f>
        <v/>
      </c>
    </row>
    <row r="1762" spans="2:2" x14ac:dyDescent="0.25">
      <c r="B1762" s="464" t="str">
        <f>IFERROR(IF('Quantities Report'!A1761="","",VALUE(SUBSTITUTE('Quantities Report'!A1761,"+",""))),"")</f>
        <v/>
      </c>
    </row>
    <row r="1763" spans="2:2" x14ac:dyDescent="0.25">
      <c r="B1763" s="464" t="str">
        <f>IFERROR(IF('Quantities Report'!A1762="","",VALUE(SUBSTITUTE('Quantities Report'!A1762,"+",""))),"")</f>
        <v/>
      </c>
    </row>
    <row r="1764" spans="2:2" x14ac:dyDescent="0.25">
      <c r="B1764" s="464" t="str">
        <f>IFERROR(IF('Quantities Report'!A1763="","",VALUE(SUBSTITUTE('Quantities Report'!A1763,"+",""))),"")</f>
        <v/>
      </c>
    </row>
    <row r="1765" spans="2:2" x14ac:dyDescent="0.25">
      <c r="B1765" s="464" t="str">
        <f>IFERROR(IF('Quantities Report'!A1764="","",VALUE(SUBSTITUTE('Quantities Report'!A1764,"+",""))),"")</f>
        <v/>
      </c>
    </row>
    <row r="1766" spans="2:2" x14ac:dyDescent="0.25">
      <c r="B1766" s="464" t="str">
        <f>IFERROR(IF('Quantities Report'!A1765="","",VALUE(SUBSTITUTE('Quantities Report'!A1765,"+",""))),"")</f>
        <v/>
      </c>
    </row>
    <row r="1767" spans="2:2" x14ac:dyDescent="0.25">
      <c r="B1767" s="464" t="str">
        <f>IFERROR(IF('Quantities Report'!A1766="","",VALUE(SUBSTITUTE('Quantities Report'!A1766,"+",""))),"")</f>
        <v/>
      </c>
    </row>
    <row r="1768" spans="2:2" x14ac:dyDescent="0.25">
      <c r="B1768" s="464" t="str">
        <f>IFERROR(IF('Quantities Report'!A1767="","",VALUE(SUBSTITUTE('Quantities Report'!A1767,"+",""))),"")</f>
        <v/>
      </c>
    </row>
    <row r="1769" spans="2:2" x14ac:dyDescent="0.25">
      <c r="B1769" s="464" t="str">
        <f>IFERROR(IF('Quantities Report'!A1768="","",VALUE(SUBSTITUTE('Quantities Report'!A1768,"+",""))),"")</f>
        <v/>
      </c>
    </row>
    <row r="1770" spans="2:2" x14ac:dyDescent="0.25">
      <c r="B1770" s="464" t="str">
        <f>IFERROR(IF('Quantities Report'!A1769="","",VALUE(SUBSTITUTE('Quantities Report'!A1769,"+",""))),"")</f>
        <v/>
      </c>
    </row>
    <row r="1771" spans="2:2" x14ac:dyDescent="0.25">
      <c r="B1771" s="464" t="str">
        <f>IFERROR(IF('Quantities Report'!A1770="","",VALUE(SUBSTITUTE('Quantities Report'!A1770,"+",""))),"")</f>
        <v/>
      </c>
    </row>
    <row r="1772" spans="2:2" x14ac:dyDescent="0.25">
      <c r="B1772" s="464" t="str">
        <f>IFERROR(IF('Quantities Report'!A1771="","",VALUE(SUBSTITUTE('Quantities Report'!A1771,"+",""))),"")</f>
        <v/>
      </c>
    </row>
    <row r="1773" spans="2:2" x14ac:dyDescent="0.25">
      <c r="B1773" s="464" t="str">
        <f>IFERROR(IF('Quantities Report'!A1772="","",VALUE(SUBSTITUTE('Quantities Report'!A1772,"+",""))),"")</f>
        <v/>
      </c>
    </row>
    <row r="1774" spans="2:2" x14ac:dyDescent="0.25">
      <c r="B1774" s="464" t="str">
        <f>IFERROR(IF('Quantities Report'!A1773="","",VALUE(SUBSTITUTE('Quantities Report'!A1773,"+",""))),"")</f>
        <v/>
      </c>
    </row>
    <row r="1775" spans="2:2" x14ac:dyDescent="0.25">
      <c r="B1775" s="464" t="str">
        <f>IFERROR(IF('Quantities Report'!A1774="","",VALUE(SUBSTITUTE('Quantities Report'!A1774,"+",""))),"")</f>
        <v/>
      </c>
    </row>
    <row r="1776" spans="2:2" x14ac:dyDescent="0.25">
      <c r="B1776" s="464" t="str">
        <f>IFERROR(IF('Quantities Report'!A1775="","",VALUE(SUBSTITUTE('Quantities Report'!A1775,"+",""))),"")</f>
        <v/>
      </c>
    </row>
    <row r="1777" spans="2:2" x14ac:dyDescent="0.25">
      <c r="B1777" s="464" t="str">
        <f>IFERROR(IF('Quantities Report'!A1776="","",VALUE(SUBSTITUTE('Quantities Report'!A1776,"+",""))),"")</f>
        <v/>
      </c>
    </row>
    <row r="1778" spans="2:2" x14ac:dyDescent="0.25">
      <c r="B1778" s="464" t="str">
        <f>IFERROR(IF('Quantities Report'!A1777="","",VALUE(SUBSTITUTE('Quantities Report'!A1777,"+",""))),"")</f>
        <v/>
      </c>
    </row>
    <row r="1779" spans="2:2" x14ac:dyDescent="0.25">
      <c r="B1779" s="464" t="str">
        <f>IFERROR(IF('Quantities Report'!A1778="","",VALUE(SUBSTITUTE('Quantities Report'!A1778,"+",""))),"")</f>
        <v/>
      </c>
    </row>
    <row r="1780" spans="2:2" x14ac:dyDescent="0.25">
      <c r="B1780" s="464" t="str">
        <f>IFERROR(IF('Quantities Report'!A1779="","",VALUE(SUBSTITUTE('Quantities Report'!A1779,"+",""))),"")</f>
        <v/>
      </c>
    </row>
    <row r="1781" spans="2:2" x14ac:dyDescent="0.25">
      <c r="B1781" s="464" t="str">
        <f>IFERROR(IF('Quantities Report'!A1780="","",VALUE(SUBSTITUTE('Quantities Report'!A1780,"+",""))),"")</f>
        <v/>
      </c>
    </row>
    <row r="1782" spans="2:2" x14ac:dyDescent="0.25">
      <c r="B1782" s="464" t="str">
        <f>IFERROR(IF('Quantities Report'!A1781="","",VALUE(SUBSTITUTE('Quantities Report'!A1781,"+",""))),"")</f>
        <v/>
      </c>
    </row>
    <row r="1783" spans="2:2" x14ac:dyDescent="0.25">
      <c r="B1783" s="464" t="str">
        <f>IFERROR(IF('Quantities Report'!A1782="","",VALUE(SUBSTITUTE('Quantities Report'!A1782,"+",""))),"")</f>
        <v/>
      </c>
    </row>
    <row r="1784" spans="2:2" x14ac:dyDescent="0.25">
      <c r="B1784" s="464" t="str">
        <f>IFERROR(IF('Quantities Report'!A1783="","",VALUE(SUBSTITUTE('Quantities Report'!A1783,"+",""))),"")</f>
        <v/>
      </c>
    </row>
    <row r="1785" spans="2:2" x14ac:dyDescent="0.25">
      <c r="B1785" s="464" t="str">
        <f>IFERROR(IF('Quantities Report'!A1784="","",VALUE(SUBSTITUTE('Quantities Report'!A1784,"+",""))),"")</f>
        <v/>
      </c>
    </row>
    <row r="1786" spans="2:2" x14ac:dyDescent="0.25">
      <c r="B1786" s="464" t="str">
        <f>IFERROR(IF('Quantities Report'!A1785="","",VALUE(SUBSTITUTE('Quantities Report'!A1785,"+",""))),"")</f>
        <v/>
      </c>
    </row>
    <row r="1787" spans="2:2" x14ac:dyDescent="0.25">
      <c r="B1787" s="464" t="str">
        <f>IFERROR(IF('Quantities Report'!A1786="","",VALUE(SUBSTITUTE('Quantities Report'!A1786,"+",""))),"")</f>
        <v/>
      </c>
    </row>
    <row r="1788" spans="2:2" x14ac:dyDescent="0.25">
      <c r="B1788" s="464" t="str">
        <f>IFERROR(IF('Quantities Report'!A1787="","",VALUE(SUBSTITUTE('Quantities Report'!A1787,"+",""))),"")</f>
        <v/>
      </c>
    </row>
    <row r="1789" spans="2:2" x14ac:dyDescent="0.25">
      <c r="B1789" s="464" t="str">
        <f>IFERROR(IF('Quantities Report'!A1788="","",VALUE(SUBSTITUTE('Quantities Report'!A1788,"+",""))),"")</f>
        <v/>
      </c>
    </row>
    <row r="1790" spans="2:2" x14ac:dyDescent="0.25">
      <c r="B1790" s="464" t="str">
        <f>IFERROR(IF('Quantities Report'!A1789="","",VALUE(SUBSTITUTE('Quantities Report'!A1789,"+",""))),"")</f>
        <v/>
      </c>
    </row>
    <row r="1791" spans="2:2" x14ac:dyDescent="0.25">
      <c r="B1791" s="464" t="str">
        <f>IFERROR(IF('Quantities Report'!A1790="","",VALUE(SUBSTITUTE('Quantities Report'!A1790,"+",""))),"")</f>
        <v/>
      </c>
    </row>
    <row r="1792" spans="2:2" x14ac:dyDescent="0.25">
      <c r="B1792" s="464" t="str">
        <f>IFERROR(IF('Quantities Report'!A1791="","",VALUE(SUBSTITUTE('Quantities Report'!A1791,"+",""))),"")</f>
        <v/>
      </c>
    </row>
    <row r="1793" spans="2:2" x14ac:dyDescent="0.25">
      <c r="B1793" s="464" t="str">
        <f>IFERROR(IF('Quantities Report'!A1792="","",VALUE(SUBSTITUTE('Quantities Report'!A1792,"+",""))),"")</f>
        <v/>
      </c>
    </row>
    <row r="1794" spans="2:2" x14ac:dyDescent="0.25">
      <c r="B1794" s="464" t="str">
        <f>IFERROR(IF('Quantities Report'!A1793="","",VALUE(SUBSTITUTE('Quantities Report'!A1793,"+",""))),"")</f>
        <v/>
      </c>
    </row>
    <row r="1795" spans="2:2" x14ac:dyDescent="0.25">
      <c r="B1795" s="464" t="str">
        <f>IFERROR(IF('Quantities Report'!A1794="","",VALUE(SUBSTITUTE('Quantities Report'!A1794,"+",""))),"")</f>
        <v/>
      </c>
    </row>
    <row r="1796" spans="2:2" x14ac:dyDescent="0.25">
      <c r="B1796" s="464" t="str">
        <f>IFERROR(IF('Quantities Report'!A1795="","",VALUE(SUBSTITUTE('Quantities Report'!A1795,"+",""))),"")</f>
        <v/>
      </c>
    </row>
    <row r="1797" spans="2:2" x14ac:dyDescent="0.25">
      <c r="B1797" s="464" t="str">
        <f>IFERROR(IF('Quantities Report'!A1796="","",VALUE(SUBSTITUTE('Quantities Report'!A1796,"+",""))),"")</f>
        <v/>
      </c>
    </row>
    <row r="1798" spans="2:2" x14ac:dyDescent="0.25">
      <c r="B1798" s="464" t="str">
        <f>IFERROR(IF('Quantities Report'!A1797="","",VALUE(SUBSTITUTE('Quantities Report'!A1797,"+",""))),"")</f>
        <v/>
      </c>
    </row>
    <row r="1799" spans="2:2" x14ac:dyDescent="0.25">
      <c r="B1799" s="464" t="str">
        <f>IFERROR(IF('Quantities Report'!A1798="","",VALUE(SUBSTITUTE('Quantities Report'!A1798,"+",""))),"")</f>
        <v/>
      </c>
    </row>
    <row r="1800" spans="2:2" x14ac:dyDescent="0.25">
      <c r="B1800" s="464" t="str">
        <f>IFERROR(IF('Quantities Report'!A1799="","",VALUE(SUBSTITUTE('Quantities Report'!A1799,"+",""))),"")</f>
        <v/>
      </c>
    </row>
    <row r="1801" spans="2:2" x14ac:dyDescent="0.25">
      <c r="B1801" s="464" t="str">
        <f>IFERROR(IF('Quantities Report'!A1800="","",VALUE(SUBSTITUTE('Quantities Report'!A1800,"+",""))),"")</f>
        <v/>
      </c>
    </row>
    <row r="1802" spans="2:2" x14ac:dyDescent="0.25">
      <c r="B1802" s="464" t="str">
        <f>IFERROR(IF('Quantities Report'!A1801="","",VALUE(SUBSTITUTE('Quantities Report'!A1801,"+",""))),"")</f>
        <v/>
      </c>
    </row>
    <row r="1803" spans="2:2" x14ac:dyDescent="0.25">
      <c r="B1803" s="464" t="str">
        <f>IFERROR(IF('Quantities Report'!A1802="","",VALUE(SUBSTITUTE('Quantities Report'!A1802,"+",""))),"")</f>
        <v/>
      </c>
    </row>
    <row r="1804" spans="2:2" x14ac:dyDescent="0.25">
      <c r="B1804" s="464" t="str">
        <f>IFERROR(IF('Quantities Report'!A1803="","",VALUE(SUBSTITUTE('Quantities Report'!A1803,"+",""))),"")</f>
        <v/>
      </c>
    </row>
    <row r="1805" spans="2:2" x14ac:dyDescent="0.25">
      <c r="B1805" s="464" t="str">
        <f>IFERROR(IF('Quantities Report'!A1804="","",VALUE(SUBSTITUTE('Quantities Report'!A1804,"+",""))),"")</f>
        <v/>
      </c>
    </row>
    <row r="1806" spans="2:2" x14ac:dyDescent="0.25">
      <c r="B1806" s="464" t="str">
        <f>IFERROR(IF('Quantities Report'!A1805="","",VALUE(SUBSTITUTE('Quantities Report'!A1805,"+",""))),"")</f>
        <v/>
      </c>
    </row>
    <row r="1807" spans="2:2" x14ac:dyDescent="0.25">
      <c r="B1807" s="464" t="str">
        <f>IFERROR(IF('Quantities Report'!A1806="","",VALUE(SUBSTITUTE('Quantities Report'!A1806,"+",""))),"")</f>
        <v/>
      </c>
    </row>
    <row r="1808" spans="2:2" x14ac:dyDescent="0.25">
      <c r="B1808" s="464" t="str">
        <f>IFERROR(IF('Quantities Report'!A1807="","",VALUE(SUBSTITUTE('Quantities Report'!A1807,"+",""))),"")</f>
        <v/>
      </c>
    </row>
    <row r="1809" spans="2:2" x14ac:dyDescent="0.25">
      <c r="B1809" s="464" t="str">
        <f>IFERROR(IF('Quantities Report'!A1808="","",VALUE(SUBSTITUTE('Quantities Report'!A1808,"+",""))),"")</f>
        <v/>
      </c>
    </row>
    <row r="1810" spans="2:2" x14ac:dyDescent="0.25">
      <c r="B1810" s="464" t="str">
        <f>IFERROR(IF('Quantities Report'!A1809="","",VALUE(SUBSTITUTE('Quantities Report'!A1809,"+",""))),"")</f>
        <v/>
      </c>
    </row>
    <row r="1811" spans="2:2" x14ac:dyDescent="0.25">
      <c r="B1811" s="464" t="str">
        <f>IFERROR(IF('Quantities Report'!A1810="","",VALUE(SUBSTITUTE('Quantities Report'!A1810,"+",""))),"")</f>
        <v/>
      </c>
    </row>
    <row r="1812" spans="2:2" x14ac:dyDescent="0.25">
      <c r="B1812" s="464" t="str">
        <f>IFERROR(IF('Quantities Report'!A1811="","",VALUE(SUBSTITUTE('Quantities Report'!A1811,"+",""))),"")</f>
        <v/>
      </c>
    </row>
    <row r="1813" spans="2:2" x14ac:dyDescent="0.25">
      <c r="B1813" s="464" t="str">
        <f>IFERROR(IF('Quantities Report'!A1812="","",VALUE(SUBSTITUTE('Quantities Report'!A1812,"+",""))),"")</f>
        <v/>
      </c>
    </row>
    <row r="1814" spans="2:2" x14ac:dyDescent="0.25">
      <c r="B1814" s="464" t="str">
        <f>IFERROR(IF('Quantities Report'!A1813="","",VALUE(SUBSTITUTE('Quantities Report'!A1813,"+",""))),"")</f>
        <v/>
      </c>
    </row>
    <row r="1815" spans="2:2" x14ac:dyDescent="0.25">
      <c r="B1815" s="464" t="str">
        <f>IFERROR(IF('Quantities Report'!A1814="","",VALUE(SUBSTITUTE('Quantities Report'!A1814,"+",""))),"")</f>
        <v/>
      </c>
    </row>
    <row r="1816" spans="2:2" x14ac:dyDescent="0.25">
      <c r="B1816" s="464" t="str">
        <f>IFERROR(IF('Quantities Report'!A1815="","",VALUE(SUBSTITUTE('Quantities Report'!A1815,"+",""))),"")</f>
        <v/>
      </c>
    </row>
    <row r="1817" spans="2:2" x14ac:dyDescent="0.25">
      <c r="B1817" s="464" t="str">
        <f>IFERROR(IF('Quantities Report'!A1816="","",VALUE(SUBSTITUTE('Quantities Report'!A1816,"+",""))),"")</f>
        <v/>
      </c>
    </row>
    <row r="1818" spans="2:2" x14ac:dyDescent="0.25">
      <c r="B1818" s="464" t="str">
        <f>IFERROR(IF('Quantities Report'!A1817="","",VALUE(SUBSTITUTE('Quantities Report'!A1817,"+",""))),"")</f>
        <v/>
      </c>
    </row>
    <row r="1819" spans="2:2" x14ac:dyDescent="0.25">
      <c r="B1819" s="464" t="str">
        <f>IFERROR(IF('Quantities Report'!A1818="","",VALUE(SUBSTITUTE('Quantities Report'!A1818,"+",""))),"")</f>
        <v/>
      </c>
    </row>
    <row r="1820" spans="2:2" x14ac:dyDescent="0.25">
      <c r="B1820" s="464" t="str">
        <f>IFERROR(IF('Quantities Report'!A1819="","",VALUE(SUBSTITUTE('Quantities Report'!A1819,"+",""))),"")</f>
        <v/>
      </c>
    </row>
    <row r="1821" spans="2:2" x14ac:dyDescent="0.25">
      <c r="B1821" s="464" t="str">
        <f>IFERROR(IF('Quantities Report'!A1820="","",VALUE(SUBSTITUTE('Quantities Report'!A1820,"+",""))),"")</f>
        <v/>
      </c>
    </row>
    <row r="1822" spans="2:2" x14ac:dyDescent="0.25">
      <c r="B1822" s="464" t="str">
        <f>IFERROR(IF('Quantities Report'!A1821="","",VALUE(SUBSTITUTE('Quantities Report'!A1821,"+",""))),"")</f>
        <v/>
      </c>
    </row>
    <row r="1823" spans="2:2" x14ac:dyDescent="0.25">
      <c r="B1823" s="464" t="str">
        <f>IFERROR(IF('Quantities Report'!A1822="","",VALUE(SUBSTITUTE('Quantities Report'!A1822,"+",""))),"")</f>
        <v/>
      </c>
    </row>
    <row r="1824" spans="2:2" x14ac:dyDescent="0.25">
      <c r="B1824" s="464" t="str">
        <f>IFERROR(IF('Quantities Report'!A1823="","",VALUE(SUBSTITUTE('Quantities Report'!A1823,"+",""))),"")</f>
        <v/>
      </c>
    </row>
    <row r="1825" spans="2:2" x14ac:dyDescent="0.25">
      <c r="B1825" s="464" t="str">
        <f>IFERROR(IF('Quantities Report'!A1824="","",VALUE(SUBSTITUTE('Quantities Report'!A1824,"+",""))),"")</f>
        <v/>
      </c>
    </row>
    <row r="1826" spans="2:2" x14ac:dyDescent="0.25">
      <c r="B1826" s="464" t="str">
        <f>IFERROR(IF('Quantities Report'!A1825="","",VALUE(SUBSTITUTE('Quantities Report'!A1825,"+",""))),"")</f>
        <v/>
      </c>
    </row>
    <row r="1827" spans="2:2" x14ac:dyDescent="0.25">
      <c r="B1827" s="464" t="str">
        <f>IFERROR(IF('Quantities Report'!A1826="","",VALUE(SUBSTITUTE('Quantities Report'!A1826,"+",""))),"")</f>
        <v/>
      </c>
    </row>
    <row r="1828" spans="2:2" x14ac:dyDescent="0.25">
      <c r="B1828" s="464" t="str">
        <f>IFERROR(IF('Quantities Report'!A1827="","",VALUE(SUBSTITUTE('Quantities Report'!A1827,"+",""))),"")</f>
        <v/>
      </c>
    </row>
    <row r="1829" spans="2:2" x14ac:dyDescent="0.25">
      <c r="B1829" s="464" t="str">
        <f>IFERROR(IF('Quantities Report'!A1828="","",VALUE(SUBSTITUTE('Quantities Report'!A1828,"+",""))),"")</f>
        <v/>
      </c>
    </row>
    <row r="1830" spans="2:2" x14ac:dyDescent="0.25">
      <c r="B1830" s="464" t="str">
        <f>IFERROR(IF('Quantities Report'!A1829="","",VALUE(SUBSTITUTE('Quantities Report'!A1829,"+",""))),"")</f>
        <v/>
      </c>
    </row>
    <row r="1831" spans="2:2" x14ac:dyDescent="0.25">
      <c r="B1831" s="464" t="str">
        <f>IFERROR(IF('Quantities Report'!A1830="","",VALUE(SUBSTITUTE('Quantities Report'!A1830,"+",""))),"")</f>
        <v/>
      </c>
    </row>
    <row r="1832" spans="2:2" x14ac:dyDescent="0.25">
      <c r="B1832" s="464" t="str">
        <f>IFERROR(IF('Quantities Report'!A1831="","",VALUE(SUBSTITUTE('Quantities Report'!A1831,"+",""))),"")</f>
        <v/>
      </c>
    </row>
    <row r="1833" spans="2:2" x14ac:dyDescent="0.25">
      <c r="B1833" s="464" t="str">
        <f>IFERROR(IF('Quantities Report'!A1832="","",VALUE(SUBSTITUTE('Quantities Report'!A1832,"+",""))),"")</f>
        <v/>
      </c>
    </row>
    <row r="1834" spans="2:2" x14ac:dyDescent="0.25">
      <c r="B1834" s="464" t="str">
        <f>IFERROR(IF('Quantities Report'!A1833="","",VALUE(SUBSTITUTE('Quantities Report'!A1833,"+",""))),"")</f>
        <v/>
      </c>
    </row>
    <row r="1835" spans="2:2" x14ac:dyDescent="0.25">
      <c r="B1835" s="464" t="str">
        <f>IFERROR(IF('Quantities Report'!A1834="","",VALUE(SUBSTITUTE('Quantities Report'!A1834,"+",""))),"")</f>
        <v/>
      </c>
    </row>
    <row r="1836" spans="2:2" x14ac:dyDescent="0.25">
      <c r="B1836" s="464" t="str">
        <f>IFERROR(IF('Quantities Report'!A1835="","",VALUE(SUBSTITUTE('Quantities Report'!A1835,"+",""))),"")</f>
        <v/>
      </c>
    </row>
    <row r="1837" spans="2:2" x14ac:dyDescent="0.25">
      <c r="B1837" s="464" t="str">
        <f>IFERROR(IF('Quantities Report'!A1836="","",VALUE(SUBSTITUTE('Quantities Report'!A1836,"+",""))),"")</f>
        <v/>
      </c>
    </row>
    <row r="1838" spans="2:2" x14ac:dyDescent="0.25">
      <c r="B1838" s="464" t="str">
        <f>IFERROR(IF('Quantities Report'!A1837="","",VALUE(SUBSTITUTE('Quantities Report'!A1837,"+",""))),"")</f>
        <v/>
      </c>
    </row>
    <row r="1839" spans="2:2" x14ac:dyDescent="0.25">
      <c r="B1839" s="464" t="str">
        <f>IFERROR(IF('Quantities Report'!A1838="","",VALUE(SUBSTITUTE('Quantities Report'!A1838,"+",""))),"")</f>
        <v/>
      </c>
    </row>
    <row r="1840" spans="2:2" x14ac:dyDescent="0.25">
      <c r="B1840" s="464" t="str">
        <f>IFERROR(IF('Quantities Report'!A1839="","",VALUE(SUBSTITUTE('Quantities Report'!A1839,"+",""))),"")</f>
        <v/>
      </c>
    </row>
    <row r="1841" spans="2:2" x14ac:dyDescent="0.25">
      <c r="B1841" s="464" t="str">
        <f>IFERROR(IF('Quantities Report'!A1840="","",VALUE(SUBSTITUTE('Quantities Report'!A1840,"+",""))),"")</f>
        <v/>
      </c>
    </row>
    <row r="1842" spans="2:2" x14ac:dyDescent="0.25">
      <c r="B1842" s="464" t="str">
        <f>IFERROR(IF('Quantities Report'!A1841="","",VALUE(SUBSTITUTE('Quantities Report'!A1841,"+",""))),"")</f>
        <v/>
      </c>
    </row>
    <row r="1843" spans="2:2" x14ac:dyDescent="0.25">
      <c r="B1843" s="464" t="str">
        <f>IFERROR(IF('Quantities Report'!A1842="","",VALUE(SUBSTITUTE('Quantities Report'!A1842,"+",""))),"")</f>
        <v/>
      </c>
    </row>
    <row r="1844" spans="2:2" x14ac:dyDescent="0.25">
      <c r="B1844" s="464" t="str">
        <f>IFERROR(IF('Quantities Report'!A1843="","",VALUE(SUBSTITUTE('Quantities Report'!A1843,"+",""))),"")</f>
        <v/>
      </c>
    </row>
    <row r="1845" spans="2:2" x14ac:dyDescent="0.25">
      <c r="B1845" s="464" t="str">
        <f>IFERROR(IF('Quantities Report'!A1844="","",VALUE(SUBSTITUTE('Quantities Report'!A1844,"+",""))),"")</f>
        <v/>
      </c>
    </row>
    <row r="1846" spans="2:2" x14ac:dyDescent="0.25">
      <c r="B1846" s="464" t="str">
        <f>IFERROR(IF('Quantities Report'!A1845="","",VALUE(SUBSTITUTE('Quantities Report'!A1845,"+",""))),"")</f>
        <v/>
      </c>
    </row>
    <row r="1847" spans="2:2" x14ac:dyDescent="0.25">
      <c r="B1847" s="464" t="str">
        <f>IFERROR(IF('Quantities Report'!A1846="","",VALUE(SUBSTITUTE('Quantities Report'!A1846,"+",""))),"")</f>
        <v/>
      </c>
    </row>
    <row r="1848" spans="2:2" x14ac:dyDescent="0.25">
      <c r="B1848" s="464" t="str">
        <f>IFERROR(IF('Quantities Report'!A1847="","",VALUE(SUBSTITUTE('Quantities Report'!A1847,"+",""))),"")</f>
        <v/>
      </c>
    </row>
    <row r="1849" spans="2:2" x14ac:dyDescent="0.25">
      <c r="B1849" s="464" t="str">
        <f>IFERROR(IF('Quantities Report'!A1848="","",VALUE(SUBSTITUTE('Quantities Report'!A1848,"+",""))),"")</f>
        <v/>
      </c>
    </row>
    <row r="1850" spans="2:2" x14ac:dyDescent="0.25">
      <c r="B1850" s="464" t="str">
        <f>IFERROR(IF('Quantities Report'!A1849="","",VALUE(SUBSTITUTE('Quantities Report'!A1849,"+",""))),"")</f>
        <v/>
      </c>
    </row>
    <row r="1851" spans="2:2" x14ac:dyDescent="0.25">
      <c r="B1851" s="464" t="str">
        <f>IFERROR(IF('Quantities Report'!A1850="","",VALUE(SUBSTITUTE('Quantities Report'!A1850,"+",""))),"")</f>
        <v/>
      </c>
    </row>
    <row r="1852" spans="2:2" x14ac:dyDescent="0.25">
      <c r="B1852" s="464" t="str">
        <f>IFERROR(IF('Quantities Report'!A1851="","",VALUE(SUBSTITUTE('Quantities Report'!A1851,"+",""))),"")</f>
        <v/>
      </c>
    </row>
    <row r="1853" spans="2:2" x14ac:dyDescent="0.25">
      <c r="B1853" s="464" t="str">
        <f>IFERROR(IF('Quantities Report'!A1852="","",VALUE(SUBSTITUTE('Quantities Report'!A1852,"+",""))),"")</f>
        <v/>
      </c>
    </row>
    <row r="1854" spans="2:2" x14ac:dyDescent="0.25">
      <c r="B1854" s="464" t="str">
        <f>IFERROR(IF('Quantities Report'!A1853="","",VALUE(SUBSTITUTE('Quantities Report'!A1853,"+",""))),"")</f>
        <v/>
      </c>
    </row>
    <row r="1855" spans="2:2" x14ac:dyDescent="0.25">
      <c r="B1855" s="464" t="str">
        <f>IFERROR(IF('Quantities Report'!A1854="","",VALUE(SUBSTITUTE('Quantities Report'!A1854,"+",""))),"")</f>
        <v/>
      </c>
    </row>
    <row r="1856" spans="2:2" x14ac:dyDescent="0.25">
      <c r="B1856" s="464" t="str">
        <f>IFERROR(IF('Quantities Report'!A1855="","",VALUE(SUBSTITUTE('Quantities Report'!A1855,"+",""))),"")</f>
        <v/>
      </c>
    </row>
    <row r="1857" spans="2:2" x14ac:dyDescent="0.25">
      <c r="B1857" s="464" t="str">
        <f>IFERROR(IF('Quantities Report'!A1856="","",VALUE(SUBSTITUTE('Quantities Report'!A1856,"+",""))),"")</f>
        <v/>
      </c>
    </row>
    <row r="1858" spans="2:2" x14ac:dyDescent="0.25">
      <c r="B1858" s="464" t="str">
        <f>IFERROR(IF('Quantities Report'!A1857="","",VALUE(SUBSTITUTE('Quantities Report'!A1857,"+",""))),"")</f>
        <v/>
      </c>
    </row>
    <row r="1859" spans="2:2" x14ac:dyDescent="0.25">
      <c r="B1859" s="464" t="str">
        <f>IFERROR(IF('Quantities Report'!A1858="","",VALUE(SUBSTITUTE('Quantities Report'!A1858,"+",""))),"")</f>
        <v/>
      </c>
    </row>
    <row r="1860" spans="2:2" x14ac:dyDescent="0.25">
      <c r="B1860" s="464" t="str">
        <f>IFERROR(IF('Quantities Report'!A1859="","",VALUE(SUBSTITUTE('Quantities Report'!A1859,"+",""))),"")</f>
        <v/>
      </c>
    </row>
    <row r="1861" spans="2:2" x14ac:dyDescent="0.25">
      <c r="B1861" s="464" t="str">
        <f>IFERROR(IF('Quantities Report'!A1860="","",VALUE(SUBSTITUTE('Quantities Report'!A1860,"+",""))),"")</f>
        <v/>
      </c>
    </row>
    <row r="1862" spans="2:2" x14ac:dyDescent="0.25">
      <c r="B1862" s="464" t="str">
        <f>IFERROR(IF('Quantities Report'!A1861="","",VALUE(SUBSTITUTE('Quantities Report'!A1861,"+",""))),"")</f>
        <v/>
      </c>
    </row>
    <row r="1863" spans="2:2" x14ac:dyDescent="0.25">
      <c r="B1863" s="464" t="str">
        <f>IFERROR(IF('Quantities Report'!A1862="","",VALUE(SUBSTITUTE('Quantities Report'!A1862,"+",""))),"")</f>
        <v/>
      </c>
    </row>
    <row r="1864" spans="2:2" x14ac:dyDescent="0.25">
      <c r="B1864" s="464" t="str">
        <f>IFERROR(IF('Quantities Report'!A1863="","",VALUE(SUBSTITUTE('Quantities Report'!A1863,"+",""))),"")</f>
        <v/>
      </c>
    </row>
    <row r="1865" spans="2:2" x14ac:dyDescent="0.25">
      <c r="B1865" s="464" t="str">
        <f>IFERROR(IF('Quantities Report'!A1864="","",VALUE(SUBSTITUTE('Quantities Report'!A1864,"+",""))),"")</f>
        <v/>
      </c>
    </row>
    <row r="1866" spans="2:2" x14ac:dyDescent="0.25">
      <c r="B1866" s="464" t="str">
        <f>IFERROR(IF('Quantities Report'!A1865="","",VALUE(SUBSTITUTE('Quantities Report'!A1865,"+",""))),"")</f>
        <v/>
      </c>
    </row>
    <row r="1867" spans="2:2" x14ac:dyDescent="0.25">
      <c r="B1867" s="464" t="str">
        <f>IFERROR(IF('Quantities Report'!A1866="","",VALUE(SUBSTITUTE('Quantities Report'!A1866,"+",""))),"")</f>
        <v/>
      </c>
    </row>
    <row r="1868" spans="2:2" x14ac:dyDescent="0.25">
      <c r="B1868" s="464" t="str">
        <f>IFERROR(IF('Quantities Report'!A1867="","",VALUE(SUBSTITUTE('Quantities Report'!A1867,"+",""))),"")</f>
        <v/>
      </c>
    </row>
    <row r="1869" spans="2:2" x14ac:dyDescent="0.25">
      <c r="B1869" s="464" t="str">
        <f>IFERROR(IF('Quantities Report'!A1868="","",VALUE(SUBSTITUTE('Quantities Report'!A1868,"+",""))),"")</f>
        <v/>
      </c>
    </row>
    <row r="1870" spans="2:2" x14ac:dyDescent="0.25">
      <c r="B1870" s="464" t="str">
        <f>IFERROR(IF('Quantities Report'!A1869="","",VALUE(SUBSTITUTE('Quantities Report'!A1869,"+",""))),"")</f>
        <v/>
      </c>
    </row>
    <row r="1871" spans="2:2" x14ac:dyDescent="0.25">
      <c r="B1871" s="464" t="str">
        <f>IFERROR(IF('Quantities Report'!A1870="","",VALUE(SUBSTITUTE('Quantities Report'!A1870,"+",""))),"")</f>
        <v/>
      </c>
    </row>
    <row r="1872" spans="2:2" x14ac:dyDescent="0.25">
      <c r="B1872" s="464" t="str">
        <f>IFERROR(IF('Quantities Report'!A1871="","",VALUE(SUBSTITUTE('Quantities Report'!A1871,"+",""))),"")</f>
        <v/>
      </c>
    </row>
    <row r="1873" spans="2:2" x14ac:dyDescent="0.25">
      <c r="B1873" s="464" t="str">
        <f>IFERROR(IF('Quantities Report'!A1872="","",VALUE(SUBSTITUTE('Quantities Report'!A1872,"+",""))),"")</f>
        <v/>
      </c>
    </row>
    <row r="1874" spans="2:2" x14ac:dyDescent="0.25">
      <c r="B1874" s="464" t="str">
        <f>IFERROR(IF('Quantities Report'!A1873="","",VALUE(SUBSTITUTE('Quantities Report'!A1873,"+",""))),"")</f>
        <v/>
      </c>
    </row>
    <row r="1875" spans="2:2" x14ac:dyDescent="0.25">
      <c r="B1875" s="464" t="str">
        <f>IFERROR(IF('Quantities Report'!A1874="","",VALUE(SUBSTITUTE('Quantities Report'!A1874,"+",""))),"")</f>
        <v/>
      </c>
    </row>
    <row r="1876" spans="2:2" x14ac:dyDescent="0.25">
      <c r="B1876" s="464" t="str">
        <f>IFERROR(IF('Quantities Report'!A1875="","",VALUE(SUBSTITUTE('Quantities Report'!A1875,"+",""))),"")</f>
        <v/>
      </c>
    </row>
    <row r="1877" spans="2:2" x14ac:dyDescent="0.25">
      <c r="B1877" s="464" t="str">
        <f>IFERROR(IF('Quantities Report'!A1876="","",VALUE(SUBSTITUTE('Quantities Report'!A1876,"+",""))),"")</f>
        <v/>
      </c>
    </row>
    <row r="1878" spans="2:2" x14ac:dyDescent="0.25">
      <c r="B1878" s="464" t="str">
        <f>IFERROR(IF('Quantities Report'!A1877="","",VALUE(SUBSTITUTE('Quantities Report'!A1877,"+",""))),"")</f>
        <v/>
      </c>
    </row>
    <row r="1879" spans="2:2" x14ac:dyDescent="0.25">
      <c r="B1879" s="464" t="str">
        <f>IFERROR(IF('Quantities Report'!A1878="","",VALUE(SUBSTITUTE('Quantities Report'!A1878,"+",""))),"")</f>
        <v/>
      </c>
    </row>
    <row r="1880" spans="2:2" x14ac:dyDescent="0.25">
      <c r="B1880" s="464" t="str">
        <f>IFERROR(IF('Quantities Report'!A1879="","",VALUE(SUBSTITUTE('Quantities Report'!A1879,"+",""))),"")</f>
        <v/>
      </c>
    </row>
    <row r="1881" spans="2:2" x14ac:dyDescent="0.25">
      <c r="B1881" s="464" t="str">
        <f>IFERROR(IF('Quantities Report'!A1880="","",VALUE(SUBSTITUTE('Quantities Report'!A1880,"+",""))),"")</f>
        <v/>
      </c>
    </row>
    <row r="1882" spans="2:2" x14ac:dyDescent="0.25">
      <c r="B1882" s="464" t="str">
        <f>IFERROR(IF('Quantities Report'!A1881="","",VALUE(SUBSTITUTE('Quantities Report'!A1881,"+",""))),"")</f>
        <v/>
      </c>
    </row>
    <row r="1883" spans="2:2" x14ac:dyDescent="0.25">
      <c r="B1883" s="464" t="str">
        <f>IFERROR(IF('Quantities Report'!A1882="","",VALUE(SUBSTITUTE('Quantities Report'!A1882,"+",""))),"")</f>
        <v/>
      </c>
    </row>
    <row r="1884" spans="2:2" x14ac:dyDescent="0.25">
      <c r="B1884" s="464" t="str">
        <f>IFERROR(IF('Quantities Report'!A1883="","",VALUE(SUBSTITUTE('Quantities Report'!A1883,"+",""))),"")</f>
        <v/>
      </c>
    </row>
    <row r="1885" spans="2:2" x14ac:dyDescent="0.25">
      <c r="B1885" s="464" t="str">
        <f>IFERROR(IF('Quantities Report'!A1884="","",VALUE(SUBSTITUTE('Quantities Report'!A1884,"+",""))),"")</f>
        <v/>
      </c>
    </row>
    <row r="1886" spans="2:2" x14ac:dyDescent="0.25">
      <c r="B1886" s="464" t="str">
        <f>IFERROR(IF('Quantities Report'!A1885="","",VALUE(SUBSTITUTE('Quantities Report'!A1885,"+",""))),"")</f>
        <v/>
      </c>
    </row>
    <row r="1887" spans="2:2" x14ac:dyDescent="0.25">
      <c r="B1887" s="464" t="str">
        <f>IFERROR(IF('Quantities Report'!A1886="","",VALUE(SUBSTITUTE('Quantities Report'!A1886,"+",""))),"")</f>
        <v/>
      </c>
    </row>
    <row r="1888" spans="2:2" x14ac:dyDescent="0.25">
      <c r="B1888" s="464" t="str">
        <f>IFERROR(IF('Quantities Report'!A1887="","",VALUE(SUBSTITUTE('Quantities Report'!A1887,"+",""))),"")</f>
        <v/>
      </c>
    </row>
    <row r="1889" spans="2:2" x14ac:dyDescent="0.25">
      <c r="B1889" s="464" t="str">
        <f>IFERROR(IF('Quantities Report'!A1888="","",VALUE(SUBSTITUTE('Quantities Report'!A1888,"+",""))),"")</f>
        <v/>
      </c>
    </row>
    <row r="1890" spans="2:2" x14ac:dyDescent="0.25">
      <c r="B1890" s="464" t="str">
        <f>IFERROR(IF('Quantities Report'!A1889="","",VALUE(SUBSTITUTE('Quantities Report'!A1889,"+",""))),"")</f>
        <v/>
      </c>
    </row>
    <row r="1891" spans="2:2" x14ac:dyDescent="0.25">
      <c r="B1891" s="464" t="str">
        <f>IFERROR(IF('Quantities Report'!A1890="","",VALUE(SUBSTITUTE('Quantities Report'!A1890,"+",""))),"")</f>
        <v/>
      </c>
    </row>
    <row r="1892" spans="2:2" x14ac:dyDescent="0.25">
      <c r="B1892" s="464" t="str">
        <f>IFERROR(IF('Quantities Report'!A1891="","",VALUE(SUBSTITUTE('Quantities Report'!A1891,"+",""))),"")</f>
        <v/>
      </c>
    </row>
    <row r="1893" spans="2:2" x14ac:dyDescent="0.25">
      <c r="B1893" s="464" t="str">
        <f>IFERROR(IF('Quantities Report'!A1892="","",VALUE(SUBSTITUTE('Quantities Report'!A1892,"+",""))),"")</f>
        <v/>
      </c>
    </row>
    <row r="1894" spans="2:2" x14ac:dyDescent="0.25">
      <c r="B1894" s="464" t="str">
        <f>IFERROR(IF('Quantities Report'!A1893="","",VALUE(SUBSTITUTE('Quantities Report'!A1893,"+",""))),"")</f>
        <v/>
      </c>
    </row>
    <row r="1895" spans="2:2" x14ac:dyDescent="0.25">
      <c r="B1895" s="464" t="str">
        <f>IFERROR(IF('Quantities Report'!A1894="","",VALUE(SUBSTITUTE('Quantities Report'!A1894,"+",""))),"")</f>
        <v/>
      </c>
    </row>
    <row r="1896" spans="2:2" x14ac:dyDescent="0.25">
      <c r="B1896" s="464" t="str">
        <f>IFERROR(IF('Quantities Report'!A1895="","",VALUE(SUBSTITUTE('Quantities Report'!A1895,"+",""))),"")</f>
        <v/>
      </c>
    </row>
    <row r="1897" spans="2:2" x14ac:dyDescent="0.25">
      <c r="B1897" s="464" t="str">
        <f>IFERROR(IF('Quantities Report'!A1896="","",VALUE(SUBSTITUTE('Quantities Report'!A1896,"+",""))),"")</f>
        <v/>
      </c>
    </row>
    <row r="1898" spans="2:2" x14ac:dyDescent="0.25">
      <c r="B1898" s="464" t="str">
        <f>IFERROR(IF('Quantities Report'!A1897="","",VALUE(SUBSTITUTE('Quantities Report'!A1897,"+",""))),"")</f>
        <v/>
      </c>
    </row>
    <row r="1899" spans="2:2" x14ac:dyDescent="0.25">
      <c r="B1899" s="464" t="str">
        <f>IFERROR(IF('Quantities Report'!A1898="","",VALUE(SUBSTITUTE('Quantities Report'!A1898,"+",""))),"")</f>
        <v/>
      </c>
    </row>
    <row r="1900" spans="2:2" x14ac:dyDescent="0.25">
      <c r="B1900" s="464" t="str">
        <f>IFERROR(IF('Quantities Report'!A1899="","",VALUE(SUBSTITUTE('Quantities Report'!A1899,"+",""))),"")</f>
        <v/>
      </c>
    </row>
    <row r="1901" spans="2:2" x14ac:dyDescent="0.25">
      <c r="B1901" s="464" t="str">
        <f>IFERROR(IF('Quantities Report'!A1900="","",VALUE(SUBSTITUTE('Quantities Report'!A1900,"+",""))),"")</f>
        <v/>
      </c>
    </row>
    <row r="1902" spans="2:2" x14ac:dyDescent="0.25">
      <c r="B1902" s="464" t="str">
        <f>IFERROR(IF('Quantities Report'!A1901="","",VALUE(SUBSTITUTE('Quantities Report'!A1901,"+",""))),"")</f>
        <v/>
      </c>
    </row>
    <row r="1903" spans="2:2" x14ac:dyDescent="0.25">
      <c r="B1903" s="464" t="str">
        <f>IFERROR(IF('Quantities Report'!A1902="","",VALUE(SUBSTITUTE('Quantities Report'!A1902,"+",""))),"")</f>
        <v/>
      </c>
    </row>
    <row r="1904" spans="2:2" x14ac:dyDescent="0.25">
      <c r="B1904" s="464" t="str">
        <f>IFERROR(IF('Quantities Report'!A1903="","",VALUE(SUBSTITUTE('Quantities Report'!A1903,"+",""))),"")</f>
        <v/>
      </c>
    </row>
    <row r="1905" spans="2:2" x14ac:dyDescent="0.25">
      <c r="B1905" s="464" t="str">
        <f>IFERROR(IF('Quantities Report'!A1904="","",VALUE(SUBSTITUTE('Quantities Report'!A1904,"+",""))),"")</f>
        <v/>
      </c>
    </row>
    <row r="1906" spans="2:2" x14ac:dyDescent="0.25">
      <c r="B1906" s="464" t="str">
        <f>IFERROR(IF('Quantities Report'!A1905="","",VALUE(SUBSTITUTE('Quantities Report'!A1905,"+",""))),"")</f>
        <v/>
      </c>
    </row>
    <row r="1907" spans="2:2" x14ac:dyDescent="0.25">
      <c r="B1907" s="464" t="str">
        <f>IFERROR(IF('Quantities Report'!A1906="","",VALUE(SUBSTITUTE('Quantities Report'!A1906,"+",""))),"")</f>
        <v/>
      </c>
    </row>
    <row r="1908" spans="2:2" x14ac:dyDescent="0.25">
      <c r="B1908" s="464" t="str">
        <f>IFERROR(IF('Quantities Report'!A1907="","",VALUE(SUBSTITUTE('Quantities Report'!A1907,"+",""))),"")</f>
        <v/>
      </c>
    </row>
    <row r="1909" spans="2:2" x14ac:dyDescent="0.25">
      <c r="B1909" s="464" t="str">
        <f>IFERROR(IF('Quantities Report'!A1908="","",VALUE(SUBSTITUTE('Quantities Report'!A1908,"+",""))),"")</f>
        <v/>
      </c>
    </row>
    <row r="1910" spans="2:2" x14ac:dyDescent="0.25">
      <c r="B1910" s="464" t="str">
        <f>IFERROR(IF('Quantities Report'!A1909="","",VALUE(SUBSTITUTE('Quantities Report'!A1909,"+",""))),"")</f>
        <v/>
      </c>
    </row>
    <row r="1911" spans="2:2" x14ac:dyDescent="0.25">
      <c r="B1911" s="464" t="str">
        <f>IFERROR(IF('Quantities Report'!A1910="","",VALUE(SUBSTITUTE('Quantities Report'!A1910,"+",""))),"")</f>
        <v/>
      </c>
    </row>
    <row r="1912" spans="2:2" x14ac:dyDescent="0.25">
      <c r="B1912" s="464" t="str">
        <f>IFERROR(IF('Quantities Report'!A1911="","",VALUE(SUBSTITUTE('Quantities Report'!A1911,"+",""))),"")</f>
        <v/>
      </c>
    </row>
    <row r="1913" spans="2:2" x14ac:dyDescent="0.25">
      <c r="B1913" s="464" t="str">
        <f>IFERROR(IF('Quantities Report'!A1912="","",VALUE(SUBSTITUTE('Quantities Report'!A1912,"+",""))),"")</f>
        <v/>
      </c>
    </row>
    <row r="1914" spans="2:2" x14ac:dyDescent="0.25">
      <c r="B1914" s="464" t="str">
        <f>IFERROR(IF('Quantities Report'!A1913="","",VALUE(SUBSTITUTE('Quantities Report'!A1913,"+",""))),"")</f>
        <v/>
      </c>
    </row>
    <row r="1915" spans="2:2" x14ac:dyDescent="0.25">
      <c r="B1915" s="464" t="str">
        <f>IFERROR(IF('Quantities Report'!A1914="","",VALUE(SUBSTITUTE('Quantities Report'!A1914,"+",""))),"")</f>
        <v/>
      </c>
    </row>
    <row r="1916" spans="2:2" x14ac:dyDescent="0.25">
      <c r="B1916" s="464" t="str">
        <f>IFERROR(IF('Quantities Report'!A1915="","",VALUE(SUBSTITUTE('Quantities Report'!A1915,"+",""))),"")</f>
        <v/>
      </c>
    </row>
    <row r="1917" spans="2:2" x14ac:dyDescent="0.25">
      <c r="B1917" s="464" t="str">
        <f>IFERROR(IF('Quantities Report'!A1916="","",VALUE(SUBSTITUTE('Quantities Report'!A1916,"+",""))),"")</f>
        <v/>
      </c>
    </row>
    <row r="1918" spans="2:2" x14ac:dyDescent="0.25">
      <c r="B1918" s="464" t="str">
        <f>IFERROR(IF('Quantities Report'!A1917="","",VALUE(SUBSTITUTE('Quantities Report'!A1917,"+",""))),"")</f>
        <v/>
      </c>
    </row>
    <row r="1919" spans="2:2" x14ac:dyDescent="0.25">
      <c r="B1919" s="464" t="str">
        <f>IFERROR(IF('Quantities Report'!A1918="","",VALUE(SUBSTITUTE('Quantities Report'!A1918,"+",""))),"")</f>
        <v/>
      </c>
    </row>
    <row r="1920" spans="2:2" x14ac:dyDescent="0.25">
      <c r="B1920" s="464" t="str">
        <f>IFERROR(IF('Quantities Report'!A1919="","",VALUE(SUBSTITUTE('Quantities Report'!A1919,"+",""))),"")</f>
        <v/>
      </c>
    </row>
    <row r="1921" spans="2:2" x14ac:dyDescent="0.25">
      <c r="B1921" s="464" t="str">
        <f>IFERROR(IF('Quantities Report'!A1920="","",VALUE(SUBSTITUTE('Quantities Report'!A1920,"+",""))),"")</f>
        <v/>
      </c>
    </row>
    <row r="1922" spans="2:2" x14ac:dyDescent="0.25">
      <c r="B1922" s="464" t="str">
        <f>IFERROR(IF('Quantities Report'!A1921="","",VALUE(SUBSTITUTE('Quantities Report'!A1921,"+",""))),"")</f>
        <v/>
      </c>
    </row>
    <row r="1923" spans="2:2" x14ac:dyDescent="0.25">
      <c r="B1923" s="464" t="str">
        <f>IFERROR(IF('Quantities Report'!A1922="","",VALUE(SUBSTITUTE('Quantities Report'!A1922,"+",""))),"")</f>
        <v/>
      </c>
    </row>
    <row r="1924" spans="2:2" x14ac:dyDescent="0.25">
      <c r="B1924" s="464" t="str">
        <f>IFERROR(IF('Quantities Report'!A1923="","",VALUE(SUBSTITUTE('Quantities Report'!A1923,"+",""))),"")</f>
        <v/>
      </c>
    </row>
    <row r="1925" spans="2:2" x14ac:dyDescent="0.25">
      <c r="B1925" s="464" t="str">
        <f>IFERROR(IF('Quantities Report'!A1924="","",VALUE(SUBSTITUTE('Quantities Report'!A1924,"+",""))),"")</f>
        <v/>
      </c>
    </row>
    <row r="1926" spans="2:2" x14ac:dyDescent="0.25">
      <c r="B1926" s="464" t="str">
        <f>IFERROR(IF('Quantities Report'!A1925="","",VALUE(SUBSTITUTE('Quantities Report'!A1925,"+",""))),"")</f>
        <v/>
      </c>
    </row>
    <row r="1927" spans="2:2" x14ac:dyDescent="0.25">
      <c r="B1927" s="464" t="str">
        <f>IFERROR(IF('Quantities Report'!A1926="","",VALUE(SUBSTITUTE('Quantities Report'!A1926,"+",""))),"")</f>
        <v/>
      </c>
    </row>
    <row r="1928" spans="2:2" x14ac:dyDescent="0.25">
      <c r="B1928" s="464" t="str">
        <f>IFERROR(IF('Quantities Report'!A1927="","",VALUE(SUBSTITUTE('Quantities Report'!A1927,"+",""))),"")</f>
        <v/>
      </c>
    </row>
    <row r="1929" spans="2:2" x14ac:dyDescent="0.25">
      <c r="B1929" s="464" t="str">
        <f>IFERROR(IF('Quantities Report'!A1928="","",VALUE(SUBSTITUTE('Quantities Report'!A1928,"+",""))),"")</f>
        <v/>
      </c>
    </row>
    <row r="1930" spans="2:2" x14ac:dyDescent="0.25">
      <c r="B1930" s="464" t="str">
        <f>IFERROR(IF('Quantities Report'!A1929="","",VALUE(SUBSTITUTE('Quantities Report'!A1929,"+",""))),"")</f>
        <v/>
      </c>
    </row>
    <row r="1931" spans="2:2" x14ac:dyDescent="0.25">
      <c r="B1931" s="464" t="str">
        <f>IFERROR(IF('Quantities Report'!A1930="","",VALUE(SUBSTITUTE('Quantities Report'!A1930,"+",""))),"")</f>
        <v/>
      </c>
    </row>
    <row r="1932" spans="2:2" x14ac:dyDescent="0.25">
      <c r="B1932" s="464" t="str">
        <f>IFERROR(IF('Quantities Report'!A1931="","",VALUE(SUBSTITUTE('Quantities Report'!A1931,"+",""))),"")</f>
        <v/>
      </c>
    </row>
    <row r="1933" spans="2:2" x14ac:dyDescent="0.25">
      <c r="B1933" s="464" t="str">
        <f>IFERROR(IF('Quantities Report'!A1932="","",VALUE(SUBSTITUTE('Quantities Report'!A1932,"+",""))),"")</f>
        <v/>
      </c>
    </row>
    <row r="1934" spans="2:2" x14ac:dyDescent="0.25">
      <c r="B1934" s="464" t="str">
        <f>IFERROR(IF('Quantities Report'!A1933="","",VALUE(SUBSTITUTE('Quantities Report'!A1933,"+",""))),"")</f>
        <v/>
      </c>
    </row>
    <row r="1935" spans="2:2" x14ac:dyDescent="0.25">
      <c r="B1935" s="464" t="str">
        <f>IFERROR(IF('Quantities Report'!A1934="","",VALUE(SUBSTITUTE('Quantities Report'!A1934,"+",""))),"")</f>
        <v/>
      </c>
    </row>
    <row r="1936" spans="2:2" x14ac:dyDescent="0.25">
      <c r="B1936" s="464" t="str">
        <f>IFERROR(IF('Quantities Report'!A1935="","",VALUE(SUBSTITUTE('Quantities Report'!A1935,"+",""))),"")</f>
        <v/>
      </c>
    </row>
    <row r="1937" spans="2:2" x14ac:dyDescent="0.25">
      <c r="B1937" s="464" t="str">
        <f>IFERROR(IF('Quantities Report'!A1936="","",VALUE(SUBSTITUTE('Quantities Report'!A1936,"+",""))),"")</f>
        <v/>
      </c>
    </row>
    <row r="1938" spans="2:2" x14ac:dyDescent="0.25">
      <c r="B1938" s="464" t="str">
        <f>IFERROR(IF('Quantities Report'!A1937="","",VALUE(SUBSTITUTE('Quantities Report'!A1937,"+",""))),"")</f>
        <v/>
      </c>
    </row>
    <row r="1939" spans="2:2" x14ac:dyDescent="0.25">
      <c r="B1939" s="464" t="str">
        <f>IFERROR(IF('Quantities Report'!A1938="","",VALUE(SUBSTITUTE('Quantities Report'!A1938,"+",""))),"")</f>
        <v/>
      </c>
    </row>
    <row r="1940" spans="2:2" x14ac:dyDescent="0.25">
      <c r="B1940" s="464" t="str">
        <f>IFERROR(IF('Quantities Report'!A1939="","",VALUE(SUBSTITUTE('Quantities Report'!A1939,"+",""))),"")</f>
        <v/>
      </c>
    </row>
    <row r="1941" spans="2:2" x14ac:dyDescent="0.25">
      <c r="B1941" s="464" t="str">
        <f>IFERROR(IF('Quantities Report'!A1940="","",VALUE(SUBSTITUTE('Quantities Report'!A1940,"+",""))),"")</f>
        <v/>
      </c>
    </row>
    <row r="1942" spans="2:2" x14ac:dyDescent="0.25">
      <c r="B1942" s="464" t="str">
        <f>IFERROR(IF('Quantities Report'!A1941="","",VALUE(SUBSTITUTE('Quantities Report'!A1941,"+",""))),"")</f>
        <v/>
      </c>
    </row>
    <row r="1943" spans="2:2" x14ac:dyDescent="0.25">
      <c r="B1943" s="464" t="str">
        <f>IFERROR(IF('Quantities Report'!A1942="","",VALUE(SUBSTITUTE('Quantities Report'!A1942,"+",""))),"")</f>
        <v/>
      </c>
    </row>
    <row r="1944" spans="2:2" x14ac:dyDescent="0.25">
      <c r="B1944" s="464" t="str">
        <f>IFERROR(IF('Quantities Report'!A1943="","",VALUE(SUBSTITUTE('Quantities Report'!A1943,"+",""))),"")</f>
        <v/>
      </c>
    </row>
    <row r="1945" spans="2:2" x14ac:dyDescent="0.25">
      <c r="B1945" s="464" t="str">
        <f>IFERROR(IF('Quantities Report'!A1944="","",VALUE(SUBSTITUTE('Quantities Report'!A1944,"+",""))),"")</f>
        <v/>
      </c>
    </row>
    <row r="1946" spans="2:2" x14ac:dyDescent="0.25">
      <c r="B1946" s="464" t="str">
        <f>IFERROR(IF('Quantities Report'!A1945="","",VALUE(SUBSTITUTE('Quantities Report'!A1945,"+",""))),"")</f>
        <v/>
      </c>
    </row>
    <row r="1947" spans="2:2" x14ac:dyDescent="0.25">
      <c r="B1947" s="464" t="str">
        <f>IFERROR(IF('Quantities Report'!A1946="","",VALUE(SUBSTITUTE('Quantities Report'!A1946,"+",""))),"")</f>
        <v/>
      </c>
    </row>
    <row r="1948" spans="2:2" x14ac:dyDescent="0.25">
      <c r="B1948" s="464" t="str">
        <f>IFERROR(IF('Quantities Report'!A1947="","",VALUE(SUBSTITUTE('Quantities Report'!A1947,"+",""))),"")</f>
        <v/>
      </c>
    </row>
    <row r="1949" spans="2:2" x14ac:dyDescent="0.25">
      <c r="B1949" s="464" t="str">
        <f>IFERROR(IF('Quantities Report'!A1948="","",VALUE(SUBSTITUTE('Quantities Report'!A1948,"+",""))),"")</f>
        <v/>
      </c>
    </row>
    <row r="1950" spans="2:2" x14ac:dyDescent="0.25">
      <c r="B1950" s="464" t="str">
        <f>IFERROR(IF('Quantities Report'!A1949="","",VALUE(SUBSTITUTE('Quantities Report'!A1949,"+",""))),"")</f>
        <v/>
      </c>
    </row>
    <row r="1951" spans="2:2" x14ac:dyDescent="0.25">
      <c r="B1951" s="464" t="str">
        <f>IFERROR(IF('Quantities Report'!A1950="","",VALUE(SUBSTITUTE('Quantities Report'!A1950,"+",""))),"")</f>
        <v/>
      </c>
    </row>
    <row r="1952" spans="2:2" x14ac:dyDescent="0.25">
      <c r="B1952" s="464" t="str">
        <f>IFERROR(IF('Quantities Report'!A1951="","",VALUE(SUBSTITUTE('Quantities Report'!A1951,"+",""))),"")</f>
        <v/>
      </c>
    </row>
    <row r="1953" spans="2:2" x14ac:dyDescent="0.25">
      <c r="B1953" s="464" t="str">
        <f>IFERROR(IF('Quantities Report'!A1952="","",VALUE(SUBSTITUTE('Quantities Report'!A1952,"+",""))),"")</f>
        <v/>
      </c>
    </row>
    <row r="1954" spans="2:2" x14ac:dyDescent="0.25">
      <c r="B1954" s="464" t="str">
        <f>IFERROR(IF('Quantities Report'!A1953="","",VALUE(SUBSTITUTE('Quantities Report'!A1953,"+",""))),"")</f>
        <v/>
      </c>
    </row>
    <row r="1955" spans="2:2" x14ac:dyDescent="0.25">
      <c r="B1955" s="464" t="str">
        <f>IFERROR(IF('Quantities Report'!A1954="","",VALUE(SUBSTITUTE('Quantities Report'!A1954,"+",""))),"")</f>
        <v/>
      </c>
    </row>
    <row r="1956" spans="2:2" x14ac:dyDescent="0.25">
      <c r="B1956" s="464" t="str">
        <f>IFERROR(IF('Quantities Report'!A1955="","",VALUE(SUBSTITUTE('Quantities Report'!A1955,"+",""))),"")</f>
        <v/>
      </c>
    </row>
    <row r="1957" spans="2:2" x14ac:dyDescent="0.25">
      <c r="B1957" s="464" t="str">
        <f>IFERROR(IF('Quantities Report'!A1956="","",VALUE(SUBSTITUTE('Quantities Report'!A1956,"+",""))),"")</f>
        <v/>
      </c>
    </row>
    <row r="1958" spans="2:2" x14ac:dyDescent="0.25">
      <c r="B1958" s="464" t="str">
        <f>IFERROR(IF('Quantities Report'!A1957="","",VALUE(SUBSTITUTE('Quantities Report'!A1957,"+",""))),"")</f>
        <v/>
      </c>
    </row>
    <row r="1959" spans="2:2" x14ac:dyDescent="0.25">
      <c r="B1959" s="464" t="str">
        <f>IFERROR(IF('Quantities Report'!A1958="","",VALUE(SUBSTITUTE('Quantities Report'!A1958,"+",""))),"")</f>
        <v/>
      </c>
    </row>
    <row r="1960" spans="2:2" x14ac:dyDescent="0.25">
      <c r="B1960" s="464" t="str">
        <f>IFERROR(IF('Quantities Report'!A1959="","",VALUE(SUBSTITUTE('Quantities Report'!A1959,"+",""))),"")</f>
        <v/>
      </c>
    </row>
    <row r="1961" spans="2:2" x14ac:dyDescent="0.25">
      <c r="B1961" s="464" t="str">
        <f>IFERROR(IF('Quantities Report'!A1960="","",VALUE(SUBSTITUTE('Quantities Report'!A1960,"+",""))),"")</f>
        <v/>
      </c>
    </row>
    <row r="1962" spans="2:2" x14ac:dyDescent="0.25">
      <c r="B1962" s="464" t="str">
        <f>IFERROR(IF('Quantities Report'!A1961="","",VALUE(SUBSTITUTE('Quantities Report'!A1961,"+",""))),"")</f>
        <v/>
      </c>
    </row>
    <row r="1963" spans="2:2" x14ac:dyDescent="0.25">
      <c r="B1963" s="464" t="str">
        <f>IFERROR(IF('Quantities Report'!A1962="","",VALUE(SUBSTITUTE('Quantities Report'!A1962,"+",""))),"")</f>
        <v/>
      </c>
    </row>
    <row r="1964" spans="2:2" x14ac:dyDescent="0.25">
      <c r="B1964" s="464" t="str">
        <f>IFERROR(IF('Quantities Report'!A1963="","",VALUE(SUBSTITUTE('Quantities Report'!A1963,"+",""))),"")</f>
        <v/>
      </c>
    </row>
    <row r="1965" spans="2:2" x14ac:dyDescent="0.25">
      <c r="B1965" s="464" t="str">
        <f>IFERROR(IF('Quantities Report'!A1964="","",VALUE(SUBSTITUTE('Quantities Report'!A1964,"+",""))),"")</f>
        <v/>
      </c>
    </row>
    <row r="1966" spans="2:2" x14ac:dyDescent="0.25">
      <c r="B1966" s="464" t="str">
        <f>IFERROR(IF('Quantities Report'!A1965="","",VALUE(SUBSTITUTE('Quantities Report'!A1965,"+",""))),"")</f>
        <v/>
      </c>
    </row>
    <row r="1967" spans="2:2" x14ac:dyDescent="0.25">
      <c r="B1967" s="464" t="str">
        <f>IFERROR(IF('Quantities Report'!A1966="","",VALUE(SUBSTITUTE('Quantities Report'!A1966,"+",""))),"")</f>
        <v/>
      </c>
    </row>
    <row r="1968" spans="2:2" x14ac:dyDescent="0.25">
      <c r="B1968" s="464" t="str">
        <f>IFERROR(IF('Quantities Report'!A1967="","",VALUE(SUBSTITUTE('Quantities Report'!A1967,"+",""))),"")</f>
        <v/>
      </c>
    </row>
    <row r="1969" spans="2:2" x14ac:dyDescent="0.25">
      <c r="B1969" s="464" t="str">
        <f>IFERROR(IF('Quantities Report'!A1968="","",VALUE(SUBSTITUTE('Quantities Report'!A1968,"+",""))),"")</f>
        <v/>
      </c>
    </row>
    <row r="1970" spans="2:2" x14ac:dyDescent="0.25">
      <c r="B1970" s="464" t="str">
        <f>IFERROR(IF('Quantities Report'!A1969="","",VALUE(SUBSTITUTE('Quantities Report'!A1969,"+",""))),"")</f>
        <v/>
      </c>
    </row>
    <row r="1971" spans="2:2" x14ac:dyDescent="0.25">
      <c r="B1971" s="464" t="str">
        <f>IFERROR(IF('Quantities Report'!A1970="","",VALUE(SUBSTITUTE('Quantities Report'!A1970,"+",""))),"")</f>
        <v/>
      </c>
    </row>
    <row r="1972" spans="2:2" x14ac:dyDescent="0.25">
      <c r="B1972" s="464" t="str">
        <f>IFERROR(IF('Quantities Report'!A1971="","",VALUE(SUBSTITUTE('Quantities Report'!A1971,"+",""))),"")</f>
        <v/>
      </c>
    </row>
    <row r="1973" spans="2:2" x14ac:dyDescent="0.25">
      <c r="B1973" s="464" t="str">
        <f>IFERROR(IF('Quantities Report'!A1972="","",VALUE(SUBSTITUTE('Quantities Report'!A1972,"+",""))),"")</f>
        <v/>
      </c>
    </row>
    <row r="1974" spans="2:2" x14ac:dyDescent="0.25">
      <c r="B1974" s="464" t="str">
        <f>IFERROR(IF('Quantities Report'!A1973="","",VALUE(SUBSTITUTE('Quantities Report'!A1973,"+",""))),"")</f>
        <v/>
      </c>
    </row>
    <row r="1975" spans="2:2" x14ac:dyDescent="0.25">
      <c r="B1975" s="464" t="str">
        <f>IFERROR(IF('Quantities Report'!A1974="","",VALUE(SUBSTITUTE('Quantities Report'!A1974,"+",""))),"")</f>
        <v/>
      </c>
    </row>
    <row r="1976" spans="2:2" x14ac:dyDescent="0.25">
      <c r="B1976" s="464" t="str">
        <f>IFERROR(IF('Quantities Report'!A1975="","",VALUE(SUBSTITUTE('Quantities Report'!A1975,"+",""))),"")</f>
        <v/>
      </c>
    </row>
    <row r="1977" spans="2:2" x14ac:dyDescent="0.25">
      <c r="B1977" s="464" t="str">
        <f>IFERROR(IF('Quantities Report'!A1976="","",VALUE(SUBSTITUTE('Quantities Report'!A1976,"+",""))),"")</f>
        <v/>
      </c>
    </row>
    <row r="1978" spans="2:2" x14ac:dyDescent="0.25">
      <c r="B1978" s="464" t="str">
        <f>IFERROR(IF('Quantities Report'!A1977="","",VALUE(SUBSTITUTE('Quantities Report'!A1977,"+",""))),"")</f>
        <v/>
      </c>
    </row>
    <row r="1979" spans="2:2" x14ac:dyDescent="0.25">
      <c r="B1979" s="464" t="str">
        <f>IFERROR(IF('Quantities Report'!A1978="","",VALUE(SUBSTITUTE('Quantities Report'!A1978,"+",""))),"")</f>
        <v/>
      </c>
    </row>
    <row r="1980" spans="2:2" x14ac:dyDescent="0.25">
      <c r="B1980" s="464" t="str">
        <f>IFERROR(IF('Quantities Report'!A1979="","",VALUE(SUBSTITUTE('Quantities Report'!A1979,"+",""))),"")</f>
        <v/>
      </c>
    </row>
    <row r="1981" spans="2:2" x14ac:dyDescent="0.25">
      <c r="B1981" s="464" t="str">
        <f>IFERROR(IF('Quantities Report'!A1980="","",VALUE(SUBSTITUTE('Quantities Report'!A1980,"+",""))),"")</f>
        <v/>
      </c>
    </row>
    <row r="1982" spans="2:2" x14ac:dyDescent="0.25">
      <c r="B1982" s="464" t="str">
        <f>IFERROR(IF('Quantities Report'!A1981="","",VALUE(SUBSTITUTE('Quantities Report'!A1981,"+",""))),"")</f>
        <v/>
      </c>
    </row>
    <row r="1983" spans="2:2" x14ac:dyDescent="0.25">
      <c r="B1983" s="464" t="str">
        <f>IFERROR(IF('Quantities Report'!A1982="","",VALUE(SUBSTITUTE('Quantities Report'!A1982,"+",""))),"")</f>
        <v/>
      </c>
    </row>
    <row r="1984" spans="2:2" x14ac:dyDescent="0.25">
      <c r="B1984" s="464" t="str">
        <f>IFERROR(IF('Quantities Report'!A1983="","",VALUE(SUBSTITUTE('Quantities Report'!A1983,"+",""))),"")</f>
        <v/>
      </c>
    </row>
    <row r="1985" spans="2:2" x14ac:dyDescent="0.25">
      <c r="B1985" s="464" t="str">
        <f>IFERROR(IF('Quantities Report'!A1984="","",VALUE(SUBSTITUTE('Quantities Report'!A1984,"+",""))),"")</f>
        <v/>
      </c>
    </row>
    <row r="1986" spans="2:2" x14ac:dyDescent="0.25">
      <c r="B1986" s="464" t="str">
        <f>IFERROR(IF('Quantities Report'!A1985="","",VALUE(SUBSTITUTE('Quantities Report'!A1985,"+",""))),"")</f>
        <v/>
      </c>
    </row>
    <row r="1987" spans="2:2" x14ac:dyDescent="0.25">
      <c r="B1987" s="464" t="str">
        <f>IFERROR(IF('Quantities Report'!A1986="","",VALUE(SUBSTITUTE('Quantities Report'!A1986,"+",""))),"")</f>
        <v/>
      </c>
    </row>
    <row r="1988" spans="2:2" x14ac:dyDescent="0.25">
      <c r="B1988" s="464" t="str">
        <f>IFERROR(IF('Quantities Report'!A1987="","",VALUE(SUBSTITUTE('Quantities Report'!A1987,"+",""))),"")</f>
        <v/>
      </c>
    </row>
    <row r="1989" spans="2:2" x14ac:dyDescent="0.25">
      <c r="B1989" s="464" t="str">
        <f>IFERROR(IF('Quantities Report'!A1988="","",VALUE(SUBSTITUTE('Quantities Report'!A1988,"+",""))),"")</f>
        <v/>
      </c>
    </row>
    <row r="1990" spans="2:2" x14ac:dyDescent="0.25">
      <c r="B1990" s="464" t="str">
        <f>IFERROR(IF('Quantities Report'!A1989="","",VALUE(SUBSTITUTE('Quantities Report'!A1989,"+",""))),"")</f>
        <v/>
      </c>
    </row>
    <row r="1991" spans="2:2" x14ac:dyDescent="0.25">
      <c r="B1991" s="464" t="str">
        <f>IFERROR(IF('Quantities Report'!A1990="","",VALUE(SUBSTITUTE('Quantities Report'!A1990,"+",""))),"")</f>
        <v/>
      </c>
    </row>
    <row r="1992" spans="2:2" x14ac:dyDescent="0.25">
      <c r="B1992" s="464" t="str">
        <f>IFERROR(IF('Quantities Report'!A1991="","",VALUE(SUBSTITUTE('Quantities Report'!A1991,"+",""))),"")</f>
        <v/>
      </c>
    </row>
    <row r="1993" spans="2:2" x14ac:dyDescent="0.25">
      <c r="B1993" s="464" t="str">
        <f>IFERROR(IF('Quantities Report'!A1992="","",VALUE(SUBSTITUTE('Quantities Report'!A1992,"+",""))),"")</f>
        <v/>
      </c>
    </row>
    <row r="1994" spans="2:2" x14ac:dyDescent="0.25">
      <c r="B1994" s="464" t="str">
        <f>IFERROR(IF('Quantities Report'!A1993="","",VALUE(SUBSTITUTE('Quantities Report'!A1993,"+",""))),"")</f>
        <v/>
      </c>
    </row>
    <row r="1995" spans="2:2" x14ac:dyDescent="0.25">
      <c r="B1995" s="464" t="str">
        <f>IFERROR(IF('Quantities Report'!A1994="","",VALUE(SUBSTITUTE('Quantities Report'!A1994,"+",""))),"")</f>
        <v/>
      </c>
    </row>
    <row r="1996" spans="2:2" x14ac:dyDescent="0.25">
      <c r="B1996" s="464" t="str">
        <f>IFERROR(IF('Quantities Report'!A1995="","",VALUE(SUBSTITUTE('Quantities Report'!A1995,"+",""))),"")</f>
        <v/>
      </c>
    </row>
    <row r="1997" spans="2:2" x14ac:dyDescent="0.25">
      <c r="B1997" s="464" t="str">
        <f>IFERROR(IF('Quantities Report'!A1996="","",VALUE(SUBSTITUTE('Quantities Report'!A1996,"+",""))),"")</f>
        <v/>
      </c>
    </row>
    <row r="1998" spans="2:2" x14ac:dyDescent="0.25">
      <c r="B1998" s="464" t="str">
        <f>IFERROR(IF('Quantities Report'!A1997="","",VALUE(SUBSTITUTE('Quantities Report'!A1997,"+",""))),"")</f>
        <v/>
      </c>
    </row>
    <row r="1999" spans="2:2" x14ac:dyDescent="0.25">
      <c r="B1999" s="464" t="str">
        <f>IFERROR(IF('Quantities Report'!A1998="","",VALUE(SUBSTITUTE('Quantities Report'!A1998,"+",""))),"")</f>
        <v/>
      </c>
    </row>
    <row r="2000" spans="2:2" x14ac:dyDescent="0.25">
      <c r="B2000" s="464" t="str">
        <f>IFERROR(IF('Quantities Report'!A1999="","",VALUE(SUBSTITUTE('Quantities Report'!A1999,"+",""))),"")</f>
        <v/>
      </c>
    </row>
    <row r="2001" spans="2:2" x14ac:dyDescent="0.25">
      <c r="B2001" s="464" t="str">
        <f>IFERROR(IF('Quantities Report'!A2000="","",VALUE(SUBSTITUTE('Quantities Report'!A2000,"+",""))),"")</f>
        <v/>
      </c>
    </row>
    <row r="2002" spans="2:2" x14ac:dyDescent="0.25">
      <c r="B2002" s="464" t="str">
        <f>IFERROR(IF('Quantities Report'!A2001="","",VALUE(SUBSTITUTE('Quantities Report'!A2001,"+",""))),"")</f>
        <v/>
      </c>
    </row>
    <row r="2003" spans="2:2" x14ac:dyDescent="0.25">
      <c r="B2003" s="464" t="str">
        <f>IFERROR(IF('Quantities Report'!A2002="","",VALUE(SUBSTITUTE('Quantities Report'!A2002,"+",""))),"")</f>
        <v/>
      </c>
    </row>
    <row r="2004" spans="2:2" x14ac:dyDescent="0.25">
      <c r="B2004" s="464" t="str">
        <f>IFERROR(IF('Quantities Report'!A2003="","",VALUE(SUBSTITUTE('Quantities Report'!A2003,"+",""))),"")</f>
        <v/>
      </c>
    </row>
    <row r="2005" spans="2:2" x14ac:dyDescent="0.25">
      <c r="B2005" s="464" t="str">
        <f>IFERROR(IF('Quantities Report'!A2004="","",VALUE(SUBSTITUTE('Quantities Report'!A2004,"+",""))),"")</f>
        <v/>
      </c>
    </row>
    <row r="2006" spans="2:2" x14ac:dyDescent="0.25">
      <c r="B2006" s="464" t="str">
        <f>IFERROR(IF('Quantities Report'!A2005="","",VALUE(SUBSTITUTE('Quantities Report'!A2005,"+",""))),"")</f>
        <v/>
      </c>
    </row>
    <row r="2007" spans="2:2" x14ac:dyDescent="0.25">
      <c r="B2007" s="464" t="str">
        <f>IFERROR(IF('Quantities Report'!A2006="","",VALUE(SUBSTITUTE('Quantities Report'!A2006,"+",""))),"")</f>
        <v/>
      </c>
    </row>
    <row r="2008" spans="2:2" x14ac:dyDescent="0.25">
      <c r="B2008" s="464" t="str">
        <f>IFERROR(IF('Quantities Report'!A2007="","",VALUE(SUBSTITUTE('Quantities Report'!A2007,"+",""))),"")</f>
        <v/>
      </c>
    </row>
    <row r="2009" spans="2:2" x14ac:dyDescent="0.25">
      <c r="B2009" s="464" t="str">
        <f>IFERROR(IF('Quantities Report'!A2008="","",VALUE(SUBSTITUTE('Quantities Report'!A2008,"+",""))),"")</f>
        <v/>
      </c>
    </row>
    <row r="2010" spans="2:2" x14ac:dyDescent="0.25">
      <c r="B2010" s="464" t="str">
        <f>IFERROR(IF('Quantities Report'!A2009="","",VALUE(SUBSTITUTE('Quantities Report'!A2009,"+",""))),"")</f>
        <v/>
      </c>
    </row>
    <row r="2011" spans="2:2" x14ac:dyDescent="0.25">
      <c r="B2011" s="464" t="str">
        <f>IFERROR(IF('Quantities Report'!A2010="","",VALUE(SUBSTITUTE('Quantities Report'!A2010,"+",""))),"")</f>
        <v/>
      </c>
    </row>
    <row r="2012" spans="2:2" x14ac:dyDescent="0.25">
      <c r="B2012" s="464" t="str">
        <f>IFERROR(IF('Quantities Report'!A2011="","",VALUE(SUBSTITUTE('Quantities Report'!A2011,"+",""))),"")</f>
        <v/>
      </c>
    </row>
    <row r="2013" spans="2:2" x14ac:dyDescent="0.25">
      <c r="B2013" s="464" t="str">
        <f>IFERROR(IF('Quantities Report'!A2012="","",VALUE(SUBSTITUTE('Quantities Report'!A2012,"+",""))),"")</f>
        <v/>
      </c>
    </row>
    <row r="2014" spans="2:2" x14ac:dyDescent="0.25">
      <c r="B2014" s="464" t="str">
        <f>IFERROR(IF('Quantities Report'!A2013="","",VALUE(SUBSTITUTE('Quantities Report'!A2013,"+",""))),"")</f>
        <v/>
      </c>
    </row>
    <row r="2015" spans="2:2" x14ac:dyDescent="0.25">
      <c r="B2015" s="464" t="str">
        <f>IFERROR(IF('Quantities Report'!A2014="","",VALUE(SUBSTITUTE('Quantities Report'!A2014,"+",""))),"")</f>
        <v/>
      </c>
    </row>
    <row r="2016" spans="2:2" x14ac:dyDescent="0.25">
      <c r="B2016" s="464" t="str">
        <f>IFERROR(IF('Quantities Report'!A2015="","",VALUE(SUBSTITUTE('Quantities Report'!A2015,"+",""))),"")</f>
        <v/>
      </c>
    </row>
    <row r="2017" spans="2:2" x14ac:dyDescent="0.25">
      <c r="B2017" s="464" t="str">
        <f>IFERROR(IF('Quantities Report'!A2016="","",VALUE(SUBSTITUTE('Quantities Report'!A2016,"+",""))),"")</f>
        <v/>
      </c>
    </row>
    <row r="2018" spans="2:2" x14ac:dyDescent="0.25">
      <c r="B2018" s="464" t="str">
        <f>IFERROR(IF('Quantities Report'!A2017="","",VALUE(SUBSTITUTE('Quantities Report'!A2017,"+",""))),"")</f>
        <v/>
      </c>
    </row>
    <row r="2019" spans="2:2" x14ac:dyDescent="0.25">
      <c r="B2019" s="464" t="str">
        <f>IFERROR(IF('Quantities Report'!A2018="","",VALUE(SUBSTITUTE('Quantities Report'!A2018,"+",""))),"")</f>
        <v/>
      </c>
    </row>
    <row r="2020" spans="2:2" x14ac:dyDescent="0.25">
      <c r="B2020" s="464" t="str">
        <f>IFERROR(IF('Quantities Report'!A2019="","",VALUE(SUBSTITUTE('Quantities Report'!A2019,"+",""))),"")</f>
        <v/>
      </c>
    </row>
    <row r="2021" spans="2:2" x14ac:dyDescent="0.25">
      <c r="B2021" s="464" t="str">
        <f>IFERROR(IF('Quantities Report'!A2020="","",VALUE(SUBSTITUTE('Quantities Report'!A2020,"+",""))),"")</f>
        <v/>
      </c>
    </row>
    <row r="2022" spans="2:2" x14ac:dyDescent="0.25">
      <c r="B2022" s="464" t="str">
        <f>IFERROR(IF('Quantities Report'!A2021="","",VALUE(SUBSTITUTE('Quantities Report'!A2021,"+",""))),"")</f>
        <v/>
      </c>
    </row>
    <row r="2023" spans="2:2" x14ac:dyDescent="0.25">
      <c r="B2023" s="464" t="str">
        <f>IFERROR(IF('Quantities Report'!A2022="","",VALUE(SUBSTITUTE('Quantities Report'!A2022,"+",""))),"")</f>
        <v/>
      </c>
    </row>
    <row r="2024" spans="2:2" x14ac:dyDescent="0.25">
      <c r="B2024" s="464" t="str">
        <f>IFERROR(IF('Quantities Report'!A2023="","",VALUE(SUBSTITUTE('Quantities Report'!A2023,"+",""))),"")</f>
        <v/>
      </c>
    </row>
    <row r="2025" spans="2:2" x14ac:dyDescent="0.25">
      <c r="B2025" s="464" t="str">
        <f>IFERROR(IF('Quantities Report'!A2024="","",VALUE(SUBSTITUTE('Quantities Report'!A2024,"+",""))),"")</f>
        <v/>
      </c>
    </row>
    <row r="2026" spans="2:2" x14ac:dyDescent="0.25">
      <c r="B2026" s="464" t="str">
        <f>IFERROR(IF('Quantities Report'!A2025="","",VALUE(SUBSTITUTE('Quantities Report'!A2025,"+",""))),"")</f>
        <v/>
      </c>
    </row>
    <row r="2027" spans="2:2" x14ac:dyDescent="0.25">
      <c r="B2027" s="464" t="str">
        <f>IFERROR(IF('Quantities Report'!A2026="","",VALUE(SUBSTITUTE('Quantities Report'!A2026,"+",""))),"")</f>
        <v/>
      </c>
    </row>
    <row r="2028" spans="2:2" x14ac:dyDescent="0.25">
      <c r="B2028" s="464" t="str">
        <f>IFERROR(IF('Quantities Report'!A2027="","",VALUE(SUBSTITUTE('Quantities Report'!A2027,"+",""))),"")</f>
        <v/>
      </c>
    </row>
    <row r="2029" spans="2:2" x14ac:dyDescent="0.25">
      <c r="B2029" s="464" t="str">
        <f>IFERROR(IF('Quantities Report'!A2028="","",VALUE(SUBSTITUTE('Quantities Report'!A2028,"+",""))),"")</f>
        <v/>
      </c>
    </row>
    <row r="2030" spans="2:2" x14ac:dyDescent="0.25">
      <c r="B2030" s="464" t="str">
        <f>IFERROR(IF('Quantities Report'!A2029="","",VALUE(SUBSTITUTE('Quantities Report'!A2029,"+",""))),"")</f>
        <v/>
      </c>
    </row>
    <row r="2031" spans="2:2" x14ac:dyDescent="0.25">
      <c r="B2031" s="464" t="str">
        <f>IFERROR(IF('Quantities Report'!A2030="","",VALUE(SUBSTITUTE('Quantities Report'!A2030,"+",""))),"")</f>
        <v/>
      </c>
    </row>
    <row r="2032" spans="2:2" x14ac:dyDescent="0.25">
      <c r="B2032" s="464" t="str">
        <f>IFERROR(IF('Quantities Report'!A2031="","",VALUE(SUBSTITUTE('Quantities Report'!A2031,"+",""))),"")</f>
        <v/>
      </c>
    </row>
    <row r="2033" spans="2:2" x14ac:dyDescent="0.25">
      <c r="B2033" s="464" t="str">
        <f>IFERROR(IF('Quantities Report'!A2032="","",VALUE(SUBSTITUTE('Quantities Report'!A2032,"+",""))),"")</f>
        <v/>
      </c>
    </row>
    <row r="2034" spans="2:2" x14ac:dyDescent="0.25">
      <c r="B2034" s="464" t="str">
        <f>IFERROR(IF('Quantities Report'!A2033="","",VALUE(SUBSTITUTE('Quantities Report'!A2033,"+",""))),"")</f>
        <v/>
      </c>
    </row>
    <row r="2035" spans="2:2" x14ac:dyDescent="0.25">
      <c r="B2035" s="464" t="str">
        <f>IFERROR(IF('Quantities Report'!A2034="","",VALUE(SUBSTITUTE('Quantities Report'!A2034,"+",""))),"")</f>
        <v/>
      </c>
    </row>
    <row r="2036" spans="2:2" x14ac:dyDescent="0.25">
      <c r="B2036" s="464" t="str">
        <f>IFERROR(IF('Quantities Report'!A2035="","",VALUE(SUBSTITUTE('Quantities Report'!A2035,"+",""))),"")</f>
        <v/>
      </c>
    </row>
    <row r="2037" spans="2:2" x14ac:dyDescent="0.25">
      <c r="B2037" s="464" t="str">
        <f>IFERROR(IF('Quantities Report'!A2036="","",VALUE(SUBSTITUTE('Quantities Report'!A2036,"+",""))),"")</f>
        <v/>
      </c>
    </row>
    <row r="2038" spans="2:2" x14ac:dyDescent="0.25">
      <c r="B2038" s="464" t="str">
        <f>IFERROR(IF('Quantities Report'!A2037="","",VALUE(SUBSTITUTE('Quantities Report'!A2037,"+",""))),"")</f>
        <v/>
      </c>
    </row>
    <row r="2039" spans="2:2" x14ac:dyDescent="0.25">
      <c r="B2039" s="464" t="str">
        <f>IFERROR(IF('Quantities Report'!A2038="","",VALUE(SUBSTITUTE('Quantities Report'!A2038,"+",""))),"")</f>
        <v/>
      </c>
    </row>
    <row r="2040" spans="2:2" x14ac:dyDescent="0.25">
      <c r="B2040" s="464" t="str">
        <f>IFERROR(IF('Quantities Report'!A2039="","",VALUE(SUBSTITUTE('Quantities Report'!A2039,"+",""))),"")</f>
        <v/>
      </c>
    </row>
    <row r="2041" spans="2:2" x14ac:dyDescent="0.25">
      <c r="B2041" s="464" t="str">
        <f>IFERROR(IF('Quantities Report'!A2040="","",VALUE(SUBSTITUTE('Quantities Report'!A2040,"+",""))),"")</f>
        <v/>
      </c>
    </row>
    <row r="2042" spans="2:2" x14ac:dyDescent="0.25">
      <c r="B2042" s="464" t="str">
        <f>IFERROR(IF('Quantities Report'!A2041="","",VALUE(SUBSTITUTE('Quantities Report'!A2041,"+",""))),"")</f>
        <v/>
      </c>
    </row>
    <row r="2043" spans="2:2" x14ac:dyDescent="0.25">
      <c r="B2043" s="464" t="str">
        <f>IFERROR(IF('Quantities Report'!A2042="","",VALUE(SUBSTITUTE('Quantities Report'!A2042,"+",""))),"")</f>
        <v/>
      </c>
    </row>
    <row r="2044" spans="2:2" x14ac:dyDescent="0.25">
      <c r="B2044" s="464" t="str">
        <f>IFERROR(IF('Quantities Report'!A2043="","",VALUE(SUBSTITUTE('Quantities Report'!A2043,"+",""))),"")</f>
        <v/>
      </c>
    </row>
    <row r="2045" spans="2:2" x14ac:dyDescent="0.25">
      <c r="B2045" s="464" t="str">
        <f>IFERROR(IF('Quantities Report'!A2044="","",VALUE(SUBSTITUTE('Quantities Report'!A2044,"+",""))),"")</f>
        <v/>
      </c>
    </row>
    <row r="2046" spans="2:2" x14ac:dyDescent="0.25">
      <c r="B2046" s="464" t="str">
        <f>IFERROR(IF('Quantities Report'!A2045="","",VALUE(SUBSTITUTE('Quantities Report'!A2045,"+",""))),"")</f>
        <v/>
      </c>
    </row>
    <row r="2047" spans="2:2" x14ac:dyDescent="0.25">
      <c r="B2047" s="464" t="str">
        <f>IFERROR(IF('Quantities Report'!A2046="","",VALUE(SUBSTITUTE('Quantities Report'!A2046,"+",""))),"")</f>
        <v/>
      </c>
    </row>
    <row r="2048" spans="2:2" x14ac:dyDescent="0.25">
      <c r="B2048" s="464" t="str">
        <f>IFERROR(IF('Quantities Report'!A2047="","",VALUE(SUBSTITUTE('Quantities Report'!A2047,"+",""))),"")</f>
        <v/>
      </c>
    </row>
    <row r="2049" spans="2:2" x14ac:dyDescent="0.25">
      <c r="B2049" s="464" t="str">
        <f>IFERROR(IF('Quantities Report'!A2048="","",VALUE(SUBSTITUTE('Quantities Report'!A2048,"+",""))),"")</f>
        <v/>
      </c>
    </row>
    <row r="2050" spans="2:2" x14ac:dyDescent="0.25">
      <c r="B2050" s="464" t="str">
        <f>IFERROR(IF('Quantities Report'!A2049="","",VALUE(SUBSTITUTE('Quantities Report'!A2049,"+",""))),"")</f>
        <v/>
      </c>
    </row>
    <row r="2051" spans="2:2" x14ac:dyDescent="0.25">
      <c r="B2051" s="464" t="str">
        <f>IFERROR(IF('Quantities Report'!A2050="","",VALUE(SUBSTITUTE('Quantities Report'!A2050,"+",""))),"")</f>
        <v/>
      </c>
    </row>
    <row r="2052" spans="2:2" x14ac:dyDescent="0.25">
      <c r="B2052" s="464" t="str">
        <f>IFERROR(IF('Quantities Report'!A2051="","",VALUE(SUBSTITUTE('Quantities Report'!A2051,"+",""))),"")</f>
        <v/>
      </c>
    </row>
    <row r="2053" spans="2:2" x14ac:dyDescent="0.25">
      <c r="B2053" s="464" t="str">
        <f>IFERROR(IF('Quantities Report'!A2052="","",VALUE(SUBSTITUTE('Quantities Report'!A2052,"+",""))),"")</f>
        <v/>
      </c>
    </row>
    <row r="2054" spans="2:2" x14ac:dyDescent="0.25">
      <c r="B2054" s="464" t="str">
        <f>IFERROR(IF('Quantities Report'!A2053="","",VALUE(SUBSTITUTE('Quantities Report'!A2053,"+",""))),"")</f>
        <v/>
      </c>
    </row>
    <row r="2055" spans="2:2" x14ac:dyDescent="0.25">
      <c r="B2055" s="464" t="str">
        <f>IFERROR(IF('Quantities Report'!A2054="","",VALUE(SUBSTITUTE('Quantities Report'!A2054,"+",""))),"")</f>
        <v/>
      </c>
    </row>
    <row r="2056" spans="2:2" x14ac:dyDescent="0.25">
      <c r="B2056" s="464" t="str">
        <f>IFERROR(IF('Quantities Report'!A2055="","",VALUE(SUBSTITUTE('Quantities Report'!A2055,"+",""))),"")</f>
        <v/>
      </c>
    </row>
    <row r="2057" spans="2:2" x14ac:dyDescent="0.25">
      <c r="B2057" s="464" t="str">
        <f>IFERROR(IF('Quantities Report'!A2056="","",VALUE(SUBSTITUTE('Quantities Report'!A2056,"+",""))),"")</f>
        <v/>
      </c>
    </row>
    <row r="2058" spans="2:2" x14ac:dyDescent="0.25">
      <c r="B2058" s="464" t="str">
        <f>IFERROR(IF('Quantities Report'!A2057="","",VALUE(SUBSTITUTE('Quantities Report'!A2057,"+",""))),"")</f>
        <v/>
      </c>
    </row>
    <row r="2059" spans="2:2" x14ac:dyDescent="0.25">
      <c r="B2059" s="464" t="str">
        <f>IFERROR(IF('Quantities Report'!A2058="","",VALUE(SUBSTITUTE('Quantities Report'!A2058,"+",""))),"")</f>
        <v/>
      </c>
    </row>
    <row r="2060" spans="2:2" x14ac:dyDescent="0.25">
      <c r="B2060" s="464" t="str">
        <f>IFERROR(IF('Quantities Report'!A2059="","",VALUE(SUBSTITUTE('Quantities Report'!A2059,"+",""))),"")</f>
        <v/>
      </c>
    </row>
    <row r="2061" spans="2:2" x14ac:dyDescent="0.25">
      <c r="B2061" s="464" t="str">
        <f>IFERROR(IF('Quantities Report'!A2060="","",VALUE(SUBSTITUTE('Quantities Report'!A2060,"+",""))),"")</f>
        <v/>
      </c>
    </row>
    <row r="2062" spans="2:2" x14ac:dyDescent="0.25">
      <c r="B2062" s="464" t="str">
        <f>IFERROR(IF('Quantities Report'!A2061="","",VALUE(SUBSTITUTE('Quantities Report'!A2061,"+",""))),"")</f>
        <v/>
      </c>
    </row>
    <row r="2063" spans="2:2" x14ac:dyDescent="0.25">
      <c r="B2063" s="464" t="str">
        <f>IFERROR(IF('Quantities Report'!A2062="","",VALUE(SUBSTITUTE('Quantities Report'!A2062,"+",""))),"")</f>
        <v/>
      </c>
    </row>
    <row r="2064" spans="2:2" x14ac:dyDescent="0.25">
      <c r="B2064" s="464" t="str">
        <f>IFERROR(IF('Quantities Report'!A2063="","",VALUE(SUBSTITUTE('Quantities Report'!A2063,"+",""))),"")</f>
        <v/>
      </c>
    </row>
    <row r="2065" spans="2:2" x14ac:dyDescent="0.25">
      <c r="B2065" s="464" t="str">
        <f>IFERROR(IF('Quantities Report'!A2064="","",VALUE(SUBSTITUTE('Quantities Report'!A2064,"+",""))),"")</f>
        <v/>
      </c>
    </row>
    <row r="2066" spans="2:2" x14ac:dyDescent="0.25">
      <c r="B2066" s="464" t="str">
        <f>IFERROR(IF('Quantities Report'!A2065="","",VALUE(SUBSTITUTE('Quantities Report'!A2065,"+",""))),"")</f>
        <v/>
      </c>
    </row>
    <row r="2067" spans="2:2" x14ac:dyDescent="0.25">
      <c r="B2067" s="464" t="str">
        <f>IFERROR(IF('Quantities Report'!A2066="","",VALUE(SUBSTITUTE('Quantities Report'!A2066,"+",""))),"")</f>
        <v/>
      </c>
    </row>
    <row r="2068" spans="2:2" x14ac:dyDescent="0.25">
      <c r="B2068" s="464" t="str">
        <f>IFERROR(IF('Quantities Report'!A2067="","",VALUE(SUBSTITUTE('Quantities Report'!A2067,"+",""))),"")</f>
        <v/>
      </c>
    </row>
    <row r="2069" spans="2:2" x14ac:dyDescent="0.25">
      <c r="B2069" s="464" t="str">
        <f>IFERROR(IF('Quantities Report'!A2068="","",VALUE(SUBSTITUTE('Quantities Report'!A2068,"+",""))),"")</f>
        <v/>
      </c>
    </row>
    <row r="2070" spans="2:2" x14ac:dyDescent="0.25">
      <c r="B2070" s="464" t="str">
        <f>IFERROR(IF('Quantities Report'!A2069="","",VALUE(SUBSTITUTE('Quantities Report'!A2069,"+",""))),"")</f>
        <v/>
      </c>
    </row>
    <row r="2071" spans="2:2" x14ac:dyDescent="0.25">
      <c r="B2071" s="464" t="str">
        <f>IFERROR(IF('Quantities Report'!A2070="","",VALUE(SUBSTITUTE('Quantities Report'!A2070,"+",""))),"")</f>
        <v/>
      </c>
    </row>
    <row r="2072" spans="2:2" x14ac:dyDescent="0.25">
      <c r="B2072" s="464" t="str">
        <f>IFERROR(IF('Quantities Report'!A2071="","",VALUE(SUBSTITUTE('Quantities Report'!A2071,"+",""))),"")</f>
        <v/>
      </c>
    </row>
    <row r="2073" spans="2:2" x14ac:dyDescent="0.25">
      <c r="B2073" s="464" t="str">
        <f>IFERROR(IF('Quantities Report'!A2072="","",VALUE(SUBSTITUTE('Quantities Report'!A2072,"+",""))),"")</f>
        <v/>
      </c>
    </row>
    <row r="2074" spans="2:2" x14ac:dyDescent="0.25">
      <c r="B2074" s="464" t="str">
        <f>IFERROR(IF('Quantities Report'!A2073="","",VALUE(SUBSTITUTE('Quantities Report'!A2073,"+",""))),"")</f>
        <v/>
      </c>
    </row>
    <row r="2075" spans="2:2" x14ac:dyDescent="0.25">
      <c r="B2075" s="464" t="str">
        <f>IFERROR(IF('Quantities Report'!A2074="","",VALUE(SUBSTITUTE('Quantities Report'!A2074,"+",""))),"")</f>
        <v/>
      </c>
    </row>
    <row r="2076" spans="2:2" x14ac:dyDescent="0.25">
      <c r="B2076" s="464" t="str">
        <f>IFERROR(IF('Quantities Report'!A2075="","",VALUE(SUBSTITUTE('Quantities Report'!A2075,"+",""))),"")</f>
        <v/>
      </c>
    </row>
    <row r="2077" spans="2:2" x14ac:dyDescent="0.25">
      <c r="B2077" s="464" t="str">
        <f>IFERROR(IF('Quantities Report'!A2076="","",VALUE(SUBSTITUTE('Quantities Report'!A2076,"+",""))),"")</f>
        <v/>
      </c>
    </row>
    <row r="2078" spans="2:2" x14ac:dyDescent="0.25">
      <c r="B2078" s="464" t="str">
        <f>IFERROR(IF('Quantities Report'!A2077="","",VALUE(SUBSTITUTE('Quantities Report'!A2077,"+",""))),"")</f>
        <v/>
      </c>
    </row>
    <row r="2079" spans="2:2" x14ac:dyDescent="0.25">
      <c r="B2079" s="464" t="str">
        <f>IFERROR(IF('Quantities Report'!A2078="","",VALUE(SUBSTITUTE('Quantities Report'!A2078,"+",""))),"")</f>
        <v/>
      </c>
    </row>
    <row r="2080" spans="2:2" x14ac:dyDescent="0.25">
      <c r="B2080" s="464" t="str">
        <f>IFERROR(IF('Quantities Report'!A2079="","",VALUE(SUBSTITUTE('Quantities Report'!A2079,"+",""))),"")</f>
        <v/>
      </c>
    </row>
    <row r="2081" spans="2:2" x14ac:dyDescent="0.25">
      <c r="B2081" s="464" t="str">
        <f>IFERROR(IF('Quantities Report'!A2080="","",VALUE(SUBSTITUTE('Quantities Report'!A2080,"+",""))),"")</f>
        <v/>
      </c>
    </row>
    <row r="2082" spans="2:2" x14ac:dyDescent="0.25">
      <c r="B2082" s="464" t="str">
        <f>IFERROR(IF('Quantities Report'!A2081="","",VALUE(SUBSTITUTE('Quantities Report'!A2081,"+",""))),"")</f>
        <v/>
      </c>
    </row>
    <row r="2083" spans="2:2" x14ac:dyDescent="0.25">
      <c r="B2083" s="464" t="str">
        <f>IFERROR(IF('Quantities Report'!A2082="","",VALUE(SUBSTITUTE('Quantities Report'!A2082,"+",""))),"")</f>
        <v/>
      </c>
    </row>
    <row r="2084" spans="2:2" x14ac:dyDescent="0.25">
      <c r="B2084" s="464" t="str">
        <f>IFERROR(IF('Quantities Report'!A2083="","",VALUE(SUBSTITUTE('Quantities Report'!A2083,"+",""))),"")</f>
        <v/>
      </c>
    </row>
    <row r="2085" spans="2:2" x14ac:dyDescent="0.25">
      <c r="B2085" s="464" t="str">
        <f>IFERROR(IF('Quantities Report'!A2084="","",VALUE(SUBSTITUTE('Quantities Report'!A2084,"+",""))),"")</f>
        <v/>
      </c>
    </row>
    <row r="2086" spans="2:2" x14ac:dyDescent="0.25">
      <c r="B2086" s="464" t="str">
        <f>IFERROR(IF('Quantities Report'!A2085="","",VALUE(SUBSTITUTE('Quantities Report'!A2085,"+",""))),"")</f>
        <v/>
      </c>
    </row>
    <row r="2087" spans="2:2" x14ac:dyDescent="0.25">
      <c r="B2087" s="464" t="str">
        <f>IFERROR(IF('Quantities Report'!A2086="","",VALUE(SUBSTITUTE('Quantities Report'!A2086,"+",""))),"")</f>
        <v/>
      </c>
    </row>
    <row r="2088" spans="2:2" x14ac:dyDescent="0.25">
      <c r="B2088" s="464" t="str">
        <f>IFERROR(IF('Quantities Report'!A2087="","",VALUE(SUBSTITUTE('Quantities Report'!A2087,"+",""))),"")</f>
        <v/>
      </c>
    </row>
    <row r="2089" spans="2:2" x14ac:dyDescent="0.25">
      <c r="B2089" s="464" t="str">
        <f>IFERROR(IF('Quantities Report'!A2088="","",VALUE(SUBSTITUTE('Quantities Report'!A2088,"+",""))),"")</f>
        <v/>
      </c>
    </row>
    <row r="2090" spans="2:2" x14ac:dyDescent="0.25">
      <c r="B2090" s="464" t="str">
        <f>IFERROR(IF('Quantities Report'!A2089="","",VALUE(SUBSTITUTE('Quantities Report'!A2089,"+",""))),"")</f>
        <v/>
      </c>
    </row>
    <row r="2091" spans="2:2" x14ac:dyDescent="0.25">
      <c r="B2091" s="464" t="str">
        <f>IFERROR(IF('Quantities Report'!A2090="","",VALUE(SUBSTITUTE('Quantities Report'!A2090,"+",""))),"")</f>
        <v/>
      </c>
    </row>
    <row r="2092" spans="2:2" x14ac:dyDescent="0.25">
      <c r="B2092" s="464" t="str">
        <f>IFERROR(IF('Quantities Report'!A2091="","",VALUE(SUBSTITUTE('Quantities Report'!A2091,"+",""))),"")</f>
        <v/>
      </c>
    </row>
    <row r="2093" spans="2:2" x14ac:dyDescent="0.25">
      <c r="B2093" s="464" t="str">
        <f>IFERROR(IF('Quantities Report'!A2092="","",VALUE(SUBSTITUTE('Quantities Report'!A2092,"+",""))),"")</f>
        <v/>
      </c>
    </row>
    <row r="2094" spans="2:2" x14ac:dyDescent="0.25">
      <c r="B2094" s="464" t="str">
        <f>IFERROR(IF('Quantities Report'!A2093="","",VALUE(SUBSTITUTE('Quantities Report'!A2093,"+",""))),"")</f>
        <v/>
      </c>
    </row>
    <row r="2095" spans="2:2" x14ac:dyDescent="0.25">
      <c r="B2095" s="464" t="str">
        <f>IFERROR(IF('Quantities Report'!A2094="","",VALUE(SUBSTITUTE('Quantities Report'!A2094,"+",""))),"")</f>
        <v/>
      </c>
    </row>
    <row r="2096" spans="2:2" x14ac:dyDescent="0.25">
      <c r="B2096" s="464" t="str">
        <f>IFERROR(IF('Quantities Report'!A2095="","",VALUE(SUBSTITUTE('Quantities Report'!A2095,"+",""))),"")</f>
        <v/>
      </c>
    </row>
    <row r="2097" spans="2:2" x14ac:dyDescent="0.25">
      <c r="B2097" s="464" t="str">
        <f>IFERROR(IF('Quantities Report'!A2096="","",VALUE(SUBSTITUTE('Quantities Report'!A2096,"+",""))),"")</f>
        <v/>
      </c>
    </row>
    <row r="2098" spans="2:2" x14ac:dyDescent="0.25">
      <c r="B2098" s="464" t="str">
        <f>IFERROR(IF('Quantities Report'!A2097="","",VALUE(SUBSTITUTE('Quantities Report'!A2097,"+",""))),"")</f>
        <v/>
      </c>
    </row>
    <row r="2099" spans="2:2" x14ac:dyDescent="0.25">
      <c r="B2099" s="464" t="str">
        <f>IFERROR(IF('Quantities Report'!A2098="","",VALUE(SUBSTITUTE('Quantities Report'!A2098,"+",""))),"")</f>
        <v/>
      </c>
    </row>
    <row r="2100" spans="2:2" x14ac:dyDescent="0.25">
      <c r="B2100" s="464" t="str">
        <f>IFERROR(IF('Quantities Report'!A2099="","",VALUE(SUBSTITUTE('Quantities Report'!A2099,"+",""))),"")</f>
        <v/>
      </c>
    </row>
    <row r="2101" spans="2:2" x14ac:dyDescent="0.25">
      <c r="B2101" s="464" t="str">
        <f>IFERROR(IF('Quantities Report'!A2100="","",VALUE(SUBSTITUTE('Quantities Report'!A2100,"+",""))),"")</f>
        <v/>
      </c>
    </row>
    <row r="2102" spans="2:2" x14ac:dyDescent="0.25">
      <c r="B2102" s="464" t="str">
        <f>IFERROR(IF('Quantities Report'!A2101="","",VALUE(SUBSTITUTE('Quantities Report'!A2101,"+",""))),"")</f>
        <v/>
      </c>
    </row>
    <row r="2103" spans="2:2" x14ac:dyDescent="0.25">
      <c r="B2103" s="464" t="str">
        <f>IFERROR(IF('Quantities Report'!A2102="","",VALUE(SUBSTITUTE('Quantities Report'!A2102,"+",""))),"")</f>
        <v/>
      </c>
    </row>
    <row r="2104" spans="2:2" x14ac:dyDescent="0.25">
      <c r="B2104" s="464" t="str">
        <f>IFERROR(IF('Quantities Report'!A2103="","",VALUE(SUBSTITUTE('Quantities Report'!A2103,"+",""))),"")</f>
        <v/>
      </c>
    </row>
    <row r="2105" spans="2:2" x14ac:dyDescent="0.25">
      <c r="B2105" s="464" t="str">
        <f>IFERROR(IF('Quantities Report'!A2104="","",VALUE(SUBSTITUTE('Quantities Report'!A2104,"+",""))),"")</f>
        <v/>
      </c>
    </row>
    <row r="2106" spans="2:2" x14ac:dyDescent="0.25">
      <c r="B2106" s="464" t="str">
        <f>IFERROR(IF('Quantities Report'!A2105="","",VALUE(SUBSTITUTE('Quantities Report'!A2105,"+",""))),"")</f>
        <v/>
      </c>
    </row>
    <row r="2107" spans="2:2" x14ac:dyDescent="0.25">
      <c r="B2107" s="464" t="str">
        <f>IFERROR(IF('Quantities Report'!A2106="","",VALUE(SUBSTITUTE('Quantities Report'!A2106,"+",""))),"")</f>
        <v/>
      </c>
    </row>
    <row r="2108" spans="2:2" x14ac:dyDescent="0.25">
      <c r="B2108" s="464" t="str">
        <f>IFERROR(IF('Quantities Report'!A2107="","",VALUE(SUBSTITUTE('Quantities Report'!A2107,"+",""))),"")</f>
        <v/>
      </c>
    </row>
    <row r="2109" spans="2:2" x14ac:dyDescent="0.25">
      <c r="B2109" s="464" t="str">
        <f>IFERROR(IF('Quantities Report'!A2108="","",VALUE(SUBSTITUTE('Quantities Report'!A2108,"+",""))),"")</f>
        <v/>
      </c>
    </row>
    <row r="2110" spans="2:2" x14ac:dyDescent="0.25">
      <c r="B2110" s="464" t="str">
        <f>IFERROR(IF('Quantities Report'!A2109="","",VALUE(SUBSTITUTE('Quantities Report'!A2109,"+",""))),"")</f>
        <v/>
      </c>
    </row>
    <row r="2111" spans="2:2" x14ac:dyDescent="0.25">
      <c r="B2111" s="464" t="str">
        <f>IFERROR(IF('Quantities Report'!A2110="","",VALUE(SUBSTITUTE('Quantities Report'!A2110,"+",""))),"")</f>
        <v/>
      </c>
    </row>
    <row r="2112" spans="2:2" x14ac:dyDescent="0.25">
      <c r="B2112" s="464" t="str">
        <f>IFERROR(IF('Quantities Report'!A2111="","",VALUE(SUBSTITUTE('Quantities Report'!A2111,"+",""))),"")</f>
        <v/>
      </c>
    </row>
    <row r="2113" spans="2:2" x14ac:dyDescent="0.25">
      <c r="B2113" s="464" t="str">
        <f>IFERROR(IF('Quantities Report'!A2112="","",VALUE(SUBSTITUTE('Quantities Report'!A2112,"+",""))),"")</f>
        <v/>
      </c>
    </row>
    <row r="2114" spans="2:2" x14ac:dyDescent="0.25">
      <c r="B2114" s="464" t="str">
        <f>IFERROR(IF('Quantities Report'!A2113="","",VALUE(SUBSTITUTE('Quantities Report'!A2113,"+",""))),"")</f>
        <v/>
      </c>
    </row>
    <row r="2115" spans="2:2" x14ac:dyDescent="0.25">
      <c r="B2115" s="464" t="str">
        <f>IFERROR(IF('Quantities Report'!A2114="","",VALUE(SUBSTITUTE('Quantities Report'!A2114,"+",""))),"")</f>
        <v/>
      </c>
    </row>
    <row r="2116" spans="2:2" x14ac:dyDescent="0.25">
      <c r="B2116" s="464" t="str">
        <f>IFERROR(IF('Quantities Report'!A2115="","",VALUE(SUBSTITUTE('Quantities Report'!A2115,"+",""))),"")</f>
        <v/>
      </c>
    </row>
    <row r="2117" spans="2:2" x14ac:dyDescent="0.25">
      <c r="B2117" s="464" t="str">
        <f>IFERROR(IF('Quantities Report'!A2116="","",VALUE(SUBSTITUTE('Quantities Report'!A2116,"+",""))),"")</f>
        <v/>
      </c>
    </row>
    <row r="2118" spans="2:2" x14ac:dyDescent="0.25">
      <c r="B2118" s="464" t="str">
        <f>IFERROR(IF('Quantities Report'!A2117="","",VALUE(SUBSTITUTE('Quantities Report'!A2117,"+",""))),"")</f>
        <v/>
      </c>
    </row>
    <row r="2119" spans="2:2" x14ac:dyDescent="0.25">
      <c r="B2119" s="464" t="str">
        <f>IFERROR(IF('Quantities Report'!A2118="","",VALUE(SUBSTITUTE('Quantities Report'!A2118,"+",""))),"")</f>
        <v/>
      </c>
    </row>
    <row r="2120" spans="2:2" x14ac:dyDescent="0.25">
      <c r="B2120" s="464" t="str">
        <f>IFERROR(IF('Quantities Report'!A2119="","",VALUE(SUBSTITUTE('Quantities Report'!A2119,"+",""))),"")</f>
        <v/>
      </c>
    </row>
    <row r="2121" spans="2:2" x14ac:dyDescent="0.25">
      <c r="B2121" s="464" t="str">
        <f>IFERROR(IF('Quantities Report'!A2120="","",VALUE(SUBSTITUTE('Quantities Report'!A2120,"+",""))),"")</f>
        <v/>
      </c>
    </row>
    <row r="2122" spans="2:2" x14ac:dyDescent="0.25">
      <c r="B2122" s="464" t="str">
        <f>IFERROR(IF('Quantities Report'!A2121="","",VALUE(SUBSTITUTE('Quantities Report'!A2121,"+",""))),"")</f>
        <v/>
      </c>
    </row>
    <row r="2123" spans="2:2" x14ac:dyDescent="0.25">
      <c r="B2123" s="464" t="str">
        <f>IFERROR(IF('Quantities Report'!A2122="","",VALUE(SUBSTITUTE('Quantities Report'!A2122,"+",""))),"")</f>
        <v/>
      </c>
    </row>
    <row r="2124" spans="2:2" x14ac:dyDescent="0.25">
      <c r="B2124" s="464" t="str">
        <f>IFERROR(IF('Quantities Report'!A2123="","",VALUE(SUBSTITUTE('Quantities Report'!A2123,"+",""))),"")</f>
        <v/>
      </c>
    </row>
    <row r="2125" spans="2:2" x14ac:dyDescent="0.25">
      <c r="B2125" s="464" t="str">
        <f>IFERROR(IF('Quantities Report'!A2124="","",VALUE(SUBSTITUTE('Quantities Report'!A2124,"+",""))),"")</f>
        <v/>
      </c>
    </row>
    <row r="2126" spans="2:2" x14ac:dyDescent="0.25">
      <c r="B2126" s="464" t="str">
        <f>IFERROR(IF('Quantities Report'!A2125="","",VALUE(SUBSTITUTE('Quantities Report'!A2125,"+",""))),"")</f>
        <v/>
      </c>
    </row>
    <row r="2127" spans="2:2" x14ac:dyDescent="0.25">
      <c r="B2127" s="464" t="str">
        <f>IFERROR(IF('Quantities Report'!A2126="","",VALUE(SUBSTITUTE('Quantities Report'!A2126,"+",""))),"")</f>
        <v/>
      </c>
    </row>
    <row r="2128" spans="2:2" x14ac:dyDescent="0.25">
      <c r="B2128" s="464" t="str">
        <f>IFERROR(IF('Quantities Report'!A2127="","",VALUE(SUBSTITUTE('Quantities Report'!A2127,"+",""))),"")</f>
        <v/>
      </c>
    </row>
    <row r="2129" spans="2:2" x14ac:dyDescent="0.25">
      <c r="B2129" s="464" t="str">
        <f>IFERROR(IF('Quantities Report'!A2128="","",VALUE(SUBSTITUTE('Quantities Report'!A2128,"+",""))),"")</f>
        <v/>
      </c>
    </row>
    <row r="2130" spans="2:2" x14ac:dyDescent="0.25">
      <c r="B2130" s="464" t="str">
        <f>IFERROR(IF('Quantities Report'!A2129="","",VALUE(SUBSTITUTE('Quantities Report'!A2129,"+",""))),"")</f>
        <v/>
      </c>
    </row>
    <row r="2131" spans="2:2" x14ac:dyDescent="0.25">
      <c r="B2131" s="464" t="str">
        <f>IFERROR(IF('Quantities Report'!A2130="","",VALUE(SUBSTITUTE('Quantities Report'!A2130,"+",""))),"")</f>
        <v/>
      </c>
    </row>
    <row r="2132" spans="2:2" x14ac:dyDescent="0.25">
      <c r="B2132" s="464" t="str">
        <f>IFERROR(IF('Quantities Report'!A2131="","",VALUE(SUBSTITUTE('Quantities Report'!A2131,"+",""))),"")</f>
        <v/>
      </c>
    </row>
    <row r="2133" spans="2:2" x14ac:dyDescent="0.25">
      <c r="B2133" s="464" t="str">
        <f>IFERROR(IF('Quantities Report'!A2132="","",VALUE(SUBSTITUTE('Quantities Report'!A2132,"+",""))),"")</f>
        <v/>
      </c>
    </row>
    <row r="2134" spans="2:2" x14ac:dyDescent="0.25">
      <c r="B2134" s="464" t="str">
        <f>IFERROR(IF('Quantities Report'!A2133="","",VALUE(SUBSTITUTE('Quantities Report'!A2133,"+",""))),"")</f>
        <v/>
      </c>
    </row>
    <row r="2135" spans="2:2" x14ac:dyDescent="0.25">
      <c r="B2135" s="464" t="str">
        <f>IFERROR(IF('Quantities Report'!A2134="","",VALUE(SUBSTITUTE('Quantities Report'!A2134,"+",""))),"")</f>
        <v/>
      </c>
    </row>
    <row r="2136" spans="2:2" x14ac:dyDescent="0.25">
      <c r="B2136" s="464" t="str">
        <f>IFERROR(IF('Quantities Report'!A2135="","",VALUE(SUBSTITUTE('Quantities Report'!A2135,"+",""))),"")</f>
        <v/>
      </c>
    </row>
    <row r="2137" spans="2:2" x14ac:dyDescent="0.25">
      <c r="B2137" s="464" t="str">
        <f>IFERROR(IF('Quantities Report'!A2136="","",VALUE(SUBSTITUTE('Quantities Report'!A2136,"+",""))),"")</f>
        <v/>
      </c>
    </row>
    <row r="2138" spans="2:2" x14ac:dyDescent="0.25">
      <c r="B2138" s="464" t="str">
        <f>IFERROR(IF('Quantities Report'!A2137="","",VALUE(SUBSTITUTE('Quantities Report'!A2137,"+",""))),"")</f>
        <v/>
      </c>
    </row>
    <row r="2139" spans="2:2" x14ac:dyDescent="0.25">
      <c r="B2139" s="464" t="str">
        <f>IFERROR(IF('Quantities Report'!A2138="","",VALUE(SUBSTITUTE('Quantities Report'!A2138,"+",""))),"")</f>
        <v/>
      </c>
    </row>
    <row r="2140" spans="2:2" x14ac:dyDescent="0.25">
      <c r="B2140" s="464" t="str">
        <f>IFERROR(IF('Quantities Report'!A2139="","",VALUE(SUBSTITUTE('Quantities Report'!A2139,"+",""))),"")</f>
        <v/>
      </c>
    </row>
    <row r="2141" spans="2:2" x14ac:dyDescent="0.25">
      <c r="B2141" s="464" t="str">
        <f>IFERROR(IF('Quantities Report'!A2140="","",VALUE(SUBSTITUTE('Quantities Report'!A2140,"+",""))),"")</f>
        <v/>
      </c>
    </row>
    <row r="2142" spans="2:2" x14ac:dyDescent="0.25">
      <c r="B2142" s="464" t="str">
        <f>IFERROR(IF('Quantities Report'!A2141="","",VALUE(SUBSTITUTE('Quantities Report'!A2141,"+",""))),"")</f>
        <v/>
      </c>
    </row>
    <row r="2143" spans="2:2" x14ac:dyDescent="0.25">
      <c r="B2143" s="464" t="str">
        <f>IFERROR(IF('Quantities Report'!A2142="","",VALUE(SUBSTITUTE('Quantities Report'!A2142,"+",""))),"")</f>
        <v/>
      </c>
    </row>
    <row r="2144" spans="2:2" x14ac:dyDescent="0.25">
      <c r="B2144" s="464" t="str">
        <f>IFERROR(IF('Quantities Report'!A2143="","",VALUE(SUBSTITUTE('Quantities Report'!A2143,"+",""))),"")</f>
        <v/>
      </c>
    </row>
    <row r="2145" spans="2:2" x14ac:dyDescent="0.25">
      <c r="B2145" s="464" t="str">
        <f>IFERROR(IF('Quantities Report'!A2144="","",VALUE(SUBSTITUTE('Quantities Report'!A2144,"+",""))),"")</f>
        <v/>
      </c>
    </row>
    <row r="2146" spans="2:2" x14ac:dyDescent="0.25">
      <c r="B2146" s="464" t="str">
        <f>IFERROR(IF('Quantities Report'!A2145="","",VALUE(SUBSTITUTE('Quantities Report'!A2145,"+",""))),"")</f>
        <v/>
      </c>
    </row>
    <row r="2147" spans="2:2" x14ac:dyDescent="0.25">
      <c r="B2147" s="464" t="str">
        <f>IFERROR(IF('Quantities Report'!A2146="","",VALUE(SUBSTITUTE('Quantities Report'!A2146,"+",""))),"")</f>
        <v/>
      </c>
    </row>
    <row r="2148" spans="2:2" x14ac:dyDescent="0.25">
      <c r="B2148" s="464" t="str">
        <f>IFERROR(IF('Quantities Report'!A2147="","",VALUE(SUBSTITUTE('Quantities Report'!A2147,"+",""))),"")</f>
        <v/>
      </c>
    </row>
    <row r="2149" spans="2:2" x14ac:dyDescent="0.25">
      <c r="B2149" s="464" t="str">
        <f>IFERROR(IF('Quantities Report'!A2148="","",VALUE(SUBSTITUTE('Quantities Report'!A2148,"+",""))),"")</f>
        <v/>
      </c>
    </row>
    <row r="2150" spans="2:2" x14ac:dyDescent="0.25">
      <c r="B2150" s="464" t="str">
        <f>IFERROR(IF('Quantities Report'!A2149="","",VALUE(SUBSTITUTE('Quantities Report'!A2149,"+",""))),"")</f>
        <v/>
      </c>
    </row>
    <row r="2151" spans="2:2" x14ac:dyDescent="0.25">
      <c r="B2151" s="464" t="str">
        <f>IFERROR(IF('Quantities Report'!A2150="","",VALUE(SUBSTITUTE('Quantities Report'!A2150,"+",""))),"")</f>
        <v/>
      </c>
    </row>
    <row r="2152" spans="2:2" x14ac:dyDescent="0.25">
      <c r="B2152" s="464" t="str">
        <f>IFERROR(IF('Quantities Report'!A2151="","",VALUE(SUBSTITUTE('Quantities Report'!A2151,"+",""))),"")</f>
        <v/>
      </c>
    </row>
    <row r="2153" spans="2:2" x14ac:dyDescent="0.25">
      <c r="B2153" s="464" t="str">
        <f>IFERROR(IF('Quantities Report'!A2152="","",VALUE(SUBSTITUTE('Quantities Report'!A2152,"+",""))),"")</f>
        <v/>
      </c>
    </row>
    <row r="2154" spans="2:2" x14ac:dyDescent="0.25">
      <c r="B2154" s="464" t="str">
        <f>IFERROR(IF('Quantities Report'!A2153="","",VALUE(SUBSTITUTE('Quantities Report'!A2153,"+",""))),"")</f>
        <v/>
      </c>
    </row>
    <row r="2155" spans="2:2" x14ac:dyDescent="0.25">
      <c r="B2155" s="464" t="str">
        <f>IFERROR(IF('Quantities Report'!A2154="","",VALUE(SUBSTITUTE('Quantities Report'!A2154,"+",""))),"")</f>
        <v/>
      </c>
    </row>
    <row r="2156" spans="2:2" x14ac:dyDescent="0.25">
      <c r="B2156" s="464" t="str">
        <f>IFERROR(IF('Quantities Report'!A2155="","",VALUE(SUBSTITUTE('Quantities Report'!A2155,"+",""))),"")</f>
        <v/>
      </c>
    </row>
    <row r="2157" spans="2:2" x14ac:dyDescent="0.25">
      <c r="B2157" s="464" t="str">
        <f>IFERROR(IF('Quantities Report'!A2156="","",VALUE(SUBSTITUTE('Quantities Report'!A2156,"+",""))),"")</f>
        <v/>
      </c>
    </row>
    <row r="2158" spans="2:2" x14ac:dyDescent="0.25">
      <c r="B2158" s="464" t="str">
        <f>IFERROR(IF('Quantities Report'!A2157="","",VALUE(SUBSTITUTE('Quantities Report'!A2157,"+",""))),"")</f>
        <v/>
      </c>
    </row>
    <row r="2159" spans="2:2" x14ac:dyDescent="0.25">
      <c r="B2159" s="464" t="str">
        <f>IFERROR(IF('Quantities Report'!A2158="","",VALUE(SUBSTITUTE('Quantities Report'!A2158,"+",""))),"")</f>
        <v/>
      </c>
    </row>
    <row r="2160" spans="2:2" x14ac:dyDescent="0.25">
      <c r="B2160" s="464" t="str">
        <f>IFERROR(IF('Quantities Report'!A2159="","",VALUE(SUBSTITUTE('Quantities Report'!A2159,"+",""))),"")</f>
        <v/>
      </c>
    </row>
    <row r="2161" spans="2:2" x14ac:dyDescent="0.25">
      <c r="B2161" s="464" t="str">
        <f>IFERROR(IF('Quantities Report'!A2160="","",VALUE(SUBSTITUTE('Quantities Report'!A2160,"+",""))),"")</f>
        <v/>
      </c>
    </row>
    <row r="2162" spans="2:2" x14ac:dyDescent="0.25">
      <c r="B2162" s="464" t="str">
        <f>IFERROR(IF('Quantities Report'!A2161="","",VALUE(SUBSTITUTE('Quantities Report'!A2161,"+",""))),"")</f>
        <v/>
      </c>
    </row>
    <row r="2163" spans="2:2" x14ac:dyDescent="0.25">
      <c r="B2163" s="464" t="str">
        <f>IFERROR(IF('Quantities Report'!A2162="","",VALUE(SUBSTITUTE('Quantities Report'!A2162,"+",""))),"")</f>
        <v/>
      </c>
    </row>
    <row r="2164" spans="2:2" x14ac:dyDescent="0.25">
      <c r="B2164" s="464" t="str">
        <f>IFERROR(IF('Quantities Report'!A2163="","",VALUE(SUBSTITUTE('Quantities Report'!A2163,"+",""))),"")</f>
        <v/>
      </c>
    </row>
    <row r="2165" spans="2:2" x14ac:dyDescent="0.25">
      <c r="B2165" s="464" t="str">
        <f>IFERROR(IF('Quantities Report'!A2164="","",VALUE(SUBSTITUTE('Quantities Report'!A2164,"+",""))),"")</f>
        <v/>
      </c>
    </row>
    <row r="2166" spans="2:2" x14ac:dyDescent="0.25">
      <c r="B2166" s="464" t="str">
        <f>IFERROR(IF('Quantities Report'!A2165="","",VALUE(SUBSTITUTE('Quantities Report'!A2165,"+",""))),"")</f>
        <v/>
      </c>
    </row>
    <row r="2167" spans="2:2" x14ac:dyDescent="0.25">
      <c r="B2167" s="464" t="str">
        <f>IFERROR(IF('Quantities Report'!A2166="","",VALUE(SUBSTITUTE('Quantities Report'!A2166,"+",""))),"")</f>
        <v/>
      </c>
    </row>
    <row r="2168" spans="2:2" x14ac:dyDescent="0.25">
      <c r="B2168" s="464" t="str">
        <f>IFERROR(IF('Quantities Report'!A2167="","",VALUE(SUBSTITUTE('Quantities Report'!A2167,"+",""))),"")</f>
        <v/>
      </c>
    </row>
    <row r="2169" spans="2:2" x14ac:dyDescent="0.25">
      <c r="B2169" s="464" t="str">
        <f>IFERROR(IF('Quantities Report'!A2168="","",VALUE(SUBSTITUTE('Quantities Report'!A2168,"+",""))),"")</f>
        <v/>
      </c>
    </row>
    <row r="2170" spans="2:2" x14ac:dyDescent="0.25">
      <c r="B2170" s="464" t="str">
        <f>IFERROR(IF('Quantities Report'!A2169="","",VALUE(SUBSTITUTE('Quantities Report'!A2169,"+",""))),"")</f>
        <v/>
      </c>
    </row>
    <row r="2171" spans="2:2" x14ac:dyDescent="0.25">
      <c r="B2171" s="464" t="str">
        <f>IFERROR(IF('Quantities Report'!A2170="","",VALUE(SUBSTITUTE('Quantities Report'!A2170,"+",""))),"")</f>
        <v/>
      </c>
    </row>
    <row r="2172" spans="2:2" x14ac:dyDescent="0.25">
      <c r="B2172" s="464" t="str">
        <f>IFERROR(IF('Quantities Report'!A2171="","",VALUE(SUBSTITUTE('Quantities Report'!A2171,"+",""))),"")</f>
        <v/>
      </c>
    </row>
    <row r="2173" spans="2:2" x14ac:dyDescent="0.25">
      <c r="B2173" s="464" t="str">
        <f>IFERROR(IF('Quantities Report'!A2172="","",VALUE(SUBSTITUTE('Quantities Report'!A2172,"+",""))),"")</f>
        <v/>
      </c>
    </row>
    <row r="2174" spans="2:2" x14ac:dyDescent="0.25">
      <c r="B2174" s="464" t="str">
        <f>IFERROR(IF('Quantities Report'!A2173="","",VALUE(SUBSTITUTE('Quantities Report'!A2173,"+",""))),"")</f>
        <v/>
      </c>
    </row>
    <row r="2175" spans="2:2" x14ac:dyDescent="0.25">
      <c r="B2175" s="464" t="str">
        <f>IFERROR(IF('Quantities Report'!A2174="","",VALUE(SUBSTITUTE('Quantities Report'!A2174,"+",""))),"")</f>
        <v/>
      </c>
    </row>
    <row r="2176" spans="2:2" x14ac:dyDescent="0.25">
      <c r="B2176" s="464" t="str">
        <f>IFERROR(IF('Quantities Report'!A2175="","",VALUE(SUBSTITUTE('Quantities Report'!A2175,"+",""))),"")</f>
        <v/>
      </c>
    </row>
    <row r="2177" spans="2:2" x14ac:dyDescent="0.25">
      <c r="B2177" s="464" t="str">
        <f>IFERROR(IF('Quantities Report'!A2176="","",VALUE(SUBSTITUTE('Quantities Report'!A2176,"+",""))),"")</f>
        <v/>
      </c>
    </row>
    <row r="2178" spans="2:2" x14ac:dyDescent="0.25">
      <c r="B2178" s="464" t="str">
        <f>IFERROR(IF('Quantities Report'!A2177="","",VALUE(SUBSTITUTE('Quantities Report'!A2177,"+",""))),"")</f>
        <v/>
      </c>
    </row>
    <row r="2179" spans="2:2" x14ac:dyDescent="0.25">
      <c r="B2179" s="464" t="str">
        <f>IFERROR(IF('Quantities Report'!A2178="","",VALUE(SUBSTITUTE('Quantities Report'!A2178,"+",""))),"")</f>
        <v/>
      </c>
    </row>
    <row r="2180" spans="2:2" x14ac:dyDescent="0.25">
      <c r="B2180" s="464" t="str">
        <f>IFERROR(IF('Quantities Report'!A2179="","",VALUE(SUBSTITUTE('Quantities Report'!A2179,"+",""))),"")</f>
        <v/>
      </c>
    </row>
    <row r="2181" spans="2:2" x14ac:dyDescent="0.25">
      <c r="B2181" s="464" t="str">
        <f>IFERROR(IF('Quantities Report'!A2180="","",VALUE(SUBSTITUTE('Quantities Report'!A2180,"+",""))),"")</f>
        <v/>
      </c>
    </row>
    <row r="2182" spans="2:2" x14ac:dyDescent="0.25">
      <c r="B2182" s="464" t="str">
        <f>IFERROR(IF('Quantities Report'!A2181="","",VALUE(SUBSTITUTE('Quantities Report'!A2181,"+",""))),"")</f>
        <v/>
      </c>
    </row>
    <row r="2183" spans="2:2" x14ac:dyDescent="0.25">
      <c r="B2183" s="464" t="str">
        <f>IFERROR(IF('Quantities Report'!A2182="","",VALUE(SUBSTITUTE('Quantities Report'!A2182,"+",""))),"")</f>
        <v/>
      </c>
    </row>
    <row r="2184" spans="2:2" x14ac:dyDescent="0.25">
      <c r="B2184" s="464" t="str">
        <f>IFERROR(IF('Quantities Report'!A2183="","",VALUE(SUBSTITUTE('Quantities Report'!A2183,"+",""))),"")</f>
        <v/>
      </c>
    </row>
    <row r="2185" spans="2:2" x14ac:dyDescent="0.25">
      <c r="B2185" s="464" t="str">
        <f>IFERROR(IF('Quantities Report'!A2184="","",VALUE(SUBSTITUTE('Quantities Report'!A2184,"+",""))),"")</f>
        <v/>
      </c>
    </row>
    <row r="2186" spans="2:2" x14ac:dyDescent="0.25">
      <c r="B2186" s="464" t="str">
        <f>IFERROR(IF('Quantities Report'!A2185="","",VALUE(SUBSTITUTE('Quantities Report'!A2185,"+",""))),"")</f>
        <v/>
      </c>
    </row>
    <row r="2187" spans="2:2" x14ac:dyDescent="0.25">
      <c r="B2187" s="464" t="str">
        <f>IFERROR(IF('Quantities Report'!A2186="","",VALUE(SUBSTITUTE('Quantities Report'!A2186,"+",""))),"")</f>
        <v/>
      </c>
    </row>
    <row r="2188" spans="2:2" x14ac:dyDescent="0.25">
      <c r="B2188" s="464" t="str">
        <f>IFERROR(IF('Quantities Report'!A2187="","",VALUE(SUBSTITUTE('Quantities Report'!A2187,"+",""))),"")</f>
        <v/>
      </c>
    </row>
    <row r="2189" spans="2:2" x14ac:dyDescent="0.25">
      <c r="B2189" s="464" t="str">
        <f>IFERROR(IF('Quantities Report'!A2188="","",VALUE(SUBSTITUTE('Quantities Report'!A2188,"+",""))),"")</f>
        <v/>
      </c>
    </row>
    <row r="2190" spans="2:2" x14ac:dyDescent="0.25">
      <c r="B2190" s="464" t="str">
        <f>IFERROR(IF('Quantities Report'!A2189="","",VALUE(SUBSTITUTE('Quantities Report'!A2189,"+",""))),"")</f>
        <v/>
      </c>
    </row>
    <row r="2191" spans="2:2" x14ac:dyDescent="0.25">
      <c r="B2191" s="464" t="str">
        <f>IFERROR(IF('Quantities Report'!A2190="","",VALUE(SUBSTITUTE('Quantities Report'!A2190,"+",""))),"")</f>
        <v/>
      </c>
    </row>
    <row r="2192" spans="2:2" x14ac:dyDescent="0.25">
      <c r="B2192" s="464" t="str">
        <f>IFERROR(IF('Quantities Report'!A2191="","",VALUE(SUBSTITUTE('Quantities Report'!A2191,"+",""))),"")</f>
        <v/>
      </c>
    </row>
    <row r="2193" spans="2:2" x14ac:dyDescent="0.25">
      <c r="B2193" s="464" t="str">
        <f>IFERROR(IF('Quantities Report'!A2192="","",VALUE(SUBSTITUTE('Quantities Report'!A2192,"+",""))),"")</f>
        <v/>
      </c>
    </row>
    <row r="2194" spans="2:2" x14ac:dyDescent="0.25">
      <c r="B2194" s="464" t="str">
        <f>IFERROR(IF('Quantities Report'!A2193="","",VALUE(SUBSTITUTE('Quantities Report'!A2193,"+",""))),"")</f>
        <v/>
      </c>
    </row>
    <row r="2195" spans="2:2" x14ac:dyDescent="0.25">
      <c r="B2195" s="464" t="str">
        <f>IFERROR(IF('Quantities Report'!A2194="","",VALUE(SUBSTITUTE('Quantities Report'!A2194,"+",""))),"")</f>
        <v/>
      </c>
    </row>
    <row r="2196" spans="2:2" x14ac:dyDescent="0.25">
      <c r="B2196" s="464" t="str">
        <f>IFERROR(IF('Quantities Report'!A2195="","",VALUE(SUBSTITUTE('Quantities Report'!A2195,"+",""))),"")</f>
        <v/>
      </c>
    </row>
    <row r="2197" spans="2:2" x14ac:dyDescent="0.25">
      <c r="B2197" s="464" t="str">
        <f>IFERROR(IF('Quantities Report'!A2196="","",VALUE(SUBSTITUTE('Quantities Report'!A2196,"+",""))),"")</f>
        <v/>
      </c>
    </row>
    <row r="2198" spans="2:2" x14ac:dyDescent="0.25">
      <c r="B2198" s="464" t="str">
        <f>IFERROR(IF('Quantities Report'!A2197="","",VALUE(SUBSTITUTE('Quantities Report'!A2197,"+",""))),"")</f>
        <v/>
      </c>
    </row>
    <row r="2199" spans="2:2" x14ac:dyDescent="0.25">
      <c r="B2199" s="464" t="str">
        <f>IFERROR(IF('Quantities Report'!A2198="","",VALUE(SUBSTITUTE('Quantities Report'!A2198,"+",""))),"")</f>
        <v/>
      </c>
    </row>
    <row r="2200" spans="2:2" x14ac:dyDescent="0.25">
      <c r="B2200" s="464" t="str">
        <f>IFERROR(IF('Quantities Report'!A2199="","",VALUE(SUBSTITUTE('Quantities Report'!A2199,"+",""))),"")</f>
        <v/>
      </c>
    </row>
    <row r="2201" spans="2:2" x14ac:dyDescent="0.25">
      <c r="B2201" s="464" t="str">
        <f>IFERROR(IF('Quantities Report'!A2200="","",VALUE(SUBSTITUTE('Quantities Report'!A2200,"+",""))),"")</f>
        <v/>
      </c>
    </row>
    <row r="2202" spans="2:2" x14ac:dyDescent="0.25">
      <c r="B2202" s="464" t="str">
        <f>IFERROR(IF('Quantities Report'!A2201="","",VALUE(SUBSTITUTE('Quantities Report'!A2201,"+",""))),"")</f>
        <v/>
      </c>
    </row>
    <row r="2203" spans="2:2" x14ac:dyDescent="0.25">
      <c r="B2203" s="464" t="str">
        <f>IFERROR(IF('Quantities Report'!A2202="","",VALUE(SUBSTITUTE('Quantities Report'!A2202,"+",""))),"")</f>
        <v/>
      </c>
    </row>
    <row r="2204" spans="2:2" x14ac:dyDescent="0.25">
      <c r="B2204" s="464" t="str">
        <f>IFERROR(IF('Quantities Report'!A2203="","",VALUE(SUBSTITUTE('Quantities Report'!A2203,"+",""))),"")</f>
        <v/>
      </c>
    </row>
    <row r="2205" spans="2:2" x14ac:dyDescent="0.25">
      <c r="B2205" s="464" t="str">
        <f>IFERROR(IF('Quantities Report'!A2204="","",VALUE(SUBSTITUTE('Quantities Report'!A2204,"+",""))),"")</f>
        <v/>
      </c>
    </row>
    <row r="2206" spans="2:2" x14ac:dyDescent="0.25">
      <c r="B2206" s="464" t="str">
        <f>IFERROR(IF('Quantities Report'!A2205="","",VALUE(SUBSTITUTE('Quantities Report'!A2205,"+",""))),"")</f>
        <v/>
      </c>
    </row>
    <row r="2207" spans="2:2" x14ac:dyDescent="0.25">
      <c r="B2207" s="464" t="str">
        <f>IFERROR(IF('Quantities Report'!A2206="","",VALUE(SUBSTITUTE('Quantities Report'!A2206,"+",""))),"")</f>
        <v/>
      </c>
    </row>
    <row r="2208" spans="2:2" x14ac:dyDescent="0.25">
      <c r="B2208" s="464" t="str">
        <f>IFERROR(IF('Quantities Report'!A2207="","",VALUE(SUBSTITUTE('Quantities Report'!A2207,"+",""))),"")</f>
        <v/>
      </c>
    </row>
    <row r="2209" spans="2:2" x14ac:dyDescent="0.25">
      <c r="B2209" s="464" t="str">
        <f>IFERROR(IF('Quantities Report'!A2208="","",VALUE(SUBSTITUTE('Quantities Report'!A2208,"+",""))),"")</f>
        <v/>
      </c>
    </row>
    <row r="2210" spans="2:2" x14ac:dyDescent="0.25">
      <c r="B2210" s="464" t="str">
        <f>IFERROR(IF('Quantities Report'!A2209="","",VALUE(SUBSTITUTE('Quantities Report'!A2209,"+",""))),"")</f>
        <v/>
      </c>
    </row>
    <row r="2211" spans="2:2" x14ac:dyDescent="0.25">
      <c r="B2211" s="464" t="str">
        <f>IFERROR(IF('Quantities Report'!A2210="","",VALUE(SUBSTITUTE('Quantities Report'!A2210,"+",""))),"")</f>
        <v/>
      </c>
    </row>
    <row r="2212" spans="2:2" x14ac:dyDescent="0.25">
      <c r="B2212" s="464" t="str">
        <f>IFERROR(IF('Quantities Report'!A2211="","",VALUE(SUBSTITUTE('Quantities Report'!A2211,"+",""))),"")</f>
        <v/>
      </c>
    </row>
    <row r="2213" spans="2:2" x14ac:dyDescent="0.25">
      <c r="B2213" s="464" t="str">
        <f>IFERROR(IF('Quantities Report'!A2212="","",VALUE(SUBSTITUTE('Quantities Report'!A2212,"+",""))),"")</f>
        <v/>
      </c>
    </row>
    <row r="2214" spans="2:2" x14ac:dyDescent="0.25">
      <c r="B2214" s="464" t="str">
        <f>IFERROR(IF('Quantities Report'!A2213="","",VALUE(SUBSTITUTE('Quantities Report'!A2213,"+",""))),"")</f>
        <v/>
      </c>
    </row>
    <row r="2215" spans="2:2" x14ac:dyDescent="0.25">
      <c r="B2215" s="464" t="str">
        <f>IFERROR(IF('Quantities Report'!A2214="","",VALUE(SUBSTITUTE('Quantities Report'!A2214,"+",""))),"")</f>
        <v/>
      </c>
    </row>
    <row r="2216" spans="2:2" x14ac:dyDescent="0.25">
      <c r="B2216" s="464" t="str">
        <f>IFERROR(IF('Quantities Report'!A2215="","",VALUE(SUBSTITUTE('Quantities Report'!A2215,"+",""))),"")</f>
        <v/>
      </c>
    </row>
    <row r="2217" spans="2:2" x14ac:dyDescent="0.25">
      <c r="B2217" s="464" t="str">
        <f>IFERROR(IF('Quantities Report'!A2216="","",VALUE(SUBSTITUTE('Quantities Report'!A2216,"+",""))),"")</f>
        <v/>
      </c>
    </row>
    <row r="2218" spans="2:2" x14ac:dyDescent="0.25">
      <c r="B2218" s="464" t="str">
        <f>IFERROR(IF('Quantities Report'!A2217="","",VALUE(SUBSTITUTE('Quantities Report'!A2217,"+",""))),"")</f>
        <v/>
      </c>
    </row>
    <row r="2219" spans="2:2" x14ac:dyDescent="0.25">
      <c r="B2219" s="464" t="str">
        <f>IFERROR(IF('Quantities Report'!A2218="","",VALUE(SUBSTITUTE('Quantities Report'!A2218,"+",""))),"")</f>
        <v/>
      </c>
    </row>
    <row r="2220" spans="2:2" x14ac:dyDescent="0.25">
      <c r="B2220" s="464" t="str">
        <f>IFERROR(IF('Quantities Report'!A2219="","",VALUE(SUBSTITUTE('Quantities Report'!A2219,"+",""))),"")</f>
        <v/>
      </c>
    </row>
    <row r="2221" spans="2:2" x14ac:dyDescent="0.25">
      <c r="B2221" s="464" t="str">
        <f>IFERROR(IF('Quantities Report'!A2220="","",VALUE(SUBSTITUTE('Quantities Report'!A2220,"+",""))),"")</f>
        <v/>
      </c>
    </row>
    <row r="2222" spans="2:2" x14ac:dyDescent="0.25">
      <c r="B2222" s="464" t="str">
        <f>IFERROR(IF('Quantities Report'!A2221="","",VALUE(SUBSTITUTE('Quantities Report'!A2221,"+",""))),"")</f>
        <v/>
      </c>
    </row>
    <row r="2223" spans="2:2" x14ac:dyDescent="0.25">
      <c r="B2223" s="464" t="str">
        <f>IFERROR(IF('Quantities Report'!A2222="","",VALUE(SUBSTITUTE('Quantities Report'!A2222,"+",""))),"")</f>
        <v/>
      </c>
    </row>
    <row r="2224" spans="2:2" x14ac:dyDescent="0.25">
      <c r="B2224" s="464" t="str">
        <f>IFERROR(IF('Quantities Report'!A2223="","",VALUE(SUBSTITUTE('Quantities Report'!A2223,"+",""))),"")</f>
        <v/>
      </c>
    </row>
    <row r="2225" spans="2:2" x14ac:dyDescent="0.25">
      <c r="B2225" s="464" t="str">
        <f>IFERROR(IF('Quantities Report'!A2224="","",VALUE(SUBSTITUTE('Quantities Report'!A2224,"+",""))),"")</f>
        <v/>
      </c>
    </row>
    <row r="2226" spans="2:2" x14ac:dyDescent="0.25">
      <c r="B2226" s="464" t="str">
        <f>IFERROR(IF('Quantities Report'!A2225="","",VALUE(SUBSTITUTE('Quantities Report'!A2225,"+",""))),"")</f>
        <v/>
      </c>
    </row>
    <row r="2227" spans="2:2" x14ac:dyDescent="0.25">
      <c r="B2227" s="464" t="str">
        <f>IFERROR(IF('Quantities Report'!A2226="","",VALUE(SUBSTITUTE('Quantities Report'!A2226,"+",""))),"")</f>
        <v/>
      </c>
    </row>
    <row r="2228" spans="2:2" x14ac:dyDescent="0.25">
      <c r="B2228" s="464" t="str">
        <f>IFERROR(IF('Quantities Report'!A2227="","",VALUE(SUBSTITUTE('Quantities Report'!A2227,"+",""))),"")</f>
        <v/>
      </c>
    </row>
    <row r="2229" spans="2:2" x14ac:dyDescent="0.25">
      <c r="B2229" s="464" t="str">
        <f>IFERROR(IF('Quantities Report'!A2228="","",VALUE(SUBSTITUTE('Quantities Report'!A2228,"+",""))),"")</f>
        <v/>
      </c>
    </row>
    <row r="2230" spans="2:2" x14ac:dyDescent="0.25">
      <c r="B2230" s="464" t="str">
        <f>IFERROR(IF('Quantities Report'!A2229="","",VALUE(SUBSTITUTE('Quantities Report'!A2229,"+",""))),"")</f>
        <v/>
      </c>
    </row>
    <row r="2231" spans="2:2" x14ac:dyDescent="0.25">
      <c r="B2231" s="464" t="str">
        <f>IFERROR(IF('Quantities Report'!A2230="","",VALUE(SUBSTITUTE('Quantities Report'!A2230,"+",""))),"")</f>
        <v/>
      </c>
    </row>
    <row r="2232" spans="2:2" x14ac:dyDescent="0.25">
      <c r="B2232" s="464" t="str">
        <f>IFERROR(IF('Quantities Report'!A2231="","",VALUE(SUBSTITUTE('Quantities Report'!A2231,"+",""))),"")</f>
        <v/>
      </c>
    </row>
    <row r="2233" spans="2:2" x14ac:dyDescent="0.25">
      <c r="B2233" s="464" t="str">
        <f>IFERROR(IF('Quantities Report'!A2232="","",VALUE(SUBSTITUTE('Quantities Report'!A2232,"+",""))),"")</f>
        <v/>
      </c>
    </row>
    <row r="2234" spans="2:2" x14ac:dyDescent="0.25">
      <c r="B2234" s="464" t="str">
        <f>IFERROR(IF('Quantities Report'!A2233="","",VALUE(SUBSTITUTE('Quantities Report'!A2233,"+",""))),"")</f>
        <v/>
      </c>
    </row>
    <row r="2235" spans="2:2" x14ac:dyDescent="0.25">
      <c r="B2235" s="464" t="str">
        <f>IFERROR(IF('Quantities Report'!A2234="","",VALUE(SUBSTITUTE('Quantities Report'!A2234,"+",""))),"")</f>
        <v/>
      </c>
    </row>
    <row r="2236" spans="2:2" x14ac:dyDescent="0.25">
      <c r="B2236" s="464" t="str">
        <f>IFERROR(IF('Quantities Report'!A2235="","",VALUE(SUBSTITUTE('Quantities Report'!A2235,"+",""))),"")</f>
        <v/>
      </c>
    </row>
    <row r="2237" spans="2:2" x14ac:dyDescent="0.25">
      <c r="B2237" s="464" t="str">
        <f>IFERROR(IF('Quantities Report'!A2236="","",VALUE(SUBSTITUTE('Quantities Report'!A2236,"+",""))),"")</f>
        <v/>
      </c>
    </row>
    <row r="2238" spans="2:2" x14ac:dyDescent="0.25">
      <c r="B2238" s="464" t="str">
        <f>IFERROR(IF('Quantities Report'!A2237="","",VALUE(SUBSTITUTE('Quantities Report'!A2237,"+",""))),"")</f>
        <v/>
      </c>
    </row>
    <row r="2239" spans="2:2" x14ac:dyDescent="0.25">
      <c r="B2239" s="464" t="str">
        <f>IFERROR(IF('Quantities Report'!A2238="","",VALUE(SUBSTITUTE('Quantities Report'!A2238,"+",""))),"")</f>
        <v/>
      </c>
    </row>
    <row r="2240" spans="2:2" x14ac:dyDescent="0.25">
      <c r="B2240" s="464" t="str">
        <f>IFERROR(IF('Quantities Report'!A2239="","",VALUE(SUBSTITUTE('Quantities Report'!A2239,"+",""))),"")</f>
        <v/>
      </c>
    </row>
    <row r="2241" spans="2:2" x14ac:dyDescent="0.25">
      <c r="B2241" s="464" t="str">
        <f>IFERROR(IF('Quantities Report'!A2240="","",VALUE(SUBSTITUTE('Quantities Report'!A2240,"+",""))),"")</f>
        <v/>
      </c>
    </row>
    <row r="2242" spans="2:2" x14ac:dyDescent="0.25">
      <c r="B2242" s="464" t="str">
        <f>IFERROR(IF('Quantities Report'!A2241="","",VALUE(SUBSTITUTE('Quantities Report'!A2241,"+",""))),"")</f>
        <v/>
      </c>
    </row>
    <row r="2243" spans="2:2" x14ac:dyDescent="0.25">
      <c r="B2243" s="464" t="str">
        <f>IFERROR(IF('Quantities Report'!A2242="","",VALUE(SUBSTITUTE('Quantities Report'!A2242,"+",""))),"")</f>
        <v/>
      </c>
    </row>
    <row r="2244" spans="2:2" x14ac:dyDescent="0.25">
      <c r="B2244" s="464" t="str">
        <f>IFERROR(IF('Quantities Report'!A2243="","",VALUE(SUBSTITUTE('Quantities Report'!A2243,"+",""))),"")</f>
        <v/>
      </c>
    </row>
    <row r="2245" spans="2:2" x14ac:dyDescent="0.25">
      <c r="B2245" s="464" t="str">
        <f>IFERROR(IF('Quantities Report'!A2244="","",VALUE(SUBSTITUTE('Quantities Report'!A2244,"+",""))),"")</f>
        <v/>
      </c>
    </row>
    <row r="2246" spans="2:2" x14ac:dyDescent="0.25">
      <c r="B2246" s="464" t="str">
        <f>IFERROR(IF('Quantities Report'!A2245="","",VALUE(SUBSTITUTE('Quantities Report'!A2245,"+",""))),"")</f>
        <v/>
      </c>
    </row>
    <row r="2247" spans="2:2" x14ac:dyDescent="0.25">
      <c r="B2247" s="464" t="str">
        <f>IFERROR(IF('Quantities Report'!A2246="","",VALUE(SUBSTITUTE('Quantities Report'!A2246,"+",""))),"")</f>
        <v/>
      </c>
    </row>
    <row r="2248" spans="2:2" x14ac:dyDescent="0.25">
      <c r="B2248" s="464" t="str">
        <f>IFERROR(IF('Quantities Report'!A2247="","",VALUE(SUBSTITUTE('Quantities Report'!A2247,"+",""))),"")</f>
        <v/>
      </c>
    </row>
    <row r="2249" spans="2:2" x14ac:dyDescent="0.25">
      <c r="B2249" s="464" t="str">
        <f>IFERROR(IF('Quantities Report'!A2248="","",VALUE(SUBSTITUTE('Quantities Report'!A2248,"+",""))),"")</f>
        <v/>
      </c>
    </row>
    <row r="2250" spans="2:2" x14ac:dyDescent="0.25">
      <c r="B2250" s="464" t="str">
        <f>IFERROR(IF('Quantities Report'!A2249="","",VALUE(SUBSTITUTE('Quantities Report'!A2249,"+",""))),"")</f>
        <v/>
      </c>
    </row>
    <row r="2251" spans="2:2" x14ac:dyDescent="0.25">
      <c r="B2251" s="464" t="str">
        <f>IFERROR(IF('Quantities Report'!A2250="","",VALUE(SUBSTITUTE('Quantities Report'!A2250,"+",""))),"")</f>
        <v/>
      </c>
    </row>
    <row r="2252" spans="2:2" x14ac:dyDescent="0.25">
      <c r="B2252" s="464" t="str">
        <f>IFERROR(IF('Quantities Report'!A2251="","",VALUE(SUBSTITUTE('Quantities Report'!A2251,"+",""))),"")</f>
        <v/>
      </c>
    </row>
    <row r="2253" spans="2:2" x14ac:dyDescent="0.25">
      <c r="B2253" s="464" t="str">
        <f>IFERROR(IF('Quantities Report'!A2252="","",VALUE(SUBSTITUTE('Quantities Report'!A2252,"+",""))),"")</f>
        <v/>
      </c>
    </row>
    <row r="2254" spans="2:2" x14ac:dyDescent="0.25">
      <c r="B2254" s="464" t="str">
        <f>IFERROR(IF('Quantities Report'!A2253="","",VALUE(SUBSTITUTE('Quantities Report'!A2253,"+",""))),"")</f>
        <v/>
      </c>
    </row>
    <row r="2255" spans="2:2" x14ac:dyDescent="0.25">
      <c r="B2255" s="464" t="str">
        <f>IFERROR(IF('Quantities Report'!A2254="","",VALUE(SUBSTITUTE('Quantities Report'!A2254,"+",""))),"")</f>
        <v/>
      </c>
    </row>
    <row r="2256" spans="2:2" x14ac:dyDescent="0.25">
      <c r="B2256" s="464" t="str">
        <f>IFERROR(IF('Quantities Report'!A2255="","",VALUE(SUBSTITUTE('Quantities Report'!A2255,"+",""))),"")</f>
        <v/>
      </c>
    </row>
    <row r="2257" spans="2:2" x14ac:dyDescent="0.25">
      <c r="B2257" s="464" t="str">
        <f>IFERROR(IF('Quantities Report'!A2256="","",VALUE(SUBSTITUTE('Quantities Report'!A2256,"+",""))),"")</f>
        <v/>
      </c>
    </row>
    <row r="2258" spans="2:2" x14ac:dyDescent="0.25">
      <c r="B2258" s="464" t="str">
        <f>IFERROR(IF('Quantities Report'!A2257="","",VALUE(SUBSTITUTE('Quantities Report'!A2257,"+",""))),"")</f>
        <v/>
      </c>
    </row>
    <row r="2259" spans="2:2" x14ac:dyDescent="0.25">
      <c r="B2259" s="464" t="str">
        <f>IFERROR(IF('Quantities Report'!A2258="","",VALUE(SUBSTITUTE('Quantities Report'!A2258,"+",""))),"")</f>
        <v/>
      </c>
    </row>
    <row r="2260" spans="2:2" x14ac:dyDescent="0.25">
      <c r="B2260" s="464" t="str">
        <f>IFERROR(IF('Quantities Report'!A2259="","",VALUE(SUBSTITUTE('Quantities Report'!A2259,"+",""))),"")</f>
        <v/>
      </c>
    </row>
    <row r="2261" spans="2:2" x14ac:dyDescent="0.25">
      <c r="B2261" s="464" t="str">
        <f>IFERROR(IF('Quantities Report'!A2260="","",VALUE(SUBSTITUTE('Quantities Report'!A2260,"+",""))),"")</f>
        <v/>
      </c>
    </row>
    <row r="2262" spans="2:2" x14ac:dyDescent="0.25">
      <c r="B2262" s="464" t="str">
        <f>IFERROR(IF('Quantities Report'!A2261="","",VALUE(SUBSTITUTE('Quantities Report'!A2261,"+",""))),"")</f>
        <v/>
      </c>
    </row>
    <row r="2263" spans="2:2" x14ac:dyDescent="0.25">
      <c r="B2263" s="464" t="str">
        <f>IFERROR(IF('Quantities Report'!A2262="","",VALUE(SUBSTITUTE('Quantities Report'!A2262,"+",""))),"")</f>
        <v/>
      </c>
    </row>
    <row r="2264" spans="2:2" x14ac:dyDescent="0.25">
      <c r="B2264" s="464" t="str">
        <f>IFERROR(IF('Quantities Report'!A2263="","",VALUE(SUBSTITUTE('Quantities Report'!A2263,"+",""))),"")</f>
        <v/>
      </c>
    </row>
    <row r="2265" spans="2:2" x14ac:dyDescent="0.25">
      <c r="B2265" s="464" t="str">
        <f>IFERROR(IF('Quantities Report'!A2264="","",VALUE(SUBSTITUTE('Quantities Report'!A2264,"+",""))),"")</f>
        <v/>
      </c>
    </row>
    <row r="2266" spans="2:2" x14ac:dyDescent="0.25">
      <c r="B2266" s="464" t="str">
        <f>IFERROR(IF('Quantities Report'!A2265="","",VALUE(SUBSTITUTE('Quantities Report'!A2265,"+",""))),"")</f>
        <v/>
      </c>
    </row>
    <row r="2267" spans="2:2" x14ac:dyDescent="0.25">
      <c r="B2267" s="464" t="str">
        <f>IFERROR(IF('Quantities Report'!A2266="","",VALUE(SUBSTITUTE('Quantities Report'!A2266,"+",""))),"")</f>
        <v/>
      </c>
    </row>
    <row r="2268" spans="2:2" x14ac:dyDescent="0.25">
      <c r="B2268" s="464" t="str">
        <f>IFERROR(IF('Quantities Report'!A2267="","",VALUE(SUBSTITUTE('Quantities Report'!A2267,"+",""))),"")</f>
        <v/>
      </c>
    </row>
    <row r="2269" spans="2:2" x14ac:dyDescent="0.25">
      <c r="B2269" s="464" t="str">
        <f>IFERROR(IF('Quantities Report'!A2268="","",VALUE(SUBSTITUTE('Quantities Report'!A2268,"+",""))),"")</f>
        <v/>
      </c>
    </row>
    <row r="2270" spans="2:2" x14ac:dyDescent="0.25">
      <c r="B2270" s="464" t="str">
        <f>IFERROR(IF('Quantities Report'!A2269="","",VALUE(SUBSTITUTE('Quantities Report'!A2269,"+",""))),"")</f>
        <v/>
      </c>
    </row>
    <row r="2271" spans="2:2" x14ac:dyDescent="0.25">
      <c r="B2271" s="464" t="str">
        <f>IFERROR(IF('Quantities Report'!A2270="","",VALUE(SUBSTITUTE('Quantities Report'!A2270,"+",""))),"")</f>
        <v/>
      </c>
    </row>
    <row r="2272" spans="2:2" x14ac:dyDescent="0.25">
      <c r="B2272" s="464" t="str">
        <f>IFERROR(IF('Quantities Report'!A2271="","",VALUE(SUBSTITUTE('Quantities Report'!A2271,"+",""))),"")</f>
        <v/>
      </c>
    </row>
    <row r="2273" spans="2:2" x14ac:dyDescent="0.25">
      <c r="B2273" s="464" t="str">
        <f>IFERROR(IF('Quantities Report'!A2272="","",VALUE(SUBSTITUTE('Quantities Report'!A2272,"+",""))),"")</f>
        <v/>
      </c>
    </row>
    <row r="2274" spans="2:2" x14ac:dyDescent="0.25">
      <c r="B2274" s="464" t="str">
        <f>IFERROR(IF('Quantities Report'!A2273="","",VALUE(SUBSTITUTE('Quantities Report'!A2273,"+",""))),"")</f>
        <v/>
      </c>
    </row>
    <row r="2275" spans="2:2" x14ac:dyDescent="0.25">
      <c r="B2275" s="464" t="str">
        <f>IFERROR(IF('Quantities Report'!A2274="","",VALUE(SUBSTITUTE('Quantities Report'!A2274,"+",""))),"")</f>
        <v/>
      </c>
    </row>
    <row r="2276" spans="2:2" x14ac:dyDescent="0.25">
      <c r="B2276" s="464" t="str">
        <f>IFERROR(IF('Quantities Report'!A2275="","",VALUE(SUBSTITUTE('Quantities Report'!A2275,"+",""))),"")</f>
        <v/>
      </c>
    </row>
    <row r="2277" spans="2:2" x14ac:dyDescent="0.25">
      <c r="B2277" s="464" t="str">
        <f>IFERROR(IF('Quantities Report'!A2276="","",VALUE(SUBSTITUTE('Quantities Report'!A2276,"+",""))),"")</f>
        <v/>
      </c>
    </row>
    <row r="2278" spans="2:2" x14ac:dyDescent="0.25">
      <c r="B2278" s="464" t="str">
        <f>IFERROR(IF('Quantities Report'!A2277="","",VALUE(SUBSTITUTE('Quantities Report'!A2277,"+",""))),"")</f>
        <v/>
      </c>
    </row>
    <row r="2279" spans="2:2" x14ac:dyDescent="0.25">
      <c r="B2279" s="464" t="str">
        <f>IFERROR(IF('Quantities Report'!A2278="","",VALUE(SUBSTITUTE('Quantities Report'!A2278,"+",""))),"")</f>
        <v/>
      </c>
    </row>
    <row r="2280" spans="2:2" x14ac:dyDescent="0.25">
      <c r="B2280" s="464" t="str">
        <f>IFERROR(IF('Quantities Report'!A2279="","",VALUE(SUBSTITUTE('Quantities Report'!A2279,"+",""))),"")</f>
        <v/>
      </c>
    </row>
    <row r="2281" spans="2:2" x14ac:dyDescent="0.25">
      <c r="B2281" s="464" t="str">
        <f>IFERROR(IF('Quantities Report'!A2280="","",VALUE(SUBSTITUTE('Quantities Report'!A2280,"+",""))),"")</f>
        <v/>
      </c>
    </row>
    <row r="2282" spans="2:2" x14ac:dyDescent="0.25">
      <c r="B2282" s="464" t="str">
        <f>IFERROR(IF('Quantities Report'!A2281="","",VALUE(SUBSTITUTE('Quantities Report'!A2281,"+",""))),"")</f>
        <v/>
      </c>
    </row>
    <row r="2283" spans="2:2" x14ac:dyDescent="0.25">
      <c r="B2283" s="464" t="str">
        <f>IFERROR(IF('Quantities Report'!A2282="","",VALUE(SUBSTITUTE('Quantities Report'!A2282,"+",""))),"")</f>
        <v/>
      </c>
    </row>
    <row r="2284" spans="2:2" x14ac:dyDescent="0.25">
      <c r="B2284" s="464" t="str">
        <f>IFERROR(IF('Quantities Report'!A2283="","",VALUE(SUBSTITUTE('Quantities Report'!A2283,"+",""))),"")</f>
        <v/>
      </c>
    </row>
    <row r="2285" spans="2:2" x14ac:dyDescent="0.25">
      <c r="B2285" s="464" t="str">
        <f>IFERROR(IF('Quantities Report'!A2284="","",VALUE(SUBSTITUTE('Quantities Report'!A2284,"+",""))),"")</f>
        <v/>
      </c>
    </row>
    <row r="2286" spans="2:2" x14ac:dyDescent="0.25">
      <c r="B2286" s="464" t="str">
        <f>IFERROR(IF('Quantities Report'!A2285="","",VALUE(SUBSTITUTE('Quantities Report'!A2285,"+",""))),"")</f>
        <v/>
      </c>
    </row>
    <row r="2287" spans="2:2" x14ac:dyDescent="0.25">
      <c r="B2287" s="464" t="str">
        <f>IFERROR(IF('Quantities Report'!A2286="","",VALUE(SUBSTITUTE('Quantities Report'!A2286,"+",""))),"")</f>
        <v/>
      </c>
    </row>
    <row r="2288" spans="2:2" x14ac:dyDescent="0.25">
      <c r="B2288" s="464" t="str">
        <f>IFERROR(IF('Quantities Report'!A2287="","",VALUE(SUBSTITUTE('Quantities Report'!A2287,"+",""))),"")</f>
        <v/>
      </c>
    </row>
    <row r="2289" spans="2:2" x14ac:dyDescent="0.25">
      <c r="B2289" s="464" t="str">
        <f>IFERROR(IF('Quantities Report'!A2288="","",VALUE(SUBSTITUTE('Quantities Report'!A2288,"+",""))),"")</f>
        <v/>
      </c>
    </row>
    <row r="2290" spans="2:2" x14ac:dyDescent="0.25">
      <c r="B2290" s="464" t="str">
        <f>IFERROR(IF('Quantities Report'!A2289="","",VALUE(SUBSTITUTE('Quantities Report'!A2289,"+",""))),"")</f>
        <v/>
      </c>
    </row>
    <row r="2291" spans="2:2" x14ac:dyDescent="0.25">
      <c r="B2291" s="464" t="str">
        <f>IFERROR(IF('Quantities Report'!A2290="","",VALUE(SUBSTITUTE('Quantities Report'!A2290,"+",""))),"")</f>
        <v/>
      </c>
    </row>
    <row r="2292" spans="2:2" x14ac:dyDescent="0.25">
      <c r="B2292" s="464" t="str">
        <f>IFERROR(IF('Quantities Report'!A2291="","",VALUE(SUBSTITUTE('Quantities Report'!A2291,"+",""))),"")</f>
        <v/>
      </c>
    </row>
    <row r="2293" spans="2:2" x14ac:dyDescent="0.25">
      <c r="B2293" s="464" t="str">
        <f>IFERROR(IF('Quantities Report'!A2292="","",VALUE(SUBSTITUTE('Quantities Report'!A2292,"+",""))),"")</f>
        <v/>
      </c>
    </row>
    <row r="2294" spans="2:2" x14ac:dyDescent="0.25">
      <c r="B2294" s="464" t="str">
        <f>IFERROR(IF('Quantities Report'!A2293="","",VALUE(SUBSTITUTE('Quantities Report'!A2293,"+",""))),"")</f>
        <v/>
      </c>
    </row>
    <row r="2295" spans="2:2" x14ac:dyDescent="0.25">
      <c r="B2295" s="464" t="str">
        <f>IFERROR(IF('Quantities Report'!A2294="","",VALUE(SUBSTITUTE('Quantities Report'!A2294,"+",""))),"")</f>
        <v/>
      </c>
    </row>
    <row r="2296" spans="2:2" x14ac:dyDescent="0.25">
      <c r="B2296" s="464" t="str">
        <f>IFERROR(IF('Quantities Report'!A2295="","",VALUE(SUBSTITUTE('Quantities Report'!A2295,"+",""))),"")</f>
        <v/>
      </c>
    </row>
    <row r="2297" spans="2:2" x14ac:dyDescent="0.25">
      <c r="B2297" s="464" t="str">
        <f>IFERROR(IF('Quantities Report'!A2296="","",VALUE(SUBSTITUTE('Quantities Report'!A2296,"+",""))),"")</f>
        <v/>
      </c>
    </row>
    <row r="2298" spans="2:2" x14ac:dyDescent="0.25">
      <c r="B2298" s="464" t="str">
        <f>IFERROR(IF('Quantities Report'!A2297="","",VALUE(SUBSTITUTE('Quantities Report'!A2297,"+",""))),"")</f>
        <v/>
      </c>
    </row>
    <row r="2299" spans="2:2" x14ac:dyDescent="0.25">
      <c r="B2299" s="464" t="str">
        <f>IFERROR(IF('Quantities Report'!A2298="","",VALUE(SUBSTITUTE('Quantities Report'!A2298,"+",""))),"")</f>
        <v/>
      </c>
    </row>
    <row r="2300" spans="2:2" x14ac:dyDescent="0.25">
      <c r="B2300" s="464" t="str">
        <f>IFERROR(IF('Quantities Report'!A2299="","",VALUE(SUBSTITUTE('Quantities Report'!A2299,"+",""))),"")</f>
        <v/>
      </c>
    </row>
    <row r="2301" spans="2:2" x14ac:dyDescent="0.25">
      <c r="B2301" s="464" t="str">
        <f>IFERROR(IF('Quantities Report'!A2300="","",VALUE(SUBSTITUTE('Quantities Report'!A2300,"+",""))),"")</f>
        <v/>
      </c>
    </row>
    <row r="2302" spans="2:2" x14ac:dyDescent="0.25">
      <c r="B2302" s="464" t="str">
        <f>IFERROR(IF('Quantities Report'!A2301="","",VALUE(SUBSTITUTE('Quantities Report'!A2301,"+",""))),"")</f>
        <v/>
      </c>
    </row>
    <row r="2303" spans="2:2" x14ac:dyDescent="0.25">
      <c r="B2303" s="464" t="str">
        <f>IFERROR(IF('Quantities Report'!A2302="","",VALUE(SUBSTITUTE('Quantities Report'!A2302,"+",""))),"")</f>
        <v/>
      </c>
    </row>
    <row r="2304" spans="2:2" x14ac:dyDescent="0.25">
      <c r="B2304" s="464" t="str">
        <f>IFERROR(IF('Quantities Report'!A2303="","",VALUE(SUBSTITUTE('Quantities Report'!A2303,"+",""))),"")</f>
        <v/>
      </c>
    </row>
    <row r="2305" spans="2:2" x14ac:dyDescent="0.25">
      <c r="B2305" s="464" t="str">
        <f>IFERROR(IF('Quantities Report'!A2304="","",VALUE(SUBSTITUTE('Quantities Report'!A2304,"+",""))),"")</f>
        <v/>
      </c>
    </row>
    <row r="2306" spans="2:2" x14ac:dyDescent="0.25">
      <c r="B2306" s="464" t="str">
        <f>IFERROR(IF('Quantities Report'!A2305="","",VALUE(SUBSTITUTE('Quantities Report'!A2305,"+",""))),"")</f>
        <v/>
      </c>
    </row>
    <row r="2307" spans="2:2" x14ac:dyDescent="0.25">
      <c r="B2307" s="464" t="str">
        <f>IFERROR(IF('Quantities Report'!A2306="","",VALUE(SUBSTITUTE('Quantities Report'!A2306,"+",""))),"")</f>
        <v/>
      </c>
    </row>
    <row r="2308" spans="2:2" x14ac:dyDescent="0.25">
      <c r="B2308" s="464" t="str">
        <f>IFERROR(IF('Quantities Report'!A2307="","",VALUE(SUBSTITUTE('Quantities Report'!A2307,"+",""))),"")</f>
        <v/>
      </c>
    </row>
    <row r="2309" spans="2:2" x14ac:dyDescent="0.25">
      <c r="B2309" s="464" t="str">
        <f>IFERROR(IF('Quantities Report'!A2308="","",VALUE(SUBSTITUTE('Quantities Report'!A2308,"+",""))),"")</f>
        <v/>
      </c>
    </row>
    <row r="2310" spans="2:2" x14ac:dyDescent="0.25">
      <c r="B2310" s="464" t="str">
        <f>IFERROR(IF('Quantities Report'!A2309="","",VALUE(SUBSTITUTE('Quantities Report'!A2309,"+",""))),"")</f>
        <v/>
      </c>
    </row>
    <row r="2311" spans="2:2" x14ac:dyDescent="0.25">
      <c r="B2311" s="464" t="str">
        <f>IFERROR(IF('Quantities Report'!A2310="","",VALUE(SUBSTITUTE('Quantities Report'!A2310,"+",""))),"")</f>
        <v/>
      </c>
    </row>
    <row r="2312" spans="2:2" x14ac:dyDescent="0.25">
      <c r="B2312" s="464" t="str">
        <f>IFERROR(IF('Quantities Report'!A2311="","",VALUE(SUBSTITUTE('Quantities Report'!A2311,"+",""))),"")</f>
        <v/>
      </c>
    </row>
    <row r="2313" spans="2:2" x14ac:dyDescent="0.25">
      <c r="B2313" s="464" t="str">
        <f>IFERROR(IF('Quantities Report'!A2312="","",VALUE(SUBSTITUTE('Quantities Report'!A2312,"+",""))),"")</f>
        <v/>
      </c>
    </row>
    <row r="2314" spans="2:2" x14ac:dyDescent="0.25">
      <c r="B2314" s="464" t="str">
        <f>IFERROR(IF('Quantities Report'!A2313="","",VALUE(SUBSTITUTE('Quantities Report'!A2313,"+",""))),"")</f>
        <v/>
      </c>
    </row>
    <row r="2315" spans="2:2" x14ac:dyDescent="0.25">
      <c r="B2315" s="464" t="str">
        <f>IFERROR(IF('Quantities Report'!A2314="","",VALUE(SUBSTITUTE('Quantities Report'!A2314,"+",""))),"")</f>
        <v/>
      </c>
    </row>
    <row r="2316" spans="2:2" x14ac:dyDescent="0.25">
      <c r="B2316" s="464" t="str">
        <f>IFERROR(IF('Quantities Report'!A2315="","",VALUE(SUBSTITUTE('Quantities Report'!A2315,"+",""))),"")</f>
        <v/>
      </c>
    </row>
    <row r="2317" spans="2:2" x14ac:dyDescent="0.25">
      <c r="B2317" s="464" t="str">
        <f>IFERROR(IF('Quantities Report'!A2316="","",VALUE(SUBSTITUTE('Quantities Report'!A2316,"+",""))),"")</f>
        <v/>
      </c>
    </row>
    <row r="2318" spans="2:2" x14ac:dyDescent="0.25">
      <c r="B2318" s="464" t="str">
        <f>IFERROR(IF('Quantities Report'!A2317="","",VALUE(SUBSTITUTE('Quantities Report'!A2317,"+",""))),"")</f>
        <v/>
      </c>
    </row>
    <row r="2319" spans="2:2" x14ac:dyDescent="0.25">
      <c r="B2319" s="464" t="str">
        <f>IFERROR(IF('Quantities Report'!A2318="","",VALUE(SUBSTITUTE('Quantities Report'!A2318,"+",""))),"")</f>
        <v/>
      </c>
    </row>
    <row r="2320" spans="2:2" x14ac:dyDescent="0.25">
      <c r="B2320" s="464" t="str">
        <f>IFERROR(IF('Quantities Report'!A2319="","",VALUE(SUBSTITUTE('Quantities Report'!A2319,"+",""))),"")</f>
        <v/>
      </c>
    </row>
    <row r="2321" spans="2:2" x14ac:dyDescent="0.25">
      <c r="B2321" s="464" t="str">
        <f>IFERROR(IF('Quantities Report'!A2320="","",VALUE(SUBSTITUTE('Quantities Report'!A2320,"+",""))),"")</f>
        <v/>
      </c>
    </row>
    <row r="2322" spans="2:2" x14ac:dyDescent="0.25">
      <c r="B2322" s="464" t="str">
        <f>IFERROR(IF('Quantities Report'!A2321="","",VALUE(SUBSTITUTE('Quantities Report'!A2321,"+",""))),"")</f>
        <v/>
      </c>
    </row>
    <row r="2323" spans="2:2" x14ac:dyDescent="0.25">
      <c r="B2323" s="464" t="str">
        <f>IFERROR(IF('Quantities Report'!A2322="","",VALUE(SUBSTITUTE('Quantities Report'!A2322,"+",""))),"")</f>
        <v/>
      </c>
    </row>
    <row r="2324" spans="2:2" x14ac:dyDescent="0.25">
      <c r="B2324" s="464" t="str">
        <f>IFERROR(IF('Quantities Report'!A2323="","",VALUE(SUBSTITUTE('Quantities Report'!A2323,"+",""))),"")</f>
        <v/>
      </c>
    </row>
    <row r="2325" spans="2:2" x14ac:dyDescent="0.25">
      <c r="B2325" s="464" t="str">
        <f>IFERROR(IF('Quantities Report'!A2324="","",VALUE(SUBSTITUTE('Quantities Report'!A2324,"+",""))),"")</f>
        <v/>
      </c>
    </row>
    <row r="2326" spans="2:2" x14ac:dyDescent="0.25">
      <c r="B2326" s="464" t="str">
        <f>IFERROR(IF('Quantities Report'!A2325="","",VALUE(SUBSTITUTE('Quantities Report'!A2325,"+",""))),"")</f>
        <v/>
      </c>
    </row>
    <row r="2327" spans="2:2" x14ac:dyDescent="0.25">
      <c r="B2327" s="464" t="str">
        <f>IFERROR(IF('Quantities Report'!A2326="","",VALUE(SUBSTITUTE('Quantities Report'!A2326,"+",""))),"")</f>
        <v/>
      </c>
    </row>
    <row r="2328" spans="2:2" x14ac:dyDescent="0.25">
      <c r="B2328" s="464" t="str">
        <f>IFERROR(IF('Quantities Report'!A2327="","",VALUE(SUBSTITUTE('Quantities Report'!A2327,"+",""))),"")</f>
        <v/>
      </c>
    </row>
    <row r="2329" spans="2:2" x14ac:dyDescent="0.25">
      <c r="B2329" s="464" t="str">
        <f>IFERROR(IF('Quantities Report'!A2328="","",VALUE(SUBSTITUTE('Quantities Report'!A2328,"+",""))),"")</f>
        <v/>
      </c>
    </row>
    <row r="2330" spans="2:2" x14ac:dyDescent="0.25">
      <c r="B2330" s="464" t="str">
        <f>IFERROR(IF('Quantities Report'!A2329="","",VALUE(SUBSTITUTE('Quantities Report'!A2329,"+",""))),"")</f>
        <v/>
      </c>
    </row>
    <row r="2331" spans="2:2" x14ac:dyDescent="0.25">
      <c r="B2331" s="464" t="str">
        <f>IFERROR(IF('Quantities Report'!A2330="","",VALUE(SUBSTITUTE('Quantities Report'!A2330,"+",""))),"")</f>
        <v/>
      </c>
    </row>
    <row r="2332" spans="2:2" x14ac:dyDescent="0.25">
      <c r="B2332" s="464" t="str">
        <f>IFERROR(IF('Quantities Report'!A2331="","",VALUE(SUBSTITUTE('Quantities Report'!A2331,"+",""))),"")</f>
        <v/>
      </c>
    </row>
    <row r="2333" spans="2:2" x14ac:dyDescent="0.25">
      <c r="B2333" s="464" t="str">
        <f>IFERROR(IF('Quantities Report'!A2332="","",VALUE(SUBSTITUTE('Quantities Report'!A2332,"+",""))),"")</f>
        <v/>
      </c>
    </row>
    <row r="2334" spans="2:2" x14ac:dyDescent="0.25">
      <c r="B2334" s="464" t="str">
        <f>IFERROR(IF('Quantities Report'!A2333="","",VALUE(SUBSTITUTE('Quantities Report'!A2333,"+",""))),"")</f>
        <v/>
      </c>
    </row>
    <row r="2335" spans="2:2" x14ac:dyDescent="0.25">
      <c r="B2335" s="464" t="str">
        <f>IFERROR(IF('Quantities Report'!A2334="","",VALUE(SUBSTITUTE('Quantities Report'!A2334,"+",""))),"")</f>
        <v/>
      </c>
    </row>
    <row r="2336" spans="2:2" x14ac:dyDescent="0.25">
      <c r="B2336" s="464" t="str">
        <f>IFERROR(IF('Quantities Report'!A2335="","",VALUE(SUBSTITUTE('Quantities Report'!A2335,"+",""))),"")</f>
        <v/>
      </c>
    </row>
    <row r="2337" spans="2:2" x14ac:dyDescent="0.25">
      <c r="B2337" s="464" t="str">
        <f>IFERROR(IF('Quantities Report'!A2336="","",VALUE(SUBSTITUTE('Quantities Report'!A2336,"+",""))),"")</f>
        <v/>
      </c>
    </row>
    <row r="2338" spans="2:2" x14ac:dyDescent="0.25">
      <c r="B2338" s="464" t="str">
        <f>IFERROR(IF('Quantities Report'!A2337="","",VALUE(SUBSTITUTE('Quantities Report'!A2337,"+",""))),"")</f>
        <v/>
      </c>
    </row>
    <row r="2339" spans="2:2" x14ac:dyDescent="0.25">
      <c r="B2339" s="464" t="str">
        <f>IFERROR(IF('Quantities Report'!A2338="","",VALUE(SUBSTITUTE('Quantities Report'!A2338,"+",""))),"")</f>
        <v/>
      </c>
    </row>
    <row r="2340" spans="2:2" x14ac:dyDescent="0.25">
      <c r="B2340" s="464" t="str">
        <f>IFERROR(IF('Quantities Report'!A2339="","",VALUE(SUBSTITUTE('Quantities Report'!A2339,"+",""))),"")</f>
        <v/>
      </c>
    </row>
    <row r="2341" spans="2:2" x14ac:dyDescent="0.25">
      <c r="B2341" s="464" t="str">
        <f>IFERROR(IF('Quantities Report'!A2340="","",VALUE(SUBSTITUTE('Quantities Report'!A2340,"+",""))),"")</f>
        <v/>
      </c>
    </row>
    <row r="2342" spans="2:2" x14ac:dyDescent="0.25">
      <c r="B2342" s="464" t="str">
        <f>IFERROR(IF('Quantities Report'!A2341="","",VALUE(SUBSTITUTE('Quantities Report'!A2341,"+",""))),"")</f>
        <v/>
      </c>
    </row>
    <row r="2343" spans="2:2" x14ac:dyDescent="0.25">
      <c r="B2343" s="464" t="str">
        <f>IFERROR(IF('Quantities Report'!A2342="","",VALUE(SUBSTITUTE('Quantities Report'!A2342,"+",""))),"")</f>
        <v/>
      </c>
    </row>
    <row r="2344" spans="2:2" x14ac:dyDescent="0.25">
      <c r="B2344" s="464" t="str">
        <f>IFERROR(IF('Quantities Report'!A2343="","",VALUE(SUBSTITUTE('Quantities Report'!A2343,"+",""))),"")</f>
        <v/>
      </c>
    </row>
    <row r="2345" spans="2:2" x14ac:dyDescent="0.25">
      <c r="B2345" s="464" t="str">
        <f>IFERROR(IF('Quantities Report'!A2344="","",VALUE(SUBSTITUTE('Quantities Report'!A2344,"+",""))),"")</f>
        <v/>
      </c>
    </row>
    <row r="2346" spans="2:2" x14ac:dyDescent="0.25">
      <c r="B2346" s="464" t="str">
        <f>IFERROR(IF('Quantities Report'!A2345="","",VALUE(SUBSTITUTE('Quantities Report'!A2345,"+",""))),"")</f>
        <v/>
      </c>
    </row>
    <row r="2347" spans="2:2" x14ac:dyDescent="0.25">
      <c r="B2347" s="464" t="str">
        <f>IFERROR(IF('Quantities Report'!A2346="","",VALUE(SUBSTITUTE('Quantities Report'!A2346,"+",""))),"")</f>
        <v/>
      </c>
    </row>
    <row r="2348" spans="2:2" x14ac:dyDescent="0.25">
      <c r="B2348" s="464" t="str">
        <f>IFERROR(IF('Quantities Report'!A2347="","",VALUE(SUBSTITUTE('Quantities Report'!A2347,"+",""))),"")</f>
        <v/>
      </c>
    </row>
    <row r="2349" spans="2:2" x14ac:dyDescent="0.25">
      <c r="B2349" s="464" t="str">
        <f>IFERROR(IF('Quantities Report'!A2348="","",VALUE(SUBSTITUTE('Quantities Report'!A2348,"+",""))),"")</f>
        <v/>
      </c>
    </row>
    <row r="2350" spans="2:2" x14ac:dyDescent="0.25">
      <c r="B2350" s="464" t="str">
        <f>IFERROR(IF('Quantities Report'!A2349="","",VALUE(SUBSTITUTE('Quantities Report'!A2349,"+",""))),"")</f>
        <v/>
      </c>
    </row>
    <row r="2351" spans="2:2" x14ac:dyDescent="0.25">
      <c r="B2351" s="464" t="str">
        <f>IFERROR(IF('Quantities Report'!A2350="","",VALUE(SUBSTITUTE('Quantities Report'!A2350,"+",""))),"")</f>
        <v/>
      </c>
    </row>
    <row r="2352" spans="2:2" x14ac:dyDescent="0.25">
      <c r="B2352" s="464" t="str">
        <f>IFERROR(IF('Quantities Report'!A2351="","",VALUE(SUBSTITUTE('Quantities Report'!A2351,"+",""))),"")</f>
        <v/>
      </c>
    </row>
    <row r="2353" spans="2:2" x14ac:dyDescent="0.25">
      <c r="B2353" s="464" t="str">
        <f>IFERROR(IF('Quantities Report'!A2352="","",VALUE(SUBSTITUTE('Quantities Report'!A2352,"+",""))),"")</f>
        <v/>
      </c>
    </row>
    <row r="2354" spans="2:2" x14ac:dyDescent="0.25">
      <c r="B2354" s="464" t="str">
        <f>IFERROR(IF('Quantities Report'!A2353="","",VALUE(SUBSTITUTE('Quantities Report'!A2353,"+",""))),"")</f>
        <v/>
      </c>
    </row>
    <row r="2355" spans="2:2" x14ac:dyDescent="0.25">
      <c r="B2355" s="464" t="str">
        <f>IFERROR(IF('Quantities Report'!A2354="","",VALUE(SUBSTITUTE('Quantities Report'!A2354,"+",""))),"")</f>
        <v/>
      </c>
    </row>
    <row r="2356" spans="2:2" x14ac:dyDescent="0.25">
      <c r="B2356" s="464" t="str">
        <f>IFERROR(IF('Quantities Report'!A2355="","",VALUE(SUBSTITUTE('Quantities Report'!A2355,"+",""))),"")</f>
        <v/>
      </c>
    </row>
    <row r="2357" spans="2:2" x14ac:dyDescent="0.25">
      <c r="B2357" s="464" t="str">
        <f>IFERROR(IF('Quantities Report'!A2356="","",VALUE(SUBSTITUTE('Quantities Report'!A2356,"+",""))),"")</f>
        <v/>
      </c>
    </row>
    <row r="2358" spans="2:2" x14ac:dyDescent="0.25">
      <c r="B2358" s="464" t="str">
        <f>IFERROR(IF('Quantities Report'!A2357="","",VALUE(SUBSTITUTE('Quantities Report'!A2357,"+",""))),"")</f>
        <v/>
      </c>
    </row>
    <row r="2359" spans="2:2" x14ac:dyDescent="0.25">
      <c r="B2359" s="464" t="str">
        <f>IFERROR(IF('Quantities Report'!A2358="","",VALUE(SUBSTITUTE('Quantities Report'!A2358,"+",""))),"")</f>
        <v/>
      </c>
    </row>
    <row r="2360" spans="2:2" x14ac:dyDescent="0.25">
      <c r="B2360" s="464" t="str">
        <f>IFERROR(IF('Quantities Report'!A2359="","",VALUE(SUBSTITUTE('Quantities Report'!A2359,"+",""))),"")</f>
        <v/>
      </c>
    </row>
    <row r="2361" spans="2:2" x14ac:dyDescent="0.25">
      <c r="B2361" s="464" t="str">
        <f>IFERROR(IF('Quantities Report'!A2360="","",VALUE(SUBSTITUTE('Quantities Report'!A2360,"+",""))),"")</f>
        <v/>
      </c>
    </row>
    <row r="2362" spans="2:2" x14ac:dyDescent="0.25">
      <c r="B2362" s="464" t="str">
        <f>IFERROR(IF('Quantities Report'!A2361="","",VALUE(SUBSTITUTE('Quantities Report'!A2361,"+",""))),"")</f>
        <v/>
      </c>
    </row>
    <row r="2363" spans="2:2" x14ac:dyDescent="0.25">
      <c r="B2363" s="464" t="str">
        <f>IFERROR(IF('Quantities Report'!A2362="","",VALUE(SUBSTITUTE('Quantities Report'!A2362,"+",""))),"")</f>
        <v/>
      </c>
    </row>
    <row r="2364" spans="2:2" x14ac:dyDescent="0.25">
      <c r="B2364" s="464" t="str">
        <f>IFERROR(IF('Quantities Report'!A2363="","",VALUE(SUBSTITUTE('Quantities Report'!A2363,"+",""))),"")</f>
        <v/>
      </c>
    </row>
    <row r="2365" spans="2:2" x14ac:dyDescent="0.25">
      <c r="B2365" s="464" t="str">
        <f>IFERROR(IF('Quantities Report'!A2364="","",VALUE(SUBSTITUTE('Quantities Report'!A2364,"+",""))),"")</f>
        <v/>
      </c>
    </row>
    <row r="2366" spans="2:2" x14ac:dyDescent="0.25">
      <c r="B2366" s="464" t="str">
        <f>IFERROR(IF('Quantities Report'!A2365="","",VALUE(SUBSTITUTE('Quantities Report'!A2365,"+",""))),"")</f>
        <v/>
      </c>
    </row>
    <row r="2367" spans="2:2" x14ac:dyDescent="0.25">
      <c r="B2367" s="464" t="str">
        <f>IFERROR(IF('Quantities Report'!A2366="","",VALUE(SUBSTITUTE('Quantities Report'!A2366,"+",""))),"")</f>
        <v/>
      </c>
    </row>
    <row r="2368" spans="2:2" x14ac:dyDescent="0.25">
      <c r="B2368" s="464" t="str">
        <f>IFERROR(IF('Quantities Report'!A2367="","",VALUE(SUBSTITUTE('Quantities Report'!A2367,"+",""))),"")</f>
        <v/>
      </c>
    </row>
    <row r="2369" spans="2:2" x14ac:dyDescent="0.25">
      <c r="B2369" s="464" t="str">
        <f>IFERROR(IF('Quantities Report'!A2368="","",VALUE(SUBSTITUTE('Quantities Report'!A2368,"+",""))),"")</f>
        <v/>
      </c>
    </row>
    <row r="2370" spans="2:2" x14ac:dyDescent="0.25">
      <c r="B2370" s="464" t="str">
        <f>IFERROR(IF('Quantities Report'!A2369="","",VALUE(SUBSTITUTE('Quantities Report'!A2369,"+",""))),"")</f>
        <v/>
      </c>
    </row>
    <row r="2371" spans="2:2" x14ac:dyDescent="0.25">
      <c r="B2371" s="464" t="str">
        <f>IFERROR(IF('Quantities Report'!A2370="","",VALUE(SUBSTITUTE('Quantities Report'!A2370,"+",""))),"")</f>
        <v/>
      </c>
    </row>
    <row r="2372" spans="2:2" x14ac:dyDescent="0.25">
      <c r="B2372" s="464" t="str">
        <f>IFERROR(IF('Quantities Report'!A2371="","",VALUE(SUBSTITUTE('Quantities Report'!A2371,"+",""))),"")</f>
        <v/>
      </c>
    </row>
    <row r="2373" spans="2:2" x14ac:dyDescent="0.25">
      <c r="B2373" s="464" t="str">
        <f>IFERROR(IF('Quantities Report'!A2372="","",VALUE(SUBSTITUTE('Quantities Report'!A2372,"+",""))),"")</f>
        <v/>
      </c>
    </row>
    <row r="2374" spans="2:2" x14ac:dyDescent="0.25">
      <c r="B2374" s="464" t="str">
        <f>IFERROR(IF('Quantities Report'!A2373="","",VALUE(SUBSTITUTE('Quantities Report'!A2373,"+",""))),"")</f>
        <v/>
      </c>
    </row>
    <row r="2375" spans="2:2" x14ac:dyDescent="0.25">
      <c r="B2375" s="464" t="str">
        <f>IFERROR(IF('Quantities Report'!A2374="","",VALUE(SUBSTITUTE('Quantities Report'!A2374,"+",""))),"")</f>
        <v/>
      </c>
    </row>
    <row r="2376" spans="2:2" x14ac:dyDescent="0.25">
      <c r="B2376" s="464" t="str">
        <f>IFERROR(IF('Quantities Report'!A2375="","",VALUE(SUBSTITUTE('Quantities Report'!A2375,"+",""))),"")</f>
        <v/>
      </c>
    </row>
    <row r="2377" spans="2:2" x14ac:dyDescent="0.25">
      <c r="B2377" s="464" t="str">
        <f>IFERROR(IF('Quantities Report'!A2376="","",VALUE(SUBSTITUTE('Quantities Report'!A2376,"+",""))),"")</f>
        <v/>
      </c>
    </row>
    <row r="2378" spans="2:2" x14ac:dyDescent="0.25">
      <c r="B2378" s="464" t="str">
        <f>IFERROR(IF('Quantities Report'!A2377="","",VALUE(SUBSTITUTE('Quantities Report'!A2377,"+",""))),"")</f>
        <v/>
      </c>
    </row>
    <row r="2379" spans="2:2" x14ac:dyDescent="0.25">
      <c r="B2379" s="464" t="str">
        <f>IFERROR(IF('Quantities Report'!A2378="","",VALUE(SUBSTITUTE('Quantities Report'!A2378,"+",""))),"")</f>
        <v/>
      </c>
    </row>
    <row r="2380" spans="2:2" x14ac:dyDescent="0.25">
      <c r="B2380" s="464" t="str">
        <f>IFERROR(IF('Quantities Report'!A2379="","",VALUE(SUBSTITUTE('Quantities Report'!A2379,"+",""))),"")</f>
        <v/>
      </c>
    </row>
    <row r="2381" spans="2:2" x14ac:dyDescent="0.25">
      <c r="B2381" s="464" t="str">
        <f>IFERROR(IF('Quantities Report'!A2380="","",VALUE(SUBSTITUTE('Quantities Report'!A2380,"+",""))),"")</f>
        <v/>
      </c>
    </row>
    <row r="2382" spans="2:2" x14ac:dyDescent="0.25">
      <c r="B2382" s="464" t="str">
        <f>IFERROR(IF('Quantities Report'!A2381="","",VALUE(SUBSTITUTE('Quantities Report'!A2381,"+",""))),"")</f>
        <v/>
      </c>
    </row>
    <row r="2383" spans="2:2" x14ac:dyDescent="0.25">
      <c r="B2383" s="464" t="str">
        <f>IFERROR(IF('Quantities Report'!A2382="","",VALUE(SUBSTITUTE('Quantities Report'!A2382,"+",""))),"")</f>
        <v/>
      </c>
    </row>
    <row r="2384" spans="2:2" x14ac:dyDescent="0.25">
      <c r="B2384" s="464" t="str">
        <f>IFERROR(IF('Quantities Report'!A2383="","",VALUE(SUBSTITUTE('Quantities Report'!A2383,"+",""))),"")</f>
        <v/>
      </c>
    </row>
    <row r="2385" spans="2:2" x14ac:dyDescent="0.25">
      <c r="B2385" s="464" t="str">
        <f>IFERROR(IF('Quantities Report'!A2384="","",VALUE(SUBSTITUTE('Quantities Report'!A2384,"+",""))),"")</f>
        <v/>
      </c>
    </row>
    <row r="2386" spans="2:2" x14ac:dyDescent="0.25">
      <c r="B2386" s="464" t="str">
        <f>IFERROR(IF('Quantities Report'!A2385="","",VALUE(SUBSTITUTE('Quantities Report'!A2385,"+",""))),"")</f>
        <v/>
      </c>
    </row>
    <row r="2387" spans="2:2" x14ac:dyDescent="0.25">
      <c r="B2387" s="464" t="str">
        <f>IFERROR(IF('Quantities Report'!A2386="","",VALUE(SUBSTITUTE('Quantities Report'!A2386,"+",""))),"")</f>
        <v/>
      </c>
    </row>
    <row r="2388" spans="2:2" x14ac:dyDescent="0.25">
      <c r="B2388" s="464" t="str">
        <f>IFERROR(IF('Quantities Report'!A2387="","",VALUE(SUBSTITUTE('Quantities Report'!A2387,"+",""))),"")</f>
        <v/>
      </c>
    </row>
    <row r="2389" spans="2:2" x14ac:dyDescent="0.25">
      <c r="B2389" s="464" t="str">
        <f>IFERROR(IF('Quantities Report'!A2388="","",VALUE(SUBSTITUTE('Quantities Report'!A2388,"+",""))),"")</f>
        <v/>
      </c>
    </row>
    <row r="2390" spans="2:2" x14ac:dyDescent="0.25">
      <c r="B2390" s="464" t="str">
        <f>IFERROR(IF('Quantities Report'!A2389="","",VALUE(SUBSTITUTE('Quantities Report'!A2389,"+",""))),"")</f>
        <v/>
      </c>
    </row>
    <row r="2391" spans="2:2" x14ac:dyDescent="0.25">
      <c r="B2391" s="464" t="str">
        <f>IFERROR(IF('Quantities Report'!A2390="","",VALUE(SUBSTITUTE('Quantities Report'!A2390,"+",""))),"")</f>
        <v/>
      </c>
    </row>
    <row r="2392" spans="2:2" x14ac:dyDescent="0.25">
      <c r="B2392" s="464" t="str">
        <f>IFERROR(IF('Quantities Report'!A2391="","",VALUE(SUBSTITUTE('Quantities Report'!A2391,"+",""))),"")</f>
        <v/>
      </c>
    </row>
    <row r="2393" spans="2:2" x14ac:dyDescent="0.25">
      <c r="B2393" s="464" t="str">
        <f>IFERROR(IF('Quantities Report'!A2392="","",VALUE(SUBSTITUTE('Quantities Report'!A2392,"+",""))),"")</f>
        <v/>
      </c>
    </row>
    <row r="2394" spans="2:2" x14ac:dyDescent="0.25">
      <c r="B2394" s="464" t="str">
        <f>IFERROR(IF('Quantities Report'!A2393="","",VALUE(SUBSTITUTE('Quantities Report'!A2393,"+",""))),"")</f>
        <v/>
      </c>
    </row>
    <row r="2395" spans="2:2" x14ac:dyDescent="0.25">
      <c r="B2395" s="464" t="str">
        <f>IFERROR(IF('Quantities Report'!A2394="","",VALUE(SUBSTITUTE('Quantities Report'!A2394,"+",""))),"")</f>
        <v/>
      </c>
    </row>
    <row r="2396" spans="2:2" x14ac:dyDescent="0.25">
      <c r="B2396" s="464" t="str">
        <f>IFERROR(IF('Quantities Report'!A2395="","",VALUE(SUBSTITUTE('Quantities Report'!A2395,"+",""))),"")</f>
        <v/>
      </c>
    </row>
    <row r="2397" spans="2:2" x14ac:dyDescent="0.25">
      <c r="B2397" s="464" t="str">
        <f>IFERROR(IF('Quantities Report'!A2396="","",VALUE(SUBSTITUTE('Quantities Report'!A2396,"+",""))),"")</f>
        <v/>
      </c>
    </row>
    <row r="2398" spans="2:2" x14ac:dyDescent="0.25">
      <c r="B2398" s="464" t="str">
        <f>IFERROR(IF('Quantities Report'!A2397="","",VALUE(SUBSTITUTE('Quantities Report'!A2397,"+",""))),"")</f>
        <v/>
      </c>
    </row>
    <row r="2399" spans="2:2" x14ac:dyDescent="0.25">
      <c r="B2399" s="464" t="str">
        <f>IFERROR(IF('Quantities Report'!A2398="","",VALUE(SUBSTITUTE('Quantities Report'!A2398,"+",""))),"")</f>
        <v/>
      </c>
    </row>
    <row r="2400" spans="2:2" x14ac:dyDescent="0.25">
      <c r="B2400" s="464" t="str">
        <f>IFERROR(IF('Quantities Report'!A2399="","",VALUE(SUBSTITUTE('Quantities Report'!A2399,"+",""))),"")</f>
        <v/>
      </c>
    </row>
    <row r="2401" spans="2:2" x14ac:dyDescent="0.25">
      <c r="B2401" s="464" t="str">
        <f>IFERROR(IF('Quantities Report'!A2400="","",VALUE(SUBSTITUTE('Quantities Report'!A2400,"+",""))),"")</f>
        <v/>
      </c>
    </row>
    <row r="2402" spans="2:2" x14ac:dyDescent="0.25">
      <c r="B2402" s="464" t="str">
        <f>IFERROR(IF('Quantities Report'!A2401="","",VALUE(SUBSTITUTE('Quantities Report'!A2401,"+",""))),"")</f>
        <v/>
      </c>
    </row>
    <row r="2403" spans="2:2" x14ac:dyDescent="0.25">
      <c r="B2403" s="464" t="str">
        <f>IFERROR(IF('Quantities Report'!A2402="","",VALUE(SUBSTITUTE('Quantities Report'!A2402,"+",""))),"")</f>
        <v/>
      </c>
    </row>
    <row r="2404" spans="2:2" x14ac:dyDescent="0.25">
      <c r="B2404" s="464" t="str">
        <f>IFERROR(IF('Quantities Report'!A2403="","",VALUE(SUBSTITUTE('Quantities Report'!A2403,"+",""))),"")</f>
        <v/>
      </c>
    </row>
    <row r="2405" spans="2:2" x14ac:dyDescent="0.25">
      <c r="B2405" s="464" t="str">
        <f>IFERROR(IF('Quantities Report'!A2404="","",VALUE(SUBSTITUTE('Quantities Report'!A2404,"+",""))),"")</f>
        <v/>
      </c>
    </row>
    <row r="2406" spans="2:2" x14ac:dyDescent="0.25">
      <c r="B2406" s="464" t="str">
        <f>IFERROR(IF('Quantities Report'!A2405="","",VALUE(SUBSTITUTE('Quantities Report'!A2405,"+",""))),"")</f>
        <v/>
      </c>
    </row>
    <row r="2407" spans="2:2" x14ac:dyDescent="0.25">
      <c r="B2407" s="464" t="str">
        <f>IFERROR(IF('Quantities Report'!A2406="","",VALUE(SUBSTITUTE('Quantities Report'!A2406,"+",""))),"")</f>
        <v/>
      </c>
    </row>
    <row r="2408" spans="2:2" x14ac:dyDescent="0.25">
      <c r="B2408" s="464" t="str">
        <f>IFERROR(IF('Quantities Report'!A2407="","",VALUE(SUBSTITUTE('Quantities Report'!A2407,"+",""))),"")</f>
        <v/>
      </c>
    </row>
    <row r="2409" spans="2:2" x14ac:dyDescent="0.25">
      <c r="B2409" s="464" t="str">
        <f>IFERROR(IF('Quantities Report'!A2408="","",VALUE(SUBSTITUTE('Quantities Report'!A2408,"+",""))),"")</f>
        <v/>
      </c>
    </row>
    <row r="2410" spans="2:2" x14ac:dyDescent="0.25">
      <c r="B2410" s="464" t="str">
        <f>IFERROR(IF('Quantities Report'!A2409="","",VALUE(SUBSTITUTE('Quantities Report'!A2409,"+",""))),"")</f>
        <v/>
      </c>
    </row>
    <row r="2411" spans="2:2" x14ac:dyDescent="0.25">
      <c r="B2411" s="464" t="str">
        <f>IFERROR(IF('Quantities Report'!A2410="","",VALUE(SUBSTITUTE('Quantities Report'!A2410,"+",""))),"")</f>
        <v/>
      </c>
    </row>
    <row r="2412" spans="2:2" x14ac:dyDescent="0.25">
      <c r="B2412" s="464" t="str">
        <f>IFERROR(IF('Quantities Report'!A2411="","",VALUE(SUBSTITUTE('Quantities Report'!A2411,"+",""))),"")</f>
        <v/>
      </c>
    </row>
    <row r="2413" spans="2:2" x14ac:dyDescent="0.25">
      <c r="B2413" s="464" t="str">
        <f>IFERROR(IF('Quantities Report'!A2412="","",VALUE(SUBSTITUTE('Quantities Report'!A2412,"+",""))),"")</f>
        <v/>
      </c>
    </row>
    <row r="2414" spans="2:2" x14ac:dyDescent="0.25">
      <c r="B2414" s="464" t="str">
        <f>IFERROR(IF('Quantities Report'!A2413="","",VALUE(SUBSTITUTE('Quantities Report'!A2413,"+",""))),"")</f>
        <v/>
      </c>
    </row>
    <row r="2415" spans="2:2" x14ac:dyDescent="0.25">
      <c r="B2415" s="464" t="str">
        <f>IFERROR(IF('Quantities Report'!A2414="","",VALUE(SUBSTITUTE('Quantities Report'!A2414,"+",""))),"")</f>
        <v/>
      </c>
    </row>
    <row r="2416" spans="2:2" x14ac:dyDescent="0.25">
      <c r="B2416" s="464" t="str">
        <f>IFERROR(IF('Quantities Report'!A2415="","",VALUE(SUBSTITUTE('Quantities Report'!A2415,"+",""))),"")</f>
        <v/>
      </c>
    </row>
    <row r="2417" spans="2:2" x14ac:dyDescent="0.25">
      <c r="B2417" s="464" t="str">
        <f>IFERROR(IF('Quantities Report'!A2416="","",VALUE(SUBSTITUTE('Quantities Report'!A2416,"+",""))),"")</f>
        <v/>
      </c>
    </row>
    <row r="2418" spans="2:2" x14ac:dyDescent="0.25">
      <c r="B2418" s="464" t="str">
        <f>IFERROR(IF('Quantities Report'!A2417="","",VALUE(SUBSTITUTE('Quantities Report'!A2417,"+",""))),"")</f>
        <v/>
      </c>
    </row>
    <row r="2419" spans="2:2" x14ac:dyDescent="0.25">
      <c r="B2419" s="464" t="str">
        <f>IFERROR(IF('Quantities Report'!A2418="","",VALUE(SUBSTITUTE('Quantities Report'!A2418,"+",""))),"")</f>
        <v/>
      </c>
    </row>
    <row r="2420" spans="2:2" x14ac:dyDescent="0.25">
      <c r="B2420" s="464" t="str">
        <f>IFERROR(IF('Quantities Report'!A2419="","",VALUE(SUBSTITUTE('Quantities Report'!A2419,"+",""))),"")</f>
        <v/>
      </c>
    </row>
    <row r="2421" spans="2:2" x14ac:dyDescent="0.25">
      <c r="B2421" s="464" t="str">
        <f>IFERROR(IF('Quantities Report'!A2420="","",VALUE(SUBSTITUTE('Quantities Report'!A2420,"+",""))),"")</f>
        <v/>
      </c>
    </row>
    <row r="2422" spans="2:2" x14ac:dyDescent="0.25">
      <c r="B2422" s="464" t="str">
        <f>IFERROR(IF('Quantities Report'!A2421="","",VALUE(SUBSTITUTE('Quantities Report'!A2421,"+",""))),"")</f>
        <v/>
      </c>
    </row>
    <row r="2423" spans="2:2" x14ac:dyDescent="0.25">
      <c r="B2423" s="464" t="str">
        <f>IFERROR(IF('Quantities Report'!A2422="","",VALUE(SUBSTITUTE('Quantities Report'!A2422,"+",""))),"")</f>
        <v/>
      </c>
    </row>
    <row r="2424" spans="2:2" x14ac:dyDescent="0.25">
      <c r="B2424" s="464" t="str">
        <f>IFERROR(IF('Quantities Report'!A2423="","",VALUE(SUBSTITUTE('Quantities Report'!A2423,"+",""))),"")</f>
        <v/>
      </c>
    </row>
    <row r="2425" spans="2:2" x14ac:dyDescent="0.25">
      <c r="B2425" s="464" t="str">
        <f>IFERROR(IF('Quantities Report'!A2424="","",VALUE(SUBSTITUTE('Quantities Report'!A2424,"+",""))),"")</f>
        <v/>
      </c>
    </row>
    <row r="2426" spans="2:2" x14ac:dyDescent="0.25">
      <c r="B2426" s="464" t="str">
        <f>IFERROR(IF('Quantities Report'!A2425="","",VALUE(SUBSTITUTE('Quantities Report'!A2425,"+",""))),"")</f>
        <v/>
      </c>
    </row>
    <row r="2427" spans="2:2" x14ac:dyDescent="0.25">
      <c r="B2427" s="464" t="str">
        <f>IFERROR(IF('Quantities Report'!A2426="","",VALUE(SUBSTITUTE('Quantities Report'!A2426,"+",""))),"")</f>
        <v/>
      </c>
    </row>
    <row r="2428" spans="2:2" x14ac:dyDescent="0.25">
      <c r="B2428" s="464" t="str">
        <f>IFERROR(IF('Quantities Report'!A2427="","",VALUE(SUBSTITUTE('Quantities Report'!A2427,"+",""))),"")</f>
        <v/>
      </c>
    </row>
    <row r="2429" spans="2:2" x14ac:dyDescent="0.25">
      <c r="B2429" s="464" t="str">
        <f>IFERROR(IF('Quantities Report'!A2428="","",VALUE(SUBSTITUTE('Quantities Report'!A2428,"+",""))),"")</f>
        <v/>
      </c>
    </row>
    <row r="2430" spans="2:2" x14ac:dyDescent="0.25">
      <c r="B2430" s="464" t="str">
        <f>IFERROR(IF('Quantities Report'!A2429="","",VALUE(SUBSTITUTE('Quantities Report'!A2429,"+",""))),"")</f>
        <v/>
      </c>
    </row>
    <row r="2431" spans="2:2" x14ac:dyDescent="0.25">
      <c r="B2431" s="464" t="str">
        <f>IFERROR(IF('Quantities Report'!A2430="","",VALUE(SUBSTITUTE('Quantities Report'!A2430,"+",""))),"")</f>
        <v/>
      </c>
    </row>
    <row r="2432" spans="2:2" x14ac:dyDescent="0.25">
      <c r="B2432" s="464" t="str">
        <f>IFERROR(IF('Quantities Report'!A2431="","",VALUE(SUBSTITUTE('Quantities Report'!A2431,"+",""))),"")</f>
        <v/>
      </c>
    </row>
    <row r="2433" spans="2:2" x14ac:dyDescent="0.25">
      <c r="B2433" s="464" t="str">
        <f>IFERROR(IF('Quantities Report'!A2432="","",VALUE(SUBSTITUTE('Quantities Report'!A2432,"+",""))),"")</f>
        <v/>
      </c>
    </row>
    <row r="2434" spans="2:2" x14ac:dyDescent="0.25">
      <c r="B2434" s="464" t="str">
        <f>IFERROR(IF('Quantities Report'!A2433="","",VALUE(SUBSTITUTE('Quantities Report'!A2433,"+",""))),"")</f>
        <v/>
      </c>
    </row>
    <row r="2435" spans="2:2" x14ac:dyDescent="0.25">
      <c r="B2435" s="464" t="str">
        <f>IFERROR(IF('Quantities Report'!A2434="","",VALUE(SUBSTITUTE('Quantities Report'!A2434,"+",""))),"")</f>
        <v/>
      </c>
    </row>
    <row r="2436" spans="2:2" x14ac:dyDescent="0.25">
      <c r="B2436" s="464" t="str">
        <f>IFERROR(IF('Quantities Report'!A2435="","",VALUE(SUBSTITUTE('Quantities Report'!A2435,"+",""))),"")</f>
        <v/>
      </c>
    </row>
    <row r="2437" spans="2:2" x14ac:dyDescent="0.25">
      <c r="B2437" s="464" t="str">
        <f>IFERROR(IF('Quantities Report'!A2436="","",VALUE(SUBSTITUTE('Quantities Report'!A2436,"+",""))),"")</f>
        <v/>
      </c>
    </row>
    <row r="2438" spans="2:2" x14ac:dyDescent="0.25">
      <c r="B2438" s="464" t="str">
        <f>IFERROR(IF('Quantities Report'!A2437="","",VALUE(SUBSTITUTE('Quantities Report'!A2437,"+",""))),"")</f>
        <v/>
      </c>
    </row>
    <row r="2439" spans="2:2" x14ac:dyDescent="0.25">
      <c r="B2439" s="464" t="str">
        <f>IFERROR(IF('Quantities Report'!A2438="","",VALUE(SUBSTITUTE('Quantities Report'!A2438,"+",""))),"")</f>
        <v/>
      </c>
    </row>
    <row r="2440" spans="2:2" x14ac:dyDescent="0.25">
      <c r="B2440" s="464" t="str">
        <f>IFERROR(IF('Quantities Report'!A2439="","",VALUE(SUBSTITUTE('Quantities Report'!A2439,"+",""))),"")</f>
        <v/>
      </c>
    </row>
    <row r="2441" spans="2:2" x14ac:dyDescent="0.25">
      <c r="B2441" s="464" t="str">
        <f>IFERROR(IF('Quantities Report'!A2440="","",VALUE(SUBSTITUTE('Quantities Report'!A2440,"+",""))),"")</f>
        <v/>
      </c>
    </row>
    <row r="2442" spans="2:2" x14ac:dyDescent="0.25">
      <c r="B2442" s="464" t="str">
        <f>IFERROR(IF('Quantities Report'!A2441="","",VALUE(SUBSTITUTE('Quantities Report'!A2441,"+",""))),"")</f>
        <v/>
      </c>
    </row>
    <row r="2443" spans="2:2" x14ac:dyDescent="0.25">
      <c r="B2443" s="464" t="str">
        <f>IFERROR(IF('Quantities Report'!A2442="","",VALUE(SUBSTITUTE('Quantities Report'!A2442,"+",""))),"")</f>
        <v/>
      </c>
    </row>
    <row r="2444" spans="2:2" x14ac:dyDescent="0.25">
      <c r="B2444" s="464" t="str">
        <f>IFERROR(IF('Quantities Report'!A2443="","",VALUE(SUBSTITUTE('Quantities Report'!A2443,"+",""))),"")</f>
        <v/>
      </c>
    </row>
    <row r="2445" spans="2:2" x14ac:dyDescent="0.25">
      <c r="B2445" s="464" t="str">
        <f>IFERROR(IF('Quantities Report'!A2444="","",VALUE(SUBSTITUTE('Quantities Report'!A2444,"+",""))),"")</f>
        <v/>
      </c>
    </row>
    <row r="2446" spans="2:2" x14ac:dyDescent="0.25">
      <c r="B2446" s="464" t="str">
        <f>IFERROR(IF('Quantities Report'!A2445="","",VALUE(SUBSTITUTE('Quantities Report'!A2445,"+",""))),"")</f>
        <v/>
      </c>
    </row>
    <row r="2447" spans="2:2" x14ac:dyDescent="0.25">
      <c r="B2447" s="464" t="str">
        <f>IFERROR(IF('Quantities Report'!A2446="","",VALUE(SUBSTITUTE('Quantities Report'!A2446,"+",""))),"")</f>
        <v/>
      </c>
    </row>
    <row r="2448" spans="2:2" x14ac:dyDescent="0.25">
      <c r="B2448" s="464" t="str">
        <f>IFERROR(IF('Quantities Report'!A2447="","",VALUE(SUBSTITUTE('Quantities Report'!A2447,"+",""))),"")</f>
        <v/>
      </c>
    </row>
    <row r="2449" spans="2:2" x14ac:dyDescent="0.25">
      <c r="B2449" s="464" t="str">
        <f>IFERROR(IF('Quantities Report'!A2448="","",VALUE(SUBSTITUTE('Quantities Report'!A2448,"+",""))),"")</f>
        <v/>
      </c>
    </row>
    <row r="2450" spans="2:2" x14ac:dyDescent="0.25">
      <c r="B2450" s="464" t="str">
        <f>IFERROR(IF('Quantities Report'!A2449="","",VALUE(SUBSTITUTE('Quantities Report'!A2449,"+",""))),"")</f>
        <v/>
      </c>
    </row>
    <row r="2451" spans="2:2" x14ac:dyDescent="0.25">
      <c r="B2451" s="464" t="str">
        <f>IFERROR(IF('Quantities Report'!A2450="","",VALUE(SUBSTITUTE('Quantities Report'!A2450,"+",""))),"")</f>
        <v/>
      </c>
    </row>
    <row r="2452" spans="2:2" x14ac:dyDescent="0.25">
      <c r="B2452" s="464" t="str">
        <f>IFERROR(IF('Quantities Report'!A2451="","",VALUE(SUBSTITUTE('Quantities Report'!A2451,"+",""))),"")</f>
        <v/>
      </c>
    </row>
    <row r="2453" spans="2:2" x14ac:dyDescent="0.25">
      <c r="B2453" s="464" t="str">
        <f>IFERROR(IF('Quantities Report'!A2452="","",VALUE(SUBSTITUTE('Quantities Report'!A2452,"+",""))),"")</f>
        <v/>
      </c>
    </row>
    <row r="2454" spans="2:2" x14ac:dyDescent="0.25">
      <c r="B2454" s="464" t="str">
        <f>IFERROR(IF('Quantities Report'!A2453="","",VALUE(SUBSTITUTE('Quantities Report'!A2453,"+",""))),"")</f>
        <v/>
      </c>
    </row>
    <row r="2455" spans="2:2" x14ac:dyDescent="0.25">
      <c r="B2455" s="464" t="str">
        <f>IFERROR(IF('Quantities Report'!A2454="","",VALUE(SUBSTITUTE('Quantities Report'!A2454,"+",""))),"")</f>
        <v/>
      </c>
    </row>
    <row r="2456" spans="2:2" x14ac:dyDescent="0.25">
      <c r="B2456" s="464" t="str">
        <f>IFERROR(IF('Quantities Report'!A2455="","",VALUE(SUBSTITUTE('Quantities Report'!A2455,"+",""))),"")</f>
        <v/>
      </c>
    </row>
    <row r="2457" spans="2:2" x14ac:dyDescent="0.25">
      <c r="B2457" s="464" t="str">
        <f>IFERROR(IF('Quantities Report'!A2456="","",VALUE(SUBSTITUTE('Quantities Report'!A2456,"+",""))),"")</f>
        <v/>
      </c>
    </row>
    <row r="2458" spans="2:2" x14ac:dyDescent="0.25">
      <c r="B2458" s="464" t="str">
        <f>IFERROR(IF('Quantities Report'!A2457="","",VALUE(SUBSTITUTE('Quantities Report'!A2457,"+",""))),"")</f>
        <v/>
      </c>
    </row>
    <row r="2459" spans="2:2" x14ac:dyDescent="0.25">
      <c r="B2459" s="464" t="str">
        <f>IFERROR(IF('Quantities Report'!A2458="","",VALUE(SUBSTITUTE('Quantities Report'!A2458,"+",""))),"")</f>
        <v/>
      </c>
    </row>
    <row r="2460" spans="2:2" x14ac:dyDescent="0.25">
      <c r="B2460" s="464" t="str">
        <f>IFERROR(IF('Quantities Report'!A2459="","",VALUE(SUBSTITUTE('Quantities Report'!A2459,"+",""))),"")</f>
        <v/>
      </c>
    </row>
    <row r="2461" spans="2:2" x14ac:dyDescent="0.25">
      <c r="B2461" s="464" t="str">
        <f>IFERROR(IF('Quantities Report'!A2460="","",VALUE(SUBSTITUTE('Quantities Report'!A2460,"+",""))),"")</f>
        <v/>
      </c>
    </row>
    <row r="2462" spans="2:2" x14ac:dyDescent="0.25">
      <c r="B2462" s="464" t="str">
        <f>IFERROR(IF('Quantities Report'!A2461="","",VALUE(SUBSTITUTE('Quantities Report'!A2461,"+",""))),"")</f>
        <v/>
      </c>
    </row>
    <row r="2463" spans="2:2" x14ac:dyDescent="0.25">
      <c r="B2463" s="464" t="str">
        <f>IFERROR(IF('Quantities Report'!A2462="","",VALUE(SUBSTITUTE('Quantities Report'!A2462,"+",""))),"")</f>
        <v/>
      </c>
    </row>
    <row r="2464" spans="2:2" x14ac:dyDescent="0.25">
      <c r="B2464" s="464" t="str">
        <f>IFERROR(IF('Quantities Report'!A2463="","",VALUE(SUBSTITUTE('Quantities Report'!A2463,"+",""))),"")</f>
        <v/>
      </c>
    </row>
    <row r="2465" spans="2:2" x14ac:dyDescent="0.25">
      <c r="B2465" s="464" t="str">
        <f>IFERROR(IF('Quantities Report'!A2464="","",VALUE(SUBSTITUTE('Quantities Report'!A2464,"+",""))),"")</f>
        <v/>
      </c>
    </row>
    <row r="2466" spans="2:2" x14ac:dyDescent="0.25">
      <c r="B2466" s="464" t="str">
        <f>IFERROR(IF('Quantities Report'!A2465="","",VALUE(SUBSTITUTE('Quantities Report'!A2465,"+",""))),"")</f>
        <v/>
      </c>
    </row>
    <row r="2467" spans="2:2" x14ac:dyDescent="0.25">
      <c r="B2467" s="464" t="str">
        <f>IFERROR(IF('Quantities Report'!A2466="","",VALUE(SUBSTITUTE('Quantities Report'!A2466,"+",""))),"")</f>
        <v/>
      </c>
    </row>
    <row r="2468" spans="2:2" x14ac:dyDescent="0.25">
      <c r="B2468" s="464" t="str">
        <f>IFERROR(IF('Quantities Report'!A2467="","",VALUE(SUBSTITUTE('Quantities Report'!A2467,"+",""))),"")</f>
        <v/>
      </c>
    </row>
    <row r="2469" spans="2:2" x14ac:dyDescent="0.25">
      <c r="B2469" s="464" t="str">
        <f>IFERROR(IF('Quantities Report'!A2468="","",VALUE(SUBSTITUTE('Quantities Report'!A2468,"+",""))),"")</f>
        <v/>
      </c>
    </row>
    <row r="2470" spans="2:2" x14ac:dyDescent="0.25">
      <c r="B2470" s="464" t="str">
        <f>IFERROR(IF('Quantities Report'!A2469="","",VALUE(SUBSTITUTE('Quantities Report'!A2469,"+",""))),"")</f>
        <v/>
      </c>
    </row>
    <row r="2471" spans="2:2" x14ac:dyDescent="0.25">
      <c r="B2471" s="464" t="str">
        <f>IFERROR(IF('Quantities Report'!A2470="","",VALUE(SUBSTITUTE('Quantities Report'!A2470,"+",""))),"")</f>
        <v/>
      </c>
    </row>
    <row r="2472" spans="2:2" x14ac:dyDescent="0.25">
      <c r="B2472" s="464" t="str">
        <f>IFERROR(IF('Quantities Report'!A2471="","",VALUE(SUBSTITUTE('Quantities Report'!A2471,"+",""))),"")</f>
        <v/>
      </c>
    </row>
    <row r="2473" spans="2:2" x14ac:dyDescent="0.25">
      <c r="B2473" s="464" t="str">
        <f>IFERROR(IF('Quantities Report'!A2472="","",VALUE(SUBSTITUTE('Quantities Report'!A2472,"+",""))),"")</f>
        <v/>
      </c>
    </row>
    <row r="2474" spans="2:2" x14ac:dyDescent="0.25">
      <c r="B2474" s="464" t="str">
        <f>IFERROR(IF('Quantities Report'!A2473="","",VALUE(SUBSTITUTE('Quantities Report'!A2473,"+",""))),"")</f>
        <v/>
      </c>
    </row>
    <row r="2475" spans="2:2" x14ac:dyDescent="0.25">
      <c r="B2475" s="464" t="str">
        <f>IFERROR(IF('Quantities Report'!A2474="","",VALUE(SUBSTITUTE('Quantities Report'!A2474,"+",""))),"")</f>
        <v/>
      </c>
    </row>
    <row r="2476" spans="2:2" x14ac:dyDescent="0.25">
      <c r="B2476" s="464" t="str">
        <f>IFERROR(IF('Quantities Report'!A2475="","",VALUE(SUBSTITUTE('Quantities Report'!A2475,"+",""))),"")</f>
        <v/>
      </c>
    </row>
    <row r="2477" spans="2:2" x14ac:dyDescent="0.25">
      <c r="B2477" s="464" t="str">
        <f>IFERROR(IF('Quantities Report'!A2476="","",VALUE(SUBSTITUTE('Quantities Report'!A2476,"+",""))),"")</f>
        <v/>
      </c>
    </row>
    <row r="2478" spans="2:2" x14ac:dyDescent="0.25">
      <c r="B2478" s="464" t="str">
        <f>IFERROR(IF('Quantities Report'!A2477="","",VALUE(SUBSTITUTE('Quantities Report'!A2477,"+",""))),"")</f>
        <v/>
      </c>
    </row>
    <row r="2479" spans="2:2" x14ac:dyDescent="0.25">
      <c r="B2479" s="464" t="str">
        <f>IFERROR(IF('Quantities Report'!A2478="","",VALUE(SUBSTITUTE('Quantities Report'!A2478,"+",""))),"")</f>
        <v/>
      </c>
    </row>
    <row r="2480" spans="2:2" x14ac:dyDescent="0.25">
      <c r="B2480" s="464" t="str">
        <f>IFERROR(IF('Quantities Report'!A2479="","",VALUE(SUBSTITUTE('Quantities Report'!A2479,"+",""))),"")</f>
        <v/>
      </c>
    </row>
    <row r="2481" spans="2:2" x14ac:dyDescent="0.25">
      <c r="B2481" s="464" t="str">
        <f>IFERROR(IF('Quantities Report'!A2480="","",VALUE(SUBSTITUTE('Quantities Report'!A2480,"+",""))),"")</f>
        <v/>
      </c>
    </row>
    <row r="2482" spans="2:2" x14ac:dyDescent="0.25">
      <c r="B2482" s="464" t="str">
        <f>IFERROR(IF('Quantities Report'!A2481="","",VALUE(SUBSTITUTE('Quantities Report'!A2481,"+",""))),"")</f>
        <v/>
      </c>
    </row>
    <row r="2483" spans="2:2" x14ac:dyDescent="0.25">
      <c r="B2483" s="464" t="str">
        <f>IFERROR(IF('Quantities Report'!A2482="","",VALUE(SUBSTITUTE('Quantities Report'!A2482,"+",""))),"")</f>
        <v/>
      </c>
    </row>
    <row r="2484" spans="2:2" x14ac:dyDescent="0.25">
      <c r="B2484" s="464" t="str">
        <f>IFERROR(IF('Quantities Report'!A2483="","",VALUE(SUBSTITUTE('Quantities Report'!A2483,"+",""))),"")</f>
        <v/>
      </c>
    </row>
    <row r="2485" spans="2:2" x14ac:dyDescent="0.25">
      <c r="B2485" s="464" t="str">
        <f>IFERROR(IF('Quantities Report'!A2484="","",VALUE(SUBSTITUTE('Quantities Report'!A2484,"+",""))),"")</f>
        <v/>
      </c>
    </row>
    <row r="2486" spans="2:2" x14ac:dyDescent="0.25">
      <c r="B2486" s="464" t="str">
        <f>IFERROR(IF('Quantities Report'!A2485="","",VALUE(SUBSTITUTE('Quantities Report'!A2485,"+",""))),"")</f>
        <v/>
      </c>
    </row>
    <row r="2487" spans="2:2" x14ac:dyDescent="0.25">
      <c r="B2487" s="464" t="str">
        <f>IFERROR(IF('Quantities Report'!A2486="","",VALUE(SUBSTITUTE('Quantities Report'!A2486,"+",""))),"")</f>
        <v/>
      </c>
    </row>
    <row r="2488" spans="2:2" x14ac:dyDescent="0.25">
      <c r="B2488" s="464" t="str">
        <f>IFERROR(IF('Quantities Report'!A2487="","",VALUE(SUBSTITUTE('Quantities Report'!A2487,"+",""))),"")</f>
        <v/>
      </c>
    </row>
    <row r="2489" spans="2:2" x14ac:dyDescent="0.25">
      <c r="B2489" s="464" t="str">
        <f>IFERROR(IF('Quantities Report'!A2488="","",VALUE(SUBSTITUTE('Quantities Report'!A2488,"+",""))),"")</f>
        <v/>
      </c>
    </row>
    <row r="2490" spans="2:2" x14ac:dyDescent="0.25">
      <c r="B2490" s="464" t="str">
        <f>IFERROR(IF('Quantities Report'!A2489="","",VALUE(SUBSTITUTE('Quantities Report'!A2489,"+",""))),"")</f>
        <v/>
      </c>
    </row>
    <row r="2491" spans="2:2" x14ac:dyDescent="0.25">
      <c r="B2491" s="464" t="str">
        <f>IFERROR(IF('Quantities Report'!A2490="","",VALUE(SUBSTITUTE('Quantities Report'!A2490,"+",""))),"")</f>
        <v/>
      </c>
    </row>
    <row r="2492" spans="2:2" x14ac:dyDescent="0.25">
      <c r="B2492" s="464" t="str">
        <f>IFERROR(IF('Quantities Report'!A2491="","",VALUE(SUBSTITUTE('Quantities Report'!A2491,"+",""))),"")</f>
        <v/>
      </c>
    </row>
    <row r="2493" spans="2:2" x14ac:dyDescent="0.25">
      <c r="B2493" s="464" t="str">
        <f>IFERROR(IF('Quantities Report'!A2492="","",VALUE(SUBSTITUTE('Quantities Report'!A2492,"+",""))),"")</f>
        <v/>
      </c>
    </row>
    <row r="2494" spans="2:2" x14ac:dyDescent="0.25">
      <c r="B2494" s="464" t="str">
        <f>IFERROR(IF('Quantities Report'!A2493="","",VALUE(SUBSTITUTE('Quantities Report'!A2493,"+",""))),"")</f>
        <v/>
      </c>
    </row>
    <row r="2495" spans="2:2" x14ac:dyDescent="0.25">
      <c r="B2495" s="464" t="str">
        <f>IFERROR(IF('Quantities Report'!A2494="","",VALUE(SUBSTITUTE('Quantities Report'!A2494,"+",""))),"")</f>
        <v/>
      </c>
    </row>
    <row r="2496" spans="2:2" x14ac:dyDescent="0.25">
      <c r="B2496" s="464" t="str">
        <f>IFERROR(IF('Quantities Report'!A2495="","",VALUE(SUBSTITUTE('Quantities Report'!A2495,"+",""))),"")</f>
        <v/>
      </c>
    </row>
    <row r="2497" spans="2:2" x14ac:dyDescent="0.25">
      <c r="B2497" s="464" t="str">
        <f>IFERROR(IF('Quantities Report'!A2496="","",VALUE(SUBSTITUTE('Quantities Report'!A2496,"+",""))),"")</f>
        <v/>
      </c>
    </row>
    <row r="2498" spans="2:2" x14ac:dyDescent="0.25">
      <c r="B2498" s="464" t="str">
        <f>IFERROR(IF('Quantities Report'!A2497="","",VALUE(SUBSTITUTE('Quantities Report'!A2497,"+",""))),"")</f>
        <v/>
      </c>
    </row>
    <row r="2499" spans="2:2" x14ac:dyDescent="0.25">
      <c r="B2499" s="464" t="str">
        <f>IFERROR(IF('Quantities Report'!A2498="","",VALUE(SUBSTITUTE('Quantities Report'!A2498,"+",""))),"")</f>
        <v/>
      </c>
    </row>
    <row r="2500" spans="2:2" x14ac:dyDescent="0.25">
      <c r="B2500" s="464" t="str">
        <f>IFERROR(IF('Quantities Report'!A2499="","",VALUE(SUBSTITUTE('Quantities Report'!A2499,"+",""))),"")</f>
        <v/>
      </c>
    </row>
    <row r="2501" spans="2:2" x14ac:dyDescent="0.25">
      <c r="B2501" s="464" t="str">
        <f>IFERROR(IF('Quantities Report'!A2500="","",VALUE(SUBSTITUTE('Quantities Report'!A2500,"+",""))),"")</f>
        <v/>
      </c>
    </row>
    <row r="2502" spans="2:2" x14ac:dyDescent="0.25">
      <c r="B2502" s="464" t="str">
        <f>IFERROR(IF('Quantities Report'!A2501="","",VALUE(SUBSTITUTE('Quantities Report'!A2501,"+",""))),"")</f>
        <v/>
      </c>
    </row>
    <row r="2503" spans="2:2" x14ac:dyDescent="0.25">
      <c r="B2503" s="464" t="str">
        <f>IFERROR(IF('Quantities Report'!A2502="","",VALUE(SUBSTITUTE('Quantities Report'!A2502,"+",""))),"")</f>
        <v/>
      </c>
    </row>
    <row r="2504" spans="2:2" x14ac:dyDescent="0.25">
      <c r="B2504" s="464" t="str">
        <f>IFERROR(IF('Quantities Report'!A2503="","",VALUE(SUBSTITUTE('Quantities Report'!A2503,"+",""))),"")</f>
        <v/>
      </c>
    </row>
    <row r="2505" spans="2:2" x14ac:dyDescent="0.25">
      <c r="B2505" s="464" t="str">
        <f>IFERROR(IF('Quantities Report'!A2504="","",VALUE(SUBSTITUTE('Quantities Report'!A2504,"+",""))),"")</f>
        <v/>
      </c>
    </row>
    <row r="2506" spans="2:2" x14ac:dyDescent="0.25">
      <c r="B2506" s="464" t="str">
        <f>IFERROR(IF('Quantities Report'!A2505="","",VALUE(SUBSTITUTE('Quantities Report'!A2505,"+",""))),"")</f>
        <v/>
      </c>
    </row>
    <row r="2507" spans="2:2" x14ac:dyDescent="0.25">
      <c r="B2507" s="464" t="str">
        <f>IFERROR(IF('Quantities Report'!A2506="","",VALUE(SUBSTITUTE('Quantities Report'!A2506,"+",""))),"")</f>
        <v/>
      </c>
    </row>
    <row r="2508" spans="2:2" x14ac:dyDescent="0.25">
      <c r="B2508" s="464" t="str">
        <f>IFERROR(IF('Quantities Report'!A2507="","",VALUE(SUBSTITUTE('Quantities Report'!A2507,"+",""))),"")</f>
        <v/>
      </c>
    </row>
    <row r="2509" spans="2:2" x14ac:dyDescent="0.25">
      <c r="B2509" s="464" t="str">
        <f>IFERROR(IF('Quantities Report'!A2508="","",VALUE(SUBSTITUTE('Quantities Report'!A2508,"+",""))),"")</f>
        <v/>
      </c>
    </row>
    <row r="2510" spans="2:2" x14ac:dyDescent="0.25">
      <c r="B2510" s="464" t="str">
        <f>IFERROR(IF('Quantities Report'!A2509="","",VALUE(SUBSTITUTE('Quantities Report'!A2509,"+",""))),"")</f>
        <v/>
      </c>
    </row>
    <row r="2511" spans="2:2" x14ac:dyDescent="0.25">
      <c r="B2511" s="464" t="str">
        <f>IFERROR(IF('Quantities Report'!A2510="","",VALUE(SUBSTITUTE('Quantities Report'!A2510,"+",""))),"")</f>
        <v/>
      </c>
    </row>
    <row r="2512" spans="2:2" x14ac:dyDescent="0.25">
      <c r="B2512" s="464" t="str">
        <f>IFERROR(IF('Quantities Report'!A2511="","",VALUE(SUBSTITUTE('Quantities Report'!A2511,"+",""))),"")</f>
        <v/>
      </c>
    </row>
    <row r="2513" spans="2:2" x14ac:dyDescent="0.25">
      <c r="B2513" s="464" t="str">
        <f>IFERROR(IF('Quantities Report'!A2512="","",VALUE(SUBSTITUTE('Quantities Report'!A2512,"+",""))),"")</f>
        <v/>
      </c>
    </row>
    <row r="2514" spans="2:2" x14ac:dyDescent="0.25">
      <c r="B2514" s="464" t="str">
        <f>IFERROR(IF('Quantities Report'!A2513="","",VALUE(SUBSTITUTE('Quantities Report'!A2513,"+",""))),"")</f>
        <v/>
      </c>
    </row>
    <row r="2515" spans="2:2" x14ac:dyDescent="0.25">
      <c r="B2515" s="464" t="str">
        <f>IFERROR(IF('Quantities Report'!A2514="","",VALUE(SUBSTITUTE('Quantities Report'!A2514,"+",""))),"")</f>
        <v/>
      </c>
    </row>
    <row r="2516" spans="2:2" x14ac:dyDescent="0.25">
      <c r="B2516" s="464" t="str">
        <f>IFERROR(IF('Quantities Report'!A2515="","",VALUE(SUBSTITUTE('Quantities Report'!A2515,"+",""))),"")</f>
        <v/>
      </c>
    </row>
    <row r="2517" spans="2:2" x14ac:dyDescent="0.25">
      <c r="B2517" s="464" t="str">
        <f>IFERROR(IF('Quantities Report'!A2516="","",VALUE(SUBSTITUTE('Quantities Report'!A2516,"+",""))),"")</f>
        <v/>
      </c>
    </row>
    <row r="2518" spans="2:2" x14ac:dyDescent="0.25">
      <c r="B2518" s="464" t="str">
        <f>IFERROR(IF('Quantities Report'!A2517="","",VALUE(SUBSTITUTE('Quantities Report'!A2517,"+",""))),"")</f>
        <v/>
      </c>
    </row>
    <row r="2519" spans="2:2" x14ac:dyDescent="0.25">
      <c r="B2519" s="464" t="str">
        <f>IFERROR(IF('Quantities Report'!A2518="","",VALUE(SUBSTITUTE('Quantities Report'!A2518,"+",""))),"")</f>
        <v/>
      </c>
    </row>
    <row r="2520" spans="2:2" x14ac:dyDescent="0.25">
      <c r="B2520" s="464" t="str">
        <f>IFERROR(IF('Quantities Report'!A2519="","",VALUE(SUBSTITUTE('Quantities Report'!A2519,"+",""))),"")</f>
        <v/>
      </c>
    </row>
    <row r="2521" spans="2:2" x14ac:dyDescent="0.25">
      <c r="B2521" s="464" t="str">
        <f>IFERROR(IF('Quantities Report'!A2520="","",VALUE(SUBSTITUTE('Quantities Report'!A2520,"+",""))),"")</f>
        <v/>
      </c>
    </row>
    <row r="2522" spans="2:2" x14ac:dyDescent="0.25">
      <c r="B2522" s="464" t="str">
        <f>IFERROR(IF('Quantities Report'!A2521="","",VALUE(SUBSTITUTE('Quantities Report'!A2521,"+",""))),"")</f>
        <v/>
      </c>
    </row>
    <row r="2523" spans="2:2" x14ac:dyDescent="0.25">
      <c r="B2523" s="464" t="str">
        <f>IFERROR(IF('Quantities Report'!A2522="","",VALUE(SUBSTITUTE('Quantities Report'!A2522,"+",""))),"")</f>
        <v/>
      </c>
    </row>
    <row r="2524" spans="2:2" x14ac:dyDescent="0.25">
      <c r="B2524" s="464" t="str">
        <f>IFERROR(IF('Quantities Report'!A2523="","",VALUE(SUBSTITUTE('Quantities Report'!A2523,"+",""))),"")</f>
        <v/>
      </c>
    </row>
    <row r="2525" spans="2:2" x14ac:dyDescent="0.25">
      <c r="B2525" s="464" t="str">
        <f>IFERROR(IF('Quantities Report'!A2524="","",VALUE(SUBSTITUTE('Quantities Report'!A2524,"+",""))),"")</f>
        <v/>
      </c>
    </row>
    <row r="2526" spans="2:2" x14ac:dyDescent="0.25">
      <c r="B2526" s="464" t="str">
        <f>IFERROR(IF('Quantities Report'!A2525="","",VALUE(SUBSTITUTE('Quantities Report'!A2525,"+",""))),"")</f>
        <v/>
      </c>
    </row>
    <row r="2527" spans="2:2" x14ac:dyDescent="0.25">
      <c r="B2527" s="464" t="str">
        <f>IFERROR(IF('Quantities Report'!A2526="","",VALUE(SUBSTITUTE('Quantities Report'!A2526,"+",""))),"")</f>
        <v/>
      </c>
    </row>
    <row r="2528" spans="2:2" x14ac:dyDescent="0.25">
      <c r="B2528" s="464" t="str">
        <f>IFERROR(IF('Quantities Report'!A2527="","",VALUE(SUBSTITUTE('Quantities Report'!A2527,"+",""))),"")</f>
        <v/>
      </c>
    </row>
    <row r="2529" spans="2:2" x14ac:dyDescent="0.25">
      <c r="B2529" s="464" t="str">
        <f>IFERROR(IF('Quantities Report'!A2528="","",VALUE(SUBSTITUTE('Quantities Report'!A2528,"+",""))),"")</f>
        <v/>
      </c>
    </row>
    <row r="2530" spans="2:2" x14ac:dyDescent="0.25">
      <c r="B2530" s="464" t="str">
        <f>IFERROR(IF('Quantities Report'!A2529="","",VALUE(SUBSTITUTE('Quantities Report'!A2529,"+",""))),"")</f>
        <v/>
      </c>
    </row>
    <row r="2531" spans="2:2" x14ac:dyDescent="0.25">
      <c r="B2531" s="464" t="str">
        <f>IFERROR(IF('Quantities Report'!A2530="","",VALUE(SUBSTITUTE('Quantities Report'!A2530,"+",""))),"")</f>
        <v/>
      </c>
    </row>
    <row r="2532" spans="2:2" x14ac:dyDescent="0.25">
      <c r="B2532" s="464" t="str">
        <f>IFERROR(IF('Quantities Report'!A2531="","",VALUE(SUBSTITUTE('Quantities Report'!A2531,"+",""))),"")</f>
        <v/>
      </c>
    </row>
    <row r="2533" spans="2:2" x14ac:dyDescent="0.25">
      <c r="B2533" s="464" t="str">
        <f>IFERROR(IF('Quantities Report'!A2532="","",VALUE(SUBSTITUTE('Quantities Report'!A2532,"+",""))),"")</f>
        <v/>
      </c>
    </row>
    <row r="2534" spans="2:2" x14ac:dyDescent="0.25">
      <c r="B2534" s="464" t="str">
        <f>IFERROR(IF('Quantities Report'!A2533="","",VALUE(SUBSTITUTE('Quantities Report'!A2533,"+",""))),"")</f>
        <v/>
      </c>
    </row>
    <row r="2535" spans="2:2" x14ac:dyDescent="0.25">
      <c r="B2535" s="464" t="str">
        <f>IFERROR(IF('Quantities Report'!A2534="","",VALUE(SUBSTITUTE('Quantities Report'!A2534,"+",""))),"")</f>
        <v/>
      </c>
    </row>
    <row r="2536" spans="2:2" x14ac:dyDescent="0.25">
      <c r="B2536" s="464" t="str">
        <f>IFERROR(IF('Quantities Report'!A2535="","",VALUE(SUBSTITUTE('Quantities Report'!A2535,"+",""))),"")</f>
        <v/>
      </c>
    </row>
    <row r="2537" spans="2:2" x14ac:dyDescent="0.25">
      <c r="B2537" s="464" t="str">
        <f>IFERROR(IF('Quantities Report'!A2536="","",VALUE(SUBSTITUTE('Quantities Report'!A2536,"+",""))),"")</f>
        <v/>
      </c>
    </row>
    <row r="2538" spans="2:2" x14ac:dyDescent="0.25">
      <c r="B2538" s="464" t="str">
        <f>IFERROR(IF('Quantities Report'!A2537="","",VALUE(SUBSTITUTE('Quantities Report'!A2537,"+",""))),"")</f>
        <v/>
      </c>
    </row>
    <row r="2539" spans="2:2" x14ac:dyDescent="0.25">
      <c r="B2539" s="464" t="str">
        <f>IFERROR(IF('Quantities Report'!A2538="","",VALUE(SUBSTITUTE('Quantities Report'!A2538,"+",""))),"")</f>
        <v/>
      </c>
    </row>
    <row r="2540" spans="2:2" x14ac:dyDescent="0.25">
      <c r="B2540" s="464" t="str">
        <f>IFERROR(IF('Quantities Report'!A2539="","",VALUE(SUBSTITUTE('Quantities Report'!A2539,"+",""))),"")</f>
        <v/>
      </c>
    </row>
    <row r="2541" spans="2:2" x14ac:dyDescent="0.25">
      <c r="B2541" s="464" t="str">
        <f>IFERROR(IF('Quantities Report'!A2540="","",VALUE(SUBSTITUTE('Quantities Report'!A2540,"+",""))),"")</f>
        <v/>
      </c>
    </row>
    <row r="2542" spans="2:2" x14ac:dyDescent="0.25">
      <c r="B2542" s="464" t="str">
        <f>IFERROR(IF('Quantities Report'!A2541="","",VALUE(SUBSTITUTE('Quantities Report'!A2541,"+",""))),"")</f>
        <v/>
      </c>
    </row>
    <row r="2543" spans="2:2" x14ac:dyDescent="0.25">
      <c r="B2543" s="464" t="str">
        <f>IFERROR(IF('Quantities Report'!A2542="","",VALUE(SUBSTITUTE('Quantities Report'!A2542,"+",""))),"")</f>
        <v/>
      </c>
    </row>
    <row r="2544" spans="2:2" x14ac:dyDescent="0.25">
      <c r="B2544" s="464" t="str">
        <f>IFERROR(IF('Quantities Report'!A2543="","",VALUE(SUBSTITUTE('Quantities Report'!A2543,"+",""))),"")</f>
        <v/>
      </c>
    </row>
    <row r="2545" spans="2:2" x14ac:dyDescent="0.25">
      <c r="B2545" s="464" t="str">
        <f>IFERROR(IF('Quantities Report'!A2544="","",VALUE(SUBSTITUTE('Quantities Report'!A2544,"+",""))),"")</f>
        <v/>
      </c>
    </row>
    <row r="2546" spans="2:2" x14ac:dyDescent="0.25">
      <c r="B2546" s="464" t="str">
        <f>IFERROR(IF('Quantities Report'!A2545="","",VALUE(SUBSTITUTE('Quantities Report'!A2545,"+",""))),"")</f>
        <v/>
      </c>
    </row>
    <row r="2547" spans="2:2" x14ac:dyDescent="0.25">
      <c r="B2547" s="464" t="str">
        <f>IFERROR(IF('Quantities Report'!A2546="","",VALUE(SUBSTITUTE('Quantities Report'!A2546,"+",""))),"")</f>
        <v/>
      </c>
    </row>
    <row r="2548" spans="2:2" x14ac:dyDescent="0.25">
      <c r="B2548" s="464" t="str">
        <f>IFERROR(IF('Quantities Report'!A2547="","",VALUE(SUBSTITUTE('Quantities Report'!A2547,"+",""))),"")</f>
        <v/>
      </c>
    </row>
    <row r="2549" spans="2:2" x14ac:dyDescent="0.25">
      <c r="B2549" s="464" t="str">
        <f>IFERROR(IF('Quantities Report'!A2548="","",VALUE(SUBSTITUTE('Quantities Report'!A2548,"+",""))),"")</f>
        <v/>
      </c>
    </row>
    <row r="2550" spans="2:2" x14ac:dyDescent="0.25">
      <c r="B2550" s="464" t="str">
        <f>IFERROR(IF('Quantities Report'!A2549="","",VALUE(SUBSTITUTE('Quantities Report'!A2549,"+",""))),"")</f>
        <v/>
      </c>
    </row>
    <row r="2551" spans="2:2" x14ac:dyDescent="0.25">
      <c r="B2551" s="464" t="str">
        <f>IFERROR(IF('Quantities Report'!A2550="","",VALUE(SUBSTITUTE('Quantities Report'!A2550,"+",""))),"")</f>
        <v/>
      </c>
    </row>
    <row r="2552" spans="2:2" x14ac:dyDescent="0.25">
      <c r="B2552" s="464" t="str">
        <f>IFERROR(IF('Quantities Report'!A2551="","",VALUE(SUBSTITUTE('Quantities Report'!A2551,"+",""))),"")</f>
        <v/>
      </c>
    </row>
    <row r="2553" spans="2:2" x14ac:dyDescent="0.25">
      <c r="B2553" s="464" t="str">
        <f>IFERROR(IF('Quantities Report'!A2552="","",VALUE(SUBSTITUTE('Quantities Report'!A2552,"+",""))),"")</f>
        <v/>
      </c>
    </row>
    <row r="2554" spans="2:2" x14ac:dyDescent="0.25">
      <c r="B2554" s="464" t="str">
        <f>IFERROR(IF('Quantities Report'!A2553="","",VALUE(SUBSTITUTE('Quantities Report'!A2553,"+",""))),"")</f>
        <v/>
      </c>
    </row>
    <row r="2555" spans="2:2" x14ac:dyDescent="0.25">
      <c r="B2555" s="464" t="str">
        <f>IFERROR(IF('Quantities Report'!A2554="","",VALUE(SUBSTITUTE('Quantities Report'!A2554,"+",""))),"")</f>
        <v/>
      </c>
    </row>
    <row r="2556" spans="2:2" x14ac:dyDescent="0.25">
      <c r="B2556" s="464" t="str">
        <f>IFERROR(IF('Quantities Report'!A2555="","",VALUE(SUBSTITUTE('Quantities Report'!A2555,"+",""))),"")</f>
        <v/>
      </c>
    </row>
    <row r="2557" spans="2:2" x14ac:dyDescent="0.25">
      <c r="B2557" s="464" t="str">
        <f>IFERROR(IF('Quantities Report'!A2556="","",VALUE(SUBSTITUTE('Quantities Report'!A2556,"+",""))),"")</f>
        <v/>
      </c>
    </row>
    <row r="2558" spans="2:2" x14ac:dyDescent="0.25">
      <c r="B2558" s="464" t="str">
        <f>IFERROR(IF('Quantities Report'!A2557="","",VALUE(SUBSTITUTE('Quantities Report'!A2557,"+",""))),"")</f>
        <v/>
      </c>
    </row>
    <row r="2559" spans="2:2" x14ac:dyDescent="0.25">
      <c r="B2559" s="464" t="str">
        <f>IFERROR(IF('Quantities Report'!A2558="","",VALUE(SUBSTITUTE('Quantities Report'!A2558,"+",""))),"")</f>
        <v/>
      </c>
    </row>
    <row r="2560" spans="2:2" x14ac:dyDescent="0.25">
      <c r="B2560" s="464" t="str">
        <f>IFERROR(IF('Quantities Report'!A2559="","",VALUE(SUBSTITUTE('Quantities Report'!A2559,"+",""))),"")</f>
        <v/>
      </c>
    </row>
    <row r="2561" spans="2:2" x14ac:dyDescent="0.25">
      <c r="B2561" s="464" t="str">
        <f>IFERROR(IF('Quantities Report'!A2560="","",VALUE(SUBSTITUTE('Quantities Report'!A2560,"+",""))),"")</f>
        <v/>
      </c>
    </row>
    <row r="2562" spans="2:2" x14ac:dyDescent="0.25">
      <c r="B2562" s="464" t="str">
        <f>IFERROR(IF('Quantities Report'!A2561="","",VALUE(SUBSTITUTE('Quantities Report'!A2561,"+",""))),"")</f>
        <v/>
      </c>
    </row>
    <row r="2563" spans="2:2" x14ac:dyDescent="0.25">
      <c r="B2563" s="464" t="str">
        <f>IFERROR(IF('Quantities Report'!A2562="","",VALUE(SUBSTITUTE('Quantities Report'!A2562,"+",""))),"")</f>
        <v/>
      </c>
    </row>
    <row r="2564" spans="2:2" x14ac:dyDescent="0.25">
      <c r="B2564" s="464" t="str">
        <f>IFERROR(IF('Quantities Report'!A2563="","",VALUE(SUBSTITUTE('Quantities Report'!A2563,"+",""))),"")</f>
        <v/>
      </c>
    </row>
    <row r="2565" spans="2:2" x14ac:dyDescent="0.25">
      <c r="B2565" s="464" t="str">
        <f>IFERROR(IF('Quantities Report'!A2564="","",VALUE(SUBSTITUTE('Quantities Report'!A2564,"+",""))),"")</f>
        <v/>
      </c>
    </row>
    <row r="2566" spans="2:2" x14ac:dyDescent="0.25">
      <c r="B2566" s="464" t="str">
        <f>IFERROR(IF('Quantities Report'!A2565="","",VALUE(SUBSTITUTE('Quantities Report'!A2565,"+",""))),"")</f>
        <v/>
      </c>
    </row>
    <row r="2567" spans="2:2" x14ac:dyDescent="0.25">
      <c r="B2567" s="464" t="str">
        <f>IFERROR(IF('Quantities Report'!A2566="","",VALUE(SUBSTITUTE('Quantities Report'!A2566,"+",""))),"")</f>
        <v/>
      </c>
    </row>
    <row r="2568" spans="2:2" x14ac:dyDescent="0.25">
      <c r="B2568" s="464" t="str">
        <f>IFERROR(IF('Quantities Report'!A2567="","",VALUE(SUBSTITUTE('Quantities Report'!A2567,"+",""))),"")</f>
        <v/>
      </c>
    </row>
    <row r="2569" spans="2:2" x14ac:dyDescent="0.25">
      <c r="B2569" s="464" t="str">
        <f>IFERROR(IF('Quantities Report'!A2568="","",VALUE(SUBSTITUTE('Quantities Report'!A2568,"+",""))),"")</f>
        <v/>
      </c>
    </row>
    <row r="2570" spans="2:2" x14ac:dyDescent="0.25">
      <c r="B2570" s="464" t="str">
        <f>IFERROR(IF('Quantities Report'!A2569="","",VALUE(SUBSTITUTE('Quantities Report'!A2569,"+",""))),"")</f>
        <v/>
      </c>
    </row>
    <row r="2571" spans="2:2" x14ac:dyDescent="0.25">
      <c r="B2571" s="464" t="str">
        <f>IFERROR(IF('Quantities Report'!A2570="","",VALUE(SUBSTITUTE('Quantities Report'!A2570,"+",""))),"")</f>
        <v/>
      </c>
    </row>
    <row r="2572" spans="2:2" x14ac:dyDescent="0.25">
      <c r="B2572" s="464" t="str">
        <f>IFERROR(IF('Quantities Report'!A2571="","",VALUE(SUBSTITUTE('Quantities Report'!A2571,"+",""))),"")</f>
        <v/>
      </c>
    </row>
    <row r="2573" spans="2:2" x14ac:dyDescent="0.25">
      <c r="B2573" s="464" t="str">
        <f>IFERROR(IF('Quantities Report'!A2572="","",VALUE(SUBSTITUTE('Quantities Report'!A2572,"+",""))),"")</f>
        <v/>
      </c>
    </row>
    <row r="2574" spans="2:2" x14ac:dyDescent="0.25">
      <c r="B2574" s="464" t="str">
        <f>IFERROR(IF('Quantities Report'!A2573="","",VALUE(SUBSTITUTE('Quantities Report'!A2573,"+",""))),"")</f>
        <v/>
      </c>
    </row>
    <row r="2575" spans="2:2" x14ac:dyDescent="0.25">
      <c r="B2575" s="464" t="str">
        <f>IFERROR(IF('Quantities Report'!A2574="","",VALUE(SUBSTITUTE('Quantities Report'!A2574,"+",""))),"")</f>
        <v/>
      </c>
    </row>
    <row r="2576" spans="2:2" x14ac:dyDescent="0.25">
      <c r="B2576" s="464" t="str">
        <f>IFERROR(IF('Quantities Report'!A2575="","",VALUE(SUBSTITUTE('Quantities Report'!A2575,"+",""))),"")</f>
        <v/>
      </c>
    </row>
    <row r="2577" spans="2:2" x14ac:dyDescent="0.25">
      <c r="B2577" s="464" t="str">
        <f>IFERROR(IF('Quantities Report'!A2576="","",VALUE(SUBSTITUTE('Quantities Report'!A2576,"+",""))),"")</f>
        <v/>
      </c>
    </row>
    <row r="2578" spans="2:2" x14ac:dyDescent="0.25">
      <c r="B2578" s="464" t="str">
        <f>IFERROR(IF('Quantities Report'!A2577="","",VALUE(SUBSTITUTE('Quantities Report'!A2577,"+",""))),"")</f>
        <v/>
      </c>
    </row>
    <row r="2579" spans="2:2" x14ac:dyDescent="0.25">
      <c r="B2579" s="464" t="str">
        <f>IFERROR(IF('Quantities Report'!A2578="","",VALUE(SUBSTITUTE('Quantities Report'!A2578,"+",""))),"")</f>
        <v/>
      </c>
    </row>
    <row r="2580" spans="2:2" x14ac:dyDescent="0.25">
      <c r="B2580" s="464" t="str">
        <f>IFERROR(IF('Quantities Report'!A2579="","",VALUE(SUBSTITUTE('Quantities Report'!A2579,"+",""))),"")</f>
        <v/>
      </c>
    </row>
    <row r="2581" spans="2:2" x14ac:dyDescent="0.25">
      <c r="B2581" s="464" t="str">
        <f>IFERROR(IF('Quantities Report'!A2580="","",VALUE(SUBSTITUTE('Quantities Report'!A2580,"+",""))),"")</f>
        <v/>
      </c>
    </row>
    <row r="2582" spans="2:2" x14ac:dyDescent="0.25">
      <c r="B2582" s="464" t="str">
        <f>IFERROR(IF('Quantities Report'!A2581="","",VALUE(SUBSTITUTE('Quantities Report'!A2581,"+",""))),"")</f>
        <v/>
      </c>
    </row>
    <row r="2583" spans="2:2" x14ac:dyDescent="0.25">
      <c r="B2583" s="464" t="str">
        <f>IFERROR(IF('Quantities Report'!A2582="","",VALUE(SUBSTITUTE('Quantities Report'!A2582,"+",""))),"")</f>
        <v/>
      </c>
    </row>
    <row r="2584" spans="2:2" x14ac:dyDescent="0.25">
      <c r="B2584" s="464" t="str">
        <f>IFERROR(IF('Quantities Report'!A2583="","",VALUE(SUBSTITUTE('Quantities Report'!A2583,"+",""))),"")</f>
        <v/>
      </c>
    </row>
    <row r="2585" spans="2:2" x14ac:dyDescent="0.25">
      <c r="B2585" s="464" t="str">
        <f>IFERROR(IF('Quantities Report'!A2584="","",VALUE(SUBSTITUTE('Quantities Report'!A2584,"+",""))),"")</f>
        <v/>
      </c>
    </row>
    <row r="2586" spans="2:2" x14ac:dyDescent="0.25">
      <c r="B2586" s="464" t="str">
        <f>IFERROR(IF('Quantities Report'!A2585="","",VALUE(SUBSTITUTE('Quantities Report'!A2585,"+",""))),"")</f>
        <v/>
      </c>
    </row>
    <row r="2587" spans="2:2" x14ac:dyDescent="0.25">
      <c r="B2587" s="464" t="str">
        <f>IFERROR(IF('Quantities Report'!A2586="","",VALUE(SUBSTITUTE('Quantities Report'!A2586,"+",""))),"")</f>
        <v/>
      </c>
    </row>
    <row r="2588" spans="2:2" x14ac:dyDescent="0.25">
      <c r="B2588" s="464" t="str">
        <f>IFERROR(IF('Quantities Report'!A2587="","",VALUE(SUBSTITUTE('Quantities Report'!A2587,"+",""))),"")</f>
        <v/>
      </c>
    </row>
    <row r="2589" spans="2:2" x14ac:dyDescent="0.25">
      <c r="B2589" s="464" t="str">
        <f>IFERROR(IF('Quantities Report'!A2588="","",VALUE(SUBSTITUTE('Quantities Report'!A2588,"+",""))),"")</f>
        <v/>
      </c>
    </row>
    <row r="2590" spans="2:2" x14ac:dyDescent="0.25">
      <c r="B2590" s="464" t="str">
        <f>IFERROR(IF('Quantities Report'!A2589="","",VALUE(SUBSTITUTE('Quantities Report'!A2589,"+",""))),"")</f>
        <v/>
      </c>
    </row>
    <row r="2591" spans="2:2" x14ac:dyDescent="0.25">
      <c r="B2591" s="464" t="str">
        <f>IFERROR(IF('Quantities Report'!A2590="","",VALUE(SUBSTITUTE('Quantities Report'!A2590,"+",""))),"")</f>
        <v/>
      </c>
    </row>
    <row r="2592" spans="2:2" x14ac:dyDescent="0.25">
      <c r="B2592" s="464" t="str">
        <f>IFERROR(IF('Quantities Report'!A2591="","",VALUE(SUBSTITUTE('Quantities Report'!A2591,"+",""))),"")</f>
        <v/>
      </c>
    </row>
    <row r="2593" spans="2:2" x14ac:dyDescent="0.25">
      <c r="B2593" s="464" t="str">
        <f>IFERROR(IF('Quantities Report'!A2592="","",VALUE(SUBSTITUTE('Quantities Report'!A2592,"+",""))),"")</f>
        <v/>
      </c>
    </row>
    <row r="2594" spans="2:2" x14ac:dyDescent="0.25">
      <c r="B2594" s="464" t="str">
        <f>IFERROR(IF('Quantities Report'!A2593="","",VALUE(SUBSTITUTE('Quantities Report'!A2593,"+",""))),"")</f>
        <v/>
      </c>
    </row>
    <row r="2595" spans="2:2" x14ac:dyDescent="0.25">
      <c r="B2595" s="464" t="str">
        <f>IFERROR(IF('Quantities Report'!A2594="","",VALUE(SUBSTITUTE('Quantities Report'!A2594,"+",""))),"")</f>
        <v/>
      </c>
    </row>
    <row r="2596" spans="2:2" x14ac:dyDescent="0.25">
      <c r="B2596" s="464" t="str">
        <f>IFERROR(IF('Quantities Report'!A2595="","",VALUE(SUBSTITUTE('Quantities Report'!A2595,"+",""))),"")</f>
        <v/>
      </c>
    </row>
    <row r="2597" spans="2:2" x14ac:dyDescent="0.25">
      <c r="B2597" s="464" t="str">
        <f>IFERROR(IF('Quantities Report'!A2596="","",VALUE(SUBSTITUTE('Quantities Report'!A2596,"+",""))),"")</f>
        <v/>
      </c>
    </row>
    <row r="2598" spans="2:2" x14ac:dyDescent="0.25">
      <c r="B2598" s="464" t="str">
        <f>IFERROR(IF('Quantities Report'!A2597="","",VALUE(SUBSTITUTE('Quantities Report'!A2597,"+",""))),"")</f>
        <v/>
      </c>
    </row>
    <row r="2599" spans="2:2" x14ac:dyDescent="0.25">
      <c r="B2599" s="464" t="str">
        <f>IFERROR(IF('Quantities Report'!A2598="","",VALUE(SUBSTITUTE('Quantities Report'!A2598,"+",""))),"")</f>
        <v/>
      </c>
    </row>
    <row r="2600" spans="2:2" x14ac:dyDescent="0.25">
      <c r="B2600" s="464" t="str">
        <f>IFERROR(IF('Quantities Report'!A2599="","",VALUE(SUBSTITUTE('Quantities Report'!A2599,"+",""))),"")</f>
        <v/>
      </c>
    </row>
    <row r="2601" spans="2:2" x14ac:dyDescent="0.25">
      <c r="B2601" s="464" t="str">
        <f>IFERROR(IF('Quantities Report'!A2600="","",VALUE(SUBSTITUTE('Quantities Report'!A2600,"+",""))),"")</f>
        <v/>
      </c>
    </row>
    <row r="2602" spans="2:2" x14ac:dyDescent="0.25">
      <c r="B2602" s="464" t="str">
        <f>IFERROR(IF('Quantities Report'!A2601="","",VALUE(SUBSTITUTE('Quantities Report'!A2601,"+",""))),"")</f>
        <v/>
      </c>
    </row>
    <row r="2603" spans="2:2" x14ac:dyDescent="0.25">
      <c r="B2603" s="464" t="str">
        <f>IFERROR(IF('Quantities Report'!A2602="","",VALUE(SUBSTITUTE('Quantities Report'!A2602,"+",""))),"")</f>
        <v/>
      </c>
    </row>
    <row r="2604" spans="2:2" x14ac:dyDescent="0.25">
      <c r="B2604" s="464" t="str">
        <f>IFERROR(IF('Quantities Report'!A2603="","",VALUE(SUBSTITUTE('Quantities Report'!A2603,"+",""))),"")</f>
        <v/>
      </c>
    </row>
    <row r="2605" spans="2:2" x14ac:dyDescent="0.25">
      <c r="B2605" s="464" t="str">
        <f>IFERROR(IF('Quantities Report'!A2604="","",VALUE(SUBSTITUTE('Quantities Report'!A2604,"+",""))),"")</f>
        <v/>
      </c>
    </row>
    <row r="2606" spans="2:2" x14ac:dyDescent="0.25">
      <c r="B2606" s="464" t="str">
        <f>IFERROR(IF('Quantities Report'!A2605="","",VALUE(SUBSTITUTE('Quantities Report'!A2605,"+",""))),"")</f>
        <v/>
      </c>
    </row>
    <row r="2607" spans="2:2" x14ac:dyDescent="0.25">
      <c r="B2607" s="464" t="str">
        <f>IFERROR(IF('Quantities Report'!A2606="","",VALUE(SUBSTITUTE('Quantities Report'!A2606,"+",""))),"")</f>
        <v/>
      </c>
    </row>
    <row r="2608" spans="2:2" x14ac:dyDescent="0.25">
      <c r="B2608" s="464" t="str">
        <f>IFERROR(IF('Quantities Report'!A2607="","",VALUE(SUBSTITUTE('Quantities Report'!A2607,"+",""))),"")</f>
        <v/>
      </c>
    </row>
    <row r="2609" spans="2:2" x14ac:dyDescent="0.25">
      <c r="B2609" s="464" t="str">
        <f>IFERROR(IF('Quantities Report'!A2608="","",VALUE(SUBSTITUTE('Quantities Report'!A2608,"+",""))),"")</f>
        <v/>
      </c>
    </row>
    <row r="2610" spans="2:2" x14ac:dyDescent="0.25">
      <c r="B2610" s="464" t="str">
        <f>IFERROR(IF('Quantities Report'!A2609="","",VALUE(SUBSTITUTE('Quantities Report'!A2609,"+",""))),"")</f>
        <v/>
      </c>
    </row>
    <row r="2611" spans="2:2" x14ac:dyDescent="0.25">
      <c r="B2611" s="464" t="str">
        <f>IFERROR(IF('Quantities Report'!A2610="","",VALUE(SUBSTITUTE('Quantities Report'!A2610,"+",""))),"")</f>
        <v/>
      </c>
    </row>
    <row r="2612" spans="2:2" x14ac:dyDescent="0.25">
      <c r="B2612" s="464" t="str">
        <f>IFERROR(IF('Quantities Report'!A2611="","",VALUE(SUBSTITUTE('Quantities Report'!A2611,"+",""))),"")</f>
        <v/>
      </c>
    </row>
    <row r="2613" spans="2:2" x14ac:dyDescent="0.25">
      <c r="B2613" s="464" t="str">
        <f>IFERROR(IF('Quantities Report'!A2612="","",VALUE(SUBSTITUTE('Quantities Report'!A2612,"+",""))),"")</f>
        <v/>
      </c>
    </row>
    <row r="2614" spans="2:2" x14ac:dyDescent="0.25">
      <c r="B2614" s="464" t="str">
        <f>IFERROR(IF('Quantities Report'!A2613="","",VALUE(SUBSTITUTE('Quantities Report'!A2613,"+",""))),"")</f>
        <v/>
      </c>
    </row>
    <row r="2615" spans="2:2" x14ac:dyDescent="0.25">
      <c r="B2615" s="464" t="str">
        <f>IFERROR(IF('Quantities Report'!A2614="","",VALUE(SUBSTITUTE('Quantities Report'!A2614,"+",""))),"")</f>
        <v/>
      </c>
    </row>
    <row r="2616" spans="2:2" x14ac:dyDescent="0.25">
      <c r="B2616" s="464" t="str">
        <f>IFERROR(IF('Quantities Report'!A2615="","",VALUE(SUBSTITUTE('Quantities Report'!A2615,"+",""))),"")</f>
        <v/>
      </c>
    </row>
    <row r="2617" spans="2:2" x14ac:dyDescent="0.25">
      <c r="B2617" s="464" t="str">
        <f>IFERROR(IF('Quantities Report'!A2616="","",VALUE(SUBSTITUTE('Quantities Report'!A2616,"+",""))),"")</f>
        <v/>
      </c>
    </row>
    <row r="2618" spans="2:2" x14ac:dyDescent="0.25">
      <c r="B2618" s="464" t="str">
        <f>IFERROR(IF('Quantities Report'!A2617="","",VALUE(SUBSTITUTE('Quantities Report'!A2617,"+",""))),"")</f>
        <v/>
      </c>
    </row>
    <row r="2619" spans="2:2" x14ac:dyDescent="0.25">
      <c r="B2619" s="464" t="str">
        <f>IFERROR(IF('Quantities Report'!A2618="","",VALUE(SUBSTITUTE('Quantities Report'!A2618,"+",""))),"")</f>
        <v/>
      </c>
    </row>
    <row r="2620" spans="2:2" x14ac:dyDescent="0.25">
      <c r="B2620" s="464" t="str">
        <f>IFERROR(IF('Quantities Report'!A2619="","",VALUE(SUBSTITUTE('Quantities Report'!A2619,"+",""))),"")</f>
        <v/>
      </c>
    </row>
    <row r="2621" spans="2:2" x14ac:dyDescent="0.25">
      <c r="B2621" s="464" t="str">
        <f>IFERROR(IF('Quantities Report'!A2620="","",VALUE(SUBSTITUTE('Quantities Report'!A2620,"+",""))),"")</f>
        <v/>
      </c>
    </row>
    <row r="2622" spans="2:2" x14ac:dyDescent="0.25">
      <c r="B2622" s="464" t="str">
        <f>IFERROR(IF('Quantities Report'!A2621="","",VALUE(SUBSTITUTE('Quantities Report'!A2621,"+",""))),"")</f>
        <v/>
      </c>
    </row>
    <row r="2623" spans="2:2" x14ac:dyDescent="0.25">
      <c r="B2623" s="464" t="str">
        <f>IFERROR(IF('Quantities Report'!A2622="","",VALUE(SUBSTITUTE('Quantities Report'!A2622,"+",""))),"")</f>
        <v/>
      </c>
    </row>
    <row r="2624" spans="2:2" x14ac:dyDescent="0.25">
      <c r="B2624" s="464" t="str">
        <f>IFERROR(IF('Quantities Report'!A2623="","",VALUE(SUBSTITUTE('Quantities Report'!A2623,"+",""))),"")</f>
        <v/>
      </c>
    </row>
    <row r="2625" spans="2:2" x14ac:dyDescent="0.25">
      <c r="B2625" s="464" t="str">
        <f>IFERROR(IF('Quantities Report'!A2624="","",VALUE(SUBSTITUTE('Quantities Report'!A2624,"+",""))),"")</f>
        <v/>
      </c>
    </row>
    <row r="2626" spans="2:2" x14ac:dyDescent="0.25">
      <c r="B2626" s="464" t="str">
        <f>IFERROR(IF('Quantities Report'!A2625="","",VALUE(SUBSTITUTE('Quantities Report'!A2625,"+",""))),"")</f>
        <v/>
      </c>
    </row>
    <row r="2627" spans="2:2" x14ac:dyDescent="0.25">
      <c r="B2627" s="464" t="str">
        <f>IFERROR(IF('Quantities Report'!A2626="","",VALUE(SUBSTITUTE('Quantities Report'!A2626,"+",""))),"")</f>
        <v/>
      </c>
    </row>
    <row r="2628" spans="2:2" x14ac:dyDescent="0.25">
      <c r="B2628" s="464" t="str">
        <f>IFERROR(IF('Quantities Report'!A2627="","",VALUE(SUBSTITUTE('Quantities Report'!A2627,"+",""))),"")</f>
        <v/>
      </c>
    </row>
    <row r="2629" spans="2:2" x14ac:dyDescent="0.25">
      <c r="B2629" s="464" t="str">
        <f>IFERROR(IF('Quantities Report'!A2628="","",VALUE(SUBSTITUTE('Quantities Report'!A2628,"+",""))),"")</f>
        <v/>
      </c>
    </row>
    <row r="2630" spans="2:2" x14ac:dyDescent="0.25">
      <c r="B2630" s="464" t="str">
        <f>IFERROR(IF('Quantities Report'!A2629="","",VALUE(SUBSTITUTE('Quantities Report'!A2629,"+",""))),"")</f>
        <v/>
      </c>
    </row>
    <row r="2631" spans="2:2" x14ac:dyDescent="0.25">
      <c r="B2631" s="464" t="str">
        <f>IFERROR(IF('Quantities Report'!A2630="","",VALUE(SUBSTITUTE('Quantities Report'!A2630,"+",""))),"")</f>
        <v/>
      </c>
    </row>
    <row r="2632" spans="2:2" x14ac:dyDescent="0.25">
      <c r="B2632" s="464" t="str">
        <f>IFERROR(IF('Quantities Report'!A2631="","",VALUE(SUBSTITUTE('Quantities Report'!A2631,"+",""))),"")</f>
        <v/>
      </c>
    </row>
    <row r="2633" spans="2:2" x14ac:dyDescent="0.25">
      <c r="B2633" s="464" t="str">
        <f>IFERROR(IF('Quantities Report'!A2632="","",VALUE(SUBSTITUTE('Quantities Report'!A2632,"+",""))),"")</f>
        <v/>
      </c>
    </row>
    <row r="2634" spans="2:2" x14ac:dyDescent="0.25">
      <c r="B2634" s="464" t="str">
        <f>IFERROR(IF('Quantities Report'!A2633="","",VALUE(SUBSTITUTE('Quantities Report'!A2633,"+",""))),"")</f>
        <v/>
      </c>
    </row>
    <row r="2635" spans="2:2" x14ac:dyDescent="0.25">
      <c r="B2635" s="464" t="str">
        <f>IFERROR(IF('Quantities Report'!A2634="","",VALUE(SUBSTITUTE('Quantities Report'!A2634,"+",""))),"")</f>
        <v/>
      </c>
    </row>
    <row r="2636" spans="2:2" x14ac:dyDescent="0.25">
      <c r="B2636" s="464" t="str">
        <f>IFERROR(IF('Quantities Report'!A2635="","",VALUE(SUBSTITUTE('Quantities Report'!A2635,"+",""))),"")</f>
        <v/>
      </c>
    </row>
    <row r="2637" spans="2:2" x14ac:dyDescent="0.25">
      <c r="B2637" s="464" t="str">
        <f>IFERROR(IF('Quantities Report'!A2636="","",VALUE(SUBSTITUTE('Quantities Report'!A2636,"+",""))),"")</f>
        <v/>
      </c>
    </row>
    <row r="2638" spans="2:2" x14ac:dyDescent="0.25">
      <c r="B2638" s="464" t="str">
        <f>IFERROR(IF('Quantities Report'!A2637="","",VALUE(SUBSTITUTE('Quantities Report'!A2637,"+",""))),"")</f>
        <v/>
      </c>
    </row>
    <row r="2639" spans="2:2" x14ac:dyDescent="0.25">
      <c r="B2639" s="464" t="str">
        <f>IFERROR(IF('Quantities Report'!A2638="","",VALUE(SUBSTITUTE('Quantities Report'!A2638,"+",""))),"")</f>
        <v/>
      </c>
    </row>
    <row r="2640" spans="2:2" x14ac:dyDescent="0.25">
      <c r="B2640" s="464" t="str">
        <f>IFERROR(IF('Quantities Report'!A2639="","",VALUE(SUBSTITUTE('Quantities Report'!A2639,"+",""))),"")</f>
        <v/>
      </c>
    </row>
    <row r="2641" spans="2:2" x14ac:dyDescent="0.25">
      <c r="B2641" s="464" t="str">
        <f>IFERROR(IF('Quantities Report'!A2640="","",VALUE(SUBSTITUTE('Quantities Report'!A2640,"+",""))),"")</f>
        <v/>
      </c>
    </row>
    <row r="2642" spans="2:2" x14ac:dyDescent="0.25">
      <c r="B2642" s="464" t="str">
        <f>IFERROR(IF('Quantities Report'!A2641="","",VALUE(SUBSTITUTE('Quantities Report'!A2641,"+",""))),"")</f>
        <v/>
      </c>
    </row>
    <row r="2643" spans="2:2" x14ac:dyDescent="0.25">
      <c r="B2643" s="464" t="str">
        <f>IFERROR(IF('Quantities Report'!A2642="","",VALUE(SUBSTITUTE('Quantities Report'!A2642,"+",""))),"")</f>
        <v/>
      </c>
    </row>
    <row r="2644" spans="2:2" x14ac:dyDescent="0.25">
      <c r="B2644" s="464" t="str">
        <f>IFERROR(IF('Quantities Report'!A2643="","",VALUE(SUBSTITUTE('Quantities Report'!A2643,"+",""))),"")</f>
        <v/>
      </c>
    </row>
    <row r="2645" spans="2:2" x14ac:dyDescent="0.25">
      <c r="B2645" s="464" t="str">
        <f>IFERROR(IF('Quantities Report'!A2644="","",VALUE(SUBSTITUTE('Quantities Report'!A2644,"+",""))),"")</f>
        <v/>
      </c>
    </row>
    <row r="2646" spans="2:2" x14ac:dyDescent="0.25">
      <c r="B2646" s="464" t="str">
        <f>IFERROR(IF('Quantities Report'!A2645="","",VALUE(SUBSTITUTE('Quantities Report'!A2645,"+",""))),"")</f>
        <v/>
      </c>
    </row>
    <row r="2647" spans="2:2" x14ac:dyDescent="0.25">
      <c r="B2647" s="464" t="str">
        <f>IFERROR(IF('Quantities Report'!A2646="","",VALUE(SUBSTITUTE('Quantities Report'!A2646,"+",""))),"")</f>
        <v/>
      </c>
    </row>
    <row r="2648" spans="2:2" x14ac:dyDescent="0.25">
      <c r="B2648" s="464" t="str">
        <f>IFERROR(IF('Quantities Report'!A2647="","",VALUE(SUBSTITUTE('Quantities Report'!A2647,"+",""))),"")</f>
        <v/>
      </c>
    </row>
    <row r="2649" spans="2:2" x14ac:dyDescent="0.25">
      <c r="B2649" s="464" t="str">
        <f>IFERROR(IF('Quantities Report'!A2648="","",VALUE(SUBSTITUTE('Quantities Report'!A2648,"+",""))),"")</f>
        <v/>
      </c>
    </row>
    <row r="2650" spans="2:2" x14ac:dyDescent="0.25">
      <c r="B2650" s="464" t="str">
        <f>IFERROR(IF('Quantities Report'!A2649="","",VALUE(SUBSTITUTE('Quantities Report'!A2649,"+",""))),"")</f>
        <v/>
      </c>
    </row>
    <row r="2651" spans="2:2" x14ac:dyDescent="0.25">
      <c r="B2651" s="464" t="str">
        <f>IFERROR(IF('Quantities Report'!A2650="","",VALUE(SUBSTITUTE('Quantities Report'!A2650,"+",""))),"")</f>
        <v/>
      </c>
    </row>
    <row r="2652" spans="2:2" x14ac:dyDescent="0.25">
      <c r="B2652" s="464" t="str">
        <f>IFERROR(IF('Quantities Report'!A2651="","",VALUE(SUBSTITUTE('Quantities Report'!A2651,"+",""))),"")</f>
        <v/>
      </c>
    </row>
    <row r="2653" spans="2:2" x14ac:dyDescent="0.25">
      <c r="B2653" s="464" t="str">
        <f>IFERROR(IF('Quantities Report'!A2652="","",VALUE(SUBSTITUTE('Quantities Report'!A2652,"+",""))),"")</f>
        <v/>
      </c>
    </row>
    <row r="2654" spans="2:2" x14ac:dyDescent="0.25">
      <c r="B2654" s="464" t="str">
        <f>IFERROR(IF('Quantities Report'!A2653="","",VALUE(SUBSTITUTE('Quantities Report'!A2653,"+",""))),"")</f>
        <v/>
      </c>
    </row>
    <row r="2655" spans="2:2" x14ac:dyDescent="0.25">
      <c r="B2655" s="464" t="str">
        <f>IFERROR(IF('Quantities Report'!A2654="","",VALUE(SUBSTITUTE('Quantities Report'!A2654,"+",""))),"")</f>
        <v/>
      </c>
    </row>
    <row r="2656" spans="2:2" x14ac:dyDescent="0.25">
      <c r="B2656" s="464" t="str">
        <f>IFERROR(IF('Quantities Report'!A2655="","",VALUE(SUBSTITUTE('Quantities Report'!A2655,"+",""))),"")</f>
        <v/>
      </c>
    </row>
    <row r="2657" spans="2:2" x14ac:dyDescent="0.25">
      <c r="B2657" s="464" t="str">
        <f>IFERROR(IF('Quantities Report'!A2656="","",VALUE(SUBSTITUTE('Quantities Report'!A2656,"+",""))),"")</f>
        <v/>
      </c>
    </row>
    <row r="2658" spans="2:2" x14ac:dyDescent="0.25">
      <c r="B2658" s="464" t="str">
        <f>IFERROR(IF('Quantities Report'!A2657="","",VALUE(SUBSTITUTE('Quantities Report'!A2657,"+",""))),"")</f>
        <v/>
      </c>
    </row>
    <row r="2659" spans="2:2" x14ac:dyDescent="0.25">
      <c r="B2659" s="464" t="str">
        <f>IFERROR(IF('Quantities Report'!A2658="","",VALUE(SUBSTITUTE('Quantities Report'!A2658,"+",""))),"")</f>
        <v/>
      </c>
    </row>
    <row r="2660" spans="2:2" x14ac:dyDescent="0.25">
      <c r="B2660" s="464" t="str">
        <f>IFERROR(IF('Quantities Report'!A2659="","",VALUE(SUBSTITUTE('Quantities Report'!A2659,"+",""))),"")</f>
        <v/>
      </c>
    </row>
    <row r="2661" spans="2:2" x14ac:dyDescent="0.25">
      <c r="B2661" s="464" t="str">
        <f>IFERROR(IF('Quantities Report'!A2660="","",VALUE(SUBSTITUTE('Quantities Report'!A2660,"+",""))),"")</f>
        <v/>
      </c>
    </row>
    <row r="2662" spans="2:2" x14ac:dyDescent="0.25">
      <c r="B2662" s="464" t="str">
        <f>IFERROR(IF('Quantities Report'!A2661="","",VALUE(SUBSTITUTE('Quantities Report'!A2661,"+",""))),"")</f>
        <v/>
      </c>
    </row>
    <row r="2663" spans="2:2" x14ac:dyDescent="0.25">
      <c r="B2663" s="464" t="str">
        <f>IFERROR(IF('Quantities Report'!A2662="","",VALUE(SUBSTITUTE('Quantities Report'!A2662,"+",""))),"")</f>
        <v/>
      </c>
    </row>
    <row r="2664" spans="2:2" x14ac:dyDescent="0.25">
      <c r="B2664" s="464" t="str">
        <f>IFERROR(IF('Quantities Report'!A2663="","",VALUE(SUBSTITUTE('Quantities Report'!A2663,"+",""))),"")</f>
        <v/>
      </c>
    </row>
    <row r="2665" spans="2:2" x14ac:dyDescent="0.25">
      <c r="B2665" s="464" t="str">
        <f>IFERROR(IF('Quantities Report'!A2664="","",VALUE(SUBSTITUTE('Quantities Report'!A2664,"+",""))),"")</f>
        <v/>
      </c>
    </row>
    <row r="2666" spans="2:2" x14ac:dyDescent="0.25">
      <c r="B2666" s="464" t="str">
        <f>IFERROR(IF('Quantities Report'!A2665="","",VALUE(SUBSTITUTE('Quantities Report'!A2665,"+",""))),"")</f>
        <v/>
      </c>
    </row>
    <row r="2667" spans="2:2" x14ac:dyDescent="0.25">
      <c r="B2667" s="464" t="str">
        <f>IFERROR(IF('Quantities Report'!A2666="","",VALUE(SUBSTITUTE('Quantities Report'!A2666,"+",""))),"")</f>
        <v/>
      </c>
    </row>
    <row r="2668" spans="2:2" x14ac:dyDescent="0.25">
      <c r="B2668" s="464" t="str">
        <f>IFERROR(IF('Quantities Report'!A2667="","",VALUE(SUBSTITUTE('Quantities Report'!A2667,"+",""))),"")</f>
        <v/>
      </c>
    </row>
    <row r="2669" spans="2:2" x14ac:dyDescent="0.25">
      <c r="B2669" s="464" t="str">
        <f>IFERROR(IF('Quantities Report'!A2668="","",VALUE(SUBSTITUTE('Quantities Report'!A2668,"+",""))),"")</f>
        <v/>
      </c>
    </row>
    <row r="2670" spans="2:2" x14ac:dyDescent="0.25">
      <c r="B2670" s="464" t="str">
        <f>IFERROR(IF('Quantities Report'!A2669="","",VALUE(SUBSTITUTE('Quantities Report'!A2669,"+",""))),"")</f>
        <v/>
      </c>
    </row>
    <row r="2671" spans="2:2" x14ac:dyDescent="0.25">
      <c r="B2671" s="464" t="str">
        <f>IFERROR(IF('Quantities Report'!A2670="","",VALUE(SUBSTITUTE('Quantities Report'!A2670,"+",""))),"")</f>
        <v/>
      </c>
    </row>
    <row r="2672" spans="2:2" x14ac:dyDescent="0.25">
      <c r="B2672" s="464" t="str">
        <f>IFERROR(IF('Quantities Report'!A2671="","",VALUE(SUBSTITUTE('Quantities Report'!A2671,"+",""))),"")</f>
        <v/>
      </c>
    </row>
    <row r="2673" spans="2:2" x14ac:dyDescent="0.25">
      <c r="B2673" s="464" t="str">
        <f>IFERROR(IF('Quantities Report'!A2672="","",VALUE(SUBSTITUTE('Quantities Report'!A2672,"+",""))),"")</f>
        <v/>
      </c>
    </row>
    <row r="2674" spans="2:2" x14ac:dyDescent="0.25">
      <c r="B2674" s="464" t="str">
        <f>IFERROR(IF('Quantities Report'!A2673="","",VALUE(SUBSTITUTE('Quantities Report'!A2673,"+",""))),"")</f>
        <v/>
      </c>
    </row>
    <row r="2675" spans="2:2" x14ac:dyDescent="0.25">
      <c r="B2675" s="464" t="str">
        <f>IFERROR(IF('Quantities Report'!A2674="","",VALUE(SUBSTITUTE('Quantities Report'!A2674,"+",""))),"")</f>
        <v/>
      </c>
    </row>
    <row r="2676" spans="2:2" x14ac:dyDescent="0.25">
      <c r="B2676" s="464" t="str">
        <f>IFERROR(IF('Quantities Report'!A2675="","",VALUE(SUBSTITUTE('Quantities Report'!A2675,"+",""))),"")</f>
        <v/>
      </c>
    </row>
    <row r="2677" spans="2:2" x14ac:dyDescent="0.25">
      <c r="B2677" s="464" t="str">
        <f>IFERROR(IF('Quantities Report'!A2676="","",VALUE(SUBSTITUTE('Quantities Report'!A2676,"+",""))),"")</f>
        <v/>
      </c>
    </row>
    <row r="2678" spans="2:2" x14ac:dyDescent="0.25">
      <c r="B2678" s="464" t="str">
        <f>IFERROR(IF('Quantities Report'!A2677="","",VALUE(SUBSTITUTE('Quantities Report'!A2677,"+",""))),"")</f>
        <v/>
      </c>
    </row>
    <row r="2679" spans="2:2" x14ac:dyDescent="0.25">
      <c r="B2679" s="464" t="str">
        <f>IFERROR(IF('Quantities Report'!A2678="","",VALUE(SUBSTITUTE('Quantities Report'!A2678,"+",""))),"")</f>
        <v/>
      </c>
    </row>
    <row r="2680" spans="2:2" x14ac:dyDescent="0.25">
      <c r="B2680" s="464" t="str">
        <f>IFERROR(IF('Quantities Report'!A2679="","",VALUE(SUBSTITUTE('Quantities Report'!A2679,"+",""))),"")</f>
        <v/>
      </c>
    </row>
    <row r="2681" spans="2:2" x14ac:dyDescent="0.25">
      <c r="B2681" s="464" t="str">
        <f>IFERROR(IF('Quantities Report'!A2680="","",VALUE(SUBSTITUTE('Quantities Report'!A2680,"+",""))),"")</f>
        <v/>
      </c>
    </row>
    <row r="2682" spans="2:2" x14ac:dyDescent="0.25">
      <c r="B2682" s="464" t="str">
        <f>IFERROR(IF('Quantities Report'!A2681="","",VALUE(SUBSTITUTE('Quantities Report'!A2681,"+",""))),"")</f>
        <v/>
      </c>
    </row>
    <row r="2683" spans="2:2" x14ac:dyDescent="0.25">
      <c r="B2683" s="464" t="str">
        <f>IFERROR(IF('Quantities Report'!A2682="","",VALUE(SUBSTITUTE('Quantities Report'!A2682,"+",""))),"")</f>
        <v/>
      </c>
    </row>
    <row r="2684" spans="2:2" x14ac:dyDescent="0.25">
      <c r="B2684" s="464" t="str">
        <f>IFERROR(IF('Quantities Report'!A2683="","",VALUE(SUBSTITUTE('Quantities Report'!A2683,"+",""))),"")</f>
        <v/>
      </c>
    </row>
    <row r="2685" spans="2:2" x14ac:dyDescent="0.25">
      <c r="B2685" s="464" t="str">
        <f>IFERROR(IF('Quantities Report'!A2684="","",VALUE(SUBSTITUTE('Quantities Report'!A2684,"+",""))),"")</f>
        <v/>
      </c>
    </row>
    <row r="2686" spans="2:2" x14ac:dyDescent="0.25">
      <c r="B2686" s="464" t="str">
        <f>IFERROR(IF('Quantities Report'!A2685="","",VALUE(SUBSTITUTE('Quantities Report'!A2685,"+",""))),"")</f>
        <v/>
      </c>
    </row>
    <row r="2687" spans="2:2" x14ac:dyDescent="0.25">
      <c r="B2687" s="464" t="str">
        <f>IFERROR(IF('Quantities Report'!A2686="","",VALUE(SUBSTITUTE('Quantities Report'!A2686,"+",""))),"")</f>
        <v/>
      </c>
    </row>
    <row r="2688" spans="2:2" x14ac:dyDescent="0.25">
      <c r="B2688" s="464" t="str">
        <f>IFERROR(IF('Quantities Report'!A2687="","",VALUE(SUBSTITUTE('Quantities Report'!A2687,"+",""))),"")</f>
        <v/>
      </c>
    </row>
    <row r="2689" spans="2:2" x14ac:dyDescent="0.25">
      <c r="B2689" s="464" t="str">
        <f>IFERROR(IF('Quantities Report'!A2688="","",VALUE(SUBSTITUTE('Quantities Report'!A2688,"+",""))),"")</f>
        <v/>
      </c>
    </row>
    <row r="2690" spans="2:2" x14ac:dyDescent="0.25">
      <c r="B2690" s="464" t="str">
        <f>IFERROR(IF('Quantities Report'!A2689="","",VALUE(SUBSTITUTE('Quantities Report'!A2689,"+",""))),"")</f>
        <v/>
      </c>
    </row>
    <row r="2691" spans="2:2" x14ac:dyDescent="0.25">
      <c r="B2691" s="464" t="str">
        <f>IFERROR(IF('Quantities Report'!A2690="","",VALUE(SUBSTITUTE('Quantities Report'!A2690,"+",""))),"")</f>
        <v/>
      </c>
    </row>
    <row r="2692" spans="2:2" x14ac:dyDescent="0.25">
      <c r="B2692" s="464" t="str">
        <f>IFERROR(IF('Quantities Report'!A2691="","",VALUE(SUBSTITUTE('Quantities Report'!A2691,"+",""))),"")</f>
        <v/>
      </c>
    </row>
    <row r="2693" spans="2:2" x14ac:dyDescent="0.25">
      <c r="B2693" s="464" t="str">
        <f>IFERROR(IF('Quantities Report'!A2692="","",VALUE(SUBSTITUTE('Quantities Report'!A2692,"+",""))),"")</f>
        <v/>
      </c>
    </row>
    <row r="2694" spans="2:2" x14ac:dyDescent="0.25">
      <c r="B2694" s="464" t="str">
        <f>IFERROR(IF('Quantities Report'!A2693="","",VALUE(SUBSTITUTE('Quantities Report'!A2693,"+",""))),"")</f>
        <v/>
      </c>
    </row>
    <row r="2695" spans="2:2" x14ac:dyDescent="0.25">
      <c r="B2695" s="464" t="str">
        <f>IFERROR(IF('Quantities Report'!A2694="","",VALUE(SUBSTITUTE('Quantities Report'!A2694,"+",""))),"")</f>
        <v/>
      </c>
    </row>
    <row r="2696" spans="2:2" x14ac:dyDescent="0.25">
      <c r="B2696" s="464" t="str">
        <f>IFERROR(IF('Quantities Report'!A2695="","",VALUE(SUBSTITUTE('Quantities Report'!A2695,"+",""))),"")</f>
        <v/>
      </c>
    </row>
    <row r="2697" spans="2:2" x14ac:dyDescent="0.25">
      <c r="B2697" s="464" t="str">
        <f>IFERROR(IF('Quantities Report'!A2696="","",VALUE(SUBSTITUTE('Quantities Report'!A2696,"+",""))),"")</f>
        <v/>
      </c>
    </row>
    <row r="2698" spans="2:2" x14ac:dyDescent="0.25">
      <c r="B2698" s="464" t="str">
        <f>IFERROR(IF('Quantities Report'!A2697="","",VALUE(SUBSTITUTE('Quantities Report'!A2697,"+",""))),"")</f>
        <v/>
      </c>
    </row>
    <row r="2699" spans="2:2" x14ac:dyDescent="0.25">
      <c r="B2699" s="464" t="str">
        <f>IFERROR(IF('Quantities Report'!A2698="","",VALUE(SUBSTITUTE('Quantities Report'!A2698,"+",""))),"")</f>
        <v/>
      </c>
    </row>
    <row r="2700" spans="2:2" x14ac:dyDescent="0.25">
      <c r="B2700" s="464" t="str">
        <f>IFERROR(IF('Quantities Report'!A2699="","",VALUE(SUBSTITUTE('Quantities Report'!A2699,"+",""))),"")</f>
        <v/>
      </c>
    </row>
    <row r="2701" spans="2:2" x14ac:dyDescent="0.25">
      <c r="B2701" s="464" t="str">
        <f>IFERROR(IF('Quantities Report'!A2700="","",VALUE(SUBSTITUTE('Quantities Report'!A2700,"+",""))),"")</f>
        <v/>
      </c>
    </row>
    <row r="2702" spans="2:2" x14ac:dyDescent="0.25">
      <c r="B2702" s="464" t="str">
        <f>IFERROR(IF('Quantities Report'!A2701="","",VALUE(SUBSTITUTE('Quantities Report'!A2701,"+",""))),"")</f>
        <v/>
      </c>
    </row>
    <row r="2703" spans="2:2" x14ac:dyDescent="0.25">
      <c r="B2703" s="464" t="str">
        <f>IFERROR(IF('Quantities Report'!A2702="","",VALUE(SUBSTITUTE('Quantities Report'!A2702,"+",""))),"")</f>
        <v/>
      </c>
    </row>
    <row r="2704" spans="2:2" x14ac:dyDescent="0.25">
      <c r="B2704" s="464" t="str">
        <f>IFERROR(IF('Quantities Report'!A2703="","",VALUE(SUBSTITUTE('Quantities Report'!A2703,"+",""))),"")</f>
        <v/>
      </c>
    </row>
    <row r="2705" spans="2:2" x14ac:dyDescent="0.25">
      <c r="B2705" s="464" t="str">
        <f>IFERROR(IF('Quantities Report'!A2704="","",VALUE(SUBSTITUTE('Quantities Report'!A2704,"+",""))),"")</f>
        <v/>
      </c>
    </row>
    <row r="2706" spans="2:2" x14ac:dyDescent="0.25">
      <c r="B2706" s="464" t="str">
        <f>IFERROR(IF('Quantities Report'!A2705="","",VALUE(SUBSTITUTE('Quantities Report'!A2705,"+",""))),"")</f>
        <v/>
      </c>
    </row>
    <row r="2707" spans="2:2" x14ac:dyDescent="0.25">
      <c r="B2707" s="464" t="str">
        <f>IFERROR(IF('Quantities Report'!A2706="","",VALUE(SUBSTITUTE('Quantities Report'!A2706,"+",""))),"")</f>
        <v/>
      </c>
    </row>
    <row r="2708" spans="2:2" x14ac:dyDescent="0.25">
      <c r="B2708" s="464" t="str">
        <f>IFERROR(IF('Quantities Report'!A2707="","",VALUE(SUBSTITUTE('Quantities Report'!A2707,"+",""))),"")</f>
        <v/>
      </c>
    </row>
    <row r="2709" spans="2:2" x14ac:dyDescent="0.25">
      <c r="B2709" s="464" t="str">
        <f>IFERROR(IF('Quantities Report'!A2708="","",VALUE(SUBSTITUTE('Quantities Report'!A2708,"+",""))),"")</f>
        <v/>
      </c>
    </row>
    <row r="2710" spans="2:2" x14ac:dyDescent="0.25">
      <c r="B2710" s="464" t="str">
        <f>IFERROR(IF('Quantities Report'!A2709="","",VALUE(SUBSTITUTE('Quantities Report'!A2709,"+",""))),"")</f>
        <v/>
      </c>
    </row>
    <row r="2711" spans="2:2" x14ac:dyDescent="0.25">
      <c r="B2711" s="464" t="str">
        <f>IFERROR(IF('Quantities Report'!A2710="","",VALUE(SUBSTITUTE('Quantities Report'!A2710,"+",""))),"")</f>
        <v/>
      </c>
    </row>
    <row r="2712" spans="2:2" x14ac:dyDescent="0.25">
      <c r="B2712" s="464" t="str">
        <f>IFERROR(IF('Quantities Report'!A2711="","",VALUE(SUBSTITUTE('Quantities Report'!A2711,"+",""))),"")</f>
        <v/>
      </c>
    </row>
    <row r="2713" spans="2:2" x14ac:dyDescent="0.25">
      <c r="B2713" s="464" t="str">
        <f>IFERROR(IF('Quantities Report'!A2712="","",VALUE(SUBSTITUTE('Quantities Report'!A2712,"+",""))),"")</f>
        <v/>
      </c>
    </row>
    <row r="2714" spans="2:2" x14ac:dyDescent="0.25">
      <c r="B2714" s="464" t="str">
        <f>IFERROR(IF('Quantities Report'!A2713="","",VALUE(SUBSTITUTE('Quantities Report'!A2713,"+",""))),"")</f>
        <v/>
      </c>
    </row>
    <row r="2715" spans="2:2" x14ac:dyDescent="0.25">
      <c r="B2715" s="464" t="str">
        <f>IFERROR(IF('Quantities Report'!A2714="","",VALUE(SUBSTITUTE('Quantities Report'!A2714,"+",""))),"")</f>
        <v/>
      </c>
    </row>
    <row r="2716" spans="2:2" x14ac:dyDescent="0.25">
      <c r="B2716" s="464" t="str">
        <f>IFERROR(IF('Quantities Report'!A2715="","",VALUE(SUBSTITUTE('Quantities Report'!A2715,"+",""))),"")</f>
        <v/>
      </c>
    </row>
    <row r="2717" spans="2:2" x14ac:dyDescent="0.25">
      <c r="B2717" s="464" t="str">
        <f>IFERROR(IF('Quantities Report'!A2716="","",VALUE(SUBSTITUTE('Quantities Report'!A2716,"+",""))),"")</f>
        <v/>
      </c>
    </row>
    <row r="2718" spans="2:2" x14ac:dyDescent="0.25">
      <c r="B2718" s="464" t="str">
        <f>IFERROR(IF('Quantities Report'!A2717="","",VALUE(SUBSTITUTE('Quantities Report'!A2717,"+",""))),"")</f>
        <v/>
      </c>
    </row>
    <row r="2719" spans="2:2" x14ac:dyDescent="0.25">
      <c r="B2719" s="464" t="str">
        <f>IFERROR(IF('Quantities Report'!A2718="","",VALUE(SUBSTITUTE('Quantities Report'!A2718,"+",""))),"")</f>
        <v/>
      </c>
    </row>
    <row r="2720" spans="2:2" x14ac:dyDescent="0.25">
      <c r="B2720" s="464" t="str">
        <f>IFERROR(IF('Quantities Report'!A2719="","",VALUE(SUBSTITUTE('Quantities Report'!A2719,"+",""))),"")</f>
        <v/>
      </c>
    </row>
    <row r="2721" spans="2:2" x14ac:dyDescent="0.25">
      <c r="B2721" s="464" t="str">
        <f>IFERROR(IF('Quantities Report'!A2720="","",VALUE(SUBSTITUTE('Quantities Report'!A2720,"+",""))),"")</f>
        <v/>
      </c>
    </row>
    <row r="2722" spans="2:2" x14ac:dyDescent="0.25">
      <c r="B2722" s="464" t="str">
        <f>IFERROR(IF('Quantities Report'!A2721="","",VALUE(SUBSTITUTE('Quantities Report'!A2721,"+",""))),"")</f>
        <v/>
      </c>
    </row>
    <row r="2723" spans="2:2" x14ac:dyDescent="0.25">
      <c r="B2723" s="464" t="str">
        <f>IFERROR(IF('Quantities Report'!A2722="","",VALUE(SUBSTITUTE('Quantities Report'!A2722,"+",""))),"")</f>
        <v/>
      </c>
    </row>
    <row r="2724" spans="2:2" x14ac:dyDescent="0.25">
      <c r="B2724" s="464" t="str">
        <f>IFERROR(IF('Quantities Report'!A2723="","",VALUE(SUBSTITUTE('Quantities Report'!A2723,"+",""))),"")</f>
        <v/>
      </c>
    </row>
    <row r="2725" spans="2:2" x14ac:dyDescent="0.25">
      <c r="B2725" s="464" t="str">
        <f>IFERROR(IF('Quantities Report'!A2724="","",VALUE(SUBSTITUTE('Quantities Report'!A2724,"+",""))),"")</f>
        <v/>
      </c>
    </row>
    <row r="2726" spans="2:2" x14ac:dyDescent="0.25">
      <c r="B2726" s="464" t="str">
        <f>IFERROR(IF('Quantities Report'!A2725="","",VALUE(SUBSTITUTE('Quantities Report'!A2725,"+",""))),"")</f>
        <v/>
      </c>
    </row>
    <row r="2727" spans="2:2" x14ac:dyDescent="0.25">
      <c r="B2727" s="464" t="str">
        <f>IFERROR(IF('Quantities Report'!A2726="","",VALUE(SUBSTITUTE('Quantities Report'!A2726,"+",""))),"")</f>
        <v/>
      </c>
    </row>
    <row r="2728" spans="2:2" x14ac:dyDescent="0.25">
      <c r="B2728" s="464" t="str">
        <f>IFERROR(IF('Quantities Report'!A2727="","",VALUE(SUBSTITUTE('Quantities Report'!A2727,"+",""))),"")</f>
        <v/>
      </c>
    </row>
    <row r="2729" spans="2:2" x14ac:dyDescent="0.25">
      <c r="B2729" s="464" t="str">
        <f>IFERROR(IF('Quantities Report'!A2728="","",VALUE(SUBSTITUTE('Quantities Report'!A2728,"+",""))),"")</f>
        <v/>
      </c>
    </row>
    <row r="2730" spans="2:2" x14ac:dyDescent="0.25">
      <c r="B2730" s="464" t="str">
        <f>IFERROR(IF('Quantities Report'!A2729="","",VALUE(SUBSTITUTE('Quantities Report'!A2729,"+",""))),"")</f>
        <v/>
      </c>
    </row>
    <row r="2731" spans="2:2" x14ac:dyDescent="0.25">
      <c r="B2731" s="464" t="str">
        <f>IFERROR(IF('Quantities Report'!A2730="","",VALUE(SUBSTITUTE('Quantities Report'!A2730,"+",""))),"")</f>
        <v/>
      </c>
    </row>
    <row r="2732" spans="2:2" x14ac:dyDescent="0.25">
      <c r="B2732" s="464" t="str">
        <f>IFERROR(IF('Quantities Report'!A2731="","",VALUE(SUBSTITUTE('Quantities Report'!A2731,"+",""))),"")</f>
        <v/>
      </c>
    </row>
    <row r="2733" spans="2:2" x14ac:dyDescent="0.25">
      <c r="B2733" s="464" t="str">
        <f>IFERROR(IF('Quantities Report'!A2732="","",VALUE(SUBSTITUTE('Quantities Report'!A2732,"+",""))),"")</f>
        <v/>
      </c>
    </row>
    <row r="2734" spans="2:2" x14ac:dyDescent="0.25">
      <c r="B2734" s="464" t="str">
        <f>IFERROR(IF('Quantities Report'!A2733="","",VALUE(SUBSTITUTE('Quantities Report'!A2733,"+",""))),"")</f>
        <v/>
      </c>
    </row>
    <row r="2735" spans="2:2" x14ac:dyDescent="0.25">
      <c r="B2735" s="464" t="str">
        <f>IFERROR(IF('Quantities Report'!A2734="","",VALUE(SUBSTITUTE('Quantities Report'!A2734,"+",""))),"")</f>
        <v/>
      </c>
    </row>
    <row r="2736" spans="2:2" x14ac:dyDescent="0.25">
      <c r="B2736" s="464" t="str">
        <f>IFERROR(IF('Quantities Report'!A2735="","",VALUE(SUBSTITUTE('Quantities Report'!A2735,"+",""))),"")</f>
        <v/>
      </c>
    </row>
    <row r="2737" spans="2:2" x14ac:dyDescent="0.25">
      <c r="B2737" s="464" t="str">
        <f>IFERROR(IF('Quantities Report'!A2736="","",VALUE(SUBSTITUTE('Quantities Report'!A2736,"+",""))),"")</f>
        <v/>
      </c>
    </row>
    <row r="2738" spans="2:2" x14ac:dyDescent="0.25">
      <c r="B2738" s="464" t="str">
        <f>IFERROR(IF('Quantities Report'!A2737="","",VALUE(SUBSTITUTE('Quantities Report'!A2737,"+",""))),"")</f>
        <v/>
      </c>
    </row>
    <row r="2739" spans="2:2" x14ac:dyDescent="0.25">
      <c r="B2739" s="464" t="str">
        <f>IFERROR(IF('Quantities Report'!A2738="","",VALUE(SUBSTITUTE('Quantities Report'!A2738,"+",""))),"")</f>
        <v/>
      </c>
    </row>
    <row r="2740" spans="2:2" x14ac:dyDescent="0.25">
      <c r="B2740" s="464" t="str">
        <f>IFERROR(IF('Quantities Report'!A2739="","",VALUE(SUBSTITUTE('Quantities Report'!A2739,"+",""))),"")</f>
        <v/>
      </c>
    </row>
    <row r="2741" spans="2:2" x14ac:dyDescent="0.25">
      <c r="B2741" s="464" t="str">
        <f>IFERROR(IF('Quantities Report'!A2740="","",VALUE(SUBSTITUTE('Quantities Report'!A2740,"+",""))),"")</f>
        <v/>
      </c>
    </row>
    <row r="2742" spans="2:2" x14ac:dyDescent="0.25">
      <c r="B2742" s="464" t="str">
        <f>IFERROR(IF('Quantities Report'!A2741="","",VALUE(SUBSTITUTE('Quantities Report'!A2741,"+",""))),"")</f>
        <v/>
      </c>
    </row>
    <row r="2743" spans="2:2" x14ac:dyDescent="0.25">
      <c r="B2743" s="464" t="str">
        <f>IFERROR(IF('Quantities Report'!A2742="","",VALUE(SUBSTITUTE('Quantities Report'!A2742,"+",""))),"")</f>
        <v/>
      </c>
    </row>
    <row r="2744" spans="2:2" x14ac:dyDescent="0.25">
      <c r="B2744" s="464" t="str">
        <f>IFERROR(IF('Quantities Report'!A2743="","",VALUE(SUBSTITUTE('Quantities Report'!A2743,"+",""))),"")</f>
        <v/>
      </c>
    </row>
    <row r="2745" spans="2:2" x14ac:dyDescent="0.25">
      <c r="B2745" s="464" t="str">
        <f>IFERROR(IF('Quantities Report'!A2744="","",VALUE(SUBSTITUTE('Quantities Report'!A2744,"+",""))),"")</f>
        <v/>
      </c>
    </row>
    <row r="2746" spans="2:2" x14ac:dyDescent="0.25">
      <c r="B2746" s="464" t="str">
        <f>IFERROR(IF('Quantities Report'!A2745="","",VALUE(SUBSTITUTE('Quantities Report'!A2745,"+",""))),"")</f>
        <v/>
      </c>
    </row>
    <row r="2747" spans="2:2" x14ac:dyDescent="0.25">
      <c r="B2747" s="464" t="str">
        <f>IFERROR(IF('Quantities Report'!A2746="","",VALUE(SUBSTITUTE('Quantities Report'!A2746,"+",""))),"")</f>
        <v/>
      </c>
    </row>
    <row r="2748" spans="2:2" x14ac:dyDescent="0.25">
      <c r="B2748" s="464" t="str">
        <f>IFERROR(IF('Quantities Report'!A2747="","",VALUE(SUBSTITUTE('Quantities Report'!A2747,"+",""))),"")</f>
        <v/>
      </c>
    </row>
    <row r="2749" spans="2:2" x14ac:dyDescent="0.25">
      <c r="B2749" s="464" t="str">
        <f>IFERROR(IF('Quantities Report'!A2748="","",VALUE(SUBSTITUTE('Quantities Report'!A2748,"+",""))),"")</f>
        <v/>
      </c>
    </row>
    <row r="2750" spans="2:2" x14ac:dyDescent="0.25">
      <c r="B2750" s="464" t="str">
        <f>IFERROR(IF('Quantities Report'!A2749="","",VALUE(SUBSTITUTE('Quantities Report'!A2749,"+",""))),"")</f>
        <v/>
      </c>
    </row>
    <row r="2751" spans="2:2" x14ac:dyDescent="0.25">
      <c r="B2751" s="464" t="str">
        <f>IFERROR(IF('Quantities Report'!A2750="","",VALUE(SUBSTITUTE('Quantities Report'!A2750,"+",""))),"")</f>
        <v/>
      </c>
    </row>
    <row r="2752" spans="2:2" x14ac:dyDescent="0.25">
      <c r="B2752" s="464" t="str">
        <f>IFERROR(IF('Quantities Report'!A2751="","",VALUE(SUBSTITUTE('Quantities Report'!A2751,"+",""))),"")</f>
        <v/>
      </c>
    </row>
    <row r="2753" spans="2:2" x14ac:dyDescent="0.25">
      <c r="B2753" s="464" t="str">
        <f>IFERROR(IF('Quantities Report'!A2752="","",VALUE(SUBSTITUTE('Quantities Report'!A2752,"+",""))),"")</f>
        <v/>
      </c>
    </row>
    <row r="2754" spans="2:2" x14ac:dyDescent="0.25">
      <c r="B2754" s="464" t="str">
        <f>IFERROR(IF('Quantities Report'!A2753="","",VALUE(SUBSTITUTE('Quantities Report'!A2753,"+",""))),"")</f>
        <v/>
      </c>
    </row>
    <row r="2755" spans="2:2" x14ac:dyDescent="0.25">
      <c r="B2755" s="464" t="str">
        <f>IFERROR(IF('Quantities Report'!A2754="","",VALUE(SUBSTITUTE('Quantities Report'!A2754,"+",""))),"")</f>
        <v/>
      </c>
    </row>
    <row r="2756" spans="2:2" x14ac:dyDescent="0.25">
      <c r="B2756" s="464" t="str">
        <f>IFERROR(IF('Quantities Report'!A2755="","",VALUE(SUBSTITUTE('Quantities Report'!A2755,"+",""))),"")</f>
        <v/>
      </c>
    </row>
    <row r="2757" spans="2:2" x14ac:dyDescent="0.25">
      <c r="B2757" s="464" t="str">
        <f>IFERROR(IF('Quantities Report'!A2756="","",VALUE(SUBSTITUTE('Quantities Report'!A2756,"+",""))),"")</f>
        <v/>
      </c>
    </row>
    <row r="2758" spans="2:2" x14ac:dyDescent="0.25">
      <c r="B2758" s="464" t="str">
        <f>IFERROR(IF('Quantities Report'!A2757="","",VALUE(SUBSTITUTE('Quantities Report'!A2757,"+",""))),"")</f>
        <v/>
      </c>
    </row>
    <row r="2759" spans="2:2" x14ac:dyDescent="0.25">
      <c r="B2759" s="464" t="str">
        <f>IFERROR(IF('Quantities Report'!A2758="","",VALUE(SUBSTITUTE('Quantities Report'!A2758,"+",""))),"")</f>
        <v/>
      </c>
    </row>
    <row r="2760" spans="2:2" x14ac:dyDescent="0.25">
      <c r="B2760" s="464" t="str">
        <f>IFERROR(IF('Quantities Report'!A2759="","",VALUE(SUBSTITUTE('Quantities Report'!A2759,"+",""))),"")</f>
        <v/>
      </c>
    </row>
    <row r="2761" spans="2:2" x14ac:dyDescent="0.25">
      <c r="B2761" s="464" t="str">
        <f>IFERROR(IF('Quantities Report'!A2760="","",VALUE(SUBSTITUTE('Quantities Report'!A2760,"+",""))),"")</f>
        <v/>
      </c>
    </row>
    <row r="2762" spans="2:2" x14ac:dyDescent="0.25">
      <c r="B2762" s="464" t="str">
        <f>IFERROR(IF('Quantities Report'!A2761="","",VALUE(SUBSTITUTE('Quantities Report'!A2761,"+",""))),"")</f>
        <v/>
      </c>
    </row>
    <row r="2763" spans="2:2" x14ac:dyDescent="0.25">
      <c r="B2763" s="464" t="str">
        <f>IFERROR(IF('Quantities Report'!A2762="","",VALUE(SUBSTITUTE('Quantities Report'!A2762,"+",""))),"")</f>
        <v/>
      </c>
    </row>
    <row r="2764" spans="2:2" x14ac:dyDescent="0.25">
      <c r="B2764" s="464" t="str">
        <f>IFERROR(IF('Quantities Report'!A2763="","",VALUE(SUBSTITUTE('Quantities Report'!A2763,"+",""))),"")</f>
        <v/>
      </c>
    </row>
    <row r="2765" spans="2:2" x14ac:dyDescent="0.25">
      <c r="B2765" s="464" t="str">
        <f>IFERROR(IF('Quantities Report'!A2764="","",VALUE(SUBSTITUTE('Quantities Report'!A2764,"+",""))),"")</f>
        <v/>
      </c>
    </row>
    <row r="2766" spans="2:2" x14ac:dyDescent="0.25">
      <c r="B2766" s="464" t="str">
        <f>IFERROR(IF('Quantities Report'!A2765="","",VALUE(SUBSTITUTE('Quantities Report'!A2765,"+",""))),"")</f>
        <v/>
      </c>
    </row>
    <row r="2767" spans="2:2" x14ac:dyDescent="0.25">
      <c r="B2767" s="464" t="str">
        <f>IFERROR(IF('Quantities Report'!A2766="","",VALUE(SUBSTITUTE('Quantities Report'!A2766,"+",""))),"")</f>
        <v/>
      </c>
    </row>
    <row r="2768" spans="2:2" x14ac:dyDescent="0.25">
      <c r="B2768" s="464" t="str">
        <f>IFERROR(IF('Quantities Report'!A2767="","",VALUE(SUBSTITUTE('Quantities Report'!A2767,"+",""))),"")</f>
        <v/>
      </c>
    </row>
    <row r="2769" spans="2:2" x14ac:dyDescent="0.25">
      <c r="B2769" s="464" t="str">
        <f>IFERROR(IF('Quantities Report'!A2768="","",VALUE(SUBSTITUTE('Quantities Report'!A2768,"+",""))),"")</f>
        <v/>
      </c>
    </row>
    <row r="2770" spans="2:2" x14ac:dyDescent="0.25">
      <c r="B2770" s="464" t="str">
        <f>IFERROR(IF('Quantities Report'!A2769="","",VALUE(SUBSTITUTE('Quantities Report'!A2769,"+",""))),"")</f>
        <v/>
      </c>
    </row>
    <row r="2771" spans="2:2" x14ac:dyDescent="0.25">
      <c r="B2771" s="464" t="str">
        <f>IFERROR(IF('Quantities Report'!A2770="","",VALUE(SUBSTITUTE('Quantities Report'!A2770,"+",""))),"")</f>
        <v/>
      </c>
    </row>
    <row r="2772" spans="2:2" x14ac:dyDescent="0.25">
      <c r="B2772" s="464" t="str">
        <f>IFERROR(IF('Quantities Report'!A2771="","",VALUE(SUBSTITUTE('Quantities Report'!A2771,"+",""))),"")</f>
        <v/>
      </c>
    </row>
    <row r="2773" spans="2:2" x14ac:dyDescent="0.25">
      <c r="B2773" s="464" t="str">
        <f>IFERROR(IF('Quantities Report'!A2772="","",VALUE(SUBSTITUTE('Quantities Report'!A2772,"+",""))),"")</f>
        <v/>
      </c>
    </row>
    <row r="2774" spans="2:2" x14ac:dyDescent="0.25">
      <c r="B2774" s="464" t="str">
        <f>IFERROR(IF('Quantities Report'!A2773="","",VALUE(SUBSTITUTE('Quantities Report'!A2773,"+",""))),"")</f>
        <v/>
      </c>
    </row>
    <row r="2775" spans="2:2" x14ac:dyDescent="0.25">
      <c r="B2775" s="464" t="str">
        <f>IFERROR(IF('Quantities Report'!A2774="","",VALUE(SUBSTITUTE('Quantities Report'!A2774,"+",""))),"")</f>
        <v/>
      </c>
    </row>
    <row r="2776" spans="2:2" x14ac:dyDescent="0.25">
      <c r="B2776" s="464" t="str">
        <f>IFERROR(IF('Quantities Report'!A2775="","",VALUE(SUBSTITUTE('Quantities Report'!A2775,"+",""))),"")</f>
        <v/>
      </c>
    </row>
    <row r="2777" spans="2:2" x14ac:dyDescent="0.25">
      <c r="B2777" s="464" t="str">
        <f>IFERROR(IF('Quantities Report'!A2776="","",VALUE(SUBSTITUTE('Quantities Report'!A2776,"+",""))),"")</f>
        <v/>
      </c>
    </row>
    <row r="2778" spans="2:2" x14ac:dyDescent="0.25">
      <c r="B2778" s="464" t="str">
        <f>IFERROR(IF('Quantities Report'!A2777="","",VALUE(SUBSTITUTE('Quantities Report'!A2777,"+",""))),"")</f>
        <v/>
      </c>
    </row>
    <row r="2779" spans="2:2" x14ac:dyDescent="0.25">
      <c r="B2779" s="464" t="str">
        <f>IFERROR(IF('Quantities Report'!A2778="","",VALUE(SUBSTITUTE('Quantities Report'!A2778,"+",""))),"")</f>
        <v/>
      </c>
    </row>
    <row r="2780" spans="2:2" x14ac:dyDescent="0.25">
      <c r="B2780" s="464" t="str">
        <f>IFERROR(IF('Quantities Report'!A2779="","",VALUE(SUBSTITUTE('Quantities Report'!A2779,"+",""))),"")</f>
        <v/>
      </c>
    </row>
    <row r="2781" spans="2:2" x14ac:dyDescent="0.25">
      <c r="B2781" s="464" t="str">
        <f>IFERROR(IF('Quantities Report'!A2780="","",VALUE(SUBSTITUTE('Quantities Report'!A2780,"+",""))),"")</f>
        <v/>
      </c>
    </row>
    <row r="2782" spans="2:2" x14ac:dyDescent="0.25">
      <c r="B2782" s="464" t="str">
        <f>IFERROR(IF('Quantities Report'!A2781="","",VALUE(SUBSTITUTE('Quantities Report'!A2781,"+",""))),"")</f>
        <v/>
      </c>
    </row>
    <row r="2783" spans="2:2" x14ac:dyDescent="0.25">
      <c r="B2783" s="464" t="str">
        <f>IFERROR(IF('Quantities Report'!A2782="","",VALUE(SUBSTITUTE('Quantities Report'!A2782,"+",""))),"")</f>
        <v/>
      </c>
    </row>
    <row r="2784" spans="2:2" x14ac:dyDescent="0.25">
      <c r="B2784" s="464" t="str">
        <f>IFERROR(IF('Quantities Report'!A2783="","",VALUE(SUBSTITUTE('Quantities Report'!A2783,"+",""))),"")</f>
        <v/>
      </c>
    </row>
    <row r="2785" spans="2:2" x14ac:dyDescent="0.25">
      <c r="B2785" s="464" t="str">
        <f>IFERROR(IF('Quantities Report'!A2784="","",VALUE(SUBSTITUTE('Quantities Report'!A2784,"+",""))),"")</f>
        <v/>
      </c>
    </row>
    <row r="2786" spans="2:2" x14ac:dyDescent="0.25">
      <c r="B2786" s="464" t="str">
        <f>IFERROR(IF('Quantities Report'!A2785="","",VALUE(SUBSTITUTE('Quantities Report'!A2785,"+",""))),"")</f>
        <v/>
      </c>
    </row>
    <row r="2787" spans="2:2" x14ac:dyDescent="0.25">
      <c r="B2787" s="464" t="str">
        <f>IFERROR(IF('Quantities Report'!A2786="","",VALUE(SUBSTITUTE('Quantities Report'!A2786,"+",""))),"")</f>
        <v/>
      </c>
    </row>
    <row r="2788" spans="2:2" x14ac:dyDescent="0.25">
      <c r="B2788" s="464" t="str">
        <f>IFERROR(IF('Quantities Report'!A2787="","",VALUE(SUBSTITUTE('Quantities Report'!A2787,"+",""))),"")</f>
        <v/>
      </c>
    </row>
    <row r="2789" spans="2:2" x14ac:dyDescent="0.25">
      <c r="B2789" s="464" t="str">
        <f>IFERROR(IF('Quantities Report'!A2788="","",VALUE(SUBSTITUTE('Quantities Report'!A2788,"+",""))),"")</f>
        <v/>
      </c>
    </row>
    <row r="2790" spans="2:2" x14ac:dyDescent="0.25">
      <c r="B2790" s="464" t="str">
        <f>IFERROR(IF('Quantities Report'!A2789="","",VALUE(SUBSTITUTE('Quantities Report'!A2789,"+",""))),"")</f>
        <v/>
      </c>
    </row>
    <row r="2791" spans="2:2" x14ac:dyDescent="0.25">
      <c r="B2791" s="464" t="str">
        <f>IFERROR(IF('Quantities Report'!A2790="","",VALUE(SUBSTITUTE('Quantities Report'!A2790,"+",""))),"")</f>
        <v/>
      </c>
    </row>
    <row r="2792" spans="2:2" x14ac:dyDescent="0.25">
      <c r="B2792" s="464" t="str">
        <f>IFERROR(IF('Quantities Report'!A2791="","",VALUE(SUBSTITUTE('Quantities Report'!A2791,"+",""))),"")</f>
        <v/>
      </c>
    </row>
    <row r="2793" spans="2:2" x14ac:dyDescent="0.25">
      <c r="B2793" s="464" t="str">
        <f>IFERROR(IF('Quantities Report'!A2792="","",VALUE(SUBSTITUTE('Quantities Report'!A2792,"+",""))),"")</f>
        <v/>
      </c>
    </row>
    <row r="2794" spans="2:2" x14ac:dyDescent="0.25">
      <c r="B2794" s="464" t="str">
        <f>IFERROR(IF('Quantities Report'!A2793="","",VALUE(SUBSTITUTE('Quantities Report'!A2793,"+",""))),"")</f>
        <v/>
      </c>
    </row>
    <row r="2795" spans="2:2" x14ac:dyDescent="0.25">
      <c r="B2795" s="464" t="str">
        <f>IFERROR(IF('Quantities Report'!A2794="","",VALUE(SUBSTITUTE('Quantities Report'!A2794,"+",""))),"")</f>
        <v/>
      </c>
    </row>
    <row r="2796" spans="2:2" x14ac:dyDescent="0.25">
      <c r="B2796" s="464" t="str">
        <f>IFERROR(IF('Quantities Report'!A2795="","",VALUE(SUBSTITUTE('Quantities Report'!A2795,"+",""))),"")</f>
        <v/>
      </c>
    </row>
    <row r="2797" spans="2:2" x14ac:dyDescent="0.25">
      <c r="B2797" s="464" t="str">
        <f>IFERROR(IF('Quantities Report'!A2796="","",VALUE(SUBSTITUTE('Quantities Report'!A2796,"+",""))),"")</f>
        <v/>
      </c>
    </row>
    <row r="2798" spans="2:2" x14ac:dyDescent="0.25">
      <c r="B2798" s="464" t="str">
        <f>IFERROR(IF('Quantities Report'!A2797="","",VALUE(SUBSTITUTE('Quantities Report'!A2797,"+",""))),"")</f>
        <v/>
      </c>
    </row>
    <row r="2799" spans="2:2" x14ac:dyDescent="0.25">
      <c r="B2799" s="464" t="str">
        <f>IFERROR(IF('Quantities Report'!A2798="","",VALUE(SUBSTITUTE('Quantities Report'!A2798,"+",""))),"")</f>
        <v/>
      </c>
    </row>
    <row r="2800" spans="2:2" x14ac:dyDescent="0.25">
      <c r="B2800" s="464" t="str">
        <f>IFERROR(IF('Quantities Report'!A2799="","",VALUE(SUBSTITUTE('Quantities Report'!A2799,"+",""))),"")</f>
        <v/>
      </c>
    </row>
    <row r="2801" spans="2:2" x14ac:dyDescent="0.25">
      <c r="B2801" s="464" t="str">
        <f>IFERROR(IF('Quantities Report'!A2800="","",VALUE(SUBSTITUTE('Quantities Report'!A2800,"+",""))),"")</f>
        <v/>
      </c>
    </row>
    <row r="2802" spans="2:2" x14ac:dyDescent="0.25">
      <c r="B2802" s="464" t="str">
        <f>IFERROR(IF('Quantities Report'!A2801="","",VALUE(SUBSTITUTE('Quantities Report'!A2801,"+",""))),"")</f>
        <v/>
      </c>
    </row>
    <row r="2803" spans="2:2" x14ac:dyDescent="0.25">
      <c r="B2803" s="464" t="str">
        <f>IFERROR(IF('Quantities Report'!A2802="","",VALUE(SUBSTITUTE('Quantities Report'!A2802,"+",""))),"")</f>
        <v/>
      </c>
    </row>
    <row r="2804" spans="2:2" x14ac:dyDescent="0.25">
      <c r="B2804" s="464" t="str">
        <f>IFERROR(IF('Quantities Report'!A2803="","",VALUE(SUBSTITUTE('Quantities Report'!A2803,"+",""))),"")</f>
        <v/>
      </c>
    </row>
    <row r="2805" spans="2:2" x14ac:dyDescent="0.25">
      <c r="B2805" s="464" t="str">
        <f>IFERROR(IF('Quantities Report'!A2804="","",VALUE(SUBSTITUTE('Quantities Report'!A2804,"+",""))),"")</f>
        <v/>
      </c>
    </row>
    <row r="2806" spans="2:2" x14ac:dyDescent="0.25">
      <c r="B2806" s="464" t="str">
        <f>IFERROR(IF('Quantities Report'!A2805="","",VALUE(SUBSTITUTE('Quantities Report'!A2805,"+",""))),"")</f>
        <v/>
      </c>
    </row>
    <row r="2807" spans="2:2" x14ac:dyDescent="0.25">
      <c r="B2807" s="464" t="str">
        <f>IFERROR(IF('Quantities Report'!A2806="","",VALUE(SUBSTITUTE('Quantities Report'!A2806,"+",""))),"")</f>
        <v/>
      </c>
    </row>
    <row r="2808" spans="2:2" x14ac:dyDescent="0.25">
      <c r="B2808" s="464" t="str">
        <f>IFERROR(IF('Quantities Report'!A2807="","",VALUE(SUBSTITUTE('Quantities Report'!A2807,"+",""))),"")</f>
        <v/>
      </c>
    </row>
    <row r="2809" spans="2:2" x14ac:dyDescent="0.25">
      <c r="B2809" s="464" t="str">
        <f>IFERROR(IF('Quantities Report'!A2808="","",VALUE(SUBSTITUTE('Quantities Report'!A2808,"+",""))),"")</f>
        <v/>
      </c>
    </row>
    <row r="2810" spans="2:2" x14ac:dyDescent="0.25">
      <c r="B2810" s="464" t="str">
        <f>IFERROR(IF('Quantities Report'!A2809="","",VALUE(SUBSTITUTE('Quantities Report'!A2809,"+",""))),"")</f>
        <v/>
      </c>
    </row>
    <row r="2811" spans="2:2" x14ac:dyDescent="0.25">
      <c r="B2811" s="464" t="str">
        <f>IFERROR(IF('Quantities Report'!A2810="","",VALUE(SUBSTITUTE('Quantities Report'!A2810,"+",""))),"")</f>
        <v/>
      </c>
    </row>
    <row r="2812" spans="2:2" x14ac:dyDescent="0.25">
      <c r="B2812" s="464" t="str">
        <f>IFERROR(IF('Quantities Report'!A2811="","",VALUE(SUBSTITUTE('Quantities Report'!A2811,"+",""))),"")</f>
        <v/>
      </c>
    </row>
    <row r="2813" spans="2:2" x14ac:dyDescent="0.25">
      <c r="B2813" s="464" t="str">
        <f>IFERROR(IF('Quantities Report'!A2812="","",VALUE(SUBSTITUTE('Quantities Report'!A2812,"+",""))),"")</f>
        <v/>
      </c>
    </row>
    <row r="2814" spans="2:2" x14ac:dyDescent="0.25">
      <c r="B2814" s="464" t="str">
        <f>IFERROR(IF('Quantities Report'!A2813="","",VALUE(SUBSTITUTE('Quantities Report'!A2813,"+",""))),"")</f>
        <v/>
      </c>
    </row>
    <row r="2815" spans="2:2" x14ac:dyDescent="0.25">
      <c r="B2815" s="464" t="str">
        <f>IFERROR(IF('Quantities Report'!A2814="","",VALUE(SUBSTITUTE('Quantities Report'!A2814,"+",""))),"")</f>
        <v/>
      </c>
    </row>
    <row r="2816" spans="2:2" x14ac:dyDescent="0.25">
      <c r="B2816" s="464" t="str">
        <f>IFERROR(IF('Quantities Report'!A2815="","",VALUE(SUBSTITUTE('Quantities Report'!A2815,"+",""))),"")</f>
        <v/>
      </c>
    </row>
    <row r="2817" spans="2:2" x14ac:dyDescent="0.25">
      <c r="B2817" s="464" t="str">
        <f>IFERROR(IF('Quantities Report'!A2816="","",VALUE(SUBSTITUTE('Quantities Report'!A2816,"+",""))),"")</f>
        <v/>
      </c>
    </row>
    <row r="2818" spans="2:2" x14ac:dyDescent="0.25">
      <c r="B2818" s="464" t="str">
        <f>IFERROR(IF('Quantities Report'!A2817="","",VALUE(SUBSTITUTE('Quantities Report'!A2817,"+",""))),"")</f>
        <v/>
      </c>
    </row>
    <row r="2819" spans="2:2" x14ac:dyDescent="0.25">
      <c r="B2819" s="464" t="str">
        <f>IFERROR(IF('Quantities Report'!A2818="","",VALUE(SUBSTITUTE('Quantities Report'!A2818,"+",""))),"")</f>
        <v/>
      </c>
    </row>
    <row r="2820" spans="2:2" x14ac:dyDescent="0.25">
      <c r="B2820" s="464" t="str">
        <f>IFERROR(IF('Quantities Report'!A2819="","",VALUE(SUBSTITUTE('Quantities Report'!A2819,"+",""))),"")</f>
        <v/>
      </c>
    </row>
    <row r="2821" spans="2:2" x14ac:dyDescent="0.25">
      <c r="B2821" s="464" t="str">
        <f>IFERROR(IF('Quantities Report'!A2820="","",VALUE(SUBSTITUTE('Quantities Report'!A2820,"+",""))),"")</f>
        <v/>
      </c>
    </row>
    <row r="2822" spans="2:2" x14ac:dyDescent="0.25">
      <c r="B2822" s="464" t="str">
        <f>IFERROR(IF('Quantities Report'!A2821="","",VALUE(SUBSTITUTE('Quantities Report'!A2821,"+",""))),"")</f>
        <v/>
      </c>
    </row>
    <row r="2823" spans="2:2" x14ac:dyDescent="0.25">
      <c r="B2823" s="464" t="str">
        <f>IFERROR(IF('Quantities Report'!A2822="","",VALUE(SUBSTITUTE('Quantities Report'!A2822,"+",""))),"")</f>
        <v/>
      </c>
    </row>
    <row r="2824" spans="2:2" x14ac:dyDescent="0.25">
      <c r="B2824" s="464" t="str">
        <f>IFERROR(IF('Quantities Report'!A2823="","",VALUE(SUBSTITUTE('Quantities Report'!A2823,"+",""))),"")</f>
        <v/>
      </c>
    </row>
    <row r="2825" spans="2:2" x14ac:dyDescent="0.25">
      <c r="B2825" s="464" t="str">
        <f>IFERROR(IF('Quantities Report'!A2824="","",VALUE(SUBSTITUTE('Quantities Report'!A2824,"+",""))),"")</f>
        <v/>
      </c>
    </row>
    <row r="2826" spans="2:2" x14ac:dyDescent="0.25">
      <c r="B2826" s="464" t="str">
        <f>IFERROR(IF('Quantities Report'!A2825="","",VALUE(SUBSTITUTE('Quantities Report'!A2825,"+",""))),"")</f>
        <v/>
      </c>
    </row>
    <row r="2827" spans="2:2" x14ac:dyDescent="0.25">
      <c r="B2827" s="464" t="str">
        <f>IFERROR(IF('Quantities Report'!A2826="","",VALUE(SUBSTITUTE('Quantities Report'!A2826,"+",""))),"")</f>
        <v/>
      </c>
    </row>
    <row r="2828" spans="2:2" x14ac:dyDescent="0.25">
      <c r="B2828" s="464" t="str">
        <f>IFERROR(IF('Quantities Report'!A2827="","",VALUE(SUBSTITUTE('Quantities Report'!A2827,"+",""))),"")</f>
        <v/>
      </c>
    </row>
    <row r="2829" spans="2:2" x14ac:dyDescent="0.25">
      <c r="B2829" s="464" t="str">
        <f>IFERROR(IF('Quantities Report'!A2828="","",VALUE(SUBSTITUTE('Quantities Report'!A2828,"+",""))),"")</f>
        <v/>
      </c>
    </row>
    <row r="2830" spans="2:2" x14ac:dyDescent="0.25">
      <c r="B2830" s="464" t="str">
        <f>IFERROR(IF('Quantities Report'!A2829="","",VALUE(SUBSTITUTE('Quantities Report'!A2829,"+",""))),"")</f>
        <v/>
      </c>
    </row>
    <row r="2831" spans="2:2" x14ac:dyDescent="0.25">
      <c r="B2831" s="464" t="str">
        <f>IFERROR(IF('Quantities Report'!A2830="","",VALUE(SUBSTITUTE('Quantities Report'!A2830,"+",""))),"")</f>
        <v/>
      </c>
    </row>
    <row r="2832" spans="2:2" x14ac:dyDescent="0.25">
      <c r="B2832" s="464" t="str">
        <f>IFERROR(IF('Quantities Report'!A2831="","",VALUE(SUBSTITUTE('Quantities Report'!A2831,"+",""))),"")</f>
        <v/>
      </c>
    </row>
    <row r="2833" spans="2:2" x14ac:dyDescent="0.25">
      <c r="B2833" s="464" t="str">
        <f>IFERROR(IF('Quantities Report'!A2832="","",VALUE(SUBSTITUTE('Quantities Report'!A2832,"+",""))),"")</f>
        <v/>
      </c>
    </row>
    <row r="2834" spans="2:2" x14ac:dyDescent="0.25">
      <c r="B2834" s="464" t="str">
        <f>IFERROR(IF('Quantities Report'!A2833="","",VALUE(SUBSTITUTE('Quantities Report'!A2833,"+",""))),"")</f>
        <v/>
      </c>
    </row>
    <row r="2835" spans="2:2" x14ac:dyDescent="0.25">
      <c r="B2835" s="464" t="str">
        <f>IFERROR(IF('Quantities Report'!A2834="","",VALUE(SUBSTITUTE('Quantities Report'!A2834,"+",""))),"")</f>
        <v/>
      </c>
    </row>
    <row r="2836" spans="2:2" x14ac:dyDescent="0.25">
      <c r="B2836" s="464" t="str">
        <f>IFERROR(IF('Quantities Report'!A2835="","",VALUE(SUBSTITUTE('Quantities Report'!A2835,"+",""))),"")</f>
        <v/>
      </c>
    </row>
    <row r="2837" spans="2:2" x14ac:dyDescent="0.25">
      <c r="B2837" s="464" t="str">
        <f>IFERROR(IF('Quantities Report'!A2836="","",VALUE(SUBSTITUTE('Quantities Report'!A2836,"+",""))),"")</f>
        <v/>
      </c>
    </row>
    <row r="2838" spans="2:2" x14ac:dyDescent="0.25">
      <c r="B2838" s="464" t="str">
        <f>IFERROR(IF('Quantities Report'!A2837="","",VALUE(SUBSTITUTE('Quantities Report'!A2837,"+",""))),"")</f>
        <v/>
      </c>
    </row>
    <row r="2839" spans="2:2" x14ac:dyDescent="0.25">
      <c r="B2839" s="464" t="str">
        <f>IFERROR(IF('Quantities Report'!A2838="","",VALUE(SUBSTITUTE('Quantities Report'!A2838,"+",""))),"")</f>
        <v/>
      </c>
    </row>
    <row r="2840" spans="2:2" x14ac:dyDescent="0.25">
      <c r="B2840" s="464" t="str">
        <f>IFERROR(IF('Quantities Report'!A2839="","",VALUE(SUBSTITUTE('Quantities Report'!A2839,"+",""))),"")</f>
        <v/>
      </c>
    </row>
    <row r="2841" spans="2:2" x14ac:dyDescent="0.25">
      <c r="B2841" s="464" t="str">
        <f>IFERROR(IF('Quantities Report'!A2840="","",VALUE(SUBSTITUTE('Quantities Report'!A2840,"+",""))),"")</f>
        <v/>
      </c>
    </row>
    <row r="2842" spans="2:2" x14ac:dyDescent="0.25">
      <c r="B2842" s="464" t="str">
        <f>IFERROR(IF('Quantities Report'!A2841="","",VALUE(SUBSTITUTE('Quantities Report'!A2841,"+",""))),"")</f>
        <v/>
      </c>
    </row>
    <row r="2843" spans="2:2" x14ac:dyDescent="0.25">
      <c r="B2843" s="464" t="str">
        <f>IFERROR(IF('Quantities Report'!A2842="","",VALUE(SUBSTITUTE('Quantities Report'!A2842,"+",""))),"")</f>
        <v/>
      </c>
    </row>
    <row r="2844" spans="2:2" x14ac:dyDescent="0.25">
      <c r="B2844" s="464" t="str">
        <f>IFERROR(IF('Quantities Report'!A2843="","",VALUE(SUBSTITUTE('Quantities Report'!A2843,"+",""))),"")</f>
        <v/>
      </c>
    </row>
    <row r="2845" spans="2:2" x14ac:dyDescent="0.25">
      <c r="B2845" s="464" t="str">
        <f>IFERROR(IF('Quantities Report'!A2844="","",VALUE(SUBSTITUTE('Quantities Report'!A2844,"+",""))),"")</f>
        <v/>
      </c>
    </row>
    <row r="2846" spans="2:2" x14ac:dyDescent="0.25">
      <c r="B2846" s="464" t="str">
        <f>IFERROR(IF('Quantities Report'!A2845="","",VALUE(SUBSTITUTE('Quantities Report'!A2845,"+",""))),"")</f>
        <v/>
      </c>
    </row>
    <row r="2847" spans="2:2" x14ac:dyDescent="0.25">
      <c r="B2847" s="464" t="str">
        <f>IFERROR(IF('Quantities Report'!A2846="","",VALUE(SUBSTITUTE('Quantities Report'!A2846,"+",""))),"")</f>
        <v/>
      </c>
    </row>
    <row r="2848" spans="2:2" x14ac:dyDescent="0.25">
      <c r="B2848" s="464" t="str">
        <f>IFERROR(IF('Quantities Report'!A2847="","",VALUE(SUBSTITUTE('Quantities Report'!A2847,"+",""))),"")</f>
        <v/>
      </c>
    </row>
    <row r="2849" spans="2:2" x14ac:dyDescent="0.25">
      <c r="B2849" s="464" t="str">
        <f>IFERROR(IF('Quantities Report'!A2848="","",VALUE(SUBSTITUTE('Quantities Report'!A2848,"+",""))),"")</f>
        <v/>
      </c>
    </row>
    <row r="2850" spans="2:2" x14ac:dyDescent="0.25">
      <c r="B2850" s="464" t="str">
        <f>IFERROR(IF('Quantities Report'!A2849="","",VALUE(SUBSTITUTE('Quantities Report'!A2849,"+",""))),"")</f>
        <v/>
      </c>
    </row>
    <row r="2851" spans="2:2" x14ac:dyDescent="0.25">
      <c r="B2851" s="464" t="str">
        <f>IFERROR(IF('Quantities Report'!A2850="","",VALUE(SUBSTITUTE('Quantities Report'!A2850,"+",""))),"")</f>
        <v/>
      </c>
    </row>
    <row r="2852" spans="2:2" x14ac:dyDescent="0.25">
      <c r="B2852" s="464" t="str">
        <f>IFERROR(IF('Quantities Report'!A2851="","",VALUE(SUBSTITUTE('Quantities Report'!A2851,"+",""))),"")</f>
        <v/>
      </c>
    </row>
    <row r="2853" spans="2:2" x14ac:dyDescent="0.25">
      <c r="B2853" s="464" t="str">
        <f>IFERROR(IF('Quantities Report'!A2852="","",VALUE(SUBSTITUTE('Quantities Report'!A2852,"+",""))),"")</f>
        <v/>
      </c>
    </row>
    <row r="2854" spans="2:2" x14ac:dyDescent="0.25">
      <c r="B2854" s="464" t="str">
        <f>IFERROR(IF('Quantities Report'!A2853="","",VALUE(SUBSTITUTE('Quantities Report'!A2853,"+",""))),"")</f>
        <v/>
      </c>
    </row>
    <row r="2855" spans="2:2" x14ac:dyDescent="0.25">
      <c r="B2855" s="464" t="str">
        <f>IFERROR(IF('Quantities Report'!A2854="","",VALUE(SUBSTITUTE('Quantities Report'!A2854,"+",""))),"")</f>
        <v/>
      </c>
    </row>
    <row r="2856" spans="2:2" x14ac:dyDescent="0.25">
      <c r="B2856" s="464" t="str">
        <f>IFERROR(IF('Quantities Report'!A2855="","",VALUE(SUBSTITUTE('Quantities Report'!A2855,"+",""))),"")</f>
        <v/>
      </c>
    </row>
    <row r="2857" spans="2:2" x14ac:dyDescent="0.25">
      <c r="B2857" s="464" t="str">
        <f>IFERROR(IF('Quantities Report'!A2856="","",VALUE(SUBSTITUTE('Quantities Report'!A2856,"+",""))),"")</f>
        <v/>
      </c>
    </row>
    <row r="2858" spans="2:2" x14ac:dyDescent="0.25">
      <c r="B2858" s="464" t="str">
        <f>IFERROR(IF('Quantities Report'!A2857="","",VALUE(SUBSTITUTE('Quantities Report'!A2857,"+",""))),"")</f>
        <v/>
      </c>
    </row>
    <row r="2859" spans="2:2" x14ac:dyDescent="0.25">
      <c r="B2859" s="464" t="str">
        <f>IFERROR(IF('Quantities Report'!A2858="","",VALUE(SUBSTITUTE('Quantities Report'!A2858,"+",""))),"")</f>
        <v/>
      </c>
    </row>
    <row r="2860" spans="2:2" x14ac:dyDescent="0.25">
      <c r="B2860" s="464" t="str">
        <f>IFERROR(IF('Quantities Report'!A2859="","",VALUE(SUBSTITUTE('Quantities Report'!A2859,"+",""))),"")</f>
        <v/>
      </c>
    </row>
    <row r="2861" spans="2:2" x14ac:dyDescent="0.25">
      <c r="B2861" s="464" t="str">
        <f>IFERROR(IF('Quantities Report'!A2860="","",VALUE(SUBSTITUTE('Quantities Report'!A2860,"+",""))),"")</f>
        <v/>
      </c>
    </row>
    <row r="2862" spans="2:2" x14ac:dyDescent="0.25">
      <c r="B2862" s="464" t="str">
        <f>IFERROR(IF('Quantities Report'!A2861="","",VALUE(SUBSTITUTE('Quantities Report'!A2861,"+",""))),"")</f>
        <v/>
      </c>
    </row>
    <row r="2863" spans="2:2" x14ac:dyDescent="0.25">
      <c r="B2863" s="464" t="str">
        <f>IFERROR(IF('Quantities Report'!A2862="","",VALUE(SUBSTITUTE('Quantities Report'!A2862,"+",""))),"")</f>
        <v/>
      </c>
    </row>
    <row r="2864" spans="2:2" x14ac:dyDescent="0.25">
      <c r="B2864" s="464" t="str">
        <f>IFERROR(IF('Quantities Report'!A2863="","",VALUE(SUBSTITUTE('Quantities Report'!A2863,"+",""))),"")</f>
        <v/>
      </c>
    </row>
    <row r="2865" spans="2:2" x14ac:dyDescent="0.25">
      <c r="B2865" s="464" t="str">
        <f>IFERROR(IF('Quantities Report'!A2864="","",VALUE(SUBSTITUTE('Quantities Report'!A2864,"+",""))),"")</f>
        <v/>
      </c>
    </row>
    <row r="2866" spans="2:2" x14ac:dyDescent="0.25">
      <c r="B2866" s="464" t="str">
        <f>IFERROR(IF('Quantities Report'!A2865="","",VALUE(SUBSTITUTE('Quantities Report'!A2865,"+",""))),"")</f>
        <v/>
      </c>
    </row>
    <row r="2867" spans="2:2" x14ac:dyDescent="0.25">
      <c r="B2867" s="464" t="str">
        <f>IFERROR(IF('Quantities Report'!A2866="","",VALUE(SUBSTITUTE('Quantities Report'!A2866,"+",""))),"")</f>
        <v/>
      </c>
    </row>
    <row r="2868" spans="2:2" x14ac:dyDescent="0.25">
      <c r="B2868" s="464" t="str">
        <f>IFERROR(IF('Quantities Report'!A2867="","",VALUE(SUBSTITUTE('Quantities Report'!A2867,"+",""))),"")</f>
        <v/>
      </c>
    </row>
    <row r="2869" spans="2:2" x14ac:dyDescent="0.25">
      <c r="B2869" s="464" t="str">
        <f>IFERROR(IF('Quantities Report'!A2868="","",VALUE(SUBSTITUTE('Quantities Report'!A2868,"+",""))),"")</f>
        <v/>
      </c>
    </row>
    <row r="2870" spans="2:2" x14ac:dyDescent="0.25">
      <c r="B2870" s="464" t="str">
        <f>IFERROR(IF('Quantities Report'!A2869="","",VALUE(SUBSTITUTE('Quantities Report'!A2869,"+",""))),"")</f>
        <v/>
      </c>
    </row>
    <row r="2871" spans="2:2" x14ac:dyDescent="0.25">
      <c r="B2871" s="464" t="str">
        <f>IFERROR(IF('Quantities Report'!A2870="","",VALUE(SUBSTITUTE('Quantities Report'!A2870,"+",""))),"")</f>
        <v/>
      </c>
    </row>
    <row r="2872" spans="2:2" x14ac:dyDescent="0.25">
      <c r="B2872" s="464" t="str">
        <f>IFERROR(IF('Quantities Report'!A2871="","",VALUE(SUBSTITUTE('Quantities Report'!A2871,"+",""))),"")</f>
        <v/>
      </c>
    </row>
    <row r="2873" spans="2:2" x14ac:dyDescent="0.25">
      <c r="B2873" s="464" t="str">
        <f>IFERROR(IF('Quantities Report'!A2872="","",VALUE(SUBSTITUTE('Quantities Report'!A2872,"+",""))),"")</f>
        <v/>
      </c>
    </row>
    <row r="2874" spans="2:2" x14ac:dyDescent="0.25">
      <c r="B2874" s="464" t="str">
        <f>IFERROR(IF('Quantities Report'!A2873="","",VALUE(SUBSTITUTE('Quantities Report'!A2873,"+",""))),"")</f>
        <v/>
      </c>
    </row>
    <row r="2875" spans="2:2" x14ac:dyDescent="0.25">
      <c r="B2875" s="464" t="str">
        <f>IFERROR(IF('Quantities Report'!A2874="","",VALUE(SUBSTITUTE('Quantities Report'!A2874,"+",""))),"")</f>
        <v/>
      </c>
    </row>
    <row r="2876" spans="2:2" x14ac:dyDescent="0.25">
      <c r="B2876" s="464" t="str">
        <f>IFERROR(IF('Quantities Report'!A2875="","",VALUE(SUBSTITUTE('Quantities Report'!A2875,"+",""))),"")</f>
        <v/>
      </c>
    </row>
    <row r="2877" spans="2:2" x14ac:dyDescent="0.25">
      <c r="B2877" s="464" t="str">
        <f>IFERROR(IF('Quantities Report'!A2876="","",VALUE(SUBSTITUTE('Quantities Report'!A2876,"+",""))),"")</f>
        <v/>
      </c>
    </row>
    <row r="2878" spans="2:2" x14ac:dyDescent="0.25">
      <c r="B2878" s="464" t="str">
        <f>IFERROR(IF('Quantities Report'!A2877="","",VALUE(SUBSTITUTE('Quantities Report'!A2877,"+",""))),"")</f>
        <v/>
      </c>
    </row>
    <row r="2879" spans="2:2" x14ac:dyDescent="0.25">
      <c r="B2879" s="464" t="str">
        <f>IFERROR(IF('Quantities Report'!A2878="","",VALUE(SUBSTITUTE('Quantities Report'!A2878,"+",""))),"")</f>
        <v/>
      </c>
    </row>
    <row r="2880" spans="2:2" x14ac:dyDescent="0.25">
      <c r="B2880" s="464" t="str">
        <f>IFERROR(IF('Quantities Report'!A2879="","",VALUE(SUBSTITUTE('Quantities Report'!A2879,"+",""))),"")</f>
        <v/>
      </c>
    </row>
    <row r="2881" spans="2:2" x14ac:dyDescent="0.25">
      <c r="B2881" s="464" t="str">
        <f>IFERROR(IF('Quantities Report'!A2880="","",VALUE(SUBSTITUTE('Quantities Report'!A2880,"+",""))),"")</f>
        <v/>
      </c>
    </row>
    <row r="2882" spans="2:2" x14ac:dyDescent="0.25">
      <c r="B2882" s="464" t="str">
        <f>IFERROR(IF('Quantities Report'!A2881="","",VALUE(SUBSTITUTE('Quantities Report'!A2881,"+",""))),"")</f>
        <v/>
      </c>
    </row>
    <row r="2883" spans="2:2" x14ac:dyDescent="0.25">
      <c r="B2883" s="464" t="str">
        <f>IFERROR(IF('Quantities Report'!A2882="","",VALUE(SUBSTITUTE('Quantities Report'!A2882,"+",""))),"")</f>
        <v/>
      </c>
    </row>
    <row r="2884" spans="2:2" x14ac:dyDescent="0.25">
      <c r="B2884" s="464" t="str">
        <f>IFERROR(IF('Quantities Report'!A2883="","",VALUE(SUBSTITUTE('Quantities Report'!A2883,"+",""))),"")</f>
        <v/>
      </c>
    </row>
    <row r="2885" spans="2:2" x14ac:dyDescent="0.25">
      <c r="B2885" s="464" t="str">
        <f>IFERROR(IF('Quantities Report'!A2884="","",VALUE(SUBSTITUTE('Quantities Report'!A2884,"+",""))),"")</f>
        <v/>
      </c>
    </row>
    <row r="2886" spans="2:2" x14ac:dyDescent="0.25">
      <c r="B2886" s="464" t="str">
        <f>IFERROR(IF('Quantities Report'!A2885="","",VALUE(SUBSTITUTE('Quantities Report'!A2885,"+",""))),"")</f>
        <v/>
      </c>
    </row>
    <row r="2887" spans="2:2" x14ac:dyDescent="0.25">
      <c r="B2887" s="464" t="str">
        <f>IFERROR(IF('Quantities Report'!A2886="","",VALUE(SUBSTITUTE('Quantities Report'!A2886,"+",""))),"")</f>
        <v/>
      </c>
    </row>
    <row r="2888" spans="2:2" x14ac:dyDescent="0.25">
      <c r="B2888" s="464" t="str">
        <f>IFERROR(IF('Quantities Report'!A2887="","",VALUE(SUBSTITUTE('Quantities Report'!A2887,"+",""))),"")</f>
        <v/>
      </c>
    </row>
    <row r="2889" spans="2:2" x14ac:dyDescent="0.25">
      <c r="B2889" s="464" t="str">
        <f>IFERROR(IF('Quantities Report'!A2888="","",VALUE(SUBSTITUTE('Quantities Report'!A2888,"+",""))),"")</f>
        <v/>
      </c>
    </row>
    <row r="2890" spans="2:2" x14ac:dyDescent="0.25">
      <c r="B2890" s="464" t="str">
        <f>IFERROR(IF('Quantities Report'!A2889="","",VALUE(SUBSTITUTE('Quantities Report'!A2889,"+",""))),"")</f>
        <v/>
      </c>
    </row>
    <row r="2891" spans="2:2" x14ac:dyDescent="0.25">
      <c r="B2891" s="464" t="str">
        <f>IFERROR(IF('Quantities Report'!A2890="","",VALUE(SUBSTITUTE('Quantities Report'!A2890,"+",""))),"")</f>
        <v/>
      </c>
    </row>
    <row r="2892" spans="2:2" x14ac:dyDescent="0.25">
      <c r="B2892" s="464" t="str">
        <f>IFERROR(IF('Quantities Report'!A2891="","",VALUE(SUBSTITUTE('Quantities Report'!A2891,"+",""))),"")</f>
        <v/>
      </c>
    </row>
    <row r="2893" spans="2:2" x14ac:dyDescent="0.25">
      <c r="B2893" s="464" t="str">
        <f>IFERROR(IF('Quantities Report'!A2892="","",VALUE(SUBSTITUTE('Quantities Report'!A2892,"+",""))),"")</f>
        <v/>
      </c>
    </row>
    <row r="2894" spans="2:2" x14ac:dyDescent="0.25">
      <c r="B2894" s="464" t="str">
        <f>IFERROR(IF('Quantities Report'!A2893="","",VALUE(SUBSTITUTE('Quantities Report'!A2893,"+",""))),"")</f>
        <v/>
      </c>
    </row>
    <row r="2895" spans="2:2" x14ac:dyDescent="0.25">
      <c r="B2895" s="464" t="str">
        <f>IFERROR(IF('Quantities Report'!A2894="","",VALUE(SUBSTITUTE('Quantities Report'!A2894,"+",""))),"")</f>
        <v/>
      </c>
    </row>
    <row r="2896" spans="2:2" x14ac:dyDescent="0.25">
      <c r="B2896" s="464" t="str">
        <f>IFERROR(IF('Quantities Report'!A2895="","",VALUE(SUBSTITUTE('Quantities Report'!A2895,"+",""))),"")</f>
        <v/>
      </c>
    </row>
    <row r="2897" spans="2:2" x14ac:dyDescent="0.25">
      <c r="B2897" s="464" t="str">
        <f>IFERROR(IF('Quantities Report'!A2896="","",VALUE(SUBSTITUTE('Quantities Report'!A2896,"+",""))),"")</f>
        <v/>
      </c>
    </row>
    <row r="2898" spans="2:2" x14ac:dyDescent="0.25">
      <c r="B2898" s="464" t="str">
        <f>IFERROR(IF('Quantities Report'!A2897="","",VALUE(SUBSTITUTE('Quantities Report'!A2897,"+",""))),"")</f>
        <v/>
      </c>
    </row>
    <row r="2899" spans="2:2" x14ac:dyDescent="0.25">
      <c r="B2899" s="464" t="str">
        <f>IFERROR(IF('Quantities Report'!A2898="","",VALUE(SUBSTITUTE('Quantities Report'!A2898,"+",""))),"")</f>
        <v/>
      </c>
    </row>
    <row r="2900" spans="2:2" x14ac:dyDescent="0.25">
      <c r="B2900" s="464" t="str">
        <f>IFERROR(IF('Quantities Report'!A2899="","",VALUE(SUBSTITUTE('Quantities Report'!A2899,"+",""))),"")</f>
        <v/>
      </c>
    </row>
    <row r="2901" spans="2:2" x14ac:dyDescent="0.25">
      <c r="B2901" s="464" t="str">
        <f>IFERROR(IF('Quantities Report'!A2900="","",VALUE(SUBSTITUTE('Quantities Report'!A2900,"+",""))),"")</f>
        <v/>
      </c>
    </row>
    <row r="2902" spans="2:2" x14ac:dyDescent="0.25">
      <c r="B2902" s="464" t="str">
        <f>IFERROR(IF('Quantities Report'!A2901="","",VALUE(SUBSTITUTE('Quantities Report'!A2901,"+",""))),"")</f>
        <v/>
      </c>
    </row>
    <row r="2903" spans="2:2" x14ac:dyDescent="0.25">
      <c r="B2903" s="464" t="str">
        <f>IFERROR(IF('Quantities Report'!A2902="","",VALUE(SUBSTITUTE('Quantities Report'!A2902,"+",""))),"")</f>
        <v/>
      </c>
    </row>
    <row r="2904" spans="2:2" x14ac:dyDescent="0.25">
      <c r="B2904" s="464" t="str">
        <f>IFERROR(IF('Quantities Report'!A2903="","",VALUE(SUBSTITUTE('Quantities Report'!A2903,"+",""))),"")</f>
        <v/>
      </c>
    </row>
    <row r="2905" spans="2:2" x14ac:dyDescent="0.25">
      <c r="B2905" s="464" t="str">
        <f>IFERROR(IF('Quantities Report'!A2904="","",VALUE(SUBSTITUTE('Quantities Report'!A2904,"+",""))),"")</f>
        <v/>
      </c>
    </row>
    <row r="2906" spans="2:2" x14ac:dyDescent="0.25">
      <c r="B2906" s="464" t="str">
        <f>IFERROR(IF('Quantities Report'!A2905="","",VALUE(SUBSTITUTE('Quantities Report'!A2905,"+",""))),"")</f>
        <v/>
      </c>
    </row>
    <row r="2907" spans="2:2" x14ac:dyDescent="0.25">
      <c r="B2907" s="464" t="str">
        <f>IFERROR(IF('Quantities Report'!A2906="","",VALUE(SUBSTITUTE('Quantities Report'!A2906,"+",""))),"")</f>
        <v/>
      </c>
    </row>
    <row r="2908" spans="2:2" x14ac:dyDescent="0.25">
      <c r="B2908" s="464" t="str">
        <f>IFERROR(IF('Quantities Report'!A2907="","",VALUE(SUBSTITUTE('Quantities Report'!A2907,"+",""))),"")</f>
        <v/>
      </c>
    </row>
    <row r="2909" spans="2:2" x14ac:dyDescent="0.25">
      <c r="B2909" s="464" t="str">
        <f>IFERROR(IF('Quantities Report'!A2908="","",VALUE(SUBSTITUTE('Quantities Report'!A2908,"+",""))),"")</f>
        <v/>
      </c>
    </row>
    <row r="2910" spans="2:2" x14ac:dyDescent="0.25">
      <c r="B2910" s="464" t="str">
        <f>IFERROR(IF('Quantities Report'!A2909="","",VALUE(SUBSTITUTE('Quantities Report'!A2909,"+",""))),"")</f>
        <v/>
      </c>
    </row>
    <row r="2911" spans="2:2" x14ac:dyDescent="0.25">
      <c r="B2911" s="464" t="str">
        <f>IFERROR(IF('Quantities Report'!A2910="","",VALUE(SUBSTITUTE('Quantities Report'!A2910,"+",""))),"")</f>
        <v/>
      </c>
    </row>
    <row r="2912" spans="2:2" x14ac:dyDescent="0.25">
      <c r="B2912" s="464" t="str">
        <f>IFERROR(IF('Quantities Report'!A2911="","",VALUE(SUBSTITUTE('Quantities Report'!A2911,"+",""))),"")</f>
        <v/>
      </c>
    </row>
    <row r="2913" spans="2:2" x14ac:dyDescent="0.25">
      <c r="B2913" s="464" t="str">
        <f>IFERROR(IF('Quantities Report'!A2912="","",VALUE(SUBSTITUTE('Quantities Report'!A2912,"+",""))),"")</f>
        <v/>
      </c>
    </row>
    <row r="2914" spans="2:2" x14ac:dyDescent="0.25">
      <c r="B2914" s="464" t="str">
        <f>IFERROR(IF('Quantities Report'!A2913="","",VALUE(SUBSTITUTE('Quantities Report'!A2913,"+",""))),"")</f>
        <v/>
      </c>
    </row>
    <row r="2915" spans="2:2" x14ac:dyDescent="0.25">
      <c r="B2915" s="464" t="str">
        <f>IFERROR(IF('Quantities Report'!A2914="","",VALUE(SUBSTITUTE('Quantities Report'!A2914,"+",""))),"")</f>
        <v/>
      </c>
    </row>
    <row r="2916" spans="2:2" x14ac:dyDescent="0.25">
      <c r="B2916" s="464" t="str">
        <f>IFERROR(IF('Quantities Report'!A2915="","",VALUE(SUBSTITUTE('Quantities Report'!A2915,"+",""))),"")</f>
        <v/>
      </c>
    </row>
    <row r="2917" spans="2:2" x14ac:dyDescent="0.25">
      <c r="B2917" s="464" t="str">
        <f>IFERROR(IF('Quantities Report'!A2916="","",VALUE(SUBSTITUTE('Quantities Report'!A2916,"+",""))),"")</f>
        <v/>
      </c>
    </row>
    <row r="2918" spans="2:2" x14ac:dyDescent="0.25">
      <c r="B2918" s="464" t="str">
        <f>IFERROR(IF('Quantities Report'!A2917="","",VALUE(SUBSTITUTE('Quantities Report'!A2917,"+",""))),"")</f>
        <v/>
      </c>
    </row>
    <row r="2919" spans="2:2" x14ac:dyDescent="0.25">
      <c r="B2919" s="464" t="str">
        <f>IFERROR(IF('Quantities Report'!A2918="","",VALUE(SUBSTITUTE('Quantities Report'!A2918,"+",""))),"")</f>
        <v/>
      </c>
    </row>
    <row r="2920" spans="2:2" x14ac:dyDescent="0.25">
      <c r="B2920" s="464" t="str">
        <f>IFERROR(IF('Quantities Report'!A2919="","",VALUE(SUBSTITUTE('Quantities Report'!A2919,"+",""))),"")</f>
        <v/>
      </c>
    </row>
    <row r="2921" spans="2:2" x14ac:dyDescent="0.25">
      <c r="B2921" s="464" t="str">
        <f>IFERROR(IF('Quantities Report'!A2920="","",VALUE(SUBSTITUTE('Quantities Report'!A2920,"+",""))),"")</f>
        <v/>
      </c>
    </row>
    <row r="2922" spans="2:2" x14ac:dyDescent="0.25">
      <c r="B2922" s="464" t="str">
        <f>IFERROR(IF('Quantities Report'!A2921="","",VALUE(SUBSTITUTE('Quantities Report'!A2921,"+",""))),"")</f>
        <v/>
      </c>
    </row>
    <row r="2923" spans="2:2" x14ac:dyDescent="0.25">
      <c r="B2923" s="464" t="str">
        <f>IFERROR(IF('Quantities Report'!A2922="","",VALUE(SUBSTITUTE('Quantities Report'!A2922,"+",""))),"")</f>
        <v/>
      </c>
    </row>
    <row r="2924" spans="2:2" x14ac:dyDescent="0.25">
      <c r="B2924" s="464" t="str">
        <f>IFERROR(IF('Quantities Report'!A2923="","",VALUE(SUBSTITUTE('Quantities Report'!A2923,"+",""))),"")</f>
        <v/>
      </c>
    </row>
    <row r="2925" spans="2:2" x14ac:dyDescent="0.25">
      <c r="B2925" s="464" t="str">
        <f>IFERROR(IF('Quantities Report'!A2924="","",VALUE(SUBSTITUTE('Quantities Report'!A2924,"+",""))),"")</f>
        <v/>
      </c>
    </row>
    <row r="2926" spans="2:2" x14ac:dyDescent="0.25">
      <c r="B2926" s="464" t="str">
        <f>IFERROR(IF('Quantities Report'!A2925="","",VALUE(SUBSTITUTE('Quantities Report'!A2925,"+",""))),"")</f>
        <v/>
      </c>
    </row>
    <row r="2927" spans="2:2" x14ac:dyDescent="0.25">
      <c r="B2927" s="464" t="str">
        <f>IFERROR(IF('Quantities Report'!A2926="","",VALUE(SUBSTITUTE('Quantities Report'!A2926,"+",""))),"")</f>
        <v/>
      </c>
    </row>
    <row r="2928" spans="2:2" x14ac:dyDescent="0.25">
      <c r="B2928" s="464" t="str">
        <f>IFERROR(IF('Quantities Report'!A2927="","",VALUE(SUBSTITUTE('Quantities Report'!A2927,"+",""))),"")</f>
        <v/>
      </c>
    </row>
    <row r="2929" spans="2:2" x14ac:dyDescent="0.25">
      <c r="B2929" s="464" t="str">
        <f>IFERROR(IF('Quantities Report'!A2928="","",VALUE(SUBSTITUTE('Quantities Report'!A2928,"+",""))),"")</f>
        <v/>
      </c>
    </row>
    <row r="2930" spans="2:2" x14ac:dyDescent="0.25">
      <c r="B2930" s="464" t="str">
        <f>IFERROR(IF('Quantities Report'!A2929="","",VALUE(SUBSTITUTE('Quantities Report'!A2929,"+",""))),"")</f>
        <v/>
      </c>
    </row>
    <row r="2931" spans="2:2" x14ac:dyDescent="0.25">
      <c r="B2931" s="464" t="str">
        <f>IFERROR(IF('Quantities Report'!A2930="","",VALUE(SUBSTITUTE('Quantities Report'!A2930,"+",""))),"")</f>
        <v/>
      </c>
    </row>
    <row r="2932" spans="2:2" x14ac:dyDescent="0.25">
      <c r="B2932" s="464" t="str">
        <f>IFERROR(IF('Quantities Report'!A2931="","",VALUE(SUBSTITUTE('Quantities Report'!A2931,"+",""))),"")</f>
        <v/>
      </c>
    </row>
    <row r="2933" spans="2:2" x14ac:dyDescent="0.25">
      <c r="B2933" s="464" t="str">
        <f>IFERROR(IF('Quantities Report'!A2932="","",VALUE(SUBSTITUTE('Quantities Report'!A2932,"+",""))),"")</f>
        <v/>
      </c>
    </row>
    <row r="2934" spans="2:2" x14ac:dyDescent="0.25">
      <c r="B2934" s="464" t="str">
        <f>IFERROR(IF('Quantities Report'!A2933="","",VALUE(SUBSTITUTE('Quantities Report'!A2933,"+",""))),"")</f>
        <v/>
      </c>
    </row>
    <row r="2935" spans="2:2" x14ac:dyDescent="0.25">
      <c r="B2935" s="464" t="str">
        <f>IFERROR(IF('Quantities Report'!A2934="","",VALUE(SUBSTITUTE('Quantities Report'!A2934,"+",""))),"")</f>
        <v/>
      </c>
    </row>
    <row r="2936" spans="2:2" x14ac:dyDescent="0.25">
      <c r="B2936" s="464" t="str">
        <f>IFERROR(IF('Quantities Report'!A2935="","",VALUE(SUBSTITUTE('Quantities Report'!A2935,"+",""))),"")</f>
        <v/>
      </c>
    </row>
    <row r="2937" spans="2:2" x14ac:dyDescent="0.25">
      <c r="B2937" s="464" t="str">
        <f>IFERROR(IF('Quantities Report'!A2936="","",VALUE(SUBSTITUTE('Quantities Report'!A2936,"+",""))),"")</f>
        <v/>
      </c>
    </row>
    <row r="2938" spans="2:2" x14ac:dyDescent="0.25">
      <c r="B2938" s="464" t="str">
        <f>IFERROR(IF('Quantities Report'!A2937="","",VALUE(SUBSTITUTE('Quantities Report'!A2937,"+",""))),"")</f>
        <v/>
      </c>
    </row>
    <row r="2939" spans="2:2" x14ac:dyDescent="0.25">
      <c r="B2939" s="464" t="str">
        <f>IFERROR(IF('Quantities Report'!A2938="","",VALUE(SUBSTITUTE('Quantities Report'!A2938,"+",""))),"")</f>
        <v/>
      </c>
    </row>
    <row r="2940" spans="2:2" x14ac:dyDescent="0.25">
      <c r="B2940" s="464" t="str">
        <f>IFERROR(IF('Quantities Report'!A2939="","",VALUE(SUBSTITUTE('Quantities Report'!A2939,"+",""))),"")</f>
        <v/>
      </c>
    </row>
    <row r="2941" spans="2:2" x14ac:dyDescent="0.25">
      <c r="B2941" s="464" t="str">
        <f>IFERROR(IF('Quantities Report'!A2940="","",VALUE(SUBSTITUTE('Quantities Report'!A2940,"+",""))),"")</f>
        <v/>
      </c>
    </row>
    <row r="2942" spans="2:2" x14ac:dyDescent="0.25">
      <c r="B2942" s="464" t="str">
        <f>IFERROR(IF('Quantities Report'!A2941="","",VALUE(SUBSTITUTE('Quantities Report'!A2941,"+",""))),"")</f>
        <v/>
      </c>
    </row>
    <row r="2943" spans="2:2" x14ac:dyDescent="0.25">
      <c r="B2943" s="464" t="str">
        <f>IFERROR(IF('Quantities Report'!A2942="","",VALUE(SUBSTITUTE('Quantities Report'!A2942,"+",""))),"")</f>
        <v/>
      </c>
    </row>
    <row r="2944" spans="2:2" x14ac:dyDescent="0.25">
      <c r="B2944" s="464" t="str">
        <f>IFERROR(IF('Quantities Report'!A2943="","",VALUE(SUBSTITUTE('Quantities Report'!A2943,"+",""))),"")</f>
        <v/>
      </c>
    </row>
    <row r="2945" spans="2:2" x14ac:dyDescent="0.25">
      <c r="B2945" s="464" t="str">
        <f>IFERROR(IF('Quantities Report'!A2944="","",VALUE(SUBSTITUTE('Quantities Report'!A2944,"+",""))),"")</f>
        <v/>
      </c>
    </row>
    <row r="2946" spans="2:2" x14ac:dyDescent="0.25">
      <c r="B2946" s="464" t="str">
        <f>IFERROR(IF('Quantities Report'!A2945="","",VALUE(SUBSTITUTE('Quantities Report'!A2945,"+",""))),"")</f>
        <v/>
      </c>
    </row>
    <row r="2947" spans="2:2" x14ac:dyDescent="0.25">
      <c r="B2947" s="464" t="str">
        <f>IFERROR(IF('Quantities Report'!A2946="","",VALUE(SUBSTITUTE('Quantities Report'!A2946,"+",""))),"")</f>
        <v/>
      </c>
    </row>
    <row r="2948" spans="2:2" x14ac:dyDescent="0.25">
      <c r="B2948" s="464" t="str">
        <f>IFERROR(IF('Quantities Report'!A2947="","",VALUE(SUBSTITUTE('Quantities Report'!A2947,"+",""))),"")</f>
        <v/>
      </c>
    </row>
    <row r="2949" spans="2:2" x14ac:dyDescent="0.25">
      <c r="B2949" s="464" t="str">
        <f>IFERROR(IF('Quantities Report'!A2948="","",VALUE(SUBSTITUTE('Quantities Report'!A2948,"+",""))),"")</f>
        <v/>
      </c>
    </row>
    <row r="2950" spans="2:2" x14ac:dyDescent="0.25">
      <c r="B2950" s="464" t="str">
        <f>IFERROR(IF('Quantities Report'!A2949="","",VALUE(SUBSTITUTE('Quantities Report'!A2949,"+",""))),"")</f>
        <v/>
      </c>
    </row>
    <row r="2951" spans="2:2" x14ac:dyDescent="0.25">
      <c r="B2951" s="464" t="str">
        <f>IFERROR(IF('Quantities Report'!A2950="","",VALUE(SUBSTITUTE('Quantities Report'!A2950,"+",""))),"")</f>
        <v/>
      </c>
    </row>
    <row r="2952" spans="2:2" x14ac:dyDescent="0.25">
      <c r="B2952" s="464" t="str">
        <f>IFERROR(IF('Quantities Report'!A2951="","",VALUE(SUBSTITUTE('Quantities Report'!A2951,"+",""))),"")</f>
        <v/>
      </c>
    </row>
    <row r="2953" spans="2:2" x14ac:dyDescent="0.25">
      <c r="B2953" s="464" t="str">
        <f>IFERROR(IF('Quantities Report'!A2952="","",VALUE(SUBSTITUTE('Quantities Report'!A2952,"+",""))),"")</f>
        <v/>
      </c>
    </row>
    <row r="2954" spans="2:2" x14ac:dyDescent="0.25">
      <c r="B2954" s="464" t="str">
        <f>IFERROR(IF('Quantities Report'!A2953="","",VALUE(SUBSTITUTE('Quantities Report'!A2953,"+",""))),"")</f>
        <v/>
      </c>
    </row>
    <row r="2955" spans="2:2" x14ac:dyDescent="0.25">
      <c r="B2955" s="464" t="str">
        <f>IFERROR(IF('Quantities Report'!A2954="","",VALUE(SUBSTITUTE('Quantities Report'!A2954,"+",""))),"")</f>
        <v/>
      </c>
    </row>
    <row r="2956" spans="2:2" x14ac:dyDescent="0.25">
      <c r="B2956" s="464" t="str">
        <f>IFERROR(IF('Quantities Report'!A2955="","",VALUE(SUBSTITUTE('Quantities Report'!A2955,"+",""))),"")</f>
        <v/>
      </c>
    </row>
    <row r="2957" spans="2:2" x14ac:dyDescent="0.25">
      <c r="B2957" s="464" t="str">
        <f>IFERROR(IF('Quantities Report'!A2956="","",VALUE(SUBSTITUTE('Quantities Report'!A2956,"+",""))),"")</f>
        <v/>
      </c>
    </row>
    <row r="2958" spans="2:2" x14ac:dyDescent="0.25">
      <c r="B2958" s="464" t="str">
        <f>IFERROR(IF('Quantities Report'!A2957="","",VALUE(SUBSTITUTE('Quantities Report'!A2957,"+",""))),"")</f>
        <v/>
      </c>
    </row>
    <row r="2959" spans="2:2" x14ac:dyDescent="0.25">
      <c r="B2959" s="464" t="str">
        <f>IFERROR(IF('Quantities Report'!A2958="","",VALUE(SUBSTITUTE('Quantities Report'!A2958,"+",""))),"")</f>
        <v/>
      </c>
    </row>
    <row r="2960" spans="2:2" x14ac:dyDescent="0.25">
      <c r="B2960" s="464" t="str">
        <f>IFERROR(IF('Quantities Report'!A2959="","",VALUE(SUBSTITUTE('Quantities Report'!A2959,"+",""))),"")</f>
        <v/>
      </c>
    </row>
    <row r="2961" spans="2:2" x14ac:dyDescent="0.25">
      <c r="B2961" s="464" t="str">
        <f>IFERROR(IF('Quantities Report'!A2960="","",VALUE(SUBSTITUTE('Quantities Report'!A2960,"+",""))),"")</f>
        <v/>
      </c>
    </row>
    <row r="2962" spans="2:2" x14ac:dyDescent="0.25">
      <c r="B2962" s="464" t="str">
        <f>IFERROR(IF('Quantities Report'!A2961="","",VALUE(SUBSTITUTE('Quantities Report'!A2961,"+",""))),"")</f>
        <v/>
      </c>
    </row>
    <row r="2963" spans="2:2" x14ac:dyDescent="0.25">
      <c r="B2963" s="464" t="str">
        <f>IFERROR(IF('Quantities Report'!A2962="","",VALUE(SUBSTITUTE('Quantities Report'!A2962,"+",""))),"")</f>
        <v/>
      </c>
    </row>
    <row r="2964" spans="2:2" x14ac:dyDescent="0.25">
      <c r="B2964" s="464" t="str">
        <f>IFERROR(IF('Quantities Report'!A2963="","",VALUE(SUBSTITUTE('Quantities Report'!A2963,"+",""))),"")</f>
        <v/>
      </c>
    </row>
    <row r="2965" spans="2:2" x14ac:dyDescent="0.25">
      <c r="B2965" s="464" t="str">
        <f>IFERROR(IF('Quantities Report'!A2964="","",VALUE(SUBSTITUTE('Quantities Report'!A2964,"+",""))),"")</f>
        <v/>
      </c>
    </row>
    <row r="2966" spans="2:2" x14ac:dyDescent="0.25">
      <c r="B2966" s="464" t="str">
        <f>IFERROR(IF('Quantities Report'!A2965="","",VALUE(SUBSTITUTE('Quantities Report'!A2965,"+",""))),"")</f>
        <v/>
      </c>
    </row>
    <row r="2967" spans="2:2" x14ac:dyDescent="0.25">
      <c r="B2967" s="464" t="str">
        <f>IFERROR(IF('Quantities Report'!A2966="","",VALUE(SUBSTITUTE('Quantities Report'!A2966,"+",""))),"")</f>
        <v/>
      </c>
    </row>
    <row r="2968" spans="2:2" x14ac:dyDescent="0.25">
      <c r="B2968" s="464" t="str">
        <f>IFERROR(IF('Quantities Report'!A2967="","",VALUE(SUBSTITUTE('Quantities Report'!A2967,"+",""))),"")</f>
        <v/>
      </c>
    </row>
    <row r="2969" spans="2:2" x14ac:dyDescent="0.25">
      <c r="B2969" s="464" t="str">
        <f>IFERROR(IF('Quantities Report'!A2968="","",VALUE(SUBSTITUTE('Quantities Report'!A2968,"+",""))),"")</f>
        <v/>
      </c>
    </row>
    <row r="2970" spans="2:2" x14ac:dyDescent="0.25">
      <c r="B2970" s="464" t="str">
        <f>IFERROR(IF('Quantities Report'!A2969="","",VALUE(SUBSTITUTE('Quantities Report'!A2969,"+",""))),"")</f>
        <v/>
      </c>
    </row>
    <row r="2971" spans="2:2" x14ac:dyDescent="0.25">
      <c r="B2971" s="464" t="str">
        <f>IFERROR(IF('Quantities Report'!A2970="","",VALUE(SUBSTITUTE('Quantities Report'!A2970,"+",""))),"")</f>
        <v/>
      </c>
    </row>
    <row r="2972" spans="2:2" x14ac:dyDescent="0.25">
      <c r="B2972" s="464" t="str">
        <f>IFERROR(IF('Quantities Report'!A2971="","",VALUE(SUBSTITUTE('Quantities Report'!A2971,"+",""))),"")</f>
        <v/>
      </c>
    </row>
    <row r="2973" spans="2:2" x14ac:dyDescent="0.25">
      <c r="B2973" s="464" t="str">
        <f>IFERROR(IF('Quantities Report'!A2972="","",VALUE(SUBSTITUTE('Quantities Report'!A2972,"+",""))),"")</f>
        <v/>
      </c>
    </row>
    <row r="2974" spans="2:2" x14ac:dyDescent="0.25">
      <c r="B2974" s="464" t="str">
        <f>IFERROR(IF('Quantities Report'!A2973="","",VALUE(SUBSTITUTE('Quantities Report'!A2973,"+",""))),"")</f>
        <v/>
      </c>
    </row>
    <row r="2975" spans="2:2" x14ac:dyDescent="0.25">
      <c r="B2975" s="464" t="str">
        <f>IFERROR(IF('Quantities Report'!A2974="","",VALUE(SUBSTITUTE('Quantities Report'!A2974,"+",""))),"")</f>
        <v/>
      </c>
    </row>
    <row r="2976" spans="2:2" x14ac:dyDescent="0.25">
      <c r="B2976" s="464" t="str">
        <f>IFERROR(IF('Quantities Report'!A2975="","",VALUE(SUBSTITUTE('Quantities Report'!A2975,"+",""))),"")</f>
        <v/>
      </c>
    </row>
    <row r="2977" spans="2:2" x14ac:dyDescent="0.25">
      <c r="B2977" s="464" t="str">
        <f>IFERROR(IF('Quantities Report'!A2976="","",VALUE(SUBSTITUTE('Quantities Report'!A2976,"+",""))),"")</f>
        <v/>
      </c>
    </row>
    <row r="2978" spans="2:2" x14ac:dyDescent="0.25">
      <c r="B2978" s="464" t="str">
        <f>IFERROR(IF('Quantities Report'!A2977="","",VALUE(SUBSTITUTE('Quantities Report'!A2977,"+",""))),"")</f>
        <v/>
      </c>
    </row>
    <row r="2979" spans="2:2" x14ac:dyDescent="0.25">
      <c r="B2979" s="464" t="str">
        <f>IFERROR(IF('Quantities Report'!A2978="","",VALUE(SUBSTITUTE('Quantities Report'!A2978,"+",""))),"")</f>
        <v/>
      </c>
    </row>
    <row r="2980" spans="2:2" x14ac:dyDescent="0.25">
      <c r="B2980" s="464" t="str">
        <f>IFERROR(IF('Quantities Report'!A2979="","",VALUE(SUBSTITUTE('Quantities Report'!A2979,"+",""))),"")</f>
        <v/>
      </c>
    </row>
    <row r="2981" spans="2:2" x14ac:dyDescent="0.25">
      <c r="B2981" s="464" t="str">
        <f>IFERROR(IF('Quantities Report'!A2980="","",VALUE(SUBSTITUTE('Quantities Report'!A2980,"+",""))),"")</f>
        <v/>
      </c>
    </row>
    <row r="2982" spans="2:2" x14ac:dyDescent="0.25">
      <c r="B2982" s="464" t="str">
        <f>IFERROR(IF('Quantities Report'!A2981="","",VALUE(SUBSTITUTE('Quantities Report'!A2981,"+",""))),"")</f>
        <v/>
      </c>
    </row>
    <row r="2983" spans="2:2" x14ac:dyDescent="0.25">
      <c r="B2983" s="464" t="str">
        <f>IFERROR(IF('Quantities Report'!A2982="","",VALUE(SUBSTITUTE('Quantities Report'!A2982,"+",""))),"")</f>
        <v/>
      </c>
    </row>
    <row r="2984" spans="2:2" x14ac:dyDescent="0.25">
      <c r="B2984" s="464" t="str">
        <f>IFERROR(IF('Quantities Report'!A2983="","",VALUE(SUBSTITUTE('Quantities Report'!A2983,"+",""))),"")</f>
        <v/>
      </c>
    </row>
    <row r="2985" spans="2:2" x14ac:dyDescent="0.25">
      <c r="B2985" s="464" t="str">
        <f>IFERROR(IF('Quantities Report'!A2984="","",VALUE(SUBSTITUTE('Quantities Report'!A2984,"+",""))),"")</f>
        <v/>
      </c>
    </row>
    <row r="2986" spans="2:2" x14ac:dyDescent="0.25">
      <c r="B2986" s="464" t="str">
        <f>IFERROR(IF('Quantities Report'!A2985="","",VALUE(SUBSTITUTE('Quantities Report'!A2985,"+",""))),"")</f>
        <v/>
      </c>
    </row>
    <row r="2987" spans="2:2" x14ac:dyDescent="0.25">
      <c r="B2987" s="464" t="str">
        <f>IFERROR(IF('Quantities Report'!A2986="","",VALUE(SUBSTITUTE('Quantities Report'!A2986,"+",""))),"")</f>
        <v/>
      </c>
    </row>
    <row r="2988" spans="2:2" x14ac:dyDescent="0.25">
      <c r="B2988" s="464" t="str">
        <f>IFERROR(IF('Quantities Report'!A2987="","",VALUE(SUBSTITUTE('Quantities Report'!A2987,"+",""))),"")</f>
        <v/>
      </c>
    </row>
    <row r="2989" spans="2:2" x14ac:dyDescent="0.25">
      <c r="B2989" s="464" t="str">
        <f>IFERROR(IF('Quantities Report'!A2988="","",VALUE(SUBSTITUTE('Quantities Report'!A2988,"+",""))),"")</f>
        <v/>
      </c>
    </row>
    <row r="2990" spans="2:2" x14ac:dyDescent="0.25">
      <c r="B2990" s="464" t="str">
        <f>IFERROR(IF('Quantities Report'!A2989="","",VALUE(SUBSTITUTE('Quantities Report'!A2989,"+",""))),"")</f>
        <v/>
      </c>
    </row>
    <row r="2991" spans="2:2" x14ac:dyDescent="0.25">
      <c r="B2991" s="464" t="str">
        <f>IFERROR(IF('Quantities Report'!A2990="","",VALUE(SUBSTITUTE('Quantities Report'!A2990,"+",""))),"")</f>
        <v/>
      </c>
    </row>
    <row r="2992" spans="2:2" x14ac:dyDescent="0.25">
      <c r="B2992" s="464" t="str">
        <f>IFERROR(IF('Quantities Report'!A2991="","",VALUE(SUBSTITUTE('Quantities Report'!A2991,"+",""))),"")</f>
        <v/>
      </c>
    </row>
    <row r="2993" spans="2:2" x14ac:dyDescent="0.25">
      <c r="B2993" s="464" t="str">
        <f>IFERROR(IF('Quantities Report'!A2992="","",VALUE(SUBSTITUTE('Quantities Report'!A2992,"+",""))),"")</f>
        <v/>
      </c>
    </row>
    <row r="2994" spans="2:2" x14ac:dyDescent="0.25">
      <c r="B2994" s="464" t="str">
        <f>IFERROR(IF('Quantities Report'!A2993="","",VALUE(SUBSTITUTE('Quantities Report'!A2993,"+",""))),"")</f>
        <v/>
      </c>
    </row>
    <row r="2995" spans="2:2" x14ac:dyDescent="0.25">
      <c r="B2995" s="464" t="str">
        <f>IFERROR(IF('Quantities Report'!A2994="","",VALUE(SUBSTITUTE('Quantities Report'!A2994,"+",""))),"")</f>
        <v/>
      </c>
    </row>
    <row r="2996" spans="2:2" x14ac:dyDescent="0.25">
      <c r="B2996" s="464" t="str">
        <f>IFERROR(IF('Quantities Report'!A2995="","",VALUE(SUBSTITUTE('Quantities Report'!A2995,"+",""))),"")</f>
        <v/>
      </c>
    </row>
    <row r="2997" spans="2:2" x14ac:dyDescent="0.25">
      <c r="B2997" s="464" t="str">
        <f>IFERROR(IF('Quantities Report'!A2996="","",VALUE(SUBSTITUTE('Quantities Report'!A2996,"+",""))),"")</f>
        <v/>
      </c>
    </row>
    <row r="2998" spans="2:2" x14ac:dyDescent="0.25">
      <c r="B2998" s="464" t="str">
        <f>IFERROR(IF('Quantities Report'!A2997="","",VALUE(SUBSTITUTE('Quantities Report'!A2997,"+",""))),"")</f>
        <v/>
      </c>
    </row>
    <row r="2999" spans="2:2" x14ac:dyDescent="0.25">
      <c r="B2999" s="464" t="str">
        <f>IFERROR(IF('Quantities Report'!A2998="","",VALUE(SUBSTITUTE('Quantities Report'!A2998,"+",""))),"")</f>
        <v/>
      </c>
    </row>
    <row r="3000" spans="2:2" x14ac:dyDescent="0.25">
      <c r="B3000" s="559" t="str">
        <f>IFERROR(IF('Quantities Report'!A2999="","",VALUE(SUBSTITUTE('Quantities Report'!A2999,"+",""))),"")</f>
        <v/>
      </c>
    </row>
    <row r="3001" spans="2:2" ht="15.75" thickBot="1" x14ac:dyDescent="0.3">
      <c r="B3001" s="556" t="str">
        <f>IFERROR(IF('Quantities Report'!A3000="","",VALUE(SUBSTITUTE('Quantities Report'!A3000,"+",""))),"")</f>
        <v/>
      </c>
    </row>
  </sheetData>
  <mergeCells count="5">
    <mergeCell ref="B1:B2"/>
    <mergeCell ref="D1:D2"/>
    <mergeCell ref="F1:H1"/>
    <mergeCell ref="F2:H2"/>
    <mergeCell ref="L1:R3"/>
  </mergeCells>
  <conditionalFormatting sqref="J3">
    <cfRule type="cellIs" dxfId="18" priority="2" operator="greaterThan">
      <formula>1000</formula>
    </cfRule>
  </conditionalFormatting>
  <conditionalFormatting sqref="L1">
    <cfRule type="expression" dxfId="17" priority="1">
      <formula>$J$3&gt;1000</formula>
    </cfRule>
  </conditionalFormatting>
  <pageMargins left="0.75" right="0.75" top="1" bottom="1" header="0.5" footer="0.5"/>
  <pageSetup scale="7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P62"/>
  <sheetViews>
    <sheetView topLeftCell="A8" workbookViewId="0">
      <selection activeCell="C3" sqref="C3"/>
    </sheetView>
  </sheetViews>
  <sheetFormatPr defaultRowHeight="15" x14ac:dyDescent="0.25"/>
  <cols>
    <col min="1" max="1" width="23.5703125" bestFit="1" customWidth="1"/>
    <col min="2" max="2" width="12" style="218" bestFit="1" customWidth="1"/>
    <col min="3" max="3" width="14" style="84" bestFit="1" customWidth="1"/>
    <col min="4" max="4" width="14.140625" style="84" customWidth="1"/>
    <col min="5" max="5" width="14" style="84" customWidth="1"/>
    <col min="6" max="9" width="14.140625" style="84" customWidth="1"/>
    <col min="10" max="11" width="14.5703125" style="84" customWidth="1"/>
    <col min="12" max="12" width="14" style="84" customWidth="1"/>
    <col min="13" max="13" width="15" style="84" bestFit="1" customWidth="1"/>
    <col min="14" max="14" width="15.42578125" style="213" bestFit="1" customWidth="1"/>
    <col min="15" max="16" width="14.140625" style="84" customWidth="1"/>
    <col min="17" max="17" width="14" style="84" customWidth="1"/>
    <col min="18" max="18" width="14.140625" style="84" customWidth="1"/>
    <col min="19" max="21" width="14" style="84" customWidth="1"/>
    <col min="22" max="22" width="14.7109375" style="84" customWidth="1"/>
    <col min="23" max="23" width="14.5703125" style="84" customWidth="1"/>
    <col min="24" max="34" width="14" style="84" customWidth="1"/>
    <col min="35" max="35" width="15.85546875" style="84" customWidth="1"/>
    <col min="36" max="36" width="14.28515625" style="84" customWidth="1"/>
    <col min="37" max="37" width="11.28515625" style="84" bestFit="1" customWidth="1"/>
    <col min="38" max="38" width="13.7109375" style="84" customWidth="1"/>
    <col min="39" max="39" width="13" style="84" customWidth="1"/>
    <col min="40" max="40" width="12.85546875" style="84" customWidth="1"/>
    <col min="41" max="41" width="14.7109375" style="84" customWidth="1"/>
    <col min="42" max="42" width="13.85546875" style="84" bestFit="1" customWidth="1"/>
  </cols>
  <sheetData>
    <row r="1" spans="1:42" s="84" customFormat="1" ht="15.75" thickBot="1" x14ac:dyDescent="0.3">
      <c r="B1" s="218"/>
      <c r="F1" s="305" t="s">
        <v>110</v>
      </c>
      <c r="R1" s="305" t="s">
        <v>110</v>
      </c>
    </row>
    <row r="2" spans="1:42" s="84" customFormat="1" ht="31.5" thickTop="1" thickBot="1" x14ac:dyDescent="0.3">
      <c r="B2" s="532"/>
      <c r="C2" s="554" t="s">
        <v>285</v>
      </c>
      <c r="F2" s="449"/>
      <c r="N2" s="549"/>
      <c r="O2" s="554" t="s">
        <v>287</v>
      </c>
      <c r="R2" s="449"/>
    </row>
    <row r="3" spans="1:42" s="84" customFormat="1" ht="15.75" thickTop="1" x14ac:dyDescent="0.25">
      <c r="B3" s="550" t="s">
        <v>289</v>
      </c>
      <c r="C3" s="551">
        <f>SUMIFS('Data Sorting'!$C:$C,'Data Sorting'!$A:$A,"End of Project",'Data Sorting'!$B:$B,Grading!C2)</f>
        <v>0</v>
      </c>
      <c r="F3" s="449"/>
      <c r="N3" s="549"/>
      <c r="O3" s="551">
        <f>SUMIFS('Data Sorting'!$C:$C,'Data Sorting'!$A:$A,"End of Project",'Data Sorting'!$B:$B,Grading!O2)</f>
        <v>0</v>
      </c>
      <c r="R3" s="449"/>
    </row>
    <row r="4" spans="1:42" s="84" customFormat="1" x14ac:dyDescent="0.25">
      <c r="B4" s="550" t="s">
        <v>288</v>
      </c>
      <c r="C4" s="552">
        <f>C7-C3</f>
        <v>0</v>
      </c>
      <c r="F4" s="449"/>
      <c r="N4" s="549"/>
      <c r="O4" s="552">
        <f>O7-O3</f>
        <v>0</v>
      </c>
      <c r="R4" s="449"/>
    </row>
    <row r="5" spans="1:42" s="84" customFormat="1" x14ac:dyDescent="0.25">
      <c r="B5" s="550" t="s">
        <v>286</v>
      </c>
      <c r="C5" s="553" t="str">
        <f>IFERROR(C4/C7,"N.A.")</f>
        <v>N.A.</v>
      </c>
      <c r="F5" s="449"/>
      <c r="N5" s="549"/>
      <c r="O5" s="553" t="str">
        <f>IFERROR(O4/O7,"N.A.")</f>
        <v>N.A.</v>
      </c>
      <c r="R5" s="449"/>
    </row>
    <row r="6" spans="1:42" ht="15.75" thickBot="1" x14ac:dyDescent="0.3">
      <c r="N6" s="84"/>
    </row>
    <row r="7" spans="1:42" s="211" customFormat="1" ht="16.5" thickTop="1" thickBot="1" x14ac:dyDescent="0.3">
      <c r="A7" s="210" t="s">
        <v>0</v>
      </c>
      <c r="B7" s="210"/>
      <c r="C7" s="209">
        <f>SUM(C12:C62)</f>
        <v>0</v>
      </c>
      <c r="D7" s="209">
        <f t="shared" ref="D7:L7" si="0">SUM(D12:D62)</f>
        <v>0</v>
      </c>
      <c r="E7" s="209">
        <f t="shared" si="0"/>
        <v>0</v>
      </c>
      <c r="F7" s="209">
        <f t="shared" si="0"/>
        <v>0</v>
      </c>
      <c r="G7" s="209">
        <f t="shared" si="0"/>
        <v>0</v>
      </c>
      <c r="H7" s="209">
        <f t="shared" si="0"/>
        <v>0</v>
      </c>
      <c r="I7" s="209">
        <f t="shared" si="0"/>
        <v>0</v>
      </c>
      <c r="J7" s="209">
        <f t="shared" si="0"/>
        <v>0</v>
      </c>
      <c r="K7" s="209">
        <f t="shared" si="0"/>
        <v>0</v>
      </c>
      <c r="L7" s="209">
        <f t="shared" si="0"/>
        <v>0</v>
      </c>
      <c r="M7" s="237"/>
      <c r="N7" s="209">
        <f t="shared" ref="N7:AM7" si="1">SUM(N12:N62)</f>
        <v>0</v>
      </c>
      <c r="O7" s="209">
        <f t="shared" si="1"/>
        <v>0</v>
      </c>
      <c r="P7" s="209">
        <f t="shared" si="1"/>
        <v>0</v>
      </c>
      <c r="Q7" s="209">
        <f t="shared" si="1"/>
        <v>0</v>
      </c>
      <c r="R7" s="209">
        <f t="shared" si="1"/>
        <v>0</v>
      </c>
      <c r="S7" s="238">
        <f t="shared" si="1"/>
        <v>0</v>
      </c>
      <c r="T7" s="238">
        <f t="shared" si="1"/>
        <v>0</v>
      </c>
      <c r="U7" s="238">
        <f t="shared" si="1"/>
        <v>0</v>
      </c>
      <c r="V7" s="238">
        <f t="shared" si="1"/>
        <v>0</v>
      </c>
      <c r="W7" s="238">
        <f t="shared" si="1"/>
        <v>0</v>
      </c>
      <c r="X7" s="238">
        <f t="shared" si="1"/>
        <v>0</v>
      </c>
      <c r="Y7" s="238">
        <f t="shared" si="1"/>
        <v>0</v>
      </c>
      <c r="Z7" s="238">
        <f t="shared" si="1"/>
        <v>0</v>
      </c>
      <c r="AA7" s="238">
        <f t="shared" si="1"/>
        <v>0</v>
      </c>
      <c r="AB7" s="238">
        <f t="shared" si="1"/>
        <v>0</v>
      </c>
      <c r="AC7" s="238">
        <f t="shared" si="1"/>
        <v>0</v>
      </c>
      <c r="AD7" s="238">
        <f t="shared" si="1"/>
        <v>0</v>
      </c>
      <c r="AE7" s="238">
        <f t="shared" si="1"/>
        <v>0</v>
      </c>
      <c r="AF7" s="238">
        <f t="shared" si="1"/>
        <v>0</v>
      </c>
      <c r="AG7" s="238">
        <f t="shared" si="1"/>
        <v>0</v>
      </c>
      <c r="AH7" s="238">
        <f t="shared" si="1"/>
        <v>0</v>
      </c>
      <c r="AI7" s="238">
        <f t="shared" si="1"/>
        <v>0</v>
      </c>
      <c r="AJ7" s="238">
        <f t="shared" si="1"/>
        <v>0</v>
      </c>
      <c r="AK7" s="238">
        <f t="shared" si="1"/>
        <v>0</v>
      </c>
      <c r="AL7" s="238">
        <f t="shared" si="1"/>
        <v>0</v>
      </c>
      <c r="AM7" s="238">
        <f t="shared" si="1"/>
        <v>0</v>
      </c>
      <c r="AN7" s="209">
        <f>AVERAGE(AN12:AN216)</f>
        <v>0.89999999999999913</v>
      </c>
      <c r="AO7" s="209">
        <f>SUM(AO12:AO62)</f>
        <v>0</v>
      </c>
      <c r="AP7" s="240"/>
    </row>
    <row r="8" spans="1:42" s="207" customFormat="1" ht="22.5" customHeight="1" thickTop="1" thickBot="1" x14ac:dyDescent="0.3">
      <c r="A8" s="447"/>
      <c r="B8" s="448"/>
      <c r="C8" s="612" t="s">
        <v>95</v>
      </c>
      <c r="D8" s="613"/>
      <c r="E8" s="614"/>
      <c r="F8" s="452" t="s">
        <v>40</v>
      </c>
      <c r="G8" s="612" t="s">
        <v>96</v>
      </c>
      <c r="H8" s="613"/>
      <c r="I8" s="614"/>
      <c r="J8" s="612" t="s">
        <v>100</v>
      </c>
      <c r="K8" s="613"/>
      <c r="L8" s="614"/>
      <c r="M8" s="603" t="s">
        <v>85</v>
      </c>
      <c r="N8" s="601" t="s">
        <v>104</v>
      </c>
      <c r="O8" s="615" t="s">
        <v>76</v>
      </c>
      <c r="P8" s="616"/>
      <c r="Q8" s="616"/>
      <c r="R8" s="617"/>
      <c r="S8" s="605" t="s">
        <v>227</v>
      </c>
      <c r="T8" s="606"/>
      <c r="U8" s="606"/>
      <c r="V8" s="606"/>
      <c r="W8" s="606"/>
      <c r="X8" s="606"/>
      <c r="Y8" s="606"/>
      <c r="Z8" s="606"/>
      <c r="AA8" s="606"/>
      <c r="AB8" s="606"/>
      <c r="AC8" s="606"/>
      <c r="AD8" s="606"/>
      <c r="AE8" s="606"/>
      <c r="AF8" s="606"/>
      <c r="AG8" s="606"/>
      <c r="AH8" s="607"/>
      <c r="AI8" s="603" t="s">
        <v>66</v>
      </c>
      <c r="AJ8" s="601" t="s">
        <v>119</v>
      </c>
      <c r="AK8" s="601" t="s">
        <v>67</v>
      </c>
      <c r="AL8" s="601" t="s">
        <v>68</v>
      </c>
      <c r="AM8" s="601" t="s">
        <v>237</v>
      </c>
      <c r="AN8" s="601" t="s">
        <v>120</v>
      </c>
      <c r="AO8" s="601" t="s">
        <v>238</v>
      </c>
      <c r="AP8" s="601" t="s">
        <v>69</v>
      </c>
    </row>
    <row r="9" spans="1:42" s="241" customFormat="1" ht="162" customHeight="1" thickBot="1" x14ac:dyDescent="0.3">
      <c r="A9" s="449"/>
      <c r="B9" s="450"/>
      <c r="C9" s="453" t="s">
        <v>111</v>
      </c>
      <c r="D9" s="453" t="s">
        <v>231</v>
      </c>
      <c r="E9" s="229" t="s">
        <v>94</v>
      </c>
      <c r="F9" s="230" t="s">
        <v>93</v>
      </c>
      <c r="G9" s="453" t="s">
        <v>97</v>
      </c>
      <c r="H9" s="229" t="s">
        <v>98</v>
      </c>
      <c r="I9" s="453" t="s">
        <v>99</v>
      </c>
      <c r="J9" s="453" t="s">
        <v>101</v>
      </c>
      <c r="K9" s="453" t="s">
        <v>102</v>
      </c>
      <c r="L9" s="453" t="s">
        <v>103</v>
      </c>
      <c r="M9" s="608"/>
      <c r="N9" s="610"/>
      <c r="O9" s="453" t="s">
        <v>112</v>
      </c>
      <c r="P9" s="453" t="s">
        <v>123</v>
      </c>
      <c r="Q9" s="233" t="s">
        <v>94</v>
      </c>
      <c r="R9" s="230" t="s">
        <v>168</v>
      </c>
      <c r="S9" s="454" t="s">
        <v>214</v>
      </c>
      <c r="T9" s="454" t="s">
        <v>105</v>
      </c>
      <c r="U9" s="454" t="s">
        <v>215</v>
      </c>
      <c r="V9" s="454" t="s">
        <v>106</v>
      </c>
      <c r="W9" s="454" t="s">
        <v>107</v>
      </c>
      <c r="X9" s="454" t="s">
        <v>108</v>
      </c>
      <c r="Y9" s="454" t="s">
        <v>216</v>
      </c>
      <c r="Z9" s="454" t="s">
        <v>109</v>
      </c>
      <c r="AA9" s="454" t="s">
        <v>113</v>
      </c>
      <c r="AB9" s="454" t="s">
        <v>232</v>
      </c>
      <c r="AC9" s="455" t="s">
        <v>114</v>
      </c>
      <c r="AD9" s="235" t="s">
        <v>115</v>
      </c>
      <c r="AE9" s="235" t="s">
        <v>116</v>
      </c>
      <c r="AF9" s="235" t="s">
        <v>117</v>
      </c>
      <c r="AG9" s="235" t="s">
        <v>118</v>
      </c>
      <c r="AH9" s="235" t="s">
        <v>156</v>
      </c>
      <c r="AI9" s="604"/>
      <c r="AJ9" s="602"/>
      <c r="AK9" s="602"/>
      <c r="AL9" s="602"/>
      <c r="AM9" s="602"/>
      <c r="AN9" s="602"/>
      <c r="AO9" s="602"/>
      <c r="AP9" s="602"/>
    </row>
    <row r="10" spans="1:42" s="241" customFormat="1" ht="90" customHeight="1" thickBot="1" x14ac:dyDescent="0.3">
      <c r="A10" s="241" t="s">
        <v>126</v>
      </c>
      <c r="B10" s="450"/>
      <c r="C10" s="232" t="s">
        <v>121</v>
      </c>
      <c r="D10" s="232" t="s">
        <v>167</v>
      </c>
      <c r="E10" s="243" t="s">
        <v>134</v>
      </c>
      <c r="F10" s="231" t="s">
        <v>93</v>
      </c>
      <c r="G10" s="244" t="s">
        <v>134</v>
      </c>
      <c r="H10" s="243" t="s">
        <v>134</v>
      </c>
      <c r="I10" s="232" t="s">
        <v>184</v>
      </c>
      <c r="J10" s="232" t="s">
        <v>177</v>
      </c>
      <c r="K10" s="234" t="s">
        <v>175</v>
      </c>
      <c r="L10" s="232" t="s">
        <v>184</v>
      </c>
      <c r="M10" s="609"/>
      <c r="N10" s="611"/>
      <c r="O10" s="232" t="s">
        <v>122</v>
      </c>
      <c r="P10" s="232"/>
      <c r="Q10" s="245" t="s">
        <v>134</v>
      </c>
      <c r="R10" s="231" t="s">
        <v>127</v>
      </c>
      <c r="S10" s="246" t="s">
        <v>247</v>
      </c>
      <c r="T10" s="246" t="s">
        <v>134</v>
      </c>
      <c r="U10" s="234" t="s">
        <v>181</v>
      </c>
      <c r="V10" s="234" t="s">
        <v>202</v>
      </c>
      <c r="W10" s="234" t="s">
        <v>182</v>
      </c>
      <c r="X10" s="234" t="s">
        <v>194</v>
      </c>
      <c r="Y10" s="246" t="s">
        <v>134</v>
      </c>
      <c r="Z10" s="246" t="s">
        <v>134</v>
      </c>
      <c r="AA10" s="324" t="s">
        <v>179</v>
      </c>
      <c r="AB10" s="324" t="s">
        <v>180</v>
      </c>
      <c r="AC10" s="234" t="s">
        <v>183</v>
      </c>
      <c r="AD10" s="236"/>
      <c r="AE10" s="236"/>
      <c r="AF10" s="236"/>
      <c r="AG10" s="236"/>
      <c r="AH10" s="236"/>
      <c r="AI10" s="232"/>
      <c r="AJ10" s="232"/>
      <c r="AK10" s="232"/>
      <c r="AL10" s="232"/>
      <c r="AM10" s="232"/>
      <c r="AN10" s="232"/>
      <c r="AO10" s="232"/>
      <c r="AP10" s="232"/>
    </row>
    <row r="11" spans="1:42" ht="15.75" thickTop="1" x14ac:dyDescent="0.25">
      <c r="B11" s="218" t="str">
        <f>IF('Manual Inputs'!D3&lt;&gt;"",'Manual Inputs'!D3,"")</f>
        <v/>
      </c>
      <c r="C11" s="326"/>
      <c r="D11" s="326"/>
      <c r="E11" s="326"/>
      <c r="F11" s="326"/>
      <c r="G11" s="326"/>
      <c r="H11" s="326"/>
      <c r="I11" s="326"/>
      <c r="J11" s="326"/>
      <c r="K11" s="326"/>
      <c r="L11" s="326"/>
      <c r="M11" s="326"/>
      <c r="N11" s="219"/>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row>
    <row r="12" spans="1:42" x14ac:dyDescent="0.25">
      <c r="B12" s="218" t="str">
        <f>IF('Manual Inputs'!D4&lt;&gt;"",'Manual Inputs'!D4,"")</f>
        <v/>
      </c>
      <c r="C12" s="325" t="str">
        <f>IF($B12="","",ROUND(IFERROR(SUMIFS('Data Sorting'!$C:$C,'Data Sorting'!$A:$A,$B12,'Data Sorting'!$B:$B,TRIM(C$10)),0),0))</f>
        <v/>
      </c>
      <c r="D12" s="325" t="str">
        <f>IF(B12="","",$C12+$J12+$K12)</f>
        <v/>
      </c>
      <c r="E12" s="220"/>
      <c r="F12" s="484" t="str">
        <f>IF(B12="","",ROUND($D12+$E12,0))</f>
        <v/>
      </c>
      <c r="G12" s="84" t="str">
        <f>IF($B12="","",ROUND(Structure_Ex!I12,0))</f>
        <v/>
      </c>
      <c r="H12" s="220"/>
      <c r="I12" s="325" t="str">
        <f>IF($B12="","",ROUND(IFERROR(SUMIFS('Data Sorting'!$C:$C,'Data Sorting'!$A:$A,$B12,'Data Sorting'!$B:$B,TRIM(I$10)),0),0))</f>
        <v/>
      </c>
      <c r="J12" s="84" t="str">
        <f>IF($B12="","",ROUND(Removals!$F11,0))</f>
        <v/>
      </c>
      <c r="K12" s="84" t="str">
        <f>IF($B12="","",ROUND(Removals!$K11,0))</f>
        <v/>
      </c>
      <c r="L12" s="325" t="str">
        <f>IF($B12="","",ROUND(IFERROR(SUMIFS('Data Sorting'!$C:$C,'Data Sorting'!$A:$A,$B12,'Data Sorting'!$B:$B,TRIM(L$10)),0),0))</f>
        <v/>
      </c>
      <c r="M12" s="84" t="str">
        <f>IF(B12="","",_xlfn.XLOOKUP(B12,'Manual Inputs'!$G$4:$G$53,'Manual Inputs'!$H$4:$H$53))</f>
        <v/>
      </c>
      <c r="N12" s="228" t="str">
        <f>IF(B12 ="","",ROUND(($F12+$G12+$H12+$I12-$J12-$K12-$L12)*$M12,0))</f>
        <v/>
      </c>
      <c r="O12" s="325" t="str">
        <f>IF($B12="","",ROUND(IFERROR(SUMIFS('Data Sorting'!$C:$C,'Data Sorting'!$A:$A,$B12,'Data Sorting'!$B:$B,TRIM(O$10)),0),0))</f>
        <v/>
      </c>
      <c r="P12" s="84" t="str">
        <f t="shared" ref="P12:P61" si="2">IF(B12="","",$O12-$AA12-$AB12)</f>
        <v/>
      </c>
      <c r="Q12" s="220"/>
      <c r="R12" s="227" t="str">
        <f>IF(D12="","",ROUND($O12-$AA12-$AB12+$Q12,0))</f>
        <v/>
      </c>
      <c r="S12" s="325" t="str">
        <f>IF($B12="","",ROUND(IFERROR(SUMIFS('Data Sorting'!$C:$C,'Data Sorting'!$A:$A,$B12,'Data Sorting'!$B:$B,TRIM(S$10)),0),0))</f>
        <v/>
      </c>
      <c r="T12" s="84" t="str">
        <f>IF($B12="","",ROUND(Backfill!H12,0))</f>
        <v/>
      </c>
      <c r="U12" s="325" t="str">
        <f>IF($B12="","",ROUND(IFERROR(SUMIFS('Data Sorting'!$C:$C,'Data Sorting'!$A:$A,$B12,'Data Sorting'!$B:$B,TRIM(U$10)),0),0))</f>
        <v/>
      </c>
      <c r="V12" s="325" t="str">
        <f>IF($B12="","",ROUND(IFERROR(SUMIFS('Data Sorting'!$C:$C,'Data Sorting'!$A:$A,$B12,'Data Sorting'!$B:$B,TRIM(V$10)),0),0))</f>
        <v/>
      </c>
      <c r="W12" s="325" t="str">
        <f>IF($B12="","",ROUND(IFERROR(SUMIFS('Data Sorting'!$C:$C,'Data Sorting'!$A:$A,$B12,'Data Sorting'!$B:$B,TRIM(W$10)),0),0))</f>
        <v/>
      </c>
      <c r="X12" s="325" t="str">
        <f>IF($B12="","",ROUND(IFERROR(SUMIFS('Data Sorting'!$C:$C,'Data Sorting'!$A:$A,$B12,'Data Sorting'!$B:$B,TRIM(X$10)),0),0))</f>
        <v/>
      </c>
      <c r="Y12" s="84" t="str">
        <f>IF($B12="","",ROUND(Backfill!R12,0))</f>
        <v/>
      </c>
      <c r="Z12" s="84" t="str">
        <f>IF($B12="","",ROUND(Backfill!U12,0))</f>
        <v/>
      </c>
      <c r="AA12" s="84" t="str">
        <f>IF($B12="","",ROUND(Removals!$G11,0))</f>
        <v/>
      </c>
      <c r="AB12" s="84" t="str">
        <f>IF($B12="","",ROUND(Removals!$L11,0))</f>
        <v/>
      </c>
      <c r="AC12" s="325" t="str">
        <f>IF($B12="","",ROUND(IFERROR(SUMIFS('Data Sorting'!$C:$C,'Data Sorting'!$A:$A,$B12,'Data Sorting'!$B:$B,TRIM(AC$10)),0),0))</f>
        <v/>
      </c>
      <c r="AD12" s="548" t="str">
        <f>IF($B12="","",ROUND(IFERROR(SUMIFS('Data Sorting'!$C:$C,'Data Sorting'!$A:$A,$B12,'Data Sorting'!$B:$B,TRIM(AD$10)),0),0))</f>
        <v/>
      </c>
      <c r="AE12" s="548" t="str">
        <f>IF($B12="","",ROUND(IFERROR(SUMIFS('Data Sorting'!$C:$C,'Data Sorting'!$A:$A,$B12,'Data Sorting'!$B:$B,TRIM(AE$10)),0),0))</f>
        <v/>
      </c>
      <c r="AF12" s="548" t="str">
        <f>IF($B12="","",ROUND(IFERROR(SUMIFS('Data Sorting'!$C:$C,'Data Sorting'!$A:$A,$B12,'Data Sorting'!$B:$B,TRIM(AF$10)),0),0))</f>
        <v/>
      </c>
      <c r="AG12" s="548" t="str">
        <f>IF($B12="","",ROUND(IFERROR(SUMIFS('Data Sorting'!$C:$C,'Data Sorting'!$A:$A,$B12,'Data Sorting'!$B:$B,TRIM(AG$10)),0),0))</f>
        <v/>
      </c>
      <c r="AH12" s="548" t="str">
        <f>IF($B12="","",ROUND(IFERROR(SUMIFS('Data Sorting'!$C:$C,'Data Sorting'!$A:$A,$B12,'Data Sorting'!$B:$B,TRIM(AH$10)),0),0))</f>
        <v/>
      </c>
      <c r="AI12" s="221" t="str">
        <f>IF(B12="","",ROUND($O12+$Q12+$S12+$T12+$U12+$V12+$W12+$X12+$Y12+$Z12+$AC12+$AD12+$AE12+$AF12+$AG12+$AH12,0))</f>
        <v/>
      </c>
      <c r="AJ12" s="221" t="str">
        <f t="shared" ref="AJ12:AJ61" si="3">IF(B12="","",$N12-$AI12)</f>
        <v/>
      </c>
      <c r="AK12" s="221" t="str">
        <f t="shared" ref="AK12:AK61" si="4">IF(B12="","",$AJ12)</f>
        <v/>
      </c>
      <c r="AL12" s="221" t="str">
        <f>IF(B12="","",ROUND($O12+$Q12,0))</f>
        <v/>
      </c>
      <c r="AM12" s="221" t="str">
        <f t="shared" ref="AM12:AM61" si="5">IF(B12="","",-$AJ12)</f>
        <v/>
      </c>
      <c r="AN12" s="84">
        <v>0.9</v>
      </c>
      <c r="AO12" s="221" t="str">
        <f>IF(B12="","",ROUND(AM12/AN12,0))</f>
        <v/>
      </c>
      <c r="AP12" s="325" t="str">
        <f>IF(AJ12="", " ", ROUND($AJ12,0))</f>
        <v xml:space="preserve"> </v>
      </c>
    </row>
    <row r="13" spans="1:42" x14ac:dyDescent="0.25">
      <c r="B13" s="218" t="str">
        <f>IF('Manual Inputs'!D5&lt;&gt;"",'Manual Inputs'!D5,"")</f>
        <v/>
      </c>
      <c r="C13" s="325" t="str">
        <f>IF($B13="","",ROUND(IFERROR(SUMIFS('Data Sorting'!$C:$C,'Data Sorting'!$A:$A,$B13,'Data Sorting'!$B:$B,TRIM(C$10)),0),0))</f>
        <v/>
      </c>
      <c r="D13" s="325" t="str">
        <f t="shared" ref="D13:D61" si="6">IF(B13="","",$C13+$J13+$K13)</f>
        <v/>
      </c>
      <c r="E13" s="220"/>
      <c r="F13" s="484" t="str">
        <f t="shared" ref="F13:F61" si="7">IF(B13="","",ROUND($D13+$E13,0))</f>
        <v/>
      </c>
      <c r="G13" s="84" t="str">
        <f>IF($B13="","",ROUND(Structure_Ex!I13,0))</f>
        <v/>
      </c>
      <c r="H13" s="220"/>
      <c r="I13" s="325" t="str">
        <f>IF($B13="","",ROUND(IFERROR(SUMIFS('Data Sorting'!$C:$C,'Data Sorting'!$A:$A,$B13,'Data Sorting'!$B:$B,TRIM(I$10)),0),0))</f>
        <v/>
      </c>
      <c r="J13" s="84" t="str">
        <f>IF($B13="","",ROUND(Removals!$F12,0))</f>
        <v/>
      </c>
      <c r="K13" s="84" t="str">
        <f>IF($B13="","",ROUND(Removals!$K12,0))</f>
        <v/>
      </c>
      <c r="L13" s="325" t="str">
        <f>IF($B13="","",ROUND(IFERROR(SUMIFS('Data Sorting'!$C:$C,'Data Sorting'!$A:$A,$B13,'Data Sorting'!$B:$B,TRIM(L$10)),0),0))</f>
        <v/>
      </c>
      <c r="M13" s="84" t="str">
        <f>IF(B13="","",_xlfn.XLOOKUP(B13,'Manual Inputs'!$G$4:$G$53,'Manual Inputs'!$H$4:$H$53))</f>
        <v/>
      </c>
      <c r="N13" s="228" t="str">
        <f t="shared" ref="N13:N61" si="8">IF(B13 ="","",ROUND(($F13+$G13+$H13+$I13-$J13-$K13-$L13)*$M13,0))</f>
        <v/>
      </c>
      <c r="O13" s="325" t="str">
        <f>IF($B13="","",ROUND(IFERROR(SUMIFS('Data Sorting'!$C:$C,'Data Sorting'!$A:$A,$B13,'Data Sorting'!$B:$B,TRIM(O$10)),0),0))</f>
        <v/>
      </c>
      <c r="P13" s="84" t="str">
        <f t="shared" si="2"/>
        <v/>
      </c>
      <c r="Q13" s="220"/>
      <c r="R13" s="227" t="str">
        <f t="shared" ref="R13:R61" si="9">IF(D13="","",ROUND($O13-$AA13-$AB13+$Q13,0))</f>
        <v/>
      </c>
      <c r="S13" s="325" t="str">
        <f>IF($B13="","",ROUND(IFERROR(SUMIFS('Data Sorting'!$C:$C,'Data Sorting'!$A:$A,$B13,'Data Sorting'!$B:$B,TRIM(S$10)),0),0))</f>
        <v/>
      </c>
      <c r="T13" s="84" t="str">
        <f>IF($B13="","",ROUND(Backfill!H13,0))</f>
        <v/>
      </c>
      <c r="U13" s="325" t="str">
        <f>IF($B13="","",ROUND(IFERROR(SUMIFS('Data Sorting'!$C:$C,'Data Sorting'!$A:$A,$B13,'Data Sorting'!$B:$B,TRIM(U$10)),0),0))</f>
        <v/>
      </c>
      <c r="V13" s="325" t="str">
        <f>IF($B13="","",ROUND(IFERROR(SUMIFS('Data Sorting'!$C:$C,'Data Sorting'!$A:$A,$B13,'Data Sorting'!$B:$B,TRIM(V$10)),0),0))</f>
        <v/>
      </c>
      <c r="W13" s="325" t="str">
        <f>IF($B13="","",ROUND(IFERROR(SUMIFS('Data Sorting'!$C:$C,'Data Sorting'!$A:$A,$B13,'Data Sorting'!$B:$B,TRIM(W$10)),0),0))</f>
        <v/>
      </c>
      <c r="X13" s="325" t="str">
        <f>IF($B13="","",ROUND(IFERROR(SUMIFS('Data Sorting'!$C:$C,'Data Sorting'!$A:$A,$B13,'Data Sorting'!$B:$B,TRIM(X$10)),0),0))</f>
        <v/>
      </c>
      <c r="Y13" s="84" t="str">
        <f>IF($B13="","",ROUND(Backfill!R13,0))</f>
        <v/>
      </c>
      <c r="Z13" s="84" t="str">
        <f>IF($B13="","",ROUND(Backfill!U13,0))</f>
        <v/>
      </c>
      <c r="AA13" s="84" t="str">
        <f>IF($B13="","",ROUND(Removals!$G12,0))</f>
        <v/>
      </c>
      <c r="AB13" s="84" t="str">
        <f>IF($B13="","",ROUND(Removals!$L12,0))</f>
        <v/>
      </c>
      <c r="AC13" s="325" t="str">
        <f>IF($B13="","",ROUND(IFERROR(SUMIFS('Data Sorting'!$C:$C,'Data Sorting'!$A:$A,$B13,'Data Sorting'!$B:$B,TRIM(AC$10)),0),0))</f>
        <v/>
      </c>
      <c r="AD13" s="548" t="str">
        <f>IF($B13="","",ROUND(IFERROR(SUMIFS('Data Sorting'!$C:$C,'Data Sorting'!$A:$A,$B13,'Data Sorting'!$B:$B,TRIM(AD$10)),0),0))</f>
        <v/>
      </c>
      <c r="AE13" s="548" t="str">
        <f>IF($B13="","",ROUND(IFERROR(SUMIFS('Data Sorting'!$C:$C,'Data Sorting'!$A:$A,$B13,'Data Sorting'!$B:$B,TRIM(AE$10)),0),0))</f>
        <v/>
      </c>
      <c r="AF13" s="548" t="str">
        <f>IF($B13="","",ROUND(IFERROR(SUMIFS('Data Sorting'!$C:$C,'Data Sorting'!$A:$A,$B13,'Data Sorting'!$B:$B,TRIM(AF$10)),0),0))</f>
        <v/>
      </c>
      <c r="AG13" s="548" t="str">
        <f>IF($B13="","",ROUND(IFERROR(SUMIFS('Data Sorting'!$C:$C,'Data Sorting'!$A:$A,$B13,'Data Sorting'!$B:$B,TRIM(AG$10)),0),0))</f>
        <v/>
      </c>
      <c r="AH13" s="548" t="str">
        <f>IF($B13="","",ROUND(IFERROR(SUMIFS('Data Sorting'!$C:$C,'Data Sorting'!$A:$A,$B13,'Data Sorting'!$B:$B,TRIM(AH$10)),0),0))</f>
        <v/>
      </c>
      <c r="AI13" s="221" t="str">
        <f t="shared" ref="AI13:AI61" si="10">IF(B13="","",ROUND($O13+$Q13+$S13+$T13+$U13+$V13+$W13+$X13+$Y13+$Z13+$AC13+$AD13+$AE13+$AF13+$AG13+$AH13,0))</f>
        <v/>
      </c>
      <c r="AJ13" s="221" t="str">
        <f t="shared" si="3"/>
        <v/>
      </c>
      <c r="AK13" s="221" t="str">
        <f t="shared" si="4"/>
        <v/>
      </c>
      <c r="AL13" s="221" t="str">
        <f t="shared" ref="AL13:AL61" si="11">IF(B13="","",ROUND($O13+$Q13,0))</f>
        <v/>
      </c>
      <c r="AM13" s="221" t="str">
        <f t="shared" si="5"/>
        <v/>
      </c>
      <c r="AN13" s="84">
        <v>0.9</v>
      </c>
      <c r="AO13" s="221" t="str">
        <f t="shared" ref="AO13:AO61" si="12">IF(B13="","",ROUND(AM13/AN13,0))</f>
        <v/>
      </c>
      <c r="AP13" s="325" t="str">
        <f t="shared" ref="AP13:AP61" si="13">IF(AJ13="", " ", ROUND($AJ13,0))</f>
        <v xml:space="preserve"> </v>
      </c>
    </row>
    <row r="14" spans="1:42" x14ac:dyDescent="0.25">
      <c r="B14" s="218" t="str">
        <f>IF('Manual Inputs'!D6&lt;&gt;"",'Manual Inputs'!D6,"")</f>
        <v/>
      </c>
      <c r="C14" s="325" t="str">
        <f>IF($B14="","",ROUND(IFERROR(SUMIFS('Data Sorting'!$C:$C,'Data Sorting'!$A:$A,$B14,'Data Sorting'!$B:$B,TRIM(C$10)),0),0))</f>
        <v/>
      </c>
      <c r="D14" s="325" t="str">
        <f t="shared" si="6"/>
        <v/>
      </c>
      <c r="E14" s="220"/>
      <c r="F14" s="484" t="str">
        <f t="shared" si="7"/>
        <v/>
      </c>
      <c r="G14" s="84" t="str">
        <f>IF($B14="","",ROUND(Structure_Ex!I14,0))</f>
        <v/>
      </c>
      <c r="H14" s="220"/>
      <c r="I14" s="325" t="str">
        <f>IF($B14="","",ROUND(IFERROR(SUMIFS('Data Sorting'!$C:$C,'Data Sorting'!$A:$A,$B14,'Data Sorting'!$B:$B,TRIM(I$10)),0),0))</f>
        <v/>
      </c>
      <c r="J14" s="84" t="str">
        <f>IF($B14="","",ROUND(Removals!$F13,0))</f>
        <v/>
      </c>
      <c r="K14" s="84" t="str">
        <f>IF($B14="","",ROUND(Removals!$K13,0))</f>
        <v/>
      </c>
      <c r="L14" s="325" t="str">
        <f>IF($B14="","",ROUND(IFERROR(SUMIFS('Data Sorting'!$C:$C,'Data Sorting'!$A:$A,$B14,'Data Sorting'!$B:$B,TRIM(L$10)),0),0))</f>
        <v/>
      </c>
      <c r="M14" s="84" t="str">
        <f>IF(B14="","",_xlfn.XLOOKUP(B14,'Manual Inputs'!$G$4:$G$53,'Manual Inputs'!$H$4:$H$53))</f>
        <v/>
      </c>
      <c r="N14" s="228" t="str">
        <f t="shared" si="8"/>
        <v/>
      </c>
      <c r="O14" s="325" t="str">
        <f>IF($B14="","",ROUND(IFERROR(SUMIFS('Data Sorting'!$C:$C,'Data Sorting'!$A:$A,$B14,'Data Sorting'!$B:$B,TRIM(O$10)),0),0))</f>
        <v/>
      </c>
      <c r="P14" s="84" t="str">
        <f t="shared" si="2"/>
        <v/>
      </c>
      <c r="Q14" s="220"/>
      <c r="R14" s="227" t="str">
        <f t="shared" si="9"/>
        <v/>
      </c>
      <c r="S14" s="325" t="str">
        <f>IF($B14="","",ROUND(IFERROR(SUMIFS('Data Sorting'!$C:$C,'Data Sorting'!$A:$A,$B14,'Data Sorting'!$B:$B,TRIM(S$10)),0),0))</f>
        <v/>
      </c>
      <c r="T14" s="84" t="str">
        <f>IF($B14="","",ROUND(Backfill!H14,0))</f>
        <v/>
      </c>
      <c r="U14" s="325" t="str">
        <f>IF($B14="","",ROUND(IFERROR(SUMIFS('Data Sorting'!$C:$C,'Data Sorting'!$A:$A,$B14,'Data Sorting'!$B:$B,TRIM(U$10)),0),0))</f>
        <v/>
      </c>
      <c r="V14" s="325" t="str">
        <f>IF($B14="","",ROUND(IFERROR(SUMIFS('Data Sorting'!$C:$C,'Data Sorting'!$A:$A,$B14,'Data Sorting'!$B:$B,TRIM(V$10)),0),0))</f>
        <v/>
      </c>
      <c r="W14" s="325" t="str">
        <f>IF($B14="","",ROUND(IFERROR(SUMIFS('Data Sorting'!$C:$C,'Data Sorting'!$A:$A,$B14,'Data Sorting'!$B:$B,TRIM(W$10)),0),0))</f>
        <v/>
      </c>
      <c r="X14" s="325" t="str">
        <f>IF($B14="","",ROUND(IFERROR(SUMIFS('Data Sorting'!$C:$C,'Data Sorting'!$A:$A,$B14,'Data Sorting'!$B:$B,TRIM(X$10)),0),0))</f>
        <v/>
      </c>
      <c r="Y14" s="84" t="str">
        <f>IF($B14="","",ROUND(Backfill!R14,0))</f>
        <v/>
      </c>
      <c r="Z14" s="84" t="str">
        <f>IF($B14="","",ROUND(Backfill!U14,0))</f>
        <v/>
      </c>
      <c r="AA14" s="84" t="str">
        <f>IF($B14="","",ROUND(Removals!$G13,0))</f>
        <v/>
      </c>
      <c r="AB14" s="84" t="str">
        <f>IF($B14="","",ROUND(Removals!$L13,0))</f>
        <v/>
      </c>
      <c r="AC14" s="325" t="str">
        <f>IF($B14="","",ROUND(IFERROR(SUMIFS('Data Sorting'!$C:$C,'Data Sorting'!$A:$A,$B14,'Data Sorting'!$B:$B,TRIM(AC$10)),0),0))</f>
        <v/>
      </c>
      <c r="AD14" s="548" t="str">
        <f>IF($B14="","",ROUND(IFERROR(SUMIFS('Data Sorting'!$C:$C,'Data Sorting'!$A:$A,$B14,'Data Sorting'!$B:$B,TRIM(AD$10)),0),0))</f>
        <v/>
      </c>
      <c r="AE14" s="548" t="str">
        <f>IF($B14="","",ROUND(IFERROR(SUMIFS('Data Sorting'!$C:$C,'Data Sorting'!$A:$A,$B14,'Data Sorting'!$B:$B,TRIM(AE$10)),0),0))</f>
        <v/>
      </c>
      <c r="AF14" s="548" t="str">
        <f>IF($B14="","",ROUND(IFERROR(SUMIFS('Data Sorting'!$C:$C,'Data Sorting'!$A:$A,$B14,'Data Sorting'!$B:$B,TRIM(AF$10)),0),0))</f>
        <v/>
      </c>
      <c r="AG14" s="548" t="str">
        <f>IF($B14="","",ROUND(IFERROR(SUMIFS('Data Sorting'!$C:$C,'Data Sorting'!$A:$A,$B14,'Data Sorting'!$B:$B,TRIM(AG$10)),0),0))</f>
        <v/>
      </c>
      <c r="AH14" s="548" t="str">
        <f>IF($B14="","",ROUND(IFERROR(SUMIFS('Data Sorting'!$C:$C,'Data Sorting'!$A:$A,$B14,'Data Sorting'!$B:$B,TRIM(AH$10)),0),0))</f>
        <v/>
      </c>
      <c r="AI14" s="221" t="str">
        <f t="shared" si="10"/>
        <v/>
      </c>
      <c r="AJ14" s="221" t="str">
        <f t="shared" si="3"/>
        <v/>
      </c>
      <c r="AK14" s="221" t="str">
        <f t="shared" si="4"/>
        <v/>
      </c>
      <c r="AL14" s="221" t="str">
        <f t="shared" si="11"/>
        <v/>
      </c>
      <c r="AM14" s="221" t="str">
        <f t="shared" si="5"/>
        <v/>
      </c>
      <c r="AN14" s="84">
        <v>0.9</v>
      </c>
      <c r="AO14" s="221" t="str">
        <f t="shared" si="12"/>
        <v/>
      </c>
      <c r="AP14" s="325" t="str">
        <f t="shared" si="13"/>
        <v xml:space="preserve"> </v>
      </c>
    </row>
    <row r="15" spans="1:42" x14ac:dyDescent="0.25">
      <c r="B15" s="218" t="str">
        <f>IF('Manual Inputs'!D7&lt;&gt;"",'Manual Inputs'!D7,"")</f>
        <v/>
      </c>
      <c r="C15" s="325" t="str">
        <f>IF($B15="","",ROUND(IFERROR(SUMIFS('Data Sorting'!$C:$C,'Data Sorting'!$A:$A,$B15,'Data Sorting'!$B:$B,TRIM(C$10)),0),0))</f>
        <v/>
      </c>
      <c r="D15" s="325" t="str">
        <f t="shared" si="6"/>
        <v/>
      </c>
      <c r="E15" s="220"/>
      <c r="F15" s="484" t="str">
        <f t="shared" si="7"/>
        <v/>
      </c>
      <c r="G15" s="84" t="str">
        <f>IF($B15="","",ROUND(Structure_Ex!I15,0))</f>
        <v/>
      </c>
      <c r="H15" s="220"/>
      <c r="I15" s="325" t="str">
        <f>IF($B15="","",ROUND(IFERROR(SUMIFS('Data Sorting'!$C:$C,'Data Sorting'!$A:$A,$B15,'Data Sorting'!$B:$B,TRIM(I$10)),0),0))</f>
        <v/>
      </c>
      <c r="J15" s="84" t="str">
        <f>IF($B15="","",ROUND(Removals!$F14,0))</f>
        <v/>
      </c>
      <c r="K15" s="84" t="str">
        <f>IF($B15="","",ROUND(Removals!$K14,0))</f>
        <v/>
      </c>
      <c r="L15" s="325" t="str">
        <f>IF($B15="","",ROUND(IFERROR(SUMIFS('Data Sorting'!$C:$C,'Data Sorting'!$A:$A,$B15,'Data Sorting'!$B:$B,TRIM(L$10)),0),0))</f>
        <v/>
      </c>
      <c r="M15" s="84" t="str">
        <f>IF(B15="","",_xlfn.XLOOKUP(B15,'Manual Inputs'!$G$4:$G$53,'Manual Inputs'!$H$4:$H$53))</f>
        <v/>
      </c>
      <c r="N15" s="228" t="str">
        <f t="shared" si="8"/>
        <v/>
      </c>
      <c r="O15" s="325" t="str">
        <f>IF($B15="","",ROUND(IFERROR(SUMIFS('Data Sorting'!$C:$C,'Data Sorting'!$A:$A,$B15,'Data Sorting'!$B:$B,TRIM(O$10)),0),0))</f>
        <v/>
      </c>
      <c r="P15" s="84" t="str">
        <f t="shared" si="2"/>
        <v/>
      </c>
      <c r="Q15" s="220"/>
      <c r="R15" s="227" t="str">
        <f t="shared" si="9"/>
        <v/>
      </c>
      <c r="S15" s="325" t="str">
        <f>IF($B15="","",ROUND(IFERROR(SUMIFS('Data Sorting'!$C:$C,'Data Sorting'!$A:$A,$B15,'Data Sorting'!$B:$B,TRIM(S$10)),0),0))</f>
        <v/>
      </c>
      <c r="T15" s="84" t="str">
        <f>IF($B15="","",ROUND(Backfill!H15,0))</f>
        <v/>
      </c>
      <c r="U15" s="325" t="str">
        <f>IF($B15="","",ROUND(IFERROR(SUMIFS('Data Sorting'!$C:$C,'Data Sorting'!$A:$A,$B15,'Data Sorting'!$B:$B,TRIM(U$10)),0),0))</f>
        <v/>
      </c>
      <c r="V15" s="325" t="str">
        <f>IF($B15="","",ROUND(IFERROR(SUMIFS('Data Sorting'!$C:$C,'Data Sorting'!$A:$A,$B15,'Data Sorting'!$B:$B,TRIM(V$10)),0),0))</f>
        <v/>
      </c>
      <c r="W15" s="325" t="str">
        <f>IF($B15="","",ROUND(IFERROR(SUMIFS('Data Sorting'!$C:$C,'Data Sorting'!$A:$A,$B15,'Data Sorting'!$B:$B,TRIM(W$10)),0),0))</f>
        <v/>
      </c>
      <c r="X15" s="325" t="str">
        <f>IF($B15="","",ROUND(IFERROR(SUMIFS('Data Sorting'!$C:$C,'Data Sorting'!$A:$A,$B15,'Data Sorting'!$B:$B,TRIM(X$10)),0),0))</f>
        <v/>
      </c>
      <c r="Y15" s="84" t="str">
        <f>IF($B15="","",ROUND(Backfill!R15,0))</f>
        <v/>
      </c>
      <c r="Z15" s="84" t="str">
        <f>IF($B15="","",ROUND(Backfill!U15,0))</f>
        <v/>
      </c>
      <c r="AA15" s="84" t="str">
        <f>IF($B15="","",ROUND(Removals!$G14,0))</f>
        <v/>
      </c>
      <c r="AB15" s="84" t="str">
        <f>IF($B15="","",ROUND(Removals!$L14,0))</f>
        <v/>
      </c>
      <c r="AC15" s="325" t="str">
        <f>IF($B15="","",ROUND(IFERROR(SUMIFS('Data Sorting'!$C:$C,'Data Sorting'!$A:$A,$B15,'Data Sorting'!$B:$B,TRIM(AC$10)),0),0))</f>
        <v/>
      </c>
      <c r="AD15" s="548" t="str">
        <f>IF($B15="","",ROUND(IFERROR(SUMIFS('Data Sorting'!$C:$C,'Data Sorting'!$A:$A,$B15,'Data Sorting'!$B:$B,TRIM(AD$10)),0),0))</f>
        <v/>
      </c>
      <c r="AE15" s="548" t="str">
        <f>IF($B15="","",ROUND(IFERROR(SUMIFS('Data Sorting'!$C:$C,'Data Sorting'!$A:$A,$B15,'Data Sorting'!$B:$B,TRIM(AE$10)),0),0))</f>
        <v/>
      </c>
      <c r="AF15" s="548" t="str">
        <f>IF($B15="","",ROUND(IFERROR(SUMIFS('Data Sorting'!$C:$C,'Data Sorting'!$A:$A,$B15,'Data Sorting'!$B:$B,TRIM(AF$10)),0),0))</f>
        <v/>
      </c>
      <c r="AG15" s="548" t="str">
        <f>IF($B15="","",ROUND(IFERROR(SUMIFS('Data Sorting'!$C:$C,'Data Sorting'!$A:$A,$B15,'Data Sorting'!$B:$B,TRIM(AG$10)),0),0))</f>
        <v/>
      </c>
      <c r="AH15" s="548" t="str">
        <f>IF($B15="","",ROUND(IFERROR(SUMIFS('Data Sorting'!$C:$C,'Data Sorting'!$A:$A,$B15,'Data Sorting'!$B:$B,TRIM(AH$10)),0),0))</f>
        <v/>
      </c>
      <c r="AI15" s="221" t="str">
        <f t="shared" si="10"/>
        <v/>
      </c>
      <c r="AJ15" s="221" t="str">
        <f t="shared" si="3"/>
        <v/>
      </c>
      <c r="AK15" s="221" t="str">
        <f t="shared" si="4"/>
        <v/>
      </c>
      <c r="AL15" s="221" t="str">
        <f t="shared" si="11"/>
        <v/>
      </c>
      <c r="AM15" s="221" t="str">
        <f t="shared" si="5"/>
        <v/>
      </c>
      <c r="AN15" s="84">
        <v>0.9</v>
      </c>
      <c r="AO15" s="221" t="str">
        <f t="shared" si="12"/>
        <v/>
      </c>
      <c r="AP15" s="325" t="str">
        <f t="shared" si="13"/>
        <v xml:space="preserve"> </v>
      </c>
    </row>
    <row r="16" spans="1:42" x14ac:dyDescent="0.25">
      <c r="B16" s="218" t="str">
        <f>IF('Manual Inputs'!D8&lt;&gt;"",'Manual Inputs'!D8,"")</f>
        <v/>
      </c>
      <c r="C16" s="325" t="str">
        <f>IF($B16="","",ROUND(IFERROR(SUMIFS('Data Sorting'!$C:$C,'Data Sorting'!$A:$A,$B16,'Data Sorting'!$B:$B,TRIM(C$10)),0),0))</f>
        <v/>
      </c>
      <c r="D16" s="325" t="str">
        <f t="shared" si="6"/>
        <v/>
      </c>
      <c r="E16" s="220"/>
      <c r="F16" s="484" t="str">
        <f t="shared" si="7"/>
        <v/>
      </c>
      <c r="G16" s="84" t="str">
        <f>IF($B16="","",ROUND(Structure_Ex!I16,0))</f>
        <v/>
      </c>
      <c r="H16" s="220"/>
      <c r="I16" s="325" t="str">
        <f>IF($B16="","",ROUND(IFERROR(SUMIFS('Data Sorting'!$C:$C,'Data Sorting'!$A:$A,$B16,'Data Sorting'!$B:$B,TRIM(I$10)),0),0))</f>
        <v/>
      </c>
      <c r="J16" s="84" t="str">
        <f>IF($B16="","",ROUND(Removals!$F15,0))</f>
        <v/>
      </c>
      <c r="K16" s="84" t="str">
        <f>IF($B16="","",ROUND(Removals!$K15,0))</f>
        <v/>
      </c>
      <c r="L16" s="325" t="str">
        <f>IF($B16="","",ROUND(IFERROR(SUMIFS('Data Sorting'!$C:$C,'Data Sorting'!$A:$A,$B16,'Data Sorting'!$B:$B,TRIM(L$10)),0),0))</f>
        <v/>
      </c>
      <c r="M16" s="84" t="str">
        <f>IF(B16="","",_xlfn.XLOOKUP(B16,'Manual Inputs'!$G$4:$G$53,'Manual Inputs'!$H$4:$H$53))</f>
        <v/>
      </c>
      <c r="N16" s="228" t="str">
        <f t="shared" si="8"/>
        <v/>
      </c>
      <c r="O16" s="325" t="str">
        <f>IF($B16="","",ROUND(IFERROR(SUMIFS('Data Sorting'!$C:$C,'Data Sorting'!$A:$A,$B16,'Data Sorting'!$B:$B,TRIM(O$10)),0),0))</f>
        <v/>
      </c>
      <c r="P16" s="84" t="str">
        <f t="shared" si="2"/>
        <v/>
      </c>
      <c r="Q16" s="220"/>
      <c r="R16" s="227" t="str">
        <f t="shared" si="9"/>
        <v/>
      </c>
      <c r="S16" s="325" t="str">
        <f>IF($B16="","",ROUND(IFERROR(SUMIFS('Data Sorting'!$C:$C,'Data Sorting'!$A:$A,$B16,'Data Sorting'!$B:$B,TRIM(S$10)),0),0))</f>
        <v/>
      </c>
      <c r="T16" s="84" t="str">
        <f>IF($B16="","",ROUND(Backfill!H16,0))</f>
        <v/>
      </c>
      <c r="U16" s="325" t="str">
        <f>IF($B16="","",ROUND(IFERROR(SUMIFS('Data Sorting'!$C:$C,'Data Sorting'!$A:$A,$B16,'Data Sorting'!$B:$B,TRIM(U$10)),0),0))</f>
        <v/>
      </c>
      <c r="V16" s="325" t="str">
        <f>IF($B16="","",ROUND(IFERROR(SUMIFS('Data Sorting'!$C:$C,'Data Sorting'!$A:$A,$B16,'Data Sorting'!$B:$B,TRIM(V$10)),0),0))</f>
        <v/>
      </c>
      <c r="W16" s="325" t="str">
        <f>IF($B16="","",ROUND(IFERROR(SUMIFS('Data Sorting'!$C:$C,'Data Sorting'!$A:$A,$B16,'Data Sorting'!$B:$B,TRIM(W$10)),0),0))</f>
        <v/>
      </c>
      <c r="X16" s="325" t="str">
        <f>IF($B16="","",ROUND(IFERROR(SUMIFS('Data Sorting'!$C:$C,'Data Sorting'!$A:$A,$B16,'Data Sorting'!$B:$B,TRIM(X$10)),0),0))</f>
        <v/>
      </c>
      <c r="Y16" s="84" t="str">
        <f>IF($B16="","",ROUND(Backfill!R16,0))</f>
        <v/>
      </c>
      <c r="Z16" s="84" t="str">
        <f>IF($B16="","",ROUND(Backfill!U16,0))</f>
        <v/>
      </c>
      <c r="AA16" s="84" t="str">
        <f>IF($B16="","",ROUND(Removals!$G15,0))</f>
        <v/>
      </c>
      <c r="AB16" s="84" t="str">
        <f>IF($B16="","",ROUND(Removals!$L15,0))</f>
        <v/>
      </c>
      <c r="AC16" s="325" t="str">
        <f>IF($B16="","",ROUND(IFERROR(SUMIFS('Data Sorting'!$C:$C,'Data Sorting'!$A:$A,$B16,'Data Sorting'!$B:$B,TRIM(AC$10)),0),0))</f>
        <v/>
      </c>
      <c r="AD16" s="548" t="str">
        <f>IF($B16="","",ROUND(IFERROR(SUMIFS('Data Sorting'!$C:$C,'Data Sorting'!$A:$A,$B16,'Data Sorting'!$B:$B,TRIM(AD$10)),0),0))</f>
        <v/>
      </c>
      <c r="AE16" s="548" t="str">
        <f>IF($B16="","",ROUND(IFERROR(SUMIFS('Data Sorting'!$C:$C,'Data Sorting'!$A:$A,$B16,'Data Sorting'!$B:$B,TRIM(AE$10)),0),0))</f>
        <v/>
      </c>
      <c r="AF16" s="548" t="str">
        <f>IF($B16="","",ROUND(IFERROR(SUMIFS('Data Sorting'!$C:$C,'Data Sorting'!$A:$A,$B16,'Data Sorting'!$B:$B,TRIM(AF$10)),0),0))</f>
        <v/>
      </c>
      <c r="AG16" s="548" t="str">
        <f>IF($B16="","",ROUND(IFERROR(SUMIFS('Data Sorting'!$C:$C,'Data Sorting'!$A:$A,$B16,'Data Sorting'!$B:$B,TRIM(AG$10)),0),0))</f>
        <v/>
      </c>
      <c r="AH16" s="548" t="str">
        <f>IF($B16="","",ROUND(IFERROR(SUMIFS('Data Sorting'!$C:$C,'Data Sorting'!$A:$A,$B16,'Data Sorting'!$B:$B,TRIM(AH$10)),0),0))</f>
        <v/>
      </c>
      <c r="AI16" s="221" t="str">
        <f t="shared" si="10"/>
        <v/>
      </c>
      <c r="AJ16" s="221" t="str">
        <f t="shared" si="3"/>
        <v/>
      </c>
      <c r="AK16" s="221" t="str">
        <f t="shared" si="4"/>
        <v/>
      </c>
      <c r="AL16" s="221" t="str">
        <f t="shared" si="11"/>
        <v/>
      </c>
      <c r="AM16" s="221" t="str">
        <f t="shared" si="5"/>
        <v/>
      </c>
      <c r="AN16" s="84">
        <v>0.9</v>
      </c>
      <c r="AO16" s="221" t="str">
        <f t="shared" si="12"/>
        <v/>
      </c>
      <c r="AP16" s="325" t="str">
        <f t="shared" si="13"/>
        <v xml:space="preserve"> </v>
      </c>
    </row>
    <row r="17" spans="2:42" x14ac:dyDescent="0.25">
      <c r="B17" s="218" t="str">
        <f>IF('Manual Inputs'!D9&lt;&gt;"",'Manual Inputs'!D9,"")</f>
        <v/>
      </c>
      <c r="C17" s="325" t="str">
        <f>IF($B17="","",ROUND(IFERROR(SUMIFS('Data Sorting'!$C:$C,'Data Sorting'!$A:$A,$B17,'Data Sorting'!$B:$B,TRIM(C$10)),0),0))</f>
        <v/>
      </c>
      <c r="D17" s="325" t="str">
        <f t="shared" si="6"/>
        <v/>
      </c>
      <c r="E17" s="220"/>
      <c r="F17" s="484" t="str">
        <f t="shared" si="7"/>
        <v/>
      </c>
      <c r="G17" s="84" t="str">
        <f>IF($B17="","",ROUND(Structure_Ex!I17,0))</f>
        <v/>
      </c>
      <c r="H17" s="220"/>
      <c r="I17" s="325" t="str">
        <f>IF($B17="","",ROUND(IFERROR(SUMIFS('Data Sorting'!$C:$C,'Data Sorting'!$A:$A,$B17,'Data Sorting'!$B:$B,TRIM(I$10)),0),0))</f>
        <v/>
      </c>
      <c r="J17" s="84" t="str">
        <f>IF($B17="","",ROUND(Removals!$F16,0))</f>
        <v/>
      </c>
      <c r="K17" s="84" t="str">
        <f>IF($B17="","",ROUND(Removals!$K16,0))</f>
        <v/>
      </c>
      <c r="L17" s="325" t="str">
        <f>IF($B17="","",ROUND(IFERROR(SUMIFS('Data Sorting'!$C:$C,'Data Sorting'!$A:$A,$B17,'Data Sorting'!$B:$B,TRIM(L$10)),0),0))</f>
        <v/>
      </c>
      <c r="M17" s="84" t="str">
        <f>IF(B17="","",_xlfn.XLOOKUP(B17,'Manual Inputs'!$G$4:$G$53,'Manual Inputs'!$H$4:$H$53))</f>
        <v/>
      </c>
      <c r="N17" s="228" t="str">
        <f t="shared" si="8"/>
        <v/>
      </c>
      <c r="O17" s="325" t="str">
        <f>IF($B17="","",ROUND(IFERROR(SUMIFS('Data Sorting'!$C:$C,'Data Sorting'!$A:$A,$B17,'Data Sorting'!$B:$B,TRIM(O$10)),0),0))</f>
        <v/>
      </c>
      <c r="P17" s="84" t="str">
        <f t="shared" si="2"/>
        <v/>
      </c>
      <c r="Q17" s="220"/>
      <c r="R17" s="227" t="str">
        <f t="shared" si="9"/>
        <v/>
      </c>
      <c r="S17" s="325" t="str">
        <f>IF($B17="","",ROUND(IFERROR(SUMIFS('Data Sorting'!$C:$C,'Data Sorting'!$A:$A,$B17,'Data Sorting'!$B:$B,TRIM(S$10)),0),0))</f>
        <v/>
      </c>
      <c r="T17" s="84" t="str">
        <f>IF($B17="","",ROUND(Backfill!H17,0))</f>
        <v/>
      </c>
      <c r="U17" s="325" t="str">
        <f>IF($B17="","",ROUND(IFERROR(SUMIFS('Data Sorting'!$C:$C,'Data Sorting'!$A:$A,$B17,'Data Sorting'!$B:$B,TRIM(U$10)),0),0))</f>
        <v/>
      </c>
      <c r="V17" s="325" t="str">
        <f>IF($B17="","",ROUND(IFERROR(SUMIFS('Data Sorting'!$C:$C,'Data Sorting'!$A:$A,$B17,'Data Sorting'!$B:$B,TRIM(V$10)),0),0))</f>
        <v/>
      </c>
      <c r="W17" s="325" t="str">
        <f>IF($B17="","",ROUND(IFERROR(SUMIFS('Data Sorting'!$C:$C,'Data Sorting'!$A:$A,$B17,'Data Sorting'!$B:$B,TRIM(W$10)),0),0))</f>
        <v/>
      </c>
      <c r="X17" s="325" t="str">
        <f>IF($B17="","",ROUND(IFERROR(SUMIFS('Data Sorting'!$C:$C,'Data Sorting'!$A:$A,$B17,'Data Sorting'!$B:$B,TRIM(X$10)),0),0))</f>
        <v/>
      </c>
      <c r="Y17" s="84" t="str">
        <f>IF($B17="","",ROUND(Backfill!R17,0))</f>
        <v/>
      </c>
      <c r="Z17" s="84" t="str">
        <f>IF($B17="","",ROUND(Backfill!U17,0))</f>
        <v/>
      </c>
      <c r="AA17" s="84" t="str">
        <f>IF($B17="","",ROUND(Removals!$G16,0))</f>
        <v/>
      </c>
      <c r="AB17" s="84" t="str">
        <f>IF($B17="","",ROUND(Removals!$L16,0))</f>
        <v/>
      </c>
      <c r="AC17" s="325" t="str">
        <f>IF($B17="","",ROUND(IFERROR(SUMIFS('Data Sorting'!$C:$C,'Data Sorting'!$A:$A,$B17,'Data Sorting'!$B:$B,TRIM(AC$10)),0),0))</f>
        <v/>
      </c>
      <c r="AD17" s="548" t="str">
        <f>IF($B17="","",ROUND(IFERROR(SUMIFS('Data Sorting'!$C:$C,'Data Sorting'!$A:$A,$B17,'Data Sorting'!$B:$B,TRIM(AD$10)),0),0))</f>
        <v/>
      </c>
      <c r="AE17" s="548" t="str">
        <f>IF($B17="","",ROUND(IFERROR(SUMIFS('Data Sorting'!$C:$C,'Data Sorting'!$A:$A,$B17,'Data Sorting'!$B:$B,TRIM(AE$10)),0),0))</f>
        <v/>
      </c>
      <c r="AF17" s="548" t="str">
        <f>IF($B17="","",ROUND(IFERROR(SUMIFS('Data Sorting'!$C:$C,'Data Sorting'!$A:$A,$B17,'Data Sorting'!$B:$B,TRIM(AF$10)),0),0))</f>
        <v/>
      </c>
      <c r="AG17" s="548" t="str">
        <f>IF($B17="","",ROUND(IFERROR(SUMIFS('Data Sorting'!$C:$C,'Data Sorting'!$A:$A,$B17,'Data Sorting'!$B:$B,TRIM(AG$10)),0),0))</f>
        <v/>
      </c>
      <c r="AH17" s="548" t="str">
        <f>IF($B17="","",ROUND(IFERROR(SUMIFS('Data Sorting'!$C:$C,'Data Sorting'!$A:$A,$B17,'Data Sorting'!$B:$B,TRIM(AH$10)),0),0))</f>
        <v/>
      </c>
      <c r="AI17" s="221" t="str">
        <f t="shared" si="10"/>
        <v/>
      </c>
      <c r="AJ17" s="221" t="str">
        <f t="shared" si="3"/>
        <v/>
      </c>
      <c r="AK17" s="221" t="str">
        <f t="shared" si="4"/>
        <v/>
      </c>
      <c r="AL17" s="221" t="str">
        <f t="shared" si="11"/>
        <v/>
      </c>
      <c r="AM17" s="221" t="str">
        <f t="shared" si="5"/>
        <v/>
      </c>
      <c r="AN17" s="84">
        <v>0.9</v>
      </c>
      <c r="AO17" s="221" t="str">
        <f t="shared" si="12"/>
        <v/>
      </c>
      <c r="AP17" s="325" t="str">
        <f t="shared" si="13"/>
        <v xml:space="preserve"> </v>
      </c>
    </row>
    <row r="18" spans="2:42" x14ac:dyDescent="0.25">
      <c r="B18" s="218" t="str">
        <f>IF('Manual Inputs'!D10&lt;&gt;"",'Manual Inputs'!D10,"")</f>
        <v/>
      </c>
      <c r="C18" s="325" t="str">
        <f>IF($B18="","",ROUND(IFERROR(SUMIFS('Data Sorting'!$C:$C,'Data Sorting'!$A:$A,$B18,'Data Sorting'!$B:$B,TRIM(C$10)),0),0))</f>
        <v/>
      </c>
      <c r="D18" s="325" t="str">
        <f t="shared" si="6"/>
        <v/>
      </c>
      <c r="E18" s="220"/>
      <c r="F18" s="484" t="str">
        <f t="shared" si="7"/>
        <v/>
      </c>
      <c r="G18" s="84" t="str">
        <f>IF($B18="","",ROUND(Structure_Ex!I18,0))</f>
        <v/>
      </c>
      <c r="H18" s="220"/>
      <c r="I18" s="325" t="str">
        <f>IF($B18="","",ROUND(IFERROR(SUMIFS('Data Sorting'!$C:$C,'Data Sorting'!$A:$A,$B18,'Data Sorting'!$B:$B,TRIM(I$10)),0),0))</f>
        <v/>
      </c>
      <c r="J18" s="84" t="str">
        <f>IF($B18="","",ROUND(Removals!$F17,0))</f>
        <v/>
      </c>
      <c r="K18" s="84" t="str">
        <f>IF($B18="","",ROUND(Removals!$K17,0))</f>
        <v/>
      </c>
      <c r="L18" s="325" t="str">
        <f>IF($B18="","",ROUND(IFERROR(SUMIFS('Data Sorting'!$C:$C,'Data Sorting'!$A:$A,$B18,'Data Sorting'!$B:$B,TRIM(L$10)),0),0))</f>
        <v/>
      </c>
      <c r="M18" s="84" t="str">
        <f>IF(B18="","",_xlfn.XLOOKUP(B18,'Manual Inputs'!$G$4:$G$53,'Manual Inputs'!$H$4:$H$53))</f>
        <v/>
      </c>
      <c r="N18" s="228" t="str">
        <f t="shared" si="8"/>
        <v/>
      </c>
      <c r="O18" s="325" t="str">
        <f>IF($B18="","",ROUND(IFERROR(SUMIFS('Data Sorting'!$C:$C,'Data Sorting'!$A:$A,$B18,'Data Sorting'!$B:$B,TRIM(O$10)),0),0))</f>
        <v/>
      </c>
      <c r="P18" s="84" t="str">
        <f t="shared" si="2"/>
        <v/>
      </c>
      <c r="Q18" s="220"/>
      <c r="R18" s="227" t="str">
        <f t="shared" si="9"/>
        <v/>
      </c>
      <c r="S18" s="325" t="str">
        <f>IF($B18="","",ROUND(IFERROR(SUMIFS('Data Sorting'!$C:$C,'Data Sorting'!$A:$A,$B18,'Data Sorting'!$B:$B,TRIM(S$10)),0),0))</f>
        <v/>
      </c>
      <c r="T18" s="84" t="str">
        <f>IF($B18="","",ROUND(Backfill!H18,0))</f>
        <v/>
      </c>
      <c r="U18" s="325" t="str">
        <f>IF($B18="","",ROUND(IFERROR(SUMIFS('Data Sorting'!$C:$C,'Data Sorting'!$A:$A,$B18,'Data Sorting'!$B:$B,TRIM(U$10)),0),0))</f>
        <v/>
      </c>
      <c r="V18" s="325" t="str">
        <f>IF($B18="","",ROUND(IFERROR(SUMIFS('Data Sorting'!$C:$C,'Data Sorting'!$A:$A,$B18,'Data Sorting'!$B:$B,TRIM(V$10)),0),0))</f>
        <v/>
      </c>
      <c r="W18" s="325" t="str">
        <f>IF($B18="","",ROUND(IFERROR(SUMIFS('Data Sorting'!$C:$C,'Data Sorting'!$A:$A,$B18,'Data Sorting'!$B:$B,TRIM(W$10)),0),0))</f>
        <v/>
      </c>
      <c r="X18" s="325" t="str">
        <f>IF($B18="","",ROUND(IFERROR(SUMIFS('Data Sorting'!$C:$C,'Data Sorting'!$A:$A,$B18,'Data Sorting'!$B:$B,TRIM(X$10)),0),0))</f>
        <v/>
      </c>
      <c r="Y18" s="84" t="str">
        <f>IF($B18="","",ROUND(Backfill!R18,0))</f>
        <v/>
      </c>
      <c r="Z18" s="84" t="str">
        <f>IF($B18="","",ROUND(Backfill!U18,0))</f>
        <v/>
      </c>
      <c r="AA18" s="84" t="str">
        <f>IF($B18="","",ROUND(Removals!$G17,0))</f>
        <v/>
      </c>
      <c r="AB18" s="84" t="str">
        <f>IF($B18="","",ROUND(Removals!$L17,0))</f>
        <v/>
      </c>
      <c r="AC18" s="325" t="str">
        <f>IF($B18="","",ROUND(IFERROR(SUMIFS('Data Sorting'!$C:$C,'Data Sorting'!$A:$A,$B18,'Data Sorting'!$B:$B,TRIM(AC$10)),0),0))</f>
        <v/>
      </c>
      <c r="AD18" s="548" t="str">
        <f>IF($B18="","",ROUND(IFERROR(SUMIFS('Data Sorting'!$C:$C,'Data Sorting'!$A:$A,$B18,'Data Sorting'!$B:$B,TRIM(AD$10)),0),0))</f>
        <v/>
      </c>
      <c r="AE18" s="548" t="str">
        <f>IF($B18="","",ROUND(IFERROR(SUMIFS('Data Sorting'!$C:$C,'Data Sorting'!$A:$A,$B18,'Data Sorting'!$B:$B,TRIM(AE$10)),0),0))</f>
        <v/>
      </c>
      <c r="AF18" s="548" t="str">
        <f>IF($B18="","",ROUND(IFERROR(SUMIFS('Data Sorting'!$C:$C,'Data Sorting'!$A:$A,$B18,'Data Sorting'!$B:$B,TRIM(AF$10)),0),0))</f>
        <v/>
      </c>
      <c r="AG18" s="548" t="str">
        <f>IF($B18="","",ROUND(IFERROR(SUMIFS('Data Sorting'!$C:$C,'Data Sorting'!$A:$A,$B18,'Data Sorting'!$B:$B,TRIM(AG$10)),0),0))</f>
        <v/>
      </c>
      <c r="AH18" s="548" t="str">
        <f>IF($B18="","",ROUND(IFERROR(SUMIFS('Data Sorting'!$C:$C,'Data Sorting'!$A:$A,$B18,'Data Sorting'!$B:$B,TRIM(AH$10)),0),0))</f>
        <v/>
      </c>
      <c r="AI18" s="221" t="str">
        <f t="shared" si="10"/>
        <v/>
      </c>
      <c r="AJ18" s="221" t="str">
        <f t="shared" si="3"/>
        <v/>
      </c>
      <c r="AK18" s="221" t="str">
        <f t="shared" si="4"/>
        <v/>
      </c>
      <c r="AL18" s="221" t="str">
        <f t="shared" si="11"/>
        <v/>
      </c>
      <c r="AM18" s="221" t="str">
        <f t="shared" si="5"/>
        <v/>
      </c>
      <c r="AN18" s="84">
        <v>0.9</v>
      </c>
      <c r="AO18" s="221" t="str">
        <f t="shared" si="12"/>
        <v/>
      </c>
      <c r="AP18" s="325" t="str">
        <f t="shared" si="13"/>
        <v xml:space="preserve"> </v>
      </c>
    </row>
    <row r="19" spans="2:42" x14ac:dyDescent="0.25">
      <c r="B19" s="218" t="str">
        <f>IF('Manual Inputs'!D11&lt;&gt;"",'Manual Inputs'!D11,"")</f>
        <v/>
      </c>
      <c r="C19" s="325" t="str">
        <f>IF($B19="","",ROUND(IFERROR(SUMIFS('Data Sorting'!$C:$C,'Data Sorting'!$A:$A,$B19,'Data Sorting'!$B:$B,TRIM(C$10)),0),0))</f>
        <v/>
      </c>
      <c r="D19" s="325" t="str">
        <f t="shared" si="6"/>
        <v/>
      </c>
      <c r="E19" s="220"/>
      <c r="F19" s="484" t="str">
        <f t="shared" si="7"/>
        <v/>
      </c>
      <c r="G19" s="84" t="str">
        <f>IF($B19="","",ROUND(Structure_Ex!I19,0))</f>
        <v/>
      </c>
      <c r="H19" s="220"/>
      <c r="I19" s="325" t="str">
        <f>IF($B19="","",ROUND(IFERROR(SUMIFS('Data Sorting'!$C:$C,'Data Sorting'!$A:$A,$B19,'Data Sorting'!$B:$B,TRIM(I$10)),0),0))</f>
        <v/>
      </c>
      <c r="J19" s="84" t="str">
        <f>IF($B19="","",ROUND(Removals!$F18,0))</f>
        <v/>
      </c>
      <c r="K19" s="84" t="str">
        <f>IF($B19="","",ROUND(Removals!$K18,0))</f>
        <v/>
      </c>
      <c r="L19" s="325" t="str">
        <f>IF($B19="","",ROUND(IFERROR(SUMIFS('Data Sorting'!$C:$C,'Data Sorting'!$A:$A,$B19,'Data Sorting'!$B:$B,TRIM(L$10)),0),0))</f>
        <v/>
      </c>
      <c r="M19" s="84" t="str">
        <f>IF(B19="","",_xlfn.XLOOKUP(B19,'Manual Inputs'!$G$4:$G$53,'Manual Inputs'!$H$4:$H$53))</f>
        <v/>
      </c>
      <c r="N19" s="228" t="str">
        <f t="shared" si="8"/>
        <v/>
      </c>
      <c r="O19" s="325" t="str">
        <f>IF($B19="","",ROUND(IFERROR(SUMIFS('Data Sorting'!$C:$C,'Data Sorting'!$A:$A,$B19,'Data Sorting'!$B:$B,TRIM(O$10)),0),0))</f>
        <v/>
      </c>
      <c r="P19" s="84" t="str">
        <f t="shared" si="2"/>
        <v/>
      </c>
      <c r="Q19" s="220"/>
      <c r="R19" s="227" t="str">
        <f t="shared" si="9"/>
        <v/>
      </c>
      <c r="S19" s="325" t="str">
        <f>IF($B19="","",ROUND(IFERROR(SUMIFS('Data Sorting'!$C:$C,'Data Sorting'!$A:$A,$B19,'Data Sorting'!$B:$B,TRIM(S$10)),0),0))</f>
        <v/>
      </c>
      <c r="T19" s="84" t="str">
        <f>IF($B19="","",ROUND(Backfill!H19,0))</f>
        <v/>
      </c>
      <c r="U19" s="325" t="str">
        <f>IF($B19="","",ROUND(IFERROR(SUMIFS('Data Sorting'!$C:$C,'Data Sorting'!$A:$A,$B19,'Data Sorting'!$B:$B,TRIM(U$10)),0),0))</f>
        <v/>
      </c>
      <c r="V19" s="325" t="str">
        <f>IF($B19="","",ROUND(IFERROR(SUMIFS('Data Sorting'!$C:$C,'Data Sorting'!$A:$A,$B19,'Data Sorting'!$B:$B,TRIM(V$10)),0),0))</f>
        <v/>
      </c>
      <c r="W19" s="325" t="str">
        <f>IF($B19="","",ROUND(IFERROR(SUMIFS('Data Sorting'!$C:$C,'Data Sorting'!$A:$A,$B19,'Data Sorting'!$B:$B,TRIM(W$10)),0),0))</f>
        <v/>
      </c>
      <c r="X19" s="325" t="str">
        <f>IF($B19="","",ROUND(IFERROR(SUMIFS('Data Sorting'!$C:$C,'Data Sorting'!$A:$A,$B19,'Data Sorting'!$B:$B,TRIM(X$10)),0),0))</f>
        <v/>
      </c>
      <c r="Y19" s="84" t="str">
        <f>IF($B19="","",ROUND(Backfill!R19,0))</f>
        <v/>
      </c>
      <c r="Z19" s="84" t="str">
        <f>IF($B19="","",ROUND(Backfill!U19,0))</f>
        <v/>
      </c>
      <c r="AA19" s="84" t="str">
        <f>IF($B19="","",ROUND(Removals!$G18,0))</f>
        <v/>
      </c>
      <c r="AB19" s="84" t="str">
        <f>IF($B19="","",ROUND(Removals!$L18,0))</f>
        <v/>
      </c>
      <c r="AC19" s="325" t="str">
        <f>IF($B19="","",ROUND(IFERROR(SUMIFS('Data Sorting'!$C:$C,'Data Sorting'!$A:$A,$B19,'Data Sorting'!$B:$B,TRIM(AC$10)),0),0))</f>
        <v/>
      </c>
      <c r="AD19" s="548" t="str">
        <f>IF($B19="","",ROUND(IFERROR(SUMIFS('Data Sorting'!$C:$C,'Data Sorting'!$A:$A,$B19,'Data Sorting'!$B:$B,TRIM(AD$10)),0),0))</f>
        <v/>
      </c>
      <c r="AE19" s="548" t="str">
        <f>IF($B19="","",ROUND(IFERROR(SUMIFS('Data Sorting'!$C:$C,'Data Sorting'!$A:$A,$B19,'Data Sorting'!$B:$B,TRIM(AE$10)),0),0))</f>
        <v/>
      </c>
      <c r="AF19" s="548" t="str">
        <f>IF($B19="","",ROUND(IFERROR(SUMIFS('Data Sorting'!$C:$C,'Data Sorting'!$A:$A,$B19,'Data Sorting'!$B:$B,TRIM(AF$10)),0),0))</f>
        <v/>
      </c>
      <c r="AG19" s="548" t="str">
        <f>IF($B19="","",ROUND(IFERROR(SUMIFS('Data Sorting'!$C:$C,'Data Sorting'!$A:$A,$B19,'Data Sorting'!$B:$B,TRIM(AG$10)),0),0))</f>
        <v/>
      </c>
      <c r="AH19" s="548" t="str">
        <f>IF($B19="","",ROUND(IFERROR(SUMIFS('Data Sorting'!$C:$C,'Data Sorting'!$A:$A,$B19,'Data Sorting'!$B:$B,TRIM(AH$10)),0),0))</f>
        <v/>
      </c>
      <c r="AI19" s="221" t="str">
        <f t="shared" si="10"/>
        <v/>
      </c>
      <c r="AJ19" s="221" t="str">
        <f t="shared" si="3"/>
        <v/>
      </c>
      <c r="AK19" s="221" t="str">
        <f t="shared" si="4"/>
        <v/>
      </c>
      <c r="AL19" s="221" t="str">
        <f t="shared" si="11"/>
        <v/>
      </c>
      <c r="AM19" s="221" t="str">
        <f t="shared" si="5"/>
        <v/>
      </c>
      <c r="AN19" s="84">
        <v>0.9</v>
      </c>
      <c r="AO19" s="221" t="str">
        <f t="shared" si="12"/>
        <v/>
      </c>
      <c r="AP19" s="325" t="str">
        <f t="shared" si="13"/>
        <v xml:space="preserve"> </v>
      </c>
    </row>
    <row r="20" spans="2:42" x14ac:dyDescent="0.25">
      <c r="B20" s="218" t="str">
        <f>IF('Manual Inputs'!D12&lt;&gt;"",'Manual Inputs'!D12,"")</f>
        <v/>
      </c>
      <c r="C20" s="325" t="str">
        <f>IF($B20="","",ROUND(IFERROR(SUMIFS('Data Sorting'!$C:$C,'Data Sorting'!$A:$A,$B20,'Data Sorting'!$B:$B,TRIM(C$10)),0),0))</f>
        <v/>
      </c>
      <c r="D20" s="325" t="str">
        <f t="shared" si="6"/>
        <v/>
      </c>
      <c r="E20" s="220"/>
      <c r="F20" s="484" t="str">
        <f t="shared" si="7"/>
        <v/>
      </c>
      <c r="G20" s="84" t="str">
        <f>IF($B20="","",ROUND(Structure_Ex!I20,0))</f>
        <v/>
      </c>
      <c r="H20" s="220"/>
      <c r="I20" s="325" t="str">
        <f>IF($B20="","",ROUND(IFERROR(SUMIFS('Data Sorting'!$C:$C,'Data Sorting'!$A:$A,$B20,'Data Sorting'!$B:$B,TRIM(I$10)),0),0))</f>
        <v/>
      </c>
      <c r="J20" s="84" t="str">
        <f>IF($B20="","",ROUND(Removals!$F19,0))</f>
        <v/>
      </c>
      <c r="K20" s="84" t="str">
        <f>IF($B20="","",ROUND(Removals!$K19,0))</f>
        <v/>
      </c>
      <c r="L20" s="325" t="str">
        <f>IF($B20="","",ROUND(IFERROR(SUMIFS('Data Sorting'!$C:$C,'Data Sorting'!$A:$A,$B20,'Data Sorting'!$B:$B,TRIM(L$10)),0),0))</f>
        <v/>
      </c>
      <c r="M20" s="84" t="str">
        <f>IF(B20="","",_xlfn.XLOOKUP(B20,'Manual Inputs'!$G$4:$G$53,'Manual Inputs'!$H$4:$H$53))</f>
        <v/>
      </c>
      <c r="N20" s="228" t="str">
        <f t="shared" si="8"/>
        <v/>
      </c>
      <c r="O20" s="325" t="str">
        <f>IF($B20="","",ROUND(IFERROR(SUMIFS('Data Sorting'!$C:$C,'Data Sorting'!$A:$A,$B20,'Data Sorting'!$B:$B,TRIM(O$10)),0),0))</f>
        <v/>
      </c>
      <c r="P20" s="84" t="str">
        <f t="shared" si="2"/>
        <v/>
      </c>
      <c r="Q20" s="220"/>
      <c r="R20" s="227" t="str">
        <f t="shared" si="9"/>
        <v/>
      </c>
      <c r="S20" s="325" t="str">
        <f>IF($B20="","",ROUND(IFERROR(SUMIFS('Data Sorting'!$C:$C,'Data Sorting'!$A:$A,$B20,'Data Sorting'!$B:$B,TRIM(S$10)),0),0))</f>
        <v/>
      </c>
      <c r="T20" s="84" t="str">
        <f>IF($B20="","",ROUND(Backfill!H20,0))</f>
        <v/>
      </c>
      <c r="U20" s="325" t="str">
        <f>IF($B20="","",ROUND(IFERROR(SUMIFS('Data Sorting'!$C:$C,'Data Sorting'!$A:$A,$B20,'Data Sorting'!$B:$B,TRIM(U$10)),0),0))</f>
        <v/>
      </c>
      <c r="V20" s="325" t="str">
        <f>IF($B20="","",ROUND(IFERROR(SUMIFS('Data Sorting'!$C:$C,'Data Sorting'!$A:$A,$B20,'Data Sorting'!$B:$B,TRIM(V$10)),0),0))</f>
        <v/>
      </c>
      <c r="W20" s="325" t="str">
        <f>IF($B20="","",ROUND(IFERROR(SUMIFS('Data Sorting'!$C:$C,'Data Sorting'!$A:$A,$B20,'Data Sorting'!$B:$B,TRIM(W$10)),0),0))</f>
        <v/>
      </c>
      <c r="X20" s="325" t="str">
        <f>IF($B20="","",ROUND(IFERROR(SUMIFS('Data Sorting'!$C:$C,'Data Sorting'!$A:$A,$B20,'Data Sorting'!$B:$B,TRIM(X$10)),0),0))</f>
        <v/>
      </c>
      <c r="Y20" s="84" t="str">
        <f>IF($B20="","",ROUND(Backfill!R20,0))</f>
        <v/>
      </c>
      <c r="Z20" s="84" t="str">
        <f>IF($B20="","",ROUND(Backfill!U20,0))</f>
        <v/>
      </c>
      <c r="AA20" s="84" t="str">
        <f>IF($B20="","",ROUND(Removals!$G19,0))</f>
        <v/>
      </c>
      <c r="AB20" s="84" t="str">
        <f>IF($B20="","",ROUND(Removals!$L19,0))</f>
        <v/>
      </c>
      <c r="AC20" s="325" t="str">
        <f>IF($B20="","",ROUND(IFERROR(SUMIFS('Data Sorting'!$C:$C,'Data Sorting'!$A:$A,$B20,'Data Sorting'!$B:$B,TRIM(AC$10)),0),0))</f>
        <v/>
      </c>
      <c r="AD20" s="548" t="str">
        <f>IF($B20="","",ROUND(IFERROR(SUMIFS('Data Sorting'!$C:$C,'Data Sorting'!$A:$A,$B20,'Data Sorting'!$B:$B,TRIM(AD$10)),0),0))</f>
        <v/>
      </c>
      <c r="AE20" s="548" t="str">
        <f>IF($B20="","",ROUND(IFERROR(SUMIFS('Data Sorting'!$C:$C,'Data Sorting'!$A:$A,$B20,'Data Sorting'!$B:$B,TRIM(AE$10)),0),0))</f>
        <v/>
      </c>
      <c r="AF20" s="548" t="str">
        <f>IF($B20="","",ROUND(IFERROR(SUMIFS('Data Sorting'!$C:$C,'Data Sorting'!$A:$A,$B20,'Data Sorting'!$B:$B,TRIM(AF$10)),0),0))</f>
        <v/>
      </c>
      <c r="AG20" s="548" t="str">
        <f>IF($B20="","",ROUND(IFERROR(SUMIFS('Data Sorting'!$C:$C,'Data Sorting'!$A:$A,$B20,'Data Sorting'!$B:$B,TRIM(AG$10)),0),0))</f>
        <v/>
      </c>
      <c r="AH20" s="548" t="str">
        <f>IF($B20="","",ROUND(IFERROR(SUMIFS('Data Sorting'!$C:$C,'Data Sorting'!$A:$A,$B20,'Data Sorting'!$B:$B,TRIM(AH$10)),0),0))</f>
        <v/>
      </c>
      <c r="AI20" s="221" t="str">
        <f t="shared" si="10"/>
        <v/>
      </c>
      <c r="AJ20" s="221" t="str">
        <f t="shared" si="3"/>
        <v/>
      </c>
      <c r="AK20" s="221" t="str">
        <f t="shared" si="4"/>
        <v/>
      </c>
      <c r="AL20" s="221" t="str">
        <f t="shared" si="11"/>
        <v/>
      </c>
      <c r="AM20" s="221" t="str">
        <f t="shared" si="5"/>
        <v/>
      </c>
      <c r="AN20" s="84">
        <v>0.9</v>
      </c>
      <c r="AO20" s="221" t="str">
        <f t="shared" si="12"/>
        <v/>
      </c>
      <c r="AP20" s="325" t="str">
        <f t="shared" si="13"/>
        <v xml:space="preserve"> </v>
      </c>
    </row>
    <row r="21" spans="2:42" x14ac:dyDescent="0.25">
      <c r="B21" s="218" t="str">
        <f>IF('Manual Inputs'!D13&lt;&gt;"",'Manual Inputs'!D13,"")</f>
        <v/>
      </c>
      <c r="C21" s="325" t="str">
        <f>IF($B21="","",ROUND(IFERROR(SUMIFS('Data Sorting'!$C:$C,'Data Sorting'!$A:$A,$B21,'Data Sorting'!$B:$B,TRIM(C$10)),0),0))</f>
        <v/>
      </c>
      <c r="D21" s="325" t="str">
        <f t="shared" si="6"/>
        <v/>
      </c>
      <c r="E21" s="220"/>
      <c r="F21" s="484" t="str">
        <f t="shared" si="7"/>
        <v/>
      </c>
      <c r="G21" s="84" t="str">
        <f>IF($B21="","",ROUND(Structure_Ex!I21,0))</f>
        <v/>
      </c>
      <c r="H21" s="220"/>
      <c r="I21" s="325" t="str">
        <f>IF($B21="","",ROUND(IFERROR(SUMIFS('Data Sorting'!$C:$C,'Data Sorting'!$A:$A,$B21,'Data Sorting'!$B:$B,TRIM(I$10)),0),0))</f>
        <v/>
      </c>
      <c r="J21" s="84" t="str">
        <f>IF($B21="","",ROUND(Removals!$F20,0))</f>
        <v/>
      </c>
      <c r="K21" s="84" t="str">
        <f>IF($B21="","",ROUND(Removals!$K20,0))</f>
        <v/>
      </c>
      <c r="L21" s="325" t="str">
        <f>IF($B21="","",ROUND(IFERROR(SUMIFS('Data Sorting'!$C:$C,'Data Sorting'!$A:$A,$B21,'Data Sorting'!$B:$B,TRIM(L$10)),0),0))</f>
        <v/>
      </c>
      <c r="M21" s="84" t="str">
        <f>IF(B21="","",_xlfn.XLOOKUP(B21,'Manual Inputs'!$G$4:$G$53,'Manual Inputs'!$H$4:$H$53))</f>
        <v/>
      </c>
      <c r="N21" s="228" t="str">
        <f t="shared" si="8"/>
        <v/>
      </c>
      <c r="O21" s="325" t="str">
        <f>IF($B21="","",ROUND(IFERROR(SUMIFS('Data Sorting'!$C:$C,'Data Sorting'!$A:$A,$B21,'Data Sorting'!$B:$B,TRIM(O$10)),0),0))</f>
        <v/>
      </c>
      <c r="P21" s="84" t="str">
        <f t="shared" si="2"/>
        <v/>
      </c>
      <c r="Q21" s="220"/>
      <c r="R21" s="227" t="str">
        <f t="shared" si="9"/>
        <v/>
      </c>
      <c r="S21" s="325" t="str">
        <f>IF($B21="","",ROUND(IFERROR(SUMIFS('Data Sorting'!$C:$C,'Data Sorting'!$A:$A,$B21,'Data Sorting'!$B:$B,TRIM(S$10)),0),0))</f>
        <v/>
      </c>
      <c r="T21" s="84" t="str">
        <f>IF($B21="","",ROUND(Backfill!H21,0))</f>
        <v/>
      </c>
      <c r="U21" s="325" t="str">
        <f>IF($B21="","",ROUND(IFERROR(SUMIFS('Data Sorting'!$C:$C,'Data Sorting'!$A:$A,$B21,'Data Sorting'!$B:$B,TRIM(U$10)),0),0))</f>
        <v/>
      </c>
      <c r="V21" s="325" t="str">
        <f>IF($B21="","",ROUND(IFERROR(SUMIFS('Data Sorting'!$C:$C,'Data Sorting'!$A:$A,$B21,'Data Sorting'!$B:$B,TRIM(V$10)),0),0))</f>
        <v/>
      </c>
      <c r="W21" s="325" t="str">
        <f>IF($B21="","",ROUND(IFERROR(SUMIFS('Data Sorting'!$C:$C,'Data Sorting'!$A:$A,$B21,'Data Sorting'!$B:$B,TRIM(W$10)),0),0))</f>
        <v/>
      </c>
      <c r="X21" s="325" t="str">
        <f>IF($B21="","",ROUND(IFERROR(SUMIFS('Data Sorting'!$C:$C,'Data Sorting'!$A:$A,$B21,'Data Sorting'!$B:$B,TRIM(X$10)),0),0))</f>
        <v/>
      </c>
      <c r="Y21" s="84" t="str">
        <f>IF($B21="","",ROUND(Backfill!R21,0))</f>
        <v/>
      </c>
      <c r="Z21" s="84" t="str">
        <f>IF($B21="","",ROUND(Backfill!U21,0))</f>
        <v/>
      </c>
      <c r="AA21" s="84" t="str">
        <f>IF($B21="","",ROUND(Removals!$G20,0))</f>
        <v/>
      </c>
      <c r="AB21" s="84" t="str">
        <f>IF($B21="","",ROUND(Removals!$L20,0))</f>
        <v/>
      </c>
      <c r="AC21" s="325" t="str">
        <f>IF($B21="","",ROUND(IFERROR(SUMIFS('Data Sorting'!$C:$C,'Data Sorting'!$A:$A,$B21,'Data Sorting'!$B:$B,TRIM(AC$10)),0),0))</f>
        <v/>
      </c>
      <c r="AD21" s="548" t="str">
        <f>IF($B21="","",ROUND(IFERROR(SUMIFS('Data Sorting'!$C:$C,'Data Sorting'!$A:$A,$B21,'Data Sorting'!$B:$B,TRIM(AD$10)),0),0))</f>
        <v/>
      </c>
      <c r="AE21" s="548" t="str">
        <f>IF($B21="","",ROUND(IFERROR(SUMIFS('Data Sorting'!$C:$C,'Data Sorting'!$A:$A,$B21,'Data Sorting'!$B:$B,TRIM(AE$10)),0),0))</f>
        <v/>
      </c>
      <c r="AF21" s="548" t="str">
        <f>IF($B21="","",ROUND(IFERROR(SUMIFS('Data Sorting'!$C:$C,'Data Sorting'!$A:$A,$B21,'Data Sorting'!$B:$B,TRIM(AF$10)),0),0))</f>
        <v/>
      </c>
      <c r="AG21" s="548" t="str">
        <f>IF($B21="","",ROUND(IFERROR(SUMIFS('Data Sorting'!$C:$C,'Data Sorting'!$A:$A,$B21,'Data Sorting'!$B:$B,TRIM(AG$10)),0),0))</f>
        <v/>
      </c>
      <c r="AH21" s="548" t="str">
        <f>IF($B21="","",ROUND(IFERROR(SUMIFS('Data Sorting'!$C:$C,'Data Sorting'!$A:$A,$B21,'Data Sorting'!$B:$B,TRIM(AH$10)),0),0))</f>
        <v/>
      </c>
      <c r="AI21" s="221" t="str">
        <f t="shared" si="10"/>
        <v/>
      </c>
      <c r="AJ21" s="221" t="str">
        <f t="shared" si="3"/>
        <v/>
      </c>
      <c r="AK21" s="221" t="str">
        <f t="shared" si="4"/>
        <v/>
      </c>
      <c r="AL21" s="221" t="str">
        <f t="shared" si="11"/>
        <v/>
      </c>
      <c r="AM21" s="221" t="str">
        <f t="shared" si="5"/>
        <v/>
      </c>
      <c r="AN21" s="84">
        <v>0.9</v>
      </c>
      <c r="AO21" s="221" t="str">
        <f t="shared" si="12"/>
        <v/>
      </c>
      <c r="AP21" s="325" t="str">
        <f t="shared" si="13"/>
        <v xml:space="preserve"> </v>
      </c>
    </row>
    <row r="22" spans="2:42" x14ac:dyDescent="0.25">
      <c r="B22" s="218" t="str">
        <f>IF('Manual Inputs'!D14&lt;&gt;"",'Manual Inputs'!D14,"")</f>
        <v/>
      </c>
      <c r="C22" s="325" t="str">
        <f>IF($B22="","",ROUND(IFERROR(SUMIFS('Data Sorting'!$C:$C,'Data Sorting'!$A:$A,$B22,'Data Sorting'!$B:$B,TRIM(C$10)),0),0))</f>
        <v/>
      </c>
      <c r="D22" s="325" t="str">
        <f t="shared" si="6"/>
        <v/>
      </c>
      <c r="E22" s="220"/>
      <c r="F22" s="484" t="str">
        <f t="shared" si="7"/>
        <v/>
      </c>
      <c r="G22" s="84" t="str">
        <f>IF($B22="","",ROUND(Structure_Ex!I22,0))</f>
        <v/>
      </c>
      <c r="H22" s="220"/>
      <c r="I22" s="325" t="str">
        <f>IF($B22="","",ROUND(IFERROR(SUMIFS('Data Sorting'!$C:$C,'Data Sorting'!$A:$A,$B22,'Data Sorting'!$B:$B,TRIM(I$10)),0),0))</f>
        <v/>
      </c>
      <c r="J22" s="84" t="str">
        <f>IF($B22="","",ROUND(Removals!$F21,0))</f>
        <v/>
      </c>
      <c r="K22" s="84" t="str">
        <f>IF($B22="","",ROUND(Removals!$K21,0))</f>
        <v/>
      </c>
      <c r="L22" s="325" t="str">
        <f>IF($B22="","",ROUND(IFERROR(SUMIFS('Data Sorting'!$C:$C,'Data Sorting'!$A:$A,$B22,'Data Sorting'!$B:$B,TRIM(L$10)),0),0))</f>
        <v/>
      </c>
      <c r="M22" s="84" t="str">
        <f>IF(B22="","",_xlfn.XLOOKUP(B22,'Manual Inputs'!$G$4:$G$53,'Manual Inputs'!$H$4:$H$53))</f>
        <v/>
      </c>
      <c r="N22" s="228" t="str">
        <f t="shared" si="8"/>
        <v/>
      </c>
      <c r="O22" s="325" t="str">
        <f>IF($B22="","",ROUND(IFERROR(SUMIFS('Data Sorting'!$C:$C,'Data Sorting'!$A:$A,$B22,'Data Sorting'!$B:$B,TRIM(O$10)),0),0))</f>
        <v/>
      </c>
      <c r="P22" s="84" t="str">
        <f t="shared" si="2"/>
        <v/>
      </c>
      <c r="Q22" s="220"/>
      <c r="R22" s="227" t="str">
        <f t="shared" si="9"/>
        <v/>
      </c>
      <c r="S22" s="325" t="str">
        <f>IF($B22="","",ROUND(IFERROR(SUMIFS('Data Sorting'!$C:$C,'Data Sorting'!$A:$A,$B22,'Data Sorting'!$B:$B,TRIM(S$10)),0),0))</f>
        <v/>
      </c>
      <c r="T22" s="84" t="str">
        <f>IF($B22="","",ROUND(Backfill!H22,0))</f>
        <v/>
      </c>
      <c r="U22" s="325" t="str">
        <f>IF($B22="","",ROUND(IFERROR(SUMIFS('Data Sorting'!$C:$C,'Data Sorting'!$A:$A,$B22,'Data Sorting'!$B:$B,TRIM(U$10)),0),0))</f>
        <v/>
      </c>
      <c r="V22" s="325" t="str">
        <f>IF($B22="","",ROUND(IFERROR(SUMIFS('Data Sorting'!$C:$C,'Data Sorting'!$A:$A,$B22,'Data Sorting'!$B:$B,TRIM(V$10)),0),0))</f>
        <v/>
      </c>
      <c r="W22" s="325" t="str">
        <f>IF($B22="","",ROUND(IFERROR(SUMIFS('Data Sorting'!$C:$C,'Data Sorting'!$A:$A,$B22,'Data Sorting'!$B:$B,TRIM(W$10)),0),0))</f>
        <v/>
      </c>
      <c r="X22" s="325" t="str">
        <f>IF($B22="","",ROUND(IFERROR(SUMIFS('Data Sorting'!$C:$C,'Data Sorting'!$A:$A,$B22,'Data Sorting'!$B:$B,TRIM(X$10)),0),0))</f>
        <v/>
      </c>
      <c r="Y22" s="84" t="str">
        <f>IF($B22="","",ROUND(Backfill!R22,0))</f>
        <v/>
      </c>
      <c r="Z22" s="84" t="str">
        <f>IF($B22="","",ROUND(Backfill!U22,0))</f>
        <v/>
      </c>
      <c r="AA22" s="84" t="str">
        <f>IF($B22="","",ROUND(Removals!$G21,0))</f>
        <v/>
      </c>
      <c r="AB22" s="84" t="str">
        <f>IF($B22="","",ROUND(Removals!$L21,0))</f>
        <v/>
      </c>
      <c r="AC22" s="325" t="str">
        <f>IF($B22="","",ROUND(IFERROR(SUMIFS('Data Sorting'!$C:$C,'Data Sorting'!$A:$A,$B22,'Data Sorting'!$B:$B,TRIM(AC$10)),0),0))</f>
        <v/>
      </c>
      <c r="AD22" s="548" t="str">
        <f>IF($B22="","",ROUND(IFERROR(SUMIFS('Data Sorting'!$C:$C,'Data Sorting'!$A:$A,$B22,'Data Sorting'!$B:$B,TRIM(AD$10)),0),0))</f>
        <v/>
      </c>
      <c r="AE22" s="548" t="str">
        <f>IF($B22="","",ROUND(IFERROR(SUMIFS('Data Sorting'!$C:$C,'Data Sorting'!$A:$A,$B22,'Data Sorting'!$B:$B,TRIM(AE$10)),0),0))</f>
        <v/>
      </c>
      <c r="AF22" s="548" t="str">
        <f>IF($B22="","",ROUND(IFERROR(SUMIFS('Data Sorting'!$C:$C,'Data Sorting'!$A:$A,$B22,'Data Sorting'!$B:$B,TRIM(AF$10)),0),0))</f>
        <v/>
      </c>
      <c r="AG22" s="548" t="str">
        <f>IF($B22="","",ROUND(IFERROR(SUMIFS('Data Sorting'!$C:$C,'Data Sorting'!$A:$A,$B22,'Data Sorting'!$B:$B,TRIM(AG$10)),0),0))</f>
        <v/>
      </c>
      <c r="AH22" s="548" t="str">
        <f>IF($B22="","",ROUND(IFERROR(SUMIFS('Data Sorting'!$C:$C,'Data Sorting'!$A:$A,$B22,'Data Sorting'!$B:$B,TRIM(AH$10)),0),0))</f>
        <v/>
      </c>
      <c r="AI22" s="221" t="str">
        <f t="shared" si="10"/>
        <v/>
      </c>
      <c r="AJ22" s="221" t="str">
        <f t="shared" si="3"/>
        <v/>
      </c>
      <c r="AK22" s="221" t="str">
        <f t="shared" si="4"/>
        <v/>
      </c>
      <c r="AL22" s="221" t="str">
        <f t="shared" si="11"/>
        <v/>
      </c>
      <c r="AM22" s="221" t="str">
        <f t="shared" si="5"/>
        <v/>
      </c>
      <c r="AN22" s="84">
        <v>0.9</v>
      </c>
      <c r="AO22" s="221" t="str">
        <f t="shared" si="12"/>
        <v/>
      </c>
      <c r="AP22" s="325" t="str">
        <f t="shared" si="13"/>
        <v xml:space="preserve"> </v>
      </c>
    </row>
    <row r="23" spans="2:42" x14ac:dyDescent="0.25">
      <c r="B23" s="218" t="str">
        <f>IF('Manual Inputs'!D15&lt;&gt;"",'Manual Inputs'!D15,"")</f>
        <v/>
      </c>
      <c r="C23" s="325" t="str">
        <f>IF($B23="","",ROUND(IFERROR(SUMIFS('Data Sorting'!$C:$C,'Data Sorting'!$A:$A,$B23,'Data Sorting'!$B:$B,TRIM(C$10)),0),0))</f>
        <v/>
      </c>
      <c r="D23" s="325" t="str">
        <f t="shared" si="6"/>
        <v/>
      </c>
      <c r="E23" s="220"/>
      <c r="F23" s="484" t="str">
        <f t="shared" si="7"/>
        <v/>
      </c>
      <c r="G23" s="84" t="str">
        <f>IF($B23="","",ROUND(Structure_Ex!I23,0))</f>
        <v/>
      </c>
      <c r="H23" s="220"/>
      <c r="I23" s="325" t="str">
        <f>IF($B23="","",ROUND(IFERROR(SUMIFS('Data Sorting'!$C:$C,'Data Sorting'!$A:$A,$B23,'Data Sorting'!$B:$B,TRIM(I$10)),0),0))</f>
        <v/>
      </c>
      <c r="J23" s="84" t="str">
        <f>IF($B23="","",ROUND(Removals!$F22,0))</f>
        <v/>
      </c>
      <c r="K23" s="84" t="str">
        <f>IF($B23="","",ROUND(Removals!$K22,0))</f>
        <v/>
      </c>
      <c r="L23" s="325" t="str">
        <f>IF($B23="","",ROUND(IFERROR(SUMIFS('Data Sorting'!$C:$C,'Data Sorting'!$A:$A,$B23,'Data Sorting'!$B:$B,TRIM(L$10)),0),0))</f>
        <v/>
      </c>
      <c r="M23" s="84" t="str">
        <f>IF(B23="","",_xlfn.XLOOKUP(B23,'Manual Inputs'!$G$4:$G$53,'Manual Inputs'!$H$4:$H$53))</f>
        <v/>
      </c>
      <c r="N23" s="228" t="str">
        <f t="shared" si="8"/>
        <v/>
      </c>
      <c r="O23" s="325" t="str">
        <f>IF($B23="","",ROUND(IFERROR(SUMIFS('Data Sorting'!$C:$C,'Data Sorting'!$A:$A,$B23,'Data Sorting'!$B:$B,TRIM(O$10)),0),0))</f>
        <v/>
      </c>
      <c r="P23" s="84" t="str">
        <f t="shared" si="2"/>
        <v/>
      </c>
      <c r="Q23" s="220"/>
      <c r="R23" s="227" t="str">
        <f t="shared" si="9"/>
        <v/>
      </c>
      <c r="S23" s="325" t="str">
        <f>IF($B23="","",ROUND(IFERROR(SUMIFS('Data Sorting'!$C:$C,'Data Sorting'!$A:$A,$B23,'Data Sorting'!$B:$B,TRIM(S$10)),0),0))</f>
        <v/>
      </c>
      <c r="T23" s="84" t="str">
        <f>IF($B23="","",ROUND(Backfill!H23,0))</f>
        <v/>
      </c>
      <c r="U23" s="325" t="str">
        <f>IF($B23="","",ROUND(IFERROR(SUMIFS('Data Sorting'!$C:$C,'Data Sorting'!$A:$A,$B23,'Data Sorting'!$B:$B,TRIM(U$10)),0),0))</f>
        <v/>
      </c>
      <c r="V23" s="325" t="str">
        <f>IF($B23="","",ROUND(IFERROR(SUMIFS('Data Sorting'!$C:$C,'Data Sorting'!$A:$A,$B23,'Data Sorting'!$B:$B,TRIM(V$10)),0),0))</f>
        <v/>
      </c>
      <c r="W23" s="325" t="str">
        <f>IF($B23="","",ROUND(IFERROR(SUMIFS('Data Sorting'!$C:$C,'Data Sorting'!$A:$A,$B23,'Data Sorting'!$B:$B,TRIM(W$10)),0),0))</f>
        <v/>
      </c>
      <c r="X23" s="325" t="str">
        <f>IF($B23="","",ROUND(IFERROR(SUMIFS('Data Sorting'!$C:$C,'Data Sorting'!$A:$A,$B23,'Data Sorting'!$B:$B,TRIM(X$10)),0),0))</f>
        <v/>
      </c>
      <c r="Y23" s="84" t="str">
        <f>IF($B23="","",ROUND(Backfill!R23,0))</f>
        <v/>
      </c>
      <c r="Z23" s="84" t="str">
        <f>IF($B23="","",ROUND(Backfill!U23,0))</f>
        <v/>
      </c>
      <c r="AA23" s="84" t="str">
        <f>IF($B23="","",ROUND(Removals!$G22,0))</f>
        <v/>
      </c>
      <c r="AB23" s="84" t="str">
        <f>IF($B23="","",ROUND(Removals!$L22,0))</f>
        <v/>
      </c>
      <c r="AC23" s="325" t="str">
        <f>IF($B23="","",ROUND(IFERROR(SUMIFS('Data Sorting'!$C:$C,'Data Sorting'!$A:$A,$B23,'Data Sorting'!$B:$B,TRIM(AC$10)),0),0))</f>
        <v/>
      </c>
      <c r="AD23" s="548" t="str">
        <f>IF($B23="","",ROUND(IFERROR(SUMIFS('Data Sorting'!$C:$C,'Data Sorting'!$A:$A,$B23,'Data Sorting'!$B:$B,TRIM(AD$10)),0),0))</f>
        <v/>
      </c>
      <c r="AE23" s="548" t="str">
        <f>IF($B23="","",ROUND(IFERROR(SUMIFS('Data Sorting'!$C:$C,'Data Sorting'!$A:$A,$B23,'Data Sorting'!$B:$B,TRIM(AE$10)),0),0))</f>
        <v/>
      </c>
      <c r="AF23" s="548" t="str">
        <f>IF($B23="","",ROUND(IFERROR(SUMIFS('Data Sorting'!$C:$C,'Data Sorting'!$A:$A,$B23,'Data Sorting'!$B:$B,TRIM(AF$10)),0),0))</f>
        <v/>
      </c>
      <c r="AG23" s="548" t="str">
        <f>IF($B23="","",ROUND(IFERROR(SUMIFS('Data Sorting'!$C:$C,'Data Sorting'!$A:$A,$B23,'Data Sorting'!$B:$B,TRIM(AG$10)),0),0))</f>
        <v/>
      </c>
      <c r="AH23" s="548" t="str">
        <f>IF($B23="","",ROUND(IFERROR(SUMIFS('Data Sorting'!$C:$C,'Data Sorting'!$A:$A,$B23,'Data Sorting'!$B:$B,TRIM(AH$10)),0),0))</f>
        <v/>
      </c>
      <c r="AI23" s="221" t="str">
        <f t="shared" si="10"/>
        <v/>
      </c>
      <c r="AJ23" s="221" t="str">
        <f t="shared" si="3"/>
        <v/>
      </c>
      <c r="AK23" s="221" t="str">
        <f t="shared" si="4"/>
        <v/>
      </c>
      <c r="AL23" s="221" t="str">
        <f t="shared" si="11"/>
        <v/>
      </c>
      <c r="AM23" s="221" t="str">
        <f t="shared" si="5"/>
        <v/>
      </c>
      <c r="AN23" s="84">
        <v>0.9</v>
      </c>
      <c r="AO23" s="221" t="str">
        <f t="shared" si="12"/>
        <v/>
      </c>
      <c r="AP23" s="325" t="str">
        <f t="shared" si="13"/>
        <v xml:space="preserve"> </v>
      </c>
    </row>
    <row r="24" spans="2:42" x14ac:dyDescent="0.25">
      <c r="B24" s="218" t="str">
        <f>IF('Manual Inputs'!D16&lt;&gt;"",'Manual Inputs'!D16,"")</f>
        <v/>
      </c>
      <c r="C24" s="325" t="str">
        <f>IF($B24="","",ROUND(IFERROR(SUMIFS('Data Sorting'!$C:$C,'Data Sorting'!$A:$A,$B24,'Data Sorting'!$B:$B,TRIM(C$10)),0),0))</f>
        <v/>
      </c>
      <c r="D24" s="325" t="str">
        <f t="shared" si="6"/>
        <v/>
      </c>
      <c r="E24" s="220"/>
      <c r="F24" s="484" t="str">
        <f t="shared" si="7"/>
        <v/>
      </c>
      <c r="G24" s="84" t="str">
        <f>IF($B24="","",ROUND(Structure_Ex!I24,0))</f>
        <v/>
      </c>
      <c r="H24" s="220"/>
      <c r="I24" s="325" t="str">
        <f>IF($B24="","",ROUND(IFERROR(SUMIFS('Data Sorting'!$C:$C,'Data Sorting'!$A:$A,$B24,'Data Sorting'!$B:$B,TRIM(I$10)),0),0))</f>
        <v/>
      </c>
      <c r="J24" s="84" t="str">
        <f>IF($B24="","",ROUND(Removals!$F23,0))</f>
        <v/>
      </c>
      <c r="K24" s="84" t="str">
        <f>IF($B24="","",ROUND(Removals!$K23,0))</f>
        <v/>
      </c>
      <c r="L24" s="325" t="str">
        <f>IF($B24="","",ROUND(IFERROR(SUMIFS('Data Sorting'!$C:$C,'Data Sorting'!$A:$A,$B24,'Data Sorting'!$B:$B,TRIM(L$10)),0),0))</f>
        <v/>
      </c>
      <c r="M24" s="84" t="str">
        <f>IF(B24="","",_xlfn.XLOOKUP(B24,'Manual Inputs'!$G$4:$G$53,'Manual Inputs'!$H$4:$H$53))</f>
        <v/>
      </c>
      <c r="N24" s="228" t="str">
        <f t="shared" si="8"/>
        <v/>
      </c>
      <c r="O24" s="325" t="str">
        <f>IF($B24="","",ROUND(IFERROR(SUMIFS('Data Sorting'!$C:$C,'Data Sorting'!$A:$A,$B24,'Data Sorting'!$B:$B,TRIM(O$10)),0),0))</f>
        <v/>
      </c>
      <c r="P24" s="84" t="str">
        <f t="shared" si="2"/>
        <v/>
      </c>
      <c r="Q24" s="220"/>
      <c r="R24" s="227" t="str">
        <f t="shared" si="9"/>
        <v/>
      </c>
      <c r="S24" s="325" t="str">
        <f>IF($B24="","",ROUND(IFERROR(SUMIFS('Data Sorting'!$C:$C,'Data Sorting'!$A:$A,$B24,'Data Sorting'!$B:$B,TRIM(S$10)),0),0))</f>
        <v/>
      </c>
      <c r="T24" s="84" t="str">
        <f>IF($B24="","",ROUND(Backfill!H24,0))</f>
        <v/>
      </c>
      <c r="U24" s="325" t="str">
        <f>IF($B24="","",ROUND(IFERROR(SUMIFS('Data Sorting'!$C:$C,'Data Sorting'!$A:$A,$B24,'Data Sorting'!$B:$B,TRIM(U$10)),0),0))</f>
        <v/>
      </c>
      <c r="V24" s="325" t="str">
        <f>IF($B24="","",ROUND(IFERROR(SUMIFS('Data Sorting'!$C:$C,'Data Sorting'!$A:$A,$B24,'Data Sorting'!$B:$B,TRIM(V$10)),0),0))</f>
        <v/>
      </c>
      <c r="W24" s="325" t="str">
        <f>IF($B24="","",ROUND(IFERROR(SUMIFS('Data Sorting'!$C:$C,'Data Sorting'!$A:$A,$B24,'Data Sorting'!$B:$B,TRIM(W$10)),0),0))</f>
        <v/>
      </c>
      <c r="X24" s="325" t="str">
        <f>IF($B24="","",ROUND(IFERROR(SUMIFS('Data Sorting'!$C:$C,'Data Sorting'!$A:$A,$B24,'Data Sorting'!$B:$B,TRIM(X$10)),0),0))</f>
        <v/>
      </c>
      <c r="Y24" s="84" t="str">
        <f>IF($B24="","",ROUND(Backfill!R24,0))</f>
        <v/>
      </c>
      <c r="Z24" s="84" t="str">
        <f>IF($B24="","",ROUND(Backfill!U24,0))</f>
        <v/>
      </c>
      <c r="AA24" s="84" t="str">
        <f>IF($B24="","",ROUND(Removals!$G23,0))</f>
        <v/>
      </c>
      <c r="AB24" s="84" t="str">
        <f>IF($B24="","",ROUND(Removals!$L23,0))</f>
        <v/>
      </c>
      <c r="AC24" s="325" t="str">
        <f>IF($B24="","",ROUND(IFERROR(SUMIFS('Data Sorting'!$C:$C,'Data Sorting'!$A:$A,$B24,'Data Sorting'!$B:$B,TRIM(AC$10)),0),0))</f>
        <v/>
      </c>
      <c r="AD24" s="548" t="str">
        <f>IF($B24="","",ROUND(IFERROR(SUMIFS('Data Sorting'!$C:$C,'Data Sorting'!$A:$A,$B24,'Data Sorting'!$B:$B,TRIM(AD$10)),0),0))</f>
        <v/>
      </c>
      <c r="AE24" s="548" t="str">
        <f>IF($B24="","",ROUND(IFERROR(SUMIFS('Data Sorting'!$C:$C,'Data Sorting'!$A:$A,$B24,'Data Sorting'!$B:$B,TRIM(AE$10)),0),0))</f>
        <v/>
      </c>
      <c r="AF24" s="548" t="str">
        <f>IF($B24="","",ROUND(IFERROR(SUMIFS('Data Sorting'!$C:$C,'Data Sorting'!$A:$A,$B24,'Data Sorting'!$B:$B,TRIM(AF$10)),0),0))</f>
        <v/>
      </c>
      <c r="AG24" s="548" t="str">
        <f>IF($B24="","",ROUND(IFERROR(SUMIFS('Data Sorting'!$C:$C,'Data Sorting'!$A:$A,$B24,'Data Sorting'!$B:$B,TRIM(AG$10)),0),0))</f>
        <v/>
      </c>
      <c r="AH24" s="548" t="str">
        <f>IF($B24="","",ROUND(IFERROR(SUMIFS('Data Sorting'!$C:$C,'Data Sorting'!$A:$A,$B24,'Data Sorting'!$B:$B,TRIM(AH$10)),0),0))</f>
        <v/>
      </c>
      <c r="AI24" s="221" t="str">
        <f t="shared" si="10"/>
        <v/>
      </c>
      <c r="AJ24" s="221" t="str">
        <f t="shared" si="3"/>
        <v/>
      </c>
      <c r="AK24" s="221" t="str">
        <f t="shared" si="4"/>
        <v/>
      </c>
      <c r="AL24" s="221" t="str">
        <f t="shared" si="11"/>
        <v/>
      </c>
      <c r="AM24" s="221" t="str">
        <f t="shared" si="5"/>
        <v/>
      </c>
      <c r="AN24" s="84">
        <v>0.9</v>
      </c>
      <c r="AO24" s="221" t="str">
        <f t="shared" si="12"/>
        <v/>
      </c>
      <c r="AP24" s="325" t="str">
        <f t="shared" si="13"/>
        <v xml:space="preserve"> </v>
      </c>
    </row>
    <row r="25" spans="2:42" x14ac:dyDescent="0.25">
      <c r="B25" s="218" t="str">
        <f>IF('Manual Inputs'!D17&lt;&gt;"",'Manual Inputs'!D17,"")</f>
        <v/>
      </c>
      <c r="C25" s="325" t="str">
        <f>IF($B25="","",ROUND(IFERROR(SUMIFS('Data Sorting'!$C:$C,'Data Sorting'!$A:$A,$B25,'Data Sorting'!$B:$B,TRIM(C$10)),0),0))</f>
        <v/>
      </c>
      <c r="D25" s="325" t="str">
        <f t="shared" si="6"/>
        <v/>
      </c>
      <c r="E25" s="220"/>
      <c r="F25" s="484" t="str">
        <f t="shared" si="7"/>
        <v/>
      </c>
      <c r="G25" s="84" t="str">
        <f>IF($B25="","",ROUND(Structure_Ex!I25,0))</f>
        <v/>
      </c>
      <c r="H25" s="220"/>
      <c r="I25" s="325" t="str">
        <f>IF($B25="","",ROUND(IFERROR(SUMIFS('Data Sorting'!$C:$C,'Data Sorting'!$A:$A,$B25,'Data Sorting'!$B:$B,TRIM(I$10)),0),0))</f>
        <v/>
      </c>
      <c r="J25" s="84" t="str">
        <f>IF($B25="","",ROUND(Removals!$F24,0))</f>
        <v/>
      </c>
      <c r="K25" s="84" t="str">
        <f>IF($B25="","",ROUND(Removals!$K24,0))</f>
        <v/>
      </c>
      <c r="L25" s="325" t="str">
        <f>IF($B25="","",ROUND(IFERROR(SUMIFS('Data Sorting'!$C:$C,'Data Sorting'!$A:$A,$B25,'Data Sorting'!$B:$B,TRIM(L$10)),0),0))</f>
        <v/>
      </c>
      <c r="M25" s="84" t="str">
        <f>IF(B25="","",_xlfn.XLOOKUP(B25,'Manual Inputs'!$G$4:$G$53,'Manual Inputs'!$H$4:$H$53))</f>
        <v/>
      </c>
      <c r="N25" s="228" t="str">
        <f t="shared" si="8"/>
        <v/>
      </c>
      <c r="O25" s="325" t="str">
        <f>IF($B25="","",ROUND(IFERROR(SUMIFS('Data Sorting'!$C:$C,'Data Sorting'!$A:$A,$B25,'Data Sorting'!$B:$B,TRIM(O$10)),0),0))</f>
        <v/>
      </c>
      <c r="P25" s="84" t="str">
        <f t="shared" si="2"/>
        <v/>
      </c>
      <c r="Q25" s="220"/>
      <c r="R25" s="227" t="str">
        <f t="shared" si="9"/>
        <v/>
      </c>
      <c r="S25" s="325" t="str">
        <f>IF($B25="","",ROUND(IFERROR(SUMIFS('Data Sorting'!$C:$C,'Data Sorting'!$A:$A,$B25,'Data Sorting'!$B:$B,TRIM(S$10)),0),0))</f>
        <v/>
      </c>
      <c r="T25" s="84" t="str">
        <f>IF($B25="","",ROUND(Backfill!H25,0))</f>
        <v/>
      </c>
      <c r="U25" s="325" t="str">
        <f>IF($B25="","",ROUND(IFERROR(SUMIFS('Data Sorting'!$C:$C,'Data Sorting'!$A:$A,$B25,'Data Sorting'!$B:$B,TRIM(U$10)),0),0))</f>
        <v/>
      </c>
      <c r="V25" s="325" t="str">
        <f>IF($B25="","",ROUND(IFERROR(SUMIFS('Data Sorting'!$C:$C,'Data Sorting'!$A:$A,$B25,'Data Sorting'!$B:$B,TRIM(V$10)),0),0))</f>
        <v/>
      </c>
      <c r="W25" s="325" t="str">
        <f>IF($B25="","",ROUND(IFERROR(SUMIFS('Data Sorting'!$C:$C,'Data Sorting'!$A:$A,$B25,'Data Sorting'!$B:$B,TRIM(W$10)),0),0))</f>
        <v/>
      </c>
      <c r="X25" s="325" t="str">
        <f>IF($B25="","",ROUND(IFERROR(SUMIFS('Data Sorting'!$C:$C,'Data Sorting'!$A:$A,$B25,'Data Sorting'!$B:$B,TRIM(X$10)),0),0))</f>
        <v/>
      </c>
      <c r="Y25" s="84" t="str">
        <f>IF($B25="","",ROUND(Backfill!R25,0))</f>
        <v/>
      </c>
      <c r="Z25" s="84" t="str">
        <f>IF($B25="","",ROUND(Backfill!U25,0))</f>
        <v/>
      </c>
      <c r="AA25" s="84" t="str">
        <f>IF($B25="","",ROUND(Removals!$G24,0))</f>
        <v/>
      </c>
      <c r="AB25" s="84" t="str">
        <f>IF($B25="","",ROUND(Removals!$L24,0))</f>
        <v/>
      </c>
      <c r="AC25" s="325" t="str">
        <f>IF($B25="","",ROUND(IFERROR(SUMIFS('Data Sorting'!$C:$C,'Data Sorting'!$A:$A,$B25,'Data Sorting'!$B:$B,TRIM(AC$10)),0),0))</f>
        <v/>
      </c>
      <c r="AD25" s="548" t="str">
        <f>IF($B25="","",ROUND(IFERROR(SUMIFS('Data Sorting'!$C:$C,'Data Sorting'!$A:$A,$B25,'Data Sorting'!$B:$B,TRIM(AD$10)),0),0))</f>
        <v/>
      </c>
      <c r="AE25" s="548" t="str">
        <f>IF($B25="","",ROUND(IFERROR(SUMIFS('Data Sorting'!$C:$C,'Data Sorting'!$A:$A,$B25,'Data Sorting'!$B:$B,TRIM(AE$10)),0),0))</f>
        <v/>
      </c>
      <c r="AF25" s="548" t="str">
        <f>IF($B25="","",ROUND(IFERROR(SUMIFS('Data Sorting'!$C:$C,'Data Sorting'!$A:$A,$B25,'Data Sorting'!$B:$B,TRIM(AF$10)),0),0))</f>
        <v/>
      </c>
      <c r="AG25" s="548" t="str">
        <f>IF($B25="","",ROUND(IFERROR(SUMIFS('Data Sorting'!$C:$C,'Data Sorting'!$A:$A,$B25,'Data Sorting'!$B:$B,TRIM(AG$10)),0),0))</f>
        <v/>
      </c>
      <c r="AH25" s="548" t="str">
        <f>IF($B25="","",ROUND(IFERROR(SUMIFS('Data Sorting'!$C:$C,'Data Sorting'!$A:$A,$B25,'Data Sorting'!$B:$B,TRIM(AH$10)),0),0))</f>
        <v/>
      </c>
      <c r="AI25" s="221" t="str">
        <f t="shared" si="10"/>
        <v/>
      </c>
      <c r="AJ25" s="221" t="str">
        <f t="shared" si="3"/>
        <v/>
      </c>
      <c r="AK25" s="221" t="str">
        <f t="shared" si="4"/>
        <v/>
      </c>
      <c r="AL25" s="221" t="str">
        <f t="shared" si="11"/>
        <v/>
      </c>
      <c r="AM25" s="221" t="str">
        <f t="shared" si="5"/>
        <v/>
      </c>
      <c r="AN25" s="84">
        <v>0.9</v>
      </c>
      <c r="AO25" s="221" t="str">
        <f t="shared" si="12"/>
        <v/>
      </c>
      <c r="AP25" s="325" t="str">
        <f t="shared" si="13"/>
        <v xml:space="preserve"> </v>
      </c>
    </row>
    <row r="26" spans="2:42" x14ac:dyDescent="0.25">
      <c r="B26" s="218" t="str">
        <f>IF('Manual Inputs'!D18&lt;&gt;"",'Manual Inputs'!D18,"")</f>
        <v/>
      </c>
      <c r="C26" s="325" t="str">
        <f>IF($B26="","",ROUND(IFERROR(SUMIFS('Data Sorting'!$C:$C,'Data Sorting'!$A:$A,$B26,'Data Sorting'!$B:$B,TRIM(C$10)),0),0))</f>
        <v/>
      </c>
      <c r="D26" s="325" t="str">
        <f t="shared" si="6"/>
        <v/>
      </c>
      <c r="E26" s="220"/>
      <c r="F26" s="484" t="str">
        <f t="shared" si="7"/>
        <v/>
      </c>
      <c r="G26" s="84" t="str">
        <f>IF($B26="","",ROUND(Structure_Ex!I26,0))</f>
        <v/>
      </c>
      <c r="H26" s="220"/>
      <c r="I26" s="325" t="str">
        <f>IF($B26="","",ROUND(IFERROR(SUMIFS('Data Sorting'!$C:$C,'Data Sorting'!$A:$A,$B26,'Data Sorting'!$B:$B,TRIM(I$10)),0),0))</f>
        <v/>
      </c>
      <c r="J26" s="84" t="str">
        <f>IF($B26="","",ROUND(Removals!$F25,0))</f>
        <v/>
      </c>
      <c r="K26" s="84" t="str">
        <f>IF($B26="","",ROUND(Removals!$K25,0))</f>
        <v/>
      </c>
      <c r="L26" s="325" t="str">
        <f>IF($B26="","",ROUND(IFERROR(SUMIFS('Data Sorting'!$C:$C,'Data Sorting'!$A:$A,$B26,'Data Sorting'!$B:$B,TRIM(L$10)),0),0))</f>
        <v/>
      </c>
      <c r="M26" s="84" t="str">
        <f>IF(B26="","",_xlfn.XLOOKUP(B26,'Manual Inputs'!$G$4:$G$53,'Manual Inputs'!$H$4:$H$53))</f>
        <v/>
      </c>
      <c r="N26" s="228" t="str">
        <f t="shared" si="8"/>
        <v/>
      </c>
      <c r="O26" s="325" t="str">
        <f>IF($B26="","",ROUND(IFERROR(SUMIFS('Data Sorting'!$C:$C,'Data Sorting'!$A:$A,$B26,'Data Sorting'!$B:$B,TRIM(O$10)),0),0))</f>
        <v/>
      </c>
      <c r="P26" s="84" t="str">
        <f t="shared" si="2"/>
        <v/>
      </c>
      <c r="Q26" s="220"/>
      <c r="R26" s="227" t="str">
        <f t="shared" si="9"/>
        <v/>
      </c>
      <c r="S26" s="325" t="str">
        <f>IF($B26="","",ROUND(IFERROR(SUMIFS('Data Sorting'!$C:$C,'Data Sorting'!$A:$A,$B26,'Data Sorting'!$B:$B,TRIM(S$10)),0),0))</f>
        <v/>
      </c>
      <c r="T26" s="84" t="str">
        <f>IF($B26="","",ROUND(Backfill!H26,0))</f>
        <v/>
      </c>
      <c r="U26" s="325" t="str">
        <f>IF($B26="","",ROUND(IFERROR(SUMIFS('Data Sorting'!$C:$C,'Data Sorting'!$A:$A,$B26,'Data Sorting'!$B:$B,TRIM(U$10)),0),0))</f>
        <v/>
      </c>
      <c r="V26" s="325" t="str">
        <f>IF($B26="","",ROUND(IFERROR(SUMIFS('Data Sorting'!$C:$C,'Data Sorting'!$A:$A,$B26,'Data Sorting'!$B:$B,TRIM(V$10)),0),0))</f>
        <v/>
      </c>
      <c r="W26" s="325" t="str">
        <f>IF($B26="","",ROUND(IFERROR(SUMIFS('Data Sorting'!$C:$C,'Data Sorting'!$A:$A,$B26,'Data Sorting'!$B:$B,TRIM(W$10)),0),0))</f>
        <v/>
      </c>
      <c r="X26" s="325" t="str">
        <f>IF($B26="","",ROUND(IFERROR(SUMIFS('Data Sorting'!$C:$C,'Data Sorting'!$A:$A,$B26,'Data Sorting'!$B:$B,TRIM(X$10)),0),0))</f>
        <v/>
      </c>
      <c r="Y26" s="84" t="str">
        <f>IF($B26="","",ROUND(Backfill!R26,0))</f>
        <v/>
      </c>
      <c r="Z26" s="84" t="str">
        <f>IF($B26="","",ROUND(Backfill!U26,0))</f>
        <v/>
      </c>
      <c r="AA26" s="84" t="str">
        <f>IF($B26="","",ROUND(Removals!$G25,0))</f>
        <v/>
      </c>
      <c r="AB26" s="84" t="str">
        <f>IF($B26="","",ROUND(Removals!$L25,0))</f>
        <v/>
      </c>
      <c r="AC26" s="325" t="str">
        <f>IF($B26="","",ROUND(IFERROR(SUMIFS('Data Sorting'!$C:$C,'Data Sorting'!$A:$A,$B26,'Data Sorting'!$B:$B,TRIM(AC$10)),0),0))</f>
        <v/>
      </c>
      <c r="AD26" s="548" t="str">
        <f>IF($B26="","",ROUND(IFERROR(SUMIFS('Data Sorting'!$C:$C,'Data Sorting'!$A:$A,$B26,'Data Sorting'!$B:$B,TRIM(AD$10)),0),0))</f>
        <v/>
      </c>
      <c r="AE26" s="548" t="str">
        <f>IF($B26="","",ROUND(IFERROR(SUMIFS('Data Sorting'!$C:$C,'Data Sorting'!$A:$A,$B26,'Data Sorting'!$B:$B,TRIM(AE$10)),0),0))</f>
        <v/>
      </c>
      <c r="AF26" s="548" t="str">
        <f>IF($B26="","",ROUND(IFERROR(SUMIFS('Data Sorting'!$C:$C,'Data Sorting'!$A:$A,$B26,'Data Sorting'!$B:$B,TRIM(AF$10)),0),0))</f>
        <v/>
      </c>
      <c r="AG26" s="548" t="str">
        <f>IF($B26="","",ROUND(IFERROR(SUMIFS('Data Sorting'!$C:$C,'Data Sorting'!$A:$A,$B26,'Data Sorting'!$B:$B,TRIM(AG$10)),0),0))</f>
        <v/>
      </c>
      <c r="AH26" s="548" t="str">
        <f>IF($B26="","",ROUND(IFERROR(SUMIFS('Data Sorting'!$C:$C,'Data Sorting'!$A:$A,$B26,'Data Sorting'!$B:$B,TRIM(AH$10)),0),0))</f>
        <v/>
      </c>
      <c r="AI26" s="221" t="str">
        <f t="shared" si="10"/>
        <v/>
      </c>
      <c r="AJ26" s="221" t="str">
        <f t="shared" si="3"/>
        <v/>
      </c>
      <c r="AK26" s="221" t="str">
        <f t="shared" si="4"/>
        <v/>
      </c>
      <c r="AL26" s="221" t="str">
        <f t="shared" si="11"/>
        <v/>
      </c>
      <c r="AM26" s="221" t="str">
        <f t="shared" si="5"/>
        <v/>
      </c>
      <c r="AN26" s="84">
        <v>0.9</v>
      </c>
      <c r="AO26" s="221" t="str">
        <f t="shared" si="12"/>
        <v/>
      </c>
      <c r="AP26" s="325" t="str">
        <f t="shared" si="13"/>
        <v xml:space="preserve"> </v>
      </c>
    </row>
    <row r="27" spans="2:42" x14ac:dyDescent="0.25">
      <c r="B27" s="218" t="str">
        <f>IF('Manual Inputs'!D19&lt;&gt;"",'Manual Inputs'!D19,"")</f>
        <v/>
      </c>
      <c r="C27" s="325" t="str">
        <f>IF($B27="","",ROUND(IFERROR(SUMIFS('Data Sorting'!$C:$C,'Data Sorting'!$A:$A,$B27,'Data Sorting'!$B:$B,TRIM(C$10)),0),0))</f>
        <v/>
      </c>
      <c r="D27" s="325" t="str">
        <f t="shared" si="6"/>
        <v/>
      </c>
      <c r="E27" s="220"/>
      <c r="F27" s="484" t="str">
        <f t="shared" si="7"/>
        <v/>
      </c>
      <c r="G27" s="84" t="str">
        <f>IF($B27="","",ROUND(Structure_Ex!I27,0))</f>
        <v/>
      </c>
      <c r="H27" s="220"/>
      <c r="I27" s="325" t="str">
        <f>IF($B27="","",ROUND(IFERROR(SUMIFS('Data Sorting'!$C:$C,'Data Sorting'!$A:$A,$B27,'Data Sorting'!$B:$B,TRIM(I$10)),0),0))</f>
        <v/>
      </c>
      <c r="J27" s="84" t="str">
        <f>IF($B27="","",ROUND(Removals!$F26,0))</f>
        <v/>
      </c>
      <c r="K27" s="84" t="str">
        <f>IF($B27="","",ROUND(Removals!$K26,0))</f>
        <v/>
      </c>
      <c r="L27" s="325" t="str">
        <f>IF($B27="","",ROUND(IFERROR(SUMIFS('Data Sorting'!$C:$C,'Data Sorting'!$A:$A,$B27,'Data Sorting'!$B:$B,TRIM(L$10)),0),0))</f>
        <v/>
      </c>
      <c r="M27" s="84" t="str">
        <f>IF(B27="","",_xlfn.XLOOKUP(B27,'Manual Inputs'!$G$4:$G$53,'Manual Inputs'!$H$4:$H$53))</f>
        <v/>
      </c>
      <c r="N27" s="228" t="str">
        <f t="shared" si="8"/>
        <v/>
      </c>
      <c r="O27" s="325" t="str">
        <f>IF($B27="","",ROUND(IFERROR(SUMIFS('Data Sorting'!$C:$C,'Data Sorting'!$A:$A,$B27,'Data Sorting'!$B:$B,TRIM(O$10)),0),0))</f>
        <v/>
      </c>
      <c r="P27" s="84" t="str">
        <f t="shared" si="2"/>
        <v/>
      </c>
      <c r="Q27" s="220"/>
      <c r="R27" s="227" t="str">
        <f t="shared" si="9"/>
        <v/>
      </c>
      <c r="S27" s="325" t="str">
        <f>IF($B27="","",ROUND(IFERROR(SUMIFS('Data Sorting'!$C:$C,'Data Sorting'!$A:$A,$B27,'Data Sorting'!$B:$B,TRIM(S$10)),0),0))</f>
        <v/>
      </c>
      <c r="T27" s="84" t="str">
        <f>IF($B27="","",ROUND(Backfill!H27,0))</f>
        <v/>
      </c>
      <c r="U27" s="325" t="str">
        <f>IF($B27="","",ROUND(IFERROR(SUMIFS('Data Sorting'!$C:$C,'Data Sorting'!$A:$A,$B27,'Data Sorting'!$B:$B,TRIM(U$10)),0),0))</f>
        <v/>
      </c>
      <c r="V27" s="325" t="str">
        <f>IF($B27="","",ROUND(IFERROR(SUMIFS('Data Sorting'!$C:$C,'Data Sorting'!$A:$A,$B27,'Data Sorting'!$B:$B,TRIM(V$10)),0),0))</f>
        <v/>
      </c>
      <c r="W27" s="325" t="str">
        <f>IF($B27="","",ROUND(IFERROR(SUMIFS('Data Sorting'!$C:$C,'Data Sorting'!$A:$A,$B27,'Data Sorting'!$B:$B,TRIM(W$10)),0),0))</f>
        <v/>
      </c>
      <c r="X27" s="325" t="str">
        <f>IF($B27="","",ROUND(IFERROR(SUMIFS('Data Sorting'!$C:$C,'Data Sorting'!$A:$A,$B27,'Data Sorting'!$B:$B,TRIM(X$10)),0),0))</f>
        <v/>
      </c>
      <c r="Y27" s="84" t="str">
        <f>IF($B27="","",ROUND(Backfill!R27,0))</f>
        <v/>
      </c>
      <c r="Z27" s="84" t="str">
        <f>IF($B27="","",ROUND(Backfill!U27,0))</f>
        <v/>
      </c>
      <c r="AA27" s="84" t="str">
        <f>IF($B27="","",ROUND(Removals!$G26,0))</f>
        <v/>
      </c>
      <c r="AB27" s="84" t="str">
        <f>IF($B27="","",ROUND(Removals!$L26,0))</f>
        <v/>
      </c>
      <c r="AC27" s="325" t="str">
        <f>IF($B27="","",ROUND(IFERROR(SUMIFS('Data Sorting'!$C:$C,'Data Sorting'!$A:$A,$B27,'Data Sorting'!$B:$B,TRIM(AC$10)),0),0))</f>
        <v/>
      </c>
      <c r="AD27" s="548" t="str">
        <f>IF($B27="","",ROUND(IFERROR(SUMIFS('Data Sorting'!$C:$C,'Data Sorting'!$A:$A,$B27,'Data Sorting'!$B:$B,TRIM(AD$10)),0),0))</f>
        <v/>
      </c>
      <c r="AE27" s="548" t="str">
        <f>IF($B27="","",ROUND(IFERROR(SUMIFS('Data Sorting'!$C:$C,'Data Sorting'!$A:$A,$B27,'Data Sorting'!$B:$B,TRIM(AE$10)),0),0))</f>
        <v/>
      </c>
      <c r="AF27" s="548" t="str">
        <f>IF($B27="","",ROUND(IFERROR(SUMIFS('Data Sorting'!$C:$C,'Data Sorting'!$A:$A,$B27,'Data Sorting'!$B:$B,TRIM(AF$10)),0),0))</f>
        <v/>
      </c>
      <c r="AG27" s="548" t="str">
        <f>IF($B27="","",ROUND(IFERROR(SUMIFS('Data Sorting'!$C:$C,'Data Sorting'!$A:$A,$B27,'Data Sorting'!$B:$B,TRIM(AG$10)),0),0))</f>
        <v/>
      </c>
      <c r="AH27" s="548" t="str">
        <f>IF($B27="","",ROUND(IFERROR(SUMIFS('Data Sorting'!$C:$C,'Data Sorting'!$A:$A,$B27,'Data Sorting'!$B:$B,TRIM(AH$10)),0),0))</f>
        <v/>
      </c>
      <c r="AI27" s="221" t="str">
        <f t="shared" si="10"/>
        <v/>
      </c>
      <c r="AJ27" s="221" t="str">
        <f t="shared" si="3"/>
        <v/>
      </c>
      <c r="AK27" s="221" t="str">
        <f t="shared" si="4"/>
        <v/>
      </c>
      <c r="AL27" s="221" t="str">
        <f t="shared" si="11"/>
        <v/>
      </c>
      <c r="AM27" s="221" t="str">
        <f t="shared" si="5"/>
        <v/>
      </c>
      <c r="AN27" s="84">
        <v>0.9</v>
      </c>
      <c r="AO27" s="221" t="str">
        <f t="shared" si="12"/>
        <v/>
      </c>
      <c r="AP27" s="325" t="str">
        <f t="shared" si="13"/>
        <v xml:space="preserve"> </v>
      </c>
    </row>
    <row r="28" spans="2:42" x14ac:dyDescent="0.25">
      <c r="B28" s="218" t="str">
        <f>IF('Manual Inputs'!D20&lt;&gt;"",'Manual Inputs'!D20,"")</f>
        <v/>
      </c>
      <c r="C28" s="325" t="str">
        <f>IF($B28="","",ROUND(IFERROR(SUMIFS('Data Sorting'!$C:$C,'Data Sorting'!$A:$A,$B28,'Data Sorting'!$B:$B,TRIM(C$10)),0),0))</f>
        <v/>
      </c>
      <c r="D28" s="325" t="str">
        <f t="shared" si="6"/>
        <v/>
      </c>
      <c r="E28" s="220"/>
      <c r="F28" s="484" t="str">
        <f t="shared" si="7"/>
        <v/>
      </c>
      <c r="G28" s="84" t="str">
        <f>IF($B28="","",ROUND(Structure_Ex!I28,0))</f>
        <v/>
      </c>
      <c r="H28" s="220"/>
      <c r="I28" s="325" t="str">
        <f>IF($B28="","",ROUND(IFERROR(SUMIFS('Data Sorting'!$C:$C,'Data Sorting'!$A:$A,$B28,'Data Sorting'!$B:$B,TRIM(I$10)),0),0))</f>
        <v/>
      </c>
      <c r="J28" s="84" t="str">
        <f>IF($B28="","",ROUND(Removals!$F27,0))</f>
        <v/>
      </c>
      <c r="K28" s="84" t="str">
        <f>IF($B28="","",ROUND(Removals!$K27,0))</f>
        <v/>
      </c>
      <c r="L28" s="325" t="str">
        <f>IF($B28="","",ROUND(IFERROR(SUMIFS('Data Sorting'!$C:$C,'Data Sorting'!$A:$A,$B28,'Data Sorting'!$B:$B,TRIM(L$10)),0),0))</f>
        <v/>
      </c>
      <c r="M28" s="84" t="str">
        <f>IF(B28="","",_xlfn.XLOOKUP(B28,'Manual Inputs'!$G$4:$G$53,'Manual Inputs'!$H$4:$H$53))</f>
        <v/>
      </c>
      <c r="N28" s="228" t="str">
        <f t="shared" si="8"/>
        <v/>
      </c>
      <c r="O28" s="325" t="str">
        <f>IF($B28="","",ROUND(IFERROR(SUMIFS('Data Sorting'!$C:$C,'Data Sorting'!$A:$A,$B28,'Data Sorting'!$B:$B,TRIM(O$10)),0),0))</f>
        <v/>
      </c>
      <c r="P28" s="84" t="str">
        <f t="shared" si="2"/>
        <v/>
      </c>
      <c r="Q28" s="220"/>
      <c r="R28" s="227" t="str">
        <f t="shared" si="9"/>
        <v/>
      </c>
      <c r="S28" s="325" t="str">
        <f>IF($B28="","",ROUND(IFERROR(SUMIFS('Data Sorting'!$C:$C,'Data Sorting'!$A:$A,$B28,'Data Sorting'!$B:$B,TRIM(S$10)),0),0))</f>
        <v/>
      </c>
      <c r="T28" s="84" t="str">
        <f>IF($B28="","",ROUND(Backfill!H28,0))</f>
        <v/>
      </c>
      <c r="U28" s="325" t="str">
        <f>IF($B28="","",ROUND(IFERROR(SUMIFS('Data Sorting'!$C:$C,'Data Sorting'!$A:$A,$B28,'Data Sorting'!$B:$B,TRIM(U$10)),0),0))</f>
        <v/>
      </c>
      <c r="V28" s="325" t="str">
        <f>IF($B28="","",ROUND(IFERROR(SUMIFS('Data Sorting'!$C:$C,'Data Sorting'!$A:$A,$B28,'Data Sorting'!$B:$B,TRIM(V$10)),0),0))</f>
        <v/>
      </c>
      <c r="W28" s="325" t="str">
        <f>IF($B28="","",ROUND(IFERROR(SUMIFS('Data Sorting'!$C:$C,'Data Sorting'!$A:$A,$B28,'Data Sorting'!$B:$B,TRIM(W$10)),0),0))</f>
        <v/>
      </c>
      <c r="X28" s="325" t="str">
        <f>IF($B28="","",ROUND(IFERROR(SUMIFS('Data Sorting'!$C:$C,'Data Sorting'!$A:$A,$B28,'Data Sorting'!$B:$B,TRIM(X$10)),0),0))</f>
        <v/>
      </c>
      <c r="Y28" s="84" t="str">
        <f>IF($B28="","",ROUND(Backfill!R28,0))</f>
        <v/>
      </c>
      <c r="Z28" s="84" t="str">
        <f>IF($B28="","",ROUND(Backfill!U28,0))</f>
        <v/>
      </c>
      <c r="AA28" s="84" t="str">
        <f>IF($B28="","",ROUND(Removals!$G27,0))</f>
        <v/>
      </c>
      <c r="AB28" s="84" t="str">
        <f>IF($B28="","",ROUND(Removals!$L27,0))</f>
        <v/>
      </c>
      <c r="AC28" s="325" t="str">
        <f>IF($B28="","",ROUND(IFERROR(SUMIFS('Data Sorting'!$C:$C,'Data Sorting'!$A:$A,$B28,'Data Sorting'!$B:$B,TRIM(AC$10)),0),0))</f>
        <v/>
      </c>
      <c r="AD28" s="548" t="str">
        <f>IF($B28="","",ROUND(IFERROR(SUMIFS('Data Sorting'!$C:$C,'Data Sorting'!$A:$A,$B28,'Data Sorting'!$B:$B,TRIM(AD$10)),0),0))</f>
        <v/>
      </c>
      <c r="AE28" s="548" t="str">
        <f>IF($B28="","",ROUND(IFERROR(SUMIFS('Data Sorting'!$C:$C,'Data Sorting'!$A:$A,$B28,'Data Sorting'!$B:$B,TRIM(AE$10)),0),0))</f>
        <v/>
      </c>
      <c r="AF28" s="548" t="str">
        <f>IF($B28="","",ROUND(IFERROR(SUMIFS('Data Sorting'!$C:$C,'Data Sorting'!$A:$A,$B28,'Data Sorting'!$B:$B,TRIM(AF$10)),0),0))</f>
        <v/>
      </c>
      <c r="AG28" s="548" t="str">
        <f>IF($B28="","",ROUND(IFERROR(SUMIFS('Data Sorting'!$C:$C,'Data Sorting'!$A:$A,$B28,'Data Sorting'!$B:$B,TRIM(AG$10)),0),0))</f>
        <v/>
      </c>
      <c r="AH28" s="548" t="str">
        <f>IF($B28="","",ROUND(IFERROR(SUMIFS('Data Sorting'!$C:$C,'Data Sorting'!$A:$A,$B28,'Data Sorting'!$B:$B,TRIM(AH$10)),0),0))</f>
        <v/>
      </c>
      <c r="AI28" s="221" t="str">
        <f t="shared" si="10"/>
        <v/>
      </c>
      <c r="AJ28" s="221" t="str">
        <f t="shared" si="3"/>
        <v/>
      </c>
      <c r="AK28" s="221" t="str">
        <f t="shared" si="4"/>
        <v/>
      </c>
      <c r="AL28" s="221" t="str">
        <f t="shared" si="11"/>
        <v/>
      </c>
      <c r="AM28" s="221" t="str">
        <f t="shared" si="5"/>
        <v/>
      </c>
      <c r="AN28" s="84">
        <v>0.9</v>
      </c>
      <c r="AO28" s="221" t="str">
        <f t="shared" si="12"/>
        <v/>
      </c>
      <c r="AP28" s="325" t="str">
        <f t="shared" si="13"/>
        <v xml:space="preserve"> </v>
      </c>
    </row>
    <row r="29" spans="2:42" x14ac:dyDescent="0.25">
      <c r="B29" s="218" t="str">
        <f>IF('Manual Inputs'!D21&lt;&gt;"",'Manual Inputs'!D21,"")</f>
        <v/>
      </c>
      <c r="C29" s="325" t="str">
        <f>IF($B29="","",ROUND(IFERROR(SUMIFS('Data Sorting'!$C:$C,'Data Sorting'!$A:$A,$B29,'Data Sorting'!$B:$B,TRIM(C$10)),0),0))</f>
        <v/>
      </c>
      <c r="D29" s="325" t="str">
        <f t="shared" si="6"/>
        <v/>
      </c>
      <c r="E29" s="220"/>
      <c r="F29" s="484" t="str">
        <f t="shared" si="7"/>
        <v/>
      </c>
      <c r="G29" s="84" t="str">
        <f>IF($B29="","",ROUND(Structure_Ex!I29,0))</f>
        <v/>
      </c>
      <c r="H29" s="220"/>
      <c r="I29" s="325" t="str">
        <f>IF($B29="","",ROUND(IFERROR(SUMIFS('Data Sorting'!$C:$C,'Data Sorting'!$A:$A,$B29,'Data Sorting'!$B:$B,TRIM(I$10)),0),0))</f>
        <v/>
      </c>
      <c r="J29" s="84" t="str">
        <f>IF($B29="","",ROUND(Removals!$F28,0))</f>
        <v/>
      </c>
      <c r="K29" s="84" t="str">
        <f>IF($B29="","",ROUND(Removals!$K28,0))</f>
        <v/>
      </c>
      <c r="L29" s="325" t="str">
        <f>IF($B29="","",ROUND(IFERROR(SUMIFS('Data Sorting'!$C:$C,'Data Sorting'!$A:$A,$B29,'Data Sorting'!$B:$B,TRIM(L$10)),0),0))</f>
        <v/>
      </c>
      <c r="M29" s="84" t="str">
        <f>IF(B29="","",_xlfn.XLOOKUP(B29,'Manual Inputs'!$G$4:$G$53,'Manual Inputs'!$H$4:$H$53))</f>
        <v/>
      </c>
      <c r="N29" s="228" t="str">
        <f t="shared" si="8"/>
        <v/>
      </c>
      <c r="O29" s="325" t="str">
        <f>IF($B29="","",ROUND(IFERROR(SUMIFS('Data Sorting'!$C:$C,'Data Sorting'!$A:$A,$B29,'Data Sorting'!$B:$B,TRIM(O$10)),0),0))</f>
        <v/>
      </c>
      <c r="P29" s="84" t="str">
        <f t="shared" si="2"/>
        <v/>
      </c>
      <c r="Q29" s="220"/>
      <c r="R29" s="227" t="str">
        <f t="shared" si="9"/>
        <v/>
      </c>
      <c r="S29" s="325" t="str">
        <f>IF($B29="","",ROUND(IFERROR(SUMIFS('Data Sorting'!$C:$C,'Data Sorting'!$A:$A,$B29,'Data Sorting'!$B:$B,TRIM(S$10)),0),0))</f>
        <v/>
      </c>
      <c r="T29" s="84" t="str">
        <f>IF($B29="","",ROUND(Backfill!H29,0))</f>
        <v/>
      </c>
      <c r="U29" s="325" t="str">
        <f>IF($B29="","",ROUND(IFERROR(SUMIFS('Data Sorting'!$C:$C,'Data Sorting'!$A:$A,$B29,'Data Sorting'!$B:$B,TRIM(U$10)),0),0))</f>
        <v/>
      </c>
      <c r="V29" s="325" t="str">
        <f>IF($B29="","",ROUND(IFERROR(SUMIFS('Data Sorting'!$C:$C,'Data Sorting'!$A:$A,$B29,'Data Sorting'!$B:$B,TRIM(V$10)),0),0))</f>
        <v/>
      </c>
      <c r="W29" s="325" t="str">
        <f>IF($B29="","",ROUND(IFERROR(SUMIFS('Data Sorting'!$C:$C,'Data Sorting'!$A:$A,$B29,'Data Sorting'!$B:$B,TRIM(W$10)),0),0))</f>
        <v/>
      </c>
      <c r="X29" s="325" t="str">
        <f>IF($B29="","",ROUND(IFERROR(SUMIFS('Data Sorting'!$C:$C,'Data Sorting'!$A:$A,$B29,'Data Sorting'!$B:$B,TRIM(X$10)),0),0))</f>
        <v/>
      </c>
      <c r="Y29" s="84" t="str">
        <f>IF($B29="","",ROUND(Backfill!R29,0))</f>
        <v/>
      </c>
      <c r="Z29" s="84" t="str">
        <f>IF($B29="","",ROUND(Backfill!U29,0))</f>
        <v/>
      </c>
      <c r="AA29" s="84" t="str">
        <f>IF($B29="","",ROUND(Removals!$G28,0))</f>
        <v/>
      </c>
      <c r="AB29" s="84" t="str">
        <f>IF($B29="","",ROUND(Removals!$L28,0))</f>
        <v/>
      </c>
      <c r="AC29" s="325" t="str">
        <f>IF($B29="","",ROUND(IFERROR(SUMIFS('Data Sorting'!$C:$C,'Data Sorting'!$A:$A,$B29,'Data Sorting'!$B:$B,TRIM(AC$10)),0),0))</f>
        <v/>
      </c>
      <c r="AD29" s="548" t="str">
        <f>IF($B29="","",ROUND(IFERROR(SUMIFS('Data Sorting'!$C:$C,'Data Sorting'!$A:$A,$B29,'Data Sorting'!$B:$B,TRIM(AD$10)),0),0))</f>
        <v/>
      </c>
      <c r="AE29" s="548" t="str">
        <f>IF($B29="","",ROUND(IFERROR(SUMIFS('Data Sorting'!$C:$C,'Data Sorting'!$A:$A,$B29,'Data Sorting'!$B:$B,TRIM(AE$10)),0),0))</f>
        <v/>
      </c>
      <c r="AF29" s="548" t="str">
        <f>IF($B29="","",ROUND(IFERROR(SUMIFS('Data Sorting'!$C:$C,'Data Sorting'!$A:$A,$B29,'Data Sorting'!$B:$B,TRIM(AF$10)),0),0))</f>
        <v/>
      </c>
      <c r="AG29" s="548" t="str">
        <f>IF($B29="","",ROUND(IFERROR(SUMIFS('Data Sorting'!$C:$C,'Data Sorting'!$A:$A,$B29,'Data Sorting'!$B:$B,TRIM(AG$10)),0),0))</f>
        <v/>
      </c>
      <c r="AH29" s="548" t="str">
        <f>IF($B29="","",ROUND(IFERROR(SUMIFS('Data Sorting'!$C:$C,'Data Sorting'!$A:$A,$B29,'Data Sorting'!$B:$B,TRIM(AH$10)),0),0))</f>
        <v/>
      </c>
      <c r="AI29" s="221" t="str">
        <f t="shared" si="10"/>
        <v/>
      </c>
      <c r="AJ29" s="221" t="str">
        <f t="shared" si="3"/>
        <v/>
      </c>
      <c r="AK29" s="221" t="str">
        <f t="shared" si="4"/>
        <v/>
      </c>
      <c r="AL29" s="221" t="str">
        <f t="shared" si="11"/>
        <v/>
      </c>
      <c r="AM29" s="221" t="str">
        <f t="shared" si="5"/>
        <v/>
      </c>
      <c r="AN29" s="84">
        <v>0.9</v>
      </c>
      <c r="AO29" s="221" t="str">
        <f t="shared" si="12"/>
        <v/>
      </c>
      <c r="AP29" s="325" t="str">
        <f t="shared" si="13"/>
        <v xml:space="preserve"> </v>
      </c>
    </row>
    <row r="30" spans="2:42" x14ac:dyDescent="0.25">
      <c r="B30" s="218" t="str">
        <f>IF('Manual Inputs'!D22&lt;&gt;"",'Manual Inputs'!D22,"")</f>
        <v/>
      </c>
      <c r="C30" s="325" t="str">
        <f>IF($B30="","",ROUND(IFERROR(SUMIFS('Data Sorting'!$C:$C,'Data Sorting'!$A:$A,$B30,'Data Sorting'!$B:$B,TRIM(C$10)),0),0))</f>
        <v/>
      </c>
      <c r="D30" s="325" t="str">
        <f t="shared" si="6"/>
        <v/>
      </c>
      <c r="E30" s="220"/>
      <c r="F30" s="484" t="str">
        <f t="shared" si="7"/>
        <v/>
      </c>
      <c r="G30" s="84" t="str">
        <f>IF($B30="","",ROUND(Structure_Ex!I30,0))</f>
        <v/>
      </c>
      <c r="H30" s="220"/>
      <c r="I30" s="325" t="str">
        <f>IF($B30="","",ROUND(IFERROR(SUMIFS('Data Sorting'!$C:$C,'Data Sorting'!$A:$A,$B30,'Data Sorting'!$B:$B,TRIM(I$10)),0),0))</f>
        <v/>
      </c>
      <c r="J30" s="84" t="str">
        <f>IF($B30="","",ROUND(Removals!$F29,0))</f>
        <v/>
      </c>
      <c r="K30" s="84" t="str">
        <f>IF($B30="","",ROUND(Removals!$K29,0))</f>
        <v/>
      </c>
      <c r="L30" s="325" t="str">
        <f>IF($B30="","",ROUND(IFERROR(SUMIFS('Data Sorting'!$C:$C,'Data Sorting'!$A:$A,$B30,'Data Sorting'!$B:$B,TRIM(L$10)),0),0))</f>
        <v/>
      </c>
      <c r="M30" s="84" t="str">
        <f>IF(B30="","",_xlfn.XLOOKUP(B30,'Manual Inputs'!$G$4:$G$53,'Manual Inputs'!$H$4:$H$53))</f>
        <v/>
      </c>
      <c r="N30" s="228" t="str">
        <f t="shared" si="8"/>
        <v/>
      </c>
      <c r="O30" s="325" t="str">
        <f>IF($B30="","",ROUND(IFERROR(SUMIFS('Data Sorting'!$C:$C,'Data Sorting'!$A:$A,$B30,'Data Sorting'!$B:$B,TRIM(O$10)),0),0))</f>
        <v/>
      </c>
      <c r="P30" s="84" t="str">
        <f t="shared" si="2"/>
        <v/>
      </c>
      <c r="Q30" s="220"/>
      <c r="R30" s="227" t="str">
        <f t="shared" si="9"/>
        <v/>
      </c>
      <c r="S30" s="325" t="str">
        <f>IF($B30="","",ROUND(IFERROR(SUMIFS('Data Sorting'!$C:$C,'Data Sorting'!$A:$A,$B30,'Data Sorting'!$B:$B,TRIM(S$10)),0),0))</f>
        <v/>
      </c>
      <c r="T30" s="84" t="str">
        <f>IF($B30="","",ROUND(Backfill!H30,0))</f>
        <v/>
      </c>
      <c r="U30" s="325" t="str">
        <f>IF($B30="","",ROUND(IFERROR(SUMIFS('Data Sorting'!$C:$C,'Data Sorting'!$A:$A,$B30,'Data Sorting'!$B:$B,TRIM(U$10)),0),0))</f>
        <v/>
      </c>
      <c r="V30" s="325" t="str">
        <f>IF($B30="","",ROUND(IFERROR(SUMIFS('Data Sorting'!$C:$C,'Data Sorting'!$A:$A,$B30,'Data Sorting'!$B:$B,TRIM(V$10)),0),0))</f>
        <v/>
      </c>
      <c r="W30" s="325" t="str">
        <f>IF($B30="","",ROUND(IFERROR(SUMIFS('Data Sorting'!$C:$C,'Data Sorting'!$A:$A,$B30,'Data Sorting'!$B:$B,TRIM(W$10)),0),0))</f>
        <v/>
      </c>
      <c r="X30" s="325" t="str">
        <f>IF($B30="","",ROUND(IFERROR(SUMIFS('Data Sorting'!$C:$C,'Data Sorting'!$A:$A,$B30,'Data Sorting'!$B:$B,TRIM(X$10)),0),0))</f>
        <v/>
      </c>
      <c r="Y30" s="84" t="str">
        <f>IF($B30="","",ROUND(Backfill!R30,0))</f>
        <v/>
      </c>
      <c r="Z30" s="84" t="str">
        <f>IF($B30="","",ROUND(Backfill!U30,0))</f>
        <v/>
      </c>
      <c r="AA30" s="84" t="str">
        <f>IF($B30="","",ROUND(Removals!$G29,0))</f>
        <v/>
      </c>
      <c r="AB30" s="84" t="str">
        <f>IF($B30="","",ROUND(Removals!$L29,0))</f>
        <v/>
      </c>
      <c r="AC30" s="325" t="str">
        <f>IF($B30="","",ROUND(IFERROR(SUMIFS('Data Sorting'!$C:$C,'Data Sorting'!$A:$A,$B30,'Data Sorting'!$B:$B,TRIM(AC$10)),0),0))</f>
        <v/>
      </c>
      <c r="AD30" s="548" t="str">
        <f>IF($B30="","",ROUND(IFERROR(SUMIFS('Data Sorting'!$C:$C,'Data Sorting'!$A:$A,$B30,'Data Sorting'!$B:$B,TRIM(AD$10)),0),0))</f>
        <v/>
      </c>
      <c r="AE30" s="548" t="str">
        <f>IF($B30="","",ROUND(IFERROR(SUMIFS('Data Sorting'!$C:$C,'Data Sorting'!$A:$A,$B30,'Data Sorting'!$B:$B,TRIM(AE$10)),0),0))</f>
        <v/>
      </c>
      <c r="AF30" s="548" t="str">
        <f>IF($B30="","",ROUND(IFERROR(SUMIFS('Data Sorting'!$C:$C,'Data Sorting'!$A:$A,$B30,'Data Sorting'!$B:$B,TRIM(AF$10)),0),0))</f>
        <v/>
      </c>
      <c r="AG30" s="548" t="str">
        <f>IF($B30="","",ROUND(IFERROR(SUMIFS('Data Sorting'!$C:$C,'Data Sorting'!$A:$A,$B30,'Data Sorting'!$B:$B,TRIM(AG$10)),0),0))</f>
        <v/>
      </c>
      <c r="AH30" s="548" t="str">
        <f>IF($B30="","",ROUND(IFERROR(SUMIFS('Data Sorting'!$C:$C,'Data Sorting'!$A:$A,$B30,'Data Sorting'!$B:$B,TRIM(AH$10)),0),0))</f>
        <v/>
      </c>
      <c r="AI30" s="221" t="str">
        <f t="shared" si="10"/>
        <v/>
      </c>
      <c r="AJ30" s="221" t="str">
        <f t="shared" si="3"/>
        <v/>
      </c>
      <c r="AK30" s="221" t="str">
        <f t="shared" si="4"/>
        <v/>
      </c>
      <c r="AL30" s="221" t="str">
        <f t="shared" si="11"/>
        <v/>
      </c>
      <c r="AM30" s="221" t="str">
        <f t="shared" si="5"/>
        <v/>
      </c>
      <c r="AN30" s="84">
        <v>0.9</v>
      </c>
      <c r="AO30" s="221" t="str">
        <f t="shared" si="12"/>
        <v/>
      </c>
      <c r="AP30" s="325" t="str">
        <f t="shared" si="13"/>
        <v xml:space="preserve"> </v>
      </c>
    </row>
    <row r="31" spans="2:42" x14ac:dyDescent="0.25">
      <c r="B31" s="218" t="str">
        <f>IF('Manual Inputs'!D23&lt;&gt;"",'Manual Inputs'!D23,"")</f>
        <v/>
      </c>
      <c r="C31" s="325" t="str">
        <f>IF($B31="","",ROUND(IFERROR(SUMIFS('Data Sorting'!$C:$C,'Data Sorting'!$A:$A,$B31,'Data Sorting'!$B:$B,TRIM(C$10)),0),0))</f>
        <v/>
      </c>
      <c r="D31" s="325" t="str">
        <f t="shared" si="6"/>
        <v/>
      </c>
      <c r="E31" s="220"/>
      <c r="F31" s="484" t="str">
        <f t="shared" si="7"/>
        <v/>
      </c>
      <c r="G31" s="84" t="str">
        <f>IF($B31="","",ROUND(Structure_Ex!I31,0))</f>
        <v/>
      </c>
      <c r="H31" s="220"/>
      <c r="I31" s="325" t="str">
        <f>IF($B31="","",ROUND(IFERROR(SUMIFS('Data Sorting'!$C:$C,'Data Sorting'!$A:$A,$B31,'Data Sorting'!$B:$B,TRIM(I$10)),0),0))</f>
        <v/>
      </c>
      <c r="J31" s="84" t="str">
        <f>IF($B31="","",ROUND(Removals!$F30,0))</f>
        <v/>
      </c>
      <c r="K31" s="84" t="str">
        <f>IF($B31="","",ROUND(Removals!$K30,0))</f>
        <v/>
      </c>
      <c r="L31" s="325" t="str">
        <f>IF($B31="","",ROUND(IFERROR(SUMIFS('Data Sorting'!$C:$C,'Data Sorting'!$A:$A,$B31,'Data Sorting'!$B:$B,TRIM(L$10)),0),0))</f>
        <v/>
      </c>
      <c r="M31" s="84" t="str">
        <f>IF(B31="","",_xlfn.XLOOKUP(B31,'Manual Inputs'!$G$4:$G$53,'Manual Inputs'!$H$4:$H$53))</f>
        <v/>
      </c>
      <c r="N31" s="228" t="str">
        <f t="shared" si="8"/>
        <v/>
      </c>
      <c r="O31" s="325" t="str">
        <f>IF($B31="","",ROUND(IFERROR(SUMIFS('Data Sorting'!$C:$C,'Data Sorting'!$A:$A,$B31,'Data Sorting'!$B:$B,TRIM(O$10)),0),0))</f>
        <v/>
      </c>
      <c r="P31" s="84" t="str">
        <f t="shared" si="2"/>
        <v/>
      </c>
      <c r="Q31" s="220"/>
      <c r="R31" s="227" t="str">
        <f t="shared" si="9"/>
        <v/>
      </c>
      <c r="S31" s="325" t="str">
        <f>IF($B31="","",ROUND(IFERROR(SUMIFS('Data Sorting'!$C:$C,'Data Sorting'!$A:$A,$B31,'Data Sorting'!$B:$B,TRIM(S$10)),0),0))</f>
        <v/>
      </c>
      <c r="T31" s="84" t="str">
        <f>IF($B31="","",ROUND(Backfill!H31,0))</f>
        <v/>
      </c>
      <c r="U31" s="325" t="str">
        <f>IF($B31="","",ROUND(IFERROR(SUMIFS('Data Sorting'!$C:$C,'Data Sorting'!$A:$A,$B31,'Data Sorting'!$B:$B,TRIM(U$10)),0),0))</f>
        <v/>
      </c>
      <c r="V31" s="325" t="str">
        <f>IF($B31="","",ROUND(IFERROR(SUMIFS('Data Sorting'!$C:$C,'Data Sorting'!$A:$A,$B31,'Data Sorting'!$B:$B,TRIM(V$10)),0),0))</f>
        <v/>
      </c>
      <c r="W31" s="325" t="str">
        <f>IF($B31="","",ROUND(IFERROR(SUMIFS('Data Sorting'!$C:$C,'Data Sorting'!$A:$A,$B31,'Data Sorting'!$B:$B,TRIM(W$10)),0),0))</f>
        <v/>
      </c>
      <c r="X31" s="325" t="str">
        <f>IF($B31="","",ROUND(IFERROR(SUMIFS('Data Sorting'!$C:$C,'Data Sorting'!$A:$A,$B31,'Data Sorting'!$B:$B,TRIM(X$10)),0),0))</f>
        <v/>
      </c>
      <c r="Y31" s="84" t="str">
        <f>IF($B31="","",ROUND(Backfill!R31,0))</f>
        <v/>
      </c>
      <c r="Z31" s="84" t="str">
        <f>IF($B31="","",ROUND(Backfill!U31,0))</f>
        <v/>
      </c>
      <c r="AA31" s="84" t="str">
        <f>IF($B31="","",ROUND(Removals!$G30,0))</f>
        <v/>
      </c>
      <c r="AB31" s="84" t="str">
        <f>IF($B31="","",ROUND(Removals!$L30,0))</f>
        <v/>
      </c>
      <c r="AC31" s="325" t="str">
        <f>IF($B31="","",ROUND(IFERROR(SUMIFS('Data Sorting'!$C:$C,'Data Sorting'!$A:$A,$B31,'Data Sorting'!$B:$B,TRIM(AC$10)),0),0))</f>
        <v/>
      </c>
      <c r="AD31" s="548" t="str">
        <f>IF($B31="","",ROUND(IFERROR(SUMIFS('Data Sorting'!$C:$C,'Data Sorting'!$A:$A,$B31,'Data Sorting'!$B:$B,TRIM(AD$10)),0),0))</f>
        <v/>
      </c>
      <c r="AE31" s="548" t="str">
        <f>IF($B31="","",ROUND(IFERROR(SUMIFS('Data Sorting'!$C:$C,'Data Sorting'!$A:$A,$B31,'Data Sorting'!$B:$B,TRIM(AE$10)),0),0))</f>
        <v/>
      </c>
      <c r="AF31" s="548" t="str">
        <f>IF($B31="","",ROUND(IFERROR(SUMIFS('Data Sorting'!$C:$C,'Data Sorting'!$A:$A,$B31,'Data Sorting'!$B:$B,TRIM(AF$10)),0),0))</f>
        <v/>
      </c>
      <c r="AG31" s="548" t="str">
        <f>IF($B31="","",ROUND(IFERROR(SUMIFS('Data Sorting'!$C:$C,'Data Sorting'!$A:$A,$B31,'Data Sorting'!$B:$B,TRIM(AG$10)),0),0))</f>
        <v/>
      </c>
      <c r="AH31" s="548" t="str">
        <f>IF($B31="","",ROUND(IFERROR(SUMIFS('Data Sorting'!$C:$C,'Data Sorting'!$A:$A,$B31,'Data Sorting'!$B:$B,TRIM(AH$10)),0),0))</f>
        <v/>
      </c>
      <c r="AI31" s="221" t="str">
        <f t="shared" si="10"/>
        <v/>
      </c>
      <c r="AJ31" s="221" t="str">
        <f t="shared" si="3"/>
        <v/>
      </c>
      <c r="AK31" s="221" t="str">
        <f t="shared" si="4"/>
        <v/>
      </c>
      <c r="AL31" s="221" t="str">
        <f t="shared" si="11"/>
        <v/>
      </c>
      <c r="AM31" s="221" t="str">
        <f t="shared" si="5"/>
        <v/>
      </c>
      <c r="AN31" s="84">
        <v>0.9</v>
      </c>
      <c r="AO31" s="221" t="str">
        <f t="shared" si="12"/>
        <v/>
      </c>
      <c r="AP31" s="325" t="str">
        <f t="shared" si="13"/>
        <v xml:space="preserve"> </v>
      </c>
    </row>
    <row r="32" spans="2:42" x14ac:dyDescent="0.25">
      <c r="B32" s="218" t="str">
        <f>IF('Manual Inputs'!D24&lt;&gt;"",'Manual Inputs'!D24,"")</f>
        <v/>
      </c>
      <c r="C32" s="325" t="str">
        <f>IF($B32="","",ROUND(IFERROR(SUMIFS('Data Sorting'!$C:$C,'Data Sorting'!$A:$A,$B32,'Data Sorting'!$B:$B,TRIM(C$10)),0),0))</f>
        <v/>
      </c>
      <c r="D32" s="325" t="str">
        <f t="shared" si="6"/>
        <v/>
      </c>
      <c r="E32" s="220"/>
      <c r="F32" s="484" t="str">
        <f t="shared" si="7"/>
        <v/>
      </c>
      <c r="G32" s="84" t="str">
        <f>IF($B32="","",ROUND(Structure_Ex!I32,0))</f>
        <v/>
      </c>
      <c r="H32" s="220"/>
      <c r="I32" s="325" t="str">
        <f>IF($B32="","",ROUND(IFERROR(SUMIFS('Data Sorting'!$C:$C,'Data Sorting'!$A:$A,$B32,'Data Sorting'!$B:$B,TRIM(I$10)),0),0))</f>
        <v/>
      </c>
      <c r="J32" s="84" t="str">
        <f>IF($B32="","",ROUND(Removals!$F31,0))</f>
        <v/>
      </c>
      <c r="K32" s="84" t="str">
        <f>IF($B32="","",ROUND(Removals!$K31,0))</f>
        <v/>
      </c>
      <c r="L32" s="325" t="str">
        <f>IF($B32="","",ROUND(IFERROR(SUMIFS('Data Sorting'!$C:$C,'Data Sorting'!$A:$A,$B32,'Data Sorting'!$B:$B,TRIM(L$10)),0),0))</f>
        <v/>
      </c>
      <c r="M32" s="84" t="str">
        <f>IF(B32="","",_xlfn.XLOOKUP(B32,'Manual Inputs'!$G$4:$G$53,'Manual Inputs'!$H$4:$H$53))</f>
        <v/>
      </c>
      <c r="N32" s="228" t="str">
        <f t="shared" si="8"/>
        <v/>
      </c>
      <c r="O32" s="325" t="str">
        <f>IF($B32="","",ROUND(IFERROR(SUMIFS('Data Sorting'!$C:$C,'Data Sorting'!$A:$A,$B32,'Data Sorting'!$B:$B,TRIM(O$10)),0),0))</f>
        <v/>
      </c>
      <c r="P32" s="84" t="str">
        <f t="shared" si="2"/>
        <v/>
      </c>
      <c r="Q32" s="220"/>
      <c r="R32" s="227" t="str">
        <f t="shared" si="9"/>
        <v/>
      </c>
      <c r="S32" s="325" t="str">
        <f>IF($B32="","",ROUND(IFERROR(SUMIFS('Data Sorting'!$C:$C,'Data Sorting'!$A:$A,$B32,'Data Sorting'!$B:$B,TRIM(S$10)),0),0))</f>
        <v/>
      </c>
      <c r="T32" s="84" t="str">
        <f>IF($B32="","",ROUND(Backfill!H32,0))</f>
        <v/>
      </c>
      <c r="U32" s="325" t="str">
        <f>IF($B32="","",ROUND(IFERROR(SUMIFS('Data Sorting'!$C:$C,'Data Sorting'!$A:$A,$B32,'Data Sorting'!$B:$B,TRIM(U$10)),0),0))</f>
        <v/>
      </c>
      <c r="V32" s="325" t="str">
        <f>IF($B32="","",ROUND(IFERROR(SUMIFS('Data Sorting'!$C:$C,'Data Sorting'!$A:$A,$B32,'Data Sorting'!$B:$B,TRIM(V$10)),0),0))</f>
        <v/>
      </c>
      <c r="W32" s="325" t="str">
        <f>IF($B32="","",ROUND(IFERROR(SUMIFS('Data Sorting'!$C:$C,'Data Sorting'!$A:$A,$B32,'Data Sorting'!$B:$B,TRIM(W$10)),0),0))</f>
        <v/>
      </c>
      <c r="X32" s="325" t="str">
        <f>IF($B32="","",ROUND(IFERROR(SUMIFS('Data Sorting'!$C:$C,'Data Sorting'!$A:$A,$B32,'Data Sorting'!$B:$B,TRIM(X$10)),0),0))</f>
        <v/>
      </c>
      <c r="Y32" s="84" t="str">
        <f>IF($B32="","",ROUND(Backfill!R32,0))</f>
        <v/>
      </c>
      <c r="Z32" s="84" t="str">
        <f>IF($B32="","",ROUND(Backfill!U32,0))</f>
        <v/>
      </c>
      <c r="AA32" s="84" t="str">
        <f>IF($B32="","",ROUND(Removals!$G31,0))</f>
        <v/>
      </c>
      <c r="AB32" s="84" t="str">
        <f>IF($B32="","",ROUND(Removals!$L31,0))</f>
        <v/>
      </c>
      <c r="AC32" s="325" t="str">
        <f>IF($B32="","",ROUND(IFERROR(SUMIFS('Data Sorting'!$C:$C,'Data Sorting'!$A:$A,$B32,'Data Sorting'!$B:$B,TRIM(AC$10)),0),0))</f>
        <v/>
      </c>
      <c r="AD32" s="548" t="str">
        <f>IF($B32="","",ROUND(IFERROR(SUMIFS('Data Sorting'!$C:$C,'Data Sorting'!$A:$A,$B32,'Data Sorting'!$B:$B,TRIM(AD$10)),0),0))</f>
        <v/>
      </c>
      <c r="AE32" s="548" t="str">
        <f>IF($B32="","",ROUND(IFERROR(SUMIFS('Data Sorting'!$C:$C,'Data Sorting'!$A:$A,$B32,'Data Sorting'!$B:$B,TRIM(AE$10)),0),0))</f>
        <v/>
      </c>
      <c r="AF32" s="548" t="str">
        <f>IF($B32="","",ROUND(IFERROR(SUMIFS('Data Sorting'!$C:$C,'Data Sorting'!$A:$A,$B32,'Data Sorting'!$B:$B,TRIM(AF$10)),0),0))</f>
        <v/>
      </c>
      <c r="AG32" s="548" t="str">
        <f>IF($B32="","",ROUND(IFERROR(SUMIFS('Data Sorting'!$C:$C,'Data Sorting'!$A:$A,$B32,'Data Sorting'!$B:$B,TRIM(AG$10)),0),0))</f>
        <v/>
      </c>
      <c r="AH32" s="548" t="str">
        <f>IF($B32="","",ROUND(IFERROR(SUMIFS('Data Sorting'!$C:$C,'Data Sorting'!$A:$A,$B32,'Data Sorting'!$B:$B,TRIM(AH$10)),0),0))</f>
        <v/>
      </c>
      <c r="AI32" s="221" t="str">
        <f t="shared" si="10"/>
        <v/>
      </c>
      <c r="AJ32" s="221" t="str">
        <f t="shared" si="3"/>
        <v/>
      </c>
      <c r="AK32" s="221" t="str">
        <f t="shared" si="4"/>
        <v/>
      </c>
      <c r="AL32" s="221" t="str">
        <f t="shared" si="11"/>
        <v/>
      </c>
      <c r="AM32" s="221" t="str">
        <f t="shared" si="5"/>
        <v/>
      </c>
      <c r="AN32" s="84">
        <v>0.9</v>
      </c>
      <c r="AO32" s="221" t="str">
        <f t="shared" si="12"/>
        <v/>
      </c>
      <c r="AP32" s="325" t="str">
        <f t="shared" si="13"/>
        <v xml:space="preserve"> </v>
      </c>
    </row>
    <row r="33" spans="2:42" x14ac:dyDescent="0.25">
      <c r="B33" s="218" t="str">
        <f>IF('Manual Inputs'!D25&lt;&gt;"",'Manual Inputs'!D25,"")</f>
        <v/>
      </c>
      <c r="C33" s="325" t="str">
        <f>IF($B33="","",ROUND(IFERROR(SUMIFS('Data Sorting'!$C:$C,'Data Sorting'!$A:$A,$B33,'Data Sorting'!$B:$B,TRIM(C$10)),0),0))</f>
        <v/>
      </c>
      <c r="D33" s="325" t="str">
        <f t="shared" si="6"/>
        <v/>
      </c>
      <c r="E33" s="220"/>
      <c r="F33" s="484" t="str">
        <f t="shared" si="7"/>
        <v/>
      </c>
      <c r="G33" s="84" t="str">
        <f>IF($B33="","",ROUND(Structure_Ex!I33,0))</f>
        <v/>
      </c>
      <c r="H33" s="220"/>
      <c r="I33" s="325" t="str">
        <f>IF($B33="","",ROUND(IFERROR(SUMIFS('Data Sorting'!$C:$C,'Data Sorting'!$A:$A,$B33,'Data Sorting'!$B:$B,TRIM(I$10)),0),0))</f>
        <v/>
      </c>
      <c r="J33" s="84" t="str">
        <f>IF($B33="","",ROUND(Removals!$F32,0))</f>
        <v/>
      </c>
      <c r="K33" s="84" t="str">
        <f>IF($B33="","",ROUND(Removals!$K32,0))</f>
        <v/>
      </c>
      <c r="L33" s="325" t="str">
        <f>IF($B33="","",ROUND(IFERROR(SUMIFS('Data Sorting'!$C:$C,'Data Sorting'!$A:$A,$B33,'Data Sorting'!$B:$B,TRIM(L$10)),0),0))</f>
        <v/>
      </c>
      <c r="M33" s="84" t="str">
        <f>IF(B33="","",_xlfn.XLOOKUP(B33,'Manual Inputs'!$G$4:$G$53,'Manual Inputs'!$H$4:$H$53))</f>
        <v/>
      </c>
      <c r="N33" s="228" t="str">
        <f t="shared" si="8"/>
        <v/>
      </c>
      <c r="O33" s="325" t="str">
        <f>IF($B33="","",ROUND(IFERROR(SUMIFS('Data Sorting'!$C:$C,'Data Sorting'!$A:$A,$B33,'Data Sorting'!$B:$B,TRIM(O$10)),0),0))</f>
        <v/>
      </c>
      <c r="P33" s="84" t="str">
        <f t="shared" si="2"/>
        <v/>
      </c>
      <c r="Q33" s="220"/>
      <c r="R33" s="227" t="str">
        <f t="shared" si="9"/>
        <v/>
      </c>
      <c r="S33" s="325" t="str">
        <f>IF($B33="","",ROUND(IFERROR(SUMIFS('Data Sorting'!$C:$C,'Data Sorting'!$A:$A,$B33,'Data Sorting'!$B:$B,TRIM(S$10)),0),0))</f>
        <v/>
      </c>
      <c r="T33" s="84" t="str">
        <f>IF($B33="","",ROUND(Backfill!H33,0))</f>
        <v/>
      </c>
      <c r="U33" s="325" t="str">
        <f>IF($B33="","",ROUND(IFERROR(SUMIFS('Data Sorting'!$C:$C,'Data Sorting'!$A:$A,$B33,'Data Sorting'!$B:$B,TRIM(U$10)),0),0))</f>
        <v/>
      </c>
      <c r="V33" s="325" t="str">
        <f>IF($B33="","",ROUND(IFERROR(SUMIFS('Data Sorting'!$C:$C,'Data Sorting'!$A:$A,$B33,'Data Sorting'!$B:$B,TRIM(V$10)),0),0))</f>
        <v/>
      </c>
      <c r="W33" s="325" t="str">
        <f>IF($B33="","",ROUND(IFERROR(SUMIFS('Data Sorting'!$C:$C,'Data Sorting'!$A:$A,$B33,'Data Sorting'!$B:$B,TRIM(W$10)),0),0))</f>
        <v/>
      </c>
      <c r="X33" s="325" t="str">
        <f>IF($B33="","",ROUND(IFERROR(SUMIFS('Data Sorting'!$C:$C,'Data Sorting'!$A:$A,$B33,'Data Sorting'!$B:$B,TRIM(X$10)),0),0))</f>
        <v/>
      </c>
      <c r="Y33" s="84" t="str">
        <f>IF($B33="","",ROUND(Backfill!R33,0))</f>
        <v/>
      </c>
      <c r="Z33" s="84" t="str">
        <f>IF($B33="","",ROUND(Backfill!U33,0))</f>
        <v/>
      </c>
      <c r="AA33" s="84" t="str">
        <f>IF($B33="","",ROUND(Removals!$G32,0))</f>
        <v/>
      </c>
      <c r="AB33" s="84" t="str">
        <f>IF($B33="","",ROUND(Removals!$L32,0))</f>
        <v/>
      </c>
      <c r="AC33" s="325" t="str">
        <f>IF($B33="","",ROUND(IFERROR(SUMIFS('Data Sorting'!$C:$C,'Data Sorting'!$A:$A,$B33,'Data Sorting'!$B:$B,TRIM(AC$10)),0),0))</f>
        <v/>
      </c>
      <c r="AD33" s="548" t="str">
        <f>IF($B33="","",ROUND(IFERROR(SUMIFS('Data Sorting'!$C:$C,'Data Sorting'!$A:$A,$B33,'Data Sorting'!$B:$B,TRIM(AD$10)),0),0))</f>
        <v/>
      </c>
      <c r="AE33" s="548" t="str">
        <f>IF($B33="","",ROUND(IFERROR(SUMIFS('Data Sorting'!$C:$C,'Data Sorting'!$A:$A,$B33,'Data Sorting'!$B:$B,TRIM(AE$10)),0),0))</f>
        <v/>
      </c>
      <c r="AF33" s="548" t="str">
        <f>IF($B33="","",ROUND(IFERROR(SUMIFS('Data Sorting'!$C:$C,'Data Sorting'!$A:$A,$B33,'Data Sorting'!$B:$B,TRIM(AF$10)),0),0))</f>
        <v/>
      </c>
      <c r="AG33" s="548" t="str">
        <f>IF($B33="","",ROUND(IFERROR(SUMIFS('Data Sorting'!$C:$C,'Data Sorting'!$A:$A,$B33,'Data Sorting'!$B:$B,TRIM(AG$10)),0),0))</f>
        <v/>
      </c>
      <c r="AH33" s="548" t="str">
        <f>IF($B33="","",ROUND(IFERROR(SUMIFS('Data Sorting'!$C:$C,'Data Sorting'!$A:$A,$B33,'Data Sorting'!$B:$B,TRIM(AH$10)),0),0))</f>
        <v/>
      </c>
      <c r="AI33" s="221" t="str">
        <f t="shared" si="10"/>
        <v/>
      </c>
      <c r="AJ33" s="221" t="str">
        <f t="shared" si="3"/>
        <v/>
      </c>
      <c r="AK33" s="221" t="str">
        <f t="shared" si="4"/>
        <v/>
      </c>
      <c r="AL33" s="221" t="str">
        <f t="shared" si="11"/>
        <v/>
      </c>
      <c r="AM33" s="221" t="str">
        <f t="shared" si="5"/>
        <v/>
      </c>
      <c r="AN33" s="84">
        <v>0.9</v>
      </c>
      <c r="AO33" s="221" t="str">
        <f t="shared" si="12"/>
        <v/>
      </c>
      <c r="AP33" s="325" t="str">
        <f t="shared" si="13"/>
        <v xml:space="preserve"> </v>
      </c>
    </row>
    <row r="34" spans="2:42" x14ac:dyDescent="0.25">
      <c r="B34" s="218" t="str">
        <f>IF('Manual Inputs'!D26&lt;&gt;"",'Manual Inputs'!D26,"")</f>
        <v/>
      </c>
      <c r="C34" s="325" t="str">
        <f>IF($B34="","",ROUND(IFERROR(SUMIFS('Data Sorting'!$C:$C,'Data Sorting'!$A:$A,$B34,'Data Sorting'!$B:$B,TRIM(C$10)),0),0))</f>
        <v/>
      </c>
      <c r="D34" s="325" t="str">
        <f t="shared" si="6"/>
        <v/>
      </c>
      <c r="E34" s="220"/>
      <c r="F34" s="484" t="str">
        <f t="shared" si="7"/>
        <v/>
      </c>
      <c r="G34" s="84" t="str">
        <f>IF($B34="","",ROUND(Structure_Ex!I34,0))</f>
        <v/>
      </c>
      <c r="H34" s="220"/>
      <c r="I34" s="325" t="str">
        <f>IF($B34="","",ROUND(IFERROR(SUMIFS('Data Sorting'!$C:$C,'Data Sorting'!$A:$A,$B34,'Data Sorting'!$B:$B,TRIM(I$10)),0),0))</f>
        <v/>
      </c>
      <c r="J34" s="84" t="str">
        <f>IF($B34="","",ROUND(Removals!$F33,0))</f>
        <v/>
      </c>
      <c r="K34" s="84" t="str">
        <f>IF($B34="","",ROUND(Removals!$K33,0))</f>
        <v/>
      </c>
      <c r="L34" s="325" t="str">
        <f>IF($B34="","",ROUND(IFERROR(SUMIFS('Data Sorting'!$C:$C,'Data Sorting'!$A:$A,$B34,'Data Sorting'!$B:$B,TRIM(L$10)),0),0))</f>
        <v/>
      </c>
      <c r="M34" s="84" t="str">
        <f>IF(B34="","",_xlfn.XLOOKUP(B34,'Manual Inputs'!$G$4:$G$53,'Manual Inputs'!$H$4:$H$53))</f>
        <v/>
      </c>
      <c r="N34" s="228" t="str">
        <f t="shared" si="8"/>
        <v/>
      </c>
      <c r="O34" s="325" t="str">
        <f>IF($B34="","",ROUND(IFERROR(SUMIFS('Data Sorting'!$C:$C,'Data Sorting'!$A:$A,$B34,'Data Sorting'!$B:$B,TRIM(O$10)),0),0))</f>
        <v/>
      </c>
      <c r="P34" s="84" t="str">
        <f t="shared" si="2"/>
        <v/>
      </c>
      <c r="Q34" s="220"/>
      <c r="R34" s="227" t="str">
        <f t="shared" si="9"/>
        <v/>
      </c>
      <c r="S34" s="325" t="str">
        <f>IF($B34="","",ROUND(IFERROR(SUMIFS('Data Sorting'!$C:$C,'Data Sorting'!$A:$A,$B34,'Data Sorting'!$B:$B,TRIM(S$10)),0),0))</f>
        <v/>
      </c>
      <c r="T34" s="84" t="str">
        <f>IF($B34="","",ROUND(Backfill!H34,0))</f>
        <v/>
      </c>
      <c r="U34" s="325" t="str">
        <f>IF($B34="","",ROUND(IFERROR(SUMIFS('Data Sorting'!$C:$C,'Data Sorting'!$A:$A,$B34,'Data Sorting'!$B:$B,TRIM(U$10)),0),0))</f>
        <v/>
      </c>
      <c r="V34" s="325" t="str">
        <f>IF($B34="","",ROUND(IFERROR(SUMIFS('Data Sorting'!$C:$C,'Data Sorting'!$A:$A,$B34,'Data Sorting'!$B:$B,TRIM(V$10)),0),0))</f>
        <v/>
      </c>
      <c r="W34" s="325" t="str">
        <f>IF($B34="","",ROUND(IFERROR(SUMIFS('Data Sorting'!$C:$C,'Data Sorting'!$A:$A,$B34,'Data Sorting'!$B:$B,TRIM(W$10)),0),0))</f>
        <v/>
      </c>
      <c r="X34" s="325" t="str">
        <f>IF($B34="","",ROUND(IFERROR(SUMIFS('Data Sorting'!$C:$C,'Data Sorting'!$A:$A,$B34,'Data Sorting'!$B:$B,TRIM(X$10)),0),0))</f>
        <v/>
      </c>
      <c r="Y34" s="84" t="str">
        <f>IF($B34="","",ROUND(Backfill!R34,0))</f>
        <v/>
      </c>
      <c r="Z34" s="84" t="str">
        <f>IF($B34="","",ROUND(Backfill!U34,0))</f>
        <v/>
      </c>
      <c r="AA34" s="84" t="str">
        <f>IF($B34="","",ROUND(Removals!$G33,0))</f>
        <v/>
      </c>
      <c r="AB34" s="84" t="str">
        <f>IF($B34="","",ROUND(Removals!$L33,0))</f>
        <v/>
      </c>
      <c r="AC34" s="325" t="str">
        <f>IF($B34="","",ROUND(IFERROR(SUMIFS('Data Sorting'!$C:$C,'Data Sorting'!$A:$A,$B34,'Data Sorting'!$B:$B,TRIM(AC$10)),0),0))</f>
        <v/>
      </c>
      <c r="AD34" s="548" t="str">
        <f>IF($B34="","",ROUND(IFERROR(SUMIFS('Data Sorting'!$C:$C,'Data Sorting'!$A:$A,$B34,'Data Sorting'!$B:$B,TRIM(AD$10)),0),0))</f>
        <v/>
      </c>
      <c r="AE34" s="548" t="str">
        <f>IF($B34="","",ROUND(IFERROR(SUMIFS('Data Sorting'!$C:$C,'Data Sorting'!$A:$A,$B34,'Data Sorting'!$B:$B,TRIM(AE$10)),0),0))</f>
        <v/>
      </c>
      <c r="AF34" s="548" t="str">
        <f>IF($B34="","",ROUND(IFERROR(SUMIFS('Data Sorting'!$C:$C,'Data Sorting'!$A:$A,$B34,'Data Sorting'!$B:$B,TRIM(AF$10)),0),0))</f>
        <v/>
      </c>
      <c r="AG34" s="548" t="str">
        <f>IF($B34="","",ROUND(IFERROR(SUMIFS('Data Sorting'!$C:$C,'Data Sorting'!$A:$A,$B34,'Data Sorting'!$B:$B,TRIM(AG$10)),0),0))</f>
        <v/>
      </c>
      <c r="AH34" s="548" t="str">
        <f>IF($B34="","",ROUND(IFERROR(SUMIFS('Data Sorting'!$C:$C,'Data Sorting'!$A:$A,$B34,'Data Sorting'!$B:$B,TRIM(AH$10)),0),0))</f>
        <v/>
      </c>
      <c r="AI34" s="221" t="str">
        <f t="shared" si="10"/>
        <v/>
      </c>
      <c r="AJ34" s="221" t="str">
        <f t="shared" si="3"/>
        <v/>
      </c>
      <c r="AK34" s="221" t="str">
        <f t="shared" si="4"/>
        <v/>
      </c>
      <c r="AL34" s="221" t="str">
        <f t="shared" si="11"/>
        <v/>
      </c>
      <c r="AM34" s="221" t="str">
        <f t="shared" si="5"/>
        <v/>
      </c>
      <c r="AN34" s="84">
        <v>0.9</v>
      </c>
      <c r="AO34" s="221" t="str">
        <f t="shared" si="12"/>
        <v/>
      </c>
      <c r="AP34" s="325" t="str">
        <f t="shared" si="13"/>
        <v xml:space="preserve"> </v>
      </c>
    </row>
    <row r="35" spans="2:42" x14ac:dyDescent="0.25">
      <c r="B35" s="218" t="str">
        <f>IF('Manual Inputs'!D27&lt;&gt;"",'Manual Inputs'!D27,"")</f>
        <v/>
      </c>
      <c r="C35" s="325" t="str">
        <f>IF($B35="","",ROUND(IFERROR(SUMIFS('Data Sorting'!$C:$C,'Data Sorting'!$A:$A,$B35,'Data Sorting'!$B:$B,TRIM(C$10)),0),0))</f>
        <v/>
      </c>
      <c r="D35" s="325" t="str">
        <f t="shared" si="6"/>
        <v/>
      </c>
      <c r="E35" s="220"/>
      <c r="F35" s="484" t="str">
        <f t="shared" si="7"/>
        <v/>
      </c>
      <c r="G35" s="84" t="str">
        <f>IF($B35="","",ROUND(Structure_Ex!I35,0))</f>
        <v/>
      </c>
      <c r="H35" s="220"/>
      <c r="I35" s="325" t="str">
        <f>IF($B35="","",ROUND(IFERROR(SUMIFS('Data Sorting'!$C:$C,'Data Sorting'!$A:$A,$B35,'Data Sorting'!$B:$B,TRIM(I$10)),0),0))</f>
        <v/>
      </c>
      <c r="J35" s="84" t="str">
        <f>IF($B35="","",ROUND(Removals!$F34,0))</f>
        <v/>
      </c>
      <c r="K35" s="84" t="str">
        <f>IF($B35="","",ROUND(Removals!$K34,0))</f>
        <v/>
      </c>
      <c r="L35" s="325" t="str">
        <f>IF($B35="","",ROUND(IFERROR(SUMIFS('Data Sorting'!$C:$C,'Data Sorting'!$A:$A,$B35,'Data Sorting'!$B:$B,TRIM(L$10)),0),0))</f>
        <v/>
      </c>
      <c r="M35" s="84" t="str">
        <f>IF(B35="","",_xlfn.XLOOKUP(B35,'Manual Inputs'!$G$4:$G$53,'Manual Inputs'!$H$4:$H$53))</f>
        <v/>
      </c>
      <c r="N35" s="228" t="str">
        <f t="shared" si="8"/>
        <v/>
      </c>
      <c r="O35" s="325" t="str">
        <f>IF($B35="","",ROUND(IFERROR(SUMIFS('Data Sorting'!$C:$C,'Data Sorting'!$A:$A,$B35,'Data Sorting'!$B:$B,TRIM(O$10)),0),0))</f>
        <v/>
      </c>
      <c r="P35" s="84" t="str">
        <f t="shared" si="2"/>
        <v/>
      </c>
      <c r="Q35" s="220"/>
      <c r="R35" s="227" t="str">
        <f t="shared" si="9"/>
        <v/>
      </c>
      <c r="S35" s="325" t="str">
        <f>IF($B35="","",ROUND(IFERROR(SUMIFS('Data Sorting'!$C:$C,'Data Sorting'!$A:$A,$B35,'Data Sorting'!$B:$B,TRIM(S$10)),0),0))</f>
        <v/>
      </c>
      <c r="T35" s="84" t="str">
        <f>IF($B35="","",ROUND(Backfill!H35,0))</f>
        <v/>
      </c>
      <c r="U35" s="325" t="str">
        <f>IF($B35="","",ROUND(IFERROR(SUMIFS('Data Sorting'!$C:$C,'Data Sorting'!$A:$A,$B35,'Data Sorting'!$B:$B,TRIM(U$10)),0),0))</f>
        <v/>
      </c>
      <c r="V35" s="325" t="str">
        <f>IF($B35="","",ROUND(IFERROR(SUMIFS('Data Sorting'!$C:$C,'Data Sorting'!$A:$A,$B35,'Data Sorting'!$B:$B,TRIM(V$10)),0),0))</f>
        <v/>
      </c>
      <c r="W35" s="325" t="str">
        <f>IF($B35="","",ROUND(IFERROR(SUMIFS('Data Sorting'!$C:$C,'Data Sorting'!$A:$A,$B35,'Data Sorting'!$B:$B,TRIM(W$10)),0),0))</f>
        <v/>
      </c>
      <c r="X35" s="325" t="str">
        <f>IF($B35="","",ROUND(IFERROR(SUMIFS('Data Sorting'!$C:$C,'Data Sorting'!$A:$A,$B35,'Data Sorting'!$B:$B,TRIM(X$10)),0),0))</f>
        <v/>
      </c>
      <c r="Y35" s="84" t="str">
        <f>IF($B35="","",ROUND(Backfill!R35,0))</f>
        <v/>
      </c>
      <c r="Z35" s="84" t="str">
        <f>IF($B35="","",ROUND(Backfill!U35,0))</f>
        <v/>
      </c>
      <c r="AA35" s="84" t="str">
        <f>IF($B35="","",ROUND(Removals!$G34,0))</f>
        <v/>
      </c>
      <c r="AB35" s="84" t="str">
        <f>IF($B35="","",ROUND(Removals!$L34,0))</f>
        <v/>
      </c>
      <c r="AC35" s="325" t="str">
        <f>IF($B35="","",ROUND(IFERROR(SUMIFS('Data Sorting'!$C:$C,'Data Sorting'!$A:$A,$B35,'Data Sorting'!$B:$B,TRIM(AC$10)),0),0))</f>
        <v/>
      </c>
      <c r="AD35" s="548" t="str">
        <f>IF($B35="","",ROUND(IFERROR(SUMIFS('Data Sorting'!$C:$C,'Data Sorting'!$A:$A,$B35,'Data Sorting'!$B:$B,TRIM(AD$10)),0),0))</f>
        <v/>
      </c>
      <c r="AE35" s="548" t="str">
        <f>IF($B35="","",ROUND(IFERROR(SUMIFS('Data Sorting'!$C:$C,'Data Sorting'!$A:$A,$B35,'Data Sorting'!$B:$B,TRIM(AE$10)),0),0))</f>
        <v/>
      </c>
      <c r="AF35" s="548" t="str">
        <f>IF($B35="","",ROUND(IFERROR(SUMIFS('Data Sorting'!$C:$C,'Data Sorting'!$A:$A,$B35,'Data Sorting'!$B:$B,TRIM(AF$10)),0),0))</f>
        <v/>
      </c>
      <c r="AG35" s="548" t="str">
        <f>IF($B35="","",ROUND(IFERROR(SUMIFS('Data Sorting'!$C:$C,'Data Sorting'!$A:$A,$B35,'Data Sorting'!$B:$B,TRIM(AG$10)),0),0))</f>
        <v/>
      </c>
      <c r="AH35" s="548" t="str">
        <f>IF($B35="","",ROUND(IFERROR(SUMIFS('Data Sorting'!$C:$C,'Data Sorting'!$A:$A,$B35,'Data Sorting'!$B:$B,TRIM(AH$10)),0),0))</f>
        <v/>
      </c>
      <c r="AI35" s="221" t="str">
        <f t="shared" si="10"/>
        <v/>
      </c>
      <c r="AJ35" s="221" t="str">
        <f t="shared" si="3"/>
        <v/>
      </c>
      <c r="AK35" s="221" t="str">
        <f t="shared" si="4"/>
        <v/>
      </c>
      <c r="AL35" s="221" t="str">
        <f t="shared" si="11"/>
        <v/>
      </c>
      <c r="AM35" s="221" t="str">
        <f t="shared" si="5"/>
        <v/>
      </c>
      <c r="AN35" s="84">
        <v>0.9</v>
      </c>
      <c r="AO35" s="221" t="str">
        <f t="shared" si="12"/>
        <v/>
      </c>
      <c r="AP35" s="325" t="str">
        <f t="shared" si="13"/>
        <v xml:space="preserve"> </v>
      </c>
    </row>
    <row r="36" spans="2:42" x14ac:dyDescent="0.25">
      <c r="B36" s="218" t="str">
        <f>IF('Manual Inputs'!D28&lt;&gt;"",'Manual Inputs'!D28,"")</f>
        <v/>
      </c>
      <c r="C36" s="325" t="str">
        <f>IF($B36="","",ROUND(IFERROR(SUMIFS('Data Sorting'!$C:$C,'Data Sorting'!$A:$A,$B36,'Data Sorting'!$B:$B,TRIM(C$10)),0),0))</f>
        <v/>
      </c>
      <c r="D36" s="325" t="str">
        <f t="shared" si="6"/>
        <v/>
      </c>
      <c r="E36" s="220"/>
      <c r="F36" s="484" t="str">
        <f t="shared" si="7"/>
        <v/>
      </c>
      <c r="G36" s="84" t="str">
        <f>IF($B36="","",ROUND(Structure_Ex!I36,0))</f>
        <v/>
      </c>
      <c r="H36" s="220"/>
      <c r="I36" s="325" t="str">
        <f>IF($B36="","",ROUND(IFERROR(SUMIFS('Data Sorting'!$C:$C,'Data Sorting'!$A:$A,$B36,'Data Sorting'!$B:$B,TRIM(I$10)),0),0))</f>
        <v/>
      </c>
      <c r="J36" s="84" t="str">
        <f>IF($B36="","",ROUND(Removals!$F35,0))</f>
        <v/>
      </c>
      <c r="K36" s="84" t="str">
        <f>IF($B36="","",ROUND(Removals!$K35,0))</f>
        <v/>
      </c>
      <c r="L36" s="325" t="str">
        <f>IF($B36="","",ROUND(IFERROR(SUMIFS('Data Sorting'!$C:$C,'Data Sorting'!$A:$A,$B36,'Data Sorting'!$B:$B,TRIM(L$10)),0),0))</f>
        <v/>
      </c>
      <c r="M36" s="84" t="str">
        <f>IF(B36="","",_xlfn.XLOOKUP(B36,'Manual Inputs'!$G$4:$G$53,'Manual Inputs'!$H$4:$H$53))</f>
        <v/>
      </c>
      <c r="N36" s="228" t="str">
        <f t="shared" si="8"/>
        <v/>
      </c>
      <c r="O36" s="325" t="str">
        <f>IF($B36="","",ROUND(IFERROR(SUMIFS('Data Sorting'!$C:$C,'Data Sorting'!$A:$A,$B36,'Data Sorting'!$B:$B,TRIM(O$10)),0),0))</f>
        <v/>
      </c>
      <c r="P36" s="84" t="str">
        <f t="shared" si="2"/>
        <v/>
      </c>
      <c r="Q36" s="220"/>
      <c r="R36" s="227" t="str">
        <f t="shared" si="9"/>
        <v/>
      </c>
      <c r="S36" s="325" t="str">
        <f>IF($B36="","",ROUND(IFERROR(SUMIFS('Data Sorting'!$C:$C,'Data Sorting'!$A:$A,$B36,'Data Sorting'!$B:$B,TRIM(S$10)),0),0))</f>
        <v/>
      </c>
      <c r="T36" s="84" t="str">
        <f>IF($B36="","",ROUND(Backfill!H36,0))</f>
        <v/>
      </c>
      <c r="U36" s="325" t="str">
        <f>IF($B36="","",ROUND(IFERROR(SUMIFS('Data Sorting'!$C:$C,'Data Sorting'!$A:$A,$B36,'Data Sorting'!$B:$B,TRIM(U$10)),0),0))</f>
        <v/>
      </c>
      <c r="V36" s="325" t="str">
        <f>IF($B36="","",ROUND(IFERROR(SUMIFS('Data Sorting'!$C:$C,'Data Sorting'!$A:$A,$B36,'Data Sorting'!$B:$B,TRIM(V$10)),0),0))</f>
        <v/>
      </c>
      <c r="W36" s="325" t="str">
        <f>IF($B36="","",ROUND(IFERROR(SUMIFS('Data Sorting'!$C:$C,'Data Sorting'!$A:$A,$B36,'Data Sorting'!$B:$B,TRIM(W$10)),0),0))</f>
        <v/>
      </c>
      <c r="X36" s="325" t="str">
        <f>IF($B36="","",ROUND(IFERROR(SUMIFS('Data Sorting'!$C:$C,'Data Sorting'!$A:$A,$B36,'Data Sorting'!$B:$B,TRIM(X$10)),0),0))</f>
        <v/>
      </c>
      <c r="Y36" s="84" t="str">
        <f>IF($B36="","",ROUND(Backfill!R36,0))</f>
        <v/>
      </c>
      <c r="Z36" s="84" t="str">
        <f>IF($B36="","",ROUND(Backfill!U36,0))</f>
        <v/>
      </c>
      <c r="AA36" s="84" t="str">
        <f>IF($B36="","",ROUND(Removals!$G35,0))</f>
        <v/>
      </c>
      <c r="AB36" s="84" t="str">
        <f>IF($B36="","",ROUND(Removals!$L35,0))</f>
        <v/>
      </c>
      <c r="AC36" s="325" t="str">
        <f>IF($B36="","",ROUND(IFERROR(SUMIFS('Data Sorting'!$C:$C,'Data Sorting'!$A:$A,$B36,'Data Sorting'!$B:$B,TRIM(AC$10)),0),0))</f>
        <v/>
      </c>
      <c r="AD36" s="548" t="str">
        <f>IF($B36="","",ROUND(IFERROR(SUMIFS('Data Sorting'!$C:$C,'Data Sorting'!$A:$A,$B36,'Data Sorting'!$B:$B,TRIM(AD$10)),0),0))</f>
        <v/>
      </c>
      <c r="AE36" s="548" t="str">
        <f>IF($B36="","",ROUND(IFERROR(SUMIFS('Data Sorting'!$C:$C,'Data Sorting'!$A:$A,$B36,'Data Sorting'!$B:$B,TRIM(AE$10)),0),0))</f>
        <v/>
      </c>
      <c r="AF36" s="548" t="str">
        <f>IF($B36="","",ROUND(IFERROR(SUMIFS('Data Sorting'!$C:$C,'Data Sorting'!$A:$A,$B36,'Data Sorting'!$B:$B,TRIM(AF$10)),0),0))</f>
        <v/>
      </c>
      <c r="AG36" s="548" t="str">
        <f>IF($B36="","",ROUND(IFERROR(SUMIFS('Data Sorting'!$C:$C,'Data Sorting'!$A:$A,$B36,'Data Sorting'!$B:$B,TRIM(AG$10)),0),0))</f>
        <v/>
      </c>
      <c r="AH36" s="548" t="str">
        <f>IF($B36="","",ROUND(IFERROR(SUMIFS('Data Sorting'!$C:$C,'Data Sorting'!$A:$A,$B36,'Data Sorting'!$B:$B,TRIM(AH$10)),0),0))</f>
        <v/>
      </c>
      <c r="AI36" s="221" t="str">
        <f t="shared" si="10"/>
        <v/>
      </c>
      <c r="AJ36" s="221" t="str">
        <f t="shared" si="3"/>
        <v/>
      </c>
      <c r="AK36" s="221" t="str">
        <f t="shared" si="4"/>
        <v/>
      </c>
      <c r="AL36" s="221" t="str">
        <f t="shared" si="11"/>
        <v/>
      </c>
      <c r="AM36" s="221" t="str">
        <f t="shared" si="5"/>
        <v/>
      </c>
      <c r="AN36" s="84">
        <v>0.9</v>
      </c>
      <c r="AO36" s="221" t="str">
        <f t="shared" si="12"/>
        <v/>
      </c>
      <c r="AP36" s="325" t="str">
        <f t="shared" si="13"/>
        <v xml:space="preserve"> </v>
      </c>
    </row>
    <row r="37" spans="2:42" x14ac:dyDescent="0.25">
      <c r="B37" s="218" t="str">
        <f>IF('Manual Inputs'!D29&lt;&gt;"",'Manual Inputs'!D29,"")</f>
        <v/>
      </c>
      <c r="C37" s="325" t="str">
        <f>IF($B37="","",ROUND(IFERROR(SUMIFS('Data Sorting'!$C:$C,'Data Sorting'!$A:$A,$B37,'Data Sorting'!$B:$B,TRIM(C$10)),0),0))</f>
        <v/>
      </c>
      <c r="D37" s="325" t="str">
        <f t="shared" si="6"/>
        <v/>
      </c>
      <c r="E37" s="220"/>
      <c r="F37" s="484" t="str">
        <f t="shared" si="7"/>
        <v/>
      </c>
      <c r="G37" s="84" t="str">
        <f>IF($B37="","",ROUND(Structure_Ex!I37,0))</f>
        <v/>
      </c>
      <c r="H37" s="220"/>
      <c r="I37" s="325" t="str">
        <f>IF($B37="","",ROUND(IFERROR(SUMIFS('Data Sorting'!$C:$C,'Data Sorting'!$A:$A,$B37,'Data Sorting'!$B:$B,TRIM(I$10)),0),0))</f>
        <v/>
      </c>
      <c r="J37" s="84" t="str">
        <f>IF($B37="","",ROUND(Removals!$F36,0))</f>
        <v/>
      </c>
      <c r="K37" s="84" t="str">
        <f>IF($B37="","",ROUND(Removals!$K36,0))</f>
        <v/>
      </c>
      <c r="L37" s="325" t="str">
        <f>IF($B37="","",ROUND(IFERROR(SUMIFS('Data Sorting'!$C:$C,'Data Sorting'!$A:$A,$B37,'Data Sorting'!$B:$B,TRIM(L$10)),0),0))</f>
        <v/>
      </c>
      <c r="M37" s="84" t="str">
        <f>IF(B37="","",_xlfn.XLOOKUP(B37,'Manual Inputs'!$G$4:$G$53,'Manual Inputs'!$H$4:$H$53))</f>
        <v/>
      </c>
      <c r="N37" s="228" t="str">
        <f t="shared" si="8"/>
        <v/>
      </c>
      <c r="O37" s="325" t="str">
        <f>IF($B37="","",ROUND(IFERROR(SUMIFS('Data Sorting'!$C:$C,'Data Sorting'!$A:$A,$B37,'Data Sorting'!$B:$B,TRIM(O$10)),0),0))</f>
        <v/>
      </c>
      <c r="P37" s="84" t="str">
        <f t="shared" si="2"/>
        <v/>
      </c>
      <c r="Q37" s="220"/>
      <c r="R37" s="227" t="str">
        <f t="shared" si="9"/>
        <v/>
      </c>
      <c r="S37" s="325" t="str">
        <f>IF($B37="","",ROUND(IFERROR(SUMIFS('Data Sorting'!$C:$C,'Data Sorting'!$A:$A,$B37,'Data Sorting'!$B:$B,TRIM(S$10)),0),0))</f>
        <v/>
      </c>
      <c r="T37" s="84" t="str">
        <f>IF($B37="","",ROUND(Backfill!H37,0))</f>
        <v/>
      </c>
      <c r="U37" s="325" t="str">
        <f>IF($B37="","",ROUND(IFERROR(SUMIFS('Data Sorting'!$C:$C,'Data Sorting'!$A:$A,$B37,'Data Sorting'!$B:$B,TRIM(U$10)),0),0))</f>
        <v/>
      </c>
      <c r="V37" s="325" t="str">
        <f>IF($B37="","",ROUND(IFERROR(SUMIFS('Data Sorting'!$C:$C,'Data Sorting'!$A:$A,$B37,'Data Sorting'!$B:$B,TRIM(V$10)),0),0))</f>
        <v/>
      </c>
      <c r="W37" s="325" t="str">
        <f>IF($B37="","",ROUND(IFERROR(SUMIFS('Data Sorting'!$C:$C,'Data Sorting'!$A:$A,$B37,'Data Sorting'!$B:$B,TRIM(W$10)),0),0))</f>
        <v/>
      </c>
      <c r="X37" s="325" t="str">
        <f>IF($B37="","",ROUND(IFERROR(SUMIFS('Data Sorting'!$C:$C,'Data Sorting'!$A:$A,$B37,'Data Sorting'!$B:$B,TRIM(X$10)),0),0))</f>
        <v/>
      </c>
      <c r="Y37" s="84" t="str">
        <f>IF($B37="","",ROUND(Backfill!R37,0))</f>
        <v/>
      </c>
      <c r="Z37" s="84" t="str">
        <f>IF($B37="","",ROUND(Backfill!U37,0))</f>
        <v/>
      </c>
      <c r="AA37" s="84" t="str">
        <f>IF($B37="","",ROUND(Removals!$G36,0))</f>
        <v/>
      </c>
      <c r="AB37" s="84" t="str">
        <f>IF($B37="","",ROUND(Removals!$L36,0))</f>
        <v/>
      </c>
      <c r="AC37" s="325" t="str">
        <f>IF($B37="","",ROUND(IFERROR(SUMIFS('Data Sorting'!$C:$C,'Data Sorting'!$A:$A,$B37,'Data Sorting'!$B:$B,TRIM(AC$10)),0),0))</f>
        <v/>
      </c>
      <c r="AD37" s="548" t="str">
        <f>IF($B37="","",ROUND(IFERROR(SUMIFS('Data Sorting'!$C:$C,'Data Sorting'!$A:$A,$B37,'Data Sorting'!$B:$B,TRIM(AD$10)),0),0))</f>
        <v/>
      </c>
      <c r="AE37" s="548" t="str">
        <f>IF($B37="","",ROUND(IFERROR(SUMIFS('Data Sorting'!$C:$C,'Data Sorting'!$A:$A,$B37,'Data Sorting'!$B:$B,TRIM(AE$10)),0),0))</f>
        <v/>
      </c>
      <c r="AF37" s="548" t="str">
        <f>IF($B37="","",ROUND(IFERROR(SUMIFS('Data Sorting'!$C:$C,'Data Sorting'!$A:$A,$B37,'Data Sorting'!$B:$B,TRIM(AF$10)),0),0))</f>
        <v/>
      </c>
      <c r="AG37" s="548" t="str">
        <f>IF($B37="","",ROUND(IFERROR(SUMIFS('Data Sorting'!$C:$C,'Data Sorting'!$A:$A,$B37,'Data Sorting'!$B:$B,TRIM(AG$10)),0),0))</f>
        <v/>
      </c>
      <c r="AH37" s="548" t="str">
        <f>IF($B37="","",ROUND(IFERROR(SUMIFS('Data Sorting'!$C:$C,'Data Sorting'!$A:$A,$B37,'Data Sorting'!$B:$B,TRIM(AH$10)),0),0))</f>
        <v/>
      </c>
      <c r="AI37" s="221" t="str">
        <f t="shared" si="10"/>
        <v/>
      </c>
      <c r="AJ37" s="221" t="str">
        <f t="shared" si="3"/>
        <v/>
      </c>
      <c r="AK37" s="221" t="str">
        <f t="shared" si="4"/>
        <v/>
      </c>
      <c r="AL37" s="221" t="str">
        <f t="shared" si="11"/>
        <v/>
      </c>
      <c r="AM37" s="221" t="str">
        <f t="shared" si="5"/>
        <v/>
      </c>
      <c r="AN37" s="84">
        <v>0.9</v>
      </c>
      <c r="AO37" s="221" t="str">
        <f t="shared" si="12"/>
        <v/>
      </c>
      <c r="AP37" s="325" t="str">
        <f t="shared" si="13"/>
        <v xml:space="preserve"> </v>
      </c>
    </row>
    <row r="38" spans="2:42" x14ac:dyDescent="0.25">
      <c r="B38" s="218" t="str">
        <f>IF('Manual Inputs'!D30&lt;&gt;"",'Manual Inputs'!D30,"")</f>
        <v/>
      </c>
      <c r="C38" s="325" t="str">
        <f>IF($B38="","",ROUND(IFERROR(SUMIFS('Data Sorting'!$C:$C,'Data Sorting'!$A:$A,$B38,'Data Sorting'!$B:$B,TRIM(C$10)),0),0))</f>
        <v/>
      </c>
      <c r="D38" s="325" t="str">
        <f t="shared" si="6"/>
        <v/>
      </c>
      <c r="E38" s="220"/>
      <c r="F38" s="484" t="str">
        <f t="shared" si="7"/>
        <v/>
      </c>
      <c r="G38" s="84" t="str">
        <f>IF($B38="","",ROUND(Structure_Ex!I38,0))</f>
        <v/>
      </c>
      <c r="H38" s="220"/>
      <c r="I38" s="325" t="str">
        <f>IF($B38="","",ROUND(IFERROR(SUMIFS('Data Sorting'!$C:$C,'Data Sorting'!$A:$A,$B38,'Data Sorting'!$B:$B,TRIM(I$10)),0),0))</f>
        <v/>
      </c>
      <c r="J38" s="84" t="str">
        <f>IF($B38="","",ROUND(Removals!$F37,0))</f>
        <v/>
      </c>
      <c r="K38" s="84" t="str">
        <f>IF($B38="","",ROUND(Removals!$K37,0))</f>
        <v/>
      </c>
      <c r="L38" s="325" t="str">
        <f>IF($B38="","",ROUND(IFERROR(SUMIFS('Data Sorting'!$C:$C,'Data Sorting'!$A:$A,$B38,'Data Sorting'!$B:$B,TRIM(L$10)),0),0))</f>
        <v/>
      </c>
      <c r="M38" s="84" t="str">
        <f>IF(B38="","",_xlfn.XLOOKUP(B38,'Manual Inputs'!$G$4:$G$53,'Manual Inputs'!$H$4:$H$53))</f>
        <v/>
      </c>
      <c r="N38" s="228" t="str">
        <f t="shared" si="8"/>
        <v/>
      </c>
      <c r="O38" s="325" t="str">
        <f>IF($B38="","",ROUND(IFERROR(SUMIFS('Data Sorting'!$C:$C,'Data Sorting'!$A:$A,$B38,'Data Sorting'!$B:$B,TRIM(O$10)),0),0))</f>
        <v/>
      </c>
      <c r="P38" s="84" t="str">
        <f t="shared" si="2"/>
        <v/>
      </c>
      <c r="Q38" s="220"/>
      <c r="R38" s="227" t="str">
        <f t="shared" si="9"/>
        <v/>
      </c>
      <c r="S38" s="325" t="str">
        <f>IF($B38="","",ROUND(IFERROR(SUMIFS('Data Sorting'!$C:$C,'Data Sorting'!$A:$A,$B38,'Data Sorting'!$B:$B,TRIM(S$10)),0),0))</f>
        <v/>
      </c>
      <c r="T38" s="84" t="str">
        <f>IF($B38="","",ROUND(Backfill!H38,0))</f>
        <v/>
      </c>
      <c r="U38" s="325" t="str">
        <f>IF($B38="","",ROUND(IFERROR(SUMIFS('Data Sorting'!$C:$C,'Data Sorting'!$A:$A,$B38,'Data Sorting'!$B:$B,TRIM(U$10)),0),0))</f>
        <v/>
      </c>
      <c r="V38" s="325" t="str">
        <f>IF($B38="","",ROUND(IFERROR(SUMIFS('Data Sorting'!$C:$C,'Data Sorting'!$A:$A,$B38,'Data Sorting'!$B:$B,TRIM(V$10)),0),0))</f>
        <v/>
      </c>
      <c r="W38" s="325" t="str">
        <f>IF($B38="","",ROUND(IFERROR(SUMIFS('Data Sorting'!$C:$C,'Data Sorting'!$A:$A,$B38,'Data Sorting'!$B:$B,TRIM(W$10)),0),0))</f>
        <v/>
      </c>
      <c r="X38" s="325" t="str">
        <f>IF($B38="","",ROUND(IFERROR(SUMIFS('Data Sorting'!$C:$C,'Data Sorting'!$A:$A,$B38,'Data Sorting'!$B:$B,TRIM(X$10)),0),0))</f>
        <v/>
      </c>
      <c r="Y38" s="84" t="str">
        <f>IF($B38="","",ROUND(Backfill!R38,0))</f>
        <v/>
      </c>
      <c r="Z38" s="84" t="str">
        <f>IF($B38="","",ROUND(Backfill!U38,0))</f>
        <v/>
      </c>
      <c r="AA38" s="84" t="str">
        <f>IF($B38="","",ROUND(Removals!$G37,0))</f>
        <v/>
      </c>
      <c r="AB38" s="84" t="str">
        <f>IF($B38="","",ROUND(Removals!$L37,0))</f>
        <v/>
      </c>
      <c r="AC38" s="325" t="str">
        <f>IF($B38="","",ROUND(IFERROR(SUMIFS('Data Sorting'!$C:$C,'Data Sorting'!$A:$A,$B38,'Data Sorting'!$B:$B,TRIM(AC$10)),0),0))</f>
        <v/>
      </c>
      <c r="AD38" s="548" t="str">
        <f>IF($B38="","",ROUND(IFERROR(SUMIFS('Data Sorting'!$C:$C,'Data Sorting'!$A:$A,$B38,'Data Sorting'!$B:$B,TRIM(AD$10)),0),0))</f>
        <v/>
      </c>
      <c r="AE38" s="548" t="str">
        <f>IF($B38="","",ROUND(IFERROR(SUMIFS('Data Sorting'!$C:$C,'Data Sorting'!$A:$A,$B38,'Data Sorting'!$B:$B,TRIM(AE$10)),0),0))</f>
        <v/>
      </c>
      <c r="AF38" s="548" t="str">
        <f>IF($B38="","",ROUND(IFERROR(SUMIFS('Data Sorting'!$C:$C,'Data Sorting'!$A:$A,$B38,'Data Sorting'!$B:$B,TRIM(AF$10)),0),0))</f>
        <v/>
      </c>
      <c r="AG38" s="548" t="str">
        <f>IF($B38="","",ROUND(IFERROR(SUMIFS('Data Sorting'!$C:$C,'Data Sorting'!$A:$A,$B38,'Data Sorting'!$B:$B,TRIM(AG$10)),0),0))</f>
        <v/>
      </c>
      <c r="AH38" s="548" t="str">
        <f>IF($B38="","",ROUND(IFERROR(SUMIFS('Data Sorting'!$C:$C,'Data Sorting'!$A:$A,$B38,'Data Sorting'!$B:$B,TRIM(AH$10)),0),0))</f>
        <v/>
      </c>
      <c r="AI38" s="221" t="str">
        <f t="shared" si="10"/>
        <v/>
      </c>
      <c r="AJ38" s="221" t="str">
        <f t="shared" si="3"/>
        <v/>
      </c>
      <c r="AK38" s="221" t="str">
        <f t="shared" si="4"/>
        <v/>
      </c>
      <c r="AL38" s="221" t="str">
        <f t="shared" si="11"/>
        <v/>
      </c>
      <c r="AM38" s="221" t="str">
        <f t="shared" si="5"/>
        <v/>
      </c>
      <c r="AN38" s="84">
        <v>0.9</v>
      </c>
      <c r="AO38" s="221" t="str">
        <f t="shared" si="12"/>
        <v/>
      </c>
      <c r="AP38" s="325" t="str">
        <f t="shared" si="13"/>
        <v xml:space="preserve"> </v>
      </c>
    </row>
    <row r="39" spans="2:42" x14ac:dyDescent="0.25">
      <c r="B39" s="218" t="str">
        <f>IF('Manual Inputs'!D31&lt;&gt;"",'Manual Inputs'!D31,"")</f>
        <v/>
      </c>
      <c r="C39" s="325" t="str">
        <f>IF($B39="","",ROUND(IFERROR(SUMIFS('Data Sorting'!$C:$C,'Data Sorting'!$A:$A,$B39,'Data Sorting'!$B:$B,TRIM(C$10)),0),0))</f>
        <v/>
      </c>
      <c r="D39" s="325" t="str">
        <f t="shared" si="6"/>
        <v/>
      </c>
      <c r="E39" s="220"/>
      <c r="F39" s="484" t="str">
        <f t="shared" si="7"/>
        <v/>
      </c>
      <c r="G39" s="84" t="str">
        <f>IF($B39="","",ROUND(Structure_Ex!I39,0))</f>
        <v/>
      </c>
      <c r="H39" s="220"/>
      <c r="I39" s="325" t="str">
        <f>IF($B39="","",ROUND(IFERROR(SUMIFS('Data Sorting'!$C:$C,'Data Sorting'!$A:$A,$B39,'Data Sorting'!$B:$B,TRIM(I$10)),0),0))</f>
        <v/>
      </c>
      <c r="J39" s="84" t="str">
        <f>IF($B39="","",ROUND(Removals!$F38,0))</f>
        <v/>
      </c>
      <c r="K39" s="84" t="str">
        <f>IF($B39="","",ROUND(Removals!$K38,0))</f>
        <v/>
      </c>
      <c r="L39" s="325" t="str">
        <f>IF($B39="","",ROUND(IFERROR(SUMIFS('Data Sorting'!$C:$C,'Data Sorting'!$A:$A,$B39,'Data Sorting'!$B:$B,TRIM(L$10)),0),0))</f>
        <v/>
      </c>
      <c r="M39" s="84" t="str">
        <f>IF(B39="","",_xlfn.XLOOKUP(B39,'Manual Inputs'!$G$4:$G$53,'Manual Inputs'!$H$4:$H$53))</f>
        <v/>
      </c>
      <c r="N39" s="228" t="str">
        <f t="shared" si="8"/>
        <v/>
      </c>
      <c r="O39" s="325" t="str">
        <f>IF($B39="","",ROUND(IFERROR(SUMIFS('Data Sorting'!$C:$C,'Data Sorting'!$A:$A,$B39,'Data Sorting'!$B:$B,TRIM(O$10)),0),0))</f>
        <v/>
      </c>
      <c r="P39" s="84" t="str">
        <f t="shared" si="2"/>
        <v/>
      </c>
      <c r="Q39" s="220"/>
      <c r="R39" s="227" t="str">
        <f t="shared" si="9"/>
        <v/>
      </c>
      <c r="S39" s="325" t="str">
        <f>IF($B39="","",ROUND(IFERROR(SUMIFS('Data Sorting'!$C:$C,'Data Sorting'!$A:$A,$B39,'Data Sorting'!$B:$B,TRIM(S$10)),0),0))</f>
        <v/>
      </c>
      <c r="T39" s="84" t="str">
        <f>IF($B39="","",ROUND(Backfill!H39,0))</f>
        <v/>
      </c>
      <c r="U39" s="325" t="str">
        <f>IF($B39="","",ROUND(IFERROR(SUMIFS('Data Sorting'!$C:$C,'Data Sorting'!$A:$A,$B39,'Data Sorting'!$B:$B,TRIM(U$10)),0),0))</f>
        <v/>
      </c>
      <c r="V39" s="325" t="str">
        <f>IF($B39="","",ROUND(IFERROR(SUMIFS('Data Sorting'!$C:$C,'Data Sorting'!$A:$A,$B39,'Data Sorting'!$B:$B,TRIM(V$10)),0),0))</f>
        <v/>
      </c>
      <c r="W39" s="325" t="str">
        <f>IF($B39="","",ROUND(IFERROR(SUMIFS('Data Sorting'!$C:$C,'Data Sorting'!$A:$A,$B39,'Data Sorting'!$B:$B,TRIM(W$10)),0),0))</f>
        <v/>
      </c>
      <c r="X39" s="325" t="str">
        <f>IF($B39="","",ROUND(IFERROR(SUMIFS('Data Sorting'!$C:$C,'Data Sorting'!$A:$A,$B39,'Data Sorting'!$B:$B,TRIM(X$10)),0),0))</f>
        <v/>
      </c>
      <c r="Y39" s="84" t="str">
        <f>IF($B39="","",ROUND(Backfill!R39,0))</f>
        <v/>
      </c>
      <c r="Z39" s="84" t="str">
        <f>IF($B39="","",ROUND(Backfill!U39,0))</f>
        <v/>
      </c>
      <c r="AA39" s="84" t="str">
        <f>IF($B39="","",ROUND(Removals!$G38,0))</f>
        <v/>
      </c>
      <c r="AB39" s="84" t="str">
        <f>IF($B39="","",ROUND(Removals!$L38,0))</f>
        <v/>
      </c>
      <c r="AC39" s="325" t="str">
        <f>IF($B39="","",ROUND(IFERROR(SUMIFS('Data Sorting'!$C:$C,'Data Sorting'!$A:$A,$B39,'Data Sorting'!$B:$B,TRIM(AC$10)),0),0))</f>
        <v/>
      </c>
      <c r="AD39" s="548" t="str">
        <f>IF($B39="","",ROUND(IFERROR(SUMIFS('Data Sorting'!$C:$C,'Data Sorting'!$A:$A,$B39,'Data Sorting'!$B:$B,TRIM(AD$10)),0),0))</f>
        <v/>
      </c>
      <c r="AE39" s="548" t="str">
        <f>IF($B39="","",ROUND(IFERROR(SUMIFS('Data Sorting'!$C:$C,'Data Sorting'!$A:$A,$B39,'Data Sorting'!$B:$B,TRIM(AE$10)),0),0))</f>
        <v/>
      </c>
      <c r="AF39" s="548" t="str">
        <f>IF($B39="","",ROUND(IFERROR(SUMIFS('Data Sorting'!$C:$C,'Data Sorting'!$A:$A,$B39,'Data Sorting'!$B:$B,TRIM(AF$10)),0),0))</f>
        <v/>
      </c>
      <c r="AG39" s="548" t="str">
        <f>IF($B39="","",ROUND(IFERROR(SUMIFS('Data Sorting'!$C:$C,'Data Sorting'!$A:$A,$B39,'Data Sorting'!$B:$B,TRIM(AG$10)),0),0))</f>
        <v/>
      </c>
      <c r="AH39" s="548" t="str">
        <f>IF($B39="","",ROUND(IFERROR(SUMIFS('Data Sorting'!$C:$C,'Data Sorting'!$A:$A,$B39,'Data Sorting'!$B:$B,TRIM(AH$10)),0),0))</f>
        <v/>
      </c>
      <c r="AI39" s="221" t="str">
        <f t="shared" si="10"/>
        <v/>
      </c>
      <c r="AJ39" s="221" t="str">
        <f t="shared" si="3"/>
        <v/>
      </c>
      <c r="AK39" s="221" t="str">
        <f t="shared" si="4"/>
        <v/>
      </c>
      <c r="AL39" s="221" t="str">
        <f t="shared" si="11"/>
        <v/>
      </c>
      <c r="AM39" s="221" t="str">
        <f t="shared" si="5"/>
        <v/>
      </c>
      <c r="AN39" s="84">
        <v>0.9</v>
      </c>
      <c r="AO39" s="221" t="str">
        <f t="shared" si="12"/>
        <v/>
      </c>
      <c r="AP39" s="325" t="str">
        <f t="shared" si="13"/>
        <v xml:space="preserve"> </v>
      </c>
    </row>
    <row r="40" spans="2:42" x14ac:dyDescent="0.25">
      <c r="B40" s="218" t="str">
        <f>IF('Manual Inputs'!D32&lt;&gt;"",'Manual Inputs'!D32,"")</f>
        <v/>
      </c>
      <c r="C40" s="325" t="str">
        <f>IF($B40="","",ROUND(IFERROR(SUMIFS('Data Sorting'!$C:$C,'Data Sorting'!$A:$A,$B40,'Data Sorting'!$B:$B,TRIM(C$10)),0),0))</f>
        <v/>
      </c>
      <c r="D40" s="325" t="str">
        <f t="shared" si="6"/>
        <v/>
      </c>
      <c r="E40" s="220"/>
      <c r="F40" s="484" t="str">
        <f t="shared" si="7"/>
        <v/>
      </c>
      <c r="G40" s="84" t="str">
        <f>IF($B40="","",ROUND(Structure_Ex!I40,0))</f>
        <v/>
      </c>
      <c r="H40" s="220"/>
      <c r="I40" s="325" t="str">
        <f>IF($B40="","",ROUND(IFERROR(SUMIFS('Data Sorting'!$C:$C,'Data Sorting'!$A:$A,$B40,'Data Sorting'!$B:$B,TRIM(I$10)),0),0))</f>
        <v/>
      </c>
      <c r="J40" s="84" t="str">
        <f>IF($B40="","",ROUND(Removals!$F39,0))</f>
        <v/>
      </c>
      <c r="K40" s="84" t="str">
        <f>IF($B40="","",ROUND(Removals!$K39,0))</f>
        <v/>
      </c>
      <c r="L40" s="325" t="str">
        <f>IF($B40="","",ROUND(IFERROR(SUMIFS('Data Sorting'!$C:$C,'Data Sorting'!$A:$A,$B40,'Data Sorting'!$B:$B,TRIM(L$10)),0),0))</f>
        <v/>
      </c>
      <c r="M40" s="84" t="str">
        <f>IF(B40="","",_xlfn.XLOOKUP(B40,'Manual Inputs'!$G$4:$G$53,'Manual Inputs'!$H$4:$H$53))</f>
        <v/>
      </c>
      <c r="N40" s="228" t="str">
        <f t="shared" si="8"/>
        <v/>
      </c>
      <c r="O40" s="325" t="str">
        <f>IF($B40="","",ROUND(IFERROR(SUMIFS('Data Sorting'!$C:$C,'Data Sorting'!$A:$A,$B40,'Data Sorting'!$B:$B,TRIM(O$10)),0),0))</f>
        <v/>
      </c>
      <c r="P40" s="84" t="str">
        <f t="shared" si="2"/>
        <v/>
      </c>
      <c r="Q40" s="220"/>
      <c r="R40" s="227" t="str">
        <f t="shared" si="9"/>
        <v/>
      </c>
      <c r="S40" s="325" t="str">
        <f>IF($B40="","",ROUND(IFERROR(SUMIFS('Data Sorting'!$C:$C,'Data Sorting'!$A:$A,$B40,'Data Sorting'!$B:$B,TRIM(S$10)),0),0))</f>
        <v/>
      </c>
      <c r="T40" s="84" t="str">
        <f>IF($B40="","",ROUND(Backfill!H40,0))</f>
        <v/>
      </c>
      <c r="U40" s="325" t="str">
        <f>IF($B40="","",ROUND(IFERROR(SUMIFS('Data Sorting'!$C:$C,'Data Sorting'!$A:$A,$B40,'Data Sorting'!$B:$B,TRIM(U$10)),0),0))</f>
        <v/>
      </c>
      <c r="V40" s="325" t="str">
        <f>IF($B40="","",ROUND(IFERROR(SUMIFS('Data Sorting'!$C:$C,'Data Sorting'!$A:$A,$B40,'Data Sorting'!$B:$B,TRIM(V$10)),0),0))</f>
        <v/>
      </c>
      <c r="W40" s="325" t="str">
        <f>IF($B40="","",ROUND(IFERROR(SUMIFS('Data Sorting'!$C:$C,'Data Sorting'!$A:$A,$B40,'Data Sorting'!$B:$B,TRIM(W$10)),0),0))</f>
        <v/>
      </c>
      <c r="X40" s="325" t="str">
        <f>IF($B40="","",ROUND(IFERROR(SUMIFS('Data Sorting'!$C:$C,'Data Sorting'!$A:$A,$B40,'Data Sorting'!$B:$B,TRIM(X$10)),0),0))</f>
        <v/>
      </c>
      <c r="Y40" s="84" t="str">
        <f>IF($B40="","",ROUND(Backfill!R40,0))</f>
        <v/>
      </c>
      <c r="Z40" s="84" t="str">
        <f>IF($B40="","",ROUND(Backfill!U40,0))</f>
        <v/>
      </c>
      <c r="AA40" s="84" t="str">
        <f>IF($B40="","",ROUND(Removals!$G39,0))</f>
        <v/>
      </c>
      <c r="AB40" s="84" t="str">
        <f>IF($B40="","",ROUND(Removals!$L39,0))</f>
        <v/>
      </c>
      <c r="AC40" s="325" t="str">
        <f>IF($B40="","",ROUND(IFERROR(SUMIFS('Data Sorting'!$C:$C,'Data Sorting'!$A:$A,$B40,'Data Sorting'!$B:$B,TRIM(AC$10)),0),0))</f>
        <v/>
      </c>
      <c r="AD40" s="548" t="str">
        <f>IF($B40="","",ROUND(IFERROR(SUMIFS('Data Sorting'!$C:$C,'Data Sorting'!$A:$A,$B40,'Data Sorting'!$B:$B,TRIM(AD$10)),0),0))</f>
        <v/>
      </c>
      <c r="AE40" s="548" t="str">
        <f>IF($B40="","",ROUND(IFERROR(SUMIFS('Data Sorting'!$C:$C,'Data Sorting'!$A:$A,$B40,'Data Sorting'!$B:$B,TRIM(AE$10)),0),0))</f>
        <v/>
      </c>
      <c r="AF40" s="548" t="str">
        <f>IF($B40="","",ROUND(IFERROR(SUMIFS('Data Sorting'!$C:$C,'Data Sorting'!$A:$A,$B40,'Data Sorting'!$B:$B,TRIM(AF$10)),0),0))</f>
        <v/>
      </c>
      <c r="AG40" s="548" t="str">
        <f>IF($B40="","",ROUND(IFERROR(SUMIFS('Data Sorting'!$C:$C,'Data Sorting'!$A:$A,$B40,'Data Sorting'!$B:$B,TRIM(AG$10)),0),0))</f>
        <v/>
      </c>
      <c r="AH40" s="548" t="str">
        <f>IF($B40="","",ROUND(IFERROR(SUMIFS('Data Sorting'!$C:$C,'Data Sorting'!$A:$A,$B40,'Data Sorting'!$B:$B,TRIM(AH$10)),0),0))</f>
        <v/>
      </c>
      <c r="AI40" s="221" t="str">
        <f t="shared" si="10"/>
        <v/>
      </c>
      <c r="AJ40" s="221" t="str">
        <f t="shared" si="3"/>
        <v/>
      </c>
      <c r="AK40" s="221" t="str">
        <f t="shared" si="4"/>
        <v/>
      </c>
      <c r="AL40" s="221" t="str">
        <f t="shared" si="11"/>
        <v/>
      </c>
      <c r="AM40" s="221" t="str">
        <f t="shared" si="5"/>
        <v/>
      </c>
      <c r="AN40" s="84">
        <v>0.9</v>
      </c>
      <c r="AO40" s="221" t="str">
        <f t="shared" si="12"/>
        <v/>
      </c>
      <c r="AP40" s="325" t="str">
        <f t="shared" si="13"/>
        <v xml:space="preserve"> </v>
      </c>
    </row>
    <row r="41" spans="2:42" x14ac:dyDescent="0.25">
      <c r="B41" s="218" t="str">
        <f>IF('Manual Inputs'!D33&lt;&gt;"",'Manual Inputs'!D33,"")</f>
        <v/>
      </c>
      <c r="C41" s="325" t="str">
        <f>IF($B41="","",ROUND(IFERROR(SUMIFS('Data Sorting'!$C:$C,'Data Sorting'!$A:$A,$B41,'Data Sorting'!$B:$B,TRIM(C$10)),0),0))</f>
        <v/>
      </c>
      <c r="D41" s="325" t="str">
        <f t="shared" si="6"/>
        <v/>
      </c>
      <c r="E41" s="220"/>
      <c r="F41" s="484" t="str">
        <f t="shared" si="7"/>
        <v/>
      </c>
      <c r="G41" s="84" t="str">
        <f>IF($B41="","",ROUND(Structure_Ex!I41,0))</f>
        <v/>
      </c>
      <c r="H41" s="220"/>
      <c r="I41" s="325" t="str">
        <f>IF($B41="","",ROUND(IFERROR(SUMIFS('Data Sorting'!$C:$C,'Data Sorting'!$A:$A,$B41,'Data Sorting'!$B:$B,TRIM(I$10)),0),0))</f>
        <v/>
      </c>
      <c r="J41" s="84" t="str">
        <f>IF($B41="","",ROUND(Removals!$F40,0))</f>
        <v/>
      </c>
      <c r="K41" s="84" t="str">
        <f>IF($B41="","",ROUND(Removals!$K40,0))</f>
        <v/>
      </c>
      <c r="L41" s="325" t="str">
        <f>IF($B41="","",ROUND(IFERROR(SUMIFS('Data Sorting'!$C:$C,'Data Sorting'!$A:$A,$B41,'Data Sorting'!$B:$B,TRIM(L$10)),0),0))</f>
        <v/>
      </c>
      <c r="M41" s="84" t="str">
        <f>IF(B41="","",_xlfn.XLOOKUP(B41,'Manual Inputs'!$G$4:$G$53,'Manual Inputs'!$H$4:$H$53))</f>
        <v/>
      </c>
      <c r="N41" s="228" t="str">
        <f t="shared" si="8"/>
        <v/>
      </c>
      <c r="O41" s="325" t="str">
        <f>IF($B41="","",ROUND(IFERROR(SUMIFS('Data Sorting'!$C:$C,'Data Sorting'!$A:$A,$B41,'Data Sorting'!$B:$B,TRIM(O$10)),0),0))</f>
        <v/>
      </c>
      <c r="P41" s="84" t="str">
        <f t="shared" si="2"/>
        <v/>
      </c>
      <c r="Q41" s="220"/>
      <c r="R41" s="227" t="str">
        <f t="shared" si="9"/>
        <v/>
      </c>
      <c r="S41" s="325" t="str">
        <f>IF($B41="","",ROUND(IFERROR(SUMIFS('Data Sorting'!$C:$C,'Data Sorting'!$A:$A,$B41,'Data Sorting'!$B:$B,TRIM(S$10)),0),0))</f>
        <v/>
      </c>
      <c r="T41" s="84" t="str">
        <f>IF($B41="","",ROUND(Backfill!H41,0))</f>
        <v/>
      </c>
      <c r="U41" s="325" t="str">
        <f>IF($B41="","",ROUND(IFERROR(SUMIFS('Data Sorting'!$C:$C,'Data Sorting'!$A:$A,$B41,'Data Sorting'!$B:$B,TRIM(U$10)),0),0))</f>
        <v/>
      </c>
      <c r="V41" s="325" t="str">
        <f>IF($B41="","",ROUND(IFERROR(SUMIFS('Data Sorting'!$C:$C,'Data Sorting'!$A:$A,$B41,'Data Sorting'!$B:$B,TRIM(V$10)),0),0))</f>
        <v/>
      </c>
      <c r="W41" s="325" t="str">
        <f>IF($B41="","",ROUND(IFERROR(SUMIFS('Data Sorting'!$C:$C,'Data Sorting'!$A:$A,$B41,'Data Sorting'!$B:$B,TRIM(W$10)),0),0))</f>
        <v/>
      </c>
      <c r="X41" s="325" t="str">
        <f>IF($B41="","",ROUND(IFERROR(SUMIFS('Data Sorting'!$C:$C,'Data Sorting'!$A:$A,$B41,'Data Sorting'!$B:$B,TRIM(X$10)),0),0))</f>
        <v/>
      </c>
      <c r="Y41" s="84" t="str">
        <f>IF($B41="","",ROUND(Backfill!R41,0))</f>
        <v/>
      </c>
      <c r="Z41" s="84" t="str">
        <f>IF($B41="","",ROUND(Backfill!U41,0))</f>
        <v/>
      </c>
      <c r="AA41" s="84" t="str">
        <f>IF($B41="","",ROUND(Removals!$G40,0))</f>
        <v/>
      </c>
      <c r="AB41" s="84" t="str">
        <f>IF($B41="","",ROUND(Removals!$L40,0))</f>
        <v/>
      </c>
      <c r="AC41" s="325" t="str">
        <f>IF($B41="","",ROUND(IFERROR(SUMIFS('Data Sorting'!$C:$C,'Data Sorting'!$A:$A,$B41,'Data Sorting'!$B:$B,TRIM(AC$10)),0),0))</f>
        <v/>
      </c>
      <c r="AD41" s="548" t="str">
        <f>IF($B41="","",ROUND(IFERROR(SUMIFS('Data Sorting'!$C:$C,'Data Sorting'!$A:$A,$B41,'Data Sorting'!$B:$B,TRIM(AD$10)),0),0))</f>
        <v/>
      </c>
      <c r="AE41" s="548" t="str">
        <f>IF($B41="","",ROUND(IFERROR(SUMIFS('Data Sorting'!$C:$C,'Data Sorting'!$A:$A,$B41,'Data Sorting'!$B:$B,TRIM(AE$10)),0),0))</f>
        <v/>
      </c>
      <c r="AF41" s="548" t="str">
        <f>IF($B41="","",ROUND(IFERROR(SUMIFS('Data Sorting'!$C:$C,'Data Sorting'!$A:$A,$B41,'Data Sorting'!$B:$B,TRIM(AF$10)),0),0))</f>
        <v/>
      </c>
      <c r="AG41" s="548" t="str">
        <f>IF($B41="","",ROUND(IFERROR(SUMIFS('Data Sorting'!$C:$C,'Data Sorting'!$A:$A,$B41,'Data Sorting'!$B:$B,TRIM(AG$10)),0),0))</f>
        <v/>
      </c>
      <c r="AH41" s="548" t="str">
        <f>IF($B41="","",ROUND(IFERROR(SUMIFS('Data Sorting'!$C:$C,'Data Sorting'!$A:$A,$B41,'Data Sorting'!$B:$B,TRIM(AH$10)),0),0))</f>
        <v/>
      </c>
      <c r="AI41" s="221" t="str">
        <f t="shared" si="10"/>
        <v/>
      </c>
      <c r="AJ41" s="221" t="str">
        <f t="shared" si="3"/>
        <v/>
      </c>
      <c r="AK41" s="221" t="str">
        <f t="shared" si="4"/>
        <v/>
      </c>
      <c r="AL41" s="221" t="str">
        <f t="shared" si="11"/>
        <v/>
      </c>
      <c r="AM41" s="221" t="str">
        <f t="shared" si="5"/>
        <v/>
      </c>
      <c r="AN41" s="84">
        <v>0.9</v>
      </c>
      <c r="AO41" s="221" t="str">
        <f t="shared" si="12"/>
        <v/>
      </c>
      <c r="AP41" s="325" t="str">
        <f t="shared" si="13"/>
        <v xml:space="preserve"> </v>
      </c>
    </row>
    <row r="42" spans="2:42" x14ac:dyDescent="0.25">
      <c r="B42" s="218" t="str">
        <f>IF('Manual Inputs'!D34&lt;&gt;"",'Manual Inputs'!D34,"")</f>
        <v/>
      </c>
      <c r="C42" s="325" t="str">
        <f>IF($B42="","",ROUND(IFERROR(SUMIFS('Data Sorting'!$C:$C,'Data Sorting'!$A:$A,$B42,'Data Sorting'!$B:$B,TRIM(C$10)),0),0))</f>
        <v/>
      </c>
      <c r="D42" s="325" t="str">
        <f t="shared" si="6"/>
        <v/>
      </c>
      <c r="E42" s="220"/>
      <c r="F42" s="484" t="str">
        <f t="shared" si="7"/>
        <v/>
      </c>
      <c r="G42" s="84" t="str">
        <f>IF($B42="","",ROUND(Structure_Ex!I42,0))</f>
        <v/>
      </c>
      <c r="H42" s="220"/>
      <c r="I42" s="325" t="str">
        <f>IF($B42="","",ROUND(IFERROR(SUMIFS('Data Sorting'!$C:$C,'Data Sorting'!$A:$A,$B42,'Data Sorting'!$B:$B,TRIM(I$10)),0),0))</f>
        <v/>
      </c>
      <c r="J42" s="84" t="str">
        <f>IF($B42="","",ROUND(Removals!$F41,0))</f>
        <v/>
      </c>
      <c r="K42" s="84" t="str">
        <f>IF($B42="","",ROUND(Removals!$K41,0))</f>
        <v/>
      </c>
      <c r="L42" s="325" t="str">
        <f>IF($B42="","",ROUND(IFERROR(SUMIFS('Data Sorting'!$C:$C,'Data Sorting'!$A:$A,$B42,'Data Sorting'!$B:$B,TRIM(L$10)),0),0))</f>
        <v/>
      </c>
      <c r="M42" s="84" t="str">
        <f>IF(B42="","",_xlfn.XLOOKUP(B42,'Manual Inputs'!$G$4:$G$53,'Manual Inputs'!$H$4:$H$53))</f>
        <v/>
      </c>
      <c r="N42" s="228" t="str">
        <f t="shared" si="8"/>
        <v/>
      </c>
      <c r="O42" s="325" t="str">
        <f>IF($B42="","",ROUND(IFERROR(SUMIFS('Data Sorting'!$C:$C,'Data Sorting'!$A:$A,$B42,'Data Sorting'!$B:$B,TRIM(O$10)),0),0))</f>
        <v/>
      </c>
      <c r="P42" s="84" t="str">
        <f t="shared" si="2"/>
        <v/>
      </c>
      <c r="Q42" s="220"/>
      <c r="R42" s="227" t="str">
        <f t="shared" si="9"/>
        <v/>
      </c>
      <c r="S42" s="325" t="str">
        <f>IF($B42="","",ROUND(IFERROR(SUMIFS('Data Sorting'!$C:$C,'Data Sorting'!$A:$A,$B42,'Data Sorting'!$B:$B,TRIM(S$10)),0),0))</f>
        <v/>
      </c>
      <c r="T42" s="84" t="str">
        <f>IF($B42="","",ROUND(Backfill!H42,0))</f>
        <v/>
      </c>
      <c r="U42" s="325" t="str">
        <f>IF($B42="","",ROUND(IFERROR(SUMIFS('Data Sorting'!$C:$C,'Data Sorting'!$A:$A,$B42,'Data Sorting'!$B:$B,TRIM(U$10)),0),0))</f>
        <v/>
      </c>
      <c r="V42" s="325" t="str">
        <f>IF($B42="","",ROUND(IFERROR(SUMIFS('Data Sorting'!$C:$C,'Data Sorting'!$A:$A,$B42,'Data Sorting'!$B:$B,TRIM(V$10)),0),0))</f>
        <v/>
      </c>
      <c r="W42" s="325" t="str">
        <f>IF($B42="","",ROUND(IFERROR(SUMIFS('Data Sorting'!$C:$C,'Data Sorting'!$A:$A,$B42,'Data Sorting'!$B:$B,TRIM(W$10)),0),0))</f>
        <v/>
      </c>
      <c r="X42" s="325" t="str">
        <f>IF($B42="","",ROUND(IFERROR(SUMIFS('Data Sorting'!$C:$C,'Data Sorting'!$A:$A,$B42,'Data Sorting'!$B:$B,TRIM(X$10)),0),0))</f>
        <v/>
      </c>
      <c r="Y42" s="84" t="str">
        <f>IF($B42="","",ROUND(Backfill!R42,0))</f>
        <v/>
      </c>
      <c r="Z42" s="84" t="str">
        <f>IF($B42="","",ROUND(Backfill!U42,0))</f>
        <v/>
      </c>
      <c r="AA42" s="84" t="str">
        <f>IF($B42="","",ROUND(Removals!$G41,0))</f>
        <v/>
      </c>
      <c r="AB42" s="84" t="str">
        <f>IF($B42="","",ROUND(Removals!$L41,0))</f>
        <v/>
      </c>
      <c r="AC42" s="325" t="str">
        <f>IF($B42="","",ROUND(IFERROR(SUMIFS('Data Sorting'!$C:$C,'Data Sorting'!$A:$A,$B42,'Data Sorting'!$B:$B,TRIM(AC$10)),0),0))</f>
        <v/>
      </c>
      <c r="AD42" s="548" t="str">
        <f>IF($B42="","",ROUND(IFERROR(SUMIFS('Data Sorting'!$C:$C,'Data Sorting'!$A:$A,$B42,'Data Sorting'!$B:$B,TRIM(AD$10)),0),0))</f>
        <v/>
      </c>
      <c r="AE42" s="548" t="str">
        <f>IF($B42="","",ROUND(IFERROR(SUMIFS('Data Sorting'!$C:$C,'Data Sorting'!$A:$A,$B42,'Data Sorting'!$B:$B,TRIM(AE$10)),0),0))</f>
        <v/>
      </c>
      <c r="AF42" s="548" t="str">
        <f>IF($B42="","",ROUND(IFERROR(SUMIFS('Data Sorting'!$C:$C,'Data Sorting'!$A:$A,$B42,'Data Sorting'!$B:$B,TRIM(AF$10)),0),0))</f>
        <v/>
      </c>
      <c r="AG42" s="548" t="str">
        <f>IF($B42="","",ROUND(IFERROR(SUMIFS('Data Sorting'!$C:$C,'Data Sorting'!$A:$A,$B42,'Data Sorting'!$B:$B,TRIM(AG$10)),0),0))</f>
        <v/>
      </c>
      <c r="AH42" s="548" t="str">
        <f>IF($B42="","",ROUND(IFERROR(SUMIFS('Data Sorting'!$C:$C,'Data Sorting'!$A:$A,$B42,'Data Sorting'!$B:$B,TRIM(AH$10)),0),0))</f>
        <v/>
      </c>
      <c r="AI42" s="221" t="str">
        <f t="shared" si="10"/>
        <v/>
      </c>
      <c r="AJ42" s="221" t="str">
        <f t="shared" si="3"/>
        <v/>
      </c>
      <c r="AK42" s="221" t="str">
        <f t="shared" si="4"/>
        <v/>
      </c>
      <c r="AL42" s="221" t="str">
        <f t="shared" si="11"/>
        <v/>
      </c>
      <c r="AM42" s="221" t="str">
        <f t="shared" si="5"/>
        <v/>
      </c>
      <c r="AN42" s="84">
        <v>0.9</v>
      </c>
      <c r="AO42" s="221" t="str">
        <f t="shared" si="12"/>
        <v/>
      </c>
      <c r="AP42" s="325" t="str">
        <f t="shared" si="13"/>
        <v xml:space="preserve"> </v>
      </c>
    </row>
    <row r="43" spans="2:42" x14ac:dyDescent="0.25">
      <c r="B43" s="218" t="str">
        <f>IF('Manual Inputs'!D35&lt;&gt;"",'Manual Inputs'!D35,"")</f>
        <v/>
      </c>
      <c r="C43" s="325" t="str">
        <f>IF($B43="","",ROUND(IFERROR(SUMIFS('Data Sorting'!$C:$C,'Data Sorting'!$A:$A,$B43,'Data Sorting'!$B:$B,TRIM(C$10)),0),0))</f>
        <v/>
      </c>
      <c r="D43" s="325" t="str">
        <f t="shared" si="6"/>
        <v/>
      </c>
      <c r="E43" s="220"/>
      <c r="F43" s="484" t="str">
        <f t="shared" si="7"/>
        <v/>
      </c>
      <c r="G43" s="84" t="str">
        <f>IF($B43="","",ROUND(Structure_Ex!I43,0))</f>
        <v/>
      </c>
      <c r="H43" s="220"/>
      <c r="I43" s="325" t="str">
        <f>IF($B43="","",ROUND(IFERROR(SUMIFS('Data Sorting'!$C:$C,'Data Sorting'!$A:$A,$B43,'Data Sorting'!$B:$B,TRIM(I$10)),0),0))</f>
        <v/>
      </c>
      <c r="J43" s="84" t="str">
        <f>IF($B43="","",ROUND(Removals!$F42,0))</f>
        <v/>
      </c>
      <c r="K43" s="84" t="str">
        <f>IF($B43="","",ROUND(Removals!$K42,0))</f>
        <v/>
      </c>
      <c r="L43" s="325" t="str">
        <f>IF($B43="","",ROUND(IFERROR(SUMIFS('Data Sorting'!$C:$C,'Data Sorting'!$A:$A,$B43,'Data Sorting'!$B:$B,TRIM(L$10)),0),0))</f>
        <v/>
      </c>
      <c r="M43" s="84" t="str">
        <f>IF(B43="","",_xlfn.XLOOKUP(B43,'Manual Inputs'!$G$4:$G$53,'Manual Inputs'!$H$4:$H$53))</f>
        <v/>
      </c>
      <c r="N43" s="228" t="str">
        <f t="shared" si="8"/>
        <v/>
      </c>
      <c r="O43" s="325" t="str">
        <f>IF($B43="","",ROUND(IFERROR(SUMIFS('Data Sorting'!$C:$C,'Data Sorting'!$A:$A,$B43,'Data Sorting'!$B:$B,TRIM(O$10)),0),0))</f>
        <v/>
      </c>
      <c r="P43" s="84" t="str">
        <f t="shared" si="2"/>
        <v/>
      </c>
      <c r="Q43" s="220"/>
      <c r="R43" s="227" t="str">
        <f t="shared" si="9"/>
        <v/>
      </c>
      <c r="S43" s="325" t="str">
        <f>IF($B43="","",ROUND(IFERROR(SUMIFS('Data Sorting'!$C:$C,'Data Sorting'!$A:$A,$B43,'Data Sorting'!$B:$B,TRIM(S$10)),0),0))</f>
        <v/>
      </c>
      <c r="T43" s="84" t="str">
        <f>IF($B43="","",ROUND(Backfill!H43,0))</f>
        <v/>
      </c>
      <c r="U43" s="325" t="str">
        <f>IF($B43="","",ROUND(IFERROR(SUMIFS('Data Sorting'!$C:$C,'Data Sorting'!$A:$A,$B43,'Data Sorting'!$B:$B,TRIM(U$10)),0),0))</f>
        <v/>
      </c>
      <c r="V43" s="325" t="str">
        <f>IF($B43="","",ROUND(IFERROR(SUMIFS('Data Sorting'!$C:$C,'Data Sorting'!$A:$A,$B43,'Data Sorting'!$B:$B,TRIM(V$10)),0),0))</f>
        <v/>
      </c>
      <c r="W43" s="325" t="str">
        <f>IF($B43="","",ROUND(IFERROR(SUMIFS('Data Sorting'!$C:$C,'Data Sorting'!$A:$A,$B43,'Data Sorting'!$B:$B,TRIM(W$10)),0),0))</f>
        <v/>
      </c>
      <c r="X43" s="325" t="str">
        <f>IF($B43="","",ROUND(IFERROR(SUMIFS('Data Sorting'!$C:$C,'Data Sorting'!$A:$A,$B43,'Data Sorting'!$B:$B,TRIM(X$10)),0),0))</f>
        <v/>
      </c>
      <c r="Y43" s="84" t="str">
        <f>IF($B43="","",ROUND(Backfill!R43,0))</f>
        <v/>
      </c>
      <c r="Z43" s="84" t="str">
        <f>IF($B43="","",ROUND(Backfill!U43,0))</f>
        <v/>
      </c>
      <c r="AA43" s="84" t="str">
        <f>IF($B43="","",ROUND(Removals!$G42,0))</f>
        <v/>
      </c>
      <c r="AB43" s="84" t="str">
        <f>IF($B43="","",ROUND(Removals!$L42,0))</f>
        <v/>
      </c>
      <c r="AC43" s="325" t="str">
        <f>IF($B43="","",ROUND(IFERROR(SUMIFS('Data Sorting'!$C:$C,'Data Sorting'!$A:$A,$B43,'Data Sorting'!$B:$B,TRIM(AC$10)),0),0))</f>
        <v/>
      </c>
      <c r="AD43" s="548" t="str">
        <f>IF($B43="","",ROUND(IFERROR(SUMIFS('Data Sorting'!$C:$C,'Data Sorting'!$A:$A,$B43,'Data Sorting'!$B:$B,TRIM(AD$10)),0),0))</f>
        <v/>
      </c>
      <c r="AE43" s="548" t="str">
        <f>IF($B43="","",ROUND(IFERROR(SUMIFS('Data Sorting'!$C:$C,'Data Sorting'!$A:$A,$B43,'Data Sorting'!$B:$B,TRIM(AE$10)),0),0))</f>
        <v/>
      </c>
      <c r="AF43" s="548" t="str">
        <f>IF($B43="","",ROUND(IFERROR(SUMIFS('Data Sorting'!$C:$C,'Data Sorting'!$A:$A,$B43,'Data Sorting'!$B:$B,TRIM(AF$10)),0),0))</f>
        <v/>
      </c>
      <c r="AG43" s="548" t="str">
        <f>IF($B43="","",ROUND(IFERROR(SUMIFS('Data Sorting'!$C:$C,'Data Sorting'!$A:$A,$B43,'Data Sorting'!$B:$B,TRIM(AG$10)),0),0))</f>
        <v/>
      </c>
      <c r="AH43" s="548" t="str">
        <f>IF($B43="","",ROUND(IFERROR(SUMIFS('Data Sorting'!$C:$C,'Data Sorting'!$A:$A,$B43,'Data Sorting'!$B:$B,TRIM(AH$10)),0),0))</f>
        <v/>
      </c>
      <c r="AI43" s="221" t="str">
        <f t="shared" si="10"/>
        <v/>
      </c>
      <c r="AJ43" s="221" t="str">
        <f t="shared" si="3"/>
        <v/>
      </c>
      <c r="AK43" s="221" t="str">
        <f t="shared" si="4"/>
        <v/>
      </c>
      <c r="AL43" s="221" t="str">
        <f t="shared" si="11"/>
        <v/>
      </c>
      <c r="AM43" s="221" t="str">
        <f t="shared" si="5"/>
        <v/>
      </c>
      <c r="AN43" s="84">
        <v>0.9</v>
      </c>
      <c r="AO43" s="221" t="str">
        <f t="shared" si="12"/>
        <v/>
      </c>
      <c r="AP43" s="325" t="str">
        <f t="shared" si="13"/>
        <v xml:space="preserve"> </v>
      </c>
    </row>
    <row r="44" spans="2:42" x14ac:dyDescent="0.25">
      <c r="B44" s="218" t="str">
        <f>IF('Manual Inputs'!D36&lt;&gt;"",'Manual Inputs'!D36,"")</f>
        <v/>
      </c>
      <c r="C44" s="325" t="str">
        <f>IF($B44="","",ROUND(IFERROR(SUMIFS('Data Sorting'!$C:$C,'Data Sorting'!$A:$A,$B44,'Data Sorting'!$B:$B,TRIM(C$10)),0),0))</f>
        <v/>
      </c>
      <c r="D44" s="325" t="str">
        <f t="shared" si="6"/>
        <v/>
      </c>
      <c r="E44" s="220"/>
      <c r="F44" s="484" t="str">
        <f t="shared" si="7"/>
        <v/>
      </c>
      <c r="G44" s="84" t="str">
        <f>IF($B44="","",ROUND(Structure_Ex!I44,0))</f>
        <v/>
      </c>
      <c r="H44" s="220"/>
      <c r="I44" s="325" t="str">
        <f>IF($B44="","",ROUND(IFERROR(SUMIFS('Data Sorting'!$C:$C,'Data Sorting'!$A:$A,$B44,'Data Sorting'!$B:$B,TRIM(I$10)),0),0))</f>
        <v/>
      </c>
      <c r="J44" s="84" t="str">
        <f>IF($B44="","",ROUND(Removals!$F43,0))</f>
        <v/>
      </c>
      <c r="K44" s="84" t="str">
        <f>IF($B44="","",ROUND(Removals!$K43,0))</f>
        <v/>
      </c>
      <c r="L44" s="325" t="str">
        <f>IF($B44="","",ROUND(IFERROR(SUMIFS('Data Sorting'!$C:$C,'Data Sorting'!$A:$A,$B44,'Data Sorting'!$B:$B,TRIM(L$10)),0),0))</f>
        <v/>
      </c>
      <c r="M44" s="84" t="str">
        <f>IF(B44="","",_xlfn.XLOOKUP(B44,'Manual Inputs'!$G$4:$G$53,'Manual Inputs'!$H$4:$H$53))</f>
        <v/>
      </c>
      <c r="N44" s="228" t="str">
        <f t="shared" si="8"/>
        <v/>
      </c>
      <c r="O44" s="325" t="str">
        <f>IF($B44="","",ROUND(IFERROR(SUMIFS('Data Sorting'!$C:$C,'Data Sorting'!$A:$A,$B44,'Data Sorting'!$B:$B,TRIM(O$10)),0),0))</f>
        <v/>
      </c>
      <c r="P44" s="84" t="str">
        <f t="shared" si="2"/>
        <v/>
      </c>
      <c r="Q44" s="220"/>
      <c r="R44" s="227" t="str">
        <f t="shared" si="9"/>
        <v/>
      </c>
      <c r="S44" s="325" t="str">
        <f>IF($B44="","",ROUND(IFERROR(SUMIFS('Data Sorting'!$C:$C,'Data Sorting'!$A:$A,$B44,'Data Sorting'!$B:$B,TRIM(S$10)),0),0))</f>
        <v/>
      </c>
      <c r="T44" s="84" t="str">
        <f>IF($B44="","",ROUND(Backfill!H44,0))</f>
        <v/>
      </c>
      <c r="U44" s="325" t="str">
        <f>IF($B44="","",ROUND(IFERROR(SUMIFS('Data Sorting'!$C:$C,'Data Sorting'!$A:$A,$B44,'Data Sorting'!$B:$B,TRIM(U$10)),0),0))</f>
        <v/>
      </c>
      <c r="V44" s="325" t="str">
        <f>IF($B44="","",ROUND(IFERROR(SUMIFS('Data Sorting'!$C:$C,'Data Sorting'!$A:$A,$B44,'Data Sorting'!$B:$B,TRIM(V$10)),0),0))</f>
        <v/>
      </c>
      <c r="W44" s="325" t="str">
        <f>IF($B44="","",ROUND(IFERROR(SUMIFS('Data Sorting'!$C:$C,'Data Sorting'!$A:$A,$B44,'Data Sorting'!$B:$B,TRIM(W$10)),0),0))</f>
        <v/>
      </c>
      <c r="X44" s="325" t="str">
        <f>IF($B44="","",ROUND(IFERROR(SUMIFS('Data Sorting'!$C:$C,'Data Sorting'!$A:$A,$B44,'Data Sorting'!$B:$B,TRIM(X$10)),0),0))</f>
        <v/>
      </c>
      <c r="Y44" s="84" t="str">
        <f>IF($B44="","",ROUND(Backfill!R44,0))</f>
        <v/>
      </c>
      <c r="Z44" s="84" t="str">
        <f>IF($B44="","",ROUND(Backfill!U44,0))</f>
        <v/>
      </c>
      <c r="AA44" s="84" t="str">
        <f>IF($B44="","",ROUND(Removals!$G43,0))</f>
        <v/>
      </c>
      <c r="AB44" s="84" t="str">
        <f>IF($B44="","",ROUND(Removals!$L43,0))</f>
        <v/>
      </c>
      <c r="AC44" s="325" t="str">
        <f>IF($B44="","",ROUND(IFERROR(SUMIFS('Data Sorting'!$C:$C,'Data Sorting'!$A:$A,$B44,'Data Sorting'!$B:$B,TRIM(AC$10)),0),0))</f>
        <v/>
      </c>
      <c r="AD44" s="548" t="str">
        <f>IF($B44="","",ROUND(IFERROR(SUMIFS('Data Sorting'!$C:$C,'Data Sorting'!$A:$A,$B44,'Data Sorting'!$B:$B,TRIM(AD$10)),0),0))</f>
        <v/>
      </c>
      <c r="AE44" s="548" t="str">
        <f>IF($B44="","",ROUND(IFERROR(SUMIFS('Data Sorting'!$C:$C,'Data Sorting'!$A:$A,$B44,'Data Sorting'!$B:$B,TRIM(AE$10)),0),0))</f>
        <v/>
      </c>
      <c r="AF44" s="548" t="str">
        <f>IF($B44="","",ROUND(IFERROR(SUMIFS('Data Sorting'!$C:$C,'Data Sorting'!$A:$A,$B44,'Data Sorting'!$B:$B,TRIM(AF$10)),0),0))</f>
        <v/>
      </c>
      <c r="AG44" s="548" t="str">
        <f>IF($B44="","",ROUND(IFERROR(SUMIFS('Data Sorting'!$C:$C,'Data Sorting'!$A:$A,$B44,'Data Sorting'!$B:$B,TRIM(AG$10)),0),0))</f>
        <v/>
      </c>
      <c r="AH44" s="548" t="str">
        <f>IF($B44="","",ROUND(IFERROR(SUMIFS('Data Sorting'!$C:$C,'Data Sorting'!$A:$A,$B44,'Data Sorting'!$B:$B,TRIM(AH$10)),0),0))</f>
        <v/>
      </c>
      <c r="AI44" s="221" t="str">
        <f t="shared" si="10"/>
        <v/>
      </c>
      <c r="AJ44" s="221" t="str">
        <f t="shared" si="3"/>
        <v/>
      </c>
      <c r="AK44" s="221" t="str">
        <f t="shared" si="4"/>
        <v/>
      </c>
      <c r="AL44" s="221" t="str">
        <f t="shared" si="11"/>
        <v/>
      </c>
      <c r="AM44" s="221" t="str">
        <f t="shared" si="5"/>
        <v/>
      </c>
      <c r="AN44" s="84">
        <v>0.9</v>
      </c>
      <c r="AO44" s="221" t="str">
        <f t="shared" si="12"/>
        <v/>
      </c>
      <c r="AP44" s="325" t="str">
        <f t="shared" si="13"/>
        <v xml:space="preserve"> </v>
      </c>
    </row>
    <row r="45" spans="2:42" x14ac:dyDescent="0.25">
      <c r="B45" s="218" t="str">
        <f>IF('Manual Inputs'!D37&lt;&gt;"",'Manual Inputs'!D37,"")</f>
        <v/>
      </c>
      <c r="C45" s="325" t="str">
        <f>IF($B45="","",ROUND(IFERROR(SUMIFS('Data Sorting'!$C:$C,'Data Sorting'!$A:$A,$B45,'Data Sorting'!$B:$B,TRIM(C$10)),0),0))</f>
        <v/>
      </c>
      <c r="D45" s="325" t="str">
        <f t="shared" si="6"/>
        <v/>
      </c>
      <c r="E45" s="220"/>
      <c r="F45" s="484" t="str">
        <f t="shared" si="7"/>
        <v/>
      </c>
      <c r="G45" s="84" t="str">
        <f>IF($B45="","",ROUND(Structure_Ex!I45,0))</f>
        <v/>
      </c>
      <c r="H45" s="220"/>
      <c r="I45" s="325" t="str">
        <f>IF($B45="","",ROUND(IFERROR(SUMIFS('Data Sorting'!$C:$C,'Data Sorting'!$A:$A,$B45,'Data Sorting'!$B:$B,TRIM(I$10)),0),0))</f>
        <v/>
      </c>
      <c r="J45" s="84" t="str">
        <f>IF($B45="","",ROUND(Removals!$F44,0))</f>
        <v/>
      </c>
      <c r="K45" s="84" t="str">
        <f>IF($B45="","",ROUND(Removals!$K44,0))</f>
        <v/>
      </c>
      <c r="L45" s="325" t="str">
        <f>IF($B45="","",ROUND(IFERROR(SUMIFS('Data Sorting'!$C:$C,'Data Sorting'!$A:$A,$B45,'Data Sorting'!$B:$B,TRIM(L$10)),0),0))</f>
        <v/>
      </c>
      <c r="M45" s="84" t="str">
        <f>IF(B45="","",_xlfn.XLOOKUP(B45,'Manual Inputs'!$G$4:$G$53,'Manual Inputs'!$H$4:$H$53))</f>
        <v/>
      </c>
      <c r="N45" s="228" t="str">
        <f t="shared" si="8"/>
        <v/>
      </c>
      <c r="O45" s="325" t="str">
        <f>IF($B45="","",ROUND(IFERROR(SUMIFS('Data Sorting'!$C:$C,'Data Sorting'!$A:$A,$B45,'Data Sorting'!$B:$B,TRIM(O$10)),0),0))</f>
        <v/>
      </c>
      <c r="P45" s="84" t="str">
        <f t="shared" si="2"/>
        <v/>
      </c>
      <c r="Q45" s="220"/>
      <c r="R45" s="227" t="str">
        <f t="shared" si="9"/>
        <v/>
      </c>
      <c r="S45" s="325" t="str">
        <f>IF($B45="","",ROUND(IFERROR(SUMIFS('Data Sorting'!$C:$C,'Data Sorting'!$A:$A,$B45,'Data Sorting'!$B:$B,TRIM(S$10)),0),0))</f>
        <v/>
      </c>
      <c r="T45" s="84" t="str">
        <f>IF($B45="","",ROUND(Backfill!H45,0))</f>
        <v/>
      </c>
      <c r="U45" s="325" t="str">
        <f>IF($B45="","",ROUND(IFERROR(SUMIFS('Data Sorting'!$C:$C,'Data Sorting'!$A:$A,$B45,'Data Sorting'!$B:$B,TRIM(U$10)),0),0))</f>
        <v/>
      </c>
      <c r="V45" s="325" t="str">
        <f>IF($B45="","",ROUND(IFERROR(SUMIFS('Data Sorting'!$C:$C,'Data Sorting'!$A:$A,$B45,'Data Sorting'!$B:$B,TRIM(V$10)),0),0))</f>
        <v/>
      </c>
      <c r="W45" s="325" t="str">
        <f>IF($B45="","",ROUND(IFERROR(SUMIFS('Data Sorting'!$C:$C,'Data Sorting'!$A:$A,$B45,'Data Sorting'!$B:$B,TRIM(W$10)),0),0))</f>
        <v/>
      </c>
      <c r="X45" s="325" t="str">
        <f>IF($B45="","",ROUND(IFERROR(SUMIFS('Data Sorting'!$C:$C,'Data Sorting'!$A:$A,$B45,'Data Sorting'!$B:$B,TRIM(X$10)),0),0))</f>
        <v/>
      </c>
      <c r="Y45" s="84" t="str">
        <f>IF($B45="","",ROUND(Backfill!R45,0))</f>
        <v/>
      </c>
      <c r="Z45" s="84" t="str">
        <f>IF($B45="","",ROUND(Backfill!U45,0))</f>
        <v/>
      </c>
      <c r="AA45" s="84" t="str">
        <f>IF($B45="","",ROUND(Removals!$G44,0))</f>
        <v/>
      </c>
      <c r="AB45" s="84" t="str">
        <f>IF($B45="","",ROUND(Removals!$L44,0))</f>
        <v/>
      </c>
      <c r="AC45" s="325" t="str">
        <f>IF($B45="","",ROUND(IFERROR(SUMIFS('Data Sorting'!$C:$C,'Data Sorting'!$A:$A,$B45,'Data Sorting'!$B:$B,TRIM(AC$10)),0),0))</f>
        <v/>
      </c>
      <c r="AD45" s="548" t="str">
        <f>IF($B45="","",ROUND(IFERROR(SUMIFS('Data Sorting'!$C:$C,'Data Sorting'!$A:$A,$B45,'Data Sorting'!$B:$B,TRIM(AD$10)),0),0))</f>
        <v/>
      </c>
      <c r="AE45" s="548" t="str">
        <f>IF($B45="","",ROUND(IFERROR(SUMIFS('Data Sorting'!$C:$C,'Data Sorting'!$A:$A,$B45,'Data Sorting'!$B:$B,TRIM(AE$10)),0),0))</f>
        <v/>
      </c>
      <c r="AF45" s="548" t="str">
        <f>IF($B45="","",ROUND(IFERROR(SUMIFS('Data Sorting'!$C:$C,'Data Sorting'!$A:$A,$B45,'Data Sorting'!$B:$B,TRIM(AF$10)),0),0))</f>
        <v/>
      </c>
      <c r="AG45" s="548" t="str">
        <f>IF($B45="","",ROUND(IFERROR(SUMIFS('Data Sorting'!$C:$C,'Data Sorting'!$A:$A,$B45,'Data Sorting'!$B:$B,TRIM(AG$10)),0),0))</f>
        <v/>
      </c>
      <c r="AH45" s="548" t="str">
        <f>IF($B45="","",ROUND(IFERROR(SUMIFS('Data Sorting'!$C:$C,'Data Sorting'!$A:$A,$B45,'Data Sorting'!$B:$B,TRIM(AH$10)),0),0))</f>
        <v/>
      </c>
      <c r="AI45" s="221" t="str">
        <f t="shared" si="10"/>
        <v/>
      </c>
      <c r="AJ45" s="221" t="str">
        <f t="shared" si="3"/>
        <v/>
      </c>
      <c r="AK45" s="221" t="str">
        <f t="shared" si="4"/>
        <v/>
      </c>
      <c r="AL45" s="221" t="str">
        <f t="shared" si="11"/>
        <v/>
      </c>
      <c r="AM45" s="221" t="str">
        <f t="shared" si="5"/>
        <v/>
      </c>
      <c r="AN45" s="84">
        <v>0.9</v>
      </c>
      <c r="AO45" s="221" t="str">
        <f t="shared" si="12"/>
        <v/>
      </c>
      <c r="AP45" s="325" t="str">
        <f t="shared" si="13"/>
        <v xml:space="preserve"> </v>
      </c>
    </row>
    <row r="46" spans="2:42" x14ac:dyDescent="0.25">
      <c r="B46" s="218" t="str">
        <f>IF('Manual Inputs'!D38&lt;&gt;"",'Manual Inputs'!D38,"")</f>
        <v/>
      </c>
      <c r="C46" s="325" t="str">
        <f>IF($B46="","",ROUND(IFERROR(SUMIFS('Data Sorting'!$C:$C,'Data Sorting'!$A:$A,$B46,'Data Sorting'!$B:$B,TRIM(C$10)),0),0))</f>
        <v/>
      </c>
      <c r="D46" s="325" t="str">
        <f t="shared" si="6"/>
        <v/>
      </c>
      <c r="E46" s="220"/>
      <c r="F46" s="484" t="str">
        <f t="shared" si="7"/>
        <v/>
      </c>
      <c r="G46" s="84" t="str">
        <f>IF($B46="","",ROUND(Structure_Ex!I46,0))</f>
        <v/>
      </c>
      <c r="H46" s="220"/>
      <c r="I46" s="325" t="str">
        <f>IF($B46="","",ROUND(IFERROR(SUMIFS('Data Sorting'!$C:$C,'Data Sorting'!$A:$A,$B46,'Data Sorting'!$B:$B,TRIM(I$10)),0),0))</f>
        <v/>
      </c>
      <c r="J46" s="84" t="str">
        <f>IF($B46="","",ROUND(Removals!$F45,0))</f>
        <v/>
      </c>
      <c r="K46" s="84" t="str">
        <f>IF($B46="","",ROUND(Removals!$K45,0))</f>
        <v/>
      </c>
      <c r="L46" s="325" t="str">
        <f>IF($B46="","",ROUND(IFERROR(SUMIFS('Data Sorting'!$C:$C,'Data Sorting'!$A:$A,$B46,'Data Sorting'!$B:$B,TRIM(L$10)),0),0))</f>
        <v/>
      </c>
      <c r="M46" s="84" t="str">
        <f>IF(B46="","",_xlfn.XLOOKUP(B46,'Manual Inputs'!$G$4:$G$53,'Manual Inputs'!$H$4:$H$53))</f>
        <v/>
      </c>
      <c r="N46" s="228" t="str">
        <f t="shared" si="8"/>
        <v/>
      </c>
      <c r="O46" s="325" t="str">
        <f>IF($B46="","",ROUND(IFERROR(SUMIFS('Data Sorting'!$C:$C,'Data Sorting'!$A:$A,$B46,'Data Sorting'!$B:$B,TRIM(O$10)),0),0))</f>
        <v/>
      </c>
      <c r="P46" s="84" t="str">
        <f t="shared" si="2"/>
        <v/>
      </c>
      <c r="Q46" s="220"/>
      <c r="R46" s="227" t="str">
        <f t="shared" si="9"/>
        <v/>
      </c>
      <c r="S46" s="325" t="str">
        <f>IF($B46="","",ROUND(IFERROR(SUMIFS('Data Sorting'!$C:$C,'Data Sorting'!$A:$A,$B46,'Data Sorting'!$B:$B,TRIM(S$10)),0),0))</f>
        <v/>
      </c>
      <c r="T46" s="84" t="str">
        <f>IF($B46="","",ROUND(Backfill!H46,0))</f>
        <v/>
      </c>
      <c r="U46" s="325" t="str">
        <f>IF($B46="","",ROUND(IFERROR(SUMIFS('Data Sorting'!$C:$C,'Data Sorting'!$A:$A,$B46,'Data Sorting'!$B:$B,TRIM(U$10)),0),0))</f>
        <v/>
      </c>
      <c r="V46" s="325" t="str">
        <f>IF($B46="","",ROUND(IFERROR(SUMIFS('Data Sorting'!$C:$C,'Data Sorting'!$A:$A,$B46,'Data Sorting'!$B:$B,TRIM(V$10)),0),0))</f>
        <v/>
      </c>
      <c r="W46" s="325" t="str">
        <f>IF($B46="","",ROUND(IFERROR(SUMIFS('Data Sorting'!$C:$C,'Data Sorting'!$A:$A,$B46,'Data Sorting'!$B:$B,TRIM(W$10)),0),0))</f>
        <v/>
      </c>
      <c r="X46" s="325" t="str">
        <f>IF($B46="","",ROUND(IFERROR(SUMIFS('Data Sorting'!$C:$C,'Data Sorting'!$A:$A,$B46,'Data Sorting'!$B:$B,TRIM(X$10)),0),0))</f>
        <v/>
      </c>
      <c r="Y46" s="84" t="str">
        <f>IF($B46="","",ROUND(Backfill!R46,0))</f>
        <v/>
      </c>
      <c r="Z46" s="84" t="str">
        <f>IF($B46="","",ROUND(Backfill!U46,0))</f>
        <v/>
      </c>
      <c r="AA46" s="84" t="str">
        <f>IF($B46="","",ROUND(Removals!$G45,0))</f>
        <v/>
      </c>
      <c r="AB46" s="84" t="str">
        <f>IF($B46="","",ROUND(Removals!$L45,0))</f>
        <v/>
      </c>
      <c r="AC46" s="325" t="str">
        <f>IF($B46="","",ROUND(IFERROR(SUMIFS('Data Sorting'!$C:$C,'Data Sorting'!$A:$A,$B46,'Data Sorting'!$B:$B,TRIM(AC$10)),0),0))</f>
        <v/>
      </c>
      <c r="AD46" s="548" t="str">
        <f>IF($B46="","",ROUND(IFERROR(SUMIFS('Data Sorting'!$C:$C,'Data Sorting'!$A:$A,$B46,'Data Sorting'!$B:$B,TRIM(AD$10)),0),0))</f>
        <v/>
      </c>
      <c r="AE46" s="548" t="str">
        <f>IF($B46="","",ROUND(IFERROR(SUMIFS('Data Sorting'!$C:$C,'Data Sorting'!$A:$A,$B46,'Data Sorting'!$B:$B,TRIM(AE$10)),0),0))</f>
        <v/>
      </c>
      <c r="AF46" s="548" t="str">
        <f>IF($B46="","",ROUND(IFERROR(SUMIFS('Data Sorting'!$C:$C,'Data Sorting'!$A:$A,$B46,'Data Sorting'!$B:$B,TRIM(AF$10)),0),0))</f>
        <v/>
      </c>
      <c r="AG46" s="548" t="str">
        <f>IF($B46="","",ROUND(IFERROR(SUMIFS('Data Sorting'!$C:$C,'Data Sorting'!$A:$A,$B46,'Data Sorting'!$B:$B,TRIM(AG$10)),0),0))</f>
        <v/>
      </c>
      <c r="AH46" s="548" t="str">
        <f>IF($B46="","",ROUND(IFERROR(SUMIFS('Data Sorting'!$C:$C,'Data Sorting'!$A:$A,$B46,'Data Sorting'!$B:$B,TRIM(AH$10)),0),0))</f>
        <v/>
      </c>
      <c r="AI46" s="221" t="str">
        <f t="shared" si="10"/>
        <v/>
      </c>
      <c r="AJ46" s="221" t="str">
        <f t="shared" si="3"/>
        <v/>
      </c>
      <c r="AK46" s="221" t="str">
        <f t="shared" si="4"/>
        <v/>
      </c>
      <c r="AL46" s="221" t="str">
        <f t="shared" si="11"/>
        <v/>
      </c>
      <c r="AM46" s="221" t="str">
        <f t="shared" si="5"/>
        <v/>
      </c>
      <c r="AN46" s="84">
        <v>0.9</v>
      </c>
      <c r="AO46" s="221" t="str">
        <f t="shared" si="12"/>
        <v/>
      </c>
      <c r="AP46" s="325" t="str">
        <f t="shared" si="13"/>
        <v xml:space="preserve"> </v>
      </c>
    </row>
    <row r="47" spans="2:42" x14ac:dyDescent="0.25">
      <c r="B47" s="218" t="str">
        <f>IF('Manual Inputs'!D39&lt;&gt;"",'Manual Inputs'!D39,"")</f>
        <v/>
      </c>
      <c r="C47" s="325" t="str">
        <f>IF($B47="","",ROUND(IFERROR(SUMIFS('Data Sorting'!$C:$C,'Data Sorting'!$A:$A,$B47,'Data Sorting'!$B:$B,TRIM(C$10)),0),0))</f>
        <v/>
      </c>
      <c r="D47" s="325" t="str">
        <f t="shared" si="6"/>
        <v/>
      </c>
      <c r="E47" s="220"/>
      <c r="F47" s="484" t="str">
        <f t="shared" si="7"/>
        <v/>
      </c>
      <c r="G47" s="84" t="str">
        <f>IF($B47="","",ROUND(Structure_Ex!I47,0))</f>
        <v/>
      </c>
      <c r="H47" s="220"/>
      <c r="I47" s="325" t="str">
        <f>IF($B47="","",ROUND(IFERROR(SUMIFS('Data Sorting'!$C:$C,'Data Sorting'!$A:$A,$B47,'Data Sorting'!$B:$B,TRIM(I$10)),0),0))</f>
        <v/>
      </c>
      <c r="J47" s="84" t="str">
        <f>IF($B47="","",ROUND(Removals!$F46,0))</f>
        <v/>
      </c>
      <c r="K47" s="84" t="str">
        <f>IF($B47="","",ROUND(Removals!$K46,0))</f>
        <v/>
      </c>
      <c r="L47" s="325" t="str">
        <f>IF($B47="","",ROUND(IFERROR(SUMIFS('Data Sorting'!$C:$C,'Data Sorting'!$A:$A,$B47,'Data Sorting'!$B:$B,TRIM(L$10)),0),0))</f>
        <v/>
      </c>
      <c r="M47" s="84" t="str">
        <f>IF(B47="","",_xlfn.XLOOKUP(B47,'Manual Inputs'!$G$4:$G$53,'Manual Inputs'!$H$4:$H$53))</f>
        <v/>
      </c>
      <c r="N47" s="228" t="str">
        <f t="shared" si="8"/>
        <v/>
      </c>
      <c r="O47" s="325" t="str">
        <f>IF($B47="","",ROUND(IFERROR(SUMIFS('Data Sorting'!$C:$C,'Data Sorting'!$A:$A,$B47,'Data Sorting'!$B:$B,TRIM(O$10)),0),0))</f>
        <v/>
      </c>
      <c r="P47" s="84" t="str">
        <f t="shared" si="2"/>
        <v/>
      </c>
      <c r="Q47" s="220"/>
      <c r="R47" s="227" t="str">
        <f t="shared" si="9"/>
        <v/>
      </c>
      <c r="S47" s="325" t="str">
        <f>IF($B47="","",ROUND(IFERROR(SUMIFS('Data Sorting'!$C:$C,'Data Sorting'!$A:$A,$B47,'Data Sorting'!$B:$B,TRIM(S$10)),0),0))</f>
        <v/>
      </c>
      <c r="T47" s="84" t="str">
        <f>IF($B47="","",ROUND(Backfill!H47,0))</f>
        <v/>
      </c>
      <c r="U47" s="325" t="str">
        <f>IF($B47="","",ROUND(IFERROR(SUMIFS('Data Sorting'!$C:$C,'Data Sorting'!$A:$A,$B47,'Data Sorting'!$B:$B,TRIM(U$10)),0),0))</f>
        <v/>
      </c>
      <c r="V47" s="325" t="str">
        <f>IF($B47="","",ROUND(IFERROR(SUMIFS('Data Sorting'!$C:$C,'Data Sorting'!$A:$A,$B47,'Data Sorting'!$B:$B,TRIM(V$10)),0),0))</f>
        <v/>
      </c>
      <c r="W47" s="325" t="str">
        <f>IF($B47="","",ROUND(IFERROR(SUMIFS('Data Sorting'!$C:$C,'Data Sorting'!$A:$A,$B47,'Data Sorting'!$B:$B,TRIM(W$10)),0),0))</f>
        <v/>
      </c>
      <c r="X47" s="325" t="str">
        <f>IF($B47="","",ROUND(IFERROR(SUMIFS('Data Sorting'!$C:$C,'Data Sorting'!$A:$A,$B47,'Data Sorting'!$B:$B,TRIM(X$10)),0),0))</f>
        <v/>
      </c>
      <c r="Y47" s="84" t="str">
        <f>IF($B47="","",ROUND(Backfill!R47,0))</f>
        <v/>
      </c>
      <c r="Z47" s="84" t="str">
        <f>IF($B47="","",ROUND(Backfill!U47,0))</f>
        <v/>
      </c>
      <c r="AA47" s="84" t="str">
        <f>IF($B47="","",ROUND(Removals!$G46,0))</f>
        <v/>
      </c>
      <c r="AB47" s="84" t="str">
        <f>IF($B47="","",ROUND(Removals!$L46,0))</f>
        <v/>
      </c>
      <c r="AC47" s="325" t="str">
        <f>IF($B47="","",ROUND(IFERROR(SUMIFS('Data Sorting'!$C:$C,'Data Sorting'!$A:$A,$B47,'Data Sorting'!$B:$B,TRIM(AC$10)),0),0))</f>
        <v/>
      </c>
      <c r="AD47" s="548" t="str">
        <f>IF($B47="","",ROUND(IFERROR(SUMIFS('Data Sorting'!$C:$C,'Data Sorting'!$A:$A,$B47,'Data Sorting'!$B:$B,TRIM(AD$10)),0),0))</f>
        <v/>
      </c>
      <c r="AE47" s="548" t="str">
        <f>IF($B47="","",ROUND(IFERROR(SUMIFS('Data Sorting'!$C:$C,'Data Sorting'!$A:$A,$B47,'Data Sorting'!$B:$B,TRIM(AE$10)),0),0))</f>
        <v/>
      </c>
      <c r="AF47" s="548" t="str">
        <f>IF($B47="","",ROUND(IFERROR(SUMIFS('Data Sorting'!$C:$C,'Data Sorting'!$A:$A,$B47,'Data Sorting'!$B:$B,TRIM(AF$10)),0),0))</f>
        <v/>
      </c>
      <c r="AG47" s="548" t="str">
        <f>IF($B47="","",ROUND(IFERROR(SUMIFS('Data Sorting'!$C:$C,'Data Sorting'!$A:$A,$B47,'Data Sorting'!$B:$B,TRIM(AG$10)),0),0))</f>
        <v/>
      </c>
      <c r="AH47" s="548" t="str">
        <f>IF($B47="","",ROUND(IFERROR(SUMIFS('Data Sorting'!$C:$C,'Data Sorting'!$A:$A,$B47,'Data Sorting'!$B:$B,TRIM(AH$10)),0),0))</f>
        <v/>
      </c>
      <c r="AI47" s="221" t="str">
        <f t="shared" si="10"/>
        <v/>
      </c>
      <c r="AJ47" s="221" t="str">
        <f t="shared" si="3"/>
        <v/>
      </c>
      <c r="AK47" s="221" t="str">
        <f t="shared" si="4"/>
        <v/>
      </c>
      <c r="AL47" s="221" t="str">
        <f t="shared" si="11"/>
        <v/>
      </c>
      <c r="AM47" s="221" t="str">
        <f t="shared" si="5"/>
        <v/>
      </c>
      <c r="AN47" s="84">
        <v>0.9</v>
      </c>
      <c r="AO47" s="221" t="str">
        <f t="shared" si="12"/>
        <v/>
      </c>
      <c r="AP47" s="325" t="str">
        <f t="shared" si="13"/>
        <v xml:space="preserve"> </v>
      </c>
    </row>
    <row r="48" spans="2:42" x14ac:dyDescent="0.25">
      <c r="B48" s="218" t="str">
        <f>IF('Manual Inputs'!D40&lt;&gt;"",'Manual Inputs'!D40,"")</f>
        <v/>
      </c>
      <c r="C48" s="325" t="str">
        <f>IF($B48="","",ROUND(IFERROR(SUMIFS('Data Sorting'!$C:$C,'Data Sorting'!$A:$A,$B48,'Data Sorting'!$B:$B,TRIM(C$10)),0),0))</f>
        <v/>
      </c>
      <c r="D48" s="325" t="str">
        <f t="shared" si="6"/>
        <v/>
      </c>
      <c r="E48" s="220"/>
      <c r="F48" s="484" t="str">
        <f t="shared" si="7"/>
        <v/>
      </c>
      <c r="G48" s="84" t="str">
        <f>IF($B48="","",ROUND(Structure_Ex!I48,0))</f>
        <v/>
      </c>
      <c r="H48" s="220"/>
      <c r="I48" s="325" t="str">
        <f>IF($B48="","",ROUND(IFERROR(SUMIFS('Data Sorting'!$C:$C,'Data Sorting'!$A:$A,$B48,'Data Sorting'!$B:$B,TRIM(I$10)),0),0))</f>
        <v/>
      </c>
      <c r="J48" s="84" t="str">
        <f>IF($B48="","",ROUND(Removals!$F47,0))</f>
        <v/>
      </c>
      <c r="K48" s="84" t="str">
        <f>IF($B48="","",ROUND(Removals!$K47,0))</f>
        <v/>
      </c>
      <c r="L48" s="325" t="str">
        <f>IF($B48="","",ROUND(IFERROR(SUMIFS('Data Sorting'!$C:$C,'Data Sorting'!$A:$A,$B48,'Data Sorting'!$B:$B,TRIM(L$10)),0),0))</f>
        <v/>
      </c>
      <c r="M48" s="84" t="str">
        <f>IF(B48="","",_xlfn.XLOOKUP(B48,'Manual Inputs'!$G$4:$G$53,'Manual Inputs'!$H$4:$H$53))</f>
        <v/>
      </c>
      <c r="N48" s="228" t="str">
        <f t="shared" si="8"/>
        <v/>
      </c>
      <c r="O48" s="325" t="str">
        <f>IF($B48="","",ROUND(IFERROR(SUMIFS('Data Sorting'!$C:$C,'Data Sorting'!$A:$A,$B48,'Data Sorting'!$B:$B,TRIM(O$10)),0),0))</f>
        <v/>
      </c>
      <c r="P48" s="84" t="str">
        <f t="shared" si="2"/>
        <v/>
      </c>
      <c r="Q48" s="220"/>
      <c r="R48" s="227" t="str">
        <f t="shared" si="9"/>
        <v/>
      </c>
      <c r="S48" s="325" t="str">
        <f>IF($B48="","",ROUND(IFERROR(SUMIFS('Data Sorting'!$C:$C,'Data Sorting'!$A:$A,$B48,'Data Sorting'!$B:$B,TRIM(S$10)),0),0))</f>
        <v/>
      </c>
      <c r="T48" s="84" t="str">
        <f>IF($B48="","",ROUND(Backfill!H48,0))</f>
        <v/>
      </c>
      <c r="U48" s="325" t="str">
        <f>IF($B48="","",ROUND(IFERROR(SUMIFS('Data Sorting'!$C:$C,'Data Sorting'!$A:$A,$B48,'Data Sorting'!$B:$B,TRIM(U$10)),0),0))</f>
        <v/>
      </c>
      <c r="V48" s="325" t="str">
        <f>IF($B48="","",ROUND(IFERROR(SUMIFS('Data Sorting'!$C:$C,'Data Sorting'!$A:$A,$B48,'Data Sorting'!$B:$B,TRIM(V$10)),0),0))</f>
        <v/>
      </c>
      <c r="W48" s="325" t="str">
        <f>IF($B48="","",ROUND(IFERROR(SUMIFS('Data Sorting'!$C:$C,'Data Sorting'!$A:$A,$B48,'Data Sorting'!$B:$B,TRIM(W$10)),0),0))</f>
        <v/>
      </c>
      <c r="X48" s="325" t="str">
        <f>IF($B48="","",ROUND(IFERROR(SUMIFS('Data Sorting'!$C:$C,'Data Sorting'!$A:$A,$B48,'Data Sorting'!$B:$B,TRIM(X$10)),0),0))</f>
        <v/>
      </c>
      <c r="Y48" s="84" t="str">
        <f>IF($B48="","",ROUND(Backfill!R48,0))</f>
        <v/>
      </c>
      <c r="Z48" s="84" t="str">
        <f>IF($B48="","",ROUND(Backfill!U48,0))</f>
        <v/>
      </c>
      <c r="AA48" s="84" t="str">
        <f>IF($B48="","",ROUND(Removals!$G47,0))</f>
        <v/>
      </c>
      <c r="AB48" s="84" t="str">
        <f>IF($B48="","",ROUND(Removals!$L47,0))</f>
        <v/>
      </c>
      <c r="AC48" s="325" t="str">
        <f>IF($B48="","",ROUND(IFERROR(SUMIFS('Data Sorting'!$C:$C,'Data Sorting'!$A:$A,$B48,'Data Sorting'!$B:$B,TRIM(AC$10)),0),0))</f>
        <v/>
      </c>
      <c r="AD48" s="548" t="str">
        <f>IF($B48="","",ROUND(IFERROR(SUMIFS('Data Sorting'!$C:$C,'Data Sorting'!$A:$A,$B48,'Data Sorting'!$B:$B,TRIM(AD$10)),0),0))</f>
        <v/>
      </c>
      <c r="AE48" s="548" t="str">
        <f>IF($B48="","",ROUND(IFERROR(SUMIFS('Data Sorting'!$C:$C,'Data Sorting'!$A:$A,$B48,'Data Sorting'!$B:$B,TRIM(AE$10)),0),0))</f>
        <v/>
      </c>
      <c r="AF48" s="548" t="str">
        <f>IF($B48="","",ROUND(IFERROR(SUMIFS('Data Sorting'!$C:$C,'Data Sorting'!$A:$A,$B48,'Data Sorting'!$B:$B,TRIM(AF$10)),0),0))</f>
        <v/>
      </c>
      <c r="AG48" s="548" t="str">
        <f>IF($B48="","",ROUND(IFERROR(SUMIFS('Data Sorting'!$C:$C,'Data Sorting'!$A:$A,$B48,'Data Sorting'!$B:$B,TRIM(AG$10)),0),0))</f>
        <v/>
      </c>
      <c r="AH48" s="548" t="str">
        <f>IF($B48="","",ROUND(IFERROR(SUMIFS('Data Sorting'!$C:$C,'Data Sorting'!$A:$A,$B48,'Data Sorting'!$B:$B,TRIM(AH$10)),0),0))</f>
        <v/>
      </c>
      <c r="AI48" s="221" t="str">
        <f t="shared" si="10"/>
        <v/>
      </c>
      <c r="AJ48" s="221" t="str">
        <f t="shared" si="3"/>
        <v/>
      </c>
      <c r="AK48" s="221" t="str">
        <f t="shared" si="4"/>
        <v/>
      </c>
      <c r="AL48" s="221" t="str">
        <f t="shared" si="11"/>
        <v/>
      </c>
      <c r="AM48" s="221" t="str">
        <f t="shared" si="5"/>
        <v/>
      </c>
      <c r="AN48" s="84">
        <v>0.9</v>
      </c>
      <c r="AO48" s="221" t="str">
        <f t="shared" si="12"/>
        <v/>
      </c>
      <c r="AP48" s="325" t="str">
        <f t="shared" si="13"/>
        <v xml:space="preserve"> </v>
      </c>
    </row>
    <row r="49" spans="2:42" x14ac:dyDescent="0.25">
      <c r="B49" s="218" t="str">
        <f>IF('Manual Inputs'!D41&lt;&gt;"",'Manual Inputs'!D41,"")</f>
        <v/>
      </c>
      <c r="C49" s="325" t="str">
        <f>IF($B49="","",ROUND(IFERROR(SUMIFS('Data Sorting'!$C:$C,'Data Sorting'!$A:$A,$B49,'Data Sorting'!$B:$B,TRIM(C$10)),0),0))</f>
        <v/>
      </c>
      <c r="D49" s="325" t="str">
        <f t="shared" si="6"/>
        <v/>
      </c>
      <c r="E49" s="220"/>
      <c r="F49" s="484" t="str">
        <f t="shared" si="7"/>
        <v/>
      </c>
      <c r="G49" s="84" t="str">
        <f>IF($B49="","",ROUND(Structure_Ex!I49,0))</f>
        <v/>
      </c>
      <c r="H49" s="220"/>
      <c r="I49" s="325" t="str">
        <f>IF($B49="","",ROUND(IFERROR(SUMIFS('Data Sorting'!$C:$C,'Data Sorting'!$A:$A,$B49,'Data Sorting'!$B:$B,TRIM(I$10)),0),0))</f>
        <v/>
      </c>
      <c r="J49" s="84" t="str">
        <f>IF($B49="","",ROUND(Removals!$F48,0))</f>
        <v/>
      </c>
      <c r="K49" s="84" t="str">
        <f>IF($B49="","",ROUND(Removals!$K48,0))</f>
        <v/>
      </c>
      <c r="L49" s="325" t="str">
        <f>IF($B49="","",ROUND(IFERROR(SUMIFS('Data Sorting'!$C:$C,'Data Sorting'!$A:$A,$B49,'Data Sorting'!$B:$B,TRIM(L$10)),0),0))</f>
        <v/>
      </c>
      <c r="M49" s="84" t="str">
        <f>IF(B49="","",_xlfn.XLOOKUP(B49,'Manual Inputs'!$G$4:$G$53,'Manual Inputs'!$H$4:$H$53))</f>
        <v/>
      </c>
      <c r="N49" s="228" t="str">
        <f t="shared" si="8"/>
        <v/>
      </c>
      <c r="O49" s="325" t="str">
        <f>IF($B49="","",ROUND(IFERROR(SUMIFS('Data Sorting'!$C:$C,'Data Sorting'!$A:$A,$B49,'Data Sorting'!$B:$B,TRIM(O$10)),0),0))</f>
        <v/>
      </c>
      <c r="P49" s="84" t="str">
        <f t="shared" si="2"/>
        <v/>
      </c>
      <c r="Q49" s="220"/>
      <c r="R49" s="227" t="str">
        <f t="shared" si="9"/>
        <v/>
      </c>
      <c r="S49" s="325" t="str">
        <f>IF($B49="","",ROUND(IFERROR(SUMIFS('Data Sorting'!$C:$C,'Data Sorting'!$A:$A,$B49,'Data Sorting'!$B:$B,TRIM(S$10)),0),0))</f>
        <v/>
      </c>
      <c r="T49" s="84" t="str">
        <f>IF($B49="","",ROUND(Backfill!H49,0))</f>
        <v/>
      </c>
      <c r="U49" s="325" t="str">
        <f>IF($B49="","",ROUND(IFERROR(SUMIFS('Data Sorting'!$C:$C,'Data Sorting'!$A:$A,$B49,'Data Sorting'!$B:$B,TRIM(U$10)),0),0))</f>
        <v/>
      </c>
      <c r="V49" s="325" t="str">
        <f>IF($B49="","",ROUND(IFERROR(SUMIFS('Data Sorting'!$C:$C,'Data Sorting'!$A:$A,$B49,'Data Sorting'!$B:$B,TRIM(V$10)),0),0))</f>
        <v/>
      </c>
      <c r="W49" s="325" t="str">
        <f>IF($B49="","",ROUND(IFERROR(SUMIFS('Data Sorting'!$C:$C,'Data Sorting'!$A:$A,$B49,'Data Sorting'!$B:$B,TRIM(W$10)),0),0))</f>
        <v/>
      </c>
      <c r="X49" s="325" t="str">
        <f>IF($B49="","",ROUND(IFERROR(SUMIFS('Data Sorting'!$C:$C,'Data Sorting'!$A:$A,$B49,'Data Sorting'!$B:$B,TRIM(X$10)),0),0))</f>
        <v/>
      </c>
      <c r="Y49" s="84" t="str">
        <f>IF($B49="","",ROUND(Backfill!R49,0))</f>
        <v/>
      </c>
      <c r="Z49" s="84" t="str">
        <f>IF($B49="","",ROUND(Backfill!U49,0))</f>
        <v/>
      </c>
      <c r="AA49" s="84" t="str">
        <f>IF($B49="","",ROUND(Removals!$G48,0))</f>
        <v/>
      </c>
      <c r="AB49" s="84" t="str">
        <f>IF($B49="","",ROUND(Removals!$L48,0))</f>
        <v/>
      </c>
      <c r="AC49" s="325" t="str">
        <f>IF($B49="","",ROUND(IFERROR(SUMIFS('Data Sorting'!$C:$C,'Data Sorting'!$A:$A,$B49,'Data Sorting'!$B:$B,TRIM(AC$10)),0),0))</f>
        <v/>
      </c>
      <c r="AD49" s="548" t="str">
        <f>IF($B49="","",ROUND(IFERROR(SUMIFS('Data Sorting'!$C:$C,'Data Sorting'!$A:$A,$B49,'Data Sorting'!$B:$B,TRIM(AD$10)),0),0))</f>
        <v/>
      </c>
      <c r="AE49" s="548" t="str">
        <f>IF($B49="","",ROUND(IFERROR(SUMIFS('Data Sorting'!$C:$C,'Data Sorting'!$A:$A,$B49,'Data Sorting'!$B:$B,TRIM(AE$10)),0),0))</f>
        <v/>
      </c>
      <c r="AF49" s="548" t="str">
        <f>IF($B49="","",ROUND(IFERROR(SUMIFS('Data Sorting'!$C:$C,'Data Sorting'!$A:$A,$B49,'Data Sorting'!$B:$B,TRIM(AF$10)),0),0))</f>
        <v/>
      </c>
      <c r="AG49" s="548" t="str">
        <f>IF($B49="","",ROUND(IFERROR(SUMIFS('Data Sorting'!$C:$C,'Data Sorting'!$A:$A,$B49,'Data Sorting'!$B:$B,TRIM(AG$10)),0),0))</f>
        <v/>
      </c>
      <c r="AH49" s="548" t="str">
        <f>IF($B49="","",ROUND(IFERROR(SUMIFS('Data Sorting'!$C:$C,'Data Sorting'!$A:$A,$B49,'Data Sorting'!$B:$B,TRIM(AH$10)),0),0))</f>
        <v/>
      </c>
      <c r="AI49" s="221" t="str">
        <f t="shared" si="10"/>
        <v/>
      </c>
      <c r="AJ49" s="221" t="str">
        <f t="shared" si="3"/>
        <v/>
      </c>
      <c r="AK49" s="221" t="str">
        <f t="shared" si="4"/>
        <v/>
      </c>
      <c r="AL49" s="221" t="str">
        <f t="shared" si="11"/>
        <v/>
      </c>
      <c r="AM49" s="221" t="str">
        <f t="shared" si="5"/>
        <v/>
      </c>
      <c r="AN49" s="84">
        <v>0.9</v>
      </c>
      <c r="AO49" s="221" t="str">
        <f t="shared" si="12"/>
        <v/>
      </c>
      <c r="AP49" s="325" t="str">
        <f t="shared" si="13"/>
        <v xml:space="preserve"> </v>
      </c>
    </row>
    <row r="50" spans="2:42" x14ac:dyDescent="0.25">
      <c r="B50" s="218" t="str">
        <f>IF('Manual Inputs'!D42&lt;&gt;"",'Manual Inputs'!D42,"")</f>
        <v/>
      </c>
      <c r="C50" s="325" t="str">
        <f>IF($B50="","",ROUND(IFERROR(SUMIFS('Data Sorting'!$C:$C,'Data Sorting'!$A:$A,$B50,'Data Sorting'!$B:$B,TRIM(C$10)),0),0))</f>
        <v/>
      </c>
      <c r="D50" s="325" t="str">
        <f t="shared" si="6"/>
        <v/>
      </c>
      <c r="E50" s="220"/>
      <c r="F50" s="484" t="str">
        <f t="shared" si="7"/>
        <v/>
      </c>
      <c r="G50" s="84" t="str">
        <f>IF($B50="","",ROUND(Structure_Ex!I50,0))</f>
        <v/>
      </c>
      <c r="H50" s="220"/>
      <c r="I50" s="325" t="str">
        <f>IF($B50="","",ROUND(IFERROR(SUMIFS('Data Sorting'!$C:$C,'Data Sorting'!$A:$A,$B50,'Data Sorting'!$B:$B,TRIM(I$10)),0),0))</f>
        <v/>
      </c>
      <c r="J50" s="84" t="str">
        <f>IF($B50="","",ROUND(Removals!$F49,0))</f>
        <v/>
      </c>
      <c r="K50" s="84" t="str">
        <f>IF($B50="","",ROUND(Removals!$K49,0))</f>
        <v/>
      </c>
      <c r="L50" s="325" t="str">
        <f>IF($B50="","",ROUND(IFERROR(SUMIFS('Data Sorting'!$C:$C,'Data Sorting'!$A:$A,$B50,'Data Sorting'!$B:$B,TRIM(L$10)),0),0))</f>
        <v/>
      </c>
      <c r="M50" s="84" t="str">
        <f>IF(B50="","",_xlfn.XLOOKUP(B50,'Manual Inputs'!$G$4:$G$53,'Manual Inputs'!$H$4:$H$53))</f>
        <v/>
      </c>
      <c r="N50" s="228" t="str">
        <f t="shared" si="8"/>
        <v/>
      </c>
      <c r="O50" s="325" t="str">
        <f>IF($B50="","",ROUND(IFERROR(SUMIFS('Data Sorting'!$C:$C,'Data Sorting'!$A:$A,$B50,'Data Sorting'!$B:$B,TRIM(O$10)),0),0))</f>
        <v/>
      </c>
      <c r="P50" s="84" t="str">
        <f t="shared" si="2"/>
        <v/>
      </c>
      <c r="Q50" s="220"/>
      <c r="R50" s="227" t="str">
        <f t="shared" si="9"/>
        <v/>
      </c>
      <c r="S50" s="325" t="str">
        <f>IF($B50="","",ROUND(IFERROR(SUMIFS('Data Sorting'!$C:$C,'Data Sorting'!$A:$A,$B50,'Data Sorting'!$B:$B,TRIM(S$10)),0),0))</f>
        <v/>
      </c>
      <c r="T50" s="84" t="str">
        <f>IF($B50="","",ROUND(Backfill!H50,0))</f>
        <v/>
      </c>
      <c r="U50" s="325" t="str">
        <f>IF($B50="","",ROUND(IFERROR(SUMIFS('Data Sorting'!$C:$C,'Data Sorting'!$A:$A,$B50,'Data Sorting'!$B:$B,TRIM(U$10)),0),0))</f>
        <v/>
      </c>
      <c r="V50" s="325" t="str">
        <f>IF($B50="","",ROUND(IFERROR(SUMIFS('Data Sorting'!$C:$C,'Data Sorting'!$A:$A,$B50,'Data Sorting'!$B:$B,TRIM(V$10)),0),0))</f>
        <v/>
      </c>
      <c r="W50" s="325" t="str">
        <f>IF($B50="","",ROUND(IFERROR(SUMIFS('Data Sorting'!$C:$C,'Data Sorting'!$A:$A,$B50,'Data Sorting'!$B:$B,TRIM(W$10)),0),0))</f>
        <v/>
      </c>
      <c r="X50" s="325" t="str">
        <f>IF($B50="","",ROUND(IFERROR(SUMIFS('Data Sorting'!$C:$C,'Data Sorting'!$A:$A,$B50,'Data Sorting'!$B:$B,TRIM(X$10)),0),0))</f>
        <v/>
      </c>
      <c r="Y50" s="84" t="str">
        <f>IF($B50="","",ROUND(Backfill!R50,0))</f>
        <v/>
      </c>
      <c r="Z50" s="84" t="str">
        <f>IF($B50="","",ROUND(Backfill!U50,0))</f>
        <v/>
      </c>
      <c r="AA50" s="84" t="str">
        <f>IF($B50="","",ROUND(Removals!$G49,0))</f>
        <v/>
      </c>
      <c r="AB50" s="84" t="str">
        <f>IF($B50="","",ROUND(Removals!$L49,0))</f>
        <v/>
      </c>
      <c r="AC50" s="325" t="str">
        <f>IF($B50="","",ROUND(IFERROR(SUMIFS('Data Sorting'!$C:$C,'Data Sorting'!$A:$A,$B50,'Data Sorting'!$B:$B,TRIM(AC$10)),0),0))</f>
        <v/>
      </c>
      <c r="AD50" s="548" t="str">
        <f>IF($B50="","",ROUND(IFERROR(SUMIFS('Data Sorting'!$C:$C,'Data Sorting'!$A:$A,$B50,'Data Sorting'!$B:$B,TRIM(AD$10)),0),0))</f>
        <v/>
      </c>
      <c r="AE50" s="548" t="str">
        <f>IF($B50="","",ROUND(IFERROR(SUMIFS('Data Sorting'!$C:$C,'Data Sorting'!$A:$A,$B50,'Data Sorting'!$B:$B,TRIM(AE$10)),0),0))</f>
        <v/>
      </c>
      <c r="AF50" s="548" t="str">
        <f>IF($B50="","",ROUND(IFERROR(SUMIFS('Data Sorting'!$C:$C,'Data Sorting'!$A:$A,$B50,'Data Sorting'!$B:$B,TRIM(AF$10)),0),0))</f>
        <v/>
      </c>
      <c r="AG50" s="548" t="str">
        <f>IF($B50="","",ROUND(IFERROR(SUMIFS('Data Sorting'!$C:$C,'Data Sorting'!$A:$A,$B50,'Data Sorting'!$B:$B,TRIM(AG$10)),0),0))</f>
        <v/>
      </c>
      <c r="AH50" s="548" t="str">
        <f>IF($B50="","",ROUND(IFERROR(SUMIFS('Data Sorting'!$C:$C,'Data Sorting'!$A:$A,$B50,'Data Sorting'!$B:$B,TRIM(AH$10)),0),0))</f>
        <v/>
      </c>
      <c r="AI50" s="221" t="str">
        <f t="shared" si="10"/>
        <v/>
      </c>
      <c r="AJ50" s="221" t="str">
        <f t="shared" si="3"/>
        <v/>
      </c>
      <c r="AK50" s="221" t="str">
        <f t="shared" si="4"/>
        <v/>
      </c>
      <c r="AL50" s="221" t="str">
        <f t="shared" si="11"/>
        <v/>
      </c>
      <c r="AM50" s="221" t="str">
        <f t="shared" si="5"/>
        <v/>
      </c>
      <c r="AN50" s="84">
        <v>0.9</v>
      </c>
      <c r="AO50" s="221" t="str">
        <f t="shared" si="12"/>
        <v/>
      </c>
      <c r="AP50" s="325" t="str">
        <f t="shared" si="13"/>
        <v xml:space="preserve"> </v>
      </c>
    </row>
    <row r="51" spans="2:42" x14ac:dyDescent="0.25">
      <c r="B51" s="218" t="str">
        <f>IF('Manual Inputs'!D43&lt;&gt;"",'Manual Inputs'!D43,"")</f>
        <v/>
      </c>
      <c r="C51" s="325" t="str">
        <f>IF($B51="","",ROUND(IFERROR(SUMIFS('Data Sorting'!$C:$C,'Data Sorting'!$A:$A,$B51,'Data Sorting'!$B:$B,TRIM(C$10)),0),0))</f>
        <v/>
      </c>
      <c r="D51" s="325" t="str">
        <f t="shared" si="6"/>
        <v/>
      </c>
      <c r="E51" s="220"/>
      <c r="F51" s="484" t="str">
        <f t="shared" si="7"/>
        <v/>
      </c>
      <c r="G51" s="84" t="str">
        <f>IF($B51="","",ROUND(Structure_Ex!I51,0))</f>
        <v/>
      </c>
      <c r="H51" s="220"/>
      <c r="I51" s="325" t="str">
        <f>IF($B51="","",ROUND(IFERROR(SUMIFS('Data Sorting'!$C:$C,'Data Sorting'!$A:$A,$B51,'Data Sorting'!$B:$B,TRIM(I$10)),0),0))</f>
        <v/>
      </c>
      <c r="J51" s="84" t="str">
        <f>IF($B51="","",ROUND(Removals!$F50,0))</f>
        <v/>
      </c>
      <c r="K51" s="84" t="str">
        <f>IF($B51="","",ROUND(Removals!$K50,0))</f>
        <v/>
      </c>
      <c r="L51" s="325" t="str">
        <f>IF($B51="","",ROUND(IFERROR(SUMIFS('Data Sorting'!$C:$C,'Data Sorting'!$A:$A,$B51,'Data Sorting'!$B:$B,TRIM(L$10)),0),0))</f>
        <v/>
      </c>
      <c r="M51" s="84" t="str">
        <f>IF(B51="","",_xlfn.XLOOKUP(B51,'Manual Inputs'!$G$4:$G$53,'Manual Inputs'!$H$4:$H$53))</f>
        <v/>
      </c>
      <c r="N51" s="228" t="str">
        <f t="shared" si="8"/>
        <v/>
      </c>
      <c r="O51" s="325" t="str">
        <f>IF($B51="","",ROUND(IFERROR(SUMIFS('Data Sorting'!$C:$C,'Data Sorting'!$A:$A,$B51,'Data Sorting'!$B:$B,TRIM(O$10)),0),0))</f>
        <v/>
      </c>
      <c r="P51" s="84" t="str">
        <f t="shared" si="2"/>
        <v/>
      </c>
      <c r="Q51" s="220"/>
      <c r="R51" s="227" t="str">
        <f t="shared" si="9"/>
        <v/>
      </c>
      <c r="S51" s="325" t="str">
        <f>IF($B51="","",ROUND(IFERROR(SUMIFS('Data Sorting'!$C:$C,'Data Sorting'!$A:$A,$B51,'Data Sorting'!$B:$B,TRIM(S$10)),0),0))</f>
        <v/>
      </c>
      <c r="T51" s="84" t="str">
        <f>IF($B51="","",ROUND(Backfill!H51,0))</f>
        <v/>
      </c>
      <c r="U51" s="325" t="str">
        <f>IF($B51="","",ROUND(IFERROR(SUMIFS('Data Sorting'!$C:$C,'Data Sorting'!$A:$A,$B51,'Data Sorting'!$B:$B,TRIM(U$10)),0),0))</f>
        <v/>
      </c>
      <c r="V51" s="325" t="str">
        <f>IF($B51="","",ROUND(IFERROR(SUMIFS('Data Sorting'!$C:$C,'Data Sorting'!$A:$A,$B51,'Data Sorting'!$B:$B,TRIM(V$10)),0),0))</f>
        <v/>
      </c>
      <c r="W51" s="325" t="str">
        <f>IF($B51="","",ROUND(IFERROR(SUMIFS('Data Sorting'!$C:$C,'Data Sorting'!$A:$A,$B51,'Data Sorting'!$B:$B,TRIM(W$10)),0),0))</f>
        <v/>
      </c>
      <c r="X51" s="325" t="str">
        <f>IF($B51="","",ROUND(IFERROR(SUMIFS('Data Sorting'!$C:$C,'Data Sorting'!$A:$A,$B51,'Data Sorting'!$B:$B,TRIM(X$10)),0),0))</f>
        <v/>
      </c>
      <c r="Y51" s="84" t="str">
        <f>IF($B51="","",ROUND(Backfill!R51,0))</f>
        <v/>
      </c>
      <c r="Z51" s="84" t="str">
        <f>IF($B51="","",ROUND(Backfill!U51,0))</f>
        <v/>
      </c>
      <c r="AA51" s="84" t="str">
        <f>IF($B51="","",ROUND(Removals!$G50,0))</f>
        <v/>
      </c>
      <c r="AB51" s="84" t="str">
        <f>IF($B51="","",ROUND(Removals!$L50,0))</f>
        <v/>
      </c>
      <c r="AC51" s="325" t="str">
        <f>IF($B51="","",ROUND(IFERROR(SUMIFS('Data Sorting'!$C:$C,'Data Sorting'!$A:$A,$B51,'Data Sorting'!$B:$B,TRIM(AC$10)),0),0))</f>
        <v/>
      </c>
      <c r="AD51" s="548" t="str">
        <f>IF($B51="","",ROUND(IFERROR(SUMIFS('Data Sorting'!$C:$C,'Data Sorting'!$A:$A,$B51,'Data Sorting'!$B:$B,TRIM(AD$10)),0),0))</f>
        <v/>
      </c>
      <c r="AE51" s="548" t="str">
        <f>IF($B51="","",ROUND(IFERROR(SUMIFS('Data Sorting'!$C:$C,'Data Sorting'!$A:$A,$B51,'Data Sorting'!$B:$B,TRIM(AE$10)),0),0))</f>
        <v/>
      </c>
      <c r="AF51" s="548" t="str">
        <f>IF($B51="","",ROUND(IFERROR(SUMIFS('Data Sorting'!$C:$C,'Data Sorting'!$A:$A,$B51,'Data Sorting'!$B:$B,TRIM(AF$10)),0),0))</f>
        <v/>
      </c>
      <c r="AG51" s="548" t="str">
        <f>IF($B51="","",ROUND(IFERROR(SUMIFS('Data Sorting'!$C:$C,'Data Sorting'!$A:$A,$B51,'Data Sorting'!$B:$B,TRIM(AG$10)),0),0))</f>
        <v/>
      </c>
      <c r="AH51" s="548" t="str">
        <f>IF($B51="","",ROUND(IFERROR(SUMIFS('Data Sorting'!$C:$C,'Data Sorting'!$A:$A,$B51,'Data Sorting'!$B:$B,TRIM(AH$10)),0),0))</f>
        <v/>
      </c>
      <c r="AI51" s="221" t="str">
        <f t="shared" si="10"/>
        <v/>
      </c>
      <c r="AJ51" s="221" t="str">
        <f t="shared" si="3"/>
        <v/>
      </c>
      <c r="AK51" s="221" t="str">
        <f t="shared" si="4"/>
        <v/>
      </c>
      <c r="AL51" s="221" t="str">
        <f t="shared" si="11"/>
        <v/>
      </c>
      <c r="AM51" s="221" t="str">
        <f t="shared" si="5"/>
        <v/>
      </c>
      <c r="AN51" s="84">
        <v>0.9</v>
      </c>
      <c r="AO51" s="221" t="str">
        <f t="shared" si="12"/>
        <v/>
      </c>
      <c r="AP51" s="325" t="str">
        <f t="shared" si="13"/>
        <v xml:space="preserve"> </v>
      </c>
    </row>
    <row r="52" spans="2:42" x14ac:dyDescent="0.25">
      <c r="B52" s="218" t="str">
        <f>IF('Manual Inputs'!D44&lt;&gt;"",'Manual Inputs'!D44,"")</f>
        <v/>
      </c>
      <c r="C52" s="325" t="str">
        <f>IF($B52="","",ROUND(IFERROR(SUMIFS('Data Sorting'!$C:$C,'Data Sorting'!$A:$A,$B52,'Data Sorting'!$B:$B,TRIM(C$10)),0),0))</f>
        <v/>
      </c>
      <c r="D52" s="325" t="str">
        <f t="shared" si="6"/>
        <v/>
      </c>
      <c r="E52" s="220"/>
      <c r="F52" s="484" t="str">
        <f t="shared" si="7"/>
        <v/>
      </c>
      <c r="G52" s="84" t="str">
        <f>IF($B52="","",ROUND(Structure_Ex!I52,0))</f>
        <v/>
      </c>
      <c r="H52" s="220"/>
      <c r="I52" s="325" t="str">
        <f>IF($B52="","",ROUND(IFERROR(SUMIFS('Data Sorting'!$C:$C,'Data Sorting'!$A:$A,$B52,'Data Sorting'!$B:$B,TRIM(I$10)),0),0))</f>
        <v/>
      </c>
      <c r="J52" s="84" t="str">
        <f>IF($B52="","",ROUND(Removals!$F51,0))</f>
        <v/>
      </c>
      <c r="K52" s="84" t="str">
        <f>IF($B52="","",ROUND(Removals!$K51,0))</f>
        <v/>
      </c>
      <c r="L52" s="325" t="str">
        <f>IF($B52="","",ROUND(IFERROR(SUMIFS('Data Sorting'!$C:$C,'Data Sorting'!$A:$A,$B52,'Data Sorting'!$B:$B,TRIM(L$10)),0),0))</f>
        <v/>
      </c>
      <c r="M52" s="84" t="str">
        <f>IF(B52="","",_xlfn.XLOOKUP(B52,'Manual Inputs'!$G$4:$G$53,'Manual Inputs'!$H$4:$H$53))</f>
        <v/>
      </c>
      <c r="N52" s="228" t="str">
        <f t="shared" si="8"/>
        <v/>
      </c>
      <c r="O52" s="325" t="str">
        <f>IF($B52="","",ROUND(IFERROR(SUMIFS('Data Sorting'!$C:$C,'Data Sorting'!$A:$A,$B52,'Data Sorting'!$B:$B,TRIM(O$10)),0),0))</f>
        <v/>
      </c>
      <c r="P52" s="84" t="str">
        <f t="shared" si="2"/>
        <v/>
      </c>
      <c r="Q52" s="220"/>
      <c r="R52" s="227" t="str">
        <f t="shared" si="9"/>
        <v/>
      </c>
      <c r="S52" s="325" t="str">
        <f>IF($B52="","",ROUND(IFERROR(SUMIFS('Data Sorting'!$C:$C,'Data Sorting'!$A:$A,$B52,'Data Sorting'!$B:$B,TRIM(S$10)),0),0))</f>
        <v/>
      </c>
      <c r="T52" s="84" t="str">
        <f>IF($B52="","",ROUND(Backfill!H52,0))</f>
        <v/>
      </c>
      <c r="U52" s="325" t="str">
        <f>IF($B52="","",ROUND(IFERROR(SUMIFS('Data Sorting'!$C:$C,'Data Sorting'!$A:$A,$B52,'Data Sorting'!$B:$B,TRIM(U$10)),0),0))</f>
        <v/>
      </c>
      <c r="V52" s="325" t="str">
        <f>IF($B52="","",ROUND(IFERROR(SUMIFS('Data Sorting'!$C:$C,'Data Sorting'!$A:$A,$B52,'Data Sorting'!$B:$B,TRIM(V$10)),0),0))</f>
        <v/>
      </c>
      <c r="W52" s="325" t="str">
        <f>IF($B52="","",ROUND(IFERROR(SUMIFS('Data Sorting'!$C:$C,'Data Sorting'!$A:$A,$B52,'Data Sorting'!$B:$B,TRIM(W$10)),0),0))</f>
        <v/>
      </c>
      <c r="X52" s="325" t="str">
        <f>IF($B52="","",ROUND(IFERROR(SUMIFS('Data Sorting'!$C:$C,'Data Sorting'!$A:$A,$B52,'Data Sorting'!$B:$B,TRIM(X$10)),0),0))</f>
        <v/>
      </c>
      <c r="Y52" s="84" t="str">
        <f>IF($B52="","",ROUND(Backfill!R52,0))</f>
        <v/>
      </c>
      <c r="Z52" s="84" t="str">
        <f>IF($B52="","",ROUND(Backfill!U52,0))</f>
        <v/>
      </c>
      <c r="AA52" s="84" t="str">
        <f>IF($B52="","",ROUND(Removals!$G51,0))</f>
        <v/>
      </c>
      <c r="AB52" s="84" t="str">
        <f>IF($B52="","",ROUND(Removals!$L51,0))</f>
        <v/>
      </c>
      <c r="AC52" s="325" t="str">
        <f>IF($B52="","",ROUND(IFERROR(SUMIFS('Data Sorting'!$C:$C,'Data Sorting'!$A:$A,$B52,'Data Sorting'!$B:$B,TRIM(AC$10)),0),0))</f>
        <v/>
      </c>
      <c r="AD52" s="548" t="str">
        <f>IF($B52="","",ROUND(IFERROR(SUMIFS('Data Sorting'!$C:$C,'Data Sorting'!$A:$A,$B52,'Data Sorting'!$B:$B,TRIM(AD$10)),0),0))</f>
        <v/>
      </c>
      <c r="AE52" s="548" t="str">
        <f>IF($B52="","",ROUND(IFERROR(SUMIFS('Data Sorting'!$C:$C,'Data Sorting'!$A:$A,$B52,'Data Sorting'!$B:$B,TRIM(AE$10)),0),0))</f>
        <v/>
      </c>
      <c r="AF52" s="548" t="str">
        <f>IF($B52="","",ROUND(IFERROR(SUMIFS('Data Sorting'!$C:$C,'Data Sorting'!$A:$A,$B52,'Data Sorting'!$B:$B,TRIM(AF$10)),0),0))</f>
        <v/>
      </c>
      <c r="AG52" s="548" t="str">
        <f>IF($B52="","",ROUND(IFERROR(SUMIFS('Data Sorting'!$C:$C,'Data Sorting'!$A:$A,$B52,'Data Sorting'!$B:$B,TRIM(AG$10)),0),0))</f>
        <v/>
      </c>
      <c r="AH52" s="548" t="str">
        <f>IF($B52="","",ROUND(IFERROR(SUMIFS('Data Sorting'!$C:$C,'Data Sorting'!$A:$A,$B52,'Data Sorting'!$B:$B,TRIM(AH$10)),0),0))</f>
        <v/>
      </c>
      <c r="AI52" s="221" t="str">
        <f t="shared" si="10"/>
        <v/>
      </c>
      <c r="AJ52" s="221" t="str">
        <f t="shared" si="3"/>
        <v/>
      </c>
      <c r="AK52" s="221" t="str">
        <f t="shared" si="4"/>
        <v/>
      </c>
      <c r="AL52" s="221" t="str">
        <f t="shared" si="11"/>
        <v/>
      </c>
      <c r="AM52" s="221" t="str">
        <f t="shared" si="5"/>
        <v/>
      </c>
      <c r="AN52" s="84">
        <v>0.9</v>
      </c>
      <c r="AO52" s="221" t="str">
        <f t="shared" si="12"/>
        <v/>
      </c>
      <c r="AP52" s="325" t="str">
        <f t="shared" si="13"/>
        <v xml:space="preserve"> </v>
      </c>
    </row>
    <row r="53" spans="2:42" x14ac:dyDescent="0.25">
      <c r="B53" s="218" t="str">
        <f>IF('Manual Inputs'!D45&lt;&gt;"",'Manual Inputs'!D45,"")</f>
        <v/>
      </c>
      <c r="C53" s="325" t="str">
        <f>IF($B53="","",ROUND(IFERROR(SUMIFS('Data Sorting'!$C:$C,'Data Sorting'!$A:$A,$B53,'Data Sorting'!$B:$B,TRIM(C$10)),0),0))</f>
        <v/>
      </c>
      <c r="D53" s="325" t="str">
        <f t="shared" si="6"/>
        <v/>
      </c>
      <c r="E53" s="220"/>
      <c r="F53" s="484" t="str">
        <f t="shared" si="7"/>
        <v/>
      </c>
      <c r="G53" s="84" t="str">
        <f>IF($B53="","",ROUND(Structure_Ex!I53,0))</f>
        <v/>
      </c>
      <c r="H53" s="220"/>
      <c r="I53" s="325" t="str">
        <f>IF($B53="","",ROUND(IFERROR(SUMIFS('Data Sorting'!$C:$C,'Data Sorting'!$A:$A,$B53,'Data Sorting'!$B:$B,TRIM(I$10)),0),0))</f>
        <v/>
      </c>
      <c r="J53" s="84" t="str">
        <f>IF($B53="","",ROUND(Removals!$F52,0))</f>
        <v/>
      </c>
      <c r="K53" s="84" t="str">
        <f>IF($B53="","",ROUND(Removals!$K52,0))</f>
        <v/>
      </c>
      <c r="L53" s="325" t="str">
        <f>IF($B53="","",ROUND(IFERROR(SUMIFS('Data Sorting'!$C:$C,'Data Sorting'!$A:$A,$B53,'Data Sorting'!$B:$B,TRIM(L$10)),0),0))</f>
        <v/>
      </c>
      <c r="M53" s="84" t="str">
        <f>IF(B53="","",_xlfn.XLOOKUP(B53,'Manual Inputs'!$G$4:$G$53,'Manual Inputs'!$H$4:$H$53))</f>
        <v/>
      </c>
      <c r="N53" s="228" t="str">
        <f t="shared" si="8"/>
        <v/>
      </c>
      <c r="O53" s="325" t="str">
        <f>IF($B53="","",ROUND(IFERROR(SUMIFS('Data Sorting'!$C:$C,'Data Sorting'!$A:$A,$B53,'Data Sorting'!$B:$B,TRIM(O$10)),0),0))</f>
        <v/>
      </c>
      <c r="P53" s="84" t="str">
        <f t="shared" si="2"/>
        <v/>
      </c>
      <c r="Q53" s="220"/>
      <c r="R53" s="227" t="str">
        <f t="shared" si="9"/>
        <v/>
      </c>
      <c r="S53" s="325" t="str">
        <f>IF($B53="","",ROUND(IFERROR(SUMIFS('Data Sorting'!$C:$C,'Data Sorting'!$A:$A,$B53,'Data Sorting'!$B:$B,TRIM(S$10)),0),0))</f>
        <v/>
      </c>
      <c r="T53" s="84" t="str">
        <f>IF($B53="","",ROUND(Backfill!H53,0))</f>
        <v/>
      </c>
      <c r="U53" s="325" t="str">
        <f>IF($B53="","",ROUND(IFERROR(SUMIFS('Data Sorting'!$C:$C,'Data Sorting'!$A:$A,$B53,'Data Sorting'!$B:$B,TRIM(U$10)),0),0))</f>
        <v/>
      </c>
      <c r="V53" s="325" t="str">
        <f>IF($B53="","",ROUND(IFERROR(SUMIFS('Data Sorting'!$C:$C,'Data Sorting'!$A:$A,$B53,'Data Sorting'!$B:$B,TRIM(V$10)),0),0))</f>
        <v/>
      </c>
      <c r="W53" s="325" t="str">
        <f>IF($B53="","",ROUND(IFERROR(SUMIFS('Data Sorting'!$C:$C,'Data Sorting'!$A:$A,$B53,'Data Sorting'!$B:$B,TRIM(W$10)),0),0))</f>
        <v/>
      </c>
      <c r="X53" s="325" t="str">
        <f>IF($B53="","",ROUND(IFERROR(SUMIFS('Data Sorting'!$C:$C,'Data Sorting'!$A:$A,$B53,'Data Sorting'!$B:$B,TRIM(X$10)),0),0))</f>
        <v/>
      </c>
      <c r="Y53" s="84" t="str">
        <f>IF($B53="","",ROUND(Backfill!R53,0))</f>
        <v/>
      </c>
      <c r="Z53" s="84" t="str">
        <f>IF($B53="","",ROUND(Backfill!U53,0))</f>
        <v/>
      </c>
      <c r="AA53" s="84" t="str">
        <f>IF($B53="","",ROUND(Removals!$G52,0))</f>
        <v/>
      </c>
      <c r="AB53" s="84" t="str">
        <f>IF($B53="","",ROUND(Removals!$L52,0))</f>
        <v/>
      </c>
      <c r="AC53" s="325" t="str">
        <f>IF($B53="","",ROUND(IFERROR(SUMIFS('Data Sorting'!$C:$C,'Data Sorting'!$A:$A,$B53,'Data Sorting'!$B:$B,TRIM(AC$10)),0),0))</f>
        <v/>
      </c>
      <c r="AD53" s="548" t="str">
        <f>IF($B53="","",ROUND(IFERROR(SUMIFS('Data Sorting'!$C:$C,'Data Sorting'!$A:$A,$B53,'Data Sorting'!$B:$B,TRIM(AD$10)),0),0))</f>
        <v/>
      </c>
      <c r="AE53" s="548" t="str">
        <f>IF($B53="","",ROUND(IFERROR(SUMIFS('Data Sorting'!$C:$C,'Data Sorting'!$A:$A,$B53,'Data Sorting'!$B:$B,TRIM(AE$10)),0),0))</f>
        <v/>
      </c>
      <c r="AF53" s="548" t="str">
        <f>IF($B53="","",ROUND(IFERROR(SUMIFS('Data Sorting'!$C:$C,'Data Sorting'!$A:$A,$B53,'Data Sorting'!$B:$B,TRIM(AF$10)),0),0))</f>
        <v/>
      </c>
      <c r="AG53" s="548" t="str">
        <f>IF($B53="","",ROUND(IFERROR(SUMIFS('Data Sorting'!$C:$C,'Data Sorting'!$A:$A,$B53,'Data Sorting'!$B:$B,TRIM(AG$10)),0),0))</f>
        <v/>
      </c>
      <c r="AH53" s="548" t="str">
        <f>IF($B53="","",ROUND(IFERROR(SUMIFS('Data Sorting'!$C:$C,'Data Sorting'!$A:$A,$B53,'Data Sorting'!$B:$B,TRIM(AH$10)),0),0))</f>
        <v/>
      </c>
      <c r="AI53" s="221" t="str">
        <f t="shared" si="10"/>
        <v/>
      </c>
      <c r="AJ53" s="221" t="str">
        <f t="shared" si="3"/>
        <v/>
      </c>
      <c r="AK53" s="221" t="str">
        <f t="shared" si="4"/>
        <v/>
      </c>
      <c r="AL53" s="221" t="str">
        <f t="shared" si="11"/>
        <v/>
      </c>
      <c r="AM53" s="221" t="str">
        <f t="shared" si="5"/>
        <v/>
      </c>
      <c r="AN53" s="84">
        <v>0.9</v>
      </c>
      <c r="AO53" s="221" t="str">
        <f t="shared" si="12"/>
        <v/>
      </c>
      <c r="AP53" s="325" t="str">
        <f t="shared" si="13"/>
        <v xml:space="preserve"> </v>
      </c>
    </row>
    <row r="54" spans="2:42" x14ac:dyDescent="0.25">
      <c r="B54" s="218" t="str">
        <f>IF('Manual Inputs'!D46&lt;&gt;"",'Manual Inputs'!D46,"")</f>
        <v/>
      </c>
      <c r="C54" s="325" t="str">
        <f>IF($B54="","",ROUND(IFERROR(SUMIFS('Data Sorting'!$C:$C,'Data Sorting'!$A:$A,$B54,'Data Sorting'!$B:$B,TRIM(C$10)),0),0))</f>
        <v/>
      </c>
      <c r="D54" s="325" t="str">
        <f t="shared" si="6"/>
        <v/>
      </c>
      <c r="E54" s="220"/>
      <c r="F54" s="484" t="str">
        <f t="shared" si="7"/>
        <v/>
      </c>
      <c r="G54" s="84" t="str">
        <f>IF($B54="","",ROUND(Structure_Ex!I54,0))</f>
        <v/>
      </c>
      <c r="H54" s="220"/>
      <c r="I54" s="325" t="str">
        <f>IF($B54="","",ROUND(IFERROR(SUMIFS('Data Sorting'!$C:$C,'Data Sorting'!$A:$A,$B54,'Data Sorting'!$B:$B,TRIM(I$10)),0),0))</f>
        <v/>
      </c>
      <c r="J54" s="84" t="str">
        <f>IF($B54="","",ROUND(Removals!$F53,0))</f>
        <v/>
      </c>
      <c r="K54" s="84" t="str">
        <f>IF($B54="","",ROUND(Removals!$K53,0))</f>
        <v/>
      </c>
      <c r="L54" s="325" t="str">
        <f>IF($B54="","",ROUND(IFERROR(SUMIFS('Data Sorting'!$C:$C,'Data Sorting'!$A:$A,$B54,'Data Sorting'!$B:$B,TRIM(L$10)),0),0))</f>
        <v/>
      </c>
      <c r="M54" s="84" t="str">
        <f>IF(B54="","",_xlfn.XLOOKUP(B54,'Manual Inputs'!$G$4:$G$53,'Manual Inputs'!$H$4:$H$53))</f>
        <v/>
      </c>
      <c r="N54" s="228" t="str">
        <f t="shared" si="8"/>
        <v/>
      </c>
      <c r="O54" s="325" t="str">
        <f>IF($B54="","",ROUND(IFERROR(SUMIFS('Data Sorting'!$C:$C,'Data Sorting'!$A:$A,$B54,'Data Sorting'!$B:$B,TRIM(O$10)),0),0))</f>
        <v/>
      </c>
      <c r="P54" s="84" t="str">
        <f t="shared" si="2"/>
        <v/>
      </c>
      <c r="Q54" s="220"/>
      <c r="R54" s="227" t="str">
        <f t="shared" si="9"/>
        <v/>
      </c>
      <c r="S54" s="325" t="str">
        <f>IF($B54="","",ROUND(IFERROR(SUMIFS('Data Sorting'!$C:$C,'Data Sorting'!$A:$A,$B54,'Data Sorting'!$B:$B,TRIM(S$10)),0),0))</f>
        <v/>
      </c>
      <c r="T54" s="84" t="str">
        <f>IF($B54="","",ROUND(Backfill!H54,0))</f>
        <v/>
      </c>
      <c r="U54" s="325" t="str">
        <f>IF($B54="","",ROUND(IFERROR(SUMIFS('Data Sorting'!$C:$C,'Data Sorting'!$A:$A,$B54,'Data Sorting'!$B:$B,TRIM(U$10)),0),0))</f>
        <v/>
      </c>
      <c r="V54" s="325" t="str">
        <f>IF($B54="","",ROUND(IFERROR(SUMIFS('Data Sorting'!$C:$C,'Data Sorting'!$A:$A,$B54,'Data Sorting'!$B:$B,TRIM(V$10)),0),0))</f>
        <v/>
      </c>
      <c r="W54" s="325" t="str">
        <f>IF($B54="","",ROUND(IFERROR(SUMIFS('Data Sorting'!$C:$C,'Data Sorting'!$A:$A,$B54,'Data Sorting'!$B:$B,TRIM(W$10)),0),0))</f>
        <v/>
      </c>
      <c r="X54" s="325" t="str">
        <f>IF($B54="","",ROUND(IFERROR(SUMIFS('Data Sorting'!$C:$C,'Data Sorting'!$A:$A,$B54,'Data Sorting'!$B:$B,TRIM(X$10)),0),0))</f>
        <v/>
      </c>
      <c r="Y54" s="84" t="str">
        <f>IF($B54="","",ROUND(Backfill!R54,0))</f>
        <v/>
      </c>
      <c r="Z54" s="84" t="str">
        <f>IF($B54="","",ROUND(Backfill!U54,0))</f>
        <v/>
      </c>
      <c r="AA54" s="84" t="str">
        <f>IF($B54="","",ROUND(Removals!$G53,0))</f>
        <v/>
      </c>
      <c r="AB54" s="84" t="str">
        <f>IF($B54="","",ROUND(Removals!$L53,0))</f>
        <v/>
      </c>
      <c r="AC54" s="325" t="str">
        <f>IF($B54="","",ROUND(IFERROR(SUMIFS('Data Sorting'!$C:$C,'Data Sorting'!$A:$A,$B54,'Data Sorting'!$B:$B,TRIM(AC$10)),0),0))</f>
        <v/>
      </c>
      <c r="AD54" s="548" t="str">
        <f>IF($B54="","",ROUND(IFERROR(SUMIFS('Data Sorting'!$C:$C,'Data Sorting'!$A:$A,$B54,'Data Sorting'!$B:$B,TRIM(AD$10)),0),0))</f>
        <v/>
      </c>
      <c r="AE54" s="548" t="str">
        <f>IF($B54="","",ROUND(IFERROR(SUMIFS('Data Sorting'!$C:$C,'Data Sorting'!$A:$A,$B54,'Data Sorting'!$B:$B,TRIM(AE$10)),0),0))</f>
        <v/>
      </c>
      <c r="AF54" s="548" t="str">
        <f>IF($B54="","",ROUND(IFERROR(SUMIFS('Data Sorting'!$C:$C,'Data Sorting'!$A:$A,$B54,'Data Sorting'!$B:$B,TRIM(AF$10)),0),0))</f>
        <v/>
      </c>
      <c r="AG54" s="548" t="str">
        <f>IF($B54="","",ROUND(IFERROR(SUMIFS('Data Sorting'!$C:$C,'Data Sorting'!$A:$A,$B54,'Data Sorting'!$B:$B,TRIM(AG$10)),0),0))</f>
        <v/>
      </c>
      <c r="AH54" s="548" t="str">
        <f>IF($B54="","",ROUND(IFERROR(SUMIFS('Data Sorting'!$C:$C,'Data Sorting'!$A:$A,$B54,'Data Sorting'!$B:$B,TRIM(AH$10)),0),0))</f>
        <v/>
      </c>
      <c r="AI54" s="221" t="str">
        <f t="shared" si="10"/>
        <v/>
      </c>
      <c r="AJ54" s="221" t="str">
        <f t="shared" si="3"/>
        <v/>
      </c>
      <c r="AK54" s="221" t="str">
        <f t="shared" si="4"/>
        <v/>
      </c>
      <c r="AL54" s="221" t="str">
        <f t="shared" si="11"/>
        <v/>
      </c>
      <c r="AM54" s="221" t="str">
        <f t="shared" si="5"/>
        <v/>
      </c>
      <c r="AN54" s="84">
        <v>0.9</v>
      </c>
      <c r="AO54" s="221" t="str">
        <f t="shared" si="12"/>
        <v/>
      </c>
      <c r="AP54" s="325" t="str">
        <f t="shared" si="13"/>
        <v xml:space="preserve"> </v>
      </c>
    </row>
    <row r="55" spans="2:42" x14ac:dyDescent="0.25">
      <c r="B55" s="218" t="str">
        <f>IF('Manual Inputs'!D47&lt;&gt;"",'Manual Inputs'!D47,"")</f>
        <v/>
      </c>
      <c r="C55" s="325" t="str">
        <f>IF($B55="","",ROUND(IFERROR(SUMIFS('Data Sorting'!$C:$C,'Data Sorting'!$A:$A,$B55,'Data Sorting'!$B:$B,TRIM(C$10)),0),0))</f>
        <v/>
      </c>
      <c r="D55" s="325" t="str">
        <f t="shared" si="6"/>
        <v/>
      </c>
      <c r="E55" s="220"/>
      <c r="F55" s="484" t="str">
        <f t="shared" si="7"/>
        <v/>
      </c>
      <c r="G55" s="84" t="str">
        <f>IF($B55="","",ROUND(Structure_Ex!I55,0))</f>
        <v/>
      </c>
      <c r="H55" s="220"/>
      <c r="I55" s="325" t="str">
        <f>IF($B55="","",ROUND(IFERROR(SUMIFS('Data Sorting'!$C:$C,'Data Sorting'!$A:$A,$B55,'Data Sorting'!$B:$B,TRIM(I$10)),0),0))</f>
        <v/>
      </c>
      <c r="J55" s="84" t="str">
        <f>IF($B55="","",ROUND(Removals!$F54,0))</f>
        <v/>
      </c>
      <c r="K55" s="84" t="str">
        <f>IF($B55="","",ROUND(Removals!$K54,0))</f>
        <v/>
      </c>
      <c r="L55" s="325" t="str">
        <f>IF($B55="","",ROUND(IFERROR(SUMIFS('Data Sorting'!$C:$C,'Data Sorting'!$A:$A,$B55,'Data Sorting'!$B:$B,TRIM(L$10)),0),0))</f>
        <v/>
      </c>
      <c r="M55" s="84" t="str">
        <f>IF(B55="","",_xlfn.XLOOKUP(B55,'Manual Inputs'!$G$4:$G$53,'Manual Inputs'!$H$4:$H$53))</f>
        <v/>
      </c>
      <c r="N55" s="228" t="str">
        <f t="shared" si="8"/>
        <v/>
      </c>
      <c r="O55" s="325" t="str">
        <f>IF($B55="","",ROUND(IFERROR(SUMIFS('Data Sorting'!$C:$C,'Data Sorting'!$A:$A,$B55,'Data Sorting'!$B:$B,TRIM(O$10)),0),0))</f>
        <v/>
      </c>
      <c r="P55" s="84" t="str">
        <f t="shared" si="2"/>
        <v/>
      </c>
      <c r="Q55" s="220"/>
      <c r="R55" s="227" t="str">
        <f t="shared" si="9"/>
        <v/>
      </c>
      <c r="S55" s="325" t="str">
        <f>IF($B55="","",ROUND(IFERROR(SUMIFS('Data Sorting'!$C:$C,'Data Sorting'!$A:$A,$B55,'Data Sorting'!$B:$B,TRIM(S$10)),0),0))</f>
        <v/>
      </c>
      <c r="T55" s="84" t="str">
        <f>IF($B55="","",ROUND(Backfill!H55,0))</f>
        <v/>
      </c>
      <c r="U55" s="325" t="str">
        <f>IF($B55="","",ROUND(IFERROR(SUMIFS('Data Sorting'!$C:$C,'Data Sorting'!$A:$A,$B55,'Data Sorting'!$B:$B,TRIM(U$10)),0),0))</f>
        <v/>
      </c>
      <c r="V55" s="325" t="str">
        <f>IF($B55="","",ROUND(IFERROR(SUMIFS('Data Sorting'!$C:$C,'Data Sorting'!$A:$A,$B55,'Data Sorting'!$B:$B,TRIM(V$10)),0),0))</f>
        <v/>
      </c>
      <c r="W55" s="325" t="str">
        <f>IF($B55="","",ROUND(IFERROR(SUMIFS('Data Sorting'!$C:$C,'Data Sorting'!$A:$A,$B55,'Data Sorting'!$B:$B,TRIM(W$10)),0),0))</f>
        <v/>
      </c>
      <c r="X55" s="325" t="str">
        <f>IF($B55="","",ROUND(IFERROR(SUMIFS('Data Sorting'!$C:$C,'Data Sorting'!$A:$A,$B55,'Data Sorting'!$B:$B,TRIM(X$10)),0),0))</f>
        <v/>
      </c>
      <c r="Y55" s="84" t="str">
        <f>IF($B55="","",ROUND(Backfill!R55,0))</f>
        <v/>
      </c>
      <c r="Z55" s="84" t="str">
        <f>IF($B55="","",ROUND(Backfill!U55,0))</f>
        <v/>
      </c>
      <c r="AA55" s="84" t="str">
        <f>IF($B55="","",ROUND(Removals!$G54,0))</f>
        <v/>
      </c>
      <c r="AB55" s="84" t="str">
        <f>IF($B55="","",ROUND(Removals!$L54,0))</f>
        <v/>
      </c>
      <c r="AC55" s="325" t="str">
        <f>IF($B55="","",ROUND(IFERROR(SUMIFS('Data Sorting'!$C:$C,'Data Sorting'!$A:$A,$B55,'Data Sorting'!$B:$B,TRIM(AC$10)),0),0))</f>
        <v/>
      </c>
      <c r="AD55" s="548" t="str">
        <f>IF($B55="","",ROUND(IFERROR(SUMIFS('Data Sorting'!$C:$C,'Data Sorting'!$A:$A,$B55,'Data Sorting'!$B:$B,TRIM(AD$10)),0),0))</f>
        <v/>
      </c>
      <c r="AE55" s="548" t="str">
        <f>IF($B55="","",ROUND(IFERROR(SUMIFS('Data Sorting'!$C:$C,'Data Sorting'!$A:$A,$B55,'Data Sorting'!$B:$B,TRIM(AE$10)),0),0))</f>
        <v/>
      </c>
      <c r="AF55" s="548" t="str">
        <f>IF($B55="","",ROUND(IFERROR(SUMIFS('Data Sorting'!$C:$C,'Data Sorting'!$A:$A,$B55,'Data Sorting'!$B:$B,TRIM(AF$10)),0),0))</f>
        <v/>
      </c>
      <c r="AG55" s="548" t="str">
        <f>IF($B55="","",ROUND(IFERROR(SUMIFS('Data Sorting'!$C:$C,'Data Sorting'!$A:$A,$B55,'Data Sorting'!$B:$B,TRIM(AG$10)),0),0))</f>
        <v/>
      </c>
      <c r="AH55" s="548" t="str">
        <f>IF($B55="","",ROUND(IFERROR(SUMIFS('Data Sorting'!$C:$C,'Data Sorting'!$A:$A,$B55,'Data Sorting'!$B:$B,TRIM(AH$10)),0),0))</f>
        <v/>
      </c>
      <c r="AI55" s="221" t="str">
        <f t="shared" si="10"/>
        <v/>
      </c>
      <c r="AJ55" s="221" t="str">
        <f t="shared" si="3"/>
        <v/>
      </c>
      <c r="AK55" s="221" t="str">
        <f t="shared" si="4"/>
        <v/>
      </c>
      <c r="AL55" s="221" t="str">
        <f t="shared" si="11"/>
        <v/>
      </c>
      <c r="AM55" s="221" t="str">
        <f t="shared" si="5"/>
        <v/>
      </c>
      <c r="AN55" s="84">
        <v>0.9</v>
      </c>
      <c r="AO55" s="221" t="str">
        <f t="shared" si="12"/>
        <v/>
      </c>
      <c r="AP55" s="325" t="str">
        <f t="shared" si="13"/>
        <v xml:space="preserve"> </v>
      </c>
    </row>
    <row r="56" spans="2:42" x14ac:dyDescent="0.25">
      <c r="B56" s="218" t="str">
        <f>IF('Manual Inputs'!D48&lt;&gt;"",'Manual Inputs'!D48,"")</f>
        <v/>
      </c>
      <c r="C56" s="325" t="str">
        <f>IF($B56="","",ROUND(IFERROR(SUMIFS('Data Sorting'!$C:$C,'Data Sorting'!$A:$A,$B56,'Data Sorting'!$B:$B,TRIM(C$10)),0),0))</f>
        <v/>
      </c>
      <c r="D56" s="325" t="str">
        <f t="shared" si="6"/>
        <v/>
      </c>
      <c r="E56" s="220"/>
      <c r="F56" s="484" t="str">
        <f t="shared" si="7"/>
        <v/>
      </c>
      <c r="G56" s="84" t="str">
        <f>IF($B56="","",ROUND(Structure_Ex!I56,0))</f>
        <v/>
      </c>
      <c r="H56" s="220"/>
      <c r="I56" s="325" t="str">
        <f>IF($B56="","",ROUND(IFERROR(SUMIFS('Data Sorting'!$C:$C,'Data Sorting'!$A:$A,$B56,'Data Sorting'!$B:$B,TRIM(I$10)),0),0))</f>
        <v/>
      </c>
      <c r="J56" s="84" t="str">
        <f>IF($B56="","",ROUND(Removals!$F55,0))</f>
        <v/>
      </c>
      <c r="K56" s="84" t="str">
        <f>IF($B56="","",ROUND(Removals!$K55,0))</f>
        <v/>
      </c>
      <c r="L56" s="325" t="str">
        <f>IF($B56="","",ROUND(IFERROR(SUMIFS('Data Sorting'!$C:$C,'Data Sorting'!$A:$A,$B56,'Data Sorting'!$B:$B,TRIM(L$10)),0),0))</f>
        <v/>
      </c>
      <c r="M56" s="84" t="str">
        <f>IF(B56="","",_xlfn.XLOOKUP(B56,'Manual Inputs'!$G$4:$G$53,'Manual Inputs'!$H$4:$H$53))</f>
        <v/>
      </c>
      <c r="N56" s="228" t="str">
        <f t="shared" si="8"/>
        <v/>
      </c>
      <c r="O56" s="325" t="str">
        <f>IF($B56="","",ROUND(IFERROR(SUMIFS('Data Sorting'!$C:$C,'Data Sorting'!$A:$A,$B56,'Data Sorting'!$B:$B,TRIM(O$10)),0),0))</f>
        <v/>
      </c>
      <c r="P56" s="84" t="str">
        <f t="shared" si="2"/>
        <v/>
      </c>
      <c r="Q56" s="220"/>
      <c r="R56" s="227" t="str">
        <f t="shared" si="9"/>
        <v/>
      </c>
      <c r="S56" s="325" t="str">
        <f>IF($B56="","",ROUND(IFERROR(SUMIFS('Data Sorting'!$C:$C,'Data Sorting'!$A:$A,$B56,'Data Sorting'!$B:$B,TRIM(S$10)),0),0))</f>
        <v/>
      </c>
      <c r="T56" s="84" t="str">
        <f>IF($B56="","",ROUND(Backfill!H56,0))</f>
        <v/>
      </c>
      <c r="U56" s="325" t="str">
        <f>IF($B56="","",ROUND(IFERROR(SUMIFS('Data Sorting'!$C:$C,'Data Sorting'!$A:$A,$B56,'Data Sorting'!$B:$B,TRIM(U$10)),0),0))</f>
        <v/>
      </c>
      <c r="V56" s="325" t="str">
        <f>IF($B56="","",ROUND(IFERROR(SUMIFS('Data Sorting'!$C:$C,'Data Sorting'!$A:$A,$B56,'Data Sorting'!$B:$B,TRIM(V$10)),0),0))</f>
        <v/>
      </c>
      <c r="W56" s="325" t="str">
        <f>IF($B56="","",ROUND(IFERROR(SUMIFS('Data Sorting'!$C:$C,'Data Sorting'!$A:$A,$B56,'Data Sorting'!$B:$B,TRIM(W$10)),0),0))</f>
        <v/>
      </c>
      <c r="X56" s="325" t="str">
        <f>IF($B56="","",ROUND(IFERROR(SUMIFS('Data Sorting'!$C:$C,'Data Sorting'!$A:$A,$B56,'Data Sorting'!$B:$B,TRIM(X$10)),0),0))</f>
        <v/>
      </c>
      <c r="Y56" s="84" t="str">
        <f>IF($B56="","",ROUND(Backfill!R56,0))</f>
        <v/>
      </c>
      <c r="Z56" s="84" t="str">
        <f>IF($B56="","",ROUND(Backfill!U56,0))</f>
        <v/>
      </c>
      <c r="AA56" s="84" t="str">
        <f>IF($B56="","",ROUND(Removals!$G55,0))</f>
        <v/>
      </c>
      <c r="AB56" s="84" t="str">
        <f>IF($B56="","",ROUND(Removals!$L55,0))</f>
        <v/>
      </c>
      <c r="AC56" s="325" t="str">
        <f>IF($B56="","",ROUND(IFERROR(SUMIFS('Data Sorting'!$C:$C,'Data Sorting'!$A:$A,$B56,'Data Sorting'!$B:$B,TRIM(AC$10)),0),0))</f>
        <v/>
      </c>
      <c r="AD56" s="548" t="str">
        <f>IF($B56="","",ROUND(IFERROR(SUMIFS('Data Sorting'!$C:$C,'Data Sorting'!$A:$A,$B56,'Data Sorting'!$B:$B,TRIM(AD$10)),0),0))</f>
        <v/>
      </c>
      <c r="AE56" s="548" t="str">
        <f>IF($B56="","",ROUND(IFERROR(SUMIFS('Data Sorting'!$C:$C,'Data Sorting'!$A:$A,$B56,'Data Sorting'!$B:$B,TRIM(AE$10)),0),0))</f>
        <v/>
      </c>
      <c r="AF56" s="548" t="str">
        <f>IF($B56="","",ROUND(IFERROR(SUMIFS('Data Sorting'!$C:$C,'Data Sorting'!$A:$A,$B56,'Data Sorting'!$B:$B,TRIM(AF$10)),0),0))</f>
        <v/>
      </c>
      <c r="AG56" s="548" t="str">
        <f>IF($B56="","",ROUND(IFERROR(SUMIFS('Data Sorting'!$C:$C,'Data Sorting'!$A:$A,$B56,'Data Sorting'!$B:$B,TRIM(AG$10)),0),0))</f>
        <v/>
      </c>
      <c r="AH56" s="548" t="str">
        <f>IF($B56="","",ROUND(IFERROR(SUMIFS('Data Sorting'!$C:$C,'Data Sorting'!$A:$A,$B56,'Data Sorting'!$B:$B,TRIM(AH$10)),0),0))</f>
        <v/>
      </c>
      <c r="AI56" s="221" t="str">
        <f t="shared" si="10"/>
        <v/>
      </c>
      <c r="AJ56" s="221" t="str">
        <f t="shared" si="3"/>
        <v/>
      </c>
      <c r="AK56" s="221" t="str">
        <f t="shared" si="4"/>
        <v/>
      </c>
      <c r="AL56" s="221" t="str">
        <f t="shared" si="11"/>
        <v/>
      </c>
      <c r="AM56" s="221" t="str">
        <f t="shared" si="5"/>
        <v/>
      </c>
      <c r="AN56" s="84">
        <v>0.9</v>
      </c>
      <c r="AO56" s="221" t="str">
        <f t="shared" si="12"/>
        <v/>
      </c>
      <c r="AP56" s="325" t="str">
        <f t="shared" si="13"/>
        <v xml:space="preserve"> </v>
      </c>
    </row>
    <row r="57" spans="2:42" x14ac:dyDescent="0.25">
      <c r="B57" s="218" t="str">
        <f>IF('Manual Inputs'!D49&lt;&gt;"",'Manual Inputs'!D49,"")</f>
        <v/>
      </c>
      <c r="C57" s="325" t="str">
        <f>IF($B57="","",ROUND(IFERROR(SUMIFS('Data Sorting'!$C:$C,'Data Sorting'!$A:$A,$B57,'Data Sorting'!$B:$B,TRIM(C$10)),0),0))</f>
        <v/>
      </c>
      <c r="D57" s="325" t="str">
        <f t="shared" si="6"/>
        <v/>
      </c>
      <c r="E57" s="220"/>
      <c r="F57" s="484" t="str">
        <f t="shared" si="7"/>
        <v/>
      </c>
      <c r="G57" s="84" t="str">
        <f>IF($B57="","",ROUND(Structure_Ex!I57,0))</f>
        <v/>
      </c>
      <c r="H57" s="220"/>
      <c r="I57" s="325" t="str">
        <f>IF($B57="","",ROUND(IFERROR(SUMIFS('Data Sorting'!$C:$C,'Data Sorting'!$A:$A,$B57,'Data Sorting'!$B:$B,TRIM(I$10)),0),0))</f>
        <v/>
      </c>
      <c r="J57" s="84" t="str">
        <f>IF($B57="","",ROUND(Removals!$F56,0))</f>
        <v/>
      </c>
      <c r="K57" s="84" t="str">
        <f>IF($B57="","",ROUND(Removals!$K56,0))</f>
        <v/>
      </c>
      <c r="L57" s="325" t="str">
        <f>IF($B57="","",ROUND(IFERROR(SUMIFS('Data Sorting'!$C:$C,'Data Sorting'!$A:$A,$B57,'Data Sorting'!$B:$B,TRIM(L$10)),0),0))</f>
        <v/>
      </c>
      <c r="M57" s="84" t="str">
        <f>IF(B57="","",_xlfn.XLOOKUP(B57,'Manual Inputs'!$G$4:$G$53,'Manual Inputs'!$H$4:$H$53))</f>
        <v/>
      </c>
      <c r="N57" s="228" t="str">
        <f t="shared" si="8"/>
        <v/>
      </c>
      <c r="O57" s="325" t="str">
        <f>IF($B57="","",ROUND(IFERROR(SUMIFS('Data Sorting'!$C:$C,'Data Sorting'!$A:$A,$B57,'Data Sorting'!$B:$B,TRIM(O$10)),0),0))</f>
        <v/>
      </c>
      <c r="P57" s="84" t="str">
        <f t="shared" si="2"/>
        <v/>
      </c>
      <c r="Q57" s="220"/>
      <c r="R57" s="227" t="str">
        <f t="shared" si="9"/>
        <v/>
      </c>
      <c r="S57" s="325" t="str">
        <f>IF($B57="","",ROUND(IFERROR(SUMIFS('Data Sorting'!$C:$C,'Data Sorting'!$A:$A,$B57,'Data Sorting'!$B:$B,TRIM(S$10)),0),0))</f>
        <v/>
      </c>
      <c r="T57" s="84" t="str">
        <f>IF($B57="","",ROUND(Backfill!H57,0))</f>
        <v/>
      </c>
      <c r="U57" s="325" t="str">
        <f>IF($B57="","",ROUND(IFERROR(SUMIFS('Data Sorting'!$C:$C,'Data Sorting'!$A:$A,$B57,'Data Sorting'!$B:$B,TRIM(U$10)),0),0))</f>
        <v/>
      </c>
      <c r="V57" s="325" t="str">
        <f>IF($B57="","",ROUND(IFERROR(SUMIFS('Data Sorting'!$C:$C,'Data Sorting'!$A:$A,$B57,'Data Sorting'!$B:$B,TRIM(V$10)),0),0))</f>
        <v/>
      </c>
      <c r="W57" s="325" t="str">
        <f>IF($B57="","",ROUND(IFERROR(SUMIFS('Data Sorting'!$C:$C,'Data Sorting'!$A:$A,$B57,'Data Sorting'!$B:$B,TRIM(W$10)),0),0))</f>
        <v/>
      </c>
      <c r="X57" s="325" t="str">
        <f>IF($B57="","",ROUND(IFERROR(SUMIFS('Data Sorting'!$C:$C,'Data Sorting'!$A:$A,$B57,'Data Sorting'!$B:$B,TRIM(X$10)),0),0))</f>
        <v/>
      </c>
      <c r="Y57" s="84" t="str">
        <f>IF($B57="","",ROUND(Backfill!R57,0))</f>
        <v/>
      </c>
      <c r="Z57" s="84" t="str">
        <f>IF($B57="","",ROUND(Backfill!U57,0))</f>
        <v/>
      </c>
      <c r="AA57" s="84" t="str">
        <f>IF($B57="","",ROUND(Removals!$G56,0))</f>
        <v/>
      </c>
      <c r="AB57" s="84" t="str">
        <f>IF($B57="","",ROUND(Removals!$L56,0))</f>
        <v/>
      </c>
      <c r="AC57" s="325" t="str">
        <f>IF($B57="","",ROUND(IFERROR(SUMIFS('Data Sorting'!$C:$C,'Data Sorting'!$A:$A,$B57,'Data Sorting'!$B:$B,TRIM(AC$10)),0),0))</f>
        <v/>
      </c>
      <c r="AD57" s="548" t="str">
        <f>IF($B57="","",ROUND(IFERROR(SUMIFS('Data Sorting'!$C:$C,'Data Sorting'!$A:$A,$B57,'Data Sorting'!$B:$B,TRIM(AD$10)),0),0))</f>
        <v/>
      </c>
      <c r="AE57" s="548" t="str">
        <f>IF($B57="","",ROUND(IFERROR(SUMIFS('Data Sorting'!$C:$C,'Data Sorting'!$A:$A,$B57,'Data Sorting'!$B:$B,TRIM(AE$10)),0),0))</f>
        <v/>
      </c>
      <c r="AF57" s="548" t="str">
        <f>IF($B57="","",ROUND(IFERROR(SUMIFS('Data Sorting'!$C:$C,'Data Sorting'!$A:$A,$B57,'Data Sorting'!$B:$B,TRIM(AF$10)),0),0))</f>
        <v/>
      </c>
      <c r="AG57" s="548" t="str">
        <f>IF($B57="","",ROUND(IFERROR(SUMIFS('Data Sorting'!$C:$C,'Data Sorting'!$A:$A,$B57,'Data Sorting'!$B:$B,TRIM(AG$10)),0),0))</f>
        <v/>
      </c>
      <c r="AH57" s="548" t="str">
        <f>IF($B57="","",ROUND(IFERROR(SUMIFS('Data Sorting'!$C:$C,'Data Sorting'!$A:$A,$B57,'Data Sorting'!$B:$B,TRIM(AH$10)),0),0))</f>
        <v/>
      </c>
      <c r="AI57" s="221" t="str">
        <f t="shared" si="10"/>
        <v/>
      </c>
      <c r="AJ57" s="221" t="str">
        <f t="shared" si="3"/>
        <v/>
      </c>
      <c r="AK57" s="221" t="str">
        <f t="shared" si="4"/>
        <v/>
      </c>
      <c r="AL57" s="221" t="str">
        <f t="shared" si="11"/>
        <v/>
      </c>
      <c r="AM57" s="221" t="str">
        <f t="shared" si="5"/>
        <v/>
      </c>
      <c r="AN57" s="84">
        <v>0.9</v>
      </c>
      <c r="AO57" s="221" t="str">
        <f t="shared" si="12"/>
        <v/>
      </c>
      <c r="AP57" s="325" t="str">
        <f t="shared" si="13"/>
        <v xml:space="preserve"> </v>
      </c>
    </row>
    <row r="58" spans="2:42" x14ac:dyDescent="0.25">
      <c r="B58" s="218" t="str">
        <f>IF('Manual Inputs'!D50&lt;&gt;"",'Manual Inputs'!D50,"")</f>
        <v/>
      </c>
      <c r="C58" s="325" t="str">
        <f>IF($B58="","",ROUND(IFERROR(SUMIFS('Data Sorting'!$C:$C,'Data Sorting'!$A:$A,$B58,'Data Sorting'!$B:$B,TRIM(C$10)),0),0))</f>
        <v/>
      </c>
      <c r="D58" s="325" t="str">
        <f t="shared" si="6"/>
        <v/>
      </c>
      <c r="E58" s="220"/>
      <c r="F58" s="484" t="str">
        <f t="shared" si="7"/>
        <v/>
      </c>
      <c r="G58" s="84" t="str">
        <f>IF($B58="","",ROUND(Structure_Ex!I58,0))</f>
        <v/>
      </c>
      <c r="H58" s="220"/>
      <c r="I58" s="325" t="str">
        <f>IF($B58="","",ROUND(IFERROR(SUMIFS('Data Sorting'!$C:$C,'Data Sorting'!$A:$A,$B58,'Data Sorting'!$B:$B,TRIM(I$10)),0),0))</f>
        <v/>
      </c>
      <c r="J58" s="84" t="str">
        <f>IF($B58="","",ROUND(Removals!$F57,0))</f>
        <v/>
      </c>
      <c r="K58" s="84" t="str">
        <f>IF($B58="","",ROUND(Removals!$K57,0))</f>
        <v/>
      </c>
      <c r="L58" s="325" t="str">
        <f>IF($B58="","",ROUND(IFERROR(SUMIFS('Data Sorting'!$C:$C,'Data Sorting'!$A:$A,$B58,'Data Sorting'!$B:$B,TRIM(L$10)),0),0))</f>
        <v/>
      </c>
      <c r="M58" s="84" t="str">
        <f>IF(B58="","",_xlfn.XLOOKUP(B58,'Manual Inputs'!$G$4:$G$53,'Manual Inputs'!$H$4:$H$53))</f>
        <v/>
      </c>
      <c r="N58" s="228" t="str">
        <f t="shared" si="8"/>
        <v/>
      </c>
      <c r="O58" s="325" t="str">
        <f>IF($B58="","",ROUND(IFERROR(SUMIFS('Data Sorting'!$C:$C,'Data Sorting'!$A:$A,$B58,'Data Sorting'!$B:$B,TRIM(O$10)),0),0))</f>
        <v/>
      </c>
      <c r="P58" s="84" t="str">
        <f t="shared" si="2"/>
        <v/>
      </c>
      <c r="Q58" s="220"/>
      <c r="R58" s="227" t="str">
        <f t="shared" si="9"/>
        <v/>
      </c>
      <c r="S58" s="325" t="str">
        <f>IF($B58="","",ROUND(IFERROR(SUMIFS('Data Sorting'!$C:$C,'Data Sorting'!$A:$A,$B58,'Data Sorting'!$B:$B,TRIM(S$10)),0),0))</f>
        <v/>
      </c>
      <c r="T58" s="84" t="str">
        <f>IF($B58="","",ROUND(Backfill!H58,0))</f>
        <v/>
      </c>
      <c r="U58" s="325" t="str">
        <f>IF($B58="","",ROUND(IFERROR(SUMIFS('Data Sorting'!$C:$C,'Data Sorting'!$A:$A,$B58,'Data Sorting'!$B:$B,TRIM(U$10)),0),0))</f>
        <v/>
      </c>
      <c r="V58" s="325" t="str">
        <f>IF($B58="","",ROUND(IFERROR(SUMIFS('Data Sorting'!$C:$C,'Data Sorting'!$A:$A,$B58,'Data Sorting'!$B:$B,TRIM(V$10)),0),0))</f>
        <v/>
      </c>
      <c r="W58" s="325" t="str">
        <f>IF($B58="","",ROUND(IFERROR(SUMIFS('Data Sorting'!$C:$C,'Data Sorting'!$A:$A,$B58,'Data Sorting'!$B:$B,TRIM(W$10)),0),0))</f>
        <v/>
      </c>
      <c r="X58" s="325" t="str">
        <f>IF($B58="","",ROUND(IFERROR(SUMIFS('Data Sorting'!$C:$C,'Data Sorting'!$A:$A,$B58,'Data Sorting'!$B:$B,TRIM(X$10)),0),0))</f>
        <v/>
      </c>
      <c r="Y58" s="84" t="str">
        <f>IF($B58="","",ROUND(Backfill!R58,0))</f>
        <v/>
      </c>
      <c r="Z58" s="84" t="str">
        <f>IF($B58="","",ROUND(Backfill!U58,0))</f>
        <v/>
      </c>
      <c r="AA58" s="84" t="str">
        <f>IF($B58="","",ROUND(Removals!$G57,0))</f>
        <v/>
      </c>
      <c r="AB58" s="84" t="str">
        <f>IF($B58="","",ROUND(Removals!$L57,0))</f>
        <v/>
      </c>
      <c r="AC58" s="325" t="str">
        <f>IF($B58="","",ROUND(IFERROR(SUMIFS('Data Sorting'!$C:$C,'Data Sorting'!$A:$A,$B58,'Data Sorting'!$B:$B,TRIM(AC$10)),0),0))</f>
        <v/>
      </c>
      <c r="AD58" s="548" t="str">
        <f>IF($B58="","",ROUND(IFERROR(SUMIFS('Data Sorting'!$C:$C,'Data Sorting'!$A:$A,$B58,'Data Sorting'!$B:$B,TRIM(AD$10)),0),0))</f>
        <v/>
      </c>
      <c r="AE58" s="548" t="str">
        <f>IF($B58="","",ROUND(IFERROR(SUMIFS('Data Sorting'!$C:$C,'Data Sorting'!$A:$A,$B58,'Data Sorting'!$B:$B,TRIM(AE$10)),0),0))</f>
        <v/>
      </c>
      <c r="AF58" s="548" t="str">
        <f>IF($B58="","",ROUND(IFERROR(SUMIFS('Data Sorting'!$C:$C,'Data Sorting'!$A:$A,$B58,'Data Sorting'!$B:$B,TRIM(AF$10)),0),0))</f>
        <v/>
      </c>
      <c r="AG58" s="548" t="str">
        <f>IF($B58="","",ROUND(IFERROR(SUMIFS('Data Sorting'!$C:$C,'Data Sorting'!$A:$A,$B58,'Data Sorting'!$B:$B,TRIM(AG$10)),0),0))</f>
        <v/>
      </c>
      <c r="AH58" s="548" t="str">
        <f>IF($B58="","",ROUND(IFERROR(SUMIFS('Data Sorting'!$C:$C,'Data Sorting'!$A:$A,$B58,'Data Sorting'!$B:$B,TRIM(AH$10)),0),0))</f>
        <v/>
      </c>
      <c r="AI58" s="221" t="str">
        <f t="shared" si="10"/>
        <v/>
      </c>
      <c r="AJ58" s="221" t="str">
        <f t="shared" si="3"/>
        <v/>
      </c>
      <c r="AK58" s="221" t="str">
        <f t="shared" si="4"/>
        <v/>
      </c>
      <c r="AL58" s="221" t="str">
        <f t="shared" si="11"/>
        <v/>
      </c>
      <c r="AM58" s="221" t="str">
        <f t="shared" si="5"/>
        <v/>
      </c>
      <c r="AN58" s="84">
        <v>0.9</v>
      </c>
      <c r="AO58" s="221" t="str">
        <f t="shared" si="12"/>
        <v/>
      </c>
      <c r="AP58" s="325" t="str">
        <f t="shared" si="13"/>
        <v xml:space="preserve"> </v>
      </c>
    </row>
    <row r="59" spans="2:42" x14ac:dyDescent="0.25">
      <c r="B59" s="218" t="str">
        <f>IF('Manual Inputs'!D51&lt;&gt;"",'Manual Inputs'!D51,"")</f>
        <v/>
      </c>
      <c r="C59" s="325" t="str">
        <f>IF($B59="","",ROUND(IFERROR(SUMIFS('Data Sorting'!$C:$C,'Data Sorting'!$A:$A,$B59,'Data Sorting'!$B:$B,TRIM(C$10)),0),0))</f>
        <v/>
      </c>
      <c r="D59" s="325" t="str">
        <f t="shared" si="6"/>
        <v/>
      </c>
      <c r="E59" s="220"/>
      <c r="F59" s="484" t="str">
        <f t="shared" si="7"/>
        <v/>
      </c>
      <c r="G59" s="84" t="str">
        <f>IF($B59="","",ROUND(Structure_Ex!I59,0))</f>
        <v/>
      </c>
      <c r="H59" s="220"/>
      <c r="I59" s="325" t="str">
        <f>IF($B59="","",ROUND(IFERROR(SUMIFS('Data Sorting'!$C:$C,'Data Sorting'!$A:$A,$B59,'Data Sorting'!$B:$B,TRIM(I$10)),0),0))</f>
        <v/>
      </c>
      <c r="J59" s="84" t="str">
        <f>IF($B59="","",ROUND(Removals!$F58,0))</f>
        <v/>
      </c>
      <c r="K59" s="84" t="str">
        <f>IF($B59="","",ROUND(Removals!$K58,0))</f>
        <v/>
      </c>
      <c r="L59" s="325" t="str">
        <f>IF($B59="","",ROUND(IFERROR(SUMIFS('Data Sorting'!$C:$C,'Data Sorting'!$A:$A,$B59,'Data Sorting'!$B:$B,TRIM(L$10)),0),0))</f>
        <v/>
      </c>
      <c r="M59" s="84" t="str">
        <f>IF(B59="","",_xlfn.XLOOKUP(B59,'Manual Inputs'!$G$4:$G$53,'Manual Inputs'!$H$4:$H$53))</f>
        <v/>
      </c>
      <c r="N59" s="228" t="str">
        <f t="shared" si="8"/>
        <v/>
      </c>
      <c r="O59" s="325" t="str">
        <f>IF($B59="","",ROUND(IFERROR(SUMIFS('Data Sorting'!$C:$C,'Data Sorting'!$A:$A,$B59,'Data Sorting'!$B:$B,TRIM(O$10)),0),0))</f>
        <v/>
      </c>
      <c r="P59" s="84" t="str">
        <f t="shared" si="2"/>
        <v/>
      </c>
      <c r="Q59" s="220"/>
      <c r="R59" s="227" t="str">
        <f t="shared" si="9"/>
        <v/>
      </c>
      <c r="S59" s="325" t="str">
        <f>IF($B59="","",ROUND(IFERROR(SUMIFS('Data Sorting'!$C:$C,'Data Sorting'!$A:$A,$B59,'Data Sorting'!$B:$B,TRIM(S$10)),0),0))</f>
        <v/>
      </c>
      <c r="T59" s="84" t="str">
        <f>IF($B59="","",ROUND(Backfill!H59,0))</f>
        <v/>
      </c>
      <c r="U59" s="325" t="str">
        <f>IF($B59="","",ROUND(IFERROR(SUMIFS('Data Sorting'!$C:$C,'Data Sorting'!$A:$A,$B59,'Data Sorting'!$B:$B,TRIM(U$10)),0),0))</f>
        <v/>
      </c>
      <c r="V59" s="325" t="str">
        <f>IF($B59="","",ROUND(IFERROR(SUMIFS('Data Sorting'!$C:$C,'Data Sorting'!$A:$A,$B59,'Data Sorting'!$B:$B,TRIM(V$10)),0),0))</f>
        <v/>
      </c>
      <c r="W59" s="325" t="str">
        <f>IF($B59="","",ROUND(IFERROR(SUMIFS('Data Sorting'!$C:$C,'Data Sorting'!$A:$A,$B59,'Data Sorting'!$B:$B,TRIM(W$10)),0),0))</f>
        <v/>
      </c>
      <c r="X59" s="325" t="str">
        <f>IF($B59="","",ROUND(IFERROR(SUMIFS('Data Sorting'!$C:$C,'Data Sorting'!$A:$A,$B59,'Data Sorting'!$B:$B,TRIM(X$10)),0),0))</f>
        <v/>
      </c>
      <c r="Y59" s="84" t="str">
        <f>IF($B59="","",ROUND(Backfill!R59,0))</f>
        <v/>
      </c>
      <c r="Z59" s="84" t="str">
        <f>IF($B59="","",ROUND(Backfill!U59,0))</f>
        <v/>
      </c>
      <c r="AA59" s="84" t="str">
        <f>IF($B59="","",ROUND(Removals!$G58,0))</f>
        <v/>
      </c>
      <c r="AB59" s="84" t="str">
        <f>IF($B59="","",ROUND(Removals!$L58,0))</f>
        <v/>
      </c>
      <c r="AC59" s="325" t="str">
        <f>IF($B59="","",ROUND(IFERROR(SUMIFS('Data Sorting'!$C:$C,'Data Sorting'!$A:$A,$B59,'Data Sorting'!$B:$B,TRIM(AC$10)),0),0))</f>
        <v/>
      </c>
      <c r="AD59" s="548" t="str">
        <f>IF($B59="","",ROUND(IFERROR(SUMIFS('Data Sorting'!$C:$C,'Data Sorting'!$A:$A,$B59,'Data Sorting'!$B:$B,TRIM(AD$10)),0),0))</f>
        <v/>
      </c>
      <c r="AE59" s="548" t="str">
        <f>IF($B59="","",ROUND(IFERROR(SUMIFS('Data Sorting'!$C:$C,'Data Sorting'!$A:$A,$B59,'Data Sorting'!$B:$B,TRIM(AE$10)),0),0))</f>
        <v/>
      </c>
      <c r="AF59" s="548" t="str">
        <f>IF($B59="","",ROUND(IFERROR(SUMIFS('Data Sorting'!$C:$C,'Data Sorting'!$A:$A,$B59,'Data Sorting'!$B:$B,TRIM(AF$10)),0),0))</f>
        <v/>
      </c>
      <c r="AG59" s="548" t="str">
        <f>IF($B59="","",ROUND(IFERROR(SUMIFS('Data Sorting'!$C:$C,'Data Sorting'!$A:$A,$B59,'Data Sorting'!$B:$B,TRIM(AG$10)),0),0))</f>
        <v/>
      </c>
      <c r="AH59" s="548" t="str">
        <f>IF($B59="","",ROUND(IFERROR(SUMIFS('Data Sorting'!$C:$C,'Data Sorting'!$A:$A,$B59,'Data Sorting'!$B:$B,TRIM(AH$10)),0),0))</f>
        <v/>
      </c>
      <c r="AI59" s="221" t="str">
        <f t="shared" si="10"/>
        <v/>
      </c>
      <c r="AJ59" s="221" t="str">
        <f t="shared" si="3"/>
        <v/>
      </c>
      <c r="AK59" s="221" t="str">
        <f t="shared" si="4"/>
        <v/>
      </c>
      <c r="AL59" s="221" t="str">
        <f t="shared" si="11"/>
        <v/>
      </c>
      <c r="AM59" s="221" t="str">
        <f t="shared" si="5"/>
        <v/>
      </c>
      <c r="AN59" s="84">
        <v>0.9</v>
      </c>
      <c r="AO59" s="221" t="str">
        <f t="shared" si="12"/>
        <v/>
      </c>
      <c r="AP59" s="325" t="str">
        <f t="shared" si="13"/>
        <v xml:space="preserve"> </v>
      </c>
    </row>
    <row r="60" spans="2:42" x14ac:dyDescent="0.25">
      <c r="B60" s="218" t="str">
        <f>IF('Manual Inputs'!D52&lt;&gt;"",'Manual Inputs'!D52,"")</f>
        <v/>
      </c>
      <c r="C60" s="325" t="str">
        <f>IF($B60="","",ROUND(IFERROR(SUMIFS('Data Sorting'!$C:$C,'Data Sorting'!$A:$A,$B60,'Data Sorting'!$B:$B,TRIM(C$10)),0),0))</f>
        <v/>
      </c>
      <c r="D60" s="325" t="str">
        <f t="shared" si="6"/>
        <v/>
      </c>
      <c r="E60" s="220"/>
      <c r="F60" s="484" t="str">
        <f t="shared" si="7"/>
        <v/>
      </c>
      <c r="G60" s="84" t="str">
        <f>IF($B60="","",ROUND(Structure_Ex!I60,0))</f>
        <v/>
      </c>
      <c r="H60" s="220"/>
      <c r="I60" s="325" t="str">
        <f>IF($B60="","",ROUND(IFERROR(SUMIFS('Data Sorting'!$C:$C,'Data Sorting'!$A:$A,$B60,'Data Sorting'!$B:$B,TRIM(I$10)),0),0))</f>
        <v/>
      </c>
      <c r="J60" s="84" t="str">
        <f>IF($B60="","",ROUND(Removals!$F59,0))</f>
        <v/>
      </c>
      <c r="K60" s="84" t="str">
        <f>IF($B60="","",ROUND(Removals!$K59,0))</f>
        <v/>
      </c>
      <c r="L60" s="325" t="str">
        <f>IF($B60="","",ROUND(IFERROR(SUMIFS('Data Sorting'!$C:$C,'Data Sorting'!$A:$A,$B60,'Data Sorting'!$B:$B,TRIM(L$10)),0),0))</f>
        <v/>
      </c>
      <c r="M60" s="84" t="str">
        <f>IF(B60="","",_xlfn.XLOOKUP(B60,'Manual Inputs'!$G$4:$G$53,'Manual Inputs'!$H$4:$H$53))</f>
        <v/>
      </c>
      <c r="N60" s="228" t="str">
        <f t="shared" si="8"/>
        <v/>
      </c>
      <c r="O60" s="325" t="str">
        <f>IF($B60="","",ROUND(IFERROR(SUMIFS('Data Sorting'!$C:$C,'Data Sorting'!$A:$A,$B60,'Data Sorting'!$B:$B,TRIM(O$10)),0),0))</f>
        <v/>
      </c>
      <c r="P60" s="84" t="str">
        <f t="shared" si="2"/>
        <v/>
      </c>
      <c r="Q60" s="220"/>
      <c r="R60" s="227" t="str">
        <f t="shared" si="9"/>
        <v/>
      </c>
      <c r="S60" s="325" t="str">
        <f>IF($B60="","",ROUND(IFERROR(SUMIFS('Data Sorting'!$C:$C,'Data Sorting'!$A:$A,$B60,'Data Sorting'!$B:$B,TRIM(S$10)),0),0))</f>
        <v/>
      </c>
      <c r="T60" s="84" t="str">
        <f>IF($B60="","",ROUND(Backfill!H60,0))</f>
        <v/>
      </c>
      <c r="U60" s="325" t="str">
        <f>IF($B60="","",ROUND(IFERROR(SUMIFS('Data Sorting'!$C:$C,'Data Sorting'!$A:$A,$B60,'Data Sorting'!$B:$B,TRIM(U$10)),0),0))</f>
        <v/>
      </c>
      <c r="V60" s="325" t="str">
        <f>IF($B60="","",ROUND(IFERROR(SUMIFS('Data Sorting'!$C:$C,'Data Sorting'!$A:$A,$B60,'Data Sorting'!$B:$B,TRIM(V$10)),0),0))</f>
        <v/>
      </c>
      <c r="W60" s="325" t="str">
        <f>IF($B60="","",ROUND(IFERROR(SUMIFS('Data Sorting'!$C:$C,'Data Sorting'!$A:$A,$B60,'Data Sorting'!$B:$B,TRIM(W$10)),0),0))</f>
        <v/>
      </c>
      <c r="X60" s="325" t="str">
        <f>IF($B60="","",ROUND(IFERROR(SUMIFS('Data Sorting'!$C:$C,'Data Sorting'!$A:$A,$B60,'Data Sorting'!$B:$B,TRIM(X$10)),0),0))</f>
        <v/>
      </c>
      <c r="Y60" s="84" t="str">
        <f>IF($B60="","",ROUND(Backfill!R60,0))</f>
        <v/>
      </c>
      <c r="Z60" s="84" t="str">
        <f>IF($B60="","",ROUND(Backfill!U60,0))</f>
        <v/>
      </c>
      <c r="AA60" s="84" t="str">
        <f>IF($B60="","",ROUND(Removals!$G59,0))</f>
        <v/>
      </c>
      <c r="AB60" s="84" t="str">
        <f>IF($B60="","",ROUND(Removals!$L59,0))</f>
        <v/>
      </c>
      <c r="AC60" s="325" t="str">
        <f>IF($B60="","",ROUND(IFERROR(SUMIFS('Data Sorting'!$C:$C,'Data Sorting'!$A:$A,$B60,'Data Sorting'!$B:$B,TRIM(AC$10)),0),0))</f>
        <v/>
      </c>
      <c r="AD60" s="548" t="str">
        <f>IF($B60="","",ROUND(IFERROR(SUMIFS('Data Sorting'!$C:$C,'Data Sorting'!$A:$A,$B60,'Data Sorting'!$B:$B,TRIM(AD$10)),0),0))</f>
        <v/>
      </c>
      <c r="AE60" s="548" t="str">
        <f>IF($B60="","",ROUND(IFERROR(SUMIFS('Data Sorting'!$C:$C,'Data Sorting'!$A:$A,$B60,'Data Sorting'!$B:$B,TRIM(AE$10)),0),0))</f>
        <v/>
      </c>
      <c r="AF60" s="548" t="str">
        <f>IF($B60="","",ROUND(IFERROR(SUMIFS('Data Sorting'!$C:$C,'Data Sorting'!$A:$A,$B60,'Data Sorting'!$B:$B,TRIM(AF$10)),0),0))</f>
        <v/>
      </c>
      <c r="AG60" s="548" t="str">
        <f>IF($B60="","",ROUND(IFERROR(SUMIFS('Data Sorting'!$C:$C,'Data Sorting'!$A:$A,$B60,'Data Sorting'!$B:$B,TRIM(AG$10)),0),0))</f>
        <v/>
      </c>
      <c r="AH60" s="548" t="str">
        <f>IF($B60="","",ROUND(IFERROR(SUMIFS('Data Sorting'!$C:$C,'Data Sorting'!$A:$A,$B60,'Data Sorting'!$B:$B,TRIM(AH$10)),0),0))</f>
        <v/>
      </c>
      <c r="AI60" s="221" t="str">
        <f t="shared" si="10"/>
        <v/>
      </c>
      <c r="AJ60" s="221" t="str">
        <f t="shared" si="3"/>
        <v/>
      </c>
      <c r="AK60" s="221" t="str">
        <f t="shared" si="4"/>
        <v/>
      </c>
      <c r="AL60" s="221" t="str">
        <f t="shared" si="11"/>
        <v/>
      </c>
      <c r="AM60" s="221" t="str">
        <f t="shared" si="5"/>
        <v/>
      </c>
      <c r="AN60" s="84">
        <v>0.9</v>
      </c>
      <c r="AO60" s="221" t="str">
        <f t="shared" si="12"/>
        <v/>
      </c>
      <c r="AP60" s="325" t="str">
        <f t="shared" si="13"/>
        <v xml:space="preserve"> </v>
      </c>
    </row>
    <row r="61" spans="2:42" x14ac:dyDescent="0.25">
      <c r="B61" s="218" t="str">
        <f>IF('Manual Inputs'!D53&lt;&gt;"",'Manual Inputs'!D53,"")</f>
        <v/>
      </c>
      <c r="C61" s="325" t="str">
        <f>IF($B61="","",ROUND(IFERROR(SUMIFS('Data Sorting'!$C:$C,'Data Sorting'!$A:$A,$B61,'Data Sorting'!$B:$B,TRIM(C$10)),0),0))</f>
        <v/>
      </c>
      <c r="D61" s="325" t="str">
        <f t="shared" si="6"/>
        <v/>
      </c>
      <c r="E61" s="220"/>
      <c r="F61" s="484" t="str">
        <f t="shared" si="7"/>
        <v/>
      </c>
      <c r="G61" s="84" t="str">
        <f>IF($B61="","",ROUND(Structure_Ex!I61,0))</f>
        <v/>
      </c>
      <c r="H61" s="220"/>
      <c r="I61" s="325" t="str">
        <f>IF($B61="","",ROUND(IFERROR(SUMIFS('Data Sorting'!$C:$C,'Data Sorting'!$A:$A,$B61,'Data Sorting'!$B:$B,TRIM(I$10)),0),0))</f>
        <v/>
      </c>
      <c r="J61" s="84" t="str">
        <f>IF($B61="","",ROUND(Removals!$F60,0))</f>
        <v/>
      </c>
      <c r="K61" s="84" t="str">
        <f>IF($B61="","",ROUND(Removals!$K60,0))</f>
        <v/>
      </c>
      <c r="L61" s="325" t="str">
        <f>IF($B61="","",ROUND(IFERROR(SUMIFS('Data Sorting'!$C:$C,'Data Sorting'!$A:$A,$B61,'Data Sorting'!$B:$B,TRIM(L$10)),0),0))</f>
        <v/>
      </c>
      <c r="M61" s="84" t="str">
        <f>IF(B61="","",_xlfn.XLOOKUP(B61,'Manual Inputs'!$G$4:$G$53,'Manual Inputs'!$H$4:$H$53))</f>
        <v/>
      </c>
      <c r="N61" s="228" t="str">
        <f t="shared" si="8"/>
        <v/>
      </c>
      <c r="O61" s="325" t="str">
        <f>IF($B61="","",ROUND(IFERROR(SUMIFS('Data Sorting'!$C:$C,'Data Sorting'!$A:$A,$B61,'Data Sorting'!$B:$B,TRIM(O$10)),0),0))</f>
        <v/>
      </c>
      <c r="P61" s="84" t="str">
        <f t="shared" si="2"/>
        <v/>
      </c>
      <c r="Q61" s="220"/>
      <c r="R61" s="227" t="str">
        <f t="shared" si="9"/>
        <v/>
      </c>
      <c r="S61" s="325" t="str">
        <f>IF($B61="","",ROUND(IFERROR(SUMIFS('Data Sorting'!$C:$C,'Data Sorting'!$A:$A,$B61,'Data Sorting'!$B:$B,TRIM(S$10)),0),0))</f>
        <v/>
      </c>
      <c r="T61" s="84" t="str">
        <f>IF($B61="","",ROUND(Backfill!H61,0))</f>
        <v/>
      </c>
      <c r="U61" s="325" t="str">
        <f>IF($B61="","",ROUND(IFERROR(SUMIFS('Data Sorting'!$C:$C,'Data Sorting'!$A:$A,$B61,'Data Sorting'!$B:$B,TRIM(U$10)),0),0))</f>
        <v/>
      </c>
      <c r="V61" s="325" t="str">
        <f>IF($B61="","",ROUND(IFERROR(SUMIFS('Data Sorting'!$C:$C,'Data Sorting'!$A:$A,$B61,'Data Sorting'!$B:$B,TRIM(V$10)),0),0))</f>
        <v/>
      </c>
      <c r="W61" s="325" t="str">
        <f>IF($B61="","",ROUND(IFERROR(SUMIFS('Data Sorting'!$C:$C,'Data Sorting'!$A:$A,$B61,'Data Sorting'!$B:$B,TRIM(W$10)),0),0))</f>
        <v/>
      </c>
      <c r="X61" s="325" t="str">
        <f>IF($B61="","",ROUND(IFERROR(SUMIFS('Data Sorting'!$C:$C,'Data Sorting'!$A:$A,$B61,'Data Sorting'!$B:$B,TRIM(X$10)),0),0))</f>
        <v/>
      </c>
      <c r="Y61" s="84" t="str">
        <f>IF($B61="","",ROUND(Backfill!R61,0))</f>
        <v/>
      </c>
      <c r="Z61" s="84" t="str">
        <f>IF($B61="","",ROUND(Backfill!U61,0))</f>
        <v/>
      </c>
      <c r="AA61" s="84" t="str">
        <f>IF($B61="","",ROUND(Removals!$G60,0))</f>
        <v/>
      </c>
      <c r="AB61" s="84" t="str">
        <f>IF($B61="","",ROUND(Removals!$L60,0))</f>
        <v/>
      </c>
      <c r="AC61" s="325" t="str">
        <f>IF($B61="","",ROUND(IFERROR(SUMIFS('Data Sorting'!$C:$C,'Data Sorting'!$A:$A,$B61,'Data Sorting'!$B:$B,TRIM(AC$10)),0),0))</f>
        <v/>
      </c>
      <c r="AD61" s="548" t="str">
        <f>IF($B61="","",ROUND(IFERROR(SUMIFS('Data Sorting'!$C:$C,'Data Sorting'!$A:$A,$B61,'Data Sorting'!$B:$B,TRIM(AD$10)),0),0))</f>
        <v/>
      </c>
      <c r="AE61" s="548" t="str">
        <f>IF($B61="","",ROUND(IFERROR(SUMIFS('Data Sorting'!$C:$C,'Data Sorting'!$A:$A,$B61,'Data Sorting'!$B:$B,TRIM(AE$10)),0),0))</f>
        <v/>
      </c>
      <c r="AF61" s="548" t="str">
        <f>IF($B61="","",ROUND(IFERROR(SUMIFS('Data Sorting'!$C:$C,'Data Sorting'!$A:$A,$B61,'Data Sorting'!$B:$B,TRIM(AF$10)),0),0))</f>
        <v/>
      </c>
      <c r="AG61" s="548" t="str">
        <f>IF($B61="","",ROUND(IFERROR(SUMIFS('Data Sorting'!$C:$C,'Data Sorting'!$A:$A,$B61,'Data Sorting'!$B:$B,TRIM(AG$10)),0),0))</f>
        <v/>
      </c>
      <c r="AH61" s="548" t="str">
        <f>IF($B61="","",ROUND(IFERROR(SUMIFS('Data Sorting'!$C:$C,'Data Sorting'!$A:$A,$B61,'Data Sorting'!$B:$B,TRIM(AH$10)),0),0))</f>
        <v/>
      </c>
      <c r="AI61" s="221" t="str">
        <f t="shared" si="10"/>
        <v/>
      </c>
      <c r="AJ61" s="221" t="str">
        <f t="shared" si="3"/>
        <v/>
      </c>
      <c r="AK61" s="221" t="str">
        <f t="shared" si="4"/>
        <v/>
      </c>
      <c r="AL61" s="221" t="str">
        <f t="shared" si="11"/>
        <v/>
      </c>
      <c r="AM61" s="221" t="str">
        <f t="shared" si="5"/>
        <v/>
      </c>
      <c r="AN61" s="84">
        <v>0.9</v>
      </c>
      <c r="AO61" s="221" t="str">
        <f t="shared" si="12"/>
        <v/>
      </c>
      <c r="AP61" s="325" t="str">
        <f t="shared" si="13"/>
        <v xml:space="preserve"> </v>
      </c>
    </row>
    <row r="62" spans="2:42" s="82" customFormat="1" x14ac:dyDescent="0.25">
      <c r="B62" s="223"/>
      <c r="C62" s="223"/>
      <c r="D62" s="223"/>
      <c r="E62" s="224"/>
      <c r="F62" s="225"/>
      <c r="G62" s="223"/>
      <c r="H62" s="224"/>
      <c r="I62" s="223"/>
      <c r="J62" s="223"/>
      <c r="K62" s="223"/>
      <c r="L62" s="223"/>
      <c r="M62" s="223"/>
      <c r="N62" s="226"/>
      <c r="O62" s="223"/>
      <c r="P62" s="223"/>
      <c r="Q62" s="224"/>
      <c r="R62" s="225"/>
      <c r="S62" s="223"/>
      <c r="T62" s="223"/>
      <c r="U62" s="223"/>
      <c r="V62" s="223"/>
      <c r="W62" s="223"/>
      <c r="X62" s="223"/>
      <c r="Y62" s="223"/>
      <c r="Z62" s="223"/>
      <c r="AA62" s="223"/>
      <c r="AB62" s="223"/>
      <c r="AC62" s="223"/>
      <c r="AD62" s="224"/>
      <c r="AE62" s="224"/>
      <c r="AF62" s="224"/>
      <c r="AG62" s="224"/>
      <c r="AH62" s="224"/>
      <c r="AI62" s="223"/>
      <c r="AJ62" s="223"/>
      <c r="AK62" s="223"/>
      <c r="AL62" s="223"/>
      <c r="AM62" s="223"/>
      <c r="AN62" s="223"/>
      <c r="AO62" s="223"/>
      <c r="AP62" s="223"/>
    </row>
  </sheetData>
  <mergeCells count="15">
    <mergeCell ref="S8:AH8"/>
    <mergeCell ref="M8:M10"/>
    <mergeCell ref="N8:N10"/>
    <mergeCell ref="C8:E8"/>
    <mergeCell ref="G8:I8"/>
    <mergeCell ref="J8:L8"/>
    <mergeCell ref="O8:R8"/>
    <mergeCell ref="AN8:AN9"/>
    <mergeCell ref="AO8:AO9"/>
    <mergeCell ref="AP8:AP9"/>
    <mergeCell ref="AI8:AI9"/>
    <mergeCell ref="AJ8:AJ9"/>
    <mergeCell ref="AK8:AK9"/>
    <mergeCell ref="AL8:AL9"/>
    <mergeCell ref="AM8:AM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41206-60FE-411E-B720-279CA4EC79A9}">
  <sheetPr codeName="Sheet17"/>
  <dimension ref="A1:Q61"/>
  <sheetViews>
    <sheetView workbookViewId="0">
      <selection activeCell="I19" sqref="I19"/>
    </sheetView>
  </sheetViews>
  <sheetFormatPr defaultRowHeight="15" x14ac:dyDescent="0.25"/>
  <cols>
    <col min="2" max="2" width="11.42578125" style="525" customWidth="1"/>
    <col min="3" max="3" width="20" customWidth="1"/>
    <col min="4" max="4" width="29.5703125" customWidth="1"/>
    <col min="5" max="5" width="14" customWidth="1"/>
    <col min="6" max="6" width="13.85546875" customWidth="1"/>
    <col min="7" max="7" width="19.5703125" customWidth="1"/>
    <col min="8" max="8" width="18.140625" customWidth="1"/>
    <col min="9" max="9" width="27" customWidth="1"/>
    <col min="10" max="10" width="13.85546875" customWidth="1"/>
    <col min="11" max="11" width="13.140625" customWidth="1"/>
    <col min="12" max="12" width="18.7109375" bestFit="1" customWidth="1"/>
  </cols>
  <sheetData>
    <row r="1" spans="1:17" s="528" customFormat="1" x14ac:dyDescent="0.25">
      <c r="B1" s="525"/>
    </row>
    <row r="2" spans="1:17" s="528" customFormat="1" ht="30.75" thickBot="1" x14ac:dyDescent="0.3">
      <c r="B2" s="532"/>
      <c r="C2" s="554" t="s">
        <v>290</v>
      </c>
      <c r="D2" s="554" t="s">
        <v>291</v>
      </c>
      <c r="E2" s="554" t="s">
        <v>292</v>
      </c>
      <c r="H2" s="554" t="s">
        <v>293</v>
      </c>
      <c r="I2" s="554" t="s">
        <v>180</v>
      </c>
      <c r="J2" s="554" t="s">
        <v>294</v>
      </c>
    </row>
    <row r="3" spans="1:17" s="528" customFormat="1" ht="15.75" thickTop="1" x14ac:dyDescent="0.25">
      <c r="B3" s="550" t="s">
        <v>289</v>
      </c>
      <c r="C3" s="551">
        <f>SUMIFS('Data Sorting'!$C:$C,'Data Sorting'!$A:$A,"End of Project",'Data Sorting'!$B:$B,C2)</f>
        <v>0</v>
      </c>
      <c r="D3" s="551">
        <f>SUMIFS('Data Sorting'!$C:$C,'Data Sorting'!$A:$A,"End of Project",'Data Sorting'!$B:$B,D2)</f>
        <v>0</v>
      </c>
      <c r="E3" s="551">
        <f>SUMIFS('Data Sorting'!$C:$C,'Data Sorting'!$A:$A,"End of Project",'Data Sorting'!$B:$B,E2)</f>
        <v>0</v>
      </c>
      <c r="H3" s="551">
        <f>SUMIFS('Data Sorting'!$C:$C,'Data Sorting'!$A:$A,"End of Project",'Data Sorting'!$B:$B,H2)</f>
        <v>0</v>
      </c>
      <c r="I3" s="551">
        <f>SUMIFS('Data Sorting'!$C:$C,'Data Sorting'!$A:$A,"End of Project",'Data Sorting'!$B:$B,I2)</f>
        <v>0</v>
      </c>
      <c r="J3" s="551">
        <f>SUMIFS('Data Sorting'!$C:$C,'Data Sorting'!$A:$A,"End of Project",'Data Sorting'!$B:$B,J2)</f>
        <v>0</v>
      </c>
    </row>
    <row r="4" spans="1:17" s="528" customFormat="1" x14ac:dyDescent="0.25">
      <c r="B4" s="550" t="s">
        <v>288</v>
      </c>
      <c r="C4" s="552">
        <f>C7-C3</f>
        <v>0</v>
      </c>
      <c r="D4" s="552">
        <f t="shared" ref="D4:E4" si="0">D7-D3</f>
        <v>0</v>
      </c>
      <c r="E4" s="552">
        <f t="shared" si="0"/>
        <v>0</v>
      </c>
      <c r="H4" s="552">
        <f t="shared" ref="H4:J4" si="1">H7-H3</f>
        <v>0</v>
      </c>
      <c r="I4" s="552">
        <f t="shared" si="1"/>
        <v>0</v>
      </c>
      <c r="J4" s="552">
        <f t="shared" si="1"/>
        <v>0</v>
      </c>
    </row>
    <row r="5" spans="1:17" s="528" customFormat="1" x14ac:dyDescent="0.25">
      <c r="B5" s="550" t="s">
        <v>286</v>
      </c>
      <c r="C5" s="553" t="str">
        <f>IFERROR(C4/C7,"N.A.")</f>
        <v>N.A.</v>
      </c>
      <c r="D5" s="553" t="str">
        <f t="shared" ref="D5:E5" si="2">IFERROR(D4/D7,"N.A.")</f>
        <v>N.A.</v>
      </c>
      <c r="E5" s="553" t="str">
        <f t="shared" si="2"/>
        <v>N.A.</v>
      </c>
      <c r="H5" s="553" t="str">
        <f t="shared" ref="H5:J5" si="3">IFERROR(H4/H7,"N.A.")</f>
        <v>N.A.</v>
      </c>
      <c r="I5" s="553" t="str">
        <f t="shared" si="3"/>
        <v>N.A.</v>
      </c>
      <c r="J5" s="553" t="str">
        <f t="shared" si="3"/>
        <v>N.A.</v>
      </c>
    </row>
    <row r="6" spans="1:17" ht="15.75" thickBot="1" x14ac:dyDescent="0.3"/>
    <row r="7" spans="1:17" s="211" customFormat="1" ht="16.5" thickTop="1" thickBot="1" x14ac:dyDescent="0.3">
      <c r="A7" s="210"/>
      <c r="B7" s="526" t="s">
        <v>0</v>
      </c>
      <c r="C7" s="209">
        <f>SUM(C11:C60)</f>
        <v>0</v>
      </c>
      <c r="D7" s="209">
        <f t="shared" ref="D7:L7" si="4">SUM(D11:D60)</f>
        <v>0</v>
      </c>
      <c r="E7" s="209">
        <f t="shared" si="4"/>
        <v>0</v>
      </c>
      <c r="F7" s="209">
        <f t="shared" si="4"/>
        <v>0</v>
      </c>
      <c r="G7" s="209">
        <f t="shared" si="4"/>
        <v>0</v>
      </c>
      <c r="H7" s="209">
        <f t="shared" si="4"/>
        <v>0</v>
      </c>
      <c r="I7" s="209">
        <f t="shared" si="4"/>
        <v>0</v>
      </c>
      <c r="J7" s="209">
        <f t="shared" si="4"/>
        <v>0</v>
      </c>
      <c r="K7" s="209">
        <f t="shared" si="4"/>
        <v>0</v>
      </c>
      <c r="L7" s="209">
        <f t="shared" si="4"/>
        <v>0</v>
      </c>
      <c r="M7" s="209"/>
      <c r="N7" s="209"/>
      <c r="O7" s="209"/>
      <c r="P7" s="209"/>
      <c r="Q7" s="209"/>
    </row>
    <row r="8" spans="1:17" s="84" customFormat="1" ht="16.5" thickTop="1" thickBot="1" x14ac:dyDescent="0.3">
      <c r="B8" s="506"/>
      <c r="C8" s="513" t="s">
        <v>141</v>
      </c>
      <c r="D8" s="513" t="s">
        <v>142</v>
      </c>
      <c r="E8" s="513" t="s">
        <v>40</v>
      </c>
      <c r="F8" s="479"/>
      <c r="G8" s="479"/>
      <c r="H8" s="513" t="s">
        <v>140</v>
      </c>
      <c r="I8" s="513" t="s">
        <v>143</v>
      </c>
      <c r="J8" s="513" t="s">
        <v>40</v>
      </c>
      <c r="K8" s="479"/>
      <c r="L8" s="479"/>
    </row>
    <row r="9" spans="1:17" s="241" customFormat="1" ht="30" x14ac:dyDescent="0.25">
      <c r="B9" s="507" t="s">
        <v>139</v>
      </c>
      <c r="C9" s="514" t="s">
        <v>177</v>
      </c>
      <c r="D9" s="512" t="s">
        <v>179</v>
      </c>
      <c r="E9" s="512" t="s">
        <v>178</v>
      </c>
      <c r="F9" s="510" t="s">
        <v>141</v>
      </c>
      <c r="G9" s="510" t="s">
        <v>142</v>
      </c>
      <c r="H9" s="512" t="s">
        <v>175</v>
      </c>
      <c r="I9" s="512" t="s">
        <v>180</v>
      </c>
      <c r="J9" s="512" t="s">
        <v>294</v>
      </c>
      <c r="K9" s="510" t="s">
        <v>140</v>
      </c>
      <c r="L9" s="510" t="s">
        <v>143</v>
      </c>
    </row>
    <row r="10" spans="1:17" s="241" customFormat="1" x14ac:dyDescent="0.25">
      <c r="B10" s="501" t="str">
        <f>IF('Manual Inputs'!D3&lt;&gt;"",'Manual Inputs'!D3,"")</f>
        <v/>
      </c>
      <c r="C10" s="485"/>
      <c r="D10" s="485"/>
      <c r="E10" s="485"/>
      <c r="F10" s="485"/>
      <c r="G10" s="485"/>
      <c r="H10" s="485"/>
      <c r="I10" s="485"/>
      <c r="J10" s="485"/>
      <c r="K10" s="485"/>
      <c r="L10" s="486"/>
    </row>
    <row r="11" spans="1:17" x14ac:dyDescent="0.25">
      <c r="B11" s="503" t="str">
        <f>IF('Manual Inputs'!D4&lt;&gt;"",'Manual Inputs'!D4,"")</f>
        <v/>
      </c>
      <c r="C11" s="487" t="str">
        <f>IF($B11="","",IFERROR(SUMIFS('Data Sorting'!$C:$C,'Data Sorting'!$A:$A,$B11,'Data Sorting'!$B:$B,TRIM(C$9)),0))</f>
        <v/>
      </c>
      <c r="D11" s="487" t="str">
        <f>IF($B11="","",IFERROR(SUMIFS('Data Sorting'!$C:$C,'Data Sorting'!$A:$A,$B11,'Data Sorting'!$B:$B,TRIM(D$9)),0))</f>
        <v/>
      </c>
      <c r="E11" s="487" t="str">
        <f>IF($B11="","",IFERROR(SUMIFS('Data Sorting'!$C:$C,'Data Sorting'!$A:$A,$B11,'Data Sorting'!$B:$B,TRIM(E$9)),0))</f>
        <v/>
      </c>
      <c r="F11" s="490" t="str">
        <f>IF(C11=0,(E11-D11),C11)</f>
        <v/>
      </c>
      <c r="G11" s="493">
        <f>IFERROR(IF(C11=0,E11,(E11-C11)),0)</f>
        <v>0</v>
      </c>
      <c r="H11" s="487" t="str">
        <f>IF($B11="","",IFERROR(SUMIFS('Data Sorting'!$C:$C,'Data Sorting'!$A:$A,$B11,'Data Sorting'!$B:$B,TRIM(H$9)),0))</f>
        <v/>
      </c>
      <c r="I11" s="487" t="str">
        <f>IF($B11="","",IFERROR(SUMIFS('Data Sorting'!$C:$C,'Data Sorting'!$A:$A,$B11,'Data Sorting'!$B:$B,TRIM(I$9)),0))</f>
        <v/>
      </c>
      <c r="J11" s="487" t="str">
        <f>IF($B11="","",IFERROR(SUMIFS('Data Sorting'!$C:$C,'Data Sorting'!$A:$A,$B11,'Data Sorting'!$B:$B,TRIM(J$9)),0))</f>
        <v/>
      </c>
      <c r="K11" s="490" t="str">
        <f>IF(H11=0,(J11-I11),H11)</f>
        <v/>
      </c>
      <c r="L11" s="493">
        <f>IFERROR(IF(H11=0,J11,(J11-H11)),0)</f>
        <v>0</v>
      </c>
    </row>
    <row r="12" spans="1:17" x14ac:dyDescent="0.25">
      <c r="B12" s="503" t="str">
        <f>IF('Manual Inputs'!D5&lt;&gt;"",'Manual Inputs'!D5,"")</f>
        <v/>
      </c>
      <c r="C12" s="327" t="str">
        <f>IF($B12="","",IFERROR(SUMIFS('Data Sorting'!$C:$C,'Data Sorting'!$A:$A,$B12,'Data Sorting'!$B:$B,TRIM(C$9)),0))</f>
        <v/>
      </c>
      <c r="D12" s="488" t="str">
        <f>IF($B12="","",IFERROR(SUMIFS('Data Sorting'!$C:$C,'Data Sorting'!$A:$A,$B12,'Data Sorting'!$B:$B,TRIM(D$9)),0))</f>
        <v/>
      </c>
      <c r="E12" s="488" t="str">
        <f>IF($B12="","",IFERROR(SUMIFS('Data Sorting'!$C:$C,'Data Sorting'!$A:$A,$B12,'Data Sorting'!$B:$B,TRIM(E$9)),0))</f>
        <v/>
      </c>
      <c r="F12" s="491" t="str">
        <f>IF(C12=0,(E12-D12),C12)</f>
        <v/>
      </c>
      <c r="G12" s="479">
        <f t="shared" ref="G12:G60" si="5">IFERROR(IF(C12=0,E12,(E12-C12)),0)</f>
        <v>0</v>
      </c>
      <c r="H12" s="488" t="str">
        <f>IF($B12="","",IFERROR(SUMIFS('Data Sorting'!$C:$C,'Data Sorting'!$A:$A,$B12,'Data Sorting'!$B:$B,TRIM(H$9)),0))</f>
        <v/>
      </c>
      <c r="I12" s="488" t="str">
        <f>IF($B12="","",IFERROR(SUMIFS('Data Sorting'!$C:$C,'Data Sorting'!$A:$A,$B12,'Data Sorting'!$B:$B,TRIM(I$9)),0))</f>
        <v/>
      </c>
      <c r="J12" s="488" t="str">
        <f>IF($B12="","",IFERROR(SUMIFS('Data Sorting'!$C:$C,'Data Sorting'!$A:$A,$B12,'Data Sorting'!$B:$B,TRIM(J$9)),0))</f>
        <v/>
      </c>
      <c r="K12" s="491" t="str">
        <f t="shared" ref="K12:K60" si="6">IF(H12=0,(J12-I12),H12)</f>
        <v/>
      </c>
      <c r="L12" s="479">
        <f t="shared" ref="L12:L60" si="7">IFERROR(IF(H12=0,J12,(J12-H12)),0)</f>
        <v>0</v>
      </c>
    </row>
    <row r="13" spans="1:17" x14ac:dyDescent="0.25">
      <c r="B13" s="503" t="str">
        <f>IF('Manual Inputs'!D6&lt;&gt;"",'Manual Inputs'!D6,"")</f>
        <v/>
      </c>
      <c r="C13" s="327" t="str">
        <f>IF($B13="","",IFERROR(SUMIFS('Data Sorting'!$C:$C,'Data Sorting'!$A:$A,$B13,'Data Sorting'!$B:$B,TRIM(C$9)),0))</f>
        <v/>
      </c>
      <c r="D13" s="488" t="str">
        <f>IF($B13="","",IFERROR(SUMIFS('Data Sorting'!$C:$C,'Data Sorting'!$A:$A,$B13,'Data Sorting'!$B:$B,TRIM(D$9)),0))</f>
        <v/>
      </c>
      <c r="E13" s="488" t="str">
        <f>IF($B13="","",IFERROR(SUMIFS('Data Sorting'!$C:$C,'Data Sorting'!$A:$A,$B13,'Data Sorting'!$B:$B,TRIM(E$9)),0))</f>
        <v/>
      </c>
      <c r="F13" s="491" t="str">
        <f t="shared" ref="F13:F60" si="8">IF(C13=0,(E13-D13),C13)</f>
        <v/>
      </c>
      <c r="G13" s="479">
        <f t="shared" si="5"/>
        <v>0</v>
      </c>
      <c r="H13" s="488" t="str">
        <f>IF($B13="","",IFERROR(SUMIFS('Data Sorting'!$C:$C,'Data Sorting'!$A:$A,$B13,'Data Sorting'!$B:$B,TRIM(H$9)),0))</f>
        <v/>
      </c>
      <c r="I13" s="488" t="str">
        <f>IF($B13="","",IFERROR(SUMIFS('Data Sorting'!$C:$C,'Data Sorting'!$A:$A,$B13,'Data Sorting'!$B:$B,TRIM(I$9)),0))</f>
        <v/>
      </c>
      <c r="J13" s="488" t="str">
        <f>IF($B13="","",IFERROR(SUMIFS('Data Sorting'!$C:$C,'Data Sorting'!$A:$A,$B13,'Data Sorting'!$B:$B,TRIM(J$9)),0))</f>
        <v/>
      </c>
      <c r="K13" s="491" t="str">
        <f t="shared" si="6"/>
        <v/>
      </c>
      <c r="L13" s="479">
        <f t="shared" si="7"/>
        <v>0</v>
      </c>
    </row>
    <row r="14" spans="1:17" x14ac:dyDescent="0.25">
      <c r="B14" s="503" t="str">
        <f>IF('Manual Inputs'!D7&lt;&gt;"",'Manual Inputs'!D7,"")</f>
        <v/>
      </c>
      <c r="C14" s="327" t="str">
        <f>IF($B14="","",IFERROR(SUMIFS('Data Sorting'!$C:$C,'Data Sorting'!$A:$A,$B14,'Data Sorting'!$B:$B,TRIM(C$9)),0))</f>
        <v/>
      </c>
      <c r="D14" s="488" t="str">
        <f>IF($B14="","",IFERROR(SUMIFS('Data Sorting'!$C:$C,'Data Sorting'!$A:$A,$B14,'Data Sorting'!$B:$B,TRIM(D$9)),0))</f>
        <v/>
      </c>
      <c r="E14" s="488" t="str">
        <f>IF($B14="","",IFERROR(SUMIFS('Data Sorting'!$C:$C,'Data Sorting'!$A:$A,$B14,'Data Sorting'!$B:$B,TRIM(E$9)),0))</f>
        <v/>
      </c>
      <c r="F14" s="491" t="str">
        <f t="shared" si="8"/>
        <v/>
      </c>
      <c r="G14" s="479">
        <f t="shared" si="5"/>
        <v>0</v>
      </c>
      <c r="H14" s="488" t="str">
        <f>IF($B14="","",IFERROR(SUMIFS('Data Sorting'!$C:$C,'Data Sorting'!$A:$A,$B14,'Data Sorting'!$B:$B,TRIM(H$9)),0))</f>
        <v/>
      </c>
      <c r="I14" s="488" t="str">
        <f>IF($B14="","",IFERROR(SUMIFS('Data Sorting'!$C:$C,'Data Sorting'!$A:$A,$B14,'Data Sorting'!$B:$B,TRIM(I$9)),0))</f>
        <v/>
      </c>
      <c r="J14" s="488" t="str">
        <f>IF($B14="","",IFERROR(SUMIFS('Data Sorting'!$C:$C,'Data Sorting'!$A:$A,$B14,'Data Sorting'!$B:$B,TRIM(J$9)),0))</f>
        <v/>
      </c>
      <c r="K14" s="491" t="str">
        <f t="shared" si="6"/>
        <v/>
      </c>
      <c r="L14" s="479">
        <f t="shared" si="7"/>
        <v>0</v>
      </c>
    </row>
    <row r="15" spans="1:17" x14ac:dyDescent="0.25">
      <c r="B15" s="503" t="str">
        <f>IF('Manual Inputs'!D8&lt;&gt;"",'Manual Inputs'!D8,"")</f>
        <v/>
      </c>
      <c r="C15" s="327" t="str">
        <f>IF($B15="","",IFERROR(SUMIFS('Data Sorting'!$C:$C,'Data Sorting'!$A:$A,$B15,'Data Sorting'!$B:$B,TRIM(C$9)),0))</f>
        <v/>
      </c>
      <c r="D15" s="488" t="str">
        <f>IF($B15="","",IFERROR(SUMIFS('Data Sorting'!$C:$C,'Data Sorting'!$A:$A,$B15,'Data Sorting'!$B:$B,TRIM(D$9)),0))</f>
        <v/>
      </c>
      <c r="E15" s="488" t="str">
        <f>IF($B15="","",IFERROR(SUMIFS('Data Sorting'!$C:$C,'Data Sorting'!$A:$A,$B15,'Data Sorting'!$B:$B,TRIM(E$9)),0))</f>
        <v/>
      </c>
      <c r="F15" s="491" t="str">
        <f t="shared" si="8"/>
        <v/>
      </c>
      <c r="G15" s="479">
        <f t="shared" si="5"/>
        <v>0</v>
      </c>
      <c r="H15" s="488" t="str">
        <f>IF($B15="","",IFERROR(SUMIFS('Data Sorting'!$C:$C,'Data Sorting'!$A:$A,$B15,'Data Sorting'!$B:$B,TRIM(H$9)),0))</f>
        <v/>
      </c>
      <c r="I15" s="488" t="str">
        <f>IF($B15="","",IFERROR(SUMIFS('Data Sorting'!$C:$C,'Data Sorting'!$A:$A,$B15,'Data Sorting'!$B:$B,TRIM(I$9)),0))</f>
        <v/>
      </c>
      <c r="J15" s="488" t="str">
        <f>IF($B15="","",IFERROR(SUMIFS('Data Sorting'!$C:$C,'Data Sorting'!$A:$A,$B15,'Data Sorting'!$B:$B,TRIM(J$9)),0))</f>
        <v/>
      </c>
      <c r="K15" s="491" t="str">
        <f t="shared" si="6"/>
        <v/>
      </c>
      <c r="L15" s="479">
        <f t="shared" si="7"/>
        <v>0</v>
      </c>
    </row>
    <row r="16" spans="1:17" x14ac:dyDescent="0.25">
      <c r="B16" s="503" t="str">
        <f>IF('Manual Inputs'!D9&lt;&gt;"",'Manual Inputs'!D9,"")</f>
        <v/>
      </c>
      <c r="C16" s="327" t="str">
        <f>IF($B16="","",IFERROR(SUMIFS('Data Sorting'!$C:$C,'Data Sorting'!$A:$A,$B16,'Data Sorting'!$B:$B,TRIM(C$9)),0))</f>
        <v/>
      </c>
      <c r="D16" s="488" t="str">
        <f>IF($B16="","",IFERROR(SUMIFS('Data Sorting'!$C:$C,'Data Sorting'!$A:$A,$B16,'Data Sorting'!$B:$B,TRIM(D$9)),0))</f>
        <v/>
      </c>
      <c r="E16" s="488" t="str">
        <f>IF($B16="","",IFERROR(SUMIFS('Data Sorting'!$C:$C,'Data Sorting'!$A:$A,$B16,'Data Sorting'!$B:$B,TRIM(E$9)),0))</f>
        <v/>
      </c>
      <c r="F16" s="491" t="str">
        <f t="shared" si="8"/>
        <v/>
      </c>
      <c r="G16" s="479">
        <f t="shared" si="5"/>
        <v>0</v>
      </c>
      <c r="H16" s="488" t="str">
        <f>IF($B16="","",IFERROR(SUMIFS('Data Sorting'!$C:$C,'Data Sorting'!$A:$A,$B16,'Data Sorting'!$B:$B,TRIM(H$9)),0))</f>
        <v/>
      </c>
      <c r="I16" s="488" t="str">
        <f>IF($B16="","",IFERROR(SUMIFS('Data Sorting'!$C:$C,'Data Sorting'!$A:$A,$B16,'Data Sorting'!$B:$B,TRIM(I$9)),0))</f>
        <v/>
      </c>
      <c r="J16" s="488" t="str">
        <f>IF($B16="","",IFERROR(SUMIFS('Data Sorting'!$C:$C,'Data Sorting'!$A:$A,$B16,'Data Sorting'!$B:$B,TRIM(J$9)),0))</f>
        <v/>
      </c>
      <c r="K16" s="491" t="str">
        <f t="shared" si="6"/>
        <v/>
      </c>
      <c r="L16" s="479">
        <f t="shared" si="7"/>
        <v>0</v>
      </c>
    </row>
    <row r="17" spans="2:12" x14ac:dyDescent="0.25">
      <c r="B17" s="503" t="str">
        <f>IF('Manual Inputs'!D10&lt;&gt;"",'Manual Inputs'!D10,"")</f>
        <v/>
      </c>
      <c r="C17" s="327" t="str">
        <f>IF($B17="","",IFERROR(SUMIFS('Data Sorting'!$C:$C,'Data Sorting'!$A:$A,$B17,'Data Sorting'!$B:$B,TRIM(C$9)),0))</f>
        <v/>
      </c>
      <c r="D17" s="488" t="str">
        <f>IF($B17="","",IFERROR(SUMIFS('Data Sorting'!$C:$C,'Data Sorting'!$A:$A,$B17,'Data Sorting'!$B:$B,TRIM(D$9)),0))</f>
        <v/>
      </c>
      <c r="E17" s="488" t="str">
        <f>IF($B17="","",IFERROR(SUMIFS('Data Sorting'!$C:$C,'Data Sorting'!$A:$A,$B17,'Data Sorting'!$B:$B,TRIM(E$9)),0))</f>
        <v/>
      </c>
      <c r="F17" s="491" t="str">
        <f t="shared" si="8"/>
        <v/>
      </c>
      <c r="G17" s="479">
        <f t="shared" si="5"/>
        <v>0</v>
      </c>
      <c r="H17" s="488" t="str">
        <f>IF($B17="","",IFERROR(SUMIFS('Data Sorting'!$C:$C,'Data Sorting'!$A:$A,$B17,'Data Sorting'!$B:$B,TRIM(H$9)),0))</f>
        <v/>
      </c>
      <c r="I17" s="488" t="str">
        <f>IF($B17="","",IFERROR(SUMIFS('Data Sorting'!$C:$C,'Data Sorting'!$A:$A,$B17,'Data Sorting'!$B:$B,TRIM(I$9)),0))</f>
        <v/>
      </c>
      <c r="J17" s="488" t="str">
        <f>IF($B17="","",IFERROR(SUMIFS('Data Sorting'!$C:$C,'Data Sorting'!$A:$A,$B17,'Data Sorting'!$B:$B,TRIM(J$9)),0))</f>
        <v/>
      </c>
      <c r="K17" s="491" t="str">
        <f t="shared" si="6"/>
        <v/>
      </c>
      <c r="L17" s="479">
        <f t="shared" si="7"/>
        <v>0</v>
      </c>
    </row>
    <row r="18" spans="2:12" x14ac:dyDescent="0.25">
      <c r="B18" s="503" t="str">
        <f>IF('Manual Inputs'!D11&lt;&gt;"",'Manual Inputs'!D11,"")</f>
        <v/>
      </c>
      <c r="C18" s="327" t="str">
        <f>IF($B18="","",IFERROR(SUMIFS('Data Sorting'!$C:$C,'Data Sorting'!$A:$A,$B18,'Data Sorting'!$B:$B,TRIM(C$9)),0))</f>
        <v/>
      </c>
      <c r="D18" s="488" t="str">
        <f>IF($B18="","",IFERROR(SUMIFS('Data Sorting'!$C:$C,'Data Sorting'!$A:$A,$B18,'Data Sorting'!$B:$B,TRIM(D$9)),0))</f>
        <v/>
      </c>
      <c r="E18" s="488" t="str">
        <f>IF($B18="","",IFERROR(SUMIFS('Data Sorting'!$C:$C,'Data Sorting'!$A:$A,$B18,'Data Sorting'!$B:$B,TRIM(E$9)),0))</f>
        <v/>
      </c>
      <c r="F18" s="491" t="str">
        <f t="shared" si="8"/>
        <v/>
      </c>
      <c r="G18" s="479">
        <f t="shared" si="5"/>
        <v>0</v>
      </c>
      <c r="H18" s="488" t="str">
        <f>IF($B18="","",IFERROR(SUMIFS('Data Sorting'!$C:$C,'Data Sorting'!$A:$A,$B18,'Data Sorting'!$B:$B,TRIM(H$9)),0))</f>
        <v/>
      </c>
      <c r="I18" s="488" t="str">
        <f>IF($B18="","",IFERROR(SUMIFS('Data Sorting'!$C:$C,'Data Sorting'!$A:$A,$B18,'Data Sorting'!$B:$B,TRIM(I$9)),0))</f>
        <v/>
      </c>
      <c r="J18" s="488" t="str">
        <f>IF($B18="","",IFERROR(SUMIFS('Data Sorting'!$C:$C,'Data Sorting'!$A:$A,$B18,'Data Sorting'!$B:$B,TRIM(J$9)),0))</f>
        <v/>
      </c>
      <c r="K18" s="491" t="str">
        <f t="shared" si="6"/>
        <v/>
      </c>
      <c r="L18" s="479">
        <f t="shared" si="7"/>
        <v>0</v>
      </c>
    </row>
    <row r="19" spans="2:12" x14ac:dyDescent="0.25">
      <c r="B19" s="503" t="str">
        <f>IF('Manual Inputs'!D12&lt;&gt;"",'Manual Inputs'!D12,"")</f>
        <v/>
      </c>
      <c r="C19" s="327" t="str">
        <f>IF($B19="","",IFERROR(SUMIFS('Data Sorting'!$C:$C,'Data Sorting'!$A:$A,$B19,'Data Sorting'!$B:$B,TRIM(C$9)),0))</f>
        <v/>
      </c>
      <c r="D19" s="488" t="str">
        <f>IF($B19="","",IFERROR(SUMIFS('Data Sorting'!$C:$C,'Data Sorting'!$A:$A,$B19,'Data Sorting'!$B:$B,TRIM(D$9)),0))</f>
        <v/>
      </c>
      <c r="E19" s="488" t="str">
        <f>IF($B19="","",IFERROR(SUMIFS('Data Sorting'!$C:$C,'Data Sorting'!$A:$A,$B19,'Data Sorting'!$B:$B,TRIM(E$9)),0))</f>
        <v/>
      </c>
      <c r="F19" s="491" t="str">
        <f t="shared" si="8"/>
        <v/>
      </c>
      <c r="G19" s="479">
        <f t="shared" si="5"/>
        <v>0</v>
      </c>
      <c r="H19" s="488" t="str">
        <f>IF($B19="","",IFERROR(SUMIFS('Data Sorting'!$C:$C,'Data Sorting'!$A:$A,$B19,'Data Sorting'!$B:$B,TRIM(H$9)),0))</f>
        <v/>
      </c>
      <c r="I19" s="488" t="str">
        <f>IF($B19="","",IFERROR(SUMIFS('Data Sorting'!$C:$C,'Data Sorting'!$A:$A,$B19,'Data Sorting'!$B:$B,TRIM(I$9)),0))</f>
        <v/>
      </c>
      <c r="J19" s="488" t="str">
        <f>IF($B19="","",IFERROR(SUMIFS('Data Sorting'!$C:$C,'Data Sorting'!$A:$A,$B19,'Data Sorting'!$B:$B,TRIM(J$9)),0))</f>
        <v/>
      </c>
      <c r="K19" s="491" t="str">
        <f t="shared" si="6"/>
        <v/>
      </c>
      <c r="L19" s="479">
        <f t="shared" si="7"/>
        <v>0</v>
      </c>
    </row>
    <row r="20" spans="2:12" x14ac:dyDescent="0.25">
      <c r="B20" s="503" t="str">
        <f>IF('Manual Inputs'!D13&lt;&gt;"",'Manual Inputs'!D13,"")</f>
        <v/>
      </c>
      <c r="C20" s="327" t="str">
        <f>IF($B20="","",IFERROR(SUMIFS('Data Sorting'!$C:$C,'Data Sorting'!$A:$A,$B20,'Data Sorting'!$B:$B,TRIM(C$9)),0))</f>
        <v/>
      </c>
      <c r="D20" s="488" t="str">
        <f>IF($B20="","",IFERROR(SUMIFS('Data Sorting'!$C:$C,'Data Sorting'!$A:$A,$B20,'Data Sorting'!$B:$B,TRIM(D$9)),0))</f>
        <v/>
      </c>
      <c r="E20" s="488" t="str">
        <f>IF($B20="","",IFERROR(SUMIFS('Data Sorting'!$C:$C,'Data Sorting'!$A:$A,$B20,'Data Sorting'!$B:$B,TRIM(E$9)),0))</f>
        <v/>
      </c>
      <c r="F20" s="491" t="str">
        <f t="shared" si="8"/>
        <v/>
      </c>
      <c r="G20" s="479">
        <f t="shared" si="5"/>
        <v>0</v>
      </c>
      <c r="H20" s="488" t="str">
        <f>IF($B20="","",IFERROR(SUMIFS('Data Sorting'!$C:$C,'Data Sorting'!$A:$A,$B20,'Data Sorting'!$B:$B,TRIM(H$9)),0))</f>
        <v/>
      </c>
      <c r="I20" s="488" t="str">
        <f>IF($B20="","",IFERROR(SUMIFS('Data Sorting'!$C:$C,'Data Sorting'!$A:$A,$B20,'Data Sorting'!$B:$B,TRIM(I$9)),0))</f>
        <v/>
      </c>
      <c r="J20" s="488" t="str">
        <f>IF($B20="","",IFERROR(SUMIFS('Data Sorting'!$C:$C,'Data Sorting'!$A:$A,$B20,'Data Sorting'!$B:$B,TRIM(J$9)),0))</f>
        <v/>
      </c>
      <c r="K20" s="491" t="str">
        <f t="shared" si="6"/>
        <v/>
      </c>
      <c r="L20" s="479">
        <f t="shared" si="7"/>
        <v>0</v>
      </c>
    </row>
    <row r="21" spans="2:12" x14ac:dyDescent="0.25">
      <c r="B21" s="503" t="str">
        <f>IF('Manual Inputs'!D14&lt;&gt;"",'Manual Inputs'!D14,"")</f>
        <v/>
      </c>
      <c r="C21" s="327" t="str">
        <f>IF($B21="","",IFERROR(SUMIFS('Data Sorting'!$C:$C,'Data Sorting'!$A:$A,$B21,'Data Sorting'!$B:$B,TRIM(C$9)),0))</f>
        <v/>
      </c>
      <c r="D21" s="488" t="str">
        <f>IF($B21="","",IFERROR(SUMIFS('Data Sorting'!$C:$C,'Data Sorting'!$A:$A,$B21,'Data Sorting'!$B:$B,TRIM(D$9)),0))</f>
        <v/>
      </c>
      <c r="E21" s="488" t="str">
        <f>IF($B21="","",IFERROR(SUMIFS('Data Sorting'!$C:$C,'Data Sorting'!$A:$A,$B21,'Data Sorting'!$B:$B,TRIM(E$9)),0))</f>
        <v/>
      </c>
      <c r="F21" s="491" t="str">
        <f t="shared" si="8"/>
        <v/>
      </c>
      <c r="G21" s="479">
        <f t="shared" si="5"/>
        <v>0</v>
      </c>
      <c r="H21" s="488" t="str">
        <f>IF($B21="","",IFERROR(SUMIFS('Data Sorting'!$C:$C,'Data Sorting'!$A:$A,$B21,'Data Sorting'!$B:$B,TRIM(H$9)),0))</f>
        <v/>
      </c>
      <c r="I21" s="488" t="str">
        <f>IF($B21="","",IFERROR(SUMIFS('Data Sorting'!$C:$C,'Data Sorting'!$A:$A,$B21,'Data Sorting'!$B:$B,TRIM(I$9)),0))</f>
        <v/>
      </c>
      <c r="J21" s="488" t="str">
        <f>IF($B21="","",IFERROR(SUMIFS('Data Sorting'!$C:$C,'Data Sorting'!$A:$A,$B21,'Data Sorting'!$B:$B,TRIM(J$9)),0))</f>
        <v/>
      </c>
      <c r="K21" s="491" t="str">
        <f t="shared" si="6"/>
        <v/>
      </c>
      <c r="L21" s="479">
        <f t="shared" si="7"/>
        <v>0</v>
      </c>
    </row>
    <row r="22" spans="2:12" x14ac:dyDescent="0.25">
      <c r="B22" s="503" t="str">
        <f>IF('Manual Inputs'!D15&lt;&gt;"",'Manual Inputs'!D15,"")</f>
        <v/>
      </c>
      <c r="C22" s="327" t="str">
        <f>IF($B22="","",IFERROR(SUMIFS('Data Sorting'!$C:$C,'Data Sorting'!$A:$A,$B22,'Data Sorting'!$B:$B,TRIM(C$9)),0))</f>
        <v/>
      </c>
      <c r="D22" s="488" t="str">
        <f>IF($B22="","",IFERROR(SUMIFS('Data Sorting'!$C:$C,'Data Sorting'!$A:$A,$B22,'Data Sorting'!$B:$B,TRIM(D$9)),0))</f>
        <v/>
      </c>
      <c r="E22" s="488" t="str">
        <f>IF($B22="","",IFERROR(SUMIFS('Data Sorting'!$C:$C,'Data Sorting'!$A:$A,$B22,'Data Sorting'!$B:$B,TRIM(E$9)),0))</f>
        <v/>
      </c>
      <c r="F22" s="491" t="str">
        <f t="shared" si="8"/>
        <v/>
      </c>
      <c r="G22" s="479">
        <f t="shared" si="5"/>
        <v>0</v>
      </c>
      <c r="H22" s="488" t="str">
        <f>IF($B22="","",IFERROR(SUMIFS('Data Sorting'!$C:$C,'Data Sorting'!$A:$A,$B22,'Data Sorting'!$B:$B,TRIM(H$9)),0))</f>
        <v/>
      </c>
      <c r="I22" s="488" t="str">
        <f>IF($B22="","",IFERROR(SUMIFS('Data Sorting'!$C:$C,'Data Sorting'!$A:$A,$B22,'Data Sorting'!$B:$B,TRIM(I$9)),0))</f>
        <v/>
      </c>
      <c r="J22" s="488" t="str">
        <f>IF($B22="","",IFERROR(SUMIFS('Data Sorting'!$C:$C,'Data Sorting'!$A:$A,$B22,'Data Sorting'!$B:$B,TRIM(J$9)),0))</f>
        <v/>
      </c>
      <c r="K22" s="491" t="str">
        <f t="shared" si="6"/>
        <v/>
      </c>
      <c r="L22" s="479">
        <f t="shared" si="7"/>
        <v>0</v>
      </c>
    </row>
    <row r="23" spans="2:12" x14ac:dyDescent="0.25">
      <c r="B23" s="503" t="str">
        <f>IF('Manual Inputs'!D16&lt;&gt;"",'Manual Inputs'!D16,"")</f>
        <v/>
      </c>
      <c r="C23" s="327" t="str">
        <f>IF($B23="","",IFERROR(SUMIFS('Data Sorting'!$C:$C,'Data Sorting'!$A:$A,$B23,'Data Sorting'!$B:$B,TRIM(C$9)),0))</f>
        <v/>
      </c>
      <c r="D23" s="488" t="str">
        <f>IF($B23="","",IFERROR(SUMIFS('Data Sorting'!$C:$C,'Data Sorting'!$A:$A,$B23,'Data Sorting'!$B:$B,TRIM(D$9)),0))</f>
        <v/>
      </c>
      <c r="E23" s="488" t="str">
        <f>IF($B23="","",IFERROR(SUMIFS('Data Sorting'!$C:$C,'Data Sorting'!$A:$A,$B23,'Data Sorting'!$B:$B,TRIM(E$9)),0))</f>
        <v/>
      </c>
      <c r="F23" s="491" t="str">
        <f t="shared" si="8"/>
        <v/>
      </c>
      <c r="G23" s="479">
        <f t="shared" si="5"/>
        <v>0</v>
      </c>
      <c r="H23" s="488" t="str">
        <f>IF($B23="","",IFERROR(SUMIFS('Data Sorting'!$C:$C,'Data Sorting'!$A:$A,$B23,'Data Sorting'!$B:$B,TRIM(H$9)),0))</f>
        <v/>
      </c>
      <c r="I23" s="488" t="str">
        <f>IF($B23="","",IFERROR(SUMIFS('Data Sorting'!$C:$C,'Data Sorting'!$A:$A,$B23,'Data Sorting'!$B:$B,TRIM(I$9)),0))</f>
        <v/>
      </c>
      <c r="J23" s="488" t="str">
        <f>IF($B23="","",IFERROR(SUMIFS('Data Sorting'!$C:$C,'Data Sorting'!$A:$A,$B23,'Data Sorting'!$B:$B,TRIM(J$9)),0))</f>
        <v/>
      </c>
      <c r="K23" s="491" t="str">
        <f t="shared" si="6"/>
        <v/>
      </c>
      <c r="L23" s="479">
        <f t="shared" si="7"/>
        <v>0</v>
      </c>
    </row>
    <row r="24" spans="2:12" x14ac:dyDescent="0.25">
      <c r="B24" s="503" t="str">
        <f>IF('Manual Inputs'!D17&lt;&gt;"",'Manual Inputs'!D17,"")</f>
        <v/>
      </c>
      <c r="C24" s="327" t="str">
        <f>IF($B24="","",IFERROR(SUMIFS('Data Sorting'!$C:$C,'Data Sorting'!$A:$A,$B24,'Data Sorting'!$B:$B,TRIM(C$9)),0))</f>
        <v/>
      </c>
      <c r="D24" s="488" t="str">
        <f>IF($B24="","",IFERROR(SUMIFS('Data Sorting'!$C:$C,'Data Sorting'!$A:$A,$B24,'Data Sorting'!$B:$B,TRIM(D$9)),0))</f>
        <v/>
      </c>
      <c r="E24" s="488" t="str">
        <f>IF($B24="","",IFERROR(SUMIFS('Data Sorting'!$C:$C,'Data Sorting'!$A:$A,$B24,'Data Sorting'!$B:$B,TRIM(E$9)),0))</f>
        <v/>
      </c>
      <c r="F24" s="491" t="str">
        <f t="shared" si="8"/>
        <v/>
      </c>
      <c r="G24" s="479">
        <f t="shared" si="5"/>
        <v>0</v>
      </c>
      <c r="H24" s="488" t="str">
        <f>IF($B24="","",IFERROR(SUMIFS('Data Sorting'!$C:$C,'Data Sorting'!$A:$A,$B24,'Data Sorting'!$B:$B,TRIM(H$9)),0))</f>
        <v/>
      </c>
      <c r="I24" s="488" t="str">
        <f>IF($B24="","",IFERROR(SUMIFS('Data Sorting'!$C:$C,'Data Sorting'!$A:$A,$B24,'Data Sorting'!$B:$B,TRIM(I$9)),0))</f>
        <v/>
      </c>
      <c r="J24" s="488" t="str">
        <f>IF($B24="","",IFERROR(SUMIFS('Data Sorting'!$C:$C,'Data Sorting'!$A:$A,$B24,'Data Sorting'!$B:$B,TRIM(J$9)),0))</f>
        <v/>
      </c>
      <c r="K24" s="491" t="str">
        <f t="shared" si="6"/>
        <v/>
      </c>
      <c r="L24" s="479">
        <f t="shared" si="7"/>
        <v>0</v>
      </c>
    </row>
    <row r="25" spans="2:12" x14ac:dyDescent="0.25">
      <c r="B25" s="503" t="str">
        <f>IF('Manual Inputs'!D18&lt;&gt;"",'Manual Inputs'!D18,"")</f>
        <v/>
      </c>
      <c r="C25" s="327" t="str">
        <f>IF($B25="","",IFERROR(SUMIFS('Data Sorting'!$C:$C,'Data Sorting'!$A:$A,$B25,'Data Sorting'!$B:$B,TRIM(C$9)),0))</f>
        <v/>
      </c>
      <c r="D25" s="488" t="str">
        <f>IF($B25="","",IFERROR(SUMIFS('Data Sorting'!$C:$C,'Data Sorting'!$A:$A,$B25,'Data Sorting'!$B:$B,TRIM(D$9)),0))</f>
        <v/>
      </c>
      <c r="E25" s="488" t="str">
        <f>IF($B25="","",IFERROR(SUMIFS('Data Sorting'!$C:$C,'Data Sorting'!$A:$A,$B25,'Data Sorting'!$B:$B,TRIM(E$9)),0))</f>
        <v/>
      </c>
      <c r="F25" s="491" t="str">
        <f t="shared" si="8"/>
        <v/>
      </c>
      <c r="G25" s="479">
        <f t="shared" si="5"/>
        <v>0</v>
      </c>
      <c r="H25" s="488" t="str">
        <f>IF($B25="","",IFERROR(SUMIFS('Data Sorting'!$C:$C,'Data Sorting'!$A:$A,$B25,'Data Sorting'!$B:$B,TRIM(H$9)),0))</f>
        <v/>
      </c>
      <c r="I25" s="488" t="str">
        <f>IF($B25="","",IFERROR(SUMIFS('Data Sorting'!$C:$C,'Data Sorting'!$A:$A,$B25,'Data Sorting'!$B:$B,TRIM(I$9)),0))</f>
        <v/>
      </c>
      <c r="J25" s="488" t="str">
        <f>IF($B25="","",IFERROR(SUMIFS('Data Sorting'!$C:$C,'Data Sorting'!$A:$A,$B25,'Data Sorting'!$B:$B,TRIM(J$9)),0))</f>
        <v/>
      </c>
      <c r="K25" s="491" t="str">
        <f t="shared" si="6"/>
        <v/>
      </c>
      <c r="L25" s="479">
        <f t="shared" si="7"/>
        <v>0</v>
      </c>
    </row>
    <row r="26" spans="2:12" x14ac:dyDescent="0.25">
      <c r="B26" s="503" t="str">
        <f>IF('Manual Inputs'!D19&lt;&gt;"",'Manual Inputs'!D19,"")</f>
        <v/>
      </c>
      <c r="C26" s="327" t="str">
        <f>IF($B26="","",IFERROR(SUMIFS('Data Sorting'!$C:$C,'Data Sorting'!$A:$A,$B26,'Data Sorting'!$B:$B,TRIM(C$9)),0))</f>
        <v/>
      </c>
      <c r="D26" s="488" t="str">
        <f>IF($B26="","",IFERROR(SUMIFS('Data Sorting'!$C:$C,'Data Sorting'!$A:$A,$B26,'Data Sorting'!$B:$B,TRIM(D$9)),0))</f>
        <v/>
      </c>
      <c r="E26" s="488" t="str">
        <f>IF($B26="","",IFERROR(SUMIFS('Data Sorting'!$C:$C,'Data Sorting'!$A:$A,$B26,'Data Sorting'!$B:$B,TRIM(E$9)),0))</f>
        <v/>
      </c>
      <c r="F26" s="491" t="str">
        <f t="shared" si="8"/>
        <v/>
      </c>
      <c r="G26" s="479">
        <f t="shared" si="5"/>
        <v>0</v>
      </c>
      <c r="H26" s="488" t="str">
        <f>IF($B26="","",IFERROR(SUMIFS('Data Sorting'!$C:$C,'Data Sorting'!$A:$A,$B26,'Data Sorting'!$B:$B,TRIM(H$9)),0))</f>
        <v/>
      </c>
      <c r="I26" s="488" t="str">
        <f>IF($B26="","",IFERROR(SUMIFS('Data Sorting'!$C:$C,'Data Sorting'!$A:$A,$B26,'Data Sorting'!$B:$B,TRIM(I$9)),0))</f>
        <v/>
      </c>
      <c r="J26" s="488" t="str">
        <f>IF($B26="","",IFERROR(SUMIFS('Data Sorting'!$C:$C,'Data Sorting'!$A:$A,$B26,'Data Sorting'!$B:$B,TRIM(J$9)),0))</f>
        <v/>
      </c>
      <c r="K26" s="491" t="str">
        <f t="shared" si="6"/>
        <v/>
      </c>
      <c r="L26" s="479">
        <f t="shared" si="7"/>
        <v>0</v>
      </c>
    </row>
    <row r="27" spans="2:12" x14ac:dyDescent="0.25">
      <c r="B27" s="503" t="str">
        <f>IF('Manual Inputs'!D20&lt;&gt;"",'Manual Inputs'!D20,"")</f>
        <v/>
      </c>
      <c r="C27" s="327" t="str">
        <f>IF($B27="","",IFERROR(SUMIFS('Data Sorting'!$C:$C,'Data Sorting'!$A:$A,$B27,'Data Sorting'!$B:$B,TRIM(C$9)),0))</f>
        <v/>
      </c>
      <c r="D27" s="488" t="str">
        <f>IF($B27="","",IFERROR(SUMIFS('Data Sorting'!$C:$C,'Data Sorting'!$A:$A,$B27,'Data Sorting'!$B:$B,TRIM(D$9)),0))</f>
        <v/>
      </c>
      <c r="E27" s="488" t="str">
        <f>IF($B27="","",IFERROR(SUMIFS('Data Sorting'!$C:$C,'Data Sorting'!$A:$A,$B27,'Data Sorting'!$B:$B,TRIM(E$9)),0))</f>
        <v/>
      </c>
      <c r="F27" s="491" t="str">
        <f t="shared" si="8"/>
        <v/>
      </c>
      <c r="G27" s="479">
        <f t="shared" si="5"/>
        <v>0</v>
      </c>
      <c r="H27" s="488" t="str">
        <f>IF($B27="","",IFERROR(SUMIFS('Data Sorting'!$C:$C,'Data Sorting'!$A:$A,$B27,'Data Sorting'!$B:$B,TRIM(H$9)),0))</f>
        <v/>
      </c>
      <c r="I27" s="488" t="str">
        <f>IF($B27="","",IFERROR(SUMIFS('Data Sorting'!$C:$C,'Data Sorting'!$A:$A,$B27,'Data Sorting'!$B:$B,TRIM(I$9)),0))</f>
        <v/>
      </c>
      <c r="J27" s="488" t="str">
        <f>IF($B27="","",IFERROR(SUMIFS('Data Sorting'!$C:$C,'Data Sorting'!$A:$A,$B27,'Data Sorting'!$B:$B,TRIM(J$9)),0))</f>
        <v/>
      </c>
      <c r="K27" s="491" t="str">
        <f t="shared" si="6"/>
        <v/>
      </c>
      <c r="L27" s="479">
        <f t="shared" si="7"/>
        <v>0</v>
      </c>
    </row>
    <row r="28" spans="2:12" x14ac:dyDescent="0.25">
      <c r="B28" s="503" t="str">
        <f>IF('Manual Inputs'!D21&lt;&gt;"",'Manual Inputs'!D21,"")</f>
        <v/>
      </c>
      <c r="C28" s="327" t="str">
        <f>IF($B28="","",IFERROR(SUMIFS('Data Sorting'!$C:$C,'Data Sorting'!$A:$A,$B28,'Data Sorting'!$B:$B,TRIM(C$9)),0))</f>
        <v/>
      </c>
      <c r="D28" s="488" t="str">
        <f>IF($B28="","",IFERROR(SUMIFS('Data Sorting'!$C:$C,'Data Sorting'!$A:$A,$B28,'Data Sorting'!$B:$B,TRIM(D$9)),0))</f>
        <v/>
      </c>
      <c r="E28" s="488" t="str">
        <f>IF($B28="","",IFERROR(SUMIFS('Data Sorting'!$C:$C,'Data Sorting'!$A:$A,$B28,'Data Sorting'!$B:$B,TRIM(E$9)),0))</f>
        <v/>
      </c>
      <c r="F28" s="491" t="str">
        <f t="shared" si="8"/>
        <v/>
      </c>
      <c r="G28" s="479">
        <f t="shared" si="5"/>
        <v>0</v>
      </c>
      <c r="H28" s="488" t="str">
        <f>IF($B28="","",IFERROR(SUMIFS('Data Sorting'!$C:$C,'Data Sorting'!$A:$A,$B28,'Data Sorting'!$B:$B,TRIM(H$9)),0))</f>
        <v/>
      </c>
      <c r="I28" s="488" t="str">
        <f>IF($B28="","",IFERROR(SUMIFS('Data Sorting'!$C:$C,'Data Sorting'!$A:$A,$B28,'Data Sorting'!$B:$B,TRIM(I$9)),0))</f>
        <v/>
      </c>
      <c r="J28" s="488" t="str">
        <f>IF($B28="","",IFERROR(SUMIFS('Data Sorting'!$C:$C,'Data Sorting'!$A:$A,$B28,'Data Sorting'!$B:$B,TRIM(J$9)),0))</f>
        <v/>
      </c>
      <c r="K28" s="491" t="str">
        <f t="shared" si="6"/>
        <v/>
      </c>
      <c r="L28" s="479">
        <f t="shared" si="7"/>
        <v>0</v>
      </c>
    </row>
    <row r="29" spans="2:12" x14ac:dyDescent="0.25">
      <c r="B29" s="503" t="str">
        <f>IF('Manual Inputs'!D22&lt;&gt;"",'Manual Inputs'!D22,"")</f>
        <v/>
      </c>
      <c r="C29" s="327" t="str">
        <f>IF($B29="","",IFERROR(SUMIFS('Data Sorting'!$C:$C,'Data Sorting'!$A:$A,$B29,'Data Sorting'!$B:$B,TRIM(C$9)),0))</f>
        <v/>
      </c>
      <c r="D29" s="488" t="str">
        <f>IF($B29="","",IFERROR(SUMIFS('Data Sorting'!$C:$C,'Data Sorting'!$A:$A,$B29,'Data Sorting'!$B:$B,TRIM(D$9)),0))</f>
        <v/>
      </c>
      <c r="E29" s="488" t="str">
        <f>IF($B29="","",IFERROR(SUMIFS('Data Sorting'!$C:$C,'Data Sorting'!$A:$A,$B29,'Data Sorting'!$B:$B,TRIM(E$9)),0))</f>
        <v/>
      </c>
      <c r="F29" s="491" t="str">
        <f t="shared" si="8"/>
        <v/>
      </c>
      <c r="G29" s="479">
        <f t="shared" si="5"/>
        <v>0</v>
      </c>
      <c r="H29" s="488" t="str">
        <f>IF($B29="","",IFERROR(SUMIFS('Data Sorting'!$C:$C,'Data Sorting'!$A:$A,$B29,'Data Sorting'!$B:$B,TRIM(H$9)),0))</f>
        <v/>
      </c>
      <c r="I29" s="488" t="str">
        <f>IF($B29="","",IFERROR(SUMIFS('Data Sorting'!$C:$C,'Data Sorting'!$A:$A,$B29,'Data Sorting'!$B:$B,TRIM(I$9)),0))</f>
        <v/>
      </c>
      <c r="J29" s="488" t="str">
        <f>IF($B29="","",IFERROR(SUMIFS('Data Sorting'!$C:$C,'Data Sorting'!$A:$A,$B29,'Data Sorting'!$B:$B,TRIM(J$9)),0))</f>
        <v/>
      </c>
      <c r="K29" s="491" t="str">
        <f t="shared" si="6"/>
        <v/>
      </c>
      <c r="L29" s="479">
        <f t="shared" si="7"/>
        <v>0</v>
      </c>
    </row>
    <row r="30" spans="2:12" x14ac:dyDescent="0.25">
      <c r="B30" s="503" t="str">
        <f>IF('Manual Inputs'!D23&lt;&gt;"",'Manual Inputs'!D23,"")</f>
        <v/>
      </c>
      <c r="C30" s="327" t="str">
        <f>IF($B30="","",IFERROR(SUMIFS('Data Sorting'!$C:$C,'Data Sorting'!$A:$A,$B30,'Data Sorting'!$B:$B,TRIM(C$9)),0))</f>
        <v/>
      </c>
      <c r="D30" s="488" t="str">
        <f>IF($B30="","",IFERROR(SUMIFS('Data Sorting'!$C:$C,'Data Sorting'!$A:$A,$B30,'Data Sorting'!$B:$B,TRIM(D$9)),0))</f>
        <v/>
      </c>
      <c r="E30" s="488" t="str">
        <f>IF($B30="","",IFERROR(SUMIFS('Data Sorting'!$C:$C,'Data Sorting'!$A:$A,$B30,'Data Sorting'!$B:$B,TRIM(E$9)),0))</f>
        <v/>
      </c>
      <c r="F30" s="491" t="str">
        <f t="shared" si="8"/>
        <v/>
      </c>
      <c r="G30" s="479">
        <f t="shared" si="5"/>
        <v>0</v>
      </c>
      <c r="H30" s="488" t="str">
        <f>IF($B30="","",IFERROR(SUMIFS('Data Sorting'!$C:$C,'Data Sorting'!$A:$A,$B30,'Data Sorting'!$B:$B,TRIM(H$9)),0))</f>
        <v/>
      </c>
      <c r="I30" s="488" t="str">
        <f>IF($B30="","",IFERROR(SUMIFS('Data Sorting'!$C:$C,'Data Sorting'!$A:$A,$B30,'Data Sorting'!$B:$B,TRIM(I$9)),0))</f>
        <v/>
      </c>
      <c r="J30" s="488" t="str">
        <f>IF($B30="","",IFERROR(SUMIFS('Data Sorting'!$C:$C,'Data Sorting'!$A:$A,$B30,'Data Sorting'!$B:$B,TRIM(J$9)),0))</f>
        <v/>
      </c>
      <c r="K30" s="491" t="str">
        <f t="shared" si="6"/>
        <v/>
      </c>
      <c r="L30" s="479">
        <f t="shared" si="7"/>
        <v>0</v>
      </c>
    </row>
    <row r="31" spans="2:12" x14ac:dyDescent="0.25">
      <c r="B31" s="503" t="str">
        <f>IF('Manual Inputs'!D24&lt;&gt;"",'Manual Inputs'!D24,"")</f>
        <v/>
      </c>
      <c r="C31" s="327" t="str">
        <f>IF($B31="","",IFERROR(SUMIFS('Data Sorting'!$C:$C,'Data Sorting'!$A:$A,$B31,'Data Sorting'!$B:$B,TRIM(C$9)),0))</f>
        <v/>
      </c>
      <c r="D31" s="488" t="str">
        <f>IF($B31="","",IFERROR(SUMIFS('Data Sorting'!$C:$C,'Data Sorting'!$A:$A,$B31,'Data Sorting'!$B:$B,TRIM(D$9)),0))</f>
        <v/>
      </c>
      <c r="E31" s="488" t="str">
        <f>IF($B31="","",IFERROR(SUMIFS('Data Sorting'!$C:$C,'Data Sorting'!$A:$A,$B31,'Data Sorting'!$B:$B,TRIM(E$9)),0))</f>
        <v/>
      </c>
      <c r="F31" s="491" t="str">
        <f t="shared" si="8"/>
        <v/>
      </c>
      <c r="G31" s="479">
        <f t="shared" si="5"/>
        <v>0</v>
      </c>
      <c r="H31" s="488" t="str">
        <f>IF($B31="","",IFERROR(SUMIFS('Data Sorting'!$C:$C,'Data Sorting'!$A:$A,$B31,'Data Sorting'!$B:$B,TRIM(H$9)),0))</f>
        <v/>
      </c>
      <c r="I31" s="488" t="str">
        <f>IF($B31="","",IFERROR(SUMIFS('Data Sorting'!$C:$C,'Data Sorting'!$A:$A,$B31,'Data Sorting'!$B:$B,TRIM(I$9)),0))</f>
        <v/>
      </c>
      <c r="J31" s="488" t="str">
        <f>IF($B31="","",IFERROR(SUMIFS('Data Sorting'!$C:$C,'Data Sorting'!$A:$A,$B31,'Data Sorting'!$B:$B,TRIM(J$9)),0))</f>
        <v/>
      </c>
      <c r="K31" s="491" t="str">
        <f t="shared" si="6"/>
        <v/>
      </c>
      <c r="L31" s="479">
        <f t="shared" si="7"/>
        <v>0</v>
      </c>
    </row>
    <row r="32" spans="2:12" x14ac:dyDescent="0.25">
      <c r="B32" s="503" t="str">
        <f>IF('Manual Inputs'!D25&lt;&gt;"",'Manual Inputs'!D25,"")</f>
        <v/>
      </c>
      <c r="C32" s="327" t="str">
        <f>IF($B32="","",IFERROR(SUMIFS('Data Sorting'!$C:$C,'Data Sorting'!$A:$A,$B32,'Data Sorting'!$B:$B,TRIM(C$9)),0))</f>
        <v/>
      </c>
      <c r="D32" s="488" t="str">
        <f>IF($B32="","",IFERROR(SUMIFS('Data Sorting'!$C:$C,'Data Sorting'!$A:$A,$B32,'Data Sorting'!$B:$B,TRIM(D$9)),0))</f>
        <v/>
      </c>
      <c r="E32" s="488" t="str">
        <f>IF($B32="","",IFERROR(SUMIFS('Data Sorting'!$C:$C,'Data Sorting'!$A:$A,$B32,'Data Sorting'!$B:$B,TRIM(E$9)),0))</f>
        <v/>
      </c>
      <c r="F32" s="491" t="str">
        <f t="shared" si="8"/>
        <v/>
      </c>
      <c r="G32" s="479">
        <f t="shared" si="5"/>
        <v>0</v>
      </c>
      <c r="H32" s="488" t="str">
        <f>IF($B32="","",IFERROR(SUMIFS('Data Sorting'!$C:$C,'Data Sorting'!$A:$A,$B32,'Data Sorting'!$B:$B,TRIM(H$9)),0))</f>
        <v/>
      </c>
      <c r="I32" s="488" t="str">
        <f>IF($B32="","",IFERROR(SUMIFS('Data Sorting'!$C:$C,'Data Sorting'!$A:$A,$B32,'Data Sorting'!$B:$B,TRIM(I$9)),0))</f>
        <v/>
      </c>
      <c r="J32" s="488" t="str">
        <f>IF($B32="","",IFERROR(SUMIFS('Data Sorting'!$C:$C,'Data Sorting'!$A:$A,$B32,'Data Sorting'!$B:$B,TRIM(J$9)),0))</f>
        <v/>
      </c>
      <c r="K32" s="491" t="str">
        <f t="shared" si="6"/>
        <v/>
      </c>
      <c r="L32" s="479">
        <f t="shared" si="7"/>
        <v>0</v>
      </c>
    </row>
    <row r="33" spans="2:12" x14ac:dyDescent="0.25">
      <c r="B33" s="503" t="str">
        <f>IF('Manual Inputs'!D26&lt;&gt;"",'Manual Inputs'!D26,"")</f>
        <v/>
      </c>
      <c r="C33" s="327" t="str">
        <f>IF($B33="","",IFERROR(SUMIFS('Data Sorting'!$C:$C,'Data Sorting'!$A:$A,$B33,'Data Sorting'!$B:$B,TRIM(C$9)),0))</f>
        <v/>
      </c>
      <c r="D33" s="488" t="str">
        <f>IF($B33="","",IFERROR(SUMIFS('Data Sorting'!$C:$C,'Data Sorting'!$A:$A,$B33,'Data Sorting'!$B:$B,TRIM(D$9)),0))</f>
        <v/>
      </c>
      <c r="E33" s="488" t="str">
        <f>IF($B33="","",IFERROR(SUMIFS('Data Sorting'!$C:$C,'Data Sorting'!$A:$A,$B33,'Data Sorting'!$B:$B,TRIM(E$9)),0))</f>
        <v/>
      </c>
      <c r="F33" s="491" t="str">
        <f t="shared" si="8"/>
        <v/>
      </c>
      <c r="G33" s="479">
        <f t="shared" si="5"/>
        <v>0</v>
      </c>
      <c r="H33" s="488" t="str">
        <f>IF($B33="","",IFERROR(SUMIFS('Data Sorting'!$C:$C,'Data Sorting'!$A:$A,$B33,'Data Sorting'!$B:$B,TRIM(H$9)),0))</f>
        <v/>
      </c>
      <c r="I33" s="488" t="str">
        <f>IF($B33="","",IFERROR(SUMIFS('Data Sorting'!$C:$C,'Data Sorting'!$A:$A,$B33,'Data Sorting'!$B:$B,TRIM(I$9)),0))</f>
        <v/>
      </c>
      <c r="J33" s="488" t="str">
        <f>IF($B33="","",IFERROR(SUMIFS('Data Sorting'!$C:$C,'Data Sorting'!$A:$A,$B33,'Data Sorting'!$B:$B,TRIM(J$9)),0))</f>
        <v/>
      </c>
      <c r="K33" s="491" t="str">
        <f t="shared" si="6"/>
        <v/>
      </c>
      <c r="L33" s="479">
        <f t="shared" si="7"/>
        <v>0</v>
      </c>
    </row>
    <row r="34" spans="2:12" x14ac:dyDescent="0.25">
      <c r="B34" s="503" t="str">
        <f>IF('Manual Inputs'!D27&lt;&gt;"",'Manual Inputs'!D27,"")</f>
        <v/>
      </c>
      <c r="C34" s="327" t="str">
        <f>IF($B34="","",IFERROR(SUMIFS('Data Sorting'!$C:$C,'Data Sorting'!$A:$A,$B34,'Data Sorting'!$B:$B,TRIM(C$9)),0))</f>
        <v/>
      </c>
      <c r="D34" s="488" t="str">
        <f>IF($B34="","",IFERROR(SUMIFS('Data Sorting'!$C:$C,'Data Sorting'!$A:$A,$B34,'Data Sorting'!$B:$B,TRIM(D$9)),0))</f>
        <v/>
      </c>
      <c r="E34" s="488" t="str">
        <f>IF($B34="","",IFERROR(SUMIFS('Data Sorting'!$C:$C,'Data Sorting'!$A:$A,$B34,'Data Sorting'!$B:$B,TRIM(E$9)),0))</f>
        <v/>
      </c>
      <c r="F34" s="491" t="str">
        <f t="shared" si="8"/>
        <v/>
      </c>
      <c r="G34" s="479">
        <f t="shared" si="5"/>
        <v>0</v>
      </c>
      <c r="H34" s="488" t="str">
        <f>IF($B34="","",IFERROR(SUMIFS('Data Sorting'!$C:$C,'Data Sorting'!$A:$A,$B34,'Data Sorting'!$B:$B,TRIM(H$9)),0))</f>
        <v/>
      </c>
      <c r="I34" s="488" t="str">
        <f>IF($B34="","",IFERROR(SUMIFS('Data Sorting'!$C:$C,'Data Sorting'!$A:$A,$B34,'Data Sorting'!$B:$B,TRIM(I$9)),0))</f>
        <v/>
      </c>
      <c r="J34" s="488" t="str">
        <f>IF($B34="","",IFERROR(SUMIFS('Data Sorting'!$C:$C,'Data Sorting'!$A:$A,$B34,'Data Sorting'!$B:$B,TRIM(J$9)),0))</f>
        <v/>
      </c>
      <c r="K34" s="491" t="str">
        <f t="shared" si="6"/>
        <v/>
      </c>
      <c r="L34" s="479">
        <f t="shared" si="7"/>
        <v>0</v>
      </c>
    </row>
    <row r="35" spans="2:12" x14ac:dyDescent="0.25">
      <c r="B35" s="503" t="str">
        <f>IF('Manual Inputs'!D28&lt;&gt;"",'Manual Inputs'!D28,"")</f>
        <v/>
      </c>
      <c r="C35" s="327" t="str">
        <f>IF($B35="","",IFERROR(SUMIFS('Data Sorting'!$C:$C,'Data Sorting'!$A:$A,$B35,'Data Sorting'!$B:$B,TRIM(C$9)),0))</f>
        <v/>
      </c>
      <c r="D35" s="488" t="str">
        <f>IF($B35="","",IFERROR(SUMIFS('Data Sorting'!$C:$C,'Data Sorting'!$A:$A,$B35,'Data Sorting'!$B:$B,TRIM(D$9)),0))</f>
        <v/>
      </c>
      <c r="E35" s="488" t="str">
        <f>IF($B35="","",IFERROR(SUMIFS('Data Sorting'!$C:$C,'Data Sorting'!$A:$A,$B35,'Data Sorting'!$B:$B,TRIM(E$9)),0))</f>
        <v/>
      </c>
      <c r="F35" s="491" t="str">
        <f t="shared" si="8"/>
        <v/>
      </c>
      <c r="G35" s="479">
        <f t="shared" si="5"/>
        <v>0</v>
      </c>
      <c r="H35" s="488" t="str">
        <f>IF($B35="","",IFERROR(SUMIFS('Data Sorting'!$C:$C,'Data Sorting'!$A:$A,$B35,'Data Sorting'!$B:$B,TRIM(H$9)),0))</f>
        <v/>
      </c>
      <c r="I35" s="488" t="str">
        <f>IF($B35="","",IFERROR(SUMIFS('Data Sorting'!$C:$C,'Data Sorting'!$A:$A,$B35,'Data Sorting'!$B:$B,TRIM(I$9)),0))</f>
        <v/>
      </c>
      <c r="J35" s="488" t="str">
        <f>IF($B35="","",IFERROR(SUMIFS('Data Sorting'!$C:$C,'Data Sorting'!$A:$A,$B35,'Data Sorting'!$B:$B,TRIM(J$9)),0))</f>
        <v/>
      </c>
      <c r="K35" s="491" t="str">
        <f t="shared" si="6"/>
        <v/>
      </c>
      <c r="L35" s="479">
        <f t="shared" si="7"/>
        <v>0</v>
      </c>
    </row>
    <row r="36" spans="2:12" x14ac:dyDescent="0.25">
      <c r="B36" s="503" t="str">
        <f>IF('Manual Inputs'!D29&lt;&gt;"",'Manual Inputs'!D29,"")</f>
        <v/>
      </c>
      <c r="C36" s="327" t="str">
        <f>IF($B36="","",IFERROR(SUMIFS('Data Sorting'!$C:$C,'Data Sorting'!$A:$A,$B36,'Data Sorting'!$B:$B,TRIM(C$9)),0))</f>
        <v/>
      </c>
      <c r="D36" s="488" t="str">
        <f>IF($B36="","",IFERROR(SUMIFS('Data Sorting'!$C:$C,'Data Sorting'!$A:$A,$B36,'Data Sorting'!$B:$B,TRIM(D$9)),0))</f>
        <v/>
      </c>
      <c r="E36" s="488" t="str">
        <f>IF($B36="","",IFERROR(SUMIFS('Data Sorting'!$C:$C,'Data Sorting'!$A:$A,$B36,'Data Sorting'!$B:$B,TRIM(E$9)),0))</f>
        <v/>
      </c>
      <c r="F36" s="491" t="str">
        <f t="shared" si="8"/>
        <v/>
      </c>
      <c r="G36" s="479">
        <f t="shared" si="5"/>
        <v>0</v>
      </c>
      <c r="H36" s="488" t="str">
        <f>IF($B36="","",IFERROR(SUMIFS('Data Sorting'!$C:$C,'Data Sorting'!$A:$A,$B36,'Data Sorting'!$B:$B,TRIM(H$9)),0))</f>
        <v/>
      </c>
      <c r="I36" s="488" t="str">
        <f>IF($B36="","",IFERROR(SUMIFS('Data Sorting'!$C:$C,'Data Sorting'!$A:$A,$B36,'Data Sorting'!$B:$B,TRIM(I$9)),0))</f>
        <v/>
      </c>
      <c r="J36" s="488" t="str">
        <f>IF($B36="","",IFERROR(SUMIFS('Data Sorting'!$C:$C,'Data Sorting'!$A:$A,$B36,'Data Sorting'!$B:$B,TRIM(J$9)),0))</f>
        <v/>
      </c>
      <c r="K36" s="491" t="str">
        <f t="shared" si="6"/>
        <v/>
      </c>
      <c r="L36" s="479">
        <f t="shared" si="7"/>
        <v>0</v>
      </c>
    </row>
    <row r="37" spans="2:12" x14ac:dyDescent="0.25">
      <c r="B37" s="503" t="str">
        <f>IF('Manual Inputs'!D30&lt;&gt;"",'Manual Inputs'!D30,"")</f>
        <v/>
      </c>
      <c r="C37" s="327" t="str">
        <f>IF($B37="","",IFERROR(SUMIFS('Data Sorting'!$C:$C,'Data Sorting'!$A:$A,$B37,'Data Sorting'!$B:$B,TRIM(C$9)),0))</f>
        <v/>
      </c>
      <c r="D37" s="488" t="str">
        <f>IF($B37="","",IFERROR(SUMIFS('Data Sorting'!$C:$C,'Data Sorting'!$A:$A,$B37,'Data Sorting'!$B:$B,TRIM(D$9)),0))</f>
        <v/>
      </c>
      <c r="E37" s="488" t="str">
        <f>IF($B37="","",IFERROR(SUMIFS('Data Sorting'!$C:$C,'Data Sorting'!$A:$A,$B37,'Data Sorting'!$B:$B,TRIM(E$9)),0))</f>
        <v/>
      </c>
      <c r="F37" s="491" t="str">
        <f t="shared" si="8"/>
        <v/>
      </c>
      <c r="G37" s="479">
        <f t="shared" si="5"/>
        <v>0</v>
      </c>
      <c r="H37" s="488" t="str">
        <f>IF($B37="","",IFERROR(SUMIFS('Data Sorting'!$C:$C,'Data Sorting'!$A:$A,$B37,'Data Sorting'!$B:$B,TRIM(H$9)),0))</f>
        <v/>
      </c>
      <c r="I37" s="488" t="str">
        <f>IF($B37="","",IFERROR(SUMIFS('Data Sorting'!$C:$C,'Data Sorting'!$A:$A,$B37,'Data Sorting'!$B:$B,TRIM(I$9)),0))</f>
        <v/>
      </c>
      <c r="J37" s="488" t="str">
        <f>IF($B37="","",IFERROR(SUMIFS('Data Sorting'!$C:$C,'Data Sorting'!$A:$A,$B37,'Data Sorting'!$B:$B,TRIM(J$9)),0))</f>
        <v/>
      </c>
      <c r="K37" s="491" t="str">
        <f t="shared" si="6"/>
        <v/>
      </c>
      <c r="L37" s="479">
        <f t="shared" si="7"/>
        <v>0</v>
      </c>
    </row>
    <row r="38" spans="2:12" x14ac:dyDescent="0.25">
      <c r="B38" s="503" t="str">
        <f>IF('Manual Inputs'!D31&lt;&gt;"",'Manual Inputs'!D31,"")</f>
        <v/>
      </c>
      <c r="C38" s="327" t="str">
        <f>IF($B38="","",IFERROR(SUMIFS('Data Sorting'!$C:$C,'Data Sorting'!$A:$A,$B38,'Data Sorting'!$B:$B,TRIM(C$9)),0))</f>
        <v/>
      </c>
      <c r="D38" s="488" t="str">
        <f>IF($B38="","",IFERROR(SUMIFS('Data Sorting'!$C:$C,'Data Sorting'!$A:$A,$B38,'Data Sorting'!$B:$B,TRIM(D$9)),0))</f>
        <v/>
      </c>
      <c r="E38" s="488" t="str">
        <f>IF($B38="","",IFERROR(SUMIFS('Data Sorting'!$C:$C,'Data Sorting'!$A:$A,$B38,'Data Sorting'!$B:$B,TRIM(E$9)),0))</f>
        <v/>
      </c>
      <c r="F38" s="491" t="str">
        <f t="shared" si="8"/>
        <v/>
      </c>
      <c r="G38" s="479">
        <f t="shared" si="5"/>
        <v>0</v>
      </c>
      <c r="H38" s="488" t="str">
        <f>IF($B38="","",IFERROR(SUMIFS('Data Sorting'!$C:$C,'Data Sorting'!$A:$A,$B38,'Data Sorting'!$B:$B,TRIM(H$9)),0))</f>
        <v/>
      </c>
      <c r="I38" s="488" t="str">
        <f>IF($B38="","",IFERROR(SUMIFS('Data Sorting'!$C:$C,'Data Sorting'!$A:$A,$B38,'Data Sorting'!$B:$B,TRIM(I$9)),0))</f>
        <v/>
      </c>
      <c r="J38" s="488" t="str">
        <f>IF($B38="","",IFERROR(SUMIFS('Data Sorting'!$C:$C,'Data Sorting'!$A:$A,$B38,'Data Sorting'!$B:$B,TRIM(J$9)),0))</f>
        <v/>
      </c>
      <c r="K38" s="491" t="str">
        <f t="shared" si="6"/>
        <v/>
      </c>
      <c r="L38" s="479">
        <f t="shared" si="7"/>
        <v>0</v>
      </c>
    </row>
    <row r="39" spans="2:12" x14ac:dyDescent="0.25">
      <c r="B39" s="503" t="str">
        <f>IF('Manual Inputs'!D32&lt;&gt;"",'Manual Inputs'!D32,"")</f>
        <v/>
      </c>
      <c r="C39" s="327" t="str">
        <f>IF($B39="","",IFERROR(SUMIFS('Data Sorting'!$C:$C,'Data Sorting'!$A:$A,$B39,'Data Sorting'!$B:$B,TRIM(C$9)),0))</f>
        <v/>
      </c>
      <c r="D39" s="488" t="str">
        <f>IF($B39="","",IFERROR(SUMIFS('Data Sorting'!$C:$C,'Data Sorting'!$A:$A,$B39,'Data Sorting'!$B:$B,TRIM(D$9)),0))</f>
        <v/>
      </c>
      <c r="E39" s="488" t="str">
        <f>IF($B39="","",IFERROR(SUMIFS('Data Sorting'!$C:$C,'Data Sorting'!$A:$A,$B39,'Data Sorting'!$B:$B,TRIM(E$9)),0))</f>
        <v/>
      </c>
      <c r="F39" s="491" t="str">
        <f t="shared" si="8"/>
        <v/>
      </c>
      <c r="G39" s="479">
        <f t="shared" si="5"/>
        <v>0</v>
      </c>
      <c r="H39" s="488" t="str">
        <f>IF($B39="","",IFERROR(SUMIFS('Data Sorting'!$C:$C,'Data Sorting'!$A:$A,$B39,'Data Sorting'!$B:$B,TRIM(H$9)),0))</f>
        <v/>
      </c>
      <c r="I39" s="488" t="str">
        <f>IF($B39="","",IFERROR(SUMIFS('Data Sorting'!$C:$C,'Data Sorting'!$A:$A,$B39,'Data Sorting'!$B:$B,TRIM(I$9)),0))</f>
        <v/>
      </c>
      <c r="J39" s="488" t="str">
        <f>IF($B39="","",IFERROR(SUMIFS('Data Sorting'!$C:$C,'Data Sorting'!$A:$A,$B39,'Data Sorting'!$B:$B,TRIM(J$9)),0))</f>
        <v/>
      </c>
      <c r="K39" s="491" t="str">
        <f t="shared" si="6"/>
        <v/>
      </c>
      <c r="L39" s="479">
        <f t="shared" si="7"/>
        <v>0</v>
      </c>
    </row>
    <row r="40" spans="2:12" x14ac:dyDescent="0.25">
      <c r="B40" s="503" t="str">
        <f>IF('Manual Inputs'!D33&lt;&gt;"",'Manual Inputs'!D33,"")</f>
        <v/>
      </c>
      <c r="C40" s="327" t="str">
        <f>IF($B40="","",IFERROR(SUMIFS('Data Sorting'!$C:$C,'Data Sorting'!$A:$A,$B40,'Data Sorting'!$B:$B,TRIM(C$9)),0))</f>
        <v/>
      </c>
      <c r="D40" s="488" t="str">
        <f>IF($B40="","",IFERROR(SUMIFS('Data Sorting'!$C:$C,'Data Sorting'!$A:$A,$B40,'Data Sorting'!$B:$B,TRIM(D$9)),0))</f>
        <v/>
      </c>
      <c r="E40" s="488" t="str">
        <f>IF($B40="","",IFERROR(SUMIFS('Data Sorting'!$C:$C,'Data Sorting'!$A:$A,$B40,'Data Sorting'!$B:$B,TRIM(E$9)),0))</f>
        <v/>
      </c>
      <c r="F40" s="491" t="str">
        <f t="shared" si="8"/>
        <v/>
      </c>
      <c r="G40" s="479">
        <f t="shared" si="5"/>
        <v>0</v>
      </c>
      <c r="H40" s="488" t="str">
        <f>IF($B40="","",IFERROR(SUMIFS('Data Sorting'!$C:$C,'Data Sorting'!$A:$A,$B40,'Data Sorting'!$B:$B,TRIM(H$9)),0))</f>
        <v/>
      </c>
      <c r="I40" s="488" t="str">
        <f>IF($B40="","",IFERROR(SUMIFS('Data Sorting'!$C:$C,'Data Sorting'!$A:$A,$B40,'Data Sorting'!$B:$B,TRIM(I$9)),0))</f>
        <v/>
      </c>
      <c r="J40" s="488" t="str">
        <f>IF($B40="","",IFERROR(SUMIFS('Data Sorting'!$C:$C,'Data Sorting'!$A:$A,$B40,'Data Sorting'!$B:$B,TRIM(J$9)),0))</f>
        <v/>
      </c>
      <c r="K40" s="491" t="str">
        <f t="shared" si="6"/>
        <v/>
      </c>
      <c r="L40" s="479">
        <f t="shared" si="7"/>
        <v>0</v>
      </c>
    </row>
    <row r="41" spans="2:12" x14ac:dyDescent="0.25">
      <c r="B41" s="503" t="str">
        <f>IF('Manual Inputs'!D34&lt;&gt;"",'Manual Inputs'!D34,"")</f>
        <v/>
      </c>
      <c r="C41" s="327" t="str">
        <f>IF($B41="","",IFERROR(SUMIFS('Data Sorting'!$C:$C,'Data Sorting'!$A:$A,$B41,'Data Sorting'!$B:$B,TRIM(C$9)),0))</f>
        <v/>
      </c>
      <c r="D41" s="488" t="str">
        <f>IF($B41="","",IFERROR(SUMIFS('Data Sorting'!$C:$C,'Data Sorting'!$A:$A,$B41,'Data Sorting'!$B:$B,TRIM(D$9)),0))</f>
        <v/>
      </c>
      <c r="E41" s="488" t="str">
        <f>IF($B41="","",IFERROR(SUMIFS('Data Sorting'!$C:$C,'Data Sorting'!$A:$A,$B41,'Data Sorting'!$B:$B,TRIM(E$9)),0))</f>
        <v/>
      </c>
      <c r="F41" s="491" t="str">
        <f t="shared" si="8"/>
        <v/>
      </c>
      <c r="G41" s="479">
        <f t="shared" si="5"/>
        <v>0</v>
      </c>
      <c r="H41" s="488" t="str">
        <f>IF($B41="","",IFERROR(SUMIFS('Data Sorting'!$C:$C,'Data Sorting'!$A:$A,$B41,'Data Sorting'!$B:$B,TRIM(H$9)),0))</f>
        <v/>
      </c>
      <c r="I41" s="488" t="str">
        <f>IF($B41="","",IFERROR(SUMIFS('Data Sorting'!$C:$C,'Data Sorting'!$A:$A,$B41,'Data Sorting'!$B:$B,TRIM(I$9)),0))</f>
        <v/>
      </c>
      <c r="J41" s="488" t="str">
        <f>IF($B41="","",IFERROR(SUMIFS('Data Sorting'!$C:$C,'Data Sorting'!$A:$A,$B41,'Data Sorting'!$B:$B,TRIM(J$9)),0))</f>
        <v/>
      </c>
      <c r="K41" s="491" t="str">
        <f t="shared" si="6"/>
        <v/>
      </c>
      <c r="L41" s="479">
        <f t="shared" si="7"/>
        <v>0</v>
      </c>
    </row>
    <row r="42" spans="2:12" x14ac:dyDescent="0.25">
      <c r="B42" s="503" t="str">
        <f>IF('Manual Inputs'!D35&lt;&gt;"",'Manual Inputs'!D35,"")</f>
        <v/>
      </c>
      <c r="C42" s="327" t="str">
        <f>IF($B42="","",IFERROR(SUMIFS('Data Sorting'!$C:$C,'Data Sorting'!$A:$A,$B42,'Data Sorting'!$B:$B,TRIM(C$9)),0))</f>
        <v/>
      </c>
      <c r="D42" s="488" t="str">
        <f>IF($B42="","",IFERROR(SUMIFS('Data Sorting'!$C:$C,'Data Sorting'!$A:$A,$B42,'Data Sorting'!$B:$B,TRIM(D$9)),0))</f>
        <v/>
      </c>
      <c r="E42" s="488" t="str">
        <f>IF($B42="","",IFERROR(SUMIFS('Data Sorting'!$C:$C,'Data Sorting'!$A:$A,$B42,'Data Sorting'!$B:$B,TRIM(E$9)),0))</f>
        <v/>
      </c>
      <c r="F42" s="491" t="str">
        <f t="shared" si="8"/>
        <v/>
      </c>
      <c r="G42" s="479">
        <f t="shared" si="5"/>
        <v>0</v>
      </c>
      <c r="H42" s="488" t="str">
        <f>IF($B42="","",IFERROR(SUMIFS('Data Sorting'!$C:$C,'Data Sorting'!$A:$A,$B42,'Data Sorting'!$B:$B,TRIM(H$9)),0))</f>
        <v/>
      </c>
      <c r="I42" s="488" t="str">
        <f>IF($B42="","",IFERROR(SUMIFS('Data Sorting'!$C:$C,'Data Sorting'!$A:$A,$B42,'Data Sorting'!$B:$B,TRIM(I$9)),0))</f>
        <v/>
      </c>
      <c r="J42" s="488" t="str">
        <f>IF($B42="","",IFERROR(SUMIFS('Data Sorting'!$C:$C,'Data Sorting'!$A:$A,$B42,'Data Sorting'!$B:$B,TRIM(J$9)),0))</f>
        <v/>
      </c>
      <c r="K42" s="491" t="str">
        <f t="shared" si="6"/>
        <v/>
      </c>
      <c r="L42" s="479">
        <f t="shared" si="7"/>
        <v>0</v>
      </c>
    </row>
    <row r="43" spans="2:12" x14ac:dyDescent="0.25">
      <c r="B43" s="503" t="str">
        <f>IF('Manual Inputs'!D36&lt;&gt;"",'Manual Inputs'!D36,"")</f>
        <v/>
      </c>
      <c r="C43" s="327" t="str">
        <f>IF($B43="","",IFERROR(SUMIFS('Data Sorting'!$C:$C,'Data Sorting'!$A:$A,$B43,'Data Sorting'!$B:$B,TRIM(C$9)),0))</f>
        <v/>
      </c>
      <c r="D43" s="488" t="str">
        <f>IF($B43="","",IFERROR(SUMIFS('Data Sorting'!$C:$C,'Data Sorting'!$A:$A,$B43,'Data Sorting'!$B:$B,TRIM(D$9)),0))</f>
        <v/>
      </c>
      <c r="E43" s="488" t="str">
        <f>IF($B43="","",IFERROR(SUMIFS('Data Sorting'!$C:$C,'Data Sorting'!$A:$A,$B43,'Data Sorting'!$B:$B,TRIM(E$9)),0))</f>
        <v/>
      </c>
      <c r="F43" s="491" t="str">
        <f t="shared" si="8"/>
        <v/>
      </c>
      <c r="G43" s="479">
        <f t="shared" si="5"/>
        <v>0</v>
      </c>
      <c r="H43" s="488" t="str">
        <f>IF($B43="","",IFERROR(SUMIFS('Data Sorting'!$C:$C,'Data Sorting'!$A:$A,$B43,'Data Sorting'!$B:$B,TRIM(H$9)),0))</f>
        <v/>
      </c>
      <c r="I43" s="488" t="str">
        <f>IF($B43="","",IFERROR(SUMIFS('Data Sorting'!$C:$C,'Data Sorting'!$A:$A,$B43,'Data Sorting'!$B:$B,TRIM(I$9)),0))</f>
        <v/>
      </c>
      <c r="J43" s="488" t="str">
        <f>IF($B43="","",IFERROR(SUMIFS('Data Sorting'!$C:$C,'Data Sorting'!$A:$A,$B43,'Data Sorting'!$B:$B,TRIM(J$9)),0))</f>
        <v/>
      </c>
      <c r="K43" s="491" t="str">
        <f t="shared" si="6"/>
        <v/>
      </c>
      <c r="L43" s="479">
        <f t="shared" si="7"/>
        <v>0</v>
      </c>
    </row>
    <row r="44" spans="2:12" x14ac:dyDescent="0.25">
      <c r="B44" s="503" t="str">
        <f>IF('Manual Inputs'!D37&lt;&gt;"",'Manual Inputs'!D37,"")</f>
        <v/>
      </c>
      <c r="C44" s="327" t="str">
        <f>IF($B44="","",IFERROR(SUMIFS('Data Sorting'!$C:$C,'Data Sorting'!$A:$A,$B44,'Data Sorting'!$B:$B,TRIM(C$9)),0))</f>
        <v/>
      </c>
      <c r="D44" s="488" t="str">
        <f>IF($B44="","",IFERROR(SUMIFS('Data Sorting'!$C:$C,'Data Sorting'!$A:$A,$B44,'Data Sorting'!$B:$B,TRIM(D$9)),0))</f>
        <v/>
      </c>
      <c r="E44" s="488" t="str">
        <f>IF($B44="","",IFERROR(SUMIFS('Data Sorting'!$C:$C,'Data Sorting'!$A:$A,$B44,'Data Sorting'!$B:$B,TRIM(E$9)),0))</f>
        <v/>
      </c>
      <c r="F44" s="491" t="str">
        <f t="shared" si="8"/>
        <v/>
      </c>
      <c r="G44" s="479">
        <f t="shared" si="5"/>
        <v>0</v>
      </c>
      <c r="H44" s="488" t="str">
        <f>IF($B44="","",IFERROR(SUMIFS('Data Sorting'!$C:$C,'Data Sorting'!$A:$A,$B44,'Data Sorting'!$B:$B,TRIM(H$9)),0))</f>
        <v/>
      </c>
      <c r="I44" s="488" t="str">
        <f>IF($B44="","",IFERROR(SUMIFS('Data Sorting'!$C:$C,'Data Sorting'!$A:$A,$B44,'Data Sorting'!$B:$B,TRIM(I$9)),0))</f>
        <v/>
      </c>
      <c r="J44" s="488" t="str">
        <f>IF($B44="","",IFERROR(SUMIFS('Data Sorting'!$C:$C,'Data Sorting'!$A:$A,$B44,'Data Sorting'!$B:$B,TRIM(J$9)),0))</f>
        <v/>
      </c>
      <c r="K44" s="491" t="str">
        <f t="shared" si="6"/>
        <v/>
      </c>
      <c r="L44" s="479">
        <f t="shared" si="7"/>
        <v>0</v>
      </c>
    </row>
    <row r="45" spans="2:12" x14ac:dyDescent="0.25">
      <c r="B45" s="503" t="str">
        <f>IF('Manual Inputs'!D38&lt;&gt;"",'Manual Inputs'!D38,"")</f>
        <v/>
      </c>
      <c r="C45" s="327" t="str">
        <f>IF($B45="","",IFERROR(SUMIFS('Data Sorting'!$C:$C,'Data Sorting'!$A:$A,$B45,'Data Sorting'!$B:$B,TRIM(C$9)),0))</f>
        <v/>
      </c>
      <c r="D45" s="488" t="str">
        <f>IF($B45="","",IFERROR(SUMIFS('Data Sorting'!$C:$C,'Data Sorting'!$A:$A,$B45,'Data Sorting'!$B:$B,TRIM(D$9)),0))</f>
        <v/>
      </c>
      <c r="E45" s="488" t="str">
        <f>IF($B45="","",IFERROR(SUMIFS('Data Sorting'!$C:$C,'Data Sorting'!$A:$A,$B45,'Data Sorting'!$B:$B,TRIM(E$9)),0))</f>
        <v/>
      </c>
      <c r="F45" s="491" t="str">
        <f t="shared" si="8"/>
        <v/>
      </c>
      <c r="G45" s="479">
        <f t="shared" si="5"/>
        <v>0</v>
      </c>
      <c r="H45" s="488" t="str">
        <f>IF($B45="","",IFERROR(SUMIFS('Data Sorting'!$C:$C,'Data Sorting'!$A:$A,$B45,'Data Sorting'!$B:$B,TRIM(H$9)),0))</f>
        <v/>
      </c>
      <c r="I45" s="488" t="str">
        <f>IF($B45="","",IFERROR(SUMIFS('Data Sorting'!$C:$C,'Data Sorting'!$A:$A,$B45,'Data Sorting'!$B:$B,TRIM(I$9)),0))</f>
        <v/>
      </c>
      <c r="J45" s="488" t="str">
        <f>IF($B45="","",IFERROR(SUMIFS('Data Sorting'!$C:$C,'Data Sorting'!$A:$A,$B45,'Data Sorting'!$B:$B,TRIM(J$9)),0))</f>
        <v/>
      </c>
      <c r="K45" s="491" t="str">
        <f t="shared" si="6"/>
        <v/>
      </c>
      <c r="L45" s="479">
        <f t="shared" si="7"/>
        <v>0</v>
      </c>
    </row>
    <row r="46" spans="2:12" x14ac:dyDescent="0.25">
      <c r="B46" s="503" t="str">
        <f>IF('Manual Inputs'!D39&lt;&gt;"",'Manual Inputs'!D39,"")</f>
        <v/>
      </c>
      <c r="C46" s="327" t="str">
        <f>IF($B46="","",IFERROR(SUMIFS('Data Sorting'!$C:$C,'Data Sorting'!$A:$A,$B46,'Data Sorting'!$B:$B,TRIM(C$9)),0))</f>
        <v/>
      </c>
      <c r="D46" s="488" t="str">
        <f>IF($B46="","",IFERROR(SUMIFS('Data Sorting'!$C:$C,'Data Sorting'!$A:$A,$B46,'Data Sorting'!$B:$B,TRIM(D$9)),0))</f>
        <v/>
      </c>
      <c r="E46" s="488" t="str">
        <f>IF($B46="","",IFERROR(SUMIFS('Data Sorting'!$C:$C,'Data Sorting'!$A:$A,$B46,'Data Sorting'!$B:$B,TRIM(E$9)),0))</f>
        <v/>
      </c>
      <c r="F46" s="491" t="str">
        <f t="shared" si="8"/>
        <v/>
      </c>
      <c r="G46" s="479">
        <f t="shared" si="5"/>
        <v>0</v>
      </c>
      <c r="H46" s="488" t="str">
        <f>IF($B46="","",IFERROR(SUMIFS('Data Sorting'!$C:$C,'Data Sorting'!$A:$A,$B46,'Data Sorting'!$B:$B,TRIM(H$9)),0))</f>
        <v/>
      </c>
      <c r="I46" s="488" t="str">
        <f>IF($B46="","",IFERROR(SUMIFS('Data Sorting'!$C:$C,'Data Sorting'!$A:$A,$B46,'Data Sorting'!$B:$B,TRIM(I$9)),0))</f>
        <v/>
      </c>
      <c r="J46" s="488" t="str">
        <f>IF($B46="","",IFERROR(SUMIFS('Data Sorting'!$C:$C,'Data Sorting'!$A:$A,$B46,'Data Sorting'!$B:$B,TRIM(J$9)),0))</f>
        <v/>
      </c>
      <c r="K46" s="491" t="str">
        <f t="shared" si="6"/>
        <v/>
      </c>
      <c r="L46" s="479">
        <f t="shared" si="7"/>
        <v>0</v>
      </c>
    </row>
    <row r="47" spans="2:12" x14ac:dyDescent="0.25">
      <c r="B47" s="503" t="str">
        <f>IF('Manual Inputs'!D40&lt;&gt;"",'Manual Inputs'!D40,"")</f>
        <v/>
      </c>
      <c r="C47" s="327" t="str">
        <f>IF($B47="","",IFERROR(SUMIFS('Data Sorting'!$C:$C,'Data Sorting'!$A:$A,$B47,'Data Sorting'!$B:$B,TRIM(C$9)),0))</f>
        <v/>
      </c>
      <c r="D47" s="488" t="str">
        <f>IF($B47="","",IFERROR(SUMIFS('Data Sorting'!$C:$C,'Data Sorting'!$A:$A,$B47,'Data Sorting'!$B:$B,TRIM(D$9)),0))</f>
        <v/>
      </c>
      <c r="E47" s="488" t="str">
        <f>IF($B47="","",IFERROR(SUMIFS('Data Sorting'!$C:$C,'Data Sorting'!$A:$A,$B47,'Data Sorting'!$B:$B,TRIM(E$9)),0))</f>
        <v/>
      </c>
      <c r="F47" s="491" t="str">
        <f t="shared" si="8"/>
        <v/>
      </c>
      <c r="G47" s="479">
        <f t="shared" si="5"/>
        <v>0</v>
      </c>
      <c r="H47" s="488" t="str">
        <f>IF($B47="","",IFERROR(SUMIFS('Data Sorting'!$C:$C,'Data Sorting'!$A:$A,$B47,'Data Sorting'!$B:$B,TRIM(H$9)),0))</f>
        <v/>
      </c>
      <c r="I47" s="488" t="str">
        <f>IF($B47="","",IFERROR(SUMIFS('Data Sorting'!$C:$C,'Data Sorting'!$A:$A,$B47,'Data Sorting'!$B:$B,TRIM(I$9)),0))</f>
        <v/>
      </c>
      <c r="J47" s="488" t="str">
        <f>IF($B47="","",IFERROR(SUMIFS('Data Sorting'!$C:$C,'Data Sorting'!$A:$A,$B47,'Data Sorting'!$B:$B,TRIM(J$9)),0))</f>
        <v/>
      </c>
      <c r="K47" s="491" t="str">
        <f t="shared" si="6"/>
        <v/>
      </c>
      <c r="L47" s="479">
        <f t="shared" si="7"/>
        <v>0</v>
      </c>
    </row>
    <row r="48" spans="2:12" x14ac:dyDescent="0.25">
      <c r="B48" s="503" t="str">
        <f>IF('Manual Inputs'!D41&lt;&gt;"",'Manual Inputs'!D41,"")</f>
        <v/>
      </c>
      <c r="C48" s="327" t="str">
        <f>IF($B48="","",IFERROR(SUMIFS('Data Sorting'!$C:$C,'Data Sorting'!$A:$A,$B48,'Data Sorting'!$B:$B,TRIM(C$9)),0))</f>
        <v/>
      </c>
      <c r="D48" s="488" t="str">
        <f>IF($B48="","",IFERROR(SUMIFS('Data Sorting'!$C:$C,'Data Sorting'!$A:$A,$B48,'Data Sorting'!$B:$B,TRIM(D$9)),0))</f>
        <v/>
      </c>
      <c r="E48" s="488" t="str">
        <f>IF($B48="","",IFERROR(SUMIFS('Data Sorting'!$C:$C,'Data Sorting'!$A:$A,$B48,'Data Sorting'!$B:$B,TRIM(E$9)),0))</f>
        <v/>
      </c>
      <c r="F48" s="491" t="str">
        <f t="shared" si="8"/>
        <v/>
      </c>
      <c r="G48" s="479">
        <f t="shared" si="5"/>
        <v>0</v>
      </c>
      <c r="H48" s="488" t="str">
        <f>IF($B48="","",IFERROR(SUMIFS('Data Sorting'!$C:$C,'Data Sorting'!$A:$A,$B48,'Data Sorting'!$B:$B,TRIM(H$9)),0))</f>
        <v/>
      </c>
      <c r="I48" s="488" t="str">
        <f>IF($B48="","",IFERROR(SUMIFS('Data Sorting'!$C:$C,'Data Sorting'!$A:$A,$B48,'Data Sorting'!$B:$B,TRIM(I$9)),0))</f>
        <v/>
      </c>
      <c r="J48" s="488" t="str">
        <f>IF($B48="","",IFERROR(SUMIFS('Data Sorting'!$C:$C,'Data Sorting'!$A:$A,$B48,'Data Sorting'!$B:$B,TRIM(J$9)),0))</f>
        <v/>
      </c>
      <c r="K48" s="491" t="str">
        <f t="shared" si="6"/>
        <v/>
      </c>
      <c r="L48" s="479">
        <f t="shared" si="7"/>
        <v>0</v>
      </c>
    </row>
    <row r="49" spans="2:12" x14ac:dyDescent="0.25">
      <c r="B49" s="503" t="str">
        <f>IF('Manual Inputs'!D42&lt;&gt;"",'Manual Inputs'!D42,"")</f>
        <v/>
      </c>
      <c r="C49" s="327" t="str">
        <f>IF($B49="","",IFERROR(SUMIFS('Data Sorting'!$C:$C,'Data Sorting'!$A:$A,$B49,'Data Sorting'!$B:$B,TRIM(C$9)),0))</f>
        <v/>
      </c>
      <c r="D49" s="488" t="str">
        <f>IF($B49="","",IFERROR(SUMIFS('Data Sorting'!$C:$C,'Data Sorting'!$A:$A,$B49,'Data Sorting'!$B:$B,TRIM(D$9)),0))</f>
        <v/>
      </c>
      <c r="E49" s="488" t="str">
        <f>IF($B49="","",IFERROR(SUMIFS('Data Sorting'!$C:$C,'Data Sorting'!$A:$A,$B49,'Data Sorting'!$B:$B,TRIM(E$9)),0))</f>
        <v/>
      </c>
      <c r="F49" s="491" t="str">
        <f t="shared" si="8"/>
        <v/>
      </c>
      <c r="G49" s="479">
        <f t="shared" si="5"/>
        <v>0</v>
      </c>
      <c r="H49" s="488" t="str">
        <f>IF($B49="","",IFERROR(SUMIFS('Data Sorting'!$C:$C,'Data Sorting'!$A:$A,$B49,'Data Sorting'!$B:$B,TRIM(H$9)),0))</f>
        <v/>
      </c>
      <c r="I49" s="488" t="str">
        <f>IF($B49="","",IFERROR(SUMIFS('Data Sorting'!$C:$C,'Data Sorting'!$A:$A,$B49,'Data Sorting'!$B:$B,TRIM(I$9)),0))</f>
        <v/>
      </c>
      <c r="J49" s="488" t="str">
        <f>IF($B49="","",IFERROR(SUMIFS('Data Sorting'!$C:$C,'Data Sorting'!$A:$A,$B49,'Data Sorting'!$B:$B,TRIM(J$9)),0))</f>
        <v/>
      </c>
      <c r="K49" s="491" t="str">
        <f t="shared" si="6"/>
        <v/>
      </c>
      <c r="L49" s="479">
        <f t="shared" si="7"/>
        <v>0</v>
      </c>
    </row>
    <row r="50" spans="2:12" x14ac:dyDescent="0.25">
      <c r="B50" s="503" t="str">
        <f>IF('Manual Inputs'!D43&lt;&gt;"",'Manual Inputs'!D43,"")</f>
        <v/>
      </c>
      <c r="C50" s="327" t="str">
        <f>IF($B50="","",IFERROR(SUMIFS('Data Sorting'!$C:$C,'Data Sorting'!$A:$A,$B50,'Data Sorting'!$B:$B,TRIM(C$9)),0))</f>
        <v/>
      </c>
      <c r="D50" s="488" t="str">
        <f>IF($B50="","",IFERROR(SUMIFS('Data Sorting'!$C:$C,'Data Sorting'!$A:$A,$B50,'Data Sorting'!$B:$B,TRIM(D$9)),0))</f>
        <v/>
      </c>
      <c r="E50" s="488" t="str">
        <f>IF($B50="","",IFERROR(SUMIFS('Data Sorting'!$C:$C,'Data Sorting'!$A:$A,$B50,'Data Sorting'!$B:$B,TRIM(E$9)),0))</f>
        <v/>
      </c>
      <c r="F50" s="491" t="str">
        <f t="shared" si="8"/>
        <v/>
      </c>
      <c r="G50" s="479">
        <f t="shared" si="5"/>
        <v>0</v>
      </c>
      <c r="H50" s="488" t="str">
        <f>IF($B50="","",IFERROR(SUMIFS('Data Sorting'!$C:$C,'Data Sorting'!$A:$A,$B50,'Data Sorting'!$B:$B,TRIM(H$9)),0))</f>
        <v/>
      </c>
      <c r="I50" s="488" t="str">
        <f>IF($B50="","",IFERROR(SUMIFS('Data Sorting'!$C:$C,'Data Sorting'!$A:$A,$B50,'Data Sorting'!$B:$B,TRIM(I$9)),0))</f>
        <v/>
      </c>
      <c r="J50" s="488" t="str">
        <f>IF($B50="","",IFERROR(SUMIFS('Data Sorting'!$C:$C,'Data Sorting'!$A:$A,$B50,'Data Sorting'!$B:$B,TRIM(J$9)),0))</f>
        <v/>
      </c>
      <c r="K50" s="491" t="str">
        <f t="shared" si="6"/>
        <v/>
      </c>
      <c r="L50" s="479">
        <f t="shared" si="7"/>
        <v>0</v>
      </c>
    </row>
    <row r="51" spans="2:12" x14ac:dyDescent="0.25">
      <c r="B51" s="503" t="str">
        <f>IF('Manual Inputs'!D44&lt;&gt;"",'Manual Inputs'!D44,"")</f>
        <v/>
      </c>
      <c r="C51" s="327" t="str">
        <f>IF($B51="","",IFERROR(SUMIFS('Data Sorting'!$C:$C,'Data Sorting'!$A:$A,$B51,'Data Sorting'!$B:$B,TRIM(C$9)),0))</f>
        <v/>
      </c>
      <c r="D51" s="488" t="str">
        <f>IF($B51="","",IFERROR(SUMIFS('Data Sorting'!$C:$C,'Data Sorting'!$A:$A,$B51,'Data Sorting'!$B:$B,TRIM(D$9)),0))</f>
        <v/>
      </c>
      <c r="E51" s="488" t="str">
        <f>IF($B51="","",IFERROR(SUMIFS('Data Sorting'!$C:$C,'Data Sorting'!$A:$A,$B51,'Data Sorting'!$B:$B,TRIM(E$9)),0))</f>
        <v/>
      </c>
      <c r="F51" s="491" t="str">
        <f t="shared" si="8"/>
        <v/>
      </c>
      <c r="G51" s="479">
        <f t="shared" si="5"/>
        <v>0</v>
      </c>
      <c r="H51" s="488" t="str">
        <f>IF($B51="","",IFERROR(SUMIFS('Data Sorting'!$C:$C,'Data Sorting'!$A:$A,$B51,'Data Sorting'!$B:$B,TRIM(H$9)),0))</f>
        <v/>
      </c>
      <c r="I51" s="488" t="str">
        <f>IF($B51="","",IFERROR(SUMIFS('Data Sorting'!$C:$C,'Data Sorting'!$A:$A,$B51,'Data Sorting'!$B:$B,TRIM(I$9)),0))</f>
        <v/>
      </c>
      <c r="J51" s="488" t="str">
        <f>IF($B51="","",IFERROR(SUMIFS('Data Sorting'!$C:$C,'Data Sorting'!$A:$A,$B51,'Data Sorting'!$B:$B,TRIM(J$9)),0))</f>
        <v/>
      </c>
      <c r="K51" s="491" t="str">
        <f t="shared" si="6"/>
        <v/>
      </c>
      <c r="L51" s="479">
        <f t="shared" si="7"/>
        <v>0</v>
      </c>
    </row>
    <row r="52" spans="2:12" x14ac:dyDescent="0.25">
      <c r="B52" s="503" t="str">
        <f>IF('Manual Inputs'!D45&lt;&gt;"",'Manual Inputs'!D45,"")</f>
        <v/>
      </c>
      <c r="C52" s="327" t="str">
        <f>IF($B52="","",IFERROR(SUMIFS('Data Sorting'!$C:$C,'Data Sorting'!$A:$A,$B52,'Data Sorting'!$B:$B,TRIM(C$9)),0))</f>
        <v/>
      </c>
      <c r="D52" s="488" t="str">
        <f>IF($B52="","",IFERROR(SUMIFS('Data Sorting'!$C:$C,'Data Sorting'!$A:$A,$B52,'Data Sorting'!$B:$B,TRIM(D$9)),0))</f>
        <v/>
      </c>
      <c r="E52" s="488" t="str">
        <f>IF($B52="","",IFERROR(SUMIFS('Data Sorting'!$C:$C,'Data Sorting'!$A:$A,$B52,'Data Sorting'!$B:$B,TRIM(E$9)),0))</f>
        <v/>
      </c>
      <c r="F52" s="491" t="str">
        <f t="shared" si="8"/>
        <v/>
      </c>
      <c r="G52" s="479">
        <f t="shared" si="5"/>
        <v>0</v>
      </c>
      <c r="H52" s="488" t="str">
        <f>IF($B52="","",IFERROR(SUMIFS('Data Sorting'!$C:$C,'Data Sorting'!$A:$A,$B52,'Data Sorting'!$B:$B,TRIM(H$9)),0))</f>
        <v/>
      </c>
      <c r="I52" s="488" t="str">
        <f>IF($B52="","",IFERROR(SUMIFS('Data Sorting'!$C:$C,'Data Sorting'!$A:$A,$B52,'Data Sorting'!$B:$B,TRIM(I$9)),0))</f>
        <v/>
      </c>
      <c r="J52" s="488" t="str">
        <f>IF($B52="","",IFERROR(SUMIFS('Data Sorting'!$C:$C,'Data Sorting'!$A:$A,$B52,'Data Sorting'!$B:$B,TRIM(J$9)),0))</f>
        <v/>
      </c>
      <c r="K52" s="491" t="str">
        <f t="shared" si="6"/>
        <v/>
      </c>
      <c r="L52" s="479">
        <f t="shared" si="7"/>
        <v>0</v>
      </c>
    </row>
    <row r="53" spans="2:12" x14ac:dyDescent="0.25">
      <c r="B53" s="503" t="str">
        <f>IF('Manual Inputs'!D46&lt;&gt;"",'Manual Inputs'!D46,"")</f>
        <v/>
      </c>
      <c r="C53" s="327" t="str">
        <f>IF($B53="","",IFERROR(SUMIFS('Data Sorting'!$C:$C,'Data Sorting'!$A:$A,$B53,'Data Sorting'!$B:$B,TRIM(C$9)),0))</f>
        <v/>
      </c>
      <c r="D53" s="488" t="str">
        <f>IF($B53="","",IFERROR(SUMIFS('Data Sorting'!$C:$C,'Data Sorting'!$A:$A,$B53,'Data Sorting'!$B:$B,TRIM(D$9)),0))</f>
        <v/>
      </c>
      <c r="E53" s="488" t="str">
        <f>IF($B53="","",IFERROR(SUMIFS('Data Sorting'!$C:$C,'Data Sorting'!$A:$A,$B53,'Data Sorting'!$B:$B,TRIM(E$9)),0))</f>
        <v/>
      </c>
      <c r="F53" s="491" t="str">
        <f t="shared" si="8"/>
        <v/>
      </c>
      <c r="G53" s="479">
        <f t="shared" si="5"/>
        <v>0</v>
      </c>
      <c r="H53" s="488" t="str">
        <f>IF($B53="","",IFERROR(SUMIFS('Data Sorting'!$C:$C,'Data Sorting'!$A:$A,$B53,'Data Sorting'!$B:$B,TRIM(H$9)),0))</f>
        <v/>
      </c>
      <c r="I53" s="488" t="str">
        <f>IF($B53="","",IFERROR(SUMIFS('Data Sorting'!$C:$C,'Data Sorting'!$A:$A,$B53,'Data Sorting'!$B:$B,TRIM(I$9)),0))</f>
        <v/>
      </c>
      <c r="J53" s="488" t="str">
        <f>IF($B53="","",IFERROR(SUMIFS('Data Sorting'!$C:$C,'Data Sorting'!$A:$A,$B53,'Data Sorting'!$B:$B,TRIM(J$9)),0))</f>
        <v/>
      </c>
      <c r="K53" s="491" t="str">
        <f t="shared" si="6"/>
        <v/>
      </c>
      <c r="L53" s="479">
        <f t="shared" si="7"/>
        <v>0</v>
      </c>
    </row>
    <row r="54" spans="2:12" x14ac:dyDescent="0.25">
      <c r="B54" s="503" t="str">
        <f>IF('Manual Inputs'!D47&lt;&gt;"",'Manual Inputs'!D47,"")</f>
        <v/>
      </c>
      <c r="C54" s="327" t="str">
        <f>IF($B54="","",IFERROR(SUMIFS('Data Sorting'!$C:$C,'Data Sorting'!$A:$A,$B54,'Data Sorting'!$B:$B,TRIM(C$9)),0))</f>
        <v/>
      </c>
      <c r="D54" s="488" t="str">
        <f>IF($B54="","",IFERROR(SUMIFS('Data Sorting'!$C:$C,'Data Sorting'!$A:$A,$B54,'Data Sorting'!$B:$B,TRIM(D$9)),0))</f>
        <v/>
      </c>
      <c r="E54" s="488" t="str">
        <f>IF($B54="","",IFERROR(SUMIFS('Data Sorting'!$C:$C,'Data Sorting'!$A:$A,$B54,'Data Sorting'!$B:$B,TRIM(E$9)),0))</f>
        <v/>
      </c>
      <c r="F54" s="491" t="str">
        <f t="shared" si="8"/>
        <v/>
      </c>
      <c r="G54" s="479">
        <f t="shared" si="5"/>
        <v>0</v>
      </c>
      <c r="H54" s="488" t="str">
        <f>IF($B54="","",IFERROR(SUMIFS('Data Sorting'!$C:$C,'Data Sorting'!$A:$A,$B54,'Data Sorting'!$B:$B,TRIM(H$9)),0))</f>
        <v/>
      </c>
      <c r="I54" s="488" t="str">
        <f>IF($B54="","",IFERROR(SUMIFS('Data Sorting'!$C:$C,'Data Sorting'!$A:$A,$B54,'Data Sorting'!$B:$B,TRIM(I$9)),0))</f>
        <v/>
      </c>
      <c r="J54" s="488" t="str">
        <f>IF($B54="","",IFERROR(SUMIFS('Data Sorting'!$C:$C,'Data Sorting'!$A:$A,$B54,'Data Sorting'!$B:$B,TRIM(J$9)),0))</f>
        <v/>
      </c>
      <c r="K54" s="491" t="str">
        <f t="shared" si="6"/>
        <v/>
      </c>
      <c r="L54" s="479">
        <f t="shared" si="7"/>
        <v>0</v>
      </c>
    </row>
    <row r="55" spans="2:12" x14ac:dyDescent="0.25">
      <c r="B55" s="503" t="str">
        <f>IF('Manual Inputs'!D48&lt;&gt;"",'Manual Inputs'!D48,"")</f>
        <v/>
      </c>
      <c r="C55" s="327" t="str">
        <f>IF($B55="","",IFERROR(SUMIFS('Data Sorting'!$C:$C,'Data Sorting'!$A:$A,$B55,'Data Sorting'!$B:$B,TRIM(C$9)),0))</f>
        <v/>
      </c>
      <c r="D55" s="488" t="str">
        <f>IF($B55="","",IFERROR(SUMIFS('Data Sorting'!$C:$C,'Data Sorting'!$A:$A,$B55,'Data Sorting'!$B:$B,TRIM(D$9)),0))</f>
        <v/>
      </c>
      <c r="E55" s="488" t="str">
        <f>IF($B55="","",IFERROR(SUMIFS('Data Sorting'!$C:$C,'Data Sorting'!$A:$A,$B55,'Data Sorting'!$B:$B,TRIM(E$9)),0))</f>
        <v/>
      </c>
      <c r="F55" s="491" t="str">
        <f t="shared" si="8"/>
        <v/>
      </c>
      <c r="G55" s="479">
        <f t="shared" si="5"/>
        <v>0</v>
      </c>
      <c r="H55" s="488" t="str">
        <f>IF($B55="","",IFERROR(SUMIFS('Data Sorting'!$C:$C,'Data Sorting'!$A:$A,$B55,'Data Sorting'!$B:$B,TRIM(H$9)),0))</f>
        <v/>
      </c>
      <c r="I55" s="488" t="str">
        <f>IF($B55="","",IFERROR(SUMIFS('Data Sorting'!$C:$C,'Data Sorting'!$A:$A,$B55,'Data Sorting'!$B:$B,TRIM(I$9)),0))</f>
        <v/>
      </c>
      <c r="J55" s="488" t="str">
        <f>IF($B55="","",IFERROR(SUMIFS('Data Sorting'!$C:$C,'Data Sorting'!$A:$A,$B55,'Data Sorting'!$B:$B,TRIM(J$9)),0))</f>
        <v/>
      </c>
      <c r="K55" s="491" t="str">
        <f t="shared" si="6"/>
        <v/>
      </c>
      <c r="L55" s="479">
        <f t="shared" si="7"/>
        <v>0</v>
      </c>
    </row>
    <row r="56" spans="2:12" x14ac:dyDescent="0.25">
      <c r="B56" s="503" t="str">
        <f>IF('Manual Inputs'!D49&lt;&gt;"",'Manual Inputs'!D49,"")</f>
        <v/>
      </c>
      <c r="C56" s="327" t="str">
        <f>IF($B56="","",IFERROR(SUMIFS('Data Sorting'!$C:$C,'Data Sorting'!$A:$A,$B56,'Data Sorting'!$B:$B,TRIM(C$9)),0))</f>
        <v/>
      </c>
      <c r="D56" s="488" t="str">
        <f>IF($B56="","",IFERROR(SUMIFS('Data Sorting'!$C:$C,'Data Sorting'!$A:$A,$B56,'Data Sorting'!$B:$B,TRIM(D$9)),0))</f>
        <v/>
      </c>
      <c r="E56" s="488" t="str">
        <f>IF($B56="","",IFERROR(SUMIFS('Data Sorting'!$C:$C,'Data Sorting'!$A:$A,$B56,'Data Sorting'!$B:$B,TRIM(E$9)),0))</f>
        <v/>
      </c>
      <c r="F56" s="491" t="str">
        <f t="shared" si="8"/>
        <v/>
      </c>
      <c r="G56" s="479">
        <f t="shared" si="5"/>
        <v>0</v>
      </c>
      <c r="H56" s="488" t="str">
        <f>IF($B56="","",IFERROR(SUMIFS('Data Sorting'!$C:$C,'Data Sorting'!$A:$A,$B56,'Data Sorting'!$B:$B,TRIM(H$9)),0))</f>
        <v/>
      </c>
      <c r="I56" s="488" t="str">
        <f>IF($B56="","",IFERROR(SUMIFS('Data Sorting'!$C:$C,'Data Sorting'!$A:$A,$B56,'Data Sorting'!$B:$B,TRIM(I$9)),0))</f>
        <v/>
      </c>
      <c r="J56" s="488" t="str">
        <f>IF($B56="","",IFERROR(SUMIFS('Data Sorting'!$C:$C,'Data Sorting'!$A:$A,$B56,'Data Sorting'!$B:$B,TRIM(J$9)),0))</f>
        <v/>
      </c>
      <c r="K56" s="491" t="str">
        <f t="shared" si="6"/>
        <v/>
      </c>
      <c r="L56" s="479">
        <f t="shared" si="7"/>
        <v>0</v>
      </c>
    </row>
    <row r="57" spans="2:12" x14ac:dyDescent="0.25">
      <c r="B57" s="503" t="str">
        <f>IF('Manual Inputs'!D50&lt;&gt;"",'Manual Inputs'!D50,"")</f>
        <v/>
      </c>
      <c r="C57" s="327" t="str">
        <f>IF($B57="","",IFERROR(SUMIFS('Data Sorting'!$C:$C,'Data Sorting'!$A:$A,$B57,'Data Sorting'!$B:$B,TRIM(C$9)),0))</f>
        <v/>
      </c>
      <c r="D57" s="488" t="str">
        <f>IF($B57="","",IFERROR(SUMIFS('Data Sorting'!$C:$C,'Data Sorting'!$A:$A,$B57,'Data Sorting'!$B:$B,TRIM(D$9)),0))</f>
        <v/>
      </c>
      <c r="E57" s="488" t="str">
        <f>IF($B57="","",IFERROR(SUMIFS('Data Sorting'!$C:$C,'Data Sorting'!$A:$A,$B57,'Data Sorting'!$B:$B,TRIM(E$9)),0))</f>
        <v/>
      </c>
      <c r="F57" s="491" t="str">
        <f t="shared" si="8"/>
        <v/>
      </c>
      <c r="G57" s="479">
        <f t="shared" si="5"/>
        <v>0</v>
      </c>
      <c r="H57" s="488" t="str">
        <f>IF($B57="","",IFERROR(SUMIFS('Data Sorting'!$C:$C,'Data Sorting'!$A:$A,$B57,'Data Sorting'!$B:$B,TRIM(H$9)),0))</f>
        <v/>
      </c>
      <c r="I57" s="488" t="str">
        <f>IF($B57="","",IFERROR(SUMIFS('Data Sorting'!$C:$C,'Data Sorting'!$A:$A,$B57,'Data Sorting'!$B:$B,TRIM(I$9)),0))</f>
        <v/>
      </c>
      <c r="J57" s="488" t="str">
        <f>IF($B57="","",IFERROR(SUMIFS('Data Sorting'!$C:$C,'Data Sorting'!$A:$A,$B57,'Data Sorting'!$B:$B,TRIM(J$9)),0))</f>
        <v/>
      </c>
      <c r="K57" s="491" t="str">
        <f t="shared" si="6"/>
        <v/>
      </c>
      <c r="L57" s="479">
        <f t="shared" si="7"/>
        <v>0</v>
      </c>
    </row>
    <row r="58" spans="2:12" x14ac:dyDescent="0.25">
      <c r="B58" s="503" t="str">
        <f>IF('Manual Inputs'!D51&lt;&gt;"",'Manual Inputs'!D51,"")</f>
        <v/>
      </c>
      <c r="C58" s="327" t="str">
        <f>IF($B58="","",IFERROR(SUMIFS('Data Sorting'!$C:$C,'Data Sorting'!$A:$A,$B58,'Data Sorting'!$B:$B,TRIM(C$9)),0))</f>
        <v/>
      </c>
      <c r="D58" s="488" t="str">
        <f>IF($B58="","",IFERROR(SUMIFS('Data Sorting'!$C:$C,'Data Sorting'!$A:$A,$B58,'Data Sorting'!$B:$B,TRIM(D$9)),0))</f>
        <v/>
      </c>
      <c r="E58" s="488" t="str">
        <f>IF($B58="","",IFERROR(SUMIFS('Data Sorting'!$C:$C,'Data Sorting'!$A:$A,$B58,'Data Sorting'!$B:$B,TRIM(E$9)),0))</f>
        <v/>
      </c>
      <c r="F58" s="491" t="str">
        <f t="shared" si="8"/>
        <v/>
      </c>
      <c r="G58" s="479">
        <f t="shared" si="5"/>
        <v>0</v>
      </c>
      <c r="H58" s="488" t="str">
        <f>IF($B58="","",IFERROR(SUMIFS('Data Sorting'!$C:$C,'Data Sorting'!$A:$A,$B58,'Data Sorting'!$B:$B,TRIM(H$9)),0))</f>
        <v/>
      </c>
      <c r="I58" s="488" t="str">
        <f>IF($B58="","",IFERROR(SUMIFS('Data Sorting'!$C:$C,'Data Sorting'!$A:$A,$B58,'Data Sorting'!$B:$B,TRIM(I$9)),0))</f>
        <v/>
      </c>
      <c r="J58" s="488" t="str">
        <f>IF($B58="","",IFERROR(SUMIFS('Data Sorting'!$C:$C,'Data Sorting'!$A:$A,$B58,'Data Sorting'!$B:$B,TRIM(J$9)),0))</f>
        <v/>
      </c>
      <c r="K58" s="491" t="str">
        <f t="shared" si="6"/>
        <v/>
      </c>
      <c r="L58" s="479">
        <f t="shared" si="7"/>
        <v>0</v>
      </c>
    </row>
    <row r="59" spans="2:12" x14ac:dyDescent="0.25">
      <c r="B59" s="503" t="str">
        <f>IF('Manual Inputs'!D52&lt;&gt;"",'Manual Inputs'!D52,"")</f>
        <v/>
      </c>
      <c r="C59" s="327" t="str">
        <f>IF($B59="","",IFERROR(SUMIFS('Data Sorting'!$C:$C,'Data Sorting'!$A:$A,$B59,'Data Sorting'!$B:$B,TRIM(C$9)),0))</f>
        <v/>
      </c>
      <c r="D59" s="488" t="str">
        <f>IF($B59="","",IFERROR(SUMIFS('Data Sorting'!$C:$C,'Data Sorting'!$A:$A,$B59,'Data Sorting'!$B:$B,TRIM(D$9)),0))</f>
        <v/>
      </c>
      <c r="E59" s="488" t="str">
        <f>IF($B59="","",IFERROR(SUMIFS('Data Sorting'!$C:$C,'Data Sorting'!$A:$A,$B59,'Data Sorting'!$B:$B,TRIM(E$9)),0))</f>
        <v/>
      </c>
      <c r="F59" s="491" t="str">
        <f t="shared" si="8"/>
        <v/>
      </c>
      <c r="G59" s="479">
        <f t="shared" si="5"/>
        <v>0</v>
      </c>
      <c r="H59" s="488" t="str">
        <f>IF($B59="","",IFERROR(SUMIFS('Data Sorting'!$C:$C,'Data Sorting'!$A:$A,$B59,'Data Sorting'!$B:$B,TRIM(H$9)),0))</f>
        <v/>
      </c>
      <c r="I59" s="488" t="str">
        <f>IF($B59="","",IFERROR(SUMIFS('Data Sorting'!$C:$C,'Data Sorting'!$A:$A,$B59,'Data Sorting'!$B:$B,TRIM(I$9)),0))</f>
        <v/>
      </c>
      <c r="J59" s="488" t="str">
        <f>IF($B59="","",IFERROR(SUMIFS('Data Sorting'!$C:$C,'Data Sorting'!$A:$A,$B59,'Data Sorting'!$B:$B,TRIM(J$9)),0))</f>
        <v/>
      </c>
      <c r="K59" s="491" t="str">
        <f t="shared" si="6"/>
        <v/>
      </c>
      <c r="L59" s="479">
        <f t="shared" si="7"/>
        <v>0</v>
      </c>
    </row>
    <row r="60" spans="2:12" x14ac:dyDescent="0.25">
      <c r="B60" s="509" t="str">
        <f>IF('Manual Inputs'!D53&lt;&gt;"",'Manual Inputs'!D53,"")</f>
        <v/>
      </c>
      <c r="C60" s="500" t="str">
        <f>IF($B60="","",IFERROR(SUMIFS('Data Sorting'!$C:$C,'Data Sorting'!$A:$A,$B60,'Data Sorting'!$B:$B,TRIM(C$9)),0))</f>
        <v/>
      </c>
      <c r="D60" s="489" t="str">
        <f>IF($B60="","",IFERROR(SUMIFS('Data Sorting'!$C:$C,'Data Sorting'!$A:$A,$B60,'Data Sorting'!$B:$B,TRIM(D$9)),0))</f>
        <v/>
      </c>
      <c r="E60" s="489" t="str">
        <f>IF($B60="","",IFERROR(SUMIFS('Data Sorting'!$C:$C,'Data Sorting'!$A:$A,$B60,'Data Sorting'!$B:$B,TRIM(E$9)),0))</f>
        <v/>
      </c>
      <c r="F60" s="492" t="str">
        <f t="shared" si="8"/>
        <v/>
      </c>
      <c r="G60" s="494">
        <f t="shared" si="5"/>
        <v>0</v>
      </c>
      <c r="H60" s="489" t="str">
        <f>IF($B60="","",IFERROR(SUMIFS('Data Sorting'!$C:$C,'Data Sorting'!$A:$A,$B60,'Data Sorting'!$B:$B,TRIM(H$9)),0))</f>
        <v/>
      </c>
      <c r="I60" s="489" t="str">
        <f>IF($B60="","",IFERROR(SUMIFS('Data Sorting'!$C:$C,'Data Sorting'!$A:$A,$B60,'Data Sorting'!$B:$B,TRIM(I$9)),0))</f>
        <v/>
      </c>
      <c r="J60" s="489" t="str">
        <f>IF($B60="","",IFERROR(SUMIFS('Data Sorting'!$C:$C,'Data Sorting'!$A:$A,$B60,'Data Sorting'!$B:$B,TRIM(J$9)),0))</f>
        <v/>
      </c>
      <c r="K60" s="492" t="str">
        <f t="shared" si="6"/>
        <v/>
      </c>
      <c r="L60" s="494">
        <f t="shared" si="7"/>
        <v>0</v>
      </c>
    </row>
    <row r="61" spans="2:12" s="82" customFormat="1" x14ac:dyDescent="0.25">
      <c r="B61" s="524"/>
    </row>
  </sheetData>
  <pageMargins left="0.7" right="0.7" top="0.75" bottom="0.75" header="0.3" footer="0.3"/>
  <pageSetup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62"/>
  <sheetViews>
    <sheetView workbookViewId="0">
      <selection activeCell="D12" sqref="D12"/>
    </sheetView>
  </sheetViews>
  <sheetFormatPr defaultRowHeight="15" x14ac:dyDescent="0.25"/>
  <cols>
    <col min="1" max="1" width="23.5703125" customWidth="1"/>
    <col min="2" max="2" width="12" style="218" customWidth="1"/>
    <col min="3" max="5" width="14.140625" style="84" customWidth="1"/>
    <col min="6" max="7" width="14.5703125" style="84" customWidth="1"/>
    <col min="8" max="8" width="14" style="84" customWidth="1"/>
    <col min="9" max="9" width="15" style="84" customWidth="1"/>
  </cols>
  <sheetData>
    <row r="1" spans="1:9" s="84" customFormat="1" x14ac:dyDescent="0.25">
      <c r="B1" s="212"/>
    </row>
    <row r="2" spans="1:9" s="84" customFormat="1" ht="30.75" thickBot="1" x14ac:dyDescent="0.3">
      <c r="B2" s="212"/>
      <c r="C2" s="554" t="s">
        <v>185</v>
      </c>
      <c r="D2" s="554" t="s">
        <v>186</v>
      </c>
      <c r="E2" s="554" t="s">
        <v>187</v>
      </c>
      <c r="F2" s="554" t="s">
        <v>188</v>
      </c>
      <c r="G2" s="554" t="s">
        <v>189</v>
      </c>
      <c r="H2" s="554" t="s">
        <v>190</v>
      </c>
    </row>
    <row r="3" spans="1:9" s="84" customFormat="1" ht="15.75" thickTop="1" x14ac:dyDescent="0.25">
      <c r="B3" s="550" t="s">
        <v>289</v>
      </c>
      <c r="C3" s="551">
        <f>SUMIFS('Data Sorting'!$C:$C,'Data Sorting'!$A:$A,"End of Project",'Data Sorting'!$B:$B,C2)</f>
        <v>0</v>
      </c>
      <c r="D3" s="551">
        <f>SUMIFS('Data Sorting'!$C:$C,'Data Sorting'!$A:$A,"End of Project",'Data Sorting'!$B:$B,D2)</f>
        <v>0</v>
      </c>
      <c r="E3" s="551">
        <f>SUMIFS('Data Sorting'!$C:$C,'Data Sorting'!$A:$A,"End of Project",'Data Sorting'!$B:$B,E2)</f>
        <v>0</v>
      </c>
      <c r="F3" s="551">
        <f>SUMIFS('Data Sorting'!$C:$C,'Data Sorting'!$A:$A,"End of Project",'Data Sorting'!$B:$B,F2)</f>
        <v>0</v>
      </c>
      <c r="G3" s="551">
        <f>SUMIFS('Data Sorting'!$C:$C,'Data Sorting'!$A:$A,"End of Project",'Data Sorting'!$B:$B,G2)</f>
        <v>0</v>
      </c>
      <c r="H3" s="551">
        <f>SUMIFS('Data Sorting'!$C:$C,'Data Sorting'!$A:$A,"End of Project",'Data Sorting'!$B:$B,H2)</f>
        <v>0</v>
      </c>
    </row>
    <row r="4" spans="1:9" s="84" customFormat="1" x14ac:dyDescent="0.25">
      <c r="B4" s="550" t="s">
        <v>288</v>
      </c>
      <c r="C4" s="552">
        <f>C7-C3</f>
        <v>0</v>
      </c>
      <c r="D4" s="552">
        <f t="shared" ref="D4:H4" si="0">D7-D3</f>
        <v>0</v>
      </c>
      <c r="E4" s="552">
        <f t="shared" si="0"/>
        <v>0</v>
      </c>
      <c r="F4" s="552">
        <f t="shared" si="0"/>
        <v>0</v>
      </c>
      <c r="G4" s="552">
        <f t="shared" si="0"/>
        <v>0</v>
      </c>
      <c r="H4" s="552">
        <f t="shared" si="0"/>
        <v>0</v>
      </c>
    </row>
    <row r="5" spans="1:9" s="84" customFormat="1" x14ac:dyDescent="0.25">
      <c r="B5" s="550" t="s">
        <v>286</v>
      </c>
      <c r="C5" s="553" t="str">
        <f>IFERROR(C4/C7,"N.A.")</f>
        <v>N.A.</v>
      </c>
      <c r="D5" s="553" t="str">
        <f t="shared" ref="D5:H5" si="1">IFERROR(D4/D7,"N.A.")</f>
        <v>N.A.</v>
      </c>
      <c r="E5" s="553" t="str">
        <f t="shared" si="1"/>
        <v>N.A.</v>
      </c>
      <c r="F5" s="553" t="str">
        <f t="shared" si="1"/>
        <v>N.A.</v>
      </c>
      <c r="G5" s="553" t="str">
        <f t="shared" si="1"/>
        <v>N.A.</v>
      </c>
      <c r="H5" s="553" t="str">
        <f t="shared" si="1"/>
        <v>N.A.</v>
      </c>
    </row>
    <row r="6" spans="1:9" ht="15.75" thickBot="1" x14ac:dyDescent="0.3">
      <c r="B6" s="212"/>
    </row>
    <row r="7" spans="1:9" s="211" customFormat="1" ht="16.5" thickTop="1" thickBot="1" x14ac:dyDescent="0.3">
      <c r="A7" s="210" t="s">
        <v>0</v>
      </c>
      <c r="B7" s="209"/>
      <c r="C7" s="209">
        <f>SUM(C12:C62)</f>
        <v>0</v>
      </c>
      <c r="D7" s="209">
        <f t="shared" ref="D7:I7" si="2">SUM(D12:D62)</f>
        <v>0</v>
      </c>
      <c r="E7" s="209">
        <f t="shared" si="2"/>
        <v>0</v>
      </c>
      <c r="F7" s="209">
        <f t="shared" si="2"/>
        <v>0</v>
      </c>
      <c r="G7" s="209">
        <f t="shared" si="2"/>
        <v>0</v>
      </c>
      <c r="H7" s="209">
        <f t="shared" si="2"/>
        <v>0</v>
      </c>
      <c r="I7" s="209">
        <f t="shared" si="2"/>
        <v>0</v>
      </c>
    </row>
    <row r="8" spans="1:9" s="208" customFormat="1" ht="22.5" customHeight="1" thickTop="1" x14ac:dyDescent="0.25">
      <c r="A8" s="206"/>
      <c r="B8" s="618"/>
      <c r="C8" s="619" t="s">
        <v>128</v>
      </c>
      <c r="D8" s="619"/>
      <c r="E8" s="619"/>
      <c r="F8" s="619"/>
      <c r="G8" s="619"/>
      <c r="H8" s="619"/>
      <c r="I8" s="620" t="s">
        <v>40</v>
      </c>
    </row>
    <row r="9" spans="1:9" s="205" customFormat="1" ht="15.75" thickBot="1" x14ac:dyDescent="0.3">
      <c r="A9" s="204"/>
      <c r="B9" s="503"/>
      <c r="C9" s="504" t="s">
        <v>129</v>
      </c>
      <c r="D9" s="504" t="s">
        <v>130</v>
      </c>
      <c r="E9" s="504" t="s">
        <v>45</v>
      </c>
      <c r="F9" s="504" t="s">
        <v>131</v>
      </c>
      <c r="G9" s="504" t="s">
        <v>133</v>
      </c>
      <c r="H9" s="504" t="s">
        <v>132</v>
      </c>
      <c r="I9" s="621"/>
    </row>
    <row r="10" spans="1:9" s="207" customFormat="1" ht="30.75" thickBot="1" x14ac:dyDescent="0.3">
      <c r="B10" s="502" t="s">
        <v>139</v>
      </c>
      <c r="C10" s="330" t="s">
        <v>185</v>
      </c>
      <c r="D10" s="330" t="s">
        <v>186</v>
      </c>
      <c r="E10" s="330" t="s">
        <v>187</v>
      </c>
      <c r="F10" s="330" t="s">
        <v>188</v>
      </c>
      <c r="G10" s="330" t="s">
        <v>189</v>
      </c>
      <c r="H10" s="330" t="s">
        <v>190</v>
      </c>
      <c r="I10" s="622"/>
    </row>
    <row r="11" spans="1:9" ht="15.75" thickTop="1" x14ac:dyDescent="0.25">
      <c r="B11" s="505" t="str">
        <f>IF('Manual Inputs'!D3&lt;&gt;"",'Manual Inputs'!D3,"")</f>
        <v/>
      </c>
      <c r="C11" s="508"/>
      <c r="D11" s="508"/>
      <c r="E11" s="508"/>
      <c r="F11" s="508"/>
      <c r="G11" s="508"/>
      <c r="H11" s="508"/>
      <c r="I11" s="508"/>
    </row>
    <row r="12" spans="1:9" x14ac:dyDescent="0.25">
      <c r="B12" s="506" t="str">
        <f>IF('Manual Inputs'!D4&lt;&gt;"",'Manual Inputs'!D4,"")</f>
        <v/>
      </c>
      <c r="C12" s="499" t="str">
        <f>IF($B12="","",IFERROR(SUMIFS('Data Sorting'!$C:$C,'Data Sorting'!$A:$A,$B12,'Data Sorting'!$B:$B,TRIM(C$10)),0))</f>
        <v/>
      </c>
      <c r="D12" s="499" t="str">
        <f>IF($B12="","",IFERROR(SUMIFS('Data Sorting'!$C:$C,'Data Sorting'!$A:$A,$B12,'Data Sorting'!$B:$B,TRIM(D$10)),0))</f>
        <v/>
      </c>
      <c r="E12" s="499" t="str">
        <f>IF($B12="","",IFERROR(SUMIFS('Data Sorting'!$C:$C,'Data Sorting'!$A:$A,$B12,'Data Sorting'!$B:$B,TRIM(E$10)),0))</f>
        <v/>
      </c>
      <c r="F12" s="499" t="str">
        <f>IF($B12="","",IFERROR(SUMIFS('Data Sorting'!$C:$C,'Data Sorting'!$A:$A,$B12,'Data Sorting'!$B:$B,TRIM(F$10)),0))</f>
        <v/>
      </c>
      <c r="G12" s="499" t="str">
        <f>IF($B12="","",IFERROR(SUMIFS('Data Sorting'!$C:$C,'Data Sorting'!$A:$A,$B12,'Data Sorting'!$B:$B,TRIM(G$10)),0))</f>
        <v/>
      </c>
      <c r="H12" s="499" t="str">
        <f>IF($B12="","",IFERROR(SUMIFS('Data Sorting'!$C:$C,'Data Sorting'!$A:$A,$B12,'Data Sorting'!$B:$B,TRIM(H$10)),0))</f>
        <v/>
      </c>
      <c r="I12" s="493" t="str">
        <f t="array" ref="I12">IF(B12="","",SUM(C12:H12))</f>
        <v/>
      </c>
    </row>
    <row r="13" spans="1:9" x14ac:dyDescent="0.25">
      <c r="B13" s="506" t="str">
        <f>IF('Manual Inputs'!D5&lt;&gt;"",'Manual Inputs'!D5,"")</f>
        <v/>
      </c>
      <c r="C13" s="327" t="str">
        <f>IF($B13="","",IFERROR(SUMIFS('Data Sorting'!$C:$C,'Data Sorting'!$A:$A,$B13,'Data Sorting'!$B:$B,TRIM(C$10)),0))</f>
        <v/>
      </c>
      <c r="D13" s="488" t="str">
        <f>IF($B13="","",IFERROR(SUMIFS('Data Sorting'!$C:$C,'Data Sorting'!$A:$A,$B13,'Data Sorting'!$B:$B,TRIM(D$10)),0))</f>
        <v/>
      </c>
      <c r="E13" s="488" t="str">
        <f>IF($B13="","",IFERROR(SUMIFS('Data Sorting'!$C:$C,'Data Sorting'!$A:$A,$B13,'Data Sorting'!$B:$B,TRIM(E$10)),0))</f>
        <v/>
      </c>
      <c r="F13" s="488" t="str">
        <f>IF($B13="","",IFERROR(SUMIFS('Data Sorting'!$C:$C,'Data Sorting'!$A:$A,$B13,'Data Sorting'!$B:$B,TRIM(F$10)),0))</f>
        <v/>
      </c>
      <c r="G13" s="488" t="str">
        <f>IF($B13="","",IFERROR(SUMIFS('Data Sorting'!$C:$C,'Data Sorting'!$A:$A,$B13,'Data Sorting'!$B:$B,TRIM(G$10)),0))</f>
        <v/>
      </c>
      <c r="H13" s="488" t="str">
        <f>IF($B13="","",IFERROR(SUMIFS('Data Sorting'!$C:$C,'Data Sorting'!$A:$A,$B13,'Data Sorting'!$B:$B,TRIM(H$10)),0))</f>
        <v/>
      </c>
      <c r="I13" s="479" t="str">
        <f t="array" ref="I13">IF(B13="","",SUM(C13:H13))</f>
        <v/>
      </c>
    </row>
    <row r="14" spans="1:9" x14ac:dyDescent="0.25">
      <c r="B14" s="506" t="str">
        <f>IF('Manual Inputs'!D6&lt;&gt;"",'Manual Inputs'!D6,"")</f>
        <v/>
      </c>
      <c r="C14" s="327" t="str">
        <f>IF($B14="","",IFERROR(SUMIFS('Data Sorting'!$C:$C,'Data Sorting'!$A:$A,$B14,'Data Sorting'!$B:$B,TRIM(C$10)),0))</f>
        <v/>
      </c>
      <c r="D14" s="488" t="str">
        <f>IF($B14="","",IFERROR(SUMIFS('Data Sorting'!$C:$C,'Data Sorting'!$A:$A,$B14,'Data Sorting'!$B:$B,TRIM(D$10)),0))</f>
        <v/>
      </c>
      <c r="E14" s="488" t="str">
        <f>IF($B14="","",IFERROR(SUMIFS('Data Sorting'!$C:$C,'Data Sorting'!$A:$A,$B14,'Data Sorting'!$B:$B,TRIM(E$10)),0))</f>
        <v/>
      </c>
      <c r="F14" s="488" t="str">
        <f>IF($B14="","",IFERROR(SUMIFS('Data Sorting'!$C:$C,'Data Sorting'!$A:$A,$B14,'Data Sorting'!$B:$B,TRIM(F$10)),0))</f>
        <v/>
      </c>
      <c r="G14" s="488" t="str">
        <f>IF($B14="","",IFERROR(SUMIFS('Data Sorting'!$C:$C,'Data Sorting'!$A:$A,$B14,'Data Sorting'!$B:$B,TRIM(G$10)),0))</f>
        <v/>
      </c>
      <c r="H14" s="488" t="str">
        <f>IF($B14="","",IFERROR(SUMIFS('Data Sorting'!$C:$C,'Data Sorting'!$A:$A,$B14,'Data Sorting'!$B:$B,TRIM(H$10)),0))</f>
        <v/>
      </c>
      <c r="I14" s="479" t="str">
        <f t="array" ref="I14">IF(B14="","",SUM(C14:H14))</f>
        <v/>
      </c>
    </row>
    <row r="15" spans="1:9" x14ac:dyDescent="0.25">
      <c r="B15" s="506" t="str">
        <f>IF('Manual Inputs'!D7&lt;&gt;"",'Manual Inputs'!D7,"")</f>
        <v/>
      </c>
      <c r="C15" s="327" t="str">
        <f>IF($B15="","",IFERROR(SUMIFS('Data Sorting'!$C:$C,'Data Sorting'!$A:$A,$B15,'Data Sorting'!$B:$B,TRIM(C$10)),0))</f>
        <v/>
      </c>
      <c r="D15" s="488" t="str">
        <f>IF($B15="","",IFERROR(SUMIFS('Data Sorting'!$C:$C,'Data Sorting'!$A:$A,$B15,'Data Sorting'!$B:$B,TRIM(D$10)),0))</f>
        <v/>
      </c>
      <c r="E15" s="488" t="str">
        <f>IF($B15="","",IFERROR(SUMIFS('Data Sorting'!$C:$C,'Data Sorting'!$A:$A,$B15,'Data Sorting'!$B:$B,TRIM(E$10)),0))</f>
        <v/>
      </c>
      <c r="F15" s="488" t="str">
        <f>IF($B15="","",IFERROR(SUMIFS('Data Sorting'!$C:$C,'Data Sorting'!$A:$A,$B15,'Data Sorting'!$B:$B,TRIM(F$10)),0))</f>
        <v/>
      </c>
      <c r="G15" s="488" t="str">
        <f>IF($B15="","",IFERROR(SUMIFS('Data Sorting'!$C:$C,'Data Sorting'!$A:$A,$B15,'Data Sorting'!$B:$B,TRIM(G$10)),0))</f>
        <v/>
      </c>
      <c r="H15" s="488" t="str">
        <f>IF($B15="","",IFERROR(SUMIFS('Data Sorting'!$C:$C,'Data Sorting'!$A:$A,$B15,'Data Sorting'!$B:$B,TRIM(H$10)),0))</f>
        <v/>
      </c>
      <c r="I15" s="479" t="str">
        <f t="array" ref="I15">IF(B15="","",SUM(C15:H15))</f>
        <v/>
      </c>
    </row>
    <row r="16" spans="1:9" x14ac:dyDescent="0.25">
      <c r="B16" s="506" t="str">
        <f>IF('Manual Inputs'!D8&lt;&gt;"",'Manual Inputs'!D8,"")</f>
        <v/>
      </c>
      <c r="C16" s="327" t="str">
        <f>IF($B16="","",IFERROR(SUMIFS('Data Sorting'!$C:$C,'Data Sorting'!$A:$A,$B16,'Data Sorting'!$B:$B,TRIM(C$10)),0))</f>
        <v/>
      </c>
      <c r="D16" s="488" t="str">
        <f>IF($B16="","",IFERROR(SUMIFS('Data Sorting'!$C:$C,'Data Sorting'!$A:$A,$B16,'Data Sorting'!$B:$B,TRIM(D$10)),0))</f>
        <v/>
      </c>
      <c r="E16" s="488" t="str">
        <f>IF($B16="","",IFERROR(SUMIFS('Data Sorting'!$C:$C,'Data Sorting'!$A:$A,$B16,'Data Sorting'!$B:$B,TRIM(E$10)),0))</f>
        <v/>
      </c>
      <c r="F16" s="488" t="str">
        <f>IF($B16="","",IFERROR(SUMIFS('Data Sorting'!$C:$C,'Data Sorting'!$A:$A,$B16,'Data Sorting'!$B:$B,TRIM(F$10)),0))</f>
        <v/>
      </c>
      <c r="G16" s="488" t="str">
        <f>IF($B16="","",IFERROR(SUMIFS('Data Sorting'!$C:$C,'Data Sorting'!$A:$A,$B16,'Data Sorting'!$B:$B,TRIM(G$10)),0))</f>
        <v/>
      </c>
      <c r="H16" s="488" t="str">
        <f>IF($B16="","",IFERROR(SUMIFS('Data Sorting'!$C:$C,'Data Sorting'!$A:$A,$B16,'Data Sorting'!$B:$B,TRIM(H$10)),0))</f>
        <v/>
      </c>
      <c r="I16" s="479" t="str">
        <f t="array" ref="I16">IF(B16="","",SUM(C16:H16))</f>
        <v/>
      </c>
    </row>
    <row r="17" spans="2:9" x14ac:dyDescent="0.25">
      <c r="B17" s="506" t="str">
        <f>IF('Manual Inputs'!D9&lt;&gt;"",'Manual Inputs'!D9,"")</f>
        <v/>
      </c>
      <c r="C17" s="327" t="str">
        <f>IF($B17="","",IFERROR(SUMIFS('Data Sorting'!$C:$C,'Data Sorting'!$A:$A,$B17,'Data Sorting'!$B:$B,TRIM(C$10)),0))</f>
        <v/>
      </c>
      <c r="D17" s="488" t="str">
        <f>IF($B17="","",IFERROR(SUMIFS('Data Sorting'!$C:$C,'Data Sorting'!$A:$A,$B17,'Data Sorting'!$B:$B,TRIM(D$10)),0))</f>
        <v/>
      </c>
      <c r="E17" s="488" t="str">
        <f>IF($B17="","",IFERROR(SUMIFS('Data Sorting'!$C:$C,'Data Sorting'!$A:$A,$B17,'Data Sorting'!$B:$B,TRIM(E$10)),0))</f>
        <v/>
      </c>
      <c r="F17" s="488" t="str">
        <f>IF($B17="","",IFERROR(SUMIFS('Data Sorting'!$C:$C,'Data Sorting'!$A:$A,$B17,'Data Sorting'!$B:$B,TRIM(F$10)),0))</f>
        <v/>
      </c>
      <c r="G17" s="488" t="str">
        <f>IF($B17="","",IFERROR(SUMIFS('Data Sorting'!$C:$C,'Data Sorting'!$A:$A,$B17,'Data Sorting'!$B:$B,TRIM(G$10)),0))</f>
        <v/>
      </c>
      <c r="H17" s="488" t="str">
        <f>IF($B17="","",IFERROR(SUMIFS('Data Sorting'!$C:$C,'Data Sorting'!$A:$A,$B17,'Data Sorting'!$B:$B,TRIM(H$10)),0))</f>
        <v/>
      </c>
      <c r="I17" s="479" t="str">
        <f t="array" ref="I17">IF(B17="","",SUM(C17:H17))</f>
        <v/>
      </c>
    </row>
    <row r="18" spans="2:9" x14ac:dyDescent="0.25">
      <c r="B18" s="506" t="str">
        <f>IF('Manual Inputs'!D10&lt;&gt;"",'Manual Inputs'!D10,"")</f>
        <v/>
      </c>
      <c r="C18" s="327" t="str">
        <f>IF($B18="","",IFERROR(SUMIFS('Data Sorting'!$C:$C,'Data Sorting'!$A:$A,$B18,'Data Sorting'!$B:$B,TRIM(C$10)),0))</f>
        <v/>
      </c>
      <c r="D18" s="488" t="str">
        <f>IF($B18="","",IFERROR(SUMIFS('Data Sorting'!$C:$C,'Data Sorting'!$A:$A,$B18,'Data Sorting'!$B:$B,TRIM(D$10)),0))</f>
        <v/>
      </c>
      <c r="E18" s="488" t="str">
        <f>IF($B18="","",IFERROR(SUMIFS('Data Sorting'!$C:$C,'Data Sorting'!$A:$A,$B18,'Data Sorting'!$B:$B,TRIM(E$10)),0))</f>
        <v/>
      </c>
      <c r="F18" s="488" t="str">
        <f>IF($B18="","",IFERROR(SUMIFS('Data Sorting'!$C:$C,'Data Sorting'!$A:$A,$B18,'Data Sorting'!$B:$B,TRIM(F$10)),0))</f>
        <v/>
      </c>
      <c r="G18" s="488" t="str">
        <f>IF($B18="","",IFERROR(SUMIFS('Data Sorting'!$C:$C,'Data Sorting'!$A:$A,$B18,'Data Sorting'!$B:$B,TRIM(G$10)),0))</f>
        <v/>
      </c>
      <c r="H18" s="488" t="str">
        <f>IF($B18="","",IFERROR(SUMIFS('Data Sorting'!$C:$C,'Data Sorting'!$A:$A,$B18,'Data Sorting'!$B:$B,TRIM(H$10)),0))</f>
        <v/>
      </c>
      <c r="I18" s="479" t="str">
        <f t="array" ref="I18">IF(B18="","",SUM(C18:H18))</f>
        <v/>
      </c>
    </row>
    <row r="19" spans="2:9" x14ac:dyDescent="0.25">
      <c r="B19" s="506" t="str">
        <f>IF('Manual Inputs'!D11&lt;&gt;"",'Manual Inputs'!D11,"")</f>
        <v/>
      </c>
      <c r="C19" s="327" t="str">
        <f>IF($B19="","",IFERROR(SUMIFS('Data Sorting'!$C:$C,'Data Sorting'!$A:$A,$B19,'Data Sorting'!$B:$B,TRIM(C$10)),0))</f>
        <v/>
      </c>
      <c r="D19" s="488" t="str">
        <f>IF($B19="","",IFERROR(SUMIFS('Data Sorting'!$C:$C,'Data Sorting'!$A:$A,$B19,'Data Sorting'!$B:$B,TRIM(D$10)),0))</f>
        <v/>
      </c>
      <c r="E19" s="488" t="str">
        <f>IF($B19="","",IFERROR(SUMIFS('Data Sorting'!$C:$C,'Data Sorting'!$A:$A,$B19,'Data Sorting'!$B:$B,TRIM(E$10)),0))</f>
        <v/>
      </c>
      <c r="F19" s="488" t="str">
        <f>IF($B19="","",IFERROR(SUMIFS('Data Sorting'!$C:$C,'Data Sorting'!$A:$A,$B19,'Data Sorting'!$B:$B,TRIM(F$10)),0))</f>
        <v/>
      </c>
      <c r="G19" s="488" t="str">
        <f>IF($B19="","",IFERROR(SUMIFS('Data Sorting'!$C:$C,'Data Sorting'!$A:$A,$B19,'Data Sorting'!$B:$B,TRIM(G$10)),0))</f>
        <v/>
      </c>
      <c r="H19" s="488" t="str">
        <f>IF($B19="","",IFERROR(SUMIFS('Data Sorting'!$C:$C,'Data Sorting'!$A:$A,$B19,'Data Sorting'!$B:$B,TRIM(H$10)),0))</f>
        <v/>
      </c>
      <c r="I19" s="479" t="str">
        <f t="array" ref="I19">IF(B19="","",SUM(C19:H19))</f>
        <v/>
      </c>
    </row>
    <row r="20" spans="2:9" x14ac:dyDescent="0.25">
      <c r="B20" s="506" t="str">
        <f>IF('Manual Inputs'!D12&lt;&gt;"",'Manual Inputs'!D12,"")</f>
        <v/>
      </c>
      <c r="C20" s="327" t="str">
        <f>IF($B20="","",IFERROR(SUMIFS('Data Sorting'!$C:$C,'Data Sorting'!$A:$A,$B20,'Data Sorting'!$B:$B,TRIM(C$10)),0))</f>
        <v/>
      </c>
      <c r="D20" s="488" t="str">
        <f>IF($B20="","",IFERROR(SUMIFS('Data Sorting'!$C:$C,'Data Sorting'!$A:$A,$B20,'Data Sorting'!$B:$B,TRIM(D$10)),0))</f>
        <v/>
      </c>
      <c r="E20" s="488" t="str">
        <f>IF($B20="","",IFERROR(SUMIFS('Data Sorting'!$C:$C,'Data Sorting'!$A:$A,$B20,'Data Sorting'!$B:$B,TRIM(E$10)),0))</f>
        <v/>
      </c>
      <c r="F20" s="488" t="str">
        <f>IF($B20="","",IFERROR(SUMIFS('Data Sorting'!$C:$C,'Data Sorting'!$A:$A,$B20,'Data Sorting'!$B:$B,TRIM(F$10)),0))</f>
        <v/>
      </c>
      <c r="G20" s="488" t="str">
        <f>IF($B20="","",IFERROR(SUMIFS('Data Sorting'!$C:$C,'Data Sorting'!$A:$A,$B20,'Data Sorting'!$B:$B,TRIM(G$10)),0))</f>
        <v/>
      </c>
      <c r="H20" s="488" t="str">
        <f>IF($B20="","",IFERROR(SUMIFS('Data Sorting'!$C:$C,'Data Sorting'!$A:$A,$B20,'Data Sorting'!$B:$B,TRIM(H$10)),0))</f>
        <v/>
      </c>
      <c r="I20" s="479" t="str">
        <f t="array" ref="I20">IF(B20="","",SUM(C20:H20))</f>
        <v/>
      </c>
    </row>
    <row r="21" spans="2:9" x14ac:dyDescent="0.25">
      <c r="B21" s="506" t="str">
        <f>IF('Manual Inputs'!D13&lt;&gt;"",'Manual Inputs'!D13,"")</f>
        <v/>
      </c>
      <c r="C21" s="327" t="str">
        <f>IF($B21="","",IFERROR(SUMIFS('Data Sorting'!$C:$C,'Data Sorting'!$A:$A,$B21,'Data Sorting'!$B:$B,TRIM(C$10)),0))</f>
        <v/>
      </c>
      <c r="D21" s="488" t="str">
        <f>IF($B21="","",IFERROR(SUMIFS('Data Sorting'!$C:$C,'Data Sorting'!$A:$A,$B21,'Data Sorting'!$B:$B,TRIM(D$10)),0))</f>
        <v/>
      </c>
      <c r="E21" s="488" t="str">
        <f>IF($B21="","",IFERROR(SUMIFS('Data Sorting'!$C:$C,'Data Sorting'!$A:$A,$B21,'Data Sorting'!$B:$B,TRIM(E$10)),0))</f>
        <v/>
      </c>
      <c r="F21" s="488" t="str">
        <f>IF($B21="","",IFERROR(SUMIFS('Data Sorting'!$C:$C,'Data Sorting'!$A:$A,$B21,'Data Sorting'!$B:$B,TRIM(F$10)),0))</f>
        <v/>
      </c>
      <c r="G21" s="488" t="str">
        <f>IF($B21="","",IFERROR(SUMIFS('Data Sorting'!$C:$C,'Data Sorting'!$A:$A,$B21,'Data Sorting'!$B:$B,TRIM(G$10)),0))</f>
        <v/>
      </c>
      <c r="H21" s="488" t="str">
        <f>IF($B21="","",IFERROR(SUMIFS('Data Sorting'!$C:$C,'Data Sorting'!$A:$A,$B21,'Data Sorting'!$B:$B,TRIM(H$10)),0))</f>
        <v/>
      </c>
      <c r="I21" s="479" t="str">
        <f t="array" ref="I21">IF(B21="","",SUM(C21:H21))</f>
        <v/>
      </c>
    </row>
    <row r="22" spans="2:9" x14ac:dyDescent="0.25">
      <c r="B22" s="506" t="str">
        <f>IF('Manual Inputs'!D14&lt;&gt;"",'Manual Inputs'!D14,"")</f>
        <v/>
      </c>
      <c r="C22" s="327" t="str">
        <f>IF($B22="","",IFERROR(SUMIFS('Data Sorting'!$C:$C,'Data Sorting'!$A:$A,$B22,'Data Sorting'!$B:$B,TRIM(C$10)),0))</f>
        <v/>
      </c>
      <c r="D22" s="488" t="str">
        <f>IF($B22="","",IFERROR(SUMIFS('Data Sorting'!$C:$C,'Data Sorting'!$A:$A,$B22,'Data Sorting'!$B:$B,TRIM(D$10)),0))</f>
        <v/>
      </c>
      <c r="E22" s="488" t="str">
        <f>IF($B22="","",IFERROR(SUMIFS('Data Sorting'!$C:$C,'Data Sorting'!$A:$A,$B22,'Data Sorting'!$B:$B,TRIM(E$10)),0))</f>
        <v/>
      </c>
      <c r="F22" s="488" t="str">
        <f>IF($B22="","",IFERROR(SUMIFS('Data Sorting'!$C:$C,'Data Sorting'!$A:$A,$B22,'Data Sorting'!$B:$B,TRIM(F$10)),0))</f>
        <v/>
      </c>
      <c r="G22" s="488" t="str">
        <f>IF($B22="","",IFERROR(SUMIFS('Data Sorting'!$C:$C,'Data Sorting'!$A:$A,$B22,'Data Sorting'!$B:$B,TRIM(G$10)),0))</f>
        <v/>
      </c>
      <c r="H22" s="488" t="str">
        <f>IF($B22="","",IFERROR(SUMIFS('Data Sorting'!$C:$C,'Data Sorting'!$A:$A,$B22,'Data Sorting'!$B:$B,TRIM(H$10)),0))</f>
        <v/>
      </c>
      <c r="I22" s="479" t="str">
        <f t="array" ref="I22">IF(B22="","",SUM(C22:H22))</f>
        <v/>
      </c>
    </row>
    <row r="23" spans="2:9" x14ac:dyDescent="0.25">
      <c r="B23" s="506" t="str">
        <f>IF('Manual Inputs'!D15&lt;&gt;"",'Manual Inputs'!D15,"")</f>
        <v/>
      </c>
      <c r="C23" s="327" t="str">
        <f>IF($B23="","",IFERROR(SUMIFS('Data Sorting'!$C:$C,'Data Sorting'!$A:$A,$B23,'Data Sorting'!$B:$B,TRIM(C$10)),0))</f>
        <v/>
      </c>
      <c r="D23" s="488" t="str">
        <f>IF($B23="","",IFERROR(SUMIFS('Data Sorting'!$C:$C,'Data Sorting'!$A:$A,$B23,'Data Sorting'!$B:$B,TRIM(D$10)),0))</f>
        <v/>
      </c>
      <c r="E23" s="488" t="str">
        <f>IF($B23="","",IFERROR(SUMIFS('Data Sorting'!$C:$C,'Data Sorting'!$A:$A,$B23,'Data Sorting'!$B:$B,TRIM(E$10)),0))</f>
        <v/>
      </c>
      <c r="F23" s="488" t="str">
        <f>IF($B23="","",IFERROR(SUMIFS('Data Sorting'!$C:$C,'Data Sorting'!$A:$A,$B23,'Data Sorting'!$B:$B,TRIM(F$10)),0))</f>
        <v/>
      </c>
      <c r="G23" s="488" t="str">
        <f>IF($B23="","",IFERROR(SUMIFS('Data Sorting'!$C:$C,'Data Sorting'!$A:$A,$B23,'Data Sorting'!$B:$B,TRIM(G$10)),0))</f>
        <v/>
      </c>
      <c r="H23" s="488" t="str">
        <f>IF($B23="","",IFERROR(SUMIFS('Data Sorting'!$C:$C,'Data Sorting'!$A:$A,$B23,'Data Sorting'!$B:$B,TRIM(H$10)),0))</f>
        <v/>
      </c>
      <c r="I23" s="479" t="str">
        <f t="array" ref="I23">IF(B23="","",SUM(C23:H23))</f>
        <v/>
      </c>
    </row>
    <row r="24" spans="2:9" x14ac:dyDescent="0.25">
      <c r="B24" s="506" t="str">
        <f>IF('Manual Inputs'!D16&lt;&gt;"",'Manual Inputs'!D16,"")</f>
        <v/>
      </c>
      <c r="C24" s="327" t="str">
        <f>IF($B24="","",IFERROR(SUMIFS('Data Sorting'!$C:$C,'Data Sorting'!$A:$A,$B24,'Data Sorting'!$B:$B,TRIM(C$10)),0))</f>
        <v/>
      </c>
      <c r="D24" s="488" t="str">
        <f>IF($B24="","",IFERROR(SUMIFS('Data Sorting'!$C:$C,'Data Sorting'!$A:$A,$B24,'Data Sorting'!$B:$B,TRIM(D$10)),0))</f>
        <v/>
      </c>
      <c r="E24" s="488" t="str">
        <f>IF($B24="","",IFERROR(SUMIFS('Data Sorting'!$C:$C,'Data Sorting'!$A:$A,$B24,'Data Sorting'!$B:$B,TRIM(E$10)),0))</f>
        <v/>
      </c>
      <c r="F24" s="488" t="str">
        <f>IF($B24="","",IFERROR(SUMIFS('Data Sorting'!$C:$C,'Data Sorting'!$A:$A,$B24,'Data Sorting'!$B:$B,TRIM(F$10)),0))</f>
        <v/>
      </c>
      <c r="G24" s="488" t="str">
        <f>IF($B24="","",IFERROR(SUMIFS('Data Sorting'!$C:$C,'Data Sorting'!$A:$A,$B24,'Data Sorting'!$B:$B,TRIM(G$10)),0))</f>
        <v/>
      </c>
      <c r="H24" s="488" t="str">
        <f>IF($B24="","",IFERROR(SUMIFS('Data Sorting'!$C:$C,'Data Sorting'!$A:$A,$B24,'Data Sorting'!$B:$B,TRIM(H$10)),0))</f>
        <v/>
      </c>
      <c r="I24" s="479" t="str">
        <f t="array" ref="I24">IF(B24="","",SUM(C24:H24))</f>
        <v/>
      </c>
    </row>
    <row r="25" spans="2:9" x14ac:dyDescent="0.25">
      <c r="B25" s="506" t="str">
        <f>IF('Manual Inputs'!D17&lt;&gt;"",'Manual Inputs'!D17,"")</f>
        <v/>
      </c>
      <c r="C25" s="327" t="str">
        <f>IF($B25="","",IFERROR(SUMIFS('Data Sorting'!$C:$C,'Data Sorting'!$A:$A,$B25,'Data Sorting'!$B:$B,TRIM(C$10)),0))</f>
        <v/>
      </c>
      <c r="D25" s="488" t="str">
        <f>IF($B25="","",IFERROR(SUMIFS('Data Sorting'!$C:$C,'Data Sorting'!$A:$A,$B25,'Data Sorting'!$B:$B,TRIM(D$10)),0))</f>
        <v/>
      </c>
      <c r="E25" s="488" t="str">
        <f>IF($B25="","",IFERROR(SUMIFS('Data Sorting'!$C:$C,'Data Sorting'!$A:$A,$B25,'Data Sorting'!$B:$B,TRIM(E$10)),0))</f>
        <v/>
      </c>
      <c r="F25" s="488" t="str">
        <f>IF($B25="","",IFERROR(SUMIFS('Data Sorting'!$C:$C,'Data Sorting'!$A:$A,$B25,'Data Sorting'!$B:$B,TRIM(F$10)),0))</f>
        <v/>
      </c>
      <c r="G25" s="488" t="str">
        <f>IF($B25="","",IFERROR(SUMIFS('Data Sorting'!$C:$C,'Data Sorting'!$A:$A,$B25,'Data Sorting'!$B:$B,TRIM(G$10)),0))</f>
        <v/>
      </c>
      <c r="H25" s="488" t="str">
        <f>IF($B25="","",IFERROR(SUMIFS('Data Sorting'!$C:$C,'Data Sorting'!$A:$A,$B25,'Data Sorting'!$B:$B,TRIM(H$10)),0))</f>
        <v/>
      </c>
      <c r="I25" s="479" t="str">
        <f t="array" ref="I25">IF(B25="","",SUM(C25:H25))</f>
        <v/>
      </c>
    </row>
    <row r="26" spans="2:9" x14ac:dyDescent="0.25">
      <c r="B26" s="506" t="str">
        <f>IF('Manual Inputs'!D18&lt;&gt;"",'Manual Inputs'!D18,"")</f>
        <v/>
      </c>
      <c r="C26" s="327" t="str">
        <f>IF($B26="","",IFERROR(SUMIFS('Data Sorting'!$C:$C,'Data Sorting'!$A:$A,$B26,'Data Sorting'!$B:$B,TRIM(C$10)),0))</f>
        <v/>
      </c>
      <c r="D26" s="488" t="str">
        <f>IF($B26="","",IFERROR(SUMIFS('Data Sorting'!$C:$C,'Data Sorting'!$A:$A,$B26,'Data Sorting'!$B:$B,TRIM(D$10)),0))</f>
        <v/>
      </c>
      <c r="E26" s="488" t="str">
        <f>IF($B26="","",IFERROR(SUMIFS('Data Sorting'!$C:$C,'Data Sorting'!$A:$A,$B26,'Data Sorting'!$B:$B,TRIM(E$10)),0))</f>
        <v/>
      </c>
      <c r="F26" s="488" t="str">
        <f>IF($B26="","",IFERROR(SUMIFS('Data Sorting'!$C:$C,'Data Sorting'!$A:$A,$B26,'Data Sorting'!$B:$B,TRIM(F$10)),0))</f>
        <v/>
      </c>
      <c r="G26" s="488" t="str">
        <f>IF($B26="","",IFERROR(SUMIFS('Data Sorting'!$C:$C,'Data Sorting'!$A:$A,$B26,'Data Sorting'!$B:$B,TRIM(G$10)),0))</f>
        <v/>
      </c>
      <c r="H26" s="488" t="str">
        <f>IF($B26="","",IFERROR(SUMIFS('Data Sorting'!$C:$C,'Data Sorting'!$A:$A,$B26,'Data Sorting'!$B:$B,TRIM(H$10)),0))</f>
        <v/>
      </c>
      <c r="I26" s="479" t="str">
        <f t="array" ref="I26">IF(B26="","",SUM(C26:H26))</f>
        <v/>
      </c>
    </row>
    <row r="27" spans="2:9" x14ac:dyDescent="0.25">
      <c r="B27" s="506" t="str">
        <f>IF('Manual Inputs'!D19&lt;&gt;"",'Manual Inputs'!D19,"")</f>
        <v/>
      </c>
      <c r="C27" s="327" t="str">
        <f>IF($B27="","",IFERROR(SUMIFS('Data Sorting'!$C:$C,'Data Sorting'!$A:$A,$B27,'Data Sorting'!$B:$B,TRIM(C$10)),0))</f>
        <v/>
      </c>
      <c r="D27" s="488" t="str">
        <f>IF($B27="","",IFERROR(SUMIFS('Data Sorting'!$C:$C,'Data Sorting'!$A:$A,$B27,'Data Sorting'!$B:$B,TRIM(D$10)),0))</f>
        <v/>
      </c>
      <c r="E27" s="488" t="str">
        <f>IF($B27="","",IFERROR(SUMIFS('Data Sorting'!$C:$C,'Data Sorting'!$A:$A,$B27,'Data Sorting'!$B:$B,TRIM(E$10)),0))</f>
        <v/>
      </c>
      <c r="F27" s="488" t="str">
        <f>IF($B27="","",IFERROR(SUMIFS('Data Sorting'!$C:$C,'Data Sorting'!$A:$A,$B27,'Data Sorting'!$B:$B,TRIM(F$10)),0))</f>
        <v/>
      </c>
      <c r="G27" s="488" t="str">
        <f>IF($B27="","",IFERROR(SUMIFS('Data Sorting'!$C:$C,'Data Sorting'!$A:$A,$B27,'Data Sorting'!$B:$B,TRIM(G$10)),0))</f>
        <v/>
      </c>
      <c r="H27" s="488" t="str">
        <f>IF($B27="","",IFERROR(SUMIFS('Data Sorting'!$C:$C,'Data Sorting'!$A:$A,$B27,'Data Sorting'!$B:$B,TRIM(H$10)),0))</f>
        <v/>
      </c>
      <c r="I27" s="479" t="str">
        <f t="array" ref="I27">IF(B27="","",SUM(C27:H27))</f>
        <v/>
      </c>
    </row>
    <row r="28" spans="2:9" x14ac:dyDescent="0.25">
      <c r="B28" s="506" t="str">
        <f>IF('Manual Inputs'!D20&lt;&gt;"",'Manual Inputs'!D20,"")</f>
        <v/>
      </c>
      <c r="C28" s="327" t="str">
        <f>IF($B28="","",IFERROR(SUMIFS('Data Sorting'!$C:$C,'Data Sorting'!$A:$A,$B28,'Data Sorting'!$B:$B,TRIM(C$10)),0))</f>
        <v/>
      </c>
      <c r="D28" s="488" t="str">
        <f>IF($B28="","",IFERROR(SUMIFS('Data Sorting'!$C:$C,'Data Sorting'!$A:$A,$B28,'Data Sorting'!$B:$B,TRIM(D$10)),0))</f>
        <v/>
      </c>
      <c r="E28" s="488" t="str">
        <f>IF($B28="","",IFERROR(SUMIFS('Data Sorting'!$C:$C,'Data Sorting'!$A:$A,$B28,'Data Sorting'!$B:$B,TRIM(E$10)),0))</f>
        <v/>
      </c>
      <c r="F28" s="488" t="str">
        <f>IF($B28="","",IFERROR(SUMIFS('Data Sorting'!$C:$C,'Data Sorting'!$A:$A,$B28,'Data Sorting'!$B:$B,TRIM(F$10)),0))</f>
        <v/>
      </c>
      <c r="G28" s="488" t="str">
        <f>IF($B28="","",IFERROR(SUMIFS('Data Sorting'!$C:$C,'Data Sorting'!$A:$A,$B28,'Data Sorting'!$B:$B,TRIM(G$10)),0))</f>
        <v/>
      </c>
      <c r="H28" s="488" t="str">
        <f>IF($B28="","",IFERROR(SUMIFS('Data Sorting'!$C:$C,'Data Sorting'!$A:$A,$B28,'Data Sorting'!$B:$B,TRIM(H$10)),0))</f>
        <v/>
      </c>
      <c r="I28" s="479" t="str">
        <f t="array" ref="I28">IF(B28="","",SUM(C28:H28))</f>
        <v/>
      </c>
    </row>
    <row r="29" spans="2:9" x14ac:dyDescent="0.25">
      <c r="B29" s="506" t="str">
        <f>IF('Manual Inputs'!D21&lt;&gt;"",'Manual Inputs'!D21,"")</f>
        <v/>
      </c>
      <c r="C29" s="327" t="str">
        <f>IF($B29="","",IFERROR(SUMIFS('Data Sorting'!$C:$C,'Data Sorting'!$A:$A,$B29,'Data Sorting'!$B:$B,TRIM(C$10)),0))</f>
        <v/>
      </c>
      <c r="D29" s="488" t="str">
        <f>IF($B29="","",IFERROR(SUMIFS('Data Sorting'!$C:$C,'Data Sorting'!$A:$A,$B29,'Data Sorting'!$B:$B,TRIM(D$10)),0))</f>
        <v/>
      </c>
      <c r="E29" s="488" t="str">
        <f>IF($B29="","",IFERROR(SUMIFS('Data Sorting'!$C:$C,'Data Sorting'!$A:$A,$B29,'Data Sorting'!$B:$B,TRIM(E$10)),0))</f>
        <v/>
      </c>
      <c r="F29" s="488" t="str">
        <f>IF($B29="","",IFERROR(SUMIFS('Data Sorting'!$C:$C,'Data Sorting'!$A:$A,$B29,'Data Sorting'!$B:$B,TRIM(F$10)),0))</f>
        <v/>
      </c>
      <c r="G29" s="488" t="str">
        <f>IF($B29="","",IFERROR(SUMIFS('Data Sorting'!$C:$C,'Data Sorting'!$A:$A,$B29,'Data Sorting'!$B:$B,TRIM(G$10)),0))</f>
        <v/>
      </c>
      <c r="H29" s="488" t="str">
        <f>IF($B29="","",IFERROR(SUMIFS('Data Sorting'!$C:$C,'Data Sorting'!$A:$A,$B29,'Data Sorting'!$B:$B,TRIM(H$10)),0))</f>
        <v/>
      </c>
      <c r="I29" s="479" t="str">
        <f t="array" ref="I29">IF(B29="","",SUM(C29:H29))</f>
        <v/>
      </c>
    </row>
    <row r="30" spans="2:9" x14ac:dyDescent="0.25">
      <c r="B30" s="506" t="str">
        <f>IF('Manual Inputs'!D22&lt;&gt;"",'Manual Inputs'!D22,"")</f>
        <v/>
      </c>
      <c r="C30" s="327" t="str">
        <f>IF($B30="","",IFERROR(SUMIFS('Data Sorting'!$C:$C,'Data Sorting'!$A:$A,$B30,'Data Sorting'!$B:$B,TRIM(C$10)),0))</f>
        <v/>
      </c>
      <c r="D30" s="488" t="str">
        <f>IF($B30="","",IFERROR(SUMIFS('Data Sorting'!$C:$C,'Data Sorting'!$A:$A,$B30,'Data Sorting'!$B:$B,TRIM(D$10)),0))</f>
        <v/>
      </c>
      <c r="E30" s="488" t="str">
        <f>IF($B30="","",IFERROR(SUMIFS('Data Sorting'!$C:$C,'Data Sorting'!$A:$A,$B30,'Data Sorting'!$B:$B,TRIM(E$10)),0))</f>
        <v/>
      </c>
      <c r="F30" s="488" t="str">
        <f>IF($B30="","",IFERROR(SUMIFS('Data Sorting'!$C:$C,'Data Sorting'!$A:$A,$B30,'Data Sorting'!$B:$B,TRIM(F$10)),0))</f>
        <v/>
      </c>
      <c r="G30" s="488" t="str">
        <f>IF($B30="","",IFERROR(SUMIFS('Data Sorting'!$C:$C,'Data Sorting'!$A:$A,$B30,'Data Sorting'!$B:$B,TRIM(G$10)),0))</f>
        <v/>
      </c>
      <c r="H30" s="488" t="str">
        <f>IF($B30="","",IFERROR(SUMIFS('Data Sorting'!$C:$C,'Data Sorting'!$A:$A,$B30,'Data Sorting'!$B:$B,TRIM(H$10)),0))</f>
        <v/>
      </c>
      <c r="I30" s="479" t="str">
        <f t="array" ref="I30">IF(B30="","",SUM(C30:H30))</f>
        <v/>
      </c>
    </row>
    <row r="31" spans="2:9" x14ac:dyDescent="0.25">
      <c r="B31" s="506" t="str">
        <f>IF('Manual Inputs'!D23&lt;&gt;"",'Manual Inputs'!D23,"")</f>
        <v/>
      </c>
      <c r="C31" s="327" t="str">
        <f>IF($B31="","",IFERROR(SUMIFS('Data Sorting'!$C:$C,'Data Sorting'!$A:$A,$B31,'Data Sorting'!$B:$B,TRIM(C$10)),0))</f>
        <v/>
      </c>
      <c r="D31" s="488" t="str">
        <f>IF($B31="","",IFERROR(SUMIFS('Data Sorting'!$C:$C,'Data Sorting'!$A:$A,$B31,'Data Sorting'!$B:$B,TRIM(D$10)),0))</f>
        <v/>
      </c>
      <c r="E31" s="488" t="str">
        <f>IF($B31="","",IFERROR(SUMIFS('Data Sorting'!$C:$C,'Data Sorting'!$A:$A,$B31,'Data Sorting'!$B:$B,TRIM(E$10)),0))</f>
        <v/>
      </c>
      <c r="F31" s="488" t="str">
        <f>IF($B31="","",IFERROR(SUMIFS('Data Sorting'!$C:$C,'Data Sorting'!$A:$A,$B31,'Data Sorting'!$B:$B,TRIM(F$10)),0))</f>
        <v/>
      </c>
      <c r="G31" s="488" t="str">
        <f>IF($B31="","",IFERROR(SUMIFS('Data Sorting'!$C:$C,'Data Sorting'!$A:$A,$B31,'Data Sorting'!$B:$B,TRIM(G$10)),0))</f>
        <v/>
      </c>
      <c r="H31" s="488" t="str">
        <f>IF($B31="","",IFERROR(SUMIFS('Data Sorting'!$C:$C,'Data Sorting'!$A:$A,$B31,'Data Sorting'!$B:$B,TRIM(H$10)),0))</f>
        <v/>
      </c>
      <c r="I31" s="479" t="str">
        <f t="array" ref="I31">IF(B31="","",SUM(C31:H31))</f>
        <v/>
      </c>
    </row>
    <row r="32" spans="2:9" x14ac:dyDescent="0.25">
      <c r="B32" s="506" t="str">
        <f>IF('Manual Inputs'!D24&lt;&gt;"",'Manual Inputs'!D24,"")</f>
        <v/>
      </c>
      <c r="C32" s="327" t="str">
        <f>IF($B32="","",IFERROR(SUMIFS('Data Sorting'!$C:$C,'Data Sorting'!$A:$A,$B32,'Data Sorting'!$B:$B,TRIM(C$10)),0))</f>
        <v/>
      </c>
      <c r="D32" s="488" t="str">
        <f>IF($B32="","",IFERROR(SUMIFS('Data Sorting'!$C:$C,'Data Sorting'!$A:$A,$B32,'Data Sorting'!$B:$B,TRIM(D$10)),0))</f>
        <v/>
      </c>
      <c r="E32" s="488" t="str">
        <f>IF($B32="","",IFERROR(SUMIFS('Data Sorting'!$C:$C,'Data Sorting'!$A:$A,$B32,'Data Sorting'!$B:$B,TRIM(E$10)),0))</f>
        <v/>
      </c>
      <c r="F32" s="488" t="str">
        <f>IF($B32="","",IFERROR(SUMIFS('Data Sorting'!$C:$C,'Data Sorting'!$A:$A,$B32,'Data Sorting'!$B:$B,TRIM(F$10)),0))</f>
        <v/>
      </c>
      <c r="G32" s="488" t="str">
        <f>IF($B32="","",IFERROR(SUMIFS('Data Sorting'!$C:$C,'Data Sorting'!$A:$A,$B32,'Data Sorting'!$B:$B,TRIM(G$10)),0))</f>
        <v/>
      </c>
      <c r="H32" s="488" t="str">
        <f>IF($B32="","",IFERROR(SUMIFS('Data Sorting'!$C:$C,'Data Sorting'!$A:$A,$B32,'Data Sorting'!$B:$B,TRIM(H$10)),0))</f>
        <v/>
      </c>
      <c r="I32" s="479" t="str">
        <f t="array" ref="I32">IF(B32="","",SUM(C32:H32))</f>
        <v/>
      </c>
    </row>
    <row r="33" spans="2:9" x14ac:dyDescent="0.25">
      <c r="B33" s="506" t="str">
        <f>IF('Manual Inputs'!D25&lt;&gt;"",'Manual Inputs'!D25,"")</f>
        <v/>
      </c>
      <c r="C33" s="327" t="str">
        <f>IF($B33="","",IFERROR(SUMIFS('Data Sorting'!$C:$C,'Data Sorting'!$A:$A,$B33,'Data Sorting'!$B:$B,TRIM(C$10)),0))</f>
        <v/>
      </c>
      <c r="D33" s="488" t="str">
        <f>IF($B33="","",IFERROR(SUMIFS('Data Sorting'!$C:$C,'Data Sorting'!$A:$A,$B33,'Data Sorting'!$B:$B,TRIM(D$10)),0))</f>
        <v/>
      </c>
      <c r="E33" s="488" t="str">
        <f>IF($B33="","",IFERROR(SUMIFS('Data Sorting'!$C:$C,'Data Sorting'!$A:$A,$B33,'Data Sorting'!$B:$B,TRIM(E$10)),0))</f>
        <v/>
      </c>
      <c r="F33" s="488" t="str">
        <f>IF($B33="","",IFERROR(SUMIFS('Data Sorting'!$C:$C,'Data Sorting'!$A:$A,$B33,'Data Sorting'!$B:$B,TRIM(F$10)),0))</f>
        <v/>
      </c>
      <c r="G33" s="488" t="str">
        <f>IF($B33="","",IFERROR(SUMIFS('Data Sorting'!$C:$C,'Data Sorting'!$A:$A,$B33,'Data Sorting'!$B:$B,TRIM(G$10)),0))</f>
        <v/>
      </c>
      <c r="H33" s="488" t="str">
        <f>IF($B33="","",IFERROR(SUMIFS('Data Sorting'!$C:$C,'Data Sorting'!$A:$A,$B33,'Data Sorting'!$B:$B,TRIM(H$10)),0))</f>
        <v/>
      </c>
      <c r="I33" s="479" t="str">
        <f t="array" ref="I33">IF(B33="","",SUM(C33:H33))</f>
        <v/>
      </c>
    </row>
    <row r="34" spans="2:9" x14ac:dyDescent="0.25">
      <c r="B34" s="506" t="str">
        <f>IF('Manual Inputs'!D26&lt;&gt;"",'Manual Inputs'!D26,"")</f>
        <v/>
      </c>
      <c r="C34" s="327" t="str">
        <f>IF($B34="","",IFERROR(SUMIFS('Data Sorting'!$C:$C,'Data Sorting'!$A:$A,$B34,'Data Sorting'!$B:$B,TRIM(C$10)),0))</f>
        <v/>
      </c>
      <c r="D34" s="488" t="str">
        <f>IF($B34="","",IFERROR(SUMIFS('Data Sorting'!$C:$C,'Data Sorting'!$A:$A,$B34,'Data Sorting'!$B:$B,TRIM(D$10)),0))</f>
        <v/>
      </c>
      <c r="E34" s="488" t="str">
        <f>IF($B34="","",IFERROR(SUMIFS('Data Sorting'!$C:$C,'Data Sorting'!$A:$A,$B34,'Data Sorting'!$B:$B,TRIM(E$10)),0))</f>
        <v/>
      </c>
      <c r="F34" s="488" t="str">
        <f>IF($B34="","",IFERROR(SUMIFS('Data Sorting'!$C:$C,'Data Sorting'!$A:$A,$B34,'Data Sorting'!$B:$B,TRIM(F$10)),0))</f>
        <v/>
      </c>
      <c r="G34" s="488" t="str">
        <f>IF($B34="","",IFERROR(SUMIFS('Data Sorting'!$C:$C,'Data Sorting'!$A:$A,$B34,'Data Sorting'!$B:$B,TRIM(G$10)),0))</f>
        <v/>
      </c>
      <c r="H34" s="488" t="str">
        <f>IF($B34="","",IFERROR(SUMIFS('Data Sorting'!$C:$C,'Data Sorting'!$A:$A,$B34,'Data Sorting'!$B:$B,TRIM(H$10)),0))</f>
        <v/>
      </c>
      <c r="I34" s="479" t="str">
        <f t="array" ref="I34">IF(B34="","",SUM(C34:H34))</f>
        <v/>
      </c>
    </row>
    <row r="35" spans="2:9" x14ac:dyDescent="0.25">
      <c r="B35" s="506" t="str">
        <f>IF('Manual Inputs'!D27&lt;&gt;"",'Manual Inputs'!D27,"")</f>
        <v/>
      </c>
      <c r="C35" s="327" t="str">
        <f>IF($B35="","",IFERROR(SUMIFS('Data Sorting'!$C:$C,'Data Sorting'!$A:$A,$B35,'Data Sorting'!$B:$B,TRIM(C$10)),0))</f>
        <v/>
      </c>
      <c r="D35" s="488" t="str">
        <f>IF($B35="","",IFERROR(SUMIFS('Data Sorting'!$C:$C,'Data Sorting'!$A:$A,$B35,'Data Sorting'!$B:$B,TRIM(D$10)),0))</f>
        <v/>
      </c>
      <c r="E35" s="488" t="str">
        <f>IF($B35="","",IFERROR(SUMIFS('Data Sorting'!$C:$C,'Data Sorting'!$A:$A,$B35,'Data Sorting'!$B:$B,TRIM(E$10)),0))</f>
        <v/>
      </c>
      <c r="F35" s="488" t="str">
        <f>IF($B35="","",IFERROR(SUMIFS('Data Sorting'!$C:$C,'Data Sorting'!$A:$A,$B35,'Data Sorting'!$B:$B,TRIM(F$10)),0))</f>
        <v/>
      </c>
      <c r="G35" s="488" t="str">
        <f>IF($B35="","",IFERROR(SUMIFS('Data Sorting'!$C:$C,'Data Sorting'!$A:$A,$B35,'Data Sorting'!$B:$B,TRIM(G$10)),0))</f>
        <v/>
      </c>
      <c r="H35" s="488" t="str">
        <f>IF($B35="","",IFERROR(SUMIFS('Data Sorting'!$C:$C,'Data Sorting'!$A:$A,$B35,'Data Sorting'!$B:$B,TRIM(H$10)),0))</f>
        <v/>
      </c>
      <c r="I35" s="479" t="str">
        <f t="array" ref="I35">IF(B35="","",SUM(C35:H35))</f>
        <v/>
      </c>
    </row>
    <row r="36" spans="2:9" x14ac:dyDescent="0.25">
      <c r="B36" s="506" t="str">
        <f>IF('Manual Inputs'!D28&lt;&gt;"",'Manual Inputs'!D28,"")</f>
        <v/>
      </c>
      <c r="C36" s="327" t="str">
        <f>IF($B36="","",IFERROR(SUMIFS('Data Sorting'!$C:$C,'Data Sorting'!$A:$A,$B36,'Data Sorting'!$B:$B,TRIM(C$10)),0))</f>
        <v/>
      </c>
      <c r="D36" s="488" t="str">
        <f>IF($B36="","",IFERROR(SUMIFS('Data Sorting'!$C:$C,'Data Sorting'!$A:$A,$B36,'Data Sorting'!$B:$B,TRIM(D$10)),0))</f>
        <v/>
      </c>
      <c r="E36" s="488" t="str">
        <f>IF($B36="","",IFERROR(SUMIFS('Data Sorting'!$C:$C,'Data Sorting'!$A:$A,$B36,'Data Sorting'!$B:$B,TRIM(E$10)),0))</f>
        <v/>
      </c>
      <c r="F36" s="488" t="str">
        <f>IF($B36="","",IFERROR(SUMIFS('Data Sorting'!$C:$C,'Data Sorting'!$A:$A,$B36,'Data Sorting'!$B:$B,TRIM(F$10)),0))</f>
        <v/>
      </c>
      <c r="G36" s="488" t="str">
        <f>IF($B36="","",IFERROR(SUMIFS('Data Sorting'!$C:$C,'Data Sorting'!$A:$A,$B36,'Data Sorting'!$B:$B,TRIM(G$10)),0))</f>
        <v/>
      </c>
      <c r="H36" s="488" t="str">
        <f>IF($B36="","",IFERROR(SUMIFS('Data Sorting'!$C:$C,'Data Sorting'!$A:$A,$B36,'Data Sorting'!$B:$B,TRIM(H$10)),0))</f>
        <v/>
      </c>
      <c r="I36" s="479" t="str">
        <f t="array" ref="I36">IF(B36="","",SUM(C36:H36))</f>
        <v/>
      </c>
    </row>
    <row r="37" spans="2:9" x14ac:dyDescent="0.25">
      <c r="B37" s="506" t="str">
        <f>IF('Manual Inputs'!D29&lt;&gt;"",'Manual Inputs'!D29,"")</f>
        <v/>
      </c>
      <c r="C37" s="327" t="str">
        <f>IF($B37="","",IFERROR(SUMIFS('Data Sorting'!$C:$C,'Data Sorting'!$A:$A,$B37,'Data Sorting'!$B:$B,TRIM(C$10)),0))</f>
        <v/>
      </c>
      <c r="D37" s="488" t="str">
        <f>IF($B37="","",IFERROR(SUMIFS('Data Sorting'!$C:$C,'Data Sorting'!$A:$A,$B37,'Data Sorting'!$B:$B,TRIM(D$10)),0))</f>
        <v/>
      </c>
      <c r="E37" s="488" t="str">
        <f>IF($B37="","",IFERROR(SUMIFS('Data Sorting'!$C:$C,'Data Sorting'!$A:$A,$B37,'Data Sorting'!$B:$B,TRIM(E$10)),0))</f>
        <v/>
      </c>
      <c r="F37" s="488" t="str">
        <f>IF($B37="","",IFERROR(SUMIFS('Data Sorting'!$C:$C,'Data Sorting'!$A:$A,$B37,'Data Sorting'!$B:$B,TRIM(F$10)),0))</f>
        <v/>
      </c>
      <c r="G37" s="488" t="str">
        <f>IF($B37="","",IFERROR(SUMIFS('Data Sorting'!$C:$C,'Data Sorting'!$A:$A,$B37,'Data Sorting'!$B:$B,TRIM(G$10)),0))</f>
        <v/>
      </c>
      <c r="H37" s="488" t="str">
        <f>IF($B37="","",IFERROR(SUMIFS('Data Sorting'!$C:$C,'Data Sorting'!$A:$A,$B37,'Data Sorting'!$B:$B,TRIM(H$10)),0))</f>
        <v/>
      </c>
      <c r="I37" s="479" t="str">
        <f t="array" ref="I37">IF(B37="","",SUM(C37:H37))</f>
        <v/>
      </c>
    </row>
    <row r="38" spans="2:9" x14ac:dyDescent="0.25">
      <c r="B38" s="506" t="str">
        <f>IF('Manual Inputs'!D30&lt;&gt;"",'Manual Inputs'!D30,"")</f>
        <v/>
      </c>
      <c r="C38" s="327" t="str">
        <f>IF($B38="","",IFERROR(SUMIFS('Data Sorting'!$C:$C,'Data Sorting'!$A:$A,$B38,'Data Sorting'!$B:$B,TRIM(C$10)),0))</f>
        <v/>
      </c>
      <c r="D38" s="488" t="str">
        <f>IF($B38="","",IFERROR(SUMIFS('Data Sorting'!$C:$C,'Data Sorting'!$A:$A,$B38,'Data Sorting'!$B:$B,TRIM(D$10)),0))</f>
        <v/>
      </c>
      <c r="E38" s="488" t="str">
        <f>IF($B38="","",IFERROR(SUMIFS('Data Sorting'!$C:$C,'Data Sorting'!$A:$A,$B38,'Data Sorting'!$B:$B,TRIM(E$10)),0))</f>
        <v/>
      </c>
      <c r="F38" s="488" t="str">
        <f>IF($B38="","",IFERROR(SUMIFS('Data Sorting'!$C:$C,'Data Sorting'!$A:$A,$B38,'Data Sorting'!$B:$B,TRIM(F$10)),0))</f>
        <v/>
      </c>
      <c r="G38" s="488" t="str">
        <f>IF($B38="","",IFERROR(SUMIFS('Data Sorting'!$C:$C,'Data Sorting'!$A:$A,$B38,'Data Sorting'!$B:$B,TRIM(G$10)),0))</f>
        <v/>
      </c>
      <c r="H38" s="488" t="str">
        <f>IF($B38="","",IFERROR(SUMIFS('Data Sorting'!$C:$C,'Data Sorting'!$A:$A,$B38,'Data Sorting'!$B:$B,TRIM(H$10)),0))</f>
        <v/>
      </c>
      <c r="I38" s="479" t="str">
        <f t="array" ref="I38">IF(B38="","",SUM(C38:H38))</f>
        <v/>
      </c>
    </row>
    <row r="39" spans="2:9" x14ac:dyDescent="0.25">
      <c r="B39" s="506" t="str">
        <f>IF('Manual Inputs'!D31&lt;&gt;"",'Manual Inputs'!D31,"")</f>
        <v/>
      </c>
      <c r="C39" s="327" t="str">
        <f>IF($B39="","",IFERROR(SUMIFS('Data Sorting'!$C:$C,'Data Sorting'!$A:$A,$B39,'Data Sorting'!$B:$B,TRIM(C$10)),0))</f>
        <v/>
      </c>
      <c r="D39" s="488" t="str">
        <f>IF($B39="","",IFERROR(SUMIFS('Data Sorting'!$C:$C,'Data Sorting'!$A:$A,$B39,'Data Sorting'!$B:$B,TRIM(D$10)),0))</f>
        <v/>
      </c>
      <c r="E39" s="488" t="str">
        <f>IF($B39="","",IFERROR(SUMIFS('Data Sorting'!$C:$C,'Data Sorting'!$A:$A,$B39,'Data Sorting'!$B:$B,TRIM(E$10)),0))</f>
        <v/>
      </c>
      <c r="F39" s="488" t="str">
        <f>IF($B39="","",IFERROR(SUMIFS('Data Sorting'!$C:$C,'Data Sorting'!$A:$A,$B39,'Data Sorting'!$B:$B,TRIM(F$10)),0))</f>
        <v/>
      </c>
      <c r="G39" s="488" t="str">
        <f>IF($B39="","",IFERROR(SUMIFS('Data Sorting'!$C:$C,'Data Sorting'!$A:$A,$B39,'Data Sorting'!$B:$B,TRIM(G$10)),0))</f>
        <v/>
      </c>
      <c r="H39" s="488" t="str">
        <f>IF($B39="","",IFERROR(SUMIFS('Data Sorting'!$C:$C,'Data Sorting'!$A:$A,$B39,'Data Sorting'!$B:$B,TRIM(H$10)),0))</f>
        <v/>
      </c>
      <c r="I39" s="479" t="str">
        <f t="array" ref="I39">IF(B39="","",SUM(C39:H39))</f>
        <v/>
      </c>
    </row>
    <row r="40" spans="2:9" x14ac:dyDescent="0.25">
      <c r="B40" s="506" t="str">
        <f>IF('Manual Inputs'!D32&lt;&gt;"",'Manual Inputs'!D32,"")</f>
        <v/>
      </c>
      <c r="C40" s="327" t="str">
        <f>IF($B40="","",IFERROR(SUMIFS('Data Sorting'!$C:$C,'Data Sorting'!$A:$A,$B40,'Data Sorting'!$B:$B,TRIM(C$10)),0))</f>
        <v/>
      </c>
      <c r="D40" s="488" t="str">
        <f>IF($B40="","",IFERROR(SUMIFS('Data Sorting'!$C:$C,'Data Sorting'!$A:$A,$B40,'Data Sorting'!$B:$B,TRIM(D$10)),0))</f>
        <v/>
      </c>
      <c r="E40" s="488" t="str">
        <f>IF($B40="","",IFERROR(SUMIFS('Data Sorting'!$C:$C,'Data Sorting'!$A:$A,$B40,'Data Sorting'!$B:$B,TRIM(E$10)),0))</f>
        <v/>
      </c>
      <c r="F40" s="488" t="str">
        <f>IF($B40="","",IFERROR(SUMIFS('Data Sorting'!$C:$C,'Data Sorting'!$A:$A,$B40,'Data Sorting'!$B:$B,TRIM(F$10)),0))</f>
        <v/>
      </c>
      <c r="G40" s="488" t="str">
        <f>IF($B40="","",IFERROR(SUMIFS('Data Sorting'!$C:$C,'Data Sorting'!$A:$A,$B40,'Data Sorting'!$B:$B,TRIM(G$10)),0))</f>
        <v/>
      </c>
      <c r="H40" s="488" t="str">
        <f>IF($B40="","",IFERROR(SUMIFS('Data Sorting'!$C:$C,'Data Sorting'!$A:$A,$B40,'Data Sorting'!$B:$B,TRIM(H$10)),0))</f>
        <v/>
      </c>
      <c r="I40" s="479" t="str">
        <f t="array" ref="I40">IF(B40="","",SUM(C40:H40))</f>
        <v/>
      </c>
    </row>
    <row r="41" spans="2:9" x14ac:dyDescent="0.25">
      <c r="B41" s="506" t="str">
        <f>IF('Manual Inputs'!D33&lt;&gt;"",'Manual Inputs'!D33,"")</f>
        <v/>
      </c>
      <c r="C41" s="327" t="str">
        <f>IF($B41="","",IFERROR(SUMIFS('Data Sorting'!$C:$C,'Data Sorting'!$A:$A,$B41,'Data Sorting'!$B:$B,TRIM(C$10)),0))</f>
        <v/>
      </c>
      <c r="D41" s="488" t="str">
        <f>IF($B41="","",IFERROR(SUMIFS('Data Sorting'!$C:$C,'Data Sorting'!$A:$A,$B41,'Data Sorting'!$B:$B,TRIM(D$10)),0))</f>
        <v/>
      </c>
      <c r="E41" s="488" t="str">
        <f>IF($B41="","",IFERROR(SUMIFS('Data Sorting'!$C:$C,'Data Sorting'!$A:$A,$B41,'Data Sorting'!$B:$B,TRIM(E$10)),0))</f>
        <v/>
      </c>
      <c r="F41" s="488" t="str">
        <f>IF($B41="","",IFERROR(SUMIFS('Data Sorting'!$C:$C,'Data Sorting'!$A:$A,$B41,'Data Sorting'!$B:$B,TRIM(F$10)),0))</f>
        <v/>
      </c>
      <c r="G41" s="488" t="str">
        <f>IF($B41="","",IFERROR(SUMIFS('Data Sorting'!$C:$C,'Data Sorting'!$A:$A,$B41,'Data Sorting'!$B:$B,TRIM(G$10)),0))</f>
        <v/>
      </c>
      <c r="H41" s="488" t="str">
        <f>IF($B41="","",IFERROR(SUMIFS('Data Sorting'!$C:$C,'Data Sorting'!$A:$A,$B41,'Data Sorting'!$B:$B,TRIM(H$10)),0))</f>
        <v/>
      </c>
      <c r="I41" s="479" t="str">
        <f t="array" ref="I41">IF(B41="","",SUM(C41:H41))</f>
        <v/>
      </c>
    </row>
    <row r="42" spans="2:9" x14ac:dyDescent="0.25">
      <c r="B42" s="506" t="str">
        <f>IF('Manual Inputs'!D34&lt;&gt;"",'Manual Inputs'!D34,"")</f>
        <v/>
      </c>
      <c r="C42" s="327" t="str">
        <f>IF($B42="","",IFERROR(SUMIFS('Data Sorting'!$C:$C,'Data Sorting'!$A:$A,$B42,'Data Sorting'!$B:$B,TRIM(C$10)),0))</f>
        <v/>
      </c>
      <c r="D42" s="488" t="str">
        <f>IF($B42="","",IFERROR(SUMIFS('Data Sorting'!$C:$C,'Data Sorting'!$A:$A,$B42,'Data Sorting'!$B:$B,TRIM(D$10)),0))</f>
        <v/>
      </c>
      <c r="E42" s="488" t="str">
        <f>IF($B42="","",IFERROR(SUMIFS('Data Sorting'!$C:$C,'Data Sorting'!$A:$A,$B42,'Data Sorting'!$B:$B,TRIM(E$10)),0))</f>
        <v/>
      </c>
      <c r="F42" s="488" t="str">
        <f>IF($B42="","",IFERROR(SUMIFS('Data Sorting'!$C:$C,'Data Sorting'!$A:$A,$B42,'Data Sorting'!$B:$B,TRIM(F$10)),0))</f>
        <v/>
      </c>
      <c r="G42" s="488" t="str">
        <f>IF($B42="","",IFERROR(SUMIFS('Data Sorting'!$C:$C,'Data Sorting'!$A:$A,$B42,'Data Sorting'!$B:$B,TRIM(G$10)),0))</f>
        <v/>
      </c>
      <c r="H42" s="488" t="str">
        <f>IF($B42="","",IFERROR(SUMIFS('Data Sorting'!$C:$C,'Data Sorting'!$A:$A,$B42,'Data Sorting'!$B:$B,TRIM(H$10)),0))</f>
        <v/>
      </c>
      <c r="I42" s="479" t="str">
        <f t="array" ref="I42">IF(B42="","",SUM(C42:H42))</f>
        <v/>
      </c>
    </row>
    <row r="43" spans="2:9" x14ac:dyDescent="0.25">
      <c r="B43" s="506" t="str">
        <f>IF('Manual Inputs'!D35&lt;&gt;"",'Manual Inputs'!D35,"")</f>
        <v/>
      </c>
      <c r="C43" s="327" t="str">
        <f>IF($B43="","",IFERROR(SUMIFS('Data Sorting'!$C:$C,'Data Sorting'!$A:$A,$B43,'Data Sorting'!$B:$B,TRIM(C$10)),0))</f>
        <v/>
      </c>
      <c r="D43" s="488" t="str">
        <f>IF($B43="","",IFERROR(SUMIFS('Data Sorting'!$C:$C,'Data Sorting'!$A:$A,$B43,'Data Sorting'!$B:$B,TRIM(D$10)),0))</f>
        <v/>
      </c>
      <c r="E43" s="488" t="str">
        <f>IF($B43="","",IFERROR(SUMIFS('Data Sorting'!$C:$C,'Data Sorting'!$A:$A,$B43,'Data Sorting'!$B:$B,TRIM(E$10)),0))</f>
        <v/>
      </c>
      <c r="F43" s="488" t="str">
        <f>IF($B43="","",IFERROR(SUMIFS('Data Sorting'!$C:$C,'Data Sorting'!$A:$A,$B43,'Data Sorting'!$B:$B,TRIM(F$10)),0))</f>
        <v/>
      </c>
      <c r="G43" s="488" t="str">
        <f>IF($B43="","",IFERROR(SUMIFS('Data Sorting'!$C:$C,'Data Sorting'!$A:$A,$B43,'Data Sorting'!$B:$B,TRIM(G$10)),0))</f>
        <v/>
      </c>
      <c r="H43" s="488" t="str">
        <f>IF($B43="","",IFERROR(SUMIFS('Data Sorting'!$C:$C,'Data Sorting'!$A:$A,$B43,'Data Sorting'!$B:$B,TRIM(H$10)),0))</f>
        <v/>
      </c>
      <c r="I43" s="479" t="str">
        <f t="array" ref="I43">IF(B43="","",SUM(C43:H43))</f>
        <v/>
      </c>
    </row>
    <row r="44" spans="2:9" x14ac:dyDescent="0.25">
      <c r="B44" s="506" t="str">
        <f>IF('Manual Inputs'!D36&lt;&gt;"",'Manual Inputs'!D36,"")</f>
        <v/>
      </c>
      <c r="C44" s="327" t="str">
        <f>IF($B44="","",IFERROR(SUMIFS('Data Sorting'!$C:$C,'Data Sorting'!$A:$A,$B44,'Data Sorting'!$B:$B,TRIM(C$10)),0))</f>
        <v/>
      </c>
      <c r="D44" s="488" t="str">
        <f>IF($B44="","",IFERROR(SUMIFS('Data Sorting'!$C:$C,'Data Sorting'!$A:$A,$B44,'Data Sorting'!$B:$B,TRIM(D$10)),0))</f>
        <v/>
      </c>
      <c r="E44" s="488" t="str">
        <f>IF($B44="","",IFERROR(SUMIFS('Data Sorting'!$C:$C,'Data Sorting'!$A:$A,$B44,'Data Sorting'!$B:$B,TRIM(E$10)),0))</f>
        <v/>
      </c>
      <c r="F44" s="488" t="str">
        <f>IF($B44="","",IFERROR(SUMIFS('Data Sorting'!$C:$C,'Data Sorting'!$A:$A,$B44,'Data Sorting'!$B:$B,TRIM(F$10)),0))</f>
        <v/>
      </c>
      <c r="G44" s="488" t="str">
        <f>IF($B44="","",IFERROR(SUMIFS('Data Sorting'!$C:$C,'Data Sorting'!$A:$A,$B44,'Data Sorting'!$B:$B,TRIM(G$10)),0))</f>
        <v/>
      </c>
      <c r="H44" s="488" t="str">
        <f>IF($B44="","",IFERROR(SUMIFS('Data Sorting'!$C:$C,'Data Sorting'!$A:$A,$B44,'Data Sorting'!$B:$B,TRIM(H$10)),0))</f>
        <v/>
      </c>
      <c r="I44" s="479" t="str">
        <f t="array" ref="I44">IF(B44="","",SUM(C44:H44))</f>
        <v/>
      </c>
    </row>
    <row r="45" spans="2:9" x14ac:dyDescent="0.25">
      <c r="B45" s="506" t="str">
        <f>IF('Manual Inputs'!D37&lt;&gt;"",'Manual Inputs'!D37,"")</f>
        <v/>
      </c>
      <c r="C45" s="327" t="str">
        <f>IF($B45="","",IFERROR(SUMIFS('Data Sorting'!$C:$C,'Data Sorting'!$A:$A,$B45,'Data Sorting'!$B:$B,TRIM(C$10)),0))</f>
        <v/>
      </c>
      <c r="D45" s="488" t="str">
        <f>IF($B45="","",IFERROR(SUMIFS('Data Sorting'!$C:$C,'Data Sorting'!$A:$A,$B45,'Data Sorting'!$B:$B,TRIM(D$10)),0))</f>
        <v/>
      </c>
      <c r="E45" s="488" t="str">
        <f>IF($B45="","",IFERROR(SUMIFS('Data Sorting'!$C:$C,'Data Sorting'!$A:$A,$B45,'Data Sorting'!$B:$B,TRIM(E$10)),0))</f>
        <v/>
      </c>
      <c r="F45" s="488" t="str">
        <f>IF($B45="","",IFERROR(SUMIFS('Data Sorting'!$C:$C,'Data Sorting'!$A:$A,$B45,'Data Sorting'!$B:$B,TRIM(F$10)),0))</f>
        <v/>
      </c>
      <c r="G45" s="488" t="str">
        <f>IF($B45="","",IFERROR(SUMIFS('Data Sorting'!$C:$C,'Data Sorting'!$A:$A,$B45,'Data Sorting'!$B:$B,TRIM(G$10)),0))</f>
        <v/>
      </c>
      <c r="H45" s="488" t="str">
        <f>IF($B45="","",IFERROR(SUMIFS('Data Sorting'!$C:$C,'Data Sorting'!$A:$A,$B45,'Data Sorting'!$B:$B,TRIM(H$10)),0))</f>
        <v/>
      </c>
      <c r="I45" s="479" t="str">
        <f t="array" ref="I45">IF(B45="","",SUM(C45:H45))</f>
        <v/>
      </c>
    </row>
    <row r="46" spans="2:9" x14ac:dyDescent="0.25">
      <c r="B46" s="506" t="str">
        <f>IF('Manual Inputs'!D38&lt;&gt;"",'Manual Inputs'!D38,"")</f>
        <v/>
      </c>
      <c r="C46" s="327" t="str">
        <f>IF($B46="","",IFERROR(SUMIFS('Data Sorting'!$C:$C,'Data Sorting'!$A:$A,$B46,'Data Sorting'!$B:$B,TRIM(C$10)),0))</f>
        <v/>
      </c>
      <c r="D46" s="488" t="str">
        <f>IF($B46="","",IFERROR(SUMIFS('Data Sorting'!$C:$C,'Data Sorting'!$A:$A,$B46,'Data Sorting'!$B:$B,TRIM(D$10)),0))</f>
        <v/>
      </c>
      <c r="E46" s="488" t="str">
        <f>IF($B46="","",IFERROR(SUMIFS('Data Sorting'!$C:$C,'Data Sorting'!$A:$A,$B46,'Data Sorting'!$B:$B,TRIM(E$10)),0))</f>
        <v/>
      </c>
      <c r="F46" s="488" t="str">
        <f>IF($B46="","",IFERROR(SUMIFS('Data Sorting'!$C:$C,'Data Sorting'!$A:$A,$B46,'Data Sorting'!$B:$B,TRIM(F$10)),0))</f>
        <v/>
      </c>
      <c r="G46" s="488" t="str">
        <f>IF($B46="","",IFERROR(SUMIFS('Data Sorting'!$C:$C,'Data Sorting'!$A:$A,$B46,'Data Sorting'!$B:$B,TRIM(G$10)),0))</f>
        <v/>
      </c>
      <c r="H46" s="488" t="str">
        <f>IF($B46="","",IFERROR(SUMIFS('Data Sorting'!$C:$C,'Data Sorting'!$A:$A,$B46,'Data Sorting'!$B:$B,TRIM(H$10)),0))</f>
        <v/>
      </c>
      <c r="I46" s="479" t="str">
        <f t="array" ref="I46">IF(B46="","",SUM(C46:H46))</f>
        <v/>
      </c>
    </row>
    <row r="47" spans="2:9" x14ac:dyDescent="0.25">
      <c r="B47" s="506" t="str">
        <f>IF('Manual Inputs'!D39&lt;&gt;"",'Manual Inputs'!D39,"")</f>
        <v/>
      </c>
      <c r="C47" s="327" t="str">
        <f>IF($B47="","",IFERROR(SUMIFS('Data Sorting'!$C:$C,'Data Sorting'!$A:$A,$B47,'Data Sorting'!$B:$B,TRIM(C$10)),0))</f>
        <v/>
      </c>
      <c r="D47" s="488" t="str">
        <f>IF($B47="","",IFERROR(SUMIFS('Data Sorting'!$C:$C,'Data Sorting'!$A:$A,$B47,'Data Sorting'!$B:$B,TRIM(D$10)),0))</f>
        <v/>
      </c>
      <c r="E47" s="488" t="str">
        <f>IF($B47="","",IFERROR(SUMIFS('Data Sorting'!$C:$C,'Data Sorting'!$A:$A,$B47,'Data Sorting'!$B:$B,TRIM(E$10)),0))</f>
        <v/>
      </c>
      <c r="F47" s="488" t="str">
        <f>IF($B47="","",IFERROR(SUMIFS('Data Sorting'!$C:$C,'Data Sorting'!$A:$A,$B47,'Data Sorting'!$B:$B,TRIM(F$10)),0))</f>
        <v/>
      </c>
      <c r="G47" s="488" t="str">
        <f>IF($B47="","",IFERROR(SUMIFS('Data Sorting'!$C:$C,'Data Sorting'!$A:$A,$B47,'Data Sorting'!$B:$B,TRIM(G$10)),0))</f>
        <v/>
      </c>
      <c r="H47" s="488" t="str">
        <f>IF($B47="","",IFERROR(SUMIFS('Data Sorting'!$C:$C,'Data Sorting'!$A:$A,$B47,'Data Sorting'!$B:$B,TRIM(H$10)),0))</f>
        <v/>
      </c>
      <c r="I47" s="479" t="str">
        <f t="array" ref="I47">IF(B47="","",SUM(C47:H47))</f>
        <v/>
      </c>
    </row>
    <row r="48" spans="2:9" x14ac:dyDescent="0.25">
      <c r="B48" s="506" t="str">
        <f>IF('Manual Inputs'!D40&lt;&gt;"",'Manual Inputs'!D40,"")</f>
        <v/>
      </c>
      <c r="C48" s="327" t="str">
        <f>IF($B48="","",IFERROR(SUMIFS('Data Sorting'!$C:$C,'Data Sorting'!$A:$A,$B48,'Data Sorting'!$B:$B,TRIM(C$10)),0))</f>
        <v/>
      </c>
      <c r="D48" s="488" t="str">
        <f>IF($B48="","",IFERROR(SUMIFS('Data Sorting'!$C:$C,'Data Sorting'!$A:$A,$B48,'Data Sorting'!$B:$B,TRIM(D$10)),0))</f>
        <v/>
      </c>
      <c r="E48" s="488" t="str">
        <f>IF($B48="","",IFERROR(SUMIFS('Data Sorting'!$C:$C,'Data Sorting'!$A:$A,$B48,'Data Sorting'!$B:$B,TRIM(E$10)),0))</f>
        <v/>
      </c>
      <c r="F48" s="488" t="str">
        <f>IF($B48="","",IFERROR(SUMIFS('Data Sorting'!$C:$C,'Data Sorting'!$A:$A,$B48,'Data Sorting'!$B:$B,TRIM(F$10)),0))</f>
        <v/>
      </c>
      <c r="G48" s="488" t="str">
        <f>IF($B48="","",IFERROR(SUMIFS('Data Sorting'!$C:$C,'Data Sorting'!$A:$A,$B48,'Data Sorting'!$B:$B,TRIM(G$10)),0))</f>
        <v/>
      </c>
      <c r="H48" s="488" t="str">
        <f>IF($B48="","",IFERROR(SUMIFS('Data Sorting'!$C:$C,'Data Sorting'!$A:$A,$B48,'Data Sorting'!$B:$B,TRIM(H$10)),0))</f>
        <v/>
      </c>
      <c r="I48" s="479" t="str">
        <f t="array" ref="I48">IF(B48="","",SUM(C48:H48))</f>
        <v/>
      </c>
    </row>
    <row r="49" spans="2:9" x14ac:dyDescent="0.25">
      <c r="B49" s="506" t="str">
        <f>IF('Manual Inputs'!D41&lt;&gt;"",'Manual Inputs'!D41,"")</f>
        <v/>
      </c>
      <c r="C49" s="327" t="str">
        <f>IF($B49="","",IFERROR(SUMIFS('Data Sorting'!$C:$C,'Data Sorting'!$A:$A,$B49,'Data Sorting'!$B:$B,TRIM(C$10)),0))</f>
        <v/>
      </c>
      <c r="D49" s="488" t="str">
        <f>IF($B49="","",IFERROR(SUMIFS('Data Sorting'!$C:$C,'Data Sorting'!$A:$A,$B49,'Data Sorting'!$B:$B,TRIM(D$10)),0))</f>
        <v/>
      </c>
      <c r="E49" s="488" t="str">
        <f>IF($B49="","",IFERROR(SUMIFS('Data Sorting'!$C:$C,'Data Sorting'!$A:$A,$B49,'Data Sorting'!$B:$B,TRIM(E$10)),0))</f>
        <v/>
      </c>
      <c r="F49" s="488" t="str">
        <f>IF($B49="","",IFERROR(SUMIFS('Data Sorting'!$C:$C,'Data Sorting'!$A:$A,$B49,'Data Sorting'!$B:$B,TRIM(F$10)),0))</f>
        <v/>
      </c>
      <c r="G49" s="488" t="str">
        <f>IF($B49="","",IFERROR(SUMIFS('Data Sorting'!$C:$C,'Data Sorting'!$A:$A,$B49,'Data Sorting'!$B:$B,TRIM(G$10)),0))</f>
        <v/>
      </c>
      <c r="H49" s="488" t="str">
        <f>IF($B49="","",IFERROR(SUMIFS('Data Sorting'!$C:$C,'Data Sorting'!$A:$A,$B49,'Data Sorting'!$B:$B,TRIM(H$10)),0))</f>
        <v/>
      </c>
      <c r="I49" s="479" t="str">
        <f t="array" ref="I49">IF(B49="","",SUM(C49:H49))</f>
        <v/>
      </c>
    </row>
    <row r="50" spans="2:9" x14ac:dyDescent="0.25">
      <c r="B50" s="506" t="str">
        <f>IF('Manual Inputs'!D42&lt;&gt;"",'Manual Inputs'!D42,"")</f>
        <v/>
      </c>
      <c r="C50" s="327" t="str">
        <f>IF($B50="","",IFERROR(SUMIFS('Data Sorting'!$C:$C,'Data Sorting'!$A:$A,$B50,'Data Sorting'!$B:$B,TRIM(C$10)),0))</f>
        <v/>
      </c>
      <c r="D50" s="488" t="str">
        <f>IF($B50="","",IFERROR(SUMIFS('Data Sorting'!$C:$C,'Data Sorting'!$A:$A,$B50,'Data Sorting'!$B:$B,TRIM(D$10)),0))</f>
        <v/>
      </c>
      <c r="E50" s="488" t="str">
        <f>IF($B50="","",IFERROR(SUMIFS('Data Sorting'!$C:$C,'Data Sorting'!$A:$A,$B50,'Data Sorting'!$B:$B,TRIM(E$10)),0))</f>
        <v/>
      </c>
      <c r="F50" s="488" t="str">
        <f>IF($B50="","",IFERROR(SUMIFS('Data Sorting'!$C:$C,'Data Sorting'!$A:$A,$B50,'Data Sorting'!$B:$B,TRIM(F$10)),0))</f>
        <v/>
      </c>
      <c r="G50" s="488" t="str">
        <f>IF($B50="","",IFERROR(SUMIFS('Data Sorting'!$C:$C,'Data Sorting'!$A:$A,$B50,'Data Sorting'!$B:$B,TRIM(G$10)),0))</f>
        <v/>
      </c>
      <c r="H50" s="488" t="str">
        <f>IF($B50="","",IFERROR(SUMIFS('Data Sorting'!$C:$C,'Data Sorting'!$A:$A,$B50,'Data Sorting'!$B:$B,TRIM(H$10)),0))</f>
        <v/>
      </c>
      <c r="I50" s="479" t="str">
        <f t="array" ref="I50">IF(B50="","",SUM(C50:H50))</f>
        <v/>
      </c>
    </row>
    <row r="51" spans="2:9" x14ac:dyDescent="0.25">
      <c r="B51" s="506" t="str">
        <f>IF('Manual Inputs'!D43&lt;&gt;"",'Manual Inputs'!D43,"")</f>
        <v/>
      </c>
      <c r="C51" s="327" t="str">
        <f>IF($B51="","",IFERROR(SUMIFS('Data Sorting'!$C:$C,'Data Sorting'!$A:$A,$B51,'Data Sorting'!$B:$B,TRIM(C$10)),0))</f>
        <v/>
      </c>
      <c r="D51" s="488" t="str">
        <f>IF($B51="","",IFERROR(SUMIFS('Data Sorting'!$C:$C,'Data Sorting'!$A:$A,$B51,'Data Sorting'!$B:$B,TRIM(D$10)),0))</f>
        <v/>
      </c>
      <c r="E51" s="488" t="str">
        <f>IF($B51="","",IFERROR(SUMIFS('Data Sorting'!$C:$C,'Data Sorting'!$A:$A,$B51,'Data Sorting'!$B:$B,TRIM(E$10)),0))</f>
        <v/>
      </c>
      <c r="F51" s="488" t="str">
        <f>IF($B51="","",IFERROR(SUMIFS('Data Sorting'!$C:$C,'Data Sorting'!$A:$A,$B51,'Data Sorting'!$B:$B,TRIM(F$10)),0))</f>
        <v/>
      </c>
      <c r="G51" s="488" t="str">
        <f>IF($B51="","",IFERROR(SUMIFS('Data Sorting'!$C:$C,'Data Sorting'!$A:$A,$B51,'Data Sorting'!$B:$B,TRIM(G$10)),0))</f>
        <v/>
      </c>
      <c r="H51" s="488" t="str">
        <f>IF($B51="","",IFERROR(SUMIFS('Data Sorting'!$C:$C,'Data Sorting'!$A:$A,$B51,'Data Sorting'!$B:$B,TRIM(H$10)),0))</f>
        <v/>
      </c>
      <c r="I51" s="479" t="str">
        <f t="array" ref="I51">IF(B51="","",SUM(C51:H51))</f>
        <v/>
      </c>
    </row>
    <row r="52" spans="2:9" x14ac:dyDescent="0.25">
      <c r="B52" s="506" t="str">
        <f>IF('Manual Inputs'!D44&lt;&gt;"",'Manual Inputs'!D44,"")</f>
        <v/>
      </c>
      <c r="C52" s="327" t="str">
        <f>IF($B52="","",IFERROR(SUMIFS('Data Sorting'!$C:$C,'Data Sorting'!$A:$A,$B52,'Data Sorting'!$B:$B,TRIM(C$10)),0))</f>
        <v/>
      </c>
      <c r="D52" s="488" t="str">
        <f>IF($B52="","",IFERROR(SUMIFS('Data Sorting'!$C:$C,'Data Sorting'!$A:$A,$B52,'Data Sorting'!$B:$B,TRIM(D$10)),0))</f>
        <v/>
      </c>
      <c r="E52" s="488" t="str">
        <f>IF($B52="","",IFERROR(SUMIFS('Data Sorting'!$C:$C,'Data Sorting'!$A:$A,$B52,'Data Sorting'!$B:$B,TRIM(E$10)),0))</f>
        <v/>
      </c>
      <c r="F52" s="488" t="str">
        <f>IF($B52="","",IFERROR(SUMIFS('Data Sorting'!$C:$C,'Data Sorting'!$A:$A,$B52,'Data Sorting'!$B:$B,TRIM(F$10)),0))</f>
        <v/>
      </c>
      <c r="G52" s="488" t="str">
        <f>IF($B52="","",IFERROR(SUMIFS('Data Sorting'!$C:$C,'Data Sorting'!$A:$A,$B52,'Data Sorting'!$B:$B,TRIM(G$10)),0))</f>
        <v/>
      </c>
      <c r="H52" s="488" t="str">
        <f>IF($B52="","",IFERROR(SUMIFS('Data Sorting'!$C:$C,'Data Sorting'!$A:$A,$B52,'Data Sorting'!$B:$B,TRIM(H$10)),0))</f>
        <v/>
      </c>
      <c r="I52" s="479" t="str">
        <f t="array" ref="I52">IF(B52="","",SUM(C52:H52))</f>
        <v/>
      </c>
    </row>
    <row r="53" spans="2:9" x14ac:dyDescent="0.25">
      <c r="B53" s="506" t="str">
        <f>IF('Manual Inputs'!D45&lt;&gt;"",'Manual Inputs'!D45,"")</f>
        <v/>
      </c>
      <c r="C53" s="327" t="str">
        <f>IF($B53="","",IFERROR(SUMIFS('Data Sorting'!$C:$C,'Data Sorting'!$A:$A,$B53,'Data Sorting'!$B:$B,TRIM(C$10)),0))</f>
        <v/>
      </c>
      <c r="D53" s="488" t="str">
        <f>IF($B53="","",IFERROR(SUMIFS('Data Sorting'!$C:$C,'Data Sorting'!$A:$A,$B53,'Data Sorting'!$B:$B,TRIM(D$10)),0))</f>
        <v/>
      </c>
      <c r="E53" s="488" t="str">
        <f>IF($B53="","",IFERROR(SUMIFS('Data Sorting'!$C:$C,'Data Sorting'!$A:$A,$B53,'Data Sorting'!$B:$B,TRIM(E$10)),0))</f>
        <v/>
      </c>
      <c r="F53" s="488" t="str">
        <f>IF($B53="","",IFERROR(SUMIFS('Data Sorting'!$C:$C,'Data Sorting'!$A:$A,$B53,'Data Sorting'!$B:$B,TRIM(F$10)),0))</f>
        <v/>
      </c>
      <c r="G53" s="488" t="str">
        <f>IF($B53="","",IFERROR(SUMIFS('Data Sorting'!$C:$C,'Data Sorting'!$A:$A,$B53,'Data Sorting'!$B:$B,TRIM(G$10)),0))</f>
        <v/>
      </c>
      <c r="H53" s="488" t="str">
        <f>IF($B53="","",IFERROR(SUMIFS('Data Sorting'!$C:$C,'Data Sorting'!$A:$A,$B53,'Data Sorting'!$B:$B,TRIM(H$10)),0))</f>
        <v/>
      </c>
      <c r="I53" s="479" t="str">
        <f t="array" ref="I53">IF(B53="","",SUM(C53:H53))</f>
        <v/>
      </c>
    </row>
    <row r="54" spans="2:9" x14ac:dyDescent="0.25">
      <c r="B54" s="506" t="str">
        <f>IF('Manual Inputs'!D46&lt;&gt;"",'Manual Inputs'!D46,"")</f>
        <v/>
      </c>
      <c r="C54" s="327" t="str">
        <f>IF($B54="","",IFERROR(SUMIFS('Data Sorting'!$C:$C,'Data Sorting'!$A:$A,$B54,'Data Sorting'!$B:$B,TRIM(C$10)),0))</f>
        <v/>
      </c>
      <c r="D54" s="488" t="str">
        <f>IF($B54="","",IFERROR(SUMIFS('Data Sorting'!$C:$C,'Data Sorting'!$A:$A,$B54,'Data Sorting'!$B:$B,TRIM(D$10)),0))</f>
        <v/>
      </c>
      <c r="E54" s="488" t="str">
        <f>IF($B54="","",IFERROR(SUMIFS('Data Sorting'!$C:$C,'Data Sorting'!$A:$A,$B54,'Data Sorting'!$B:$B,TRIM(E$10)),0))</f>
        <v/>
      </c>
      <c r="F54" s="488" t="str">
        <f>IF($B54="","",IFERROR(SUMIFS('Data Sorting'!$C:$C,'Data Sorting'!$A:$A,$B54,'Data Sorting'!$B:$B,TRIM(F$10)),0))</f>
        <v/>
      </c>
      <c r="G54" s="488" t="str">
        <f>IF($B54="","",IFERROR(SUMIFS('Data Sorting'!$C:$C,'Data Sorting'!$A:$A,$B54,'Data Sorting'!$B:$B,TRIM(G$10)),0))</f>
        <v/>
      </c>
      <c r="H54" s="488" t="str">
        <f>IF($B54="","",IFERROR(SUMIFS('Data Sorting'!$C:$C,'Data Sorting'!$A:$A,$B54,'Data Sorting'!$B:$B,TRIM(H$10)),0))</f>
        <v/>
      </c>
      <c r="I54" s="479" t="str">
        <f t="array" ref="I54">IF(B54="","",SUM(C54:H54))</f>
        <v/>
      </c>
    </row>
    <row r="55" spans="2:9" x14ac:dyDescent="0.25">
      <c r="B55" s="506" t="str">
        <f>IF('Manual Inputs'!D47&lt;&gt;"",'Manual Inputs'!D47,"")</f>
        <v/>
      </c>
      <c r="C55" s="327" t="str">
        <f>IF($B55="","",IFERROR(SUMIFS('Data Sorting'!$C:$C,'Data Sorting'!$A:$A,$B55,'Data Sorting'!$B:$B,TRIM(C$10)),0))</f>
        <v/>
      </c>
      <c r="D55" s="488" t="str">
        <f>IF($B55="","",IFERROR(SUMIFS('Data Sorting'!$C:$C,'Data Sorting'!$A:$A,$B55,'Data Sorting'!$B:$B,TRIM(D$10)),0))</f>
        <v/>
      </c>
      <c r="E55" s="488" t="str">
        <f>IF($B55="","",IFERROR(SUMIFS('Data Sorting'!$C:$C,'Data Sorting'!$A:$A,$B55,'Data Sorting'!$B:$B,TRIM(E$10)),0))</f>
        <v/>
      </c>
      <c r="F55" s="488" t="str">
        <f>IF($B55="","",IFERROR(SUMIFS('Data Sorting'!$C:$C,'Data Sorting'!$A:$A,$B55,'Data Sorting'!$B:$B,TRIM(F$10)),0))</f>
        <v/>
      </c>
      <c r="G55" s="488" t="str">
        <f>IF($B55="","",IFERROR(SUMIFS('Data Sorting'!$C:$C,'Data Sorting'!$A:$A,$B55,'Data Sorting'!$B:$B,TRIM(G$10)),0))</f>
        <v/>
      </c>
      <c r="H55" s="488" t="str">
        <f>IF($B55="","",IFERROR(SUMIFS('Data Sorting'!$C:$C,'Data Sorting'!$A:$A,$B55,'Data Sorting'!$B:$B,TRIM(H$10)),0))</f>
        <v/>
      </c>
      <c r="I55" s="479" t="str">
        <f t="array" ref="I55">IF(B55="","",SUM(C55:H55))</f>
        <v/>
      </c>
    </row>
    <row r="56" spans="2:9" x14ac:dyDescent="0.25">
      <c r="B56" s="506" t="str">
        <f>IF('Manual Inputs'!D48&lt;&gt;"",'Manual Inputs'!D48,"")</f>
        <v/>
      </c>
      <c r="C56" s="327" t="str">
        <f>IF($B56="","",IFERROR(SUMIFS('Data Sorting'!$C:$C,'Data Sorting'!$A:$A,$B56,'Data Sorting'!$B:$B,TRIM(C$10)),0))</f>
        <v/>
      </c>
      <c r="D56" s="488" t="str">
        <f>IF($B56="","",IFERROR(SUMIFS('Data Sorting'!$C:$C,'Data Sorting'!$A:$A,$B56,'Data Sorting'!$B:$B,TRIM(D$10)),0))</f>
        <v/>
      </c>
      <c r="E56" s="488" t="str">
        <f>IF($B56="","",IFERROR(SUMIFS('Data Sorting'!$C:$C,'Data Sorting'!$A:$A,$B56,'Data Sorting'!$B:$B,TRIM(E$10)),0))</f>
        <v/>
      </c>
      <c r="F56" s="488" t="str">
        <f>IF($B56="","",IFERROR(SUMIFS('Data Sorting'!$C:$C,'Data Sorting'!$A:$A,$B56,'Data Sorting'!$B:$B,TRIM(F$10)),0))</f>
        <v/>
      </c>
      <c r="G56" s="488" t="str">
        <f>IF($B56="","",IFERROR(SUMIFS('Data Sorting'!$C:$C,'Data Sorting'!$A:$A,$B56,'Data Sorting'!$B:$B,TRIM(G$10)),0))</f>
        <v/>
      </c>
      <c r="H56" s="488" t="str">
        <f>IF($B56="","",IFERROR(SUMIFS('Data Sorting'!$C:$C,'Data Sorting'!$A:$A,$B56,'Data Sorting'!$B:$B,TRIM(H$10)),0))</f>
        <v/>
      </c>
      <c r="I56" s="479" t="str">
        <f t="array" ref="I56">IF(B56="","",SUM(C56:H56))</f>
        <v/>
      </c>
    </row>
    <row r="57" spans="2:9" x14ac:dyDescent="0.25">
      <c r="B57" s="506" t="str">
        <f>IF('Manual Inputs'!D49&lt;&gt;"",'Manual Inputs'!D49,"")</f>
        <v/>
      </c>
      <c r="C57" s="327" t="str">
        <f>IF($B57="","",IFERROR(SUMIFS('Data Sorting'!$C:$C,'Data Sorting'!$A:$A,$B57,'Data Sorting'!$B:$B,TRIM(C$10)),0))</f>
        <v/>
      </c>
      <c r="D57" s="488" t="str">
        <f>IF($B57="","",IFERROR(SUMIFS('Data Sorting'!$C:$C,'Data Sorting'!$A:$A,$B57,'Data Sorting'!$B:$B,TRIM(D$10)),0))</f>
        <v/>
      </c>
      <c r="E57" s="488" t="str">
        <f>IF($B57="","",IFERROR(SUMIFS('Data Sorting'!$C:$C,'Data Sorting'!$A:$A,$B57,'Data Sorting'!$B:$B,TRIM(E$10)),0))</f>
        <v/>
      </c>
      <c r="F57" s="488" t="str">
        <f>IF($B57="","",IFERROR(SUMIFS('Data Sorting'!$C:$C,'Data Sorting'!$A:$A,$B57,'Data Sorting'!$B:$B,TRIM(F$10)),0))</f>
        <v/>
      </c>
      <c r="G57" s="488" t="str">
        <f>IF($B57="","",IFERROR(SUMIFS('Data Sorting'!$C:$C,'Data Sorting'!$A:$A,$B57,'Data Sorting'!$B:$B,TRIM(G$10)),0))</f>
        <v/>
      </c>
      <c r="H57" s="488" t="str">
        <f>IF($B57="","",IFERROR(SUMIFS('Data Sorting'!$C:$C,'Data Sorting'!$A:$A,$B57,'Data Sorting'!$B:$B,TRIM(H$10)),0))</f>
        <v/>
      </c>
      <c r="I57" s="479" t="str">
        <f t="array" ref="I57">IF(B57="","",SUM(C57:H57))</f>
        <v/>
      </c>
    </row>
    <row r="58" spans="2:9" x14ac:dyDescent="0.25">
      <c r="B58" s="506" t="str">
        <f>IF('Manual Inputs'!D50&lt;&gt;"",'Manual Inputs'!D50,"")</f>
        <v/>
      </c>
      <c r="C58" s="327" t="str">
        <f>IF($B58="","",IFERROR(SUMIFS('Data Sorting'!$C:$C,'Data Sorting'!$A:$A,$B58,'Data Sorting'!$B:$B,TRIM(C$10)),0))</f>
        <v/>
      </c>
      <c r="D58" s="488" t="str">
        <f>IF($B58="","",IFERROR(SUMIFS('Data Sorting'!$C:$C,'Data Sorting'!$A:$A,$B58,'Data Sorting'!$B:$B,TRIM(D$10)),0))</f>
        <v/>
      </c>
      <c r="E58" s="488" t="str">
        <f>IF($B58="","",IFERROR(SUMIFS('Data Sorting'!$C:$C,'Data Sorting'!$A:$A,$B58,'Data Sorting'!$B:$B,TRIM(E$10)),0))</f>
        <v/>
      </c>
      <c r="F58" s="488" t="str">
        <f>IF($B58="","",IFERROR(SUMIFS('Data Sorting'!$C:$C,'Data Sorting'!$A:$A,$B58,'Data Sorting'!$B:$B,TRIM(F$10)),0))</f>
        <v/>
      </c>
      <c r="G58" s="488" t="str">
        <f>IF($B58="","",IFERROR(SUMIFS('Data Sorting'!$C:$C,'Data Sorting'!$A:$A,$B58,'Data Sorting'!$B:$B,TRIM(G$10)),0))</f>
        <v/>
      </c>
      <c r="H58" s="488" t="str">
        <f>IF($B58="","",IFERROR(SUMIFS('Data Sorting'!$C:$C,'Data Sorting'!$A:$A,$B58,'Data Sorting'!$B:$B,TRIM(H$10)),0))</f>
        <v/>
      </c>
      <c r="I58" s="479" t="str">
        <f t="array" ref="I58">IF(B58="","",SUM(C58:H58))</f>
        <v/>
      </c>
    </row>
    <row r="59" spans="2:9" x14ac:dyDescent="0.25">
      <c r="B59" s="506" t="str">
        <f>IF('Manual Inputs'!D51&lt;&gt;"",'Manual Inputs'!D51,"")</f>
        <v/>
      </c>
      <c r="C59" s="327" t="str">
        <f>IF($B59="","",IFERROR(SUMIFS('Data Sorting'!$C:$C,'Data Sorting'!$A:$A,$B59,'Data Sorting'!$B:$B,TRIM(C$10)),0))</f>
        <v/>
      </c>
      <c r="D59" s="488" t="str">
        <f>IF($B59="","",IFERROR(SUMIFS('Data Sorting'!$C:$C,'Data Sorting'!$A:$A,$B59,'Data Sorting'!$B:$B,TRIM(D$10)),0))</f>
        <v/>
      </c>
      <c r="E59" s="488" t="str">
        <f>IF($B59="","",IFERROR(SUMIFS('Data Sorting'!$C:$C,'Data Sorting'!$A:$A,$B59,'Data Sorting'!$B:$B,TRIM(E$10)),0))</f>
        <v/>
      </c>
      <c r="F59" s="488" t="str">
        <f>IF($B59="","",IFERROR(SUMIFS('Data Sorting'!$C:$C,'Data Sorting'!$A:$A,$B59,'Data Sorting'!$B:$B,TRIM(F$10)),0))</f>
        <v/>
      </c>
      <c r="G59" s="488" t="str">
        <f>IF($B59="","",IFERROR(SUMIFS('Data Sorting'!$C:$C,'Data Sorting'!$A:$A,$B59,'Data Sorting'!$B:$B,TRIM(G$10)),0))</f>
        <v/>
      </c>
      <c r="H59" s="488" t="str">
        <f>IF($B59="","",IFERROR(SUMIFS('Data Sorting'!$C:$C,'Data Sorting'!$A:$A,$B59,'Data Sorting'!$B:$B,TRIM(H$10)),0))</f>
        <v/>
      </c>
      <c r="I59" s="479" t="str">
        <f t="array" ref="I59">IF(B59="","",SUM(C59:H59))</f>
        <v/>
      </c>
    </row>
    <row r="60" spans="2:9" x14ac:dyDescent="0.25">
      <c r="B60" s="506" t="str">
        <f>IF('Manual Inputs'!D52&lt;&gt;"",'Manual Inputs'!D52,"")</f>
        <v/>
      </c>
      <c r="C60" s="327" t="str">
        <f>IF($B60="","",IFERROR(SUMIFS('Data Sorting'!$C:$C,'Data Sorting'!$A:$A,$B60,'Data Sorting'!$B:$B,TRIM(C$10)),0))</f>
        <v/>
      </c>
      <c r="D60" s="488" t="str">
        <f>IF($B60="","",IFERROR(SUMIFS('Data Sorting'!$C:$C,'Data Sorting'!$A:$A,$B60,'Data Sorting'!$B:$B,TRIM(D$10)),0))</f>
        <v/>
      </c>
      <c r="E60" s="488" t="str">
        <f>IF($B60="","",IFERROR(SUMIFS('Data Sorting'!$C:$C,'Data Sorting'!$A:$A,$B60,'Data Sorting'!$B:$B,TRIM(E$10)),0))</f>
        <v/>
      </c>
      <c r="F60" s="488" t="str">
        <f>IF($B60="","",IFERROR(SUMIFS('Data Sorting'!$C:$C,'Data Sorting'!$A:$A,$B60,'Data Sorting'!$B:$B,TRIM(F$10)),0))</f>
        <v/>
      </c>
      <c r="G60" s="488" t="str">
        <f>IF($B60="","",IFERROR(SUMIFS('Data Sorting'!$C:$C,'Data Sorting'!$A:$A,$B60,'Data Sorting'!$B:$B,TRIM(G$10)),0))</f>
        <v/>
      </c>
      <c r="H60" s="488" t="str">
        <f>IF($B60="","",IFERROR(SUMIFS('Data Sorting'!$C:$C,'Data Sorting'!$A:$A,$B60,'Data Sorting'!$B:$B,TRIM(H$10)),0))</f>
        <v/>
      </c>
      <c r="I60" s="479" t="str">
        <f t="array" ref="I60">IF(B60="","",SUM(C60:H60))</f>
        <v/>
      </c>
    </row>
    <row r="61" spans="2:9" x14ac:dyDescent="0.25">
      <c r="B61" s="507" t="str">
        <f>IF('Manual Inputs'!D53&lt;&gt;"",'Manual Inputs'!D53,"")</f>
        <v/>
      </c>
      <c r="C61" s="500" t="str">
        <f>IF($B61="","",IFERROR(SUMIFS('Data Sorting'!$C:$C,'Data Sorting'!$A:$A,$B61,'Data Sorting'!$B:$B,TRIM(C$10)),0))</f>
        <v/>
      </c>
      <c r="D61" s="489" t="str">
        <f>IF($B61="","",IFERROR(SUMIFS('Data Sorting'!$C:$C,'Data Sorting'!$A:$A,$B61,'Data Sorting'!$B:$B,TRIM(D$10)),0))</f>
        <v/>
      </c>
      <c r="E61" s="489" t="str">
        <f>IF($B61="","",IFERROR(SUMIFS('Data Sorting'!$C:$C,'Data Sorting'!$A:$A,$B61,'Data Sorting'!$B:$B,TRIM(E$10)),0))</f>
        <v/>
      </c>
      <c r="F61" s="489" t="str">
        <f>IF($B61="","",IFERROR(SUMIFS('Data Sorting'!$C:$C,'Data Sorting'!$A:$A,$B61,'Data Sorting'!$B:$B,TRIM(F$10)),0))</f>
        <v/>
      </c>
      <c r="G61" s="489" t="str">
        <f>IF($B61="","",IFERROR(SUMIFS('Data Sorting'!$C:$C,'Data Sorting'!$A:$A,$B61,'Data Sorting'!$B:$B,TRIM(G$10)),0))</f>
        <v/>
      </c>
      <c r="H61" s="489" t="str">
        <f>IF($B61="","",IFERROR(SUMIFS('Data Sorting'!$C:$C,'Data Sorting'!$A:$A,$B61,'Data Sorting'!$B:$B,TRIM(H$10)),0))</f>
        <v/>
      </c>
      <c r="I61" s="494" t="str">
        <f t="array" ref="I61">IF(B61="","",SUM(C61:H61))</f>
        <v/>
      </c>
    </row>
    <row r="62" spans="2:9" s="82" customFormat="1" x14ac:dyDescent="0.25">
      <c r="B62" s="222"/>
      <c r="C62" s="223"/>
      <c r="D62" s="223"/>
      <c r="E62" s="223"/>
      <c r="F62" s="223"/>
      <c r="G62" s="223"/>
      <c r="H62" s="223"/>
      <c r="I62" s="223"/>
    </row>
  </sheetData>
  <mergeCells count="2">
    <mergeCell ref="B8:I8"/>
    <mergeCell ref="I9:I10"/>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U62"/>
  <sheetViews>
    <sheetView topLeftCell="G1" workbookViewId="0">
      <selection activeCell="N12" sqref="N12"/>
    </sheetView>
  </sheetViews>
  <sheetFormatPr defaultRowHeight="15" x14ac:dyDescent="0.25"/>
  <cols>
    <col min="1" max="1" width="23.5703125" customWidth="1"/>
    <col min="2" max="2" width="12" style="218" customWidth="1"/>
    <col min="3" max="21" width="14" style="84" customWidth="1"/>
  </cols>
  <sheetData>
    <row r="1" spans="1:21" s="84" customFormat="1" x14ac:dyDescent="0.25">
      <c r="B1" s="218"/>
    </row>
    <row r="2" spans="1:21" s="84" customFormat="1" ht="45.75" thickBot="1" x14ac:dyDescent="0.3">
      <c r="B2" s="212"/>
      <c r="C2" s="568" t="s">
        <v>196</v>
      </c>
      <c r="E2" s="568" t="s">
        <v>191</v>
      </c>
      <c r="F2" s="568" t="s">
        <v>201</v>
      </c>
      <c r="G2" s="554" t="s">
        <v>295</v>
      </c>
      <c r="I2" s="554" t="s">
        <v>296</v>
      </c>
      <c r="J2" s="568" t="s">
        <v>202</v>
      </c>
      <c r="K2" s="568" t="s">
        <v>182</v>
      </c>
      <c r="L2" s="568" t="s">
        <v>194</v>
      </c>
      <c r="M2" s="554" t="s">
        <v>297</v>
      </c>
      <c r="N2" s="568" t="s">
        <v>205</v>
      </c>
      <c r="O2" s="568" t="s">
        <v>193</v>
      </c>
      <c r="P2" s="568" t="s">
        <v>204</v>
      </c>
      <c r="Q2" s="568" t="s">
        <v>195</v>
      </c>
      <c r="S2" s="554" t="s">
        <v>298</v>
      </c>
      <c r="T2" s="568" t="s">
        <v>182</v>
      </c>
    </row>
    <row r="3" spans="1:21" s="84" customFormat="1" ht="15.75" thickTop="1" x14ac:dyDescent="0.25">
      <c r="B3" s="550" t="s">
        <v>289</v>
      </c>
      <c r="C3" s="551">
        <f>SUMIFS('Data Sorting'!$C:$C,'Data Sorting'!$A:$A,"End of Project",'Data Sorting'!$B:$B,C2)</f>
        <v>0</v>
      </c>
      <c r="E3" s="551">
        <f>SUMIFS('Data Sorting'!$C:$C,'Data Sorting'!$A:$A,"End of Project",'Data Sorting'!$B:$B,E2)</f>
        <v>0</v>
      </c>
      <c r="F3" s="551">
        <f>SUMIFS('Data Sorting'!$C:$C,'Data Sorting'!$A:$A,"End of Project",'Data Sorting'!$B:$B,F2)</f>
        <v>0</v>
      </c>
      <c r="G3" s="551">
        <f>SUMIFS('Data Sorting'!$C:$C,'Data Sorting'!$A:$A,"End of Project",'Data Sorting'!$B:$B,G2)</f>
        <v>0</v>
      </c>
      <c r="I3" s="551">
        <f>SUMIFS('Data Sorting'!$C:$C,'Data Sorting'!$A:$A,"End of Project",'Data Sorting'!$B:$B,I2)</f>
        <v>0</v>
      </c>
      <c r="J3" s="551">
        <f>SUMIFS('Data Sorting'!$C:$C,'Data Sorting'!$A:$A,"End of Project",'Data Sorting'!$B:$B,J2)</f>
        <v>0</v>
      </c>
      <c r="K3" s="551">
        <f>SUMIFS('Data Sorting'!$C:$C,'Data Sorting'!$A:$A,"End of Project",'Data Sorting'!$B:$B,K2)</f>
        <v>0</v>
      </c>
      <c r="L3" s="551">
        <f>SUMIFS('Data Sorting'!$C:$C,'Data Sorting'!$A:$A,"End of Project",'Data Sorting'!$B:$B,L2)</f>
        <v>0</v>
      </c>
      <c r="M3" s="551">
        <f>SUMIFS('Data Sorting'!$C:$C,'Data Sorting'!$A:$A,"End of Project",'Data Sorting'!$B:$B,M2)</f>
        <v>0</v>
      </c>
      <c r="N3" s="551">
        <f>SUMIFS('Data Sorting'!$C:$C,'Data Sorting'!$A:$A,"End of Project",'Data Sorting'!$B:$B,N2)</f>
        <v>0</v>
      </c>
      <c r="O3" s="551">
        <f>SUMIFS('Data Sorting'!$C:$C,'Data Sorting'!$A:$A,"End of Project",'Data Sorting'!$B:$B,O2)</f>
        <v>0</v>
      </c>
      <c r="P3" s="551">
        <f>SUMIFS('Data Sorting'!$C:$C,'Data Sorting'!$A:$A,"End of Project",'Data Sorting'!$B:$B,P2)</f>
        <v>0</v>
      </c>
      <c r="Q3" s="551">
        <f>SUMIFS('Data Sorting'!$C:$C,'Data Sorting'!$A:$A,"End of Project",'Data Sorting'!$B:$B,Q2)</f>
        <v>0</v>
      </c>
      <c r="S3" s="551">
        <f>SUMIFS('Data Sorting'!$C:$C,'Data Sorting'!$A:$A,"End of Project",'Data Sorting'!$B:$B,S2)</f>
        <v>0</v>
      </c>
      <c r="T3" s="551">
        <f>SUMIFS('Data Sorting'!$C:$C,'Data Sorting'!$A:$A,"End of Project",'Data Sorting'!$B:$B,T2)</f>
        <v>0</v>
      </c>
    </row>
    <row r="4" spans="1:21" s="84" customFormat="1" x14ac:dyDescent="0.25">
      <c r="B4" s="550" t="s">
        <v>288</v>
      </c>
      <c r="C4" s="552">
        <f>C7-C3</f>
        <v>0</v>
      </c>
      <c r="E4" s="552">
        <f>E7-E3</f>
        <v>0</v>
      </c>
      <c r="F4" s="552">
        <f t="shared" ref="F4:I4" si="0">F7-F3</f>
        <v>0</v>
      </c>
      <c r="G4" s="552">
        <f t="shared" si="0"/>
        <v>0</v>
      </c>
      <c r="I4" s="552">
        <f t="shared" si="0"/>
        <v>0</v>
      </c>
      <c r="J4" s="552">
        <f t="shared" ref="J4" si="1">J7-J3</f>
        <v>0</v>
      </c>
      <c r="K4" s="552">
        <f t="shared" ref="K4" si="2">K7-K3</f>
        <v>0</v>
      </c>
      <c r="L4" s="552">
        <f t="shared" ref="L4" si="3">L7-L3</f>
        <v>0</v>
      </c>
      <c r="M4" s="552">
        <f t="shared" ref="M4" si="4">M7-M3</f>
        <v>0</v>
      </c>
      <c r="N4" s="552">
        <f t="shared" ref="N4" si="5">N7-N3</f>
        <v>0</v>
      </c>
      <c r="O4" s="552">
        <f t="shared" ref="O4" si="6">O7-O3</f>
        <v>0</v>
      </c>
      <c r="P4" s="552">
        <f t="shared" ref="P4" si="7">P7-P3</f>
        <v>0</v>
      </c>
      <c r="Q4" s="552">
        <f t="shared" ref="Q4:T4" si="8">Q7-Q3</f>
        <v>0</v>
      </c>
      <c r="S4" s="552">
        <f t="shared" si="8"/>
        <v>0</v>
      </c>
      <c r="T4" s="552">
        <f t="shared" si="8"/>
        <v>0</v>
      </c>
    </row>
    <row r="5" spans="1:21" s="84" customFormat="1" x14ac:dyDescent="0.25">
      <c r="B5" s="550" t="s">
        <v>286</v>
      </c>
      <c r="C5" s="553" t="str">
        <f>IFERROR(C4/C7,"N.A.")</f>
        <v>N.A.</v>
      </c>
      <c r="E5" s="553" t="str">
        <f>IFERROR(E4/E7,"N.A.")</f>
        <v>N.A.</v>
      </c>
      <c r="F5" s="553" t="str">
        <f t="shared" ref="F5:I5" si="9">IFERROR(F4/F7,"N.A.")</f>
        <v>N.A.</v>
      </c>
      <c r="G5" s="553" t="str">
        <f t="shared" si="9"/>
        <v>N.A.</v>
      </c>
      <c r="I5" s="553" t="str">
        <f t="shared" si="9"/>
        <v>N.A.</v>
      </c>
      <c r="J5" s="553" t="str">
        <f t="shared" ref="J5" si="10">IFERROR(J4/J7,"N.A.")</f>
        <v>N.A.</v>
      </c>
      <c r="K5" s="553" t="str">
        <f t="shared" ref="K5" si="11">IFERROR(K4/K7,"N.A.")</f>
        <v>N.A.</v>
      </c>
      <c r="L5" s="553" t="str">
        <f t="shared" ref="L5" si="12">IFERROR(L4/L7,"N.A.")</f>
        <v>N.A.</v>
      </c>
      <c r="M5" s="553" t="str">
        <f t="shared" ref="M5" si="13">IFERROR(M4/M7,"N.A.")</f>
        <v>N.A.</v>
      </c>
      <c r="N5" s="553" t="str">
        <f t="shared" ref="N5" si="14">IFERROR(N4/N7,"N.A.")</f>
        <v>N.A.</v>
      </c>
      <c r="O5" s="553" t="str">
        <f t="shared" ref="O5" si="15">IFERROR(O4/O7,"N.A.")</f>
        <v>N.A.</v>
      </c>
      <c r="P5" s="553" t="str">
        <f t="shared" ref="P5" si="16">IFERROR(P4/P7,"N.A.")</f>
        <v>N.A.</v>
      </c>
      <c r="Q5" s="553" t="str">
        <f t="shared" ref="Q5:T5" si="17">IFERROR(Q4/Q7,"N.A.")</f>
        <v>N.A.</v>
      </c>
      <c r="S5" s="553" t="str">
        <f t="shared" si="17"/>
        <v>N.A.</v>
      </c>
      <c r="T5" s="553" t="str">
        <f t="shared" si="17"/>
        <v>N.A.</v>
      </c>
    </row>
    <row r="6" spans="1:21" ht="15.75" thickBot="1" x14ac:dyDescent="0.3"/>
    <row r="7" spans="1:21" s="211" customFormat="1" ht="16.5" thickTop="1" thickBot="1" x14ac:dyDescent="0.3">
      <c r="A7" s="210" t="s">
        <v>0</v>
      </c>
      <c r="B7" s="210"/>
      <c r="C7" s="209">
        <f t="shared" ref="C7:U7" si="18">SUM(C12:C62)</f>
        <v>0</v>
      </c>
      <c r="D7" s="209">
        <f t="shared" si="18"/>
        <v>0</v>
      </c>
      <c r="E7" s="209">
        <f t="shared" si="18"/>
        <v>0</v>
      </c>
      <c r="F7" s="209">
        <f t="shared" si="18"/>
        <v>0</v>
      </c>
      <c r="G7" s="209">
        <f t="shared" si="18"/>
        <v>0</v>
      </c>
      <c r="H7" s="209">
        <f t="shared" si="18"/>
        <v>0</v>
      </c>
      <c r="I7" s="209">
        <f t="shared" si="18"/>
        <v>0</v>
      </c>
      <c r="J7" s="209">
        <f t="shared" si="18"/>
        <v>0</v>
      </c>
      <c r="K7" s="209">
        <f t="shared" si="18"/>
        <v>0</v>
      </c>
      <c r="L7" s="209">
        <f t="shared" si="18"/>
        <v>0</v>
      </c>
      <c r="M7" s="209">
        <f t="shared" si="18"/>
        <v>0</v>
      </c>
      <c r="N7" s="209">
        <f t="shared" si="18"/>
        <v>0</v>
      </c>
      <c r="O7" s="209">
        <f t="shared" si="18"/>
        <v>0</v>
      </c>
      <c r="P7" s="209">
        <f t="shared" si="18"/>
        <v>0</v>
      </c>
      <c r="Q7" s="209">
        <f t="shared" si="18"/>
        <v>0</v>
      </c>
      <c r="R7" s="209">
        <f t="shared" si="18"/>
        <v>0</v>
      </c>
      <c r="S7" s="209">
        <f t="shared" si="18"/>
        <v>0</v>
      </c>
      <c r="T7" s="209">
        <f t="shared" si="18"/>
        <v>0</v>
      </c>
      <c r="U7" s="209">
        <f t="shared" si="18"/>
        <v>0</v>
      </c>
    </row>
    <row r="8" spans="1:21" s="207" customFormat="1" ht="22.5" customHeight="1" thickTop="1" thickBot="1" x14ac:dyDescent="0.3">
      <c r="A8" s="447"/>
      <c r="B8" s="448"/>
      <c r="C8" s="516"/>
      <c r="D8" s="483"/>
      <c r="E8" s="483"/>
      <c r="F8" s="483"/>
      <c r="G8" s="483"/>
      <c r="H8" s="483"/>
      <c r="I8" s="483"/>
      <c r="J8" s="483"/>
      <c r="K8" s="483"/>
      <c r="L8" s="483"/>
      <c r="M8" s="483"/>
      <c r="N8" s="483"/>
      <c r="O8" s="483"/>
      <c r="P8" s="483"/>
      <c r="Q8" s="483"/>
      <c r="R8" s="483"/>
      <c r="S8" s="483"/>
      <c r="T8" s="483"/>
      <c r="U8" s="483"/>
    </row>
    <row r="9" spans="1:21" s="241" customFormat="1" ht="60.75" thickBot="1" x14ac:dyDescent="0.3">
      <c r="A9" s="449"/>
      <c r="B9" s="501"/>
      <c r="C9" s="329" t="s">
        <v>217</v>
      </c>
      <c r="D9" s="623" t="s">
        <v>218</v>
      </c>
      <c r="E9" s="481" t="s">
        <v>198</v>
      </c>
      <c r="F9" s="481" t="s">
        <v>200</v>
      </c>
      <c r="G9" s="481" t="s">
        <v>199</v>
      </c>
      <c r="H9" s="623" t="s">
        <v>135</v>
      </c>
      <c r="I9" s="481" t="s">
        <v>215</v>
      </c>
      <c r="J9" s="481" t="s">
        <v>106</v>
      </c>
      <c r="K9" s="481" t="s">
        <v>107</v>
      </c>
      <c r="L9" s="481" t="s">
        <v>203</v>
      </c>
      <c r="M9" s="481" t="s">
        <v>219</v>
      </c>
      <c r="N9" s="481" t="s">
        <v>219</v>
      </c>
      <c r="O9" s="481" t="s">
        <v>214</v>
      </c>
      <c r="P9" s="481" t="s">
        <v>220</v>
      </c>
      <c r="Q9" s="481" t="s">
        <v>214</v>
      </c>
      <c r="R9" s="624" t="s">
        <v>218</v>
      </c>
      <c r="S9" s="481" t="s">
        <v>215</v>
      </c>
      <c r="T9" s="481" t="s">
        <v>107</v>
      </c>
      <c r="U9" s="623" t="s">
        <v>207</v>
      </c>
    </row>
    <row r="10" spans="1:21" s="241" customFormat="1" ht="45.75" thickBot="1" x14ac:dyDescent="0.3">
      <c r="B10" s="509" t="s">
        <v>139</v>
      </c>
      <c r="C10" s="330" t="s">
        <v>196</v>
      </c>
      <c r="D10" s="622"/>
      <c r="E10" s="482" t="s">
        <v>191</v>
      </c>
      <c r="F10" s="482" t="s">
        <v>201</v>
      </c>
      <c r="G10" s="482" t="s">
        <v>192</v>
      </c>
      <c r="H10" s="622"/>
      <c r="I10" s="482" t="s">
        <v>181</v>
      </c>
      <c r="J10" s="482" t="s">
        <v>202</v>
      </c>
      <c r="K10" s="482" t="s">
        <v>182</v>
      </c>
      <c r="L10" s="482" t="s">
        <v>194</v>
      </c>
      <c r="M10" s="482" t="s">
        <v>206</v>
      </c>
      <c r="N10" s="482" t="s">
        <v>205</v>
      </c>
      <c r="O10" s="482" t="s">
        <v>193</v>
      </c>
      <c r="P10" s="482" t="s">
        <v>204</v>
      </c>
      <c r="Q10" s="482" t="s">
        <v>195</v>
      </c>
      <c r="R10" s="625"/>
      <c r="S10" s="482" t="s">
        <v>197</v>
      </c>
      <c r="T10" s="482" t="s">
        <v>182</v>
      </c>
      <c r="U10" s="622"/>
    </row>
    <row r="11" spans="1:21" ht="15.75" thickTop="1" x14ac:dyDescent="0.25">
      <c r="B11" s="505" t="str">
        <f>IF('Manual Inputs'!D3&lt;&gt;"",'Manual Inputs'!D3,"")</f>
        <v/>
      </c>
      <c r="C11" s="331"/>
      <c r="D11" s="328"/>
      <c r="E11" s="451"/>
      <c r="F11" s="451"/>
      <c r="G11" s="451"/>
      <c r="H11" s="328"/>
      <c r="I11" s="451"/>
      <c r="J11" s="451"/>
      <c r="K11" s="451"/>
      <c r="L11" s="451"/>
      <c r="M11" s="451"/>
      <c r="N11" s="451"/>
      <c r="O11" s="451"/>
      <c r="P11" s="451"/>
      <c r="Q11" s="451"/>
      <c r="R11" s="328"/>
      <c r="S11" s="451"/>
      <c r="T11" s="451"/>
      <c r="U11" s="328"/>
    </row>
    <row r="12" spans="1:21" x14ac:dyDescent="0.25">
      <c r="B12" s="506" t="str">
        <f>IF('Manual Inputs'!D4&lt;&gt;"",'Manual Inputs'!D4,"")</f>
        <v/>
      </c>
      <c r="C12" s="477" t="str">
        <f>IF($B12="","",IFERROR(SUMIFS('Data Sorting'!$C:$C,'Data Sorting'!$A:$A,$B12,'Data Sorting'!$B:$B,TRIM(C$10)),0))</f>
        <v/>
      </c>
      <c r="D12" s="479" t="str">
        <f t="shared" ref="D12:D61" si="19">IF($B12="","",SUM(C12:C12))</f>
        <v/>
      </c>
      <c r="E12" s="477" t="str">
        <f>IF($B12="","",IFERROR(SUMIFS('Data Sorting'!$C:$C,'Data Sorting'!$A:$A,$B12,'Data Sorting'!$B:$B,TRIM(E$10)),0))</f>
        <v/>
      </c>
      <c r="F12" s="477" t="str">
        <f>IF($B12="","",IFERROR(SUMIFS('Data Sorting'!$C:$C,'Data Sorting'!$A:$A,$B12,'Data Sorting'!$B:$B,TRIM(F$10)),0))</f>
        <v/>
      </c>
      <c r="G12" s="477" t="str">
        <f>IF($B12="","",IFERROR(SUMIFS('Data Sorting'!$C:$C,'Data Sorting'!$A:$A,$B12,'Data Sorting'!$B:$B,TRIM(G$10)),0))</f>
        <v/>
      </c>
      <c r="H12" s="479" t="str">
        <f>IF($B12="","",SUM(E12:G12))</f>
        <v/>
      </c>
      <c r="I12" s="477" t="str">
        <f>IF($B12="","",IFERROR(SUMIFS('Data Sorting'!$C:$C,'Data Sorting'!$A:$A,$B12,'Data Sorting'!$B:$B,TRIM(I$10)),0))</f>
        <v/>
      </c>
      <c r="J12" s="477" t="str">
        <f>IF($B12="","",IFERROR(SUMIFS('Data Sorting'!$C:$C,'Data Sorting'!$A:$A,$B12,'Data Sorting'!$B:$B,TRIM(J$10)),0))</f>
        <v/>
      </c>
      <c r="K12" s="477" t="str">
        <f>IF($B12="","",IFERROR(SUMIFS('Data Sorting'!$C:$C,'Data Sorting'!$A:$A,$B12,'Data Sorting'!$B:$B,TRIM(K$10)),0))</f>
        <v/>
      </c>
      <c r="L12" s="477" t="str">
        <f>IF($B12="","",IFERROR(SUMIFS('Data Sorting'!$C:$C,'Data Sorting'!$A:$A,$B12,'Data Sorting'!$B:$B,TRIM(L$10)),0))</f>
        <v/>
      </c>
      <c r="M12" s="477" t="str">
        <f>IF($B12="","",IFERROR(SUMIFS('Data Sorting'!$C:$C,'Data Sorting'!$A:$A,$B12,'Data Sorting'!$B:$B,TRIM(M$10)),0))</f>
        <v/>
      </c>
      <c r="N12" s="477" t="str">
        <f>IF($B12="","",IFERROR(SUMIFS('Data Sorting'!$C:$C,'Data Sorting'!$A:$A,$B12,'Data Sorting'!$B:$B,TRIM(N$10)),0))</f>
        <v/>
      </c>
      <c r="O12" s="477" t="str">
        <f>IF($B12="","",IFERROR(SUMIFS('Data Sorting'!$C:$C,'Data Sorting'!$A:$A,$B12,'Data Sorting'!$B:$B,TRIM(O$10)),0))</f>
        <v/>
      </c>
      <c r="P12" s="477" t="str">
        <f>IF($B12="","",IFERROR(SUMIFS('Data Sorting'!$C:$C,'Data Sorting'!$A:$A,$B12,'Data Sorting'!$B:$B,TRIM(P$10)),0))</f>
        <v/>
      </c>
      <c r="Q12" s="477" t="str">
        <f>IF($B12="","",IFERROR(SUMIFS('Data Sorting'!$C:$C,'Data Sorting'!$A:$A,$B12,'Data Sorting'!$B:$B,TRIM(Q$10)),0))</f>
        <v/>
      </c>
      <c r="R12" s="480" t="str">
        <f>IF($B12="","",SUM(M12:Q12))</f>
        <v/>
      </c>
      <c r="S12" s="477" t="str">
        <f>IF($B12="","",IFERROR(SUMIFS('Data Sorting'!$C:$C,'Data Sorting'!$A:$A,$B12,'Data Sorting'!$B:$B,TRIM(S$10)),0))</f>
        <v/>
      </c>
      <c r="T12" s="477" t="str">
        <f>IF($B12="","",IFERROR(SUMIFS('Data Sorting'!$C:$C,'Data Sorting'!$A:$A,$B12,'Data Sorting'!$B:$B,TRIM(T$10)),0))</f>
        <v/>
      </c>
      <c r="U12" s="479" t="str">
        <f>IF($B12="","",SUM(S12:T12))</f>
        <v/>
      </c>
    </row>
    <row r="13" spans="1:21" x14ac:dyDescent="0.25">
      <c r="B13" s="506" t="str">
        <f>IF('Manual Inputs'!D5&lt;&gt;"",'Manual Inputs'!D5,"")</f>
        <v/>
      </c>
      <c r="C13" s="477" t="str">
        <f>IF($B13="","",IFERROR(SUMIFS('Data Sorting'!$C:$C,'Data Sorting'!$A:$A,$B13,'Data Sorting'!$B:$B,TRIM(C$10)),0))</f>
        <v/>
      </c>
      <c r="D13" s="479" t="str">
        <f t="shared" si="19"/>
        <v/>
      </c>
      <c r="E13" s="477" t="str">
        <f>IF($B13="","",IFERROR(SUMIFS('Data Sorting'!$C:$C,'Data Sorting'!$A:$A,$B13,'Data Sorting'!$B:$B,TRIM(E$10)),0))</f>
        <v/>
      </c>
      <c r="F13" s="477" t="str">
        <f>IF($B13="","",IFERROR(SUMIFS('Data Sorting'!$C:$C,'Data Sorting'!$A:$A,$B13,'Data Sorting'!$B:$B,TRIM(F$10)),0))</f>
        <v/>
      </c>
      <c r="G13" s="477" t="str">
        <f>IF($B13="","",IFERROR(SUMIFS('Data Sorting'!$C:$C,'Data Sorting'!$A:$A,$B13,'Data Sorting'!$B:$B,TRIM(G$10)),0))</f>
        <v/>
      </c>
      <c r="H13" s="479" t="str">
        <f t="shared" ref="H13:H35" si="20">IF($B13="","",SUM(E13:G13))</f>
        <v/>
      </c>
      <c r="I13" s="477" t="str">
        <f>IF($B13="","",IFERROR(SUMIFS('Data Sorting'!$C:$C,'Data Sorting'!$A:$A,$B13,'Data Sorting'!$B:$B,TRIM(I$10)),0))</f>
        <v/>
      </c>
      <c r="J13" s="477" t="str">
        <f>IF($B13="","",IFERROR(SUMIFS('Data Sorting'!$C:$C,'Data Sorting'!$A:$A,$B13,'Data Sorting'!$B:$B,TRIM(J$10)),0))</f>
        <v/>
      </c>
      <c r="K13" s="477" t="str">
        <f>IF($B13="","",IFERROR(SUMIFS('Data Sorting'!$C:$C,'Data Sorting'!$A:$A,$B13,'Data Sorting'!$B:$B,TRIM(K$10)),0))</f>
        <v/>
      </c>
      <c r="L13" s="477" t="str">
        <f>IF($B13="","",IFERROR(SUMIFS('Data Sorting'!$C:$C,'Data Sorting'!$A:$A,$B13,'Data Sorting'!$B:$B,TRIM(L$10)),0))</f>
        <v/>
      </c>
      <c r="M13" s="477" t="str">
        <f>IF($B13="","",IFERROR(SUMIFS('Data Sorting'!$C:$C,'Data Sorting'!$A:$A,$B13,'Data Sorting'!$B:$B,TRIM(M$10)),0))</f>
        <v/>
      </c>
      <c r="N13" s="477" t="str">
        <f>IF($B13="","",IFERROR(SUMIFS('Data Sorting'!$C:$C,'Data Sorting'!$A:$A,$B13,'Data Sorting'!$B:$B,TRIM(N$10)),0))</f>
        <v/>
      </c>
      <c r="O13" s="477" t="str">
        <f>IF($B13="","",IFERROR(SUMIFS('Data Sorting'!$C:$C,'Data Sorting'!$A:$A,$B13,'Data Sorting'!$B:$B,TRIM(O$10)),0))</f>
        <v/>
      </c>
      <c r="P13" s="477" t="str">
        <f>IF($B13="","",IFERROR(SUMIFS('Data Sorting'!$C:$C,'Data Sorting'!$A:$A,$B13,'Data Sorting'!$B:$B,TRIM(P$10)),0))</f>
        <v/>
      </c>
      <c r="Q13" s="477" t="str">
        <f>IF($B13="","",IFERROR(SUMIFS('Data Sorting'!$C:$C,'Data Sorting'!$A:$A,$B13,'Data Sorting'!$B:$B,TRIM(Q$10)),0))</f>
        <v/>
      </c>
      <c r="R13" s="480" t="str">
        <f t="shared" ref="R13:R35" si="21">IF($B13="","",SUM(M13:Q13))</f>
        <v/>
      </c>
      <c r="S13" s="477" t="str">
        <f>IF($B13="","",IFERROR(SUMIFS('Data Sorting'!$C:$C,'Data Sorting'!$A:$A,$B13,'Data Sorting'!$B:$B,TRIM(S$10)),0))</f>
        <v/>
      </c>
      <c r="T13" s="477" t="str">
        <f>IF($B13="","",IFERROR(SUMIFS('Data Sorting'!$C:$C,'Data Sorting'!$A:$A,$B13,'Data Sorting'!$B:$B,TRIM(T$10)),0))</f>
        <v/>
      </c>
      <c r="U13" s="479" t="str">
        <f t="shared" ref="U13:U35" si="22">IF($B13="","",SUM(S13:T13))</f>
        <v/>
      </c>
    </row>
    <row r="14" spans="1:21" x14ac:dyDescent="0.25">
      <c r="B14" s="506" t="str">
        <f>IF('Manual Inputs'!D6&lt;&gt;"",'Manual Inputs'!D6,"")</f>
        <v/>
      </c>
      <c r="C14" s="477" t="str">
        <f>IF($B14="","",IFERROR(SUMIFS('Data Sorting'!$C:$C,'Data Sorting'!$A:$A,$B14,'Data Sorting'!$B:$B,TRIM(C$10)),0))</f>
        <v/>
      </c>
      <c r="D14" s="479" t="str">
        <f t="shared" si="19"/>
        <v/>
      </c>
      <c r="E14" s="477" t="str">
        <f>IF($B14="","",IFERROR(SUMIFS('Data Sorting'!$C:$C,'Data Sorting'!$A:$A,$B14,'Data Sorting'!$B:$B,TRIM(E$10)),0))</f>
        <v/>
      </c>
      <c r="F14" s="477" t="str">
        <f>IF($B14="","",IFERROR(SUMIFS('Data Sorting'!$C:$C,'Data Sorting'!$A:$A,$B14,'Data Sorting'!$B:$B,TRIM(F$10)),0))</f>
        <v/>
      </c>
      <c r="G14" s="477" t="str">
        <f>IF($B14="","",IFERROR(SUMIFS('Data Sorting'!$C:$C,'Data Sorting'!$A:$A,$B14,'Data Sorting'!$B:$B,TRIM(G$10)),0))</f>
        <v/>
      </c>
      <c r="H14" s="479" t="str">
        <f t="shared" si="20"/>
        <v/>
      </c>
      <c r="I14" s="477" t="str">
        <f>IF($B14="","",IFERROR(SUMIFS('Data Sorting'!$C:$C,'Data Sorting'!$A:$A,$B14,'Data Sorting'!$B:$B,TRIM(I$10)),0))</f>
        <v/>
      </c>
      <c r="J14" s="477" t="str">
        <f>IF($B14="","",IFERROR(SUMIFS('Data Sorting'!$C:$C,'Data Sorting'!$A:$A,$B14,'Data Sorting'!$B:$B,TRIM(J$10)),0))</f>
        <v/>
      </c>
      <c r="K14" s="477" t="str">
        <f>IF($B14="","",IFERROR(SUMIFS('Data Sorting'!$C:$C,'Data Sorting'!$A:$A,$B14,'Data Sorting'!$B:$B,TRIM(K$10)),0))</f>
        <v/>
      </c>
      <c r="L14" s="477" t="str">
        <f>IF($B14="","",IFERROR(SUMIFS('Data Sorting'!$C:$C,'Data Sorting'!$A:$A,$B14,'Data Sorting'!$B:$B,TRIM(L$10)),0))</f>
        <v/>
      </c>
      <c r="M14" s="477" t="str">
        <f>IF($B14="","",IFERROR(SUMIFS('Data Sorting'!$C:$C,'Data Sorting'!$A:$A,$B14,'Data Sorting'!$B:$B,TRIM(M$10)),0))</f>
        <v/>
      </c>
      <c r="N14" s="477" t="str">
        <f>IF($B14="","",IFERROR(SUMIFS('Data Sorting'!$C:$C,'Data Sorting'!$A:$A,$B14,'Data Sorting'!$B:$B,TRIM(N$10)),0))</f>
        <v/>
      </c>
      <c r="O14" s="477" t="str">
        <f>IF($B14="","",IFERROR(SUMIFS('Data Sorting'!$C:$C,'Data Sorting'!$A:$A,$B14,'Data Sorting'!$B:$B,TRIM(O$10)),0))</f>
        <v/>
      </c>
      <c r="P14" s="477" t="str">
        <f>IF($B14="","",IFERROR(SUMIFS('Data Sorting'!$C:$C,'Data Sorting'!$A:$A,$B14,'Data Sorting'!$B:$B,TRIM(P$10)),0))</f>
        <v/>
      </c>
      <c r="Q14" s="477" t="str">
        <f>IF($B14="","",IFERROR(SUMIFS('Data Sorting'!$C:$C,'Data Sorting'!$A:$A,$B14,'Data Sorting'!$B:$B,TRIM(Q$10)),0))</f>
        <v/>
      </c>
      <c r="R14" s="480" t="str">
        <f t="shared" si="21"/>
        <v/>
      </c>
      <c r="S14" s="477" t="str">
        <f>IF($B14="","",IFERROR(SUMIFS('Data Sorting'!$C:$C,'Data Sorting'!$A:$A,$B14,'Data Sorting'!$B:$B,TRIM(S$10)),0))</f>
        <v/>
      </c>
      <c r="T14" s="477" t="str">
        <f>IF($B14="","",IFERROR(SUMIFS('Data Sorting'!$C:$C,'Data Sorting'!$A:$A,$B14,'Data Sorting'!$B:$B,TRIM(T$10)),0))</f>
        <v/>
      </c>
      <c r="U14" s="479" t="str">
        <f t="shared" si="22"/>
        <v/>
      </c>
    </row>
    <row r="15" spans="1:21" x14ac:dyDescent="0.25">
      <c r="B15" s="506" t="str">
        <f>IF('Manual Inputs'!D7&lt;&gt;"",'Manual Inputs'!D7,"")</f>
        <v/>
      </c>
      <c r="C15" s="477" t="str">
        <f>IF($B15="","",IFERROR(SUMIFS('Data Sorting'!$C:$C,'Data Sorting'!$A:$A,$B15,'Data Sorting'!$B:$B,TRIM(C$10)),0))</f>
        <v/>
      </c>
      <c r="D15" s="479" t="str">
        <f t="shared" si="19"/>
        <v/>
      </c>
      <c r="E15" s="477" t="str">
        <f>IF($B15="","",IFERROR(SUMIFS('Data Sorting'!$C:$C,'Data Sorting'!$A:$A,$B15,'Data Sorting'!$B:$B,TRIM(E$10)),0))</f>
        <v/>
      </c>
      <c r="F15" s="477" t="str">
        <f>IF($B15="","",IFERROR(SUMIFS('Data Sorting'!$C:$C,'Data Sorting'!$A:$A,$B15,'Data Sorting'!$B:$B,TRIM(F$10)),0))</f>
        <v/>
      </c>
      <c r="G15" s="477" t="str">
        <f>IF($B15="","",IFERROR(SUMIFS('Data Sorting'!$C:$C,'Data Sorting'!$A:$A,$B15,'Data Sorting'!$B:$B,TRIM(G$10)),0))</f>
        <v/>
      </c>
      <c r="H15" s="479" t="str">
        <f t="shared" si="20"/>
        <v/>
      </c>
      <c r="I15" s="477" t="str">
        <f>IF($B15="","",IFERROR(SUMIFS('Data Sorting'!$C:$C,'Data Sorting'!$A:$A,$B15,'Data Sorting'!$B:$B,TRIM(I$10)),0))</f>
        <v/>
      </c>
      <c r="J15" s="477" t="str">
        <f>IF($B15="","",IFERROR(SUMIFS('Data Sorting'!$C:$C,'Data Sorting'!$A:$A,$B15,'Data Sorting'!$B:$B,TRIM(J$10)),0))</f>
        <v/>
      </c>
      <c r="K15" s="477" t="str">
        <f>IF($B15="","",IFERROR(SUMIFS('Data Sorting'!$C:$C,'Data Sorting'!$A:$A,$B15,'Data Sorting'!$B:$B,TRIM(K$10)),0))</f>
        <v/>
      </c>
      <c r="L15" s="477" t="str">
        <f>IF($B15="","",IFERROR(SUMIFS('Data Sorting'!$C:$C,'Data Sorting'!$A:$A,$B15,'Data Sorting'!$B:$B,TRIM(L$10)),0))</f>
        <v/>
      </c>
      <c r="M15" s="477" t="str">
        <f>IF($B15="","",IFERROR(SUMIFS('Data Sorting'!$C:$C,'Data Sorting'!$A:$A,$B15,'Data Sorting'!$B:$B,TRIM(M$10)),0))</f>
        <v/>
      </c>
      <c r="N15" s="477" t="str">
        <f>IF($B15="","",IFERROR(SUMIFS('Data Sorting'!$C:$C,'Data Sorting'!$A:$A,$B15,'Data Sorting'!$B:$B,TRIM(N$10)),0))</f>
        <v/>
      </c>
      <c r="O15" s="477" t="str">
        <f>IF($B15="","",IFERROR(SUMIFS('Data Sorting'!$C:$C,'Data Sorting'!$A:$A,$B15,'Data Sorting'!$B:$B,TRIM(O$10)),0))</f>
        <v/>
      </c>
      <c r="P15" s="477" t="str">
        <f>IF($B15="","",IFERROR(SUMIFS('Data Sorting'!$C:$C,'Data Sorting'!$A:$A,$B15,'Data Sorting'!$B:$B,TRIM(P$10)),0))</f>
        <v/>
      </c>
      <c r="Q15" s="477" t="str">
        <f>IF($B15="","",IFERROR(SUMIFS('Data Sorting'!$C:$C,'Data Sorting'!$A:$A,$B15,'Data Sorting'!$B:$B,TRIM(Q$10)),0))</f>
        <v/>
      </c>
      <c r="R15" s="480" t="str">
        <f t="shared" si="21"/>
        <v/>
      </c>
      <c r="S15" s="477" t="str">
        <f>IF($B15="","",IFERROR(SUMIFS('Data Sorting'!$C:$C,'Data Sorting'!$A:$A,$B15,'Data Sorting'!$B:$B,TRIM(S$10)),0))</f>
        <v/>
      </c>
      <c r="T15" s="477" t="str">
        <f>IF($B15="","",IFERROR(SUMIFS('Data Sorting'!$C:$C,'Data Sorting'!$A:$A,$B15,'Data Sorting'!$B:$B,TRIM(T$10)),0))</f>
        <v/>
      </c>
      <c r="U15" s="479" t="str">
        <f t="shared" si="22"/>
        <v/>
      </c>
    </row>
    <row r="16" spans="1:21" x14ac:dyDescent="0.25">
      <c r="B16" s="506" t="str">
        <f>IF('Manual Inputs'!D8&lt;&gt;"",'Manual Inputs'!D8,"")</f>
        <v/>
      </c>
      <c r="C16" s="477" t="str">
        <f>IF($B16="","",IFERROR(SUMIFS('Data Sorting'!$C:$C,'Data Sorting'!$A:$A,$B16,'Data Sorting'!$B:$B,TRIM(C$10)),0))</f>
        <v/>
      </c>
      <c r="D16" s="479" t="str">
        <f t="shared" si="19"/>
        <v/>
      </c>
      <c r="E16" s="477" t="str">
        <f>IF($B16="","",IFERROR(SUMIFS('Data Sorting'!$C:$C,'Data Sorting'!$A:$A,$B16,'Data Sorting'!$B:$B,TRIM(E$10)),0))</f>
        <v/>
      </c>
      <c r="F16" s="477" t="str">
        <f>IF($B16="","",IFERROR(SUMIFS('Data Sorting'!$C:$C,'Data Sorting'!$A:$A,$B16,'Data Sorting'!$B:$B,TRIM(F$10)),0))</f>
        <v/>
      </c>
      <c r="G16" s="477" t="str">
        <f>IF($B16="","",IFERROR(SUMIFS('Data Sorting'!$C:$C,'Data Sorting'!$A:$A,$B16,'Data Sorting'!$B:$B,TRIM(G$10)),0))</f>
        <v/>
      </c>
      <c r="H16" s="479" t="str">
        <f t="shared" si="20"/>
        <v/>
      </c>
      <c r="I16" s="477" t="str">
        <f>IF($B16="","",IFERROR(SUMIFS('Data Sorting'!$C:$C,'Data Sorting'!$A:$A,$B16,'Data Sorting'!$B:$B,TRIM(I$10)),0))</f>
        <v/>
      </c>
      <c r="J16" s="477" t="str">
        <f>IF($B16="","",IFERROR(SUMIFS('Data Sorting'!$C:$C,'Data Sorting'!$A:$A,$B16,'Data Sorting'!$B:$B,TRIM(J$10)),0))</f>
        <v/>
      </c>
      <c r="K16" s="477" t="str">
        <f>IF($B16="","",IFERROR(SUMIFS('Data Sorting'!$C:$C,'Data Sorting'!$A:$A,$B16,'Data Sorting'!$B:$B,TRIM(K$10)),0))</f>
        <v/>
      </c>
      <c r="L16" s="477" t="str">
        <f>IF($B16="","",IFERROR(SUMIFS('Data Sorting'!$C:$C,'Data Sorting'!$A:$A,$B16,'Data Sorting'!$B:$B,TRIM(L$10)),0))</f>
        <v/>
      </c>
      <c r="M16" s="477" t="str">
        <f>IF($B16="","",IFERROR(SUMIFS('Data Sorting'!$C:$C,'Data Sorting'!$A:$A,$B16,'Data Sorting'!$B:$B,TRIM(M$10)),0))</f>
        <v/>
      </c>
      <c r="N16" s="477" t="str">
        <f>IF($B16="","",IFERROR(SUMIFS('Data Sorting'!$C:$C,'Data Sorting'!$A:$A,$B16,'Data Sorting'!$B:$B,TRIM(N$10)),0))</f>
        <v/>
      </c>
      <c r="O16" s="477" t="str">
        <f>IF($B16="","",IFERROR(SUMIFS('Data Sorting'!$C:$C,'Data Sorting'!$A:$A,$B16,'Data Sorting'!$B:$B,TRIM(O$10)),0))</f>
        <v/>
      </c>
      <c r="P16" s="477" t="str">
        <f>IF($B16="","",IFERROR(SUMIFS('Data Sorting'!$C:$C,'Data Sorting'!$A:$A,$B16,'Data Sorting'!$B:$B,TRIM(P$10)),0))</f>
        <v/>
      </c>
      <c r="Q16" s="477" t="str">
        <f>IF($B16="","",IFERROR(SUMIFS('Data Sorting'!$C:$C,'Data Sorting'!$A:$A,$B16,'Data Sorting'!$B:$B,TRIM(Q$10)),0))</f>
        <v/>
      </c>
      <c r="R16" s="480" t="str">
        <f t="shared" si="21"/>
        <v/>
      </c>
      <c r="S16" s="477" t="str">
        <f>IF($B16="","",IFERROR(SUMIFS('Data Sorting'!$C:$C,'Data Sorting'!$A:$A,$B16,'Data Sorting'!$B:$B,TRIM(S$10)),0))</f>
        <v/>
      </c>
      <c r="T16" s="477" t="str">
        <f>IF($B16="","",IFERROR(SUMIFS('Data Sorting'!$C:$C,'Data Sorting'!$A:$A,$B16,'Data Sorting'!$B:$B,TRIM(T$10)),0))</f>
        <v/>
      </c>
      <c r="U16" s="479" t="str">
        <f t="shared" si="22"/>
        <v/>
      </c>
    </row>
    <row r="17" spans="2:21" x14ac:dyDescent="0.25">
      <c r="B17" s="506" t="str">
        <f>IF('Manual Inputs'!D9&lt;&gt;"",'Manual Inputs'!D9,"")</f>
        <v/>
      </c>
      <c r="C17" s="477" t="str">
        <f>IF($B17="","",IFERROR(SUMIFS('Data Sorting'!$C:$C,'Data Sorting'!$A:$A,$B17,'Data Sorting'!$B:$B,TRIM(C$10)),0))</f>
        <v/>
      </c>
      <c r="D17" s="479" t="str">
        <f t="shared" si="19"/>
        <v/>
      </c>
      <c r="E17" s="477" t="str">
        <f>IF($B17="","",IFERROR(SUMIFS('Data Sorting'!$C:$C,'Data Sorting'!$A:$A,$B17,'Data Sorting'!$B:$B,TRIM(E$10)),0))</f>
        <v/>
      </c>
      <c r="F17" s="477" t="str">
        <f>IF($B17="","",IFERROR(SUMIFS('Data Sorting'!$C:$C,'Data Sorting'!$A:$A,$B17,'Data Sorting'!$B:$B,TRIM(F$10)),0))</f>
        <v/>
      </c>
      <c r="G17" s="477" t="str">
        <f>IF($B17="","",IFERROR(SUMIFS('Data Sorting'!$C:$C,'Data Sorting'!$A:$A,$B17,'Data Sorting'!$B:$B,TRIM(G$10)),0))</f>
        <v/>
      </c>
      <c r="H17" s="479" t="str">
        <f t="shared" si="20"/>
        <v/>
      </c>
      <c r="I17" s="477" t="str">
        <f>IF($B17="","",IFERROR(SUMIFS('Data Sorting'!$C:$C,'Data Sorting'!$A:$A,$B17,'Data Sorting'!$B:$B,TRIM(I$10)),0))</f>
        <v/>
      </c>
      <c r="J17" s="477" t="str">
        <f>IF($B17="","",IFERROR(SUMIFS('Data Sorting'!$C:$C,'Data Sorting'!$A:$A,$B17,'Data Sorting'!$B:$B,TRIM(J$10)),0))</f>
        <v/>
      </c>
      <c r="K17" s="477" t="str">
        <f>IF($B17="","",IFERROR(SUMIFS('Data Sorting'!$C:$C,'Data Sorting'!$A:$A,$B17,'Data Sorting'!$B:$B,TRIM(K$10)),0))</f>
        <v/>
      </c>
      <c r="L17" s="477" t="str">
        <f>IF($B17="","",IFERROR(SUMIFS('Data Sorting'!$C:$C,'Data Sorting'!$A:$A,$B17,'Data Sorting'!$B:$B,TRIM(L$10)),0))</f>
        <v/>
      </c>
      <c r="M17" s="477" t="str">
        <f>IF($B17="","",IFERROR(SUMIFS('Data Sorting'!$C:$C,'Data Sorting'!$A:$A,$B17,'Data Sorting'!$B:$B,TRIM(M$10)),0))</f>
        <v/>
      </c>
      <c r="N17" s="477" t="str">
        <f>IF($B17="","",IFERROR(SUMIFS('Data Sorting'!$C:$C,'Data Sorting'!$A:$A,$B17,'Data Sorting'!$B:$B,TRIM(N$10)),0))</f>
        <v/>
      </c>
      <c r="O17" s="477" t="str">
        <f>IF($B17="","",IFERROR(SUMIFS('Data Sorting'!$C:$C,'Data Sorting'!$A:$A,$B17,'Data Sorting'!$B:$B,TRIM(O$10)),0))</f>
        <v/>
      </c>
      <c r="P17" s="477" t="str">
        <f>IF($B17="","",IFERROR(SUMIFS('Data Sorting'!$C:$C,'Data Sorting'!$A:$A,$B17,'Data Sorting'!$B:$B,TRIM(P$10)),0))</f>
        <v/>
      </c>
      <c r="Q17" s="477" t="str">
        <f>IF($B17="","",IFERROR(SUMIFS('Data Sorting'!$C:$C,'Data Sorting'!$A:$A,$B17,'Data Sorting'!$B:$B,TRIM(Q$10)),0))</f>
        <v/>
      </c>
      <c r="R17" s="480" t="str">
        <f t="shared" si="21"/>
        <v/>
      </c>
      <c r="S17" s="477" t="str">
        <f>IF($B17="","",IFERROR(SUMIFS('Data Sorting'!$C:$C,'Data Sorting'!$A:$A,$B17,'Data Sorting'!$B:$B,TRIM(S$10)),0))</f>
        <v/>
      </c>
      <c r="T17" s="477" t="str">
        <f>IF($B17="","",IFERROR(SUMIFS('Data Sorting'!$C:$C,'Data Sorting'!$A:$A,$B17,'Data Sorting'!$B:$B,TRIM(T$10)),0))</f>
        <v/>
      </c>
      <c r="U17" s="479" t="str">
        <f t="shared" si="22"/>
        <v/>
      </c>
    </row>
    <row r="18" spans="2:21" x14ac:dyDescent="0.25">
      <c r="B18" s="506" t="str">
        <f>IF('Manual Inputs'!D10&lt;&gt;"",'Manual Inputs'!D10,"")</f>
        <v/>
      </c>
      <c r="C18" s="477" t="str">
        <f>IF($B18="","",IFERROR(SUMIFS('Data Sorting'!$C:$C,'Data Sorting'!$A:$A,$B18,'Data Sorting'!$B:$B,TRIM(C$10)),0))</f>
        <v/>
      </c>
      <c r="D18" s="479" t="str">
        <f t="shared" si="19"/>
        <v/>
      </c>
      <c r="E18" s="477" t="str">
        <f>IF($B18="","",IFERROR(SUMIFS('Data Sorting'!$C:$C,'Data Sorting'!$A:$A,$B18,'Data Sorting'!$B:$B,TRIM(E$10)),0))</f>
        <v/>
      </c>
      <c r="F18" s="477" t="str">
        <f>IF($B18="","",IFERROR(SUMIFS('Data Sorting'!$C:$C,'Data Sorting'!$A:$A,$B18,'Data Sorting'!$B:$B,TRIM(F$10)),0))</f>
        <v/>
      </c>
      <c r="G18" s="477" t="str">
        <f>IF($B18="","",IFERROR(SUMIFS('Data Sorting'!$C:$C,'Data Sorting'!$A:$A,$B18,'Data Sorting'!$B:$B,TRIM(G$10)),0))</f>
        <v/>
      </c>
      <c r="H18" s="479" t="str">
        <f t="shared" si="20"/>
        <v/>
      </c>
      <c r="I18" s="477" t="str">
        <f>IF($B18="","",IFERROR(SUMIFS('Data Sorting'!$C:$C,'Data Sorting'!$A:$A,$B18,'Data Sorting'!$B:$B,TRIM(I$10)),0))</f>
        <v/>
      </c>
      <c r="J18" s="477" t="str">
        <f>IF($B18="","",IFERROR(SUMIFS('Data Sorting'!$C:$C,'Data Sorting'!$A:$A,$B18,'Data Sorting'!$B:$B,TRIM(J$10)),0))</f>
        <v/>
      </c>
      <c r="K18" s="477" t="str">
        <f>IF($B18="","",IFERROR(SUMIFS('Data Sorting'!$C:$C,'Data Sorting'!$A:$A,$B18,'Data Sorting'!$B:$B,TRIM(K$10)),0))</f>
        <v/>
      </c>
      <c r="L18" s="477" t="str">
        <f>IF($B18="","",IFERROR(SUMIFS('Data Sorting'!$C:$C,'Data Sorting'!$A:$A,$B18,'Data Sorting'!$B:$B,TRIM(L$10)),0))</f>
        <v/>
      </c>
      <c r="M18" s="477" t="str">
        <f>IF($B18="","",IFERROR(SUMIFS('Data Sorting'!$C:$C,'Data Sorting'!$A:$A,$B18,'Data Sorting'!$B:$B,TRIM(M$10)),0))</f>
        <v/>
      </c>
      <c r="N18" s="477" t="str">
        <f>IF($B18="","",IFERROR(SUMIFS('Data Sorting'!$C:$C,'Data Sorting'!$A:$A,$B18,'Data Sorting'!$B:$B,TRIM(N$10)),0))</f>
        <v/>
      </c>
      <c r="O18" s="477" t="str">
        <f>IF($B18="","",IFERROR(SUMIFS('Data Sorting'!$C:$C,'Data Sorting'!$A:$A,$B18,'Data Sorting'!$B:$B,TRIM(O$10)),0))</f>
        <v/>
      </c>
      <c r="P18" s="477" t="str">
        <f>IF($B18="","",IFERROR(SUMIFS('Data Sorting'!$C:$C,'Data Sorting'!$A:$A,$B18,'Data Sorting'!$B:$B,TRIM(P$10)),0))</f>
        <v/>
      </c>
      <c r="Q18" s="477" t="str">
        <f>IF($B18="","",IFERROR(SUMIFS('Data Sorting'!$C:$C,'Data Sorting'!$A:$A,$B18,'Data Sorting'!$B:$B,TRIM(Q$10)),0))</f>
        <v/>
      </c>
      <c r="R18" s="480" t="str">
        <f t="shared" si="21"/>
        <v/>
      </c>
      <c r="S18" s="477" t="str">
        <f>IF($B18="","",IFERROR(SUMIFS('Data Sorting'!$C:$C,'Data Sorting'!$A:$A,$B18,'Data Sorting'!$B:$B,TRIM(S$10)),0))</f>
        <v/>
      </c>
      <c r="T18" s="477" t="str">
        <f>IF($B18="","",IFERROR(SUMIFS('Data Sorting'!$C:$C,'Data Sorting'!$A:$A,$B18,'Data Sorting'!$B:$B,TRIM(T$10)),0))</f>
        <v/>
      </c>
      <c r="U18" s="479" t="str">
        <f t="shared" si="22"/>
        <v/>
      </c>
    </row>
    <row r="19" spans="2:21" x14ac:dyDescent="0.25">
      <c r="B19" s="506" t="str">
        <f>IF('Manual Inputs'!D11&lt;&gt;"",'Manual Inputs'!D11,"")</f>
        <v/>
      </c>
      <c r="C19" s="477" t="str">
        <f>IF($B19="","",IFERROR(SUMIFS('Data Sorting'!$C:$C,'Data Sorting'!$A:$A,$B19,'Data Sorting'!$B:$B,TRIM(C$10)),0))</f>
        <v/>
      </c>
      <c r="D19" s="479" t="str">
        <f t="shared" si="19"/>
        <v/>
      </c>
      <c r="E19" s="477" t="str">
        <f>IF($B19="","",IFERROR(SUMIFS('Data Sorting'!$C:$C,'Data Sorting'!$A:$A,$B19,'Data Sorting'!$B:$B,TRIM(E$10)),0))</f>
        <v/>
      </c>
      <c r="F19" s="477" t="str">
        <f>IF($B19="","",IFERROR(SUMIFS('Data Sorting'!$C:$C,'Data Sorting'!$A:$A,$B19,'Data Sorting'!$B:$B,TRIM(F$10)),0))</f>
        <v/>
      </c>
      <c r="G19" s="477" t="str">
        <f>IF($B19="","",IFERROR(SUMIFS('Data Sorting'!$C:$C,'Data Sorting'!$A:$A,$B19,'Data Sorting'!$B:$B,TRIM(G$10)),0))</f>
        <v/>
      </c>
      <c r="H19" s="479" t="str">
        <f t="shared" si="20"/>
        <v/>
      </c>
      <c r="I19" s="477" t="str">
        <f>IF($B19="","",IFERROR(SUMIFS('Data Sorting'!$C:$C,'Data Sorting'!$A:$A,$B19,'Data Sorting'!$B:$B,TRIM(I$10)),0))</f>
        <v/>
      </c>
      <c r="J19" s="477" t="str">
        <f>IF($B19="","",IFERROR(SUMIFS('Data Sorting'!$C:$C,'Data Sorting'!$A:$A,$B19,'Data Sorting'!$B:$B,TRIM(J$10)),0))</f>
        <v/>
      </c>
      <c r="K19" s="477" t="str">
        <f>IF($B19="","",IFERROR(SUMIFS('Data Sorting'!$C:$C,'Data Sorting'!$A:$A,$B19,'Data Sorting'!$B:$B,TRIM(K$10)),0))</f>
        <v/>
      </c>
      <c r="L19" s="477" t="str">
        <f>IF($B19="","",IFERROR(SUMIFS('Data Sorting'!$C:$C,'Data Sorting'!$A:$A,$B19,'Data Sorting'!$B:$B,TRIM(L$10)),0))</f>
        <v/>
      </c>
      <c r="M19" s="477" t="str">
        <f>IF($B19="","",IFERROR(SUMIFS('Data Sorting'!$C:$C,'Data Sorting'!$A:$A,$B19,'Data Sorting'!$B:$B,TRIM(M$10)),0))</f>
        <v/>
      </c>
      <c r="N19" s="477" t="str">
        <f>IF($B19="","",IFERROR(SUMIFS('Data Sorting'!$C:$C,'Data Sorting'!$A:$A,$B19,'Data Sorting'!$B:$B,TRIM(N$10)),0))</f>
        <v/>
      </c>
      <c r="O19" s="477" t="str">
        <f>IF($B19="","",IFERROR(SUMIFS('Data Sorting'!$C:$C,'Data Sorting'!$A:$A,$B19,'Data Sorting'!$B:$B,TRIM(O$10)),0))</f>
        <v/>
      </c>
      <c r="P19" s="477" t="str">
        <f>IF($B19="","",IFERROR(SUMIFS('Data Sorting'!$C:$C,'Data Sorting'!$A:$A,$B19,'Data Sorting'!$B:$B,TRIM(P$10)),0))</f>
        <v/>
      </c>
      <c r="Q19" s="477" t="str">
        <f>IF($B19="","",IFERROR(SUMIFS('Data Sorting'!$C:$C,'Data Sorting'!$A:$A,$B19,'Data Sorting'!$B:$B,TRIM(Q$10)),0))</f>
        <v/>
      </c>
      <c r="R19" s="480" t="str">
        <f t="shared" si="21"/>
        <v/>
      </c>
      <c r="S19" s="477" t="str">
        <f>IF($B19="","",IFERROR(SUMIFS('Data Sorting'!$C:$C,'Data Sorting'!$A:$A,$B19,'Data Sorting'!$B:$B,TRIM(S$10)),0))</f>
        <v/>
      </c>
      <c r="T19" s="477" t="str">
        <f>IF($B19="","",IFERROR(SUMIFS('Data Sorting'!$C:$C,'Data Sorting'!$A:$A,$B19,'Data Sorting'!$B:$B,TRIM(T$10)),0))</f>
        <v/>
      </c>
      <c r="U19" s="479" t="str">
        <f t="shared" si="22"/>
        <v/>
      </c>
    </row>
    <row r="20" spans="2:21" x14ac:dyDescent="0.25">
      <c r="B20" s="506" t="str">
        <f>IF('Manual Inputs'!D12&lt;&gt;"",'Manual Inputs'!D12,"")</f>
        <v/>
      </c>
      <c r="C20" s="477" t="str">
        <f>IF($B20="","",IFERROR(SUMIFS('Data Sorting'!$C:$C,'Data Sorting'!$A:$A,$B20,'Data Sorting'!$B:$B,TRIM(C$10)),0))</f>
        <v/>
      </c>
      <c r="D20" s="479" t="str">
        <f t="shared" si="19"/>
        <v/>
      </c>
      <c r="E20" s="477" t="str">
        <f>IF($B20="","",IFERROR(SUMIFS('Data Sorting'!$C:$C,'Data Sorting'!$A:$A,$B20,'Data Sorting'!$B:$B,TRIM(E$10)),0))</f>
        <v/>
      </c>
      <c r="F20" s="477" t="str">
        <f>IF($B20="","",IFERROR(SUMIFS('Data Sorting'!$C:$C,'Data Sorting'!$A:$A,$B20,'Data Sorting'!$B:$B,TRIM(F$10)),0))</f>
        <v/>
      </c>
      <c r="G20" s="477" t="str">
        <f>IF($B20="","",IFERROR(SUMIFS('Data Sorting'!$C:$C,'Data Sorting'!$A:$A,$B20,'Data Sorting'!$B:$B,TRIM(G$10)),0))</f>
        <v/>
      </c>
      <c r="H20" s="479" t="str">
        <f t="shared" si="20"/>
        <v/>
      </c>
      <c r="I20" s="477" t="str">
        <f>IF($B20="","",IFERROR(SUMIFS('Data Sorting'!$C:$C,'Data Sorting'!$A:$A,$B20,'Data Sorting'!$B:$B,TRIM(I$10)),0))</f>
        <v/>
      </c>
      <c r="J20" s="477" t="str">
        <f>IF($B20="","",IFERROR(SUMIFS('Data Sorting'!$C:$C,'Data Sorting'!$A:$A,$B20,'Data Sorting'!$B:$B,TRIM(J$10)),0))</f>
        <v/>
      </c>
      <c r="K20" s="477" t="str">
        <f>IF($B20="","",IFERROR(SUMIFS('Data Sorting'!$C:$C,'Data Sorting'!$A:$A,$B20,'Data Sorting'!$B:$B,TRIM(K$10)),0))</f>
        <v/>
      </c>
      <c r="L20" s="477" t="str">
        <f>IF($B20="","",IFERROR(SUMIFS('Data Sorting'!$C:$C,'Data Sorting'!$A:$A,$B20,'Data Sorting'!$B:$B,TRIM(L$10)),0))</f>
        <v/>
      </c>
      <c r="M20" s="477" t="str">
        <f>IF($B20="","",IFERROR(SUMIFS('Data Sorting'!$C:$C,'Data Sorting'!$A:$A,$B20,'Data Sorting'!$B:$B,TRIM(M$10)),0))</f>
        <v/>
      </c>
      <c r="N20" s="477" t="str">
        <f>IF($B20="","",IFERROR(SUMIFS('Data Sorting'!$C:$C,'Data Sorting'!$A:$A,$B20,'Data Sorting'!$B:$B,TRIM(N$10)),0))</f>
        <v/>
      </c>
      <c r="O20" s="477" t="str">
        <f>IF($B20="","",IFERROR(SUMIFS('Data Sorting'!$C:$C,'Data Sorting'!$A:$A,$B20,'Data Sorting'!$B:$B,TRIM(O$10)),0))</f>
        <v/>
      </c>
      <c r="P20" s="477" t="str">
        <f>IF($B20="","",IFERROR(SUMIFS('Data Sorting'!$C:$C,'Data Sorting'!$A:$A,$B20,'Data Sorting'!$B:$B,TRIM(P$10)),0))</f>
        <v/>
      </c>
      <c r="Q20" s="477" t="str">
        <f>IF($B20="","",IFERROR(SUMIFS('Data Sorting'!$C:$C,'Data Sorting'!$A:$A,$B20,'Data Sorting'!$B:$B,TRIM(Q$10)),0))</f>
        <v/>
      </c>
      <c r="R20" s="480" t="str">
        <f t="shared" si="21"/>
        <v/>
      </c>
      <c r="S20" s="477" t="str">
        <f>IF($B20="","",IFERROR(SUMIFS('Data Sorting'!$C:$C,'Data Sorting'!$A:$A,$B20,'Data Sorting'!$B:$B,TRIM(S$10)),0))</f>
        <v/>
      </c>
      <c r="T20" s="477" t="str">
        <f>IF($B20="","",IFERROR(SUMIFS('Data Sorting'!$C:$C,'Data Sorting'!$A:$A,$B20,'Data Sorting'!$B:$B,TRIM(T$10)),0))</f>
        <v/>
      </c>
      <c r="U20" s="479" t="str">
        <f t="shared" si="22"/>
        <v/>
      </c>
    </row>
    <row r="21" spans="2:21" x14ac:dyDescent="0.25">
      <c r="B21" s="506" t="str">
        <f>IF('Manual Inputs'!D13&lt;&gt;"",'Manual Inputs'!D13,"")</f>
        <v/>
      </c>
      <c r="C21" s="477" t="str">
        <f>IF($B21="","",IFERROR(SUMIFS('Data Sorting'!$C:$C,'Data Sorting'!$A:$A,$B21,'Data Sorting'!$B:$B,TRIM(C$10)),0))</f>
        <v/>
      </c>
      <c r="D21" s="479" t="str">
        <f t="shared" si="19"/>
        <v/>
      </c>
      <c r="E21" s="477" t="str">
        <f>IF($B21="","",IFERROR(SUMIFS('Data Sorting'!$C:$C,'Data Sorting'!$A:$A,$B21,'Data Sorting'!$B:$B,TRIM(E$10)),0))</f>
        <v/>
      </c>
      <c r="F21" s="477" t="str">
        <f>IF($B21="","",IFERROR(SUMIFS('Data Sorting'!$C:$C,'Data Sorting'!$A:$A,$B21,'Data Sorting'!$B:$B,TRIM(F$10)),0))</f>
        <v/>
      </c>
      <c r="G21" s="477" t="str">
        <f>IF($B21="","",IFERROR(SUMIFS('Data Sorting'!$C:$C,'Data Sorting'!$A:$A,$B21,'Data Sorting'!$B:$B,TRIM(G$10)),0))</f>
        <v/>
      </c>
      <c r="H21" s="479" t="str">
        <f t="shared" si="20"/>
        <v/>
      </c>
      <c r="I21" s="477" t="str">
        <f>IF($B21="","",IFERROR(SUMIFS('Data Sorting'!$C:$C,'Data Sorting'!$A:$A,$B21,'Data Sorting'!$B:$B,TRIM(I$10)),0))</f>
        <v/>
      </c>
      <c r="J21" s="477" t="str">
        <f>IF($B21="","",IFERROR(SUMIFS('Data Sorting'!$C:$C,'Data Sorting'!$A:$A,$B21,'Data Sorting'!$B:$B,TRIM(J$10)),0))</f>
        <v/>
      </c>
      <c r="K21" s="477" t="str">
        <f>IF($B21="","",IFERROR(SUMIFS('Data Sorting'!$C:$C,'Data Sorting'!$A:$A,$B21,'Data Sorting'!$B:$B,TRIM(K$10)),0))</f>
        <v/>
      </c>
      <c r="L21" s="477" t="str">
        <f>IF($B21="","",IFERROR(SUMIFS('Data Sorting'!$C:$C,'Data Sorting'!$A:$A,$B21,'Data Sorting'!$B:$B,TRIM(L$10)),0))</f>
        <v/>
      </c>
      <c r="M21" s="477" t="str">
        <f>IF($B21="","",IFERROR(SUMIFS('Data Sorting'!$C:$C,'Data Sorting'!$A:$A,$B21,'Data Sorting'!$B:$B,TRIM(M$10)),0))</f>
        <v/>
      </c>
      <c r="N21" s="477" t="str">
        <f>IF($B21="","",IFERROR(SUMIFS('Data Sorting'!$C:$C,'Data Sorting'!$A:$A,$B21,'Data Sorting'!$B:$B,TRIM(N$10)),0))</f>
        <v/>
      </c>
      <c r="O21" s="477" t="str">
        <f>IF($B21="","",IFERROR(SUMIFS('Data Sorting'!$C:$C,'Data Sorting'!$A:$A,$B21,'Data Sorting'!$B:$B,TRIM(O$10)),0))</f>
        <v/>
      </c>
      <c r="P21" s="477" t="str">
        <f>IF($B21="","",IFERROR(SUMIFS('Data Sorting'!$C:$C,'Data Sorting'!$A:$A,$B21,'Data Sorting'!$B:$B,TRIM(P$10)),0))</f>
        <v/>
      </c>
      <c r="Q21" s="477" t="str">
        <f>IF($B21="","",IFERROR(SUMIFS('Data Sorting'!$C:$C,'Data Sorting'!$A:$A,$B21,'Data Sorting'!$B:$B,TRIM(Q$10)),0))</f>
        <v/>
      </c>
      <c r="R21" s="480" t="str">
        <f t="shared" si="21"/>
        <v/>
      </c>
      <c r="S21" s="477" t="str">
        <f>IF($B21="","",IFERROR(SUMIFS('Data Sorting'!$C:$C,'Data Sorting'!$A:$A,$B21,'Data Sorting'!$B:$B,TRIM(S$10)),0))</f>
        <v/>
      </c>
      <c r="T21" s="477" t="str">
        <f>IF($B21="","",IFERROR(SUMIFS('Data Sorting'!$C:$C,'Data Sorting'!$A:$A,$B21,'Data Sorting'!$B:$B,TRIM(T$10)),0))</f>
        <v/>
      </c>
      <c r="U21" s="479" t="str">
        <f t="shared" si="22"/>
        <v/>
      </c>
    </row>
    <row r="22" spans="2:21" x14ac:dyDescent="0.25">
      <c r="B22" s="506" t="str">
        <f>IF('Manual Inputs'!D14&lt;&gt;"",'Manual Inputs'!D14,"")</f>
        <v/>
      </c>
      <c r="C22" s="477" t="str">
        <f>IF($B22="","",IFERROR(SUMIFS('Data Sorting'!$C:$C,'Data Sorting'!$A:$A,$B22,'Data Sorting'!$B:$B,TRIM(C$10)),0))</f>
        <v/>
      </c>
      <c r="D22" s="479" t="str">
        <f t="shared" si="19"/>
        <v/>
      </c>
      <c r="E22" s="477" t="str">
        <f>IF($B22="","",IFERROR(SUMIFS('Data Sorting'!$C:$C,'Data Sorting'!$A:$A,$B22,'Data Sorting'!$B:$B,TRIM(E$10)),0))</f>
        <v/>
      </c>
      <c r="F22" s="477" t="str">
        <f>IF($B22="","",IFERROR(SUMIFS('Data Sorting'!$C:$C,'Data Sorting'!$A:$A,$B22,'Data Sorting'!$B:$B,TRIM(F$10)),0))</f>
        <v/>
      </c>
      <c r="G22" s="477" t="str">
        <f>IF($B22="","",IFERROR(SUMIFS('Data Sorting'!$C:$C,'Data Sorting'!$A:$A,$B22,'Data Sorting'!$B:$B,TRIM(G$10)),0))</f>
        <v/>
      </c>
      <c r="H22" s="479" t="str">
        <f t="shared" si="20"/>
        <v/>
      </c>
      <c r="I22" s="477" t="str">
        <f>IF($B22="","",IFERROR(SUMIFS('Data Sorting'!$C:$C,'Data Sorting'!$A:$A,$B22,'Data Sorting'!$B:$B,TRIM(I$10)),0))</f>
        <v/>
      </c>
      <c r="J22" s="477" t="str">
        <f>IF($B22="","",IFERROR(SUMIFS('Data Sorting'!$C:$C,'Data Sorting'!$A:$A,$B22,'Data Sorting'!$B:$B,TRIM(J$10)),0))</f>
        <v/>
      </c>
      <c r="K22" s="477" t="str">
        <f>IF($B22="","",IFERROR(SUMIFS('Data Sorting'!$C:$C,'Data Sorting'!$A:$A,$B22,'Data Sorting'!$B:$B,TRIM(K$10)),0))</f>
        <v/>
      </c>
      <c r="L22" s="477" t="str">
        <f>IF($B22="","",IFERROR(SUMIFS('Data Sorting'!$C:$C,'Data Sorting'!$A:$A,$B22,'Data Sorting'!$B:$B,TRIM(L$10)),0))</f>
        <v/>
      </c>
      <c r="M22" s="477" t="str">
        <f>IF($B22="","",IFERROR(SUMIFS('Data Sorting'!$C:$C,'Data Sorting'!$A:$A,$B22,'Data Sorting'!$B:$B,TRIM(M$10)),0))</f>
        <v/>
      </c>
      <c r="N22" s="477" t="str">
        <f>IF($B22="","",IFERROR(SUMIFS('Data Sorting'!$C:$C,'Data Sorting'!$A:$A,$B22,'Data Sorting'!$B:$B,TRIM(N$10)),0))</f>
        <v/>
      </c>
      <c r="O22" s="477" t="str">
        <f>IF($B22="","",IFERROR(SUMIFS('Data Sorting'!$C:$C,'Data Sorting'!$A:$A,$B22,'Data Sorting'!$B:$B,TRIM(O$10)),0))</f>
        <v/>
      </c>
      <c r="P22" s="477" t="str">
        <f>IF($B22="","",IFERROR(SUMIFS('Data Sorting'!$C:$C,'Data Sorting'!$A:$A,$B22,'Data Sorting'!$B:$B,TRIM(P$10)),0))</f>
        <v/>
      </c>
      <c r="Q22" s="477" t="str">
        <f>IF($B22="","",IFERROR(SUMIFS('Data Sorting'!$C:$C,'Data Sorting'!$A:$A,$B22,'Data Sorting'!$B:$B,TRIM(Q$10)),0))</f>
        <v/>
      </c>
      <c r="R22" s="480" t="str">
        <f t="shared" si="21"/>
        <v/>
      </c>
      <c r="S22" s="477" t="str">
        <f>IF($B22="","",IFERROR(SUMIFS('Data Sorting'!$C:$C,'Data Sorting'!$A:$A,$B22,'Data Sorting'!$B:$B,TRIM(S$10)),0))</f>
        <v/>
      </c>
      <c r="T22" s="477" t="str">
        <f>IF($B22="","",IFERROR(SUMIFS('Data Sorting'!$C:$C,'Data Sorting'!$A:$A,$B22,'Data Sorting'!$B:$B,TRIM(T$10)),0))</f>
        <v/>
      </c>
      <c r="U22" s="479" t="str">
        <f t="shared" si="22"/>
        <v/>
      </c>
    </row>
    <row r="23" spans="2:21" x14ac:dyDescent="0.25">
      <c r="B23" s="506" t="str">
        <f>IF('Manual Inputs'!D15&lt;&gt;"",'Manual Inputs'!D15,"")</f>
        <v/>
      </c>
      <c r="C23" s="477" t="str">
        <f>IF($B23="","",IFERROR(SUMIFS('Data Sorting'!$C:$C,'Data Sorting'!$A:$A,$B23,'Data Sorting'!$B:$B,TRIM(C$10)),0))</f>
        <v/>
      </c>
      <c r="D23" s="479" t="str">
        <f t="shared" si="19"/>
        <v/>
      </c>
      <c r="E23" s="477" t="str">
        <f>IF($B23="","",IFERROR(SUMIFS('Data Sorting'!$C:$C,'Data Sorting'!$A:$A,$B23,'Data Sorting'!$B:$B,TRIM(E$10)),0))</f>
        <v/>
      </c>
      <c r="F23" s="477" t="str">
        <f>IF($B23="","",IFERROR(SUMIFS('Data Sorting'!$C:$C,'Data Sorting'!$A:$A,$B23,'Data Sorting'!$B:$B,TRIM(F$10)),0))</f>
        <v/>
      </c>
      <c r="G23" s="477" t="str">
        <f>IF($B23="","",IFERROR(SUMIFS('Data Sorting'!$C:$C,'Data Sorting'!$A:$A,$B23,'Data Sorting'!$B:$B,TRIM(G$10)),0))</f>
        <v/>
      </c>
      <c r="H23" s="479" t="str">
        <f t="shared" si="20"/>
        <v/>
      </c>
      <c r="I23" s="477" t="str">
        <f>IF($B23="","",IFERROR(SUMIFS('Data Sorting'!$C:$C,'Data Sorting'!$A:$A,$B23,'Data Sorting'!$B:$B,TRIM(I$10)),0))</f>
        <v/>
      </c>
      <c r="J23" s="477" t="str">
        <f>IF($B23="","",IFERROR(SUMIFS('Data Sorting'!$C:$C,'Data Sorting'!$A:$A,$B23,'Data Sorting'!$B:$B,TRIM(J$10)),0))</f>
        <v/>
      </c>
      <c r="K23" s="477" t="str">
        <f>IF($B23="","",IFERROR(SUMIFS('Data Sorting'!$C:$C,'Data Sorting'!$A:$A,$B23,'Data Sorting'!$B:$B,TRIM(K$10)),0))</f>
        <v/>
      </c>
      <c r="L23" s="477" t="str">
        <f>IF($B23="","",IFERROR(SUMIFS('Data Sorting'!$C:$C,'Data Sorting'!$A:$A,$B23,'Data Sorting'!$B:$B,TRIM(L$10)),0))</f>
        <v/>
      </c>
      <c r="M23" s="477" t="str">
        <f>IF($B23="","",IFERROR(SUMIFS('Data Sorting'!$C:$C,'Data Sorting'!$A:$A,$B23,'Data Sorting'!$B:$B,TRIM(M$10)),0))</f>
        <v/>
      </c>
      <c r="N23" s="477" t="str">
        <f>IF($B23="","",IFERROR(SUMIFS('Data Sorting'!$C:$C,'Data Sorting'!$A:$A,$B23,'Data Sorting'!$B:$B,TRIM(N$10)),0))</f>
        <v/>
      </c>
      <c r="O23" s="477" t="str">
        <f>IF($B23="","",IFERROR(SUMIFS('Data Sorting'!$C:$C,'Data Sorting'!$A:$A,$B23,'Data Sorting'!$B:$B,TRIM(O$10)),0))</f>
        <v/>
      </c>
      <c r="P23" s="477" t="str">
        <f>IF($B23="","",IFERROR(SUMIFS('Data Sorting'!$C:$C,'Data Sorting'!$A:$A,$B23,'Data Sorting'!$B:$B,TRIM(P$10)),0))</f>
        <v/>
      </c>
      <c r="Q23" s="477" t="str">
        <f>IF($B23="","",IFERROR(SUMIFS('Data Sorting'!$C:$C,'Data Sorting'!$A:$A,$B23,'Data Sorting'!$B:$B,TRIM(Q$10)),0))</f>
        <v/>
      </c>
      <c r="R23" s="480" t="str">
        <f t="shared" si="21"/>
        <v/>
      </c>
      <c r="S23" s="477" t="str">
        <f>IF($B23="","",IFERROR(SUMIFS('Data Sorting'!$C:$C,'Data Sorting'!$A:$A,$B23,'Data Sorting'!$B:$B,TRIM(S$10)),0))</f>
        <v/>
      </c>
      <c r="T23" s="477" t="str">
        <f>IF($B23="","",IFERROR(SUMIFS('Data Sorting'!$C:$C,'Data Sorting'!$A:$A,$B23,'Data Sorting'!$B:$B,TRIM(T$10)),0))</f>
        <v/>
      </c>
      <c r="U23" s="479" t="str">
        <f t="shared" si="22"/>
        <v/>
      </c>
    </row>
    <row r="24" spans="2:21" x14ac:dyDescent="0.25">
      <c r="B24" s="506" t="str">
        <f>IF('Manual Inputs'!D16&lt;&gt;"",'Manual Inputs'!D16,"")</f>
        <v/>
      </c>
      <c r="C24" s="477" t="str">
        <f>IF($B24="","",IFERROR(SUMIFS('Data Sorting'!$C:$C,'Data Sorting'!$A:$A,$B24,'Data Sorting'!$B:$B,TRIM(C$10)),0))</f>
        <v/>
      </c>
      <c r="D24" s="479" t="str">
        <f t="shared" si="19"/>
        <v/>
      </c>
      <c r="E24" s="477" t="str">
        <f>IF($B24="","",IFERROR(SUMIFS('Data Sorting'!$C:$C,'Data Sorting'!$A:$A,$B24,'Data Sorting'!$B:$B,TRIM(E$10)),0))</f>
        <v/>
      </c>
      <c r="F24" s="477" t="str">
        <f>IF($B24="","",IFERROR(SUMIFS('Data Sorting'!$C:$C,'Data Sorting'!$A:$A,$B24,'Data Sorting'!$B:$B,TRIM(F$10)),0))</f>
        <v/>
      </c>
      <c r="G24" s="477" t="str">
        <f>IF($B24="","",IFERROR(SUMIFS('Data Sorting'!$C:$C,'Data Sorting'!$A:$A,$B24,'Data Sorting'!$B:$B,TRIM(G$10)),0))</f>
        <v/>
      </c>
      <c r="H24" s="479" t="str">
        <f t="shared" si="20"/>
        <v/>
      </c>
      <c r="I24" s="477" t="str">
        <f>IF($B24="","",IFERROR(SUMIFS('Data Sorting'!$C:$C,'Data Sorting'!$A:$A,$B24,'Data Sorting'!$B:$B,TRIM(I$10)),0))</f>
        <v/>
      </c>
      <c r="J24" s="477" t="str">
        <f>IF($B24="","",IFERROR(SUMIFS('Data Sorting'!$C:$C,'Data Sorting'!$A:$A,$B24,'Data Sorting'!$B:$B,TRIM(J$10)),0))</f>
        <v/>
      </c>
      <c r="K24" s="477" t="str">
        <f>IF($B24="","",IFERROR(SUMIFS('Data Sorting'!$C:$C,'Data Sorting'!$A:$A,$B24,'Data Sorting'!$B:$B,TRIM(K$10)),0))</f>
        <v/>
      </c>
      <c r="L24" s="477" t="str">
        <f>IF($B24="","",IFERROR(SUMIFS('Data Sorting'!$C:$C,'Data Sorting'!$A:$A,$B24,'Data Sorting'!$B:$B,TRIM(L$10)),0))</f>
        <v/>
      </c>
      <c r="M24" s="477" t="str">
        <f>IF($B24="","",IFERROR(SUMIFS('Data Sorting'!$C:$C,'Data Sorting'!$A:$A,$B24,'Data Sorting'!$B:$B,TRIM(M$10)),0))</f>
        <v/>
      </c>
      <c r="N24" s="477" t="str">
        <f>IF($B24="","",IFERROR(SUMIFS('Data Sorting'!$C:$C,'Data Sorting'!$A:$A,$B24,'Data Sorting'!$B:$B,TRIM(N$10)),0))</f>
        <v/>
      </c>
      <c r="O24" s="477" t="str">
        <f>IF($B24="","",IFERROR(SUMIFS('Data Sorting'!$C:$C,'Data Sorting'!$A:$A,$B24,'Data Sorting'!$B:$B,TRIM(O$10)),0))</f>
        <v/>
      </c>
      <c r="P24" s="477" t="str">
        <f>IF($B24="","",IFERROR(SUMIFS('Data Sorting'!$C:$C,'Data Sorting'!$A:$A,$B24,'Data Sorting'!$B:$B,TRIM(P$10)),0))</f>
        <v/>
      </c>
      <c r="Q24" s="477" t="str">
        <f>IF($B24="","",IFERROR(SUMIFS('Data Sorting'!$C:$C,'Data Sorting'!$A:$A,$B24,'Data Sorting'!$B:$B,TRIM(Q$10)),0))</f>
        <v/>
      </c>
      <c r="R24" s="480" t="str">
        <f t="shared" si="21"/>
        <v/>
      </c>
      <c r="S24" s="477" t="str">
        <f>IF($B24="","",IFERROR(SUMIFS('Data Sorting'!$C:$C,'Data Sorting'!$A:$A,$B24,'Data Sorting'!$B:$B,TRIM(S$10)),0))</f>
        <v/>
      </c>
      <c r="T24" s="477" t="str">
        <f>IF($B24="","",IFERROR(SUMIFS('Data Sorting'!$C:$C,'Data Sorting'!$A:$A,$B24,'Data Sorting'!$B:$B,TRIM(T$10)),0))</f>
        <v/>
      </c>
      <c r="U24" s="479" t="str">
        <f t="shared" si="22"/>
        <v/>
      </c>
    </row>
    <row r="25" spans="2:21" x14ac:dyDescent="0.25">
      <c r="B25" s="506" t="str">
        <f>IF('Manual Inputs'!D17&lt;&gt;"",'Manual Inputs'!D17,"")</f>
        <v/>
      </c>
      <c r="C25" s="477" t="str">
        <f>IF($B25="","",IFERROR(SUMIFS('Data Sorting'!$C:$C,'Data Sorting'!$A:$A,$B25,'Data Sorting'!$B:$B,TRIM(C$10)),0))</f>
        <v/>
      </c>
      <c r="D25" s="479" t="str">
        <f t="shared" si="19"/>
        <v/>
      </c>
      <c r="E25" s="477" t="str">
        <f>IF($B25="","",IFERROR(SUMIFS('Data Sorting'!$C:$C,'Data Sorting'!$A:$A,$B25,'Data Sorting'!$B:$B,TRIM(E$10)),0))</f>
        <v/>
      </c>
      <c r="F25" s="477" t="str">
        <f>IF($B25="","",IFERROR(SUMIFS('Data Sorting'!$C:$C,'Data Sorting'!$A:$A,$B25,'Data Sorting'!$B:$B,TRIM(F$10)),0))</f>
        <v/>
      </c>
      <c r="G25" s="477" t="str">
        <f>IF($B25="","",IFERROR(SUMIFS('Data Sorting'!$C:$C,'Data Sorting'!$A:$A,$B25,'Data Sorting'!$B:$B,TRIM(G$10)),0))</f>
        <v/>
      </c>
      <c r="H25" s="479" t="str">
        <f t="shared" si="20"/>
        <v/>
      </c>
      <c r="I25" s="477" t="str">
        <f>IF($B25="","",IFERROR(SUMIFS('Data Sorting'!$C:$C,'Data Sorting'!$A:$A,$B25,'Data Sorting'!$B:$B,TRIM(I$10)),0))</f>
        <v/>
      </c>
      <c r="J25" s="477" t="str">
        <f>IF($B25="","",IFERROR(SUMIFS('Data Sorting'!$C:$C,'Data Sorting'!$A:$A,$B25,'Data Sorting'!$B:$B,TRIM(J$10)),0))</f>
        <v/>
      </c>
      <c r="K25" s="477" t="str">
        <f>IF($B25="","",IFERROR(SUMIFS('Data Sorting'!$C:$C,'Data Sorting'!$A:$A,$B25,'Data Sorting'!$B:$B,TRIM(K$10)),0))</f>
        <v/>
      </c>
      <c r="L25" s="477" t="str">
        <f>IF($B25="","",IFERROR(SUMIFS('Data Sorting'!$C:$C,'Data Sorting'!$A:$A,$B25,'Data Sorting'!$B:$B,TRIM(L$10)),0))</f>
        <v/>
      </c>
      <c r="M25" s="477" t="str">
        <f>IF($B25="","",IFERROR(SUMIFS('Data Sorting'!$C:$C,'Data Sorting'!$A:$A,$B25,'Data Sorting'!$B:$B,TRIM(M$10)),0))</f>
        <v/>
      </c>
      <c r="N25" s="477" t="str">
        <f>IF($B25="","",IFERROR(SUMIFS('Data Sorting'!$C:$C,'Data Sorting'!$A:$A,$B25,'Data Sorting'!$B:$B,TRIM(N$10)),0))</f>
        <v/>
      </c>
      <c r="O25" s="477" t="str">
        <f>IF($B25="","",IFERROR(SUMIFS('Data Sorting'!$C:$C,'Data Sorting'!$A:$A,$B25,'Data Sorting'!$B:$B,TRIM(O$10)),0))</f>
        <v/>
      </c>
      <c r="P25" s="477" t="str">
        <f>IF($B25="","",IFERROR(SUMIFS('Data Sorting'!$C:$C,'Data Sorting'!$A:$A,$B25,'Data Sorting'!$B:$B,TRIM(P$10)),0))</f>
        <v/>
      </c>
      <c r="Q25" s="477" t="str">
        <f>IF($B25="","",IFERROR(SUMIFS('Data Sorting'!$C:$C,'Data Sorting'!$A:$A,$B25,'Data Sorting'!$B:$B,TRIM(Q$10)),0))</f>
        <v/>
      </c>
      <c r="R25" s="480" t="str">
        <f t="shared" si="21"/>
        <v/>
      </c>
      <c r="S25" s="477" t="str">
        <f>IF($B25="","",IFERROR(SUMIFS('Data Sorting'!$C:$C,'Data Sorting'!$A:$A,$B25,'Data Sorting'!$B:$B,TRIM(S$10)),0))</f>
        <v/>
      </c>
      <c r="T25" s="477" t="str">
        <f>IF($B25="","",IFERROR(SUMIFS('Data Sorting'!$C:$C,'Data Sorting'!$A:$A,$B25,'Data Sorting'!$B:$B,TRIM(T$10)),0))</f>
        <v/>
      </c>
      <c r="U25" s="479" t="str">
        <f t="shared" si="22"/>
        <v/>
      </c>
    </row>
    <row r="26" spans="2:21" x14ac:dyDescent="0.25">
      <c r="B26" s="506" t="str">
        <f>IF('Manual Inputs'!D18&lt;&gt;"",'Manual Inputs'!D18,"")</f>
        <v/>
      </c>
      <c r="C26" s="477" t="str">
        <f>IF($B26="","",IFERROR(SUMIFS('Data Sorting'!$C:$C,'Data Sorting'!$A:$A,$B26,'Data Sorting'!$B:$B,TRIM(C$10)),0))</f>
        <v/>
      </c>
      <c r="D26" s="479" t="str">
        <f t="shared" si="19"/>
        <v/>
      </c>
      <c r="E26" s="477" t="str">
        <f>IF($B26="","",IFERROR(SUMIFS('Data Sorting'!$C:$C,'Data Sorting'!$A:$A,$B26,'Data Sorting'!$B:$B,TRIM(E$10)),0))</f>
        <v/>
      </c>
      <c r="F26" s="477" t="str">
        <f>IF($B26="","",IFERROR(SUMIFS('Data Sorting'!$C:$C,'Data Sorting'!$A:$A,$B26,'Data Sorting'!$B:$B,TRIM(F$10)),0))</f>
        <v/>
      </c>
      <c r="G26" s="477" t="str">
        <f>IF($B26="","",IFERROR(SUMIFS('Data Sorting'!$C:$C,'Data Sorting'!$A:$A,$B26,'Data Sorting'!$B:$B,TRIM(G$10)),0))</f>
        <v/>
      </c>
      <c r="H26" s="479" t="str">
        <f t="shared" si="20"/>
        <v/>
      </c>
      <c r="I26" s="477" t="str">
        <f>IF($B26="","",IFERROR(SUMIFS('Data Sorting'!$C:$C,'Data Sorting'!$A:$A,$B26,'Data Sorting'!$B:$B,TRIM(I$10)),0))</f>
        <v/>
      </c>
      <c r="J26" s="477" t="str">
        <f>IF($B26="","",IFERROR(SUMIFS('Data Sorting'!$C:$C,'Data Sorting'!$A:$A,$B26,'Data Sorting'!$B:$B,TRIM(J$10)),0))</f>
        <v/>
      </c>
      <c r="K26" s="477" t="str">
        <f>IF($B26="","",IFERROR(SUMIFS('Data Sorting'!$C:$C,'Data Sorting'!$A:$A,$B26,'Data Sorting'!$B:$B,TRIM(K$10)),0))</f>
        <v/>
      </c>
      <c r="L26" s="477" t="str">
        <f>IF($B26="","",IFERROR(SUMIFS('Data Sorting'!$C:$C,'Data Sorting'!$A:$A,$B26,'Data Sorting'!$B:$B,TRIM(L$10)),0))</f>
        <v/>
      </c>
      <c r="M26" s="477" t="str">
        <f>IF($B26="","",IFERROR(SUMIFS('Data Sorting'!$C:$C,'Data Sorting'!$A:$A,$B26,'Data Sorting'!$B:$B,TRIM(M$10)),0))</f>
        <v/>
      </c>
      <c r="N26" s="477" t="str">
        <f>IF($B26="","",IFERROR(SUMIFS('Data Sorting'!$C:$C,'Data Sorting'!$A:$A,$B26,'Data Sorting'!$B:$B,TRIM(N$10)),0))</f>
        <v/>
      </c>
      <c r="O26" s="477" t="str">
        <f>IF($B26="","",IFERROR(SUMIFS('Data Sorting'!$C:$C,'Data Sorting'!$A:$A,$B26,'Data Sorting'!$B:$B,TRIM(O$10)),0))</f>
        <v/>
      </c>
      <c r="P26" s="477" t="str">
        <f>IF($B26="","",IFERROR(SUMIFS('Data Sorting'!$C:$C,'Data Sorting'!$A:$A,$B26,'Data Sorting'!$B:$B,TRIM(P$10)),0))</f>
        <v/>
      </c>
      <c r="Q26" s="477" t="str">
        <f>IF($B26="","",IFERROR(SUMIFS('Data Sorting'!$C:$C,'Data Sorting'!$A:$A,$B26,'Data Sorting'!$B:$B,TRIM(Q$10)),0))</f>
        <v/>
      </c>
      <c r="R26" s="480" t="str">
        <f t="shared" si="21"/>
        <v/>
      </c>
      <c r="S26" s="477" t="str">
        <f>IF($B26="","",IFERROR(SUMIFS('Data Sorting'!$C:$C,'Data Sorting'!$A:$A,$B26,'Data Sorting'!$B:$B,TRIM(S$10)),0))</f>
        <v/>
      </c>
      <c r="T26" s="477" t="str">
        <f>IF($B26="","",IFERROR(SUMIFS('Data Sorting'!$C:$C,'Data Sorting'!$A:$A,$B26,'Data Sorting'!$B:$B,TRIM(T$10)),0))</f>
        <v/>
      </c>
      <c r="U26" s="479" t="str">
        <f t="shared" si="22"/>
        <v/>
      </c>
    </row>
    <row r="27" spans="2:21" x14ac:dyDescent="0.25">
      <c r="B27" s="506" t="str">
        <f>IF('Manual Inputs'!D19&lt;&gt;"",'Manual Inputs'!D19,"")</f>
        <v/>
      </c>
      <c r="C27" s="477" t="str">
        <f>IF($B27="","",IFERROR(SUMIFS('Data Sorting'!$C:$C,'Data Sorting'!$A:$A,$B27,'Data Sorting'!$B:$B,TRIM(C$10)),0))</f>
        <v/>
      </c>
      <c r="D27" s="479" t="str">
        <f t="shared" si="19"/>
        <v/>
      </c>
      <c r="E27" s="477" t="str">
        <f>IF($B27="","",IFERROR(SUMIFS('Data Sorting'!$C:$C,'Data Sorting'!$A:$A,$B27,'Data Sorting'!$B:$B,TRIM(E$10)),0))</f>
        <v/>
      </c>
      <c r="F27" s="477" t="str">
        <f>IF($B27="","",IFERROR(SUMIFS('Data Sorting'!$C:$C,'Data Sorting'!$A:$A,$B27,'Data Sorting'!$B:$B,TRIM(F$10)),0))</f>
        <v/>
      </c>
      <c r="G27" s="477" t="str">
        <f>IF($B27="","",IFERROR(SUMIFS('Data Sorting'!$C:$C,'Data Sorting'!$A:$A,$B27,'Data Sorting'!$B:$B,TRIM(G$10)),0))</f>
        <v/>
      </c>
      <c r="H27" s="479" t="str">
        <f t="shared" si="20"/>
        <v/>
      </c>
      <c r="I27" s="477" t="str">
        <f>IF($B27="","",IFERROR(SUMIFS('Data Sorting'!$C:$C,'Data Sorting'!$A:$A,$B27,'Data Sorting'!$B:$B,TRIM(I$10)),0))</f>
        <v/>
      </c>
      <c r="J27" s="477" t="str">
        <f>IF($B27="","",IFERROR(SUMIFS('Data Sorting'!$C:$C,'Data Sorting'!$A:$A,$B27,'Data Sorting'!$B:$B,TRIM(J$10)),0))</f>
        <v/>
      </c>
      <c r="K27" s="477" t="str">
        <f>IF($B27="","",IFERROR(SUMIFS('Data Sorting'!$C:$C,'Data Sorting'!$A:$A,$B27,'Data Sorting'!$B:$B,TRIM(K$10)),0))</f>
        <v/>
      </c>
      <c r="L27" s="477" t="str">
        <f>IF($B27="","",IFERROR(SUMIFS('Data Sorting'!$C:$C,'Data Sorting'!$A:$A,$B27,'Data Sorting'!$B:$B,TRIM(L$10)),0))</f>
        <v/>
      </c>
      <c r="M27" s="477" t="str">
        <f>IF($B27="","",IFERROR(SUMIFS('Data Sorting'!$C:$C,'Data Sorting'!$A:$A,$B27,'Data Sorting'!$B:$B,TRIM(M$10)),0))</f>
        <v/>
      </c>
      <c r="N27" s="477" t="str">
        <f>IF($B27="","",IFERROR(SUMIFS('Data Sorting'!$C:$C,'Data Sorting'!$A:$A,$B27,'Data Sorting'!$B:$B,TRIM(N$10)),0))</f>
        <v/>
      </c>
      <c r="O27" s="477" t="str">
        <f>IF($B27="","",IFERROR(SUMIFS('Data Sorting'!$C:$C,'Data Sorting'!$A:$A,$B27,'Data Sorting'!$B:$B,TRIM(O$10)),0))</f>
        <v/>
      </c>
      <c r="P27" s="477" t="str">
        <f>IF($B27="","",IFERROR(SUMIFS('Data Sorting'!$C:$C,'Data Sorting'!$A:$A,$B27,'Data Sorting'!$B:$B,TRIM(P$10)),0))</f>
        <v/>
      </c>
      <c r="Q27" s="477" t="str">
        <f>IF($B27="","",IFERROR(SUMIFS('Data Sorting'!$C:$C,'Data Sorting'!$A:$A,$B27,'Data Sorting'!$B:$B,TRIM(Q$10)),0))</f>
        <v/>
      </c>
      <c r="R27" s="480" t="str">
        <f t="shared" si="21"/>
        <v/>
      </c>
      <c r="S27" s="477" t="str">
        <f>IF($B27="","",IFERROR(SUMIFS('Data Sorting'!$C:$C,'Data Sorting'!$A:$A,$B27,'Data Sorting'!$B:$B,TRIM(S$10)),0))</f>
        <v/>
      </c>
      <c r="T27" s="477" t="str">
        <f>IF($B27="","",IFERROR(SUMIFS('Data Sorting'!$C:$C,'Data Sorting'!$A:$A,$B27,'Data Sorting'!$B:$B,TRIM(T$10)),0))</f>
        <v/>
      </c>
      <c r="U27" s="479" t="str">
        <f t="shared" si="22"/>
        <v/>
      </c>
    </row>
    <row r="28" spans="2:21" x14ac:dyDescent="0.25">
      <c r="B28" s="506" t="str">
        <f>IF('Manual Inputs'!D20&lt;&gt;"",'Manual Inputs'!D20,"")</f>
        <v/>
      </c>
      <c r="C28" s="477" t="str">
        <f>IF($B28="","",IFERROR(SUMIFS('Data Sorting'!$C:$C,'Data Sorting'!$A:$A,$B28,'Data Sorting'!$B:$B,TRIM(C$10)),0))</f>
        <v/>
      </c>
      <c r="D28" s="479" t="str">
        <f t="shared" si="19"/>
        <v/>
      </c>
      <c r="E28" s="477" t="str">
        <f>IF($B28="","",IFERROR(SUMIFS('Data Sorting'!$C:$C,'Data Sorting'!$A:$A,$B28,'Data Sorting'!$B:$B,TRIM(E$10)),0))</f>
        <v/>
      </c>
      <c r="F28" s="477" t="str">
        <f>IF($B28="","",IFERROR(SUMIFS('Data Sorting'!$C:$C,'Data Sorting'!$A:$A,$B28,'Data Sorting'!$B:$B,TRIM(F$10)),0))</f>
        <v/>
      </c>
      <c r="G28" s="477" t="str">
        <f>IF($B28="","",IFERROR(SUMIFS('Data Sorting'!$C:$C,'Data Sorting'!$A:$A,$B28,'Data Sorting'!$B:$B,TRIM(G$10)),0))</f>
        <v/>
      </c>
      <c r="H28" s="479" t="str">
        <f t="shared" si="20"/>
        <v/>
      </c>
      <c r="I28" s="477" t="str">
        <f>IF($B28="","",IFERROR(SUMIFS('Data Sorting'!$C:$C,'Data Sorting'!$A:$A,$B28,'Data Sorting'!$B:$B,TRIM(I$10)),0))</f>
        <v/>
      </c>
      <c r="J28" s="477" t="str">
        <f>IF($B28="","",IFERROR(SUMIFS('Data Sorting'!$C:$C,'Data Sorting'!$A:$A,$B28,'Data Sorting'!$B:$B,TRIM(J$10)),0))</f>
        <v/>
      </c>
      <c r="K28" s="477" t="str">
        <f>IF($B28="","",IFERROR(SUMIFS('Data Sorting'!$C:$C,'Data Sorting'!$A:$A,$B28,'Data Sorting'!$B:$B,TRIM(K$10)),0))</f>
        <v/>
      </c>
      <c r="L28" s="477" t="str">
        <f>IF($B28="","",IFERROR(SUMIFS('Data Sorting'!$C:$C,'Data Sorting'!$A:$A,$B28,'Data Sorting'!$B:$B,TRIM(L$10)),0))</f>
        <v/>
      </c>
      <c r="M28" s="477" t="str">
        <f>IF($B28="","",IFERROR(SUMIFS('Data Sorting'!$C:$C,'Data Sorting'!$A:$A,$B28,'Data Sorting'!$B:$B,TRIM(M$10)),0))</f>
        <v/>
      </c>
      <c r="N28" s="477" t="str">
        <f>IF($B28="","",IFERROR(SUMIFS('Data Sorting'!$C:$C,'Data Sorting'!$A:$A,$B28,'Data Sorting'!$B:$B,TRIM(N$10)),0))</f>
        <v/>
      </c>
      <c r="O28" s="477" t="str">
        <f>IF($B28="","",IFERROR(SUMIFS('Data Sorting'!$C:$C,'Data Sorting'!$A:$A,$B28,'Data Sorting'!$B:$B,TRIM(O$10)),0))</f>
        <v/>
      </c>
      <c r="P28" s="477" t="str">
        <f>IF($B28="","",IFERROR(SUMIFS('Data Sorting'!$C:$C,'Data Sorting'!$A:$A,$B28,'Data Sorting'!$B:$B,TRIM(P$10)),0))</f>
        <v/>
      </c>
      <c r="Q28" s="477" t="str">
        <f>IF($B28="","",IFERROR(SUMIFS('Data Sorting'!$C:$C,'Data Sorting'!$A:$A,$B28,'Data Sorting'!$B:$B,TRIM(Q$10)),0))</f>
        <v/>
      </c>
      <c r="R28" s="480" t="str">
        <f t="shared" si="21"/>
        <v/>
      </c>
      <c r="S28" s="477" t="str">
        <f>IF($B28="","",IFERROR(SUMIFS('Data Sorting'!$C:$C,'Data Sorting'!$A:$A,$B28,'Data Sorting'!$B:$B,TRIM(S$10)),0))</f>
        <v/>
      </c>
      <c r="T28" s="477" t="str">
        <f>IF($B28="","",IFERROR(SUMIFS('Data Sorting'!$C:$C,'Data Sorting'!$A:$A,$B28,'Data Sorting'!$B:$B,TRIM(T$10)),0))</f>
        <v/>
      </c>
      <c r="U28" s="479" t="str">
        <f t="shared" si="22"/>
        <v/>
      </c>
    </row>
    <row r="29" spans="2:21" x14ac:dyDescent="0.25">
      <c r="B29" s="506" t="str">
        <f>IF('Manual Inputs'!D21&lt;&gt;"",'Manual Inputs'!D21,"")</f>
        <v/>
      </c>
      <c r="C29" s="477" t="str">
        <f>IF($B29="","",IFERROR(SUMIFS('Data Sorting'!$C:$C,'Data Sorting'!$A:$A,$B29,'Data Sorting'!$B:$B,TRIM(C$10)),0))</f>
        <v/>
      </c>
      <c r="D29" s="479" t="str">
        <f t="shared" si="19"/>
        <v/>
      </c>
      <c r="E29" s="477" t="str">
        <f>IF($B29="","",IFERROR(SUMIFS('Data Sorting'!$C:$C,'Data Sorting'!$A:$A,$B29,'Data Sorting'!$B:$B,TRIM(E$10)),0))</f>
        <v/>
      </c>
      <c r="F29" s="477" t="str">
        <f>IF($B29="","",IFERROR(SUMIFS('Data Sorting'!$C:$C,'Data Sorting'!$A:$A,$B29,'Data Sorting'!$B:$B,TRIM(F$10)),0))</f>
        <v/>
      </c>
      <c r="G29" s="477" t="str">
        <f>IF($B29="","",IFERROR(SUMIFS('Data Sorting'!$C:$C,'Data Sorting'!$A:$A,$B29,'Data Sorting'!$B:$B,TRIM(G$10)),0))</f>
        <v/>
      </c>
      <c r="H29" s="479" t="str">
        <f t="shared" si="20"/>
        <v/>
      </c>
      <c r="I29" s="477" t="str">
        <f>IF($B29="","",IFERROR(SUMIFS('Data Sorting'!$C:$C,'Data Sorting'!$A:$A,$B29,'Data Sorting'!$B:$B,TRIM(I$10)),0))</f>
        <v/>
      </c>
      <c r="J29" s="477" t="str">
        <f>IF($B29="","",IFERROR(SUMIFS('Data Sorting'!$C:$C,'Data Sorting'!$A:$A,$B29,'Data Sorting'!$B:$B,TRIM(J$10)),0))</f>
        <v/>
      </c>
      <c r="K29" s="477" t="str">
        <f>IF($B29="","",IFERROR(SUMIFS('Data Sorting'!$C:$C,'Data Sorting'!$A:$A,$B29,'Data Sorting'!$B:$B,TRIM(K$10)),0))</f>
        <v/>
      </c>
      <c r="L29" s="477" t="str">
        <f>IF($B29="","",IFERROR(SUMIFS('Data Sorting'!$C:$C,'Data Sorting'!$A:$A,$B29,'Data Sorting'!$B:$B,TRIM(L$10)),0))</f>
        <v/>
      </c>
      <c r="M29" s="477" t="str">
        <f>IF($B29="","",IFERROR(SUMIFS('Data Sorting'!$C:$C,'Data Sorting'!$A:$A,$B29,'Data Sorting'!$B:$B,TRIM(M$10)),0))</f>
        <v/>
      </c>
      <c r="N29" s="477" t="str">
        <f>IF($B29="","",IFERROR(SUMIFS('Data Sorting'!$C:$C,'Data Sorting'!$A:$A,$B29,'Data Sorting'!$B:$B,TRIM(N$10)),0))</f>
        <v/>
      </c>
      <c r="O29" s="477" t="str">
        <f>IF($B29="","",IFERROR(SUMIFS('Data Sorting'!$C:$C,'Data Sorting'!$A:$A,$B29,'Data Sorting'!$B:$B,TRIM(O$10)),0))</f>
        <v/>
      </c>
      <c r="P29" s="477" t="str">
        <f>IF($B29="","",IFERROR(SUMIFS('Data Sorting'!$C:$C,'Data Sorting'!$A:$A,$B29,'Data Sorting'!$B:$B,TRIM(P$10)),0))</f>
        <v/>
      </c>
      <c r="Q29" s="477" t="str">
        <f>IF($B29="","",IFERROR(SUMIFS('Data Sorting'!$C:$C,'Data Sorting'!$A:$A,$B29,'Data Sorting'!$B:$B,TRIM(Q$10)),0))</f>
        <v/>
      </c>
      <c r="R29" s="480" t="str">
        <f t="shared" si="21"/>
        <v/>
      </c>
      <c r="S29" s="477" t="str">
        <f>IF($B29="","",IFERROR(SUMIFS('Data Sorting'!$C:$C,'Data Sorting'!$A:$A,$B29,'Data Sorting'!$B:$B,TRIM(S$10)),0))</f>
        <v/>
      </c>
      <c r="T29" s="477" t="str">
        <f>IF($B29="","",IFERROR(SUMIFS('Data Sorting'!$C:$C,'Data Sorting'!$A:$A,$B29,'Data Sorting'!$B:$B,TRIM(T$10)),0))</f>
        <v/>
      </c>
      <c r="U29" s="479" t="str">
        <f t="shared" si="22"/>
        <v/>
      </c>
    </row>
    <row r="30" spans="2:21" x14ac:dyDescent="0.25">
      <c r="B30" s="506" t="str">
        <f>IF('Manual Inputs'!D22&lt;&gt;"",'Manual Inputs'!D22,"")</f>
        <v/>
      </c>
      <c r="C30" s="477" t="str">
        <f>IF($B30="","",IFERROR(SUMIFS('Data Sorting'!$C:$C,'Data Sorting'!$A:$A,$B30,'Data Sorting'!$B:$B,TRIM(C$10)),0))</f>
        <v/>
      </c>
      <c r="D30" s="479" t="str">
        <f t="shared" si="19"/>
        <v/>
      </c>
      <c r="E30" s="477" t="str">
        <f>IF($B30="","",IFERROR(SUMIFS('Data Sorting'!$C:$C,'Data Sorting'!$A:$A,$B30,'Data Sorting'!$B:$B,TRIM(E$10)),0))</f>
        <v/>
      </c>
      <c r="F30" s="477" t="str">
        <f>IF($B30="","",IFERROR(SUMIFS('Data Sorting'!$C:$C,'Data Sorting'!$A:$A,$B30,'Data Sorting'!$B:$B,TRIM(F$10)),0))</f>
        <v/>
      </c>
      <c r="G30" s="477" t="str">
        <f>IF($B30="","",IFERROR(SUMIFS('Data Sorting'!$C:$C,'Data Sorting'!$A:$A,$B30,'Data Sorting'!$B:$B,TRIM(G$10)),0))</f>
        <v/>
      </c>
      <c r="H30" s="479" t="str">
        <f t="shared" si="20"/>
        <v/>
      </c>
      <c r="I30" s="477" t="str">
        <f>IF($B30="","",IFERROR(SUMIFS('Data Sorting'!$C:$C,'Data Sorting'!$A:$A,$B30,'Data Sorting'!$B:$B,TRIM(I$10)),0))</f>
        <v/>
      </c>
      <c r="J30" s="477" t="str">
        <f>IF($B30="","",IFERROR(SUMIFS('Data Sorting'!$C:$C,'Data Sorting'!$A:$A,$B30,'Data Sorting'!$B:$B,TRIM(J$10)),0))</f>
        <v/>
      </c>
      <c r="K30" s="477" t="str">
        <f>IF($B30="","",IFERROR(SUMIFS('Data Sorting'!$C:$C,'Data Sorting'!$A:$A,$B30,'Data Sorting'!$B:$B,TRIM(K$10)),0))</f>
        <v/>
      </c>
      <c r="L30" s="477" t="str">
        <f>IF($B30="","",IFERROR(SUMIFS('Data Sorting'!$C:$C,'Data Sorting'!$A:$A,$B30,'Data Sorting'!$B:$B,TRIM(L$10)),0))</f>
        <v/>
      </c>
      <c r="M30" s="477" t="str">
        <f>IF($B30="","",IFERROR(SUMIFS('Data Sorting'!$C:$C,'Data Sorting'!$A:$A,$B30,'Data Sorting'!$B:$B,TRIM(M$10)),0))</f>
        <v/>
      </c>
      <c r="N30" s="477" t="str">
        <f>IF($B30="","",IFERROR(SUMIFS('Data Sorting'!$C:$C,'Data Sorting'!$A:$A,$B30,'Data Sorting'!$B:$B,TRIM(N$10)),0))</f>
        <v/>
      </c>
      <c r="O30" s="477" t="str">
        <f>IF($B30="","",IFERROR(SUMIFS('Data Sorting'!$C:$C,'Data Sorting'!$A:$A,$B30,'Data Sorting'!$B:$B,TRIM(O$10)),0))</f>
        <v/>
      </c>
      <c r="P30" s="477" t="str">
        <f>IF($B30="","",IFERROR(SUMIFS('Data Sorting'!$C:$C,'Data Sorting'!$A:$A,$B30,'Data Sorting'!$B:$B,TRIM(P$10)),0))</f>
        <v/>
      </c>
      <c r="Q30" s="477" t="str">
        <f>IF($B30="","",IFERROR(SUMIFS('Data Sorting'!$C:$C,'Data Sorting'!$A:$A,$B30,'Data Sorting'!$B:$B,TRIM(Q$10)),0))</f>
        <v/>
      </c>
      <c r="R30" s="480" t="str">
        <f t="shared" si="21"/>
        <v/>
      </c>
      <c r="S30" s="477" t="str">
        <f>IF($B30="","",IFERROR(SUMIFS('Data Sorting'!$C:$C,'Data Sorting'!$A:$A,$B30,'Data Sorting'!$B:$B,TRIM(S$10)),0))</f>
        <v/>
      </c>
      <c r="T30" s="477" t="str">
        <f>IF($B30="","",IFERROR(SUMIFS('Data Sorting'!$C:$C,'Data Sorting'!$A:$A,$B30,'Data Sorting'!$B:$B,TRIM(T$10)),0))</f>
        <v/>
      </c>
      <c r="U30" s="479" t="str">
        <f t="shared" si="22"/>
        <v/>
      </c>
    </row>
    <row r="31" spans="2:21" x14ac:dyDescent="0.25">
      <c r="B31" s="506" t="str">
        <f>IF('Manual Inputs'!D23&lt;&gt;"",'Manual Inputs'!D23,"")</f>
        <v/>
      </c>
      <c r="C31" s="477" t="str">
        <f>IF($B31="","",IFERROR(SUMIFS('Data Sorting'!$C:$C,'Data Sorting'!$A:$A,$B31,'Data Sorting'!$B:$B,TRIM(C$10)),0))</f>
        <v/>
      </c>
      <c r="D31" s="479" t="str">
        <f t="shared" si="19"/>
        <v/>
      </c>
      <c r="E31" s="477" t="str">
        <f>IF($B31="","",IFERROR(SUMIFS('Data Sorting'!$C:$C,'Data Sorting'!$A:$A,$B31,'Data Sorting'!$B:$B,TRIM(E$10)),0))</f>
        <v/>
      </c>
      <c r="F31" s="477" t="str">
        <f>IF($B31="","",IFERROR(SUMIFS('Data Sorting'!$C:$C,'Data Sorting'!$A:$A,$B31,'Data Sorting'!$B:$B,TRIM(F$10)),0))</f>
        <v/>
      </c>
      <c r="G31" s="477" t="str">
        <f>IF($B31="","",IFERROR(SUMIFS('Data Sorting'!$C:$C,'Data Sorting'!$A:$A,$B31,'Data Sorting'!$B:$B,TRIM(G$10)),0))</f>
        <v/>
      </c>
      <c r="H31" s="479" t="str">
        <f t="shared" si="20"/>
        <v/>
      </c>
      <c r="I31" s="477" t="str">
        <f>IF($B31="","",IFERROR(SUMIFS('Data Sorting'!$C:$C,'Data Sorting'!$A:$A,$B31,'Data Sorting'!$B:$B,TRIM(I$10)),0))</f>
        <v/>
      </c>
      <c r="J31" s="477" t="str">
        <f>IF($B31="","",IFERROR(SUMIFS('Data Sorting'!$C:$C,'Data Sorting'!$A:$A,$B31,'Data Sorting'!$B:$B,TRIM(J$10)),0))</f>
        <v/>
      </c>
      <c r="K31" s="477" t="str">
        <f>IF($B31="","",IFERROR(SUMIFS('Data Sorting'!$C:$C,'Data Sorting'!$A:$A,$B31,'Data Sorting'!$B:$B,TRIM(K$10)),0))</f>
        <v/>
      </c>
      <c r="L31" s="477" t="str">
        <f>IF($B31="","",IFERROR(SUMIFS('Data Sorting'!$C:$C,'Data Sorting'!$A:$A,$B31,'Data Sorting'!$B:$B,TRIM(L$10)),0))</f>
        <v/>
      </c>
      <c r="M31" s="477" t="str">
        <f>IF($B31="","",IFERROR(SUMIFS('Data Sorting'!$C:$C,'Data Sorting'!$A:$A,$B31,'Data Sorting'!$B:$B,TRIM(M$10)),0))</f>
        <v/>
      </c>
      <c r="N31" s="477" t="str">
        <f>IF($B31="","",IFERROR(SUMIFS('Data Sorting'!$C:$C,'Data Sorting'!$A:$A,$B31,'Data Sorting'!$B:$B,TRIM(N$10)),0))</f>
        <v/>
      </c>
      <c r="O31" s="477" t="str">
        <f>IF($B31="","",IFERROR(SUMIFS('Data Sorting'!$C:$C,'Data Sorting'!$A:$A,$B31,'Data Sorting'!$B:$B,TRIM(O$10)),0))</f>
        <v/>
      </c>
      <c r="P31" s="477" t="str">
        <f>IF($B31="","",IFERROR(SUMIFS('Data Sorting'!$C:$C,'Data Sorting'!$A:$A,$B31,'Data Sorting'!$B:$B,TRIM(P$10)),0))</f>
        <v/>
      </c>
      <c r="Q31" s="477" t="str">
        <f>IF($B31="","",IFERROR(SUMIFS('Data Sorting'!$C:$C,'Data Sorting'!$A:$A,$B31,'Data Sorting'!$B:$B,TRIM(Q$10)),0))</f>
        <v/>
      </c>
      <c r="R31" s="480" t="str">
        <f t="shared" si="21"/>
        <v/>
      </c>
      <c r="S31" s="477" t="str">
        <f>IF($B31="","",IFERROR(SUMIFS('Data Sorting'!$C:$C,'Data Sorting'!$A:$A,$B31,'Data Sorting'!$B:$B,TRIM(S$10)),0))</f>
        <v/>
      </c>
      <c r="T31" s="477" t="str">
        <f>IF($B31="","",IFERROR(SUMIFS('Data Sorting'!$C:$C,'Data Sorting'!$A:$A,$B31,'Data Sorting'!$B:$B,TRIM(T$10)),0))</f>
        <v/>
      </c>
      <c r="U31" s="479" t="str">
        <f t="shared" si="22"/>
        <v/>
      </c>
    </row>
    <row r="32" spans="2:21" x14ac:dyDescent="0.25">
      <c r="B32" s="506" t="str">
        <f>IF('Manual Inputs'!D24&lt;&gt;"",'Manual Inputs'!D24,"")</f>
        <v/>
      </c>
      <c r="C32" s="477" t="str">
        <f>IF($B32="","",IFERROR(SUMIFS('Data Sorting'!$C:$C,'Data Sorting'!$A:$A,$B32,'Data Sorting'!$B:$B,TRIM(C$10)),0))</f>
        <v/>
      </c>
      <c r="D32" s="479" t="str">
        <f t="shared" si="19"/>
        <v/>
      </c>
      <c r="E32" s="477" t="str">
        <f>IF($B32="","",IFERROR(SUMIFS('Data Sorting'!$C:$C,'Data Sorting'!$A:$A,$B32,'Data Sorting'!$B:$B,TRIM(E$10)),0))</f>
        <v/>
      </c>
      <c r="F32" s="477" t="str">
        <f>IF($B32="","",IFERROR(SUMIFS('Data Sorting'!$C:$C,'Data Sorting'!$A:$A,$B32,'Data Sorting'!$B:$B,TRIM(F$10)),0))</f>
        <v/>
      </c>
      <c r="G32" s="477" t="str">
        <f>IF($B32="","",IFERROR(SUMIFS('Data Sorting'!$C:$C,'Data Sorting'!$A:$A,$B32,'Data Sorting'!$B:$B,TRIM(G$10)),0))</f>
        <v/>
      </c>
      <c r="H32" s="479" t="str">
        <f t="shared" si="20"/>
        <v/>
      </c>
      <c r="I32" s="477" t="str">
        <f>IF($B32="","",IFERROR(SUMIFS('Data Sorting'!$C:$C,'Data Sorting'!$A:$A,$B32,'Data Sorting'!$B:$B,TRIM(I$10)),0))</f>
        <v/>
      </c>
      <c r="J32" s="477" t="str">
        <f>IF($B32="","",IFERROR(SUMIFS('Data Sorting'!$C:$C,'Data Sorting'!$A:$A,$B32,'Data Sorting'!$B:$B,TRIM(J$10)),0))</f>
        <v/>
      </c>
      <c r="K32" s="477" t="str">
        <f>IF($B32="","",IFERROR(SUMIFS('Data Sorting'!$C:$C,'Data Sorting'!$A:$A,$B32,'Data Sorting'!$B:$B,TRIM(K$10)),0))</f>
        <v/>
      </c>
      <c r="L32" s="477" t="str">
        <f>IF($B32="","",IFERROR(SUMIFS('Data Sorting'!$C:$C,'Data Sorting'!$A:$A,$B32,'Data Sorting'!$B:$B,TRIM(L$10)),0))</f>
        <v/>
      </c>
      <c r="M32" s="477" t="str">
        <f>IF($B32="","",IFERROR(SUMIFS('Data Sorting'!$C:$C,'Data Sorting'!$A:$A,$B32,'Data Sorting'!$B:$B,TRIM(M$10)),0))</f>
        <v/>
      </c>
      <c r="N32" s="477" t="str">
        <f>IF($B32="","",IFERROR(SUMIFS('Data Sorting'!$C:$C,'Data Sorting'!$A:$A,$B32,'Data Sorting'!$B:$B,TRIM(N$10)),0))</f>
        <v/>
      </c>
      <c r="O32" s="477" t="str">
        <f>IF($B32="","",IFERROR(SUMIFS('Data Sorting'!$C:$C,'Data Sorting'!$A:$A,$B32,'Data Sorting'!$B:$B,TRIM(O$10)),0))</f>
        <v/>
      </c>
      <c r="P32" s="477" t="str">
        <f>IF($B32="","",IFERROR(SUMIFS('Data Sorting'!$C:$C,'Data Sorting'!$A:$A,$B32,'Data Sorting'!$B:$B,TRIM(P$10)),0))</f>
        <v/>
      </c>
      <c r="Q32" s="477" t="str">
        <f>IF($B32="","",IFERROR(SUMIFS('Data Sorting'!$C:$C,'Data Sorting'!$A:$A,$B32,'Data Sorting'!$B:$B,TRIM(Q$10)),0))</f>
        <v/>
      </c>
      <c r="R32" s="480" t="str">
        <f t="shared" si="21"/>
        <v/>
      </c>
      <c r="S32" s="477" t="str">
        <f>IF($B32="","",IFERROR(SUMIFS('Data Sorting'!$C:$C,'Data Sorting'!$A:$A,$B32,'Data Sorting'!$B:$B,TRIM(S$10)),0))</f>
        <v/>
      </c>
      <c r="T32" s="477" t="str">
        <f>IF($B32="","",IFERROR(SUMIFS('Data Sorting'!$C:$C,'Data Sorting'!$A:$A,$B32,'Data Sorting'!$B:$B,TRIM(T$10)),0))</f>
        <v/>
      </c>
      <c r="U32" s="479" t="str">
        <f t="shared" si="22"/>
        <v/>
      </c>
    </row>
    <row r="33" spans="2:21" x14ac:dyDescent="0.25">
      <c r="B33" s="506" t="str">
        <f>IF('Manual Inputs'!D25&lt;&gt;"",'Manual Inputs'!D25,"")</f>
        <v/>
      </c>
      <c r="C33" s="477" t="str">
        <f>IF($B33="","",IFERROR(SUMIFS('Data Sorting'!$C:$C,'Data Sorting'!$A:$A,$B33,'Data Sorting'!$B:$B,TRIM(C$10)),0))</f>
        <v/>
      </c>
      <c r="D33" s="479" t="str">
        <f t="shared" si="19"/>
        <v/>
      </c>
      <c r="E33" s="477" t="str">
        <f>IF($B33="","",IFERROR(SUMIFS('Data Sorting'!$C:$C,'Data Sorting'!$A:$A,$B33,'Data Sorting'!$B:$B,TRIM(E$10)),0))</f>
        <v/>
      </c>
      <c r="F33" s="477" t="str">
        <f>IF($B33="","",IFERROR(SUMIFS('Data Sorting'!$C:$C,'Data Sorting'!$A:$A,$B33,'Data Sorting'!$B:$B,TRIM(F$10)),0))</f>
        <v/>
      </c>
      <c r="G33" s="477" t="str">
        <f>IF($B33="","",IFERROR(SUMIFS('Data Sorting'!$C:$C,'Data Sorting'!$A:$A,$B33,'Data Sorting'!$B:$B,TRIM(G$10)),0))</f>
        <v/>
      </c>
      <c r="H33" s="479" t="str">
        <f t="shared" si="20"/>
        <v/>
      </c>
      <c r="I33" s="477" t="str">
        <f>IF($B33="","",IFERROR(SUMIFS('Data Sorting'!$C:$C,'Data Sorting'!$A:$A,$B33,'Data Sorting'!$B:$B,TRIM(I$10)),0))</f>
        <v/>
      </c>
      <c r="J33" s="477" t="str">
        <f>IF($B33="","",IFERROR(SUMIFS('Data Sorting'!$C:$C,'Data Sorting'!$A:$A,$B33,'Data Sorting'!$B:$B,TRIM(J$10)),0))</f>
        <v/>
      </c>
      <c r="K33" s="477" t="str">
        <f>IF($B33="","",IFERROR(SUMIFS('Data Sorting'!$C:$C,'Data Sorting'!$A:$A,$B33,'Data Sorting'!$B:$B,TRIM(K$10)),0))</f>
        <v/>
      </c>
      <c r="L33" s="477" t="str">
        <f>IF($B33="","",IFERROR(SUMIFS('Data Sorting'!$C:$C,'Data Sorting'!$A:$A,$B33,'Data Sorting'!$B:$B,TRIM(L$10)),0))</f>
        <v/>
      </c>
      <c r="M33" s="477" t="str">
        <f>IF($B33="","",IFERROR(SUMIFS('Data Sorting'!$C:$C,'Data Sorting'!$A:$A,$B33,'Data Sorting'!$B:$B,TRIM(M$10)),0))</f>
        <v/>
      </c>
      <c r="N33" s="477" t="str">
        <f>IF($B33="","",IFERROR(SUMIFS('Data Sorting'!$C:$C,'Data Sorting'!$A:$A,$B33,'Data Sorting'!$B:$B,TRIM(N$10)),0))</f>
        <v/>
      </c>
      <c r="O33" s="477" t="str">
        <f>IF($B33="","",IFERROR(SUMIFS('Data Sorting'!$C:$C,'Data Sorting'!$A:$A,$B33,'Data Sorting'!$B:$B,TRIM(O$10)),0))</f>
        <v/>
      </c>
      <c r="P33" s="477" t="str">
        <f>IF($B33="","",IFERROR(SUMIFS('Data Sorting'!$C:$C,'Data Sorting'!$A:$A,$B33,'Data Sorting'!$B:$B,TRIM(P$10)),0))</f>
        <v/>
      </c>
      <c r="Q33" s="477" t="str">
        <f>IF($B33="","",IFERROR(SUMIFS('Data Sorting'!$C:$C,'Data Sorting'!$A:$A,$B33,'Data Sorting'!$B:$B,TRIM(Q$10)),0))</f>
        <v/>
      </c>
      <c r="R33" s="480" t="str">
        <f t="shared" si="21"/>
        <v/>
      </c>
      <c r="S33" s="477" t="str">
        <f>IF($B33="","",IFERROR(SUMIFS('Data Sorting'!$C:$C,'Data Sorting'!$A:$A,$B33,'Data Sorting'!$B:$B,TRIM(S$10)),0))</f>
        <v/>
      </c>
      <c r="T33" s="477" t="str">
        <f>IF($B33="","",IFERROR(SUMIFS('Data Sorting'!$C:$C,'Data Sorting'!$A:$A,$B33,'Data Sorting'!$B:$B,TRIM(T$10)),0))</f>
        <v/>
      </c>
      <c r="U33" s="479" t="str">
        <f t="shared" si="22"/>
        <v/>
      </c>
    </row>
    <row r="34" spans="2:21" x14ac:dyDescent="0.25">
      <c r="B34" s="506" t="str">
        <f>IF('Manual Inputs'!D26&lt;&gt;"",'Manual Inputs'!D26,"")</f>
        <v/>
      </c>
      <c r="C34" s="477" t="str">
        <f>IF($B34="","",IFERROR(SUMIFS('Data Sorting'!$C:$C,'Data Sorting'!$A:$A,$B34,'Data Sorting'!$B:$B,TRIM(C$10)),0))</f>
        <v/>
      </c>
      <c r="D34" s="479" t="str">
        <f t="shared" si="19"/>
        <v/>
      </c>
      <c r="E34" s="477" t="str">
        <f>IF($B34="","",IFERROR(SUMIFS('Data Sorting'!$C:$C,'Data Sorting'!$A:$A,$B34,'Data Sorting'!$B:$B,TRIM(E$10)),0))</f>
        <v/>
      </c>
      <c r="F34" s="477" t="str">
        <f>IF($B34="","",IFERROR(SUMIFS('Data Sorting'!$C:$C,'Data Sorting'!$A:$A,$B34,'Data Sorting'!$B:$B,TRIM(F$10)),0))</f>
        <v/>
      </c>
      <c r="G34" s="477" t="str">
        <f>IF($B34="","",IFERROR(SUMIFS('Data Sorting'!$C:$C,'Data Sorting'!$A:$A,$B34,'Data Sorting'!$B:$B,TRIM(G$10)),0))</f>
        <v/>
      </c>
      <c r="H34" s="479" t="str">
        <f t="shared" si="20"/>
        <v/>
      </c>
      <c r="I34" s="477" t="str">
        <f>IF($B34="","",IFERROR(SUMIFS('Data Sorting'!$C:$C,'Data Sorting'!$A:$A,$B34,'Data Sorting'!$B:$B,TRIM(I$10)),0))</f>
        <v/>
      </c>
      <c r="J34" s="477" t="str">
        <f>IF($B34="","",IFERROR(SUMIFS('Data Sorting'!$C:$C,'Data Sorting'!$A:$A,$B34,'Data Sorting'!$B:$B,TRIM(J$10)),0))</f>
        <v/>
      </c>
      <c r="K34" s="477" t="str">
        <f>IF($B34="","",IFERROR(SUMIFS('Data Sorting'!$C:$C,'Data Sorting'!$A:$A,$B34,'Data Sorting'!$B:$B,TRIM(K$10)),0))</f>
        <v/>
      </c>
      <c r="L34" s="477" t="str">
        <f>IF($B34="","",IFERROR(SUMIFS('Data Sorting'!$C:$C,'Data Sorting'!$A:$A,$B34,'Data Sorting'!$B:$B,TRIM(L$10)),0))</f>
        <v/>
      </c>
      <c r="M34" s="477" t="str">
        <f>IF($B34="","",IFERROR(SUMIFS('Data Sorting'!$C:$C,'Data Sorting'!$A:$A,$B34,'Data Sorting'!$B:$B,TRIM(M$10)),0))</f>
        <v/>
      </c>
      <c r="N34" s="477" t="str">
        <f>IF($B34="","",IFERROR(SUMIFS('Data Sorting'!$C:$C,'Data Sorting'!$A:$A,$B34,'Data Sorting'!$B:$B,TRIM(N$10)),0))</f>
        <v/>
      </c>
      <c r="O34" s="477" t="str">
        <f>IF($B34="","",IFERROR(SUMIFS('Data Sorting'!$C:$C,'Data Sorting'!$A:$A,$B34,'Data Sorting'!$B:$B,TRIM(O$10)),0))</f>
        <v/>
      </c>
      <c r="P34" s="477" t="str">
        <f>IF($B34="","",IFERROR(SUMIFS('Data Sorting'!$C:$C,'Data Sorting'!$A:$A,$B34,'Data Sorting'!$B:$B,TRIM(P$10)),0))</f>
        <v/>
      </c>
      <c r="Q34" s="477" t="str">
        <f>IF($B34="","",IFERROR(SUMIFS('Data Sorting'!$C:$C,'Data Sorting'!$A:$A,$B34,'Data Sorting'!$B:$B,TRIM(Q$10)),0))</f>
        <v/>
      </c>
      <c r="R34" s="480" t="str">
        <f t="shared" si="21"/>
        <v/>
      </c>
      <c r="S34" s="477" t="str">
        <f>IF($B34="","",IFERROR(SUMIFS('Data Sorting'!$C:$C,'Data Sorting'!$A:$A,$B34,'Data Sorting'!$B:$B,TRIM(S$10)),0))</f>
        <v/>
      </c>
      <c r="T34" s="477" t="str">
        <f>IF($B34="","",IFERROR(SUMIFS('Data Sorting'!$C:$C,'Data Sorting'!$A:$A,$B34,'Data Sorting'!$B:$B,TRIM(T$10)),0))</f>
        <v/>
      </c>
      <c r="U34" s="479" t="str">
        <f t="shared" si="22"/>
        <v/>
      </c>
    </row>
    <row r="35" spans="2:21" x14ac:dyDescent="0.25">
      <c r="B35" s="506" t="str">
        <f>IF('Manual Inputs'!D27&lt;&gt;"",'Manual Inputs'!D27,"")</f>
        <v/>
      </c>
      <c r="C35" s="477" t="str">
        <f>IF($B35="","",IFERROR(SUMIFS('Data Sorting'!$C:$C,'Data Sorting'!$A:$A,$B35,'Data Sorting'!$B:$B,TRIM(C$10)),0))</f>
        <v/>
      </c>
      <c r="D35" s="479" t="str">
        <f t="shared" si="19"/>
        <v/>
      </c>
      <c r="E35" s="477" t="str">
        <f>IF($B35="","",IFERROR(SUMIFS('Data Sorting'!$C:$C,'Data Sorting'!$A:$A,$B35,'Data Sorting'!$B:$B,TRIM(E$10)),0))</f>
        <v/>
      </c>
      <c r="F35" s="477" t="str">
        <f>IF($B35="","",IFERROR(SUMIFS('Data Sorting'!$C:$C,'Data Sorting'!$A:$A,$B35,'Data Sorting'!$B:$B,TRIM(F$10)),0))</f>
        <v/>
      </c>
      <c r="G35" s="477" t="str">
        <f>IF($B35="","",IFERROR(SUMIFS('Data Sorting'!$C:$C,'Data Sorting'!$A:$A,$B35,'Data Sorting'!$B:$B,TRIM(G$10)),0))</f>
        <v/>
      </c>
      <c r="H35" s="479" t="str">
        <f t="shared" si="20"/>
        <v/>
      </c>
      <c r="I35" s="477" t="str">
        <f>IF($B35="","",IFERROR(SUMIFS('Data Sorting'!$C:$C,'Data Sorting'!$A:$A,$B35,'Data Sorting'!$B:$B,TRIM(I$10)),0))</f>
        <v/>
      </c>
      <c r="J35" s="477" t="str">
        <f>IF($B35="","",IFERROR(SUMIFS('Data Sorting'!$C:$C,'Data Sorting'!$A:$A,$B35,'Data Sorting'!$B:$B,TRIM(J$10)),0))</f>
        <v/>
      </c>
      <c r="K35" s="477" t="str">
        <f>IF($B35="","",IFERROR(SUMIFS('Data Sorting'!$C:$C,'Data Sorting'!$A:$A,$B35,'Data Sorting'!$B:$B,TRIM(K$10)),0))</f>
        <v/>
      </c>
      <c r="L35" s="477" t="str">
        <f>IF($B35="","",IFERROR(SUMIFS('Data Sorting'!$C:$C,'Data Sorting'!$A:$A,$B35,'Data Sorting'!$B:$B,TRIM(L$10)),0))</f>
        <v/>
      </c>
      <c r="M35" s="477" t="str">
        <f>IF($B35="","",IFERROR(SUMIFS('Data Sorting'!$C:$C,'Data Sorting'!$A:$A,$B35,'Data Sorting'!$B:$B,TRIM(M$10)),0))</f>
        <v/>
      </c>
      <c r="N35" s="477" t="str">
        <f>IF($B35="","",IFERROR(SUMIFS('Data Sorting'!$C:$C,'Data Sorting'!$A:$A,$B35,'Data Sorting'!$B:$B,TRIM(N$10)),0))</f>
        <v/>
      </c>
      <c r="O35" s="477" t="str">
        <f>IF($B35="","",IFERROR(SUMIFS('Data Sorting'!$C:$C,'Data Sorting'!$A:$A,$B35,'Data Sorting'!$B:$B,TRIM(O$10)),0))</f>
        <v/>
      </c>
      <c r="P35" s="477" t="str">
        <f>IF($B35="","",IFERROR(SUMIFS('Data Sorting'!$C:$C,'Data Sorting'!$A:$A,$B35,'Data Sorting'!$B:$B,TRIM(P$10)),0))</f>
        <v/>
      </c>
      <c r="Q35" s="477" t="str">
        <f>IF($B35="","",IFERROR(SUMIFS('Data Sorting'!$C:$C,'Data Sorting'!$A:$A,$B35,'Data Sorting'!$B:$B,TRIM(Q$10)),0))</f>
        <v/>
      </c>
      <c r="R35" s="480" t="str">
        <f t="shared" si="21"/>
        <v/>
      </c>
      <c r="S35" s="477" t="str">
        <f>IF($B35="","",IFERROR(SUMIFS('Data Sorting'!$C:$C,'Data Sorting'!$A:$A,$B35,'Data Sorting'!$B:$B,TRIM(S$10)),0))</f>
        <v/>
      </c>
      <c r="T35" s="477" t="str">
        <f>IF($B35="","",IFERROR(SUMIFS('Data Sorting'!$C:$C,'Data Sorting'!$A:$A,$B35,'Data Sorting'!$B:$B,TRIM(T$10)),0))</f>
        <v/>
      </c>
      <c r="U35" s="479" t="str">
        <f t="shared" si="22"/>
        <v/>
      </c>
    </row>
    <row r="36" spans="2:21" x14ac:dyDescent="0.25">
      <c r="B36" s="506" t="str">
        <f>IF('Manual Inputs'!D28&lt;&gt;"",'Manual Inputs'!D28,"")</f>
        <v/>
      </c>
      <c r="C36" s="477" t="str">
        <f>IF($B36="","",IFERROR(SUMIFS('Data Sorting'!$C:$C,'Data Sorting'!$A:$A,$B36,'Data Sorting'!$B:$B,TRIM(C$10)),0))</f>
        <v/>
      </c>
      <c r="D36" s="479" t="str">
        <f t="shared" si="19"/>
        <v/>
      </c>
      <c r="E36" s="477" t="str">
        <f>IF($B36="","",IFERROR(SUMIFS('Data Sorting'!$C:$C,'Data Sorting'!$A:$A,$B36,'Data Sorting'!$B:$B,TRIM(E$10)),0))</f>
        <v/>
      </c>
      <c r="F36" s="477" t="str">
        <f>IF($B36="","",IFERROR(SUMIFS('Data Sorting'!$C:$C,'Data Sorting'!$A:$A,$B36,'Data Sorting'!$B:$B,TRIM(F$10)),0))</f>
        <v/>
      </c>
      <c r="G36" s="477" t="str">
        <f>IF($B36="","",IFERROR(SUMIFS('Data Sorting'!$C:$C,'Data Sorting'!$A:$A,$B36,'Data Sorting'!$B:$B,TRIM(G$10)),0))</f>
        <v/>
      </c>
      <c r="H36" s="479" t="str">
        <f>IF($B36="","",SUM(E36:G36))</f>
        <v/>
      </c>
      <c r="I36" s="477" t="str">
        <f>IF($B36="","",IFERROR(SUMIFS('Data Sorting'!$C:$C,'Data Sorting'!$A:$A,$B36,'Data Sorting'!$B:$B,TRIM(I$10)),0))</f>
        <v/>
      </c>
      <c r="J36" s="477" t="str">
        <f>IF($B36="","",IFERROR(SUMIFS('Data Sorting'!$C:$C,'Data Sorting'!$A:$A,$B36,'Data Sorting'!$B:$B,TRIM(J$10)),0))</f>
        <v/>
      </c>
      <c r="K36" s="477" t="str">
        <f>IF($B36="","",IFERROR(SUMIFS('Data Sorting'!$C:$C,'Data Sorting'!$A:$A,$B36,'Data Sorting'!$B:$B,TRIM(K$10)),0))</f>
        <v/>
      </c>
      <c r="L36" s="477" t="str">
        <f>IF($B36="","",IFERROR(SUMIFS('Data Sorting'!$C:$C,'Data Sorting'!$A:$A,$B36,'Data Sorting'!$B:$B,TRIM(L$10)),0))</f>
        <v/>
      </c>
      <c r="M36" s="477" t="str">
        <f>IF($B36="","",IFERROR(SUMIFS('Data Sorting'!$C:$C,'Data Sorting'!$A:$A,$B36,'Data Sorting'!$B:$B,TRIM(M$10)),0))</f>
        <v/>
      </c>
      <c r="N36" s="477" t="str">
        <f>IF($B36="","",IFERROR(SUMIFS('Data Sorting'!$C:$C,'Data Sorting'!$A:$A,$B36,'Data Sorting'!$B:$B,TRIM(N$10)),0))</f>
        <v/>
      </c>
      <c r="O36" s="477" t="str">
        <f>IF($B36="","",IFERROR(SUMIFS('Data Sorting'!$C:$C,'Data Sorting'!$A:$A,$B36,'Data Sorting'!$B:$B,TRIM(O$10)),0))</f>
        <v/>
      </c>
      <c r="P36" s="477" t="str">
        <f>IF($B36="","",IFERROR(SUMIFS('Data Sorting'!$C:$C,'Data Sorting'!$A:$A,$B36,'Data Sorting'!$B:$B,TRIM(P$10)),0))</f>
        <v/>
      </c>
      <c r="Q36" s="477" t="str">
        <f>IF($B36="","",IFERROR(SUMIFS('Data Sorting'!$C:$C,'Data Sorting'!$A:$A,$B36,'Data Sorting'!$B:$B,TRIM(Q$10)),0))</f>
        <v/>
      </c>
      <c r="R36" s="480" t="str">
        <f>IF($B36="","",SUM(M36:Q36))</f>
        <v/>
      </c>
      <c r="S36" s="477" t="str">
        <f>IF($B36="","",IFERROR(SUMIFS('Data Sorting'!$C:$C,'Data Sorting'!$A:$A,$B36,'Data Sorting'!$B:$B,TRIM(S$10)),0))</f>
        <v/>
      </c>
      <c r="T36" s="477" t="str">
        <f>IF($B36="","",IFERROR(SUMIFS('Data Sorting'!$C:$C,'Data Sorting'!$A:$A,$B36,'Data Sorting'!$B:$B,TRIM(T$10)),0))</f>
        <v/>
      </c>
      <c r="U36" s="479" t="str">
        <f>IF($B36="","",SUM(S36:T36))</f>
        <v/>
      </c>
    </row>
    <row r="37" spans="2:21" x14ac:dyDescent="0.25">
      <c r="B37" s="506" t="str">
        <f>IF('Manual Inputs'!D29&lt;&gt;"",'Manual Inputs'!D29,"")</f>
        <v/>
      </c>
      <c r="C37" s="477" t="str">
        <f>IF($B37="","",IFERROR(SUMIFS('Data Sorting'!$C:$C,'Data Sorting'!$A:$A,$B37,'Data Sorting'!$B:$B,TRIM(C$10)),0))</f>
        <v/>
      </c>
      <c r="D37" s="479" t="str">
        <f t="shared" si="19"/>
        <v/>
      </c>
      <c r="E37" s="477" t="str">
        <f>IF($B37="","",IFERROR(SUMIFS('Data Sorting'!$C:$C,'Data Sorting'!$A:$A,$B37,'Data Sorting'!$B:$B,TRIM(E$10)),0))</f>
        <v/>
      </c>
      <c r="F37" s="477" t="str">
        <f>IF($B37="","",IFERROR(SUMIFS('Data Sorting'!$C:$C,'Data Sorting'!$A:$A,$B37,'Data Sorting'!$B:$B,TRIM(F$10)),0))</f>
        <v/>
      </c>
      <c r="G37" s="477" t="str">
        <f>IF($B37="","",IFERROR(SUMIFS('Data Sorting'!$C:$C,'Data Sorting'!$A:$A,$B37,'Data Sorting'!$B:$B,TRIM(G$10)),0))</f>
        <v/>
      </c>
      <c r="H37" s="479" t="str">
        <f t="shared" ref="H37:H61" si="23">IF($B37="","",SUM(E37:G37))</f>
        <v/>
      </c>
      <c r="I37" s="477" t="str">
        <f>IF($B37="","",IFERROR(SUMIFS('Data Sorting'!$C:$C,'Data Sorting'!$A:$A,$B37,'Data Sorting'!$B:$B,TRIM(I$10)),0))</f>
        <v/>
      </c>
      <c r="J37" s="477" t="str">
        <f>IF($B37="","",IFERROR(SUMIFS('Data Sorting'!$C:$C,'Data Sorting'!$A:$A,$B37,'Data Sorting'!$B:$B,TRIM(J$10)),0))</f>
        <v/>
      </c>
      <c r="K37" s="477" t="str">
        <f>IF($B37="","",IFERROR(SUMIFS('Data Sorting'!$C:$C,'Data Sorting'!$A:$A,$B37,'Data Sorting'!$B:$B,TRIM(K$10)),0))</f>
        <v/>
      </c>
      <c r="L37" s="477" t="str">
        <f>IF($B37="","",IFERROR(SUMIFS('Data Sorting'!$C:$C,'Data Sorting'!$A:$A,$B37,'Data Sorting'!$B:$B,TRIM(L$10)),0))</f>
        <v/>
      </c>
      <c r="M37" s="477" t="str">
        <f>IF($B37="","",IFERROR(SUMIFS('Data Sorting'!$C:$C,'Data Sorting'!$A:$A,$B37,'Data Sorting'!$B:$B,TRIM(M$10)),0))</f>
        <v/>
      </c>
      <c r="N37" s="477" t="str">
        <f>IF($B37="","",IFERROR(SUMIFS('Data Sorting'!$C:$C,'Data Sorting'!$A:$A,$B37,'Data Sorting'!$B:$B,TRIM(N$10)),0))</f>
        <v/>
      </c>
      <c r="O37" s="477" t="str">
        <f>IF($B37="","",IFERROR(SUMIFS('Data Sorting'!$C:$C,'Data Sorting'!$A:$A,$B37,'Data Sorting'!$B:$B,TRIM(O$10)),0))</f>
        <v/>
      </c>
      <c r="P37" s="477" t="str">
        <f>IF($B37="","",IFERROR(SUMIFS('Data Sorting'!$C:$C,'Data Sorting'!$A:$A,$B37,'Data Sorting'!$B:$B,TRIM(P$10)),0))</f>
        <v/>
      </c>
      <c r="Q37" s="477" t="str">
        <f>IF($B37="","",IFERROR(SUMIFS('Data Sorting'!$C:$C,'Data Sorting'!$A:$A,$B37,'Data Sorting'!$B:$B,TRIM(Q$10)),0))</f>
        <v/>
      </c>
      <c r="R37" s="480" t="str">
        <f t="shared" ref="R37:R61" si="24">IF($B37="","",SUM(M37:Q37))</f>
        <v/>
      </c>
      <c r="S37" s="477" t="str">
        <f>IF($B37="","",IFERROR(SUMIFS('Data Sorting'!$C:$C,'Data Sorting'!$A:$A,$B37,'Data Sorting'!$B:$B,TRIM(S$10)),0))</f>
        <v/>
      </c>
      <c r="T37" s="477" t="str">
        <f>IF($B37="","",IFERROR(SUMIFS('Data Sorting'!$C:$C,'Data Sorting'!$A:$A,$B37,'Data Sorting'!$B:$B,TRIM(T$10)),0))</f>
        <v/>
      </c>
      <c r="U37" s="479" t="str">
        <f t="shared" ref="U37:U61" si="25">IF($B37="","",SUM(S37:T37))</f>
        <v/>
      </c>
    </row>
    <row r="38" spans="2:21" x14ac:dyDescent="0.25">
      <c r="B38" s="506" t="str">
        <f>IF('Manual Inputs'!D30&lt;&gt;"",'Manual Inputs'!D30,"")</f>
        <v/>
      </c>
      <c r="C38" s="477" t="str">
        <f>IF($B38="","",IFERROR(SUMIFS('Data Sorting'!$C:$C,'Data Sorting'!$A:$A,$B38,'Data Sorting'!$B:$B,TRIM(C$10)),0))</f>
        <v/>
      </c>
      <c r="D38" s="479" t="str">
        <f t="shared" si="19"/>
        <v/>
      </c>
      <c r="E38" s="477" t="str">
        <f>IF($B38="","",IFERROR(SUMIFS('Data Sorting'!$C:$C,'Data Sorting'!$A:$A,$B38,'Data Sorting'!$B:$B,TRIM(E$10)),0))</f>
        <v/>
      </c>
      <c r="F38" s="477" t="str">
        <f>IF($B38="","",IFERROR(SUMIFS('Data Sorting'!$C:$C,'Data Sorting'!$A:$A,$B38,'Data Sorting'!$B:$B,TRIM(F$10)),0))</f>
        <v/>
      </c>
      <c r="G38" s="477" t="str">
        <f>IF($B38="","",IFERROR(SUMIFS('Data Sorting'!$C:$C,'Data Sorting'!$A:$A,$B38,'Data Sorting'!$B:$B,TRIM(G$10)),0))</f>
        <v/>
      </c>
      <c r="H38" s="479" t="str">
        <f t="shared" si="23"/>
        <v/>
      </c>
      <c r="I38" s="477" t="str">
        <f>IF($B38="","",IFERROR(SUMIFS('Data Sorting'!$C:$C,'Data Sorting'!$A:$A,$B38,'Data Sorting'!$B:$B,TRIM(I$10)),0))</f>
        <v/>
      </c>
      <c r="J38" s="477" t="str">
        <f>IF($B38="","",IFERROR(SUMIFS('Data Sorting'!$C:$C,'Data Sorting'!$A:$A,$B38,'Data Sorting'!$B:$B,TRIM(J$10)),0))</f>
        <v/>
      </c>
      <c r="K38" s="477" t="str">
        <f>IF($B38="","",IFERROR(SUMIFS('Data Sorting'!$C:$C,'Data Sorting'!$A:$A,$B38,'Data Sorting'!$B:$B,TRIM(K$10)),0))</f>
        <v/>
      </c>
      <c r="L38" s="477" t="str">
        <f>IF($B38="","",IFERROR(SUMIFS('Data Sorting'!$C:$C,'Data Sorting'!$A:$A,$B38,'Data Sorting'!$B:$B,TRIM(L$10)),0))</f>
        <v/>
      </c>
      <c r="M38" s="477" t="str">
        <f>IF($B38="","",IFERROR(SUMIFS('Data Sorting'!$C:$C,'Data Sorting'!$A:$A,$B38,'Data Sorting'!$B:$B,TRIM(M$10)),0))</f>
        <v/>
      </c>
      <c r="N38" s="477" t="str">
        <f>IF($B38="","",IFERROR(SUMIFS('Data Sorting'!$C:$C,'Data Sorting'!$A:$A,$B38,'Data Sorting'!$B:$B,TRIM(N$10)),0))</f>
        <v/>
      </c>
      <c r="O38" s="477" t="str">
        <f>IF($B38="","",IFERROR(SUMIFS('Data Sorting'!$C:$C,'Data Sorting'!$A:$A,$B38,'Data Sorting'!$B:$B,TRIM(O$10)),0))</f>
        <v/>
      </c>
      <c r="P38" s="477" t="str">
        <f>IF($B38="","",IFERROR(SUMIFS('Data Sorting'!$C:$C,'Data Sorting'!$A:$A,$B38,'Data Sorting'!$B:$B,TRIM(P$10)),0))</f>
        <v/>
      </c>
      <c r="Q38" s="477" t="str">
        <f>IF($B38="","",IFERROR(SUMIFS('Data Sorting'!$C:$C,'Data Sorting'!$A:$A,$B38,'Data Sorting'!$B:$B,TRIM(Q$10)),0))</f>
        <v/>
      </c>
      <c r="R38" s="480" t="str">
        <f t="shared" si="24"/>
        <v/>
      </c>
      <c r="S38" s="477" t="str">
        <f>IF($B38="","",IFERROR(SUMIFS('Data Sorting'!$C:$C,'Data Sorting'!$A:$A,$B38,'Data Sorting'!$B:$B,TRIM(S$10)),0))</f>
        <v/>
      </c>
      <c r="T38" s="477" t="str">
        <f>IF($B38="","",IFERROR(SUMIFS('Data Sorting'!$C:$C,'Data Sorting'!$A:$A,$B38,'Data Sorting'!$B:$B,TRIM(T$10)),0))</f>
        <v/>
      </c>
      <c r="U38" s="479" t="str">
        <f t="shared" si="25"/>
        <v/>
      </c>
    </row>
    <row r="39" spans="2:21" x14ac:dyDescent="0.25">
      <c r="B39" s="506" t="str">
        <f>IF('Manual Inputs'!D31&lt;&gt;"",'Manual Inputs'!D31,"")</f>
        <v/>
      </c>
      <c r="C39" s="477" t="str">
        <f>IF($B39="","",IFERROR(SUMIFS('Data Sorting'!$C:$C,'Data Sorting'!$A:$A,$B39,'Data Sorting'!$B:$B,TRIM(C$10)),0))</f>
        <v/>
      </c>
      <c r="D39" s="479" t="str">
        <f t="shared" si="19"/>
        <v/>
      </c>
      <c r="E39" s="477" t="str">
        <f>IF($B39="","",IFERROR(SUMIFS('Data Sorting'!$C:$C,'Data Sorting'!$A:$A,$B39,'Data Sorting'!$B:$B,TRIM(E$10)),0))</f>
        <v/>
      </c>
      <c r="F39" s="477" t="str">
        <f>IF($B39="","",IFERROR(SUMIFS('Data Sorting'!$C:$C,'Data Sorting'!$A:$A,$B39,'Data Sorting'!$B:$B,TRIM(F$10)),0))</f>
        <v/>
      </c>
      <c r="G39" s="477" t="str">
        <f>IF($B39="","",IFERROR(SUMIFS('Data Sorting'!$C:$C,'Data Sorting'!$A:$A,$B39,'Data Sorting'!$B:$B,TRIM(G$10)),0))</f>
        <v/>
      </c>
      <c r="H39" s="479" t="str">
        <f t="shared" si="23"/>
        <v/>
      </c>
      <c r="I39" s="477" t="str">
        <f>IF($B39="","",IFERROR(SUMIFS('Data Sorting'!$C:$C,'Data Sorting'!$A:$A,$B39,'Data Sorting'!$B:$B,TRIM(I$10)),0))</f>
        <v/>
      </c>
      <c r="J39" s="477" t="str">
        <f>IF($B39="","",IFERROR(SUMIFS('Data Sorting'!$C:$C,'Data Sorting'!$A:$A,$B39,'Data Sorting'!$B:$B,TRIM(J$10)),0))</f>
        <v/>
      </c>
      <c r="K39" s="477" t="str">
        <f>IF($B39="","",IFERROR(SUMIFS('Data Sorting'!$C:$C,'Data Sorting'!$A:$A,$B39,'Data Sorting'!$B:$B,TRIM(K$10)),0))</f>
        <v/>
      </c>
      <c r="L39" s="477" t="str">
        <f>IF($B39="","",IFERROR(SUMIFS('Data Sorting'!$C:$C,'Data Sorting'!$A:$A,$B39,'Data Sorting'!$B:$B,TRIM(L$10)),0))</f>
        <v/>
      </c>
      <c r="M39" s="477" t="str">
        <f>IF($B39="","",IFERROR(SUMIFS('Data Sorting'!$C:$C,'Data Sorting'!$A:$A,$B39,'Data Sorting'!$B:$B,TRIM(M$10)),0))</f>
        <v/>
      </c>
      <c r="N39" s="477" t="str">
        <f>IF($B39="","",IFERROR(SUMIFS('Data Sorting'!$C:$C,'Data Sorting'!$A:$A,$B39,'Data Sorting'!$B:$B,TRIM(N$10)),0))</f>
        <v/>
      </c>
      <c r="O39" s="477" t="str">
        <f>IF($B39="","",IFERROR(SUMIFS('Data Sorting'!$C:$C,'Data Sorting'!$A:$A,$B39,'Data Sorting'!$B:$B,TRIM(O$10)),0))</f>
        <v/>
      </c>
      <c r="P39" s="477" t="str">
        <f>IF($B39="","",IFERROR(SUMIFS('Data Sorting'!$C:$C,'Data Sorting'!$A:$A,$B39,'Data Sorting'!$B:$B,TRIM(P$10)),0))</f>
        <v/>
      </c>
      <c r="Q39" s="477" t="str">
        <f>IF($B39="","",IFERROR(SUMIFS('Data Sorting'!$C:$C,'Data Sorting'!$A:$A,$B39,'Data Sorting'!$B:$B,TRIM(Q$10)),0))</f>
        <v/>
      </c>
      <c r="R39" s="480" t="str">
        <f t="shared" si="24"/>
        <v/>
      </c>
      <c r="S39" s="477" t="str">
        <f>IF($B39="","",IFERROR(SUMIFS('Data Sorting'!$C:$C,'Data Sorting'!$A:$A,$B39,'Data Sorting'!$B:$B,TRIM(S$10)),0))</f>
        <v/>
      </c>
      <c r="T39" s="477" t="str">
        <f>IF($B39="","",IFERROR(SUMIFS('Data Sorting'!$C:$C,'Data Sorting'!$A:$A,$B39,'Data Sorting'!$B:$B,TRIM(T$10)),0))</f>
        <v/>
      </c>
      <c r="U39" s="479" t="str">
        <f t="shared" si="25"/>
        <v/>
      </c>
    </row>
    <row r="40" spans="2:21" x14ac:dyDescent="0.25">
      <c r="B40" s="506" t="str">
        <f>IF('Manual Inputs'!D32&lt;&gt;"",'Manual Inputs'!D32,"")</f>
        <v/>
      </c>
      <c r="C40" s="477" t="str">
        <f>IF($B40="","",IFERROR(SUMIFS('Data Sorting'!$C:$C,'Data Sorting'!$A:$A,$B40,'Data Sorting'!$B:$B,TRIM(C$10)),0))</f>
        <v/>
      </c>
      <c r="D40" s="479" t="str">
        <f t="shared" si="19"/>
        <v/>
      </c>
      <c r="E40" s="477" t="str">
        <f>IF($B40="","",IFERROR(SUMIFS('Data Sorting'!$C:$C,'Data Sorting'!$A:$A,$B40,'Data Sorting'!$B:$B,TRIM(E$10)),0))</f>
        <v/>
      </c>
      <c r="F40" s="477" t="str">
        <f>IF($B40="","",IFERROR(SUMIFS('Data Sorting'!$C:$C,'Data Sorting'!$A:$A,$B40,'Data Sorting'!$B:$B,TRIM(F$10)),0))</f>
        <v/>
      </c>
      <c r="G40" s="477" t="str">
        <f>IF($B40="","",IFERROR(SUMIFS('Data Sorting'!$C:$C,'Data Sorting'!$A:$A,$B40,'Data Sorting'!$B:$B,TRIM(G$10)),0))</f>
        <v/>
      </c>
      <c r="H40" s="479" t="str">
        <f t="shared" si="23"/>
        <v/>
      </c>
      <c r="I40" s="477" t="str">
        <f>IF($B40="","",IFERROR(SUMIFS('Data Sorting'!$C:$C,'Data Sorting'!$A:$A,$B40,'Data Sorting'!$B:$B,TRIM(I$10)),0))</f>
        <v/>
      </c>
      <c r="J40" s="477" t="str">
        <f>IF($B40="","",IFERROR(SUMIFS('Data Sorting'!$C:$C,'Data Sorting'!$A:$A,$B40,'Data Sorting'!$B:$B,TRIM(J$10)),0))</f>
        <v/>
      </c>
      <c r="K40" s="477" t="str">
        <f>IF($B40="","",IFERROR(SUMIFS('Data Sorting'!$C:$C,'Data Sorting'!$A:$A,$B40,'Data Sorting'!$B:$B,TRIM(K$10)),0))</f>
        <v/>
      </c>
      <c r="L40" s="477" t="str">
        <f>IF($B40="","",IFERROR(SUMIFS('Data Sorting'!$C:$C,'Data Sorting'!$A:$A,$B40,'Data Sorting'!$B:$B,TRIM(L$10)),0))</f>
        <v/>
      </c>
      <c r="M40" s="477" t="str">
        <f>IF($B40="","",IFERROR(SUMIFS('Data Sorting'!$C:$C,'Data Sorting'!$A:$A,$B40,'Data Sorting'!$B:$B,TRIM(M$10)),0))</f>
        <v/>
      </c>
      <c r="N40" s="477" t="str">
        <f>IF($B40="","",IFERROR(SUMIFS('Data Sorting'!$C:$C,'Data Sorting'!$A:$A,$B40,'Data Sorting'!$B:$B,TRIM(N$10)),0))</f>
        <v/>
      </c>
      <c r="O40" s="477" t="str">
        <f>IF($B40="","",IFERROR(SUMIFS('Data Sorting'!$C:$C,'Data Sorting'!$A:$A,$B40,'Data Sorting'!$B:$B,TRIM(O$10)),0))</f>
        <v/>
      </c>
      <c r="P40" s="477" t="str">
        <f>IF($B40="","",IFERROR(SUMIFS('Data Sorting'!$C:$C,'Data Sorting'!$A:$A,$B40,'Data Sorting'!$B:$B,TRIM(P$10)),0))</f>
        <v/>
      </c>
      <c r="Q40" s="477" t="str">
        <f>IF($B40="","",IFERROR(SUMIFS('Data Sorting'!$C:$C,'Data Sorting'!$A:$A,$B40,'Data Sorting'!$B:$B,TRIM(Q$10)),0))</f>
        <v/>
      </c>
      <c r="R40" s="480" t="str">
        <f t="shared" si="24"/>
        <v/>
      </c>
      <c r="S40" s="477" t="str">
        <f>IF($B40="","",IFERROR(SUMIFS('Data Sorting'!$C:$C,'Data Sorting'!$A:$A,$B40,'Data Sorting'!$B:$B,TRIM(S$10)),0))</f>
        <v/>
      </c>
      <c r="T40" s="477" t="str">
        <f>IF($B40="","",IFERROR(SUMIFS('Data Sorting'!$C:$C,'Data Sorting'!$A:$A,$B40,'Data Sorting'!$B:$B,TRIM(T$10)),0))</f>
        <v/>
      </c>
      <c r="U40" s="479" t="str">
        <f t="shared" si="25"/>
        <v/>
      </c>
    </row>
    <row r="41" spans="2:21" x14ac:dyDescent="0.25">
      <c r="B41" s="506" t="str">
        <f>IF('Manual Inputs'!D33&lt;&gt;"",'Manual Inputs'!D33,"")</f>
        <v/>
      </c>
      <c r="C41" s="477" t="str">
        <f>IF($B41="","",IFERROR(SUMIFS('Data Sorting'!$C:$C,'Data Sorting'!$A:$A,$B41,'Data Sorting'!$B:$B,TRIM(C$10)),0))</f>
        <v/>
      </c>
      <c r="D41" s="479" t="str">
        <f t="shared" si="19"/>
        <v/>
      </c>
      <c r="E41" s="477" t="str">
        <f>IF($B41="","",IFERROR(SUMIFS('Data Sorting'!$C:$C,'Data Sorting'!$A:$A,$B41,'Data Sorting'!$B:$B,TRIM(E$10)),0))</f>
        <v/>
      </c>
      <c r="F41" s="477" t="str">
        <f>IF($B41="","",IFERROR(SUMIFS('Data Sorting'!$C:$C,'Data Sorting'!$A:$A,$B41,'Data Sorting'!$B:$B,TRIM(F$10)),0))</f>
        <v/>
      </c>
      <c r="G41" s="477" t="str">
        <f>IF($B41="","",IFERROR(SUMIFS('Data Sorting'!$C:$C,'Data Sorting'!$A:$A,$B41,'Data Sorting'!$B:$B,TRIM(G$10)),0))</f>
        <v/>
      </c>
      <c r="H41" s="479" t="str">
        <f t="shared" si="23"/>
        <v/>
      </c>
      <c r="I41" s="477" t="str">
        <f>IF($B41="","",IFERROR(SUMIFS('Data Sorting'!$C:$C,'Data Sorting'!$A:$A,$B41,'Data Sorting'!$B:$B,TRIM(I$10)),0))</f>
        <v/>
      </c>
      <c r="J41" s="477" t="str">
        <f>IF($B41="","",IFERROR(SUMIFS('Data Sorting'!$C:$C,'Data Sorting'!$A:$A,$B41,'Data Sorting'!$B:$B,TRIM(J$10)),0))</f>
        <v/>
      </c>
      <c r="K41" s="477" t="str">
        <f>IF($B41="","",IFERROR(SUMIFS('Data Sorting'!$C:$C,'Data Sorting'!$A:$A,$B41,'Data Sorting'!$B:$B,TRIM(K$10)),0))</f>
        <v/>
      </c>
      <c r="L41" s="477" t="str">
        <f>IF($B41="","",IFERROR(SUMIFS('Data Sorting'!$C:$C,'Data Sorting'!$A:$A,$B41,'Data Sorting'!$B:$B,TRIM(L$10)),0))</f>
        <v/>
      </c>
      <c r="M41" s="477" t="str">
        <f>IF($B41="","",IFERROR(SUMIFS('Data Sorting'!$C:$C,'Data Sorting'!$A:$A,$B41,'Data Sorting'!$B:$B,TRIM(M$10)),0))</f>
        <v/>
      </c>
      <c r="N41" s="477" t="str">
        <f>IF($B41="","",IFERROR(SUMIFS('Data Sorting'!$C:$C,'Data Sorting'!$A:$A,$B41,'Data Sorting'!$B:$B,TRIM(N$10)),0))</f>
        <v/>
      </c>
      <c r="O41" s="477" t="str">
        <f>IF($B41="","",IFERROR(SUMIFS('Data Sorting'!$C:$C,'Data Sorting'!$A:$A,$B41,'Data Sorting'!$B:$B,TRIM(O$10)),0))</f>
        <v/>
      </c>
      <c r="P41" s="477" t="str">
        <f>IF($B41="","",IFERROR(SUMIFS('Data Sorting'!$C:$C,'Data Sorting'!$A:$A,$B41,'Data Sorting'!$B:$B,TRIM(P$10)),0))</f>
        <v/>
      </c>
      <c r="Q41" s="477" t="str">
        <f>IF($B41="","",IFERROR(SUMIFS('Data Sorting'!$C:$C,'Data Sorting'!$A:$A,$B41,'Data Sorting'!$B:$B,TRIM(Q$10)),0))</f>
        <v/>
      </c>
      <c r="R41" s="480" t="str">
        <f t="shared" si="24"/>
        <v/>
      </c>
      <c r="S41" s="477" t="str">
        <f>IF($B41="","",IFERROR(SUMIFS('Data Sorting'!$C:$C,'Data Sorting'!$A:$A,$B41,'Data Sorting'!$B:$B,TRIM(S$10)),0))</f>
        <v/>
      </c>
      <c r="T41" s="477" t="str">
        <f>IF($B41="","",IFERROR(SUMIFS('Data Sorting'!$C:$C,'Data Sorting'!$A:$A,$B41,'Data Sorting'!$B:$B,TRIM(T$10)),0))</f>
        <v/>
      </c>
      <c r="U41" s="479" t="str">
        <f t="shared" si="25"/>
        <v/>
      </c>
    </row>
    <row r="42" spans="2:21" x14ac:dyDescent="0.25">
      <c r="B42" s="506" t="str">
        <f>IF('Manual Inputs'!D34&lt;&gt;"",'Manual Inputs'!D34,"")</f>
        <v/>
      </c>
      <c r="C42" s="477" t="str">
        <f>IF($B42="","",IFERROR(SUMIFS('Data Sorting'!$C:$C,'Data Sorting'!$A:$A,$B42,'Data Sorting'!$B:$B,TRIM(C$10)),0))</f>
        <v/>
      </c>
      <c r="D42" s="479" t="str">
        <f t="shared" si="19"/>
        <v/>
      </c>
      <c r="E42" s="477" t="str">
        <f>IF($B42="","",IFERROR(SUMIFS('Data Sorting'!$C:$C,'Data Sorting'!$A:$A,$B42,'Data Sorting'!$B:$B,TRIM(E$10)),0))</f>
        <v/>
      </c>
      <c r="F42" s="477" t="str">
        <f>IF($B42="","",IFERROR(SUMIFS('Data Sorting'!$C:$C,'Data Sorting'!$A:$A,$B42,'Data Sorting'!$B:$B,TRIM(F$10)),0))</f>
        <v/>
      </c>
      <c r="G42" s="477" t="str">
        <f>IF($B42="","",IFERROR(SUMIFS('Data Sorting'!$C:$C,'Data Sorting'!$A:$A,$B42,'Data Sorting'!$B:$B,TRIM(G$10)),0))</f>
        <v/>
      </c>
      <c r="H42" s="479" t="str">
        <f t="shared" si="23"/>
        <v/>
      </c>
      <c r="I42" s="477" t="str">
        <f>IF($B42="","",IFERROR(SUMIFS('Data Sorting'!$C:$C,'Data Sorting'!$A:$A,$B42,'Data Sorting'!$B:$B,TRIM(I$10)),0))</f>
        <v/>
      </c>
      <c r="J42" s="477" t="str">
        <f>IF($B42="","",IFERROR(SUMIFS('Data Sorting'!$C:$C,'Data Sorting'!$A:$A,$B42,'Data Sorting'!$B:$B,TRIM(J$10)),0))</f>
        <v/>
      </c>
      <c r="K42" s="477" t="str">
        <f>IF($B42="","",IFERROR(SUMIFS('Data Sorting'!$C:$C,'Data Sorting'!$A:$A,$B42,'Data Sorting'!$B:$B,TRIM(K$10)),0))</f>
        <v/>
      </c>
      <c r="L42" s="477" t="str">
        <f>IF($B42="","",IFERROR(SUMIFS('Data Sorting'!$C:$C,'Data Sorting'!$A:$A,$B42,'Data Sorting'!$B:$B,TRIM(L$10)),0))</f>
        <v/>
      </c>
      <c r="M42" s="477" t="str">
        <f>IF($B42="","",IFERROR(SUMIFS('Data Sorting'!$C:$C,'Data Sorting'!$A:$A,$B42,'Data Sorting'!$B:$B,TRIM(M$10)),0))</f>
        <v/>
      </c>
      <c r="N42" s="477" t="str">
        <f>IF($B42="","",IFERROR(SUMIFS('Data Sorting'!$C:$C,'Data Sorting'!$A:$A,$B42,'Data Sorting'!$B:$B,TRIM(N$10)),0))</f>
        <v/>
      </c>
      <c r="O42" s="477" t="str">
        <f>IF($B42="","",IFERROR(SUMIFS('Data Sorting'!$C:$C,'Data Sorting'!$A:$A,$B42,'Data Sorting'!$B:$B,TRIM(O$10)),0))</f>
        <v/>
      </c>
      <c r="P42" s="477" t="str">
        <f>IF($B42="","",IFERROR(SUMIFS('Data Sorting'!$C:$C,'Data Sorting'!$A:$A,$B42,'Data Sorting'!$B:$B,TRIM(P$10)),0))</f>
        <v/>
      </c>
      <c r="Q42" s="477" t="str">
        <f>IF($B42="","",IFERROR(SUMIFS('Data Sorting'!$C:$C,'Data Sorting'!$A:$A,$B42,'Data Sorting'!$B:$B,TRIM(Q$10)),0))</f>
        <v/>
      </c>
      <c r="R42" s="480" t="str">
        <f t="shared" si="24"/>
        <v/>
      </c>
      <c r="S42" s="477" t="str">
        <f>IF($B42="","",IFERROR(SUMIFS('Data Sorting'!$C:$C,'Data Sorting'!$A:$A,$B42,'Data Sorting'!$B:$B,TRIM(S$10)),0))</f>
        <v/>
      </c>
      <c r="T42" s="477" t="str">
        <f>IF($B42="","",IFERROR(SUMIFS('Data Sorting'!$C:$C,'Data Sorting'!$A:$A,$B42,'Data Sorting'!$B:$B,TRIM(T$10)),0))</f>
        <v/>
      </c>
      <c r="U42" s="479" t="str">
        <f t="shared" si="25"/>
        <v/>
      </c>
    </row>
    <row r="43" spans="2:21" x14ac:dyDescent="0.25">
      <c r="B43" s="506" t="str">
        <f>IF('Manual Inputs'!D35&lt;&gt;"",'Manual Inputs'!D35,"")</f>
        <v/>
      </c>
      <c r="C43" s="477" t="str">
        <f>IF($B43="","",IFERROR(SUMIFS('Data Sorting'!$C:$C,'Data Sorting'!$A:$A,$B43,'Data Sorting'!$B:$B,TRIM(C$10)),0))</f>
        <v/>
      </c>
      <c r="D43" s="479" t="str">
        <f t="shared" si="19"/>
        <v/>
      </c>
      <c r="E43" s="477" t="str">
        <f>IF($B43="","",IFERROR(SUMIFS('Data Sorting'!$C:$C,'Data Sorting'!$A:$A,$B43,'Data Sorting'!$B:$B,TRIM(E$10)),0))</f>
        <v/>
      </c>
      <c r="F43" s="477" t="str">
        <f>IF($B43="","",IFERROR(SUMIFS('Data Sorting'!$C:$C,'Data Sorting'!$A:$A,$B43,'Data Sorting'!$B:$B,TRIM(F$10)),0))</f>
        <v/>
      </c>
      <c r="G43" s="477" t="str">
        <f>IF($B43="","",IFERROR(SUMIFS('Data Sorting'!$C:$C,'Data Sorting'!$A:$A,$B43,'Data Sorting'!$B:$B,TRIM(G$10)),0))</f>
        <v/>
      </c>
      <c r="H43" s="479" t="str">
        <f t="shared" si="23"/>
        <v/>
      </c>
      <c r="I43" s="477" t="str">
        <f>IF($B43="","",IFERROR(SUMIFS('Data Sorting'!$C:$C,'Data Sorting'!$A:$A,$B43,'Data Sorting'!$B:$B,TRIM(I$10)),0))</f>
        <v/>
      </c>
      <c r="J43" s="477" t="str">
        <f>IF($B43="","",IFERROR(SUMIFS('Data Sorting'!$C:$C,'Data Sorting'!$A:$A,$B43,'Data Sorting'!$B:$B,TRIM(J$10)),0))</f>
        <v/>
      </c>
      <c r="K43" s="477" t="str">
        <f>IF($B43="","",IFERROR(SUMIFS('Data Sorting'!$C:$C,'Data Sorting'!$A:$A,$B43,'Data Sorting'!$B:$B,TRIM(K$10)),0))</f>
        <v/>
      </c>
      <c r="L43" s="477" t="str">
        <f>IF($B43="","",IFERROR(SUMIFS('Data Sorting'!$C:$C,'Data Sorting'!$A:$A,$B43,'Data Sorting'!$B:$B,TRIM(L$10)),0))</f>
        <v/>
      </c>
      <c r="M43" s="477" t="str">
        <f>IF($B43="","",IFERROR(SUMIFS('Data Sorting'!$C:$C,'Data Sorting'!$A:$A,$B43,'Data Sorting'!$B:$B,TRIM(M$10)),0))</f>
        <v/>
      </c>
      <c r="N43" s="477" t="str">
        <f>IF($B43="","",IFERROR(SUMIFS('Data Sorting'!$C:$C,'Data Sorting'!$A:$A,$B43,'Data Sorting'!$B:$B,TRIM(N$10)),0))</f>
        <v/>
      </c>
      <c r="O43" s="477" t="str">
        <f>IF($B43="","",IFERROR(SUMIFS('Data Sorting'!$C:$C,'Data Sorting'!$A:$A,$B43,'Data Sorting'!$B:$B,TRIM(O$10)),0))</f>
        <v/>
      </c>
      <c r="P43" s="477" t="str">
        <f>IF($B43="","",IFERROR(SUMIFS('Data Sorting'!$C:$C,'Data Sorting'!$A:$A,$B43,'Data Sorting'!$B:$B,TRIM(P$10)),0))</f>
        <v/>
      </c>
      <c r="Q43" s="477" t="str">
        <f>IF($B43="","",IFERROR(SUMIFS('Data Sorting'!$C:$C,'Data Sorting'!$A:$A,$B43,'Data Sorting'!$B:$B,TRIM(Q$10)),0))</f>
        <v/>
      </c>
      <c r="R43" s="480" t="str">
        <f t="shared" si="24"/>
        <v/>
      </c>
      <c r="S43" s="477" t="str">
        <f>IF($B43="","",IFERROR(SUMIFS('Data Sorting'!$C:$C,'Data Sorting'!$A:$A,$B43,'Data Sorting'!$B:$B,TRIM(S$10)),0))</f>
        <v/>
      </c>
      <c r="T43" s="477" t="str">
        <f>IF($B43="","",IFERROR(SUMIFS('Data Sorting'!$C:$C,'Data Sorting'!$A:$A,$B43,'Data Sorting'!$B:$B,TRIM(T$10)),0))</f>
        <v/>
      </c>
      <c r="U43" s="479" t="str">
        <f t="shared" si="25"/>
        <v/>
      </c>
    </row>
    <row r="44" spans="2:21" x14ac:dyDescent="0.25">
      <c r="B44" s="506" t="str">
        <f>IF('Manual Inputs'!D36&lt;&gt;"",'Manual Inputs'!D36,"")</f>
        <v/>
      </c>
      <c r="C44" s="477" t="str">
        <f>IF($B44="","",IFERROR(SUMIFS('Data Sorting'!$C:$C,'Data Sorting'!$A:$A,$B44,'Data Sorting'!$B:$B,TRIM(C$10)),0))</f>
        <v/>
      </c>
      <c r="D44" s="479" t="str">
        <f t="shared" si="19"/>
        <v/>
      </c>
      <c r="E44" s="477" t="str">
        <f>IF($B44="","",IFERROR(SUMIFS('Data Sorting'!$C:$C,'Data Sorting'!$A:$A,$B44,'Data Sorting'!$B:$B,TRIM(E$10)),0))</f>
        <v/>
      </c>
      <c r="F44" s="477" t="str">
        <f>IF($B44="","",IFERROR(SUMIFS('Data Sorting'!$C:$C,'Data Sorting'!$A:$A,$B44,'Data Sorting'!$B:$B,TRIM(F$10)),0))</f>
        <v/>
      </c>
      <c r="G44" s="477" t="str">
        <f>IF($B44="","",IFERROR(SUMIFS('Data Sorting'!$C:$C,'Data Sorting'!$A:$A,$B44,'Data Sorting'!$B:$B,TRIM(G$10)),0))</f>
        <v/>
      </c>
      <c r="H44" s="479" t="str">
        <f t="shared" si="23"/>
        <v/>
      </c>
      <c r="I44" s="477" t="str">
        <f>IF($B44="","",IFERROR(SUMIFS('Data Sorting'!$C:$C,'Data Sorting'!$A:$A,$B44,'Data Sorting'!$B:$B,TRIM(I$10)),0))</f>
        <v/>
      </c>
      <c r="J44" s="477" t="str">
        <f>IF($B44="","",IFERROR(SUMIFS('Data Sorting'!$C:$C,'Data Sorting'!$A:$A,$B44,'Data Sorting'!$B:$B,TRIM(J$10)),0))</f>
        <v/>
      </c>
      <c r="K44" s="477" t="str">
        <f>IF($B44="","",IFERROR(SUMIFS('Data Sorting'!$C:$C,'Data Sorting'!$A:$A,$B44,'Data Sorting'!$B:$B,TRIM(K$10)),0))</f>
        <v/>
      </c>
      <c r="L44" s="477" t="str">
        <f>IF($B44="","",IFERROR(SUMIFS('Data Sorting'!$C:$C,'Data Sorting'!$A:$A,$B44,'Data Sorting'!$B:$B,TRIM(L$10)),0))</f>
        <v/>
      </c>
      <c r="M44" s="477" t="str">
        <f>IF($B44="","",IFERROR(SUMIFS('Data Sorting'!$C:$C,'Data Sorting'!$A:$A,$B44,'Data Sorting'!$B:$B,TRIM(M$10)),0))</f>
        <v/>
      </c>
      <c r="N44" s="477" t="str">
        <f>IF($B44="","",IFERROR(SUMIFS('Data Sorting'!$C:$C,'Data Sorting'!$A:$A,$B44,'Data Sorting'!$B:$B,TRIM(N$10)),0))</f>
        <v/>
      </c>
      <c r="O44" s="477" t="str">
        <f>IF($B44="","",IFERROR(SUMIFS('Data Sorting'!$C:$C,'Data Sorting'!$A:$A,$B44,'Data Sorting'!$B:$B,TRIM(O$10)),0))</f>
        <v/>
      </c>
      <c r="P44" s="477" t="str">
        <f>IF($B44="","",IFERROR(SUMIFS('Data Sorting'!$C:$C,'Data Sorting'!$A:$A,$B44,'Data Sorting'!$B:$B,TRIM(P$10)),0))</f>
        <v/>
      </c>
      <c r="Q44" s="477" t="str">
        <f>IF($B44="","",IFERROR(SUMIFS('Data Sorting'!$C:$C,'Data Sorting'!$A:$A,$B44,'Data Sorting'!$B:$B,TRIM(Q$10)),0))</f>
        <v/>
      </c>
      <c r="R44" s="480" t="str">
        <f t="shared" si="24"/>
        <v/>
      </c>
      <c r="S44" s="477" t="str">
        <f>IF($B44="","",IFERROR(SUMIFS('Data Sorting'!$C:$C,'Data Sorting'!$A:$A,$B44,'Data Sorting'!$B:$B,TRIM(S$10)),0))</f>
        <v/>
      </c>
      <c r="T44" s="477" t="str">
        <f>IF($B44="","",IFERROR(SUMIFS('Data Sorting'!$C:$C,'Data Sorting'!$A:$A,$B44,'Data Sorting'!$B:$B,TRIM(T$10)),0))</f>
        <v/>
      </c>
      <c r="U44" s="479" t="str">
        <f t="shared" si="25"/>
        <v/>
      </c>
    </row>
    <row r="45" spans="2:21" x14ac:dyDescent="0.25">
      <c r="B45" s="506" t="str">
        <f>IF('Manual Inputs'!D37&lt;&gt;"",'Manual Inputs'!D37,"")</f>
        <v/>
      </c>
      <c r="C45" s="477" t="str">
        <f>IF($B45="","",IFERROR(SUMIFS('Data Sorting'!$C:$C,'Data Sorting'!$A:$A,$B45,'Data Sorting'!$B:$B,TRIM(C$10)),0))</f>
        <v/>
      </c>
      <c r="D45" s="479" t="str">
        <f t="shared" si="19"/>
        <v/>
      </c>
      <c r="E45" s="477" t="str">
        <f>IF($B45="","",IFERROR(SUMIFS('Data Sorting'!$C:$C,'Data Sorting'!$A:$A,$B45,'Data Sorting'!$B:$B,TRIM(E$10)),0))</f>
        <v/>
      </c>
      <c r="F45" s="477" t="str">
        <f>IF($B45="","",IFERROR(SUMIFS('Data Sorting'!$C:$C,'Data Sorting'!$A:$A,$B45,'Data Sorting'!$B:$B,TRIM(F$10)),0))</f>
        <v/>
      </c>
      <c r="G45" s="477" t="str">
        <f>IF($B45="","",IFERROR(SUMIFS('Data Sorting'!$C:$C,'Data Sorting'!$A:$A,$B45,'Data Sorting'!$B:$B,TRIM(G$10)),0))</f>
        <v/>
      </c>
      <c r="H45" s="479" t="str">
        <f t="shared" si="23"/>
        <v/>
      </c>
      <c r="I45" s="477" t="str">
        <f>IF($B45="","",IFERROR(SUMIFS('Data Sorting'!$C:$C,'Data Sorting'!$A:$A,$B45,'Data Sorting'!$B:$B,TRIM(I$10)),0))</f>
        <v/>
      </c>
      <c r="J45" s="477" t="str">
        <f>IF($B45="","",IFERROR(SUMIFS('Data Sorting'!$C:$C,'Data Sorting'!$A:$A,$B45,'Data Sorting'!$B:$B,TRIM(J$10)),0))</f>
        <v/>
      </c>
      <c r="K45" s="477" t="str">
        <f>IF($B45="","",IFERROR(SUMIFS('Data Sorting'!$C:$C,'Data Sorting'!$A:$A,$B45,'Data Sorting'!$B:$B,TRIM(K$10)),0))</f>
        <v/>
      </c>
      <c r="L45" s="477" t="str">
        <f>IF($B45="","",IFERROR(SUMIFS('Data Sorting'!$C:$C,'Data Sorting'!$A:$A,$B45,'Data Sorting'!$B:$B,TRIM(L$10)),0))</f>
        <v/>
      </c>
      <c r="M45" s="477" t="str">
        <f>IF($B45="","",IFERROR(SUMIFS('Data Sorting'!$C:$C,'Data Sorting'!$A:$A,$B45,'Data Sorting'!$B:$B,TRIM(M$10)),0))</f>
        <v/>
      </c>
      <c r="N45" s="477" t="str">
        <f>IF($B45="","",IFERROR(SUMIFS('Data Sorting'!$C:$C,'Data Sorting'!$A:$A,$B45,'Data Sorting'!$B:$B,TRIM(N$10)),0))</f>
        <v/>
      </c>
      <c r="O45" s="477" t="str">
        <f>IF($B45="","",IFERROR(SUMIFS('Data Sorting'!$C:$C,'Data Sorting'!$A:$A,$B45,'Data Sorting'!$B:$B,TRIM(O$10)),0))</f>
        <v/>
      </c>
      <c r="P45" s="477" t="str">
        <f>IF($B45="","",IFERROR(SUMIFS('Data Sorting'!$C:$C,'Data Sorting'!$A:$A,$B45,'Data Sorting'!$B:$B,TRIM(P$10)),0))</f>
        <v/>
      </c>
      <c r="Q45" s="477" t="str">
        <f>IF($B45="","",IFERROR(SUMIFS('Data Sorting'!$C:$C,'Data Sorting'!$A:$A,$B45,'Data Sorting'!$B:$B,TRIM(Q$10)),0))</f>
        <v/>
      </c>
      <c r="R45" s="480" t="str">
        <f t="shared" si="24"/>
        <v/>
      </c>
      <c r="S45" s="477" t="str">
        <f>IF($B45="","",IFERROR(SUMIFS('Data Sorting'!$C:$C,'Data Sorting'!$A:$A,$B45,'Data Sorting'!$B:$B,TRIM(S$10)),0))</f>
        <v/>
      </c>
      <c r="T45" s="477" t="str">
        <f>IF($B45="","",IFERROR(SUMIFS('Data Sorting'!$C:$C,'Data Sorting'!$A:$A,$B45,'Data Sorting'!$B:$B,TRIM(T$10)),0))</f>
        <v/>
      </c>
      <c r="U45" s="479" t="str">
        <f t="shared" si="25"/>
        <v/>
      </c>
    </row>
    <row r="46" spans="2:21" x14ac:dyDescent="0.25">
      <c r="B46" s="506" t="str">
        <f>IF('Manual Inputs'!D38&lt;&gt;"",'Manual Inputs'!D38,"")</f>
        <v/>
      </c>
      <c r="C46" s="477" t="str">
        <f>IF($B46="","",IFERROR(SUMIFS('Data Sorting'!$C:$C,'Data Sorting'!$A:$A,$B46,'Data Sorting'!$B:$B,TRIM(C$10)),0))</f>
        <v/>
      </c>
      <c r="D46" s="479" t="str">
        <f t="shared" si="19"/>
        <v/>
      </c>
      <c r="E46" s="477" t="str">
        <f>IF($B46="","",IFERROR(SUMIFS('Data Sorting'!$C:$C,'Data Sorting'!$A:$A,$B46,'Data Sorting'!$B:$B,TRIM(E$10)),0))</f>
        <v/>
      </c>
      <c r="F46" s="477" t="str">
        <f>IF($B46="","",IFERROR(SUMIFS('Data Sorting'!$C:$C,'Data Sorting'!$A:$A,$B46,'Data Sorting'!$B:$B,TRIM(F$10)),0))</f>
        <v/>
      </c>
      <c r="G46" s="477" t="str">
        <f>IF($B46="","",IFERROR(SUMIFS('Data Sorting'!$C:$C,'Data Sorting'!$A:$A,$B46,'Data Sorting'!$B:$B,TRIM(G$10)),0))</f>
        <v/>
      </c>
      <c r="H46" s="479" t="str">
        <f t="shared" si="23"/>
        <v/>
      </c>
      <c r="I46" s="477" t="str">
        <f>IF($B46="","",IFERROR(SUMIFS('Data Sorting'!$C:$C,'Data Sorting'!$A:$A,$B46,'Data Sorting'!$B:$B,TRIM(I$10)),0))</f>
        <v/>
      </c>
      <c r="J46" s="477" t="str">
        <f>IF($B46="","",IFERROR(SUMIFS('Data Sorting'!$C:$C,'Data Sorting'!$A:$A,$B46,'Data Sorting'!$B:$B,TRIM(J$10)),0))</f>
        <v/>
      </c>
      <c r="K46" s="477" t="str">
        <f>IF($B46="","",IFERROR(SUMIFS('Data Sorting'!$C:$C,'Data Sorting'!$A:$A,$B46,'Data Sorting'!$B:$B,TRIM(K$10)),0))</f>
        <v/>
      </c>
      <c r="L46" s="477" t="str">
        <f>IF($B46="","",IFERROR(SUMIFS('Data Sorting'!$C:$C,'Data Sorting'!$A:$A,$B46,'Data Sorting'!$B:$B,TRIM(L$10)),0))</f>
        <v/>
      </c>
      <c r="M46" s="477" t="str">
        <f>IF($B46="","",IFERROR(SUMIFS('Data Sorting'!$C:$C,'Data Sorting'!$A:$A,$B46,'Data Sorting'!$B:$B,TRIM(M$10)),0))</f>
        <v/>
      </c>
      <c r="N46" s="477" t="str">
        <f>IF($B46="","",IFERROR(SUMIFS('Data Sorting'!$C:$C,'Data Sorting'!$A:$A,$B46,'Data Sorting'!$B:$B,TRIM(N$10)),0))</f>
        <v/>
      </c>
      <c r="O46" s="477" t="str">
        <f>IF($B46="","",IFERROR(SUMIFS('Data Sorting'!$C:$C,'Data Sorting'!$A:$A,$B46,'Data Sorting'!$B:$B,TRIM(O$10)),0))</f>
        <v/>
      </c>
      <c r="P46" s="477" t="str">
        <f>IF($B46="","",IFERROR(SUMIFS('Data Sorting'!$C:$C,'Data Sorting'!$A:$A,$B46,'Data Sorting'!$B:$B,TRIM(P$10)),0))</f>
        <v/>
      </c>
      <c r="Q46" s="477" t="str">
        <f>IF($B46="","",IFERROR(SUMIFS('Data Sorting'!$C:$C,'Data Sorting'!$A:$A,$B46,'Data Sorting'!$B:$B,TRIM(Q$10)),0))</f>
        <v/>
      </c>
      <c r="R46" s="480" t="str">
        <f t="shared" si="24"/>
        <v/>
      </c>
      <c r="S46" s="477" t="str">
        <f>IF($B46="","",IFERROR(SUMIFS('Data Sorting'!$C:$C,'Data Sorting'!$A:$A,$B46,'Data Sorting'!$B:$B,TRIM(S$10)),0))</f>
        <v/>
      </c>
      <c r="T46" s="477" t="str">
        <f>IF($B46="","",IFERROR(SUMIFS('Data Sorting'!$C:$C,'Data Sorting'!$A:$A,$B46,'Data Sorting'!$B:$B,TRIM(T$10)),0))</f>
        <v/>
      </c>
      <c r="U46" s="479" t="str">
        <f t="shared" si="25"/>
        <v/>
      </c>
    </row>
    <row r="47" spans="2:21" x14ac:dyDescent="0.25">
      <c r="B47" s="506" t="str">
        <f>IF('Manual Inputs'!D39&lt;&gt;"",'Manual Inputs'!D39,"")</f>
        <v/>
      </c>
      <c r="C47" s="477" t="str">
        <f>IF($B47="","",IFERROR(SUMIFS('Data Sorting'!$C:$C,'Data Sorting'!$A:$A,$B47,'Data Sorting'!$B:$B,TRIM(C$10)),0))</f>
        <v/>
      </c>
      <c r="D47" s="479" t="str">
        <f t="shared" si="19"/>
        <v/>
      </c>
      <c r="E47" s="477" t="str">
        <f>IF($B47="","",IFERROR(SUMIFS('Data Sorting'!$C:$C,'Data Sorting'!$A:$A,$B47,'Data Sorting'!$B:$B,TRIM(E$10)),0))</f>
        <v/>
      </c>
      <c r="F47" s="477" t="str">
        <f>IF($B47="","",IFERROR(SUMIFS('Data Sorting'!$C:$C,'Data Sorting'!$A:$A,$B47,'Data Sorting'!$B:$B,TRIM(F$10)),0))</f>
        <v/>
      </c>
      <c r="G47" s="477" t="str">
        <f>IF($B47="","",IFERROR(SUMIFS('Data Sorting'!$C:$C,'Data Sorting'!$A:$A,$B47,'Data Sorting'!$B:$B,TRIM(G$10)),0))</f>
        <v/>
      </c>
      <c r="H47" s="479" t="str">
        <f t="shared" si="23"/>
        <v/>
      </c>
      <c r="I47" s="477" t="str">
        <f>IF($B47="","",IFERROR(SUMIFS('Data Sorting'!$C:$C,'Data Sorting'!$A:$A,$B47,'Data Sorting'!$B:$B,TRIM(I$10)),0))</f>
        <v/>
      </c>
      <c r="J47" s="477" t="str">
        <f>IF($B47="","",IFERROR(SUMIFS('Data Sorting'!$C:$C,'Data Sorting'!$A:$A,$B47,'Data Sorting'!$B:$B,TRIM(J$10)),0))</f>
        <v/>
      </c>
      <c r="K47" s="477" t="str">
        <f>IF($B47="","",IFERROR(SUMIFS('Data Sorting'!$C:$C,'Data Sorting'!$A:$A,$B47,'Data Sorting'!$B:$B,TRIM(K$10)),0))</f>
        <v/>
      </c>
      <c r="L47" s="477" t="str">
        <f>IF($B47="","",IFERROR(SUMIFS('Data Sorting'!$C:$C,'Data Sorting'!$A:$A,$B47,'Data Sorting'!$B:$B,TRIM(L$10)),0))</f>
        <v/>
      </c>
      <c r="M47" s="477" t="str">
        <f>IF($B47="","",IFERROR(SUMIFS('Data Sorting'!$C:$C,'Data Sorting'!$A:$A,$B47,'Data Sorting'!$B:$B,TRIM(M$10)),0))</f>
        <v/>
      </c>
      <c r="N47" s="477" t="str">
        <f>IF($B47="","",IFERROR(SUMIFS('Data Sorting'!$C:$C,'Data Sorting'!$A:$A,$B47,'Data Sorting'!$B:$B,TRIM(N$10)),0))</f>
        <v/>
      </c>
      <c r="O47" s="477" t="str">
        <f>IF($B47="","",IFERROR(SUMIFS('Data Sorting'!$C:$C,'Data Sorting'!$A:$A,$B47,'Data Sorting'!$B:$B,TRIM(O$10)),0))</f>
        <v/>
      </c>
      <c r="P47" s="477" t="str">
        <f>IF($B47="","",IFERROR(SUMIFS('Data Sorting'!$C:$C,'Data Sorting'!$A:$A,$B47,'Data Sorting'!$B:$B,TRIM(P$10)),0))</f>
        <v/>
      </c>
      <c r="Q47" s="477" t="str">
        <f>IF($B47="","",IFERROR(SUMIFS('Data Sorting'!$C:$C,'Data Sorting'!$A:$A,$B47,'Data Sorting'!$B:$B,TRIM(Q$10)),0))</f>
        <v/>
      </c>
      <c r="R47" s="480" t="str">
        <f t="shared" si="24"/>
        <v/>
      </c>
      <c r="S47" s="477" t="str">
        <f>IF($B47="","",IFERROR(SUMIFS('Data Sorting'!$C:$C,'Data Sorting'!$A:$A,$B47,'Data Sorting'!$B:$B,TRIM(S$10)),0))</f>
        <v/>
      </c>
      <c r="T47" s="477" t="str">
        <f>IF($B47="","",IFERROR(SUMIFS('Data Sorting'!$C:$C,'Data Sorting'!$A:$A,$B47,'Data Sorting'!$B:$B,TRIM(T$10)),0))</f>
        <v/>
      </c>
      <c r="U47" s="479" t="str">
        <f t="shared" si="25"/>
        <v/>
      </c>
    </row>
    <row r="48" spans="2:21" x14ac:dyDescent="0.25">
      <c r="B48" s="506" t="str">
        <f>IF('Manual Inputs'!D40&lt;&gt;"",'Manual Inputs'!D40,"")</f>
        <v/>
      </c>
      <c r="C48" s="477" t="str">
        <f>IF($B48="","",IFERROR(SUMIFS('Data Sorting'!$C:$C,'Data Sorting'!$A:$A,$B48,'Data Sorting'!$B:$B,TRIM(C$10)),0))</f>
        <v/>
      </c>
      <c r="D48" s="479" t="str">
        <f t="shared" si="19"/>
        <v/>
      </c>
      <c r="E48" s="477" t="str">
        <f>IF($B48="","",IFERROR(SUMIFS('Data Sorting'!$C:$C,'Data Sorting'!$A:$A,$B48,'Data Sorting'!$B:$B,TRIM(E$10)),0))</f>
        <v/>
      </c>
      <c r="F48" s="477" t="str">
        <f>IF($B48="","",IFERROR(SUMIFS('Data Sorting'!$C:$C,'Data Sorting'!$A:$A,$B48,'Data Sorting'!$B:$B,TRIM(F$10)),0))</f>
        <v/>
      </c>
      <c r="G48" s="477" t="str">
        <f>IF($B48="","",IFERROR(SUMIFS('Data Sorting'!$C:$C,'Data Sorting'!$A:$A,$B48,'Data Sorting'!$B:$B,TRIM(G$10)),0))</f>
        <v/>
      </c>
      <c r="H48" s="479" t="str">
        <f t="shared" si="23"/>
        <v/>
      </c>
      <c r="I48" s="477" t="str">
        <f>IF($B48="","",IFERROR(SUMIFS('Data Sorting'!$C:$C,'Data Sorting'!$A:$A,$B48,'Data Sorting'!$B:$B,TRIM(I$10)),0))</f>
        <v/>
      </c>
      <c r="J48" s="477" t="str">
        <f>IF($B48="","",IFERROR(SUMIFS('Data Sorting'!$C:$C,'Data Sorting'!$A:$A,$B48,'Data Sorting'!$B:$B,TRIM(J$10)),0))</f>
        <v/>
      </c>
      <c r="K48" s="477" t="str">
        <f>IF($B48="","",IFERROR(SUMIFS('Data Sorting'!$C:$C,'Data Sorting'!$A:$A,$B48,'Data Sorting'!$B:$B,TRIM(K$10)),0))</f>
        <v/>
      </c>
      <c r="L48" s="477" t="str">
        <f>IF($B48="","",IFERROR(SUMIFS('Data Sorting'!$C:$C,'Data Sorting'!$A:$A,$B48,'Data Sorting'!$B:$B,TRIM(L$10)),0))</f>
        <v/>
      </c>
      <c r="M48" s="477" t="str">
        <f>IF($B48="","",IFERROR(SUMIFS('Data Sorting'!$C:$C,'Data Sorting'!$A:$A,$B48,'Data Sorting'!$B:$B,TRIM(M$10)),0))</f>
        <v/>
      </c>
      <c r="N48" s="477" t="str">
        <f>IF($B48="","",IFERROR(SUMIFS('Data Sorting'!$C:$C,'Data Sorting'!$A:$A,$B48,'Data Sorting'!$B:$B,TRIM(N$10)),0))</f>
        <v/>
      </c>
      <c r="O48" s="477" t="str">
        <f>IF($B48="","",IFERROR(SUMIFS('Data Sorting'!$C:$C,'Data Sorting'!$A:$A,$B48,'Data Sorting'!$B:$B,TRIM(O$10)),0))</f>
        <v/>
      </c>
      <c r="P48" s="477" t="str">
        <f>IF($B48="","",IFERROR(SUMIFS('Data Sorting'!$C:$C,'Data Sorting'!$A:$A,$B48,'Data Sorting'!$B:$B,TRIM(P$10)),0))</f>
        <v/>
      </c>
      <c r="Q48" s="477" t="str">
        <f>IF($B48="","",IFERROR(SUMIFS('Data Sorting'!$C:$C,'Data Sorting'!$A:$A,$B48,'Data Sorting'!$B:$B,TRIM(Q$10)),0))</f>
        <v/>
      </c>
      <c r="R48" s="480" t="str">
        <f t="shared" si="24"/>
        <v/>
      </c>
      <c r="S48" s="477" t="str">
        <f>IF($B48="","",IFERROR(SUMIFS('Data Sorting'!$C:$C,'Data Sorting'!$A:$A,$B48,'Data Sorting'!$B:$B,TRIM(S$10)),0))</f>
        <v/>
      </c>
      <c r="T48" s="477" t="str">
        <f>IF($B48="","",IFERROR(SUMIFS('Data Sorting'!$C:$C,'Data Sorting'!$A:$A,$B48,'Data Sorting'!$B:$B,TRIM(T$10)),0))</f>
        <v/>
      </c>
      <c r="U48" s="479" t="str">
        <f t="shared" si="25"/>
        <v/>
      </c>
    </row>
    <row r="49" spans="2:21" x14ac:dyDescent="0.25">
      <c r="B49" s="506" t="str">
        <f>IF('Manual Inputs'!D41&lt;&gt;"",'Manual Inputs'!D41,"")</f>
        <v/>
      </c>
      <c r="C49" s="477" t="str">
        <f>IF($B49="","",IFERROR(SUMIFS('Data Sorting'!$C:$C,'Data Sorting'!$A:$A,$B49,'Data Sorting'!$B:$B,TRIM(C$10)),0))</f>
        <v/>
      </c>
      <c r="D49" s="479" t="str">
        <f t="shared" si="19"/>
        <v/>
      </c>
      <c r="E49" s="477" t="str">
        <f>IF($B49="","",IFERROR(SUMIFS('Data Sorting'!$C:$C,'Data Sorting'!$A:$A,$B49,'Data Sorting'!$B:$B,TRIM(E$10)),0))</f>
        <v/>
      </c>
      <c r="F49" s="477" t="str">
        <f>IF($B49="","",IFERROR(SUMIFS('Data Sorting'!$C:$C,'Data Sorting'!$A:$A,$B49,'Data Sorting'!$B:$B,TRIM(F$10)),0))</f>
        <v/>
      </c>
      <c r="G49" s="477" t="str">
        <f>IF($B49="","",IFERROR(SUMIFS('Data Sorting'!$C:$C,'Data Sorting'!$A:$A,$B49,'Data Sorting'!$B:$B,TRIM(G$10)),0))</f>
        <v/>
      </c>
      <c r="H49" s="479" t="str">
        <f t="shared" si="23"/>
        <v/>
      </c>
      <c r="I49" s="477" t="str">
        <f>IF($B49="","",IFERROR(SUMIFS('Data Sorting'!$C:$C,'Data Sorting'!$A:$A,$B49,'Data Sorting'!$B:$B,TRIM(I$10)),0))</f>
        <v/>
      </c>
      <c r="J49" s="477" t="str">
        <f>IF($B49="","",IFERROR(SUMIFS('Data Sorting'!$C:$C,'Data Sorting'!$A:$A,$B49,'Data Sorting'!$B:$B,TRIM(J$10)),0))</f>
        <v/>
      </c>
      <c r="K49" s="477" t="str">
        <f>IF($B49="","",IFERROR(SUMIFS('Data Sorting'!$C:$C,'Data Sorting'!$A:$A,$B49,'Data Sorting'!$B:$B,TRIM(K$10)),0))</f>
        <v/>
      </c>
      <c r="L49" s="477" t="str">
        <f>IF($B49="","",IFERROR(SUMIFS('Data Sorting'!$C:$C,'Data Sorting'!$A:$A,$B49,'Data Sorting'!$B:$B,TRIM(L$10)),0))</f>
        <v/>
      </c>
      <c r="M49" s="477" t="str">
        <f>IF($B49="","",IFERROR(SUMIFS('Data Sorting'!$C:$C,'Data Sorting'!$A:$A,$B49,'Data Sorting'!$B:$B,TRIM(M$10)),0))</f>
        <v/>
      </c>
      <c r="N49" s="477" t="str">
        <f>IF($B49="","",IFERROR(SUMIFS('Data Sorting'!$C:$C,'Data Sorting'!$A:$A,$B49,'Data Sorting'!$B:$B,TRIM(N$10)),0))</f>
        <v/>
      </c>
      <c r="O49" s="477" t="str">
        <f>IF($B49="","",IFERROR(SUMIFS('Data Sorting'!$C:$C,'Data Sorting'!$A:$A,$B49,'Data Sorting'!$B:$B,TRIM(O$10)),0))</f>
        <v/>
      </c>
      <c r="P49" s="477" t="str">
        <f>IF($B49="","",IFERROR(SUMIFS('Data Sorting'!$C:$C,'Data Sorting'!$A:$A,$B49,'Data Sorting'!$B:$B,TRIM(P$10)),0))</f>
        <v/>
      </c>
      <c r="Q49" s="477" t="str">
        <f>IF($B49="","",IFERROR(SUMIFS('Data Sorting'!$C:$C,'Data Sorting'!$A:$A,$B49,'Data Sorting'!$B:$B,TRIM(Q$10)),0))</f>
        <v/>
      </c>
      <c r="R49" s="480" t="str">
        <f t="shared" si="24"/>
        <v/>
      </c>
      <c r="S49" s="477" t="str">
        <f>IF($B49="","",IFERROR(SUMIFS('Data Sorting'!$C:$C,'Data Sorting'!$A:$A,$B49,'Data Sorting'!$B:$B,TRIM(S$10)),0))</f>
        <v/>
      </c>
      <c r="T49" s="477" t="str">
        <f>IF($B49="","",IFERROR(SUMIFS('Data Sorting'!$C:$C,'Data Sorting'!$A:$A,$B49,'Data Sorting'!$B:$B,TRIM(T$10)),0))</f>
        <v/>
      </c>
      <c r="U49" s="479" t="str">
        <f t="shared" si="25"/>
        <v/>
      </c>
    </row>
    <row r="50" spans="2:21" x14ac:dyDescent="0.25">
      <c r="B50" s="506" t="str">
        <f>IF('Manual Inputs'!D42&lt;&gt;"",'Manual Inputs'!D42,"")</f>
        <v/>
      </c>
      <c r="C50" s="477" t="str">
        <f>IF($B50="","",IFERROR(SUMIFS('Data Sorting'!$C:$C,'Data Sorting'!$A:$A,$B50,'Data Sorting'!$B:$B,TRIM(C$10)),0))</f>
        <v/>
      </c>
      <c r="D50" s="479" t="str">
        <f t="shared" si="19"/>
        <v/>
      </c>
      <c r="E50" s="477" t="str">
        <f>IF($B50="","",IFERROR(SUMIFS('Data Sorting'!$C:$C,'Data Sorting'!$A:$A,$B50,'Data Sorting'!$B:$B,TRIM(E$10)),0))</f>
        <v/>
      </c>
      <c r="F50" s="477" t="str">
        <f>IF($B50="","",IFERROR(SUMIFS('Data Sorting'!$C:$C,'Data Sorting'!$A:$A,$B50,'Data Sorting'!$B:$B,TRIM(F$10)),0))</f>
        <v/>
      </c>
      <c r="G50" s="477" t="str">
        <f>IF($B50="","",IFERROR(SUMIFS('Data Sorting'!$C:$C,'Data Sorting'!$A:$A,$B50,'Data Sorting'!$B:$B,TRIM(G$10)),0))</f>
        <v/>
      </c>
      <c r="H50" s="479" t="str">
        <f t="shared" si="23"/>
        <v/>
      </c>
      <c r="I50" s="477" t="str">
        <f>IF($B50="","",IFERROR(SUMIFS('Data Sorting'!$C:$C,'Data Sorting'!$A:$A,$B50,'Data Sorting'!$B:$B,TRIM(I$10)),0))</f>
        <v/>
      </c>
      <c r="J50" s="477" t="str">
        <f>IF($B50="","",IFERROR(SUMIFS('Data Sorting'!$C:$C,'Data Sorting'!$A:$A,$B50,'Data Sorting'!$B:$B,TRIM(J$10)),0))</f>
        <v/>
      </c>
      <c r="K50" s="477" t="str">
        <f>IF($B50="","",IFERROR(SUMIFS('Data Sorting'!$C:$C,'Data Sorting'!$A:$A,$B50,'Data Sorting'!$B:$B,TRIM(K$10)),0))</f>
        <v/>
      </c>
      <c r="L50" s="477" t="str">
        <f>IF($B50="","",IFERROR(SUMIFS('Data Sorting'!$C:$C,'Data Sorting'!$A:$A,$B50,'Data Sorting'!$B:$B,TRIM(L$10)),0))</f>
        <v/>
      </c>
      <c r="M50" s="477" t="str">
        <f>IF($B50="","",IFERROR(SUMIFS('Data Sorting'!$C:$C,'Data Sorting'!$A:$A,$B50,'Data Sorting'!$B:$B,TRIM(M$10)),0))</f>
        <v/>
      </c>
      <c r="N50" s="477" t="str">
        <f>IF($B50="","",IFERROR(SUMIFS('Data Sorting'!$C:$C,'Data Sorting'!$A:$A,$B50,'Data Sorting'!$B:$B,TRIM(N$10)),0))</f>
        <v/>
      </c>
      <c r="O50" s="477" t="str">
        <f>IF($B50="","",IFERROR(SUMIFS('Data Sorting'!$C:$C,'Data Sorting'!$A:$A,$B50,'Data Sorting'!$B:$B,TRIM(O$10)),0))</f>
        <v/>
      </c>
      <c r="P50" s="477" t="str">
        <f>IF($B50="","",IFERROR(SUMIFS('Data Sorting'!$C:$C,'Data Sorting'!$A:$A,$B50,'Data Sorting'!$B:$B,TRIM(P$10)),0))</f>
        <v/>
      </c>
      <c r="Q50" s="477" t="str">
        <f>IF($B50="","",IFERROR(SUMIFS('Data Sorting'!$C:$C,'Data Sorting'!$A:$A,$B50,'Data Sorting'!$B:$B,TRIM(Q$10)),0))</f>
        <v/>
      </c>
      <c r="R50" s="480" t="str">
        <f t="shared" si="24"/>
        <v/>
      </c>
      <c r="S50" s="477" t="str">
        <f>IF($B50="","",IFERROR(SUMIFS('Data Sorting'!$C:$C,'Data Sorting'!$A:$A,$B50,'Data Sorting'!$B:$B,TRIM(S$10)),0))</f>
        <v/>
      </c>
      <c r="T50" s="477" t="str">
        <f>IF($B50="","",IFERROR(SUMIFS('Data Sorting'!$C:$C,'Data Sorting'!$A:$A,$B50,'Data Sorting'!$B:$B,TRIM(T$10)),0))</f>
        <v/>
      </c>
      <c r="U50" s="479" t="str">
        <f t="shared" si="25"/>
        <v/>
      </c>
    </row>
    <row r="51" spans="2:21" x14ac:dyDescent="0.25">
      <c r="B51" s="506" t="str">
        <f>IF('Manual Inputs'!D43&lt;&gt;"",'Manual Inputs'!D43,"")</f>
        <v/>
      </c>
      <c r="C51" s="477" t="str">
        <f>IF($B51="","",IFERROR(SUMIFS('Data Sorting'!$C:$C,'Data Sorting'!$A:$A,$B51,'Data Sorting'!$B:$B,TRIM(C$10)),0))</f>
        <v/>
      </c>
      <c r="D51" s="479" t="str">
        <f t="shared" si="19"/>
        <v/>
      </c>
      <c r="E51" s="477" t="str">
        <f>IF($B51="","",IFERROR(SUMIFS('Data Sorting'!$C:$C,'Data Sorting'!$A:$A,$B51,'Data Sorting'!$B:$B,TRIM(E$10)),0))</f>
        <v/>
      </c>
      <c r="F51" s="477" t="str">
        <f>IF($B51="","",IFERROR(SUMIFS('Data Sorting'!$C:$C,'Data Sorting'!$A:$A,$B51,'Data Sorting'!$B:$B,TRIM(F$10)),0))</f>
        <v/>
      </c>
      <c r="G51" s="477" t="str">
        <f>IF($B51="","",IFERROR(SUMIFS('Data Sorting'!$C:$C,'Data Sorting'!$A:$A,$B51,'Data Sorting'!$B:$B,TRIM(G$10)),0))</f>
        <v/>
      </c>
      <c r="H51" s="479" t="str">
        <f t="shared" si="23"/>
        <v/>
      </c>
      <c r="I51" s="477" t="str">
        <f>IF($B51="","",IFERROR(SUMIFS('Data Sorting'!$C:$C,'Data Sorting'!$A:$A,$B51,'Data Sorting'!$B:$B,TRIM(I$10)),0))</f>
        <v/>
      </c>
      <c r="J51" s="477" t="str">
        <f>IF($B51="","",IFERROR(SUMIFS('Data Sorting'!$C:$C,'Data Sorting'!$A:$A,$B51,'Data Sorting'!$B:$B,TRIM(J$10)),0))</f>
        <v/>
      </c>
      <c r="K51" s="477" t="str">
        <f>IF($B51="","",IFERROR(SUMIFS('Data Sorting'!$C:$C,'Data Sorting'!$A:$A,$B51,'Data Sorting'!$B:$B,TRIM(K$10)),0))</f>
        <v/>
      </c>
      <c r="L51" s="477" t="str">
        <f>IF($B51="","",IFERROR(SUMIFS('Data Sorting'!$C:$C,'Data Sorting'!$A:$A,$B51,'Data Sorting'!$B:$B,TRIM(L$10)),0))</f>
        <v/>
      </c>
      <c r="M51" s="477" t="str">
        <f>IF($B51="","",IFERROR(SUMIFS('Data Sorting'!$C:$C,'Data Sorting'!$A:$A,$B51,'Data Sorting'!$B:$B,TRIM(M$10)),0))</f>
        <v/>
      </c>
      <c r="N51" s="477" t="str">
        <f>IF($B51="","",IFERROR(SUMIFS('Data Sorting'!$C:$C,'Data Sorting'!$A:$A,$B51,'Data Sorting'!$B:$B,TRIM(N$10)),0))</f>
        <v/>
      </c>
      <c r="O51" s="477" t="str">
        <f>IF($B51="","",IFERROR(SUMIFS('Data Sorting'!$C:$C,'Data Sorting'!$A:$A,$B51,'Data Sorting'!$B:$B,TRIM(O$10)),0))</f>
        <v/>
      </c>
      <c r="P51" s="477" t="str">
        <f>IF($B51="","",IFERROR(SUMIFS('Data Sorting'!$C:$C,'Data Sorting'!$A:$A,$B51,'Data Sorting'!$B:$B,TRIM(P$10)),0))</f>
        <v/>
      </c>
      <c r="Q51" s="477" t="str">
        <f>IF($B51="","",IFERROR(SUMIFS('Data Sorting'!$C:$C,'Data Sorting'!$A:$A,$B51,'Data Sorting'!$B:$B,TRIM(Q$10)),0))</f>
        <v/>
      </c>
      <c r="R51" s="480" t="str">
        <f t="shared" si="24"/>
        <v/>
      </c>
      <c r="S51" s="477" t="str">
        <f>IF($B51="","",IFERROR(SUMIFS('Data Sorting'!$C:$C,'Data Sorting'!$A:$A,$B51,'Data Sorting'!$B:$B,TRIM(S$10)),0))</f>
        <v/>
      </c>
      <c r="T51" s="477" t="str">
        <f>IF($B51="","",IFERROR(SUMIFS('Data Sorting'!$C:$C,'Data Sorting'!$A:$A,$B51,'Data Sorting'!$B:$B,TRIM(T$10)),0))</f>
        <v/>
      </c>
      <c r="U51" s="479" t="str">
        <f t="shared" si="25"/>
        <v/>
      </c>
    </row>
    <row r="52" spans="2:21" x14ac:dyDescent="0.25">
      <c r="B52" s="506" t="str">
        <f>IF('Manual Inputs'!D44&lt;&gt;"",'Manual Inputs'!D44,"")</f>
        <v/>
      </c>
      <c r="C52" s="477" t="str">
        <f>IF($B52="","",IFERROR(SUMIFS('Data Sorting'!$C:$C,'Data Sorting'!$A:$A,$B52,'Data Sorting'!$B:$B,TRIM(C$10)),0))</f>
        <v/>
      </c>
      <c r="D52" s="479" t="str">
        <f t="shared" si="19"/>
        <v/>
      </c>
      <c r="E52" s="477" t="str">
        <f>IF($B52="","",IFERROR(SUMIFS('Data Sorting'!$C:$C,'Data Sorting'!$A:$A,$B52,'Data Sorting'!$B:$B,TRIM(E$10)),0))</f>
        <v/>
      </c>
      <c r="F52" s="477" t="str">
        <f>IF($B52="","",IFERROR(SUMIFS('Data Sorting'!$C:$C,'Data Sorting'!$A:$A,$B52,'Data Sorting'!$B:$B,TRIM(F$10)),0))</f>
        <v/>
      </c>
      <c r="G52" s="477" t="str">
        <f>IF($B52="","",IFERROR(SUMIFS('Data Sorting'!$C:$C,'Data Sorting'!$A:$A,$B52,'Data Sorting'!$B:$B,TRIM(G$10)),0))</f>
        <v/>
      </c>
      <c r="H52" s="479" t="str">
        <f t="shared" si="23"/>
        <v/>
      </c>
      <c r="I52" s="477" t="str">
        <f>IF($B52="","",IFERROR(SUMIFS('Data Sorting'!$C:$C,'Data Sorting'!$A:$A,$B52,'Data Sorting'!$B:$B,TRIM(I$10)),0))</f>
        <v/>
      </c>
      <c r="J52" s="477" t="str">
        <f>IF($B52="","",IFERROR(SUMIFS('Data Sorting'!$C:$C,'Data Sorting'!$A:$A,$B52,'Data Sorting'!$B:$B,TRIM(J$10)),0))</f>
        <v/>
      </c>
      <c r="K52" s="477" t="str">
        <f>IF($B52="","",IFERROR(SUMIFS('Data Sorting'!$C:$C,'Data Sorting'!$A:$A,$B52,'Data Sorting'!$B:$B,TRIM(K$10)),0))</f>
        <v/>
      </c>
      <c r="L52" s="477" t="str">
        <f>IF($B52="","",IFERROR(SUMIFS('Data Sorting'!$C:$C,'Data Sorting'!$A:$A,$B52,'Data Sorting'!$B:$B,TRIM(L$10)),0))</f>
        <v/>
      </c>
      <c r="M52" s="477" t="str">
        <f>IF($B52="","",IFERROR(SUMIFS('Data Sorting'!$C:$C,'Data Sorting'!$A:$A,$B52,'Data Sorting'!$B:$B,TRIM(M$10)),0))</f>
        <v/>
      </c>
      <c r="N52" s="477" t="str">
        <f>IF($B52="","",IFERROR(SUMIFS('Data Sorting'!$C:$C,'Data Sorting'!$A:$A,$B52,'Data Sorting'!$B:$B,TRIM(N$10)),0))</f>
        <v/>
      </c>
      <c r="O52" s="477" t="str">
        <f>IF($B52="","",IFERROR(SUMIFS('Data Sorting'!$C:$C,'Data Sorting'!$A:$A,$B52,'Data Sorting'!$B:$B,TRIM(O$10)),0))</f>
        <v/>
      </c>
      <c r="P52" s="477" t="str">
        <f>IF($B52="","",IFERROR(SUMIFS('Data Sorting'!$C:$C,'Data Sorting'!$A:$A,$B52,'Data Sorting'!$B:$B,TRIM(P$10)),0))</f>
        <v/>
      </c>
      <c r="Q52" s="477" t="str">
        <f>IF($B52="","",IFERROR(SUMIFS('Data Sorting'!$C:$C,'Data Sorting'!$A:$A,$B52,'Data Sorting'!$B:$B,TRIM(Q$10)),0))</f>
        <v/>
      </c>
      <c r="R52" s="480" t="str">
        <f t="shared" si="24"/>
        <v/>
      </c>
      <c r="S52" s="477" t="str">
        <f>IF($B52="","",IFERROR(SUMIFS('Data Sorting'!$C:$C,'Data Sorting'!$A:$A,$B52,'Data Sorting'!$B:$B,TRIM(S$10)),0))</f>
        <v/>
      </c>
      <c r="T52" s="477" t="str">
        <f>IF($B52="","",IFERROR(SUMIFS('Data Sorting'!$C:$C,'Data Sorting'!$A:$A,$B52,'Data Sorting'!$B:$B,TRIM(T$10)),0))</f>
        <v/>
      </c>
      <c r="U52" s="479" t="str">
        <f t="shared" si="25"/>
        <v/>
      </c>
    </row>
    <row r="53" spans="2:21" x14ac:dyDescent="0.25">
      <c r="B53" s="506" t="str">
        <f>IF('Manual Inputs'!D45&lt;&gt;"",'Manual Inputs'!D45,"")</f>
        <v/>
      </c>
      <c r="C53" s="477" t="str">
        <f>IF($B53="","",IFERROR(SUMIFS('Data Sorting'!$C:$C,'Data Sorting'!$A:$A,$B53,'Data Sorting'!$B:$B,TRIM(C$10)),0))</f>
        <v/>
      </c>
      <c r="D53" s="479" t="str">
        <f t="shared" si="19"/>
        <v/>
      </c>
      <c r="E53" s="477" t="str">
        <f>IF($B53="","",IFERROR(SUMIFS('Data Sorting'!$C:$C,'Data Sorting'!$A:$A,$B53,'Data Sorting'!$B:$B,TRIM(E$10)),0))</f>
        <v/>
      </c>
      <c r="F53" s="477" t="str">
        <f>IF($B53="","",IFERROR(SUMIFS('Data Sorting'!$C:$C,'Data Sorting'!$A:$A,$B53,'Data Sorting'!$B:$B,TRIM(F$10)),0))</f>
        <v/>
      </c>
      <c r="G53" s="477" t="str">
        <f>IF($B53="","",IFERROR(SUMIFS('Data Sorting'!$C:$C,'Data Sorting'!$A:$A,$B53,'Data Sorting'!$B:$B,TRIM(G$10)),0))</f>
        <v/>
      </c>
      <c r="H53" s="479" t="str">
        <f t="shared" si="23"/>
        <v/>
      </c>
      <c r="I53" s="477" t="str">
        <f>IF($B53="","",IFERROR(SUMIFS('Data Sorting'!$C:$C,'Data Sorting'!$A:$A,$B53,'Data Sorting'!$B:$B,TRIM(I$10)),0))</f>
        <v/>
      </c>
      <c r="J53" s="477" t="str">
        <f>IF($B53="","",IFERROR(SUMIFS('Data Sorting'!$C:$C,'Data Sorting'!$A:$A,$B53,'Data Sorting'!$B:$B,TRIM(J$10)),0))</f>
        <v/>
      </c>
      <c r="K53" s="477" t="str">
        <f>IF($B53="","",IFERROR(SUMIFS('Data Sorting'!$C:$C,'Data Sorting'!$A:$A,$B53,'Data Sorting'!$B:$B,TRIM(K$10)),0))</f>
        <v/>
      </c>
      <c r="L53" s="477" t="str">
        <f>IF($B53="","",IFERROR(SUMIFS('Data Sorting'!$C:$C,'Data Sorting'!$A:$A,$B53,'Data Sorting'!$B:$B,TRIM(L$10)),0))</f>
        <v/>
      </c>
      <c r="M53" s="477" t="str">
        <f>IF($B53="","",IFERROR(SUMIFS('Data Sorting'!$C:$C,'Data Sorting'!$A:$A,$B53,'Data Sorting'!$B:$B,TRIM(M$10)),0))</f>
        <v/>
      </c>
      <c r="N53" s="477" t="str">
        <f>IF($B53="","",IFERROR(SUMIFS('Data Sorting'!$C:$C,'Data Sorting'!$A:$A,$B53,'Data Sorting'!$B:$B,TRIM(N$10)),0))</f>
        <v/>
      </c>
      <c r="O53" s="477" t="str">
        <f>IF($B53="","",IFERROR(SUMIFS('Data Sorting'!$C:$C,'Data Sorting'!$A:$A,$B53,'Data Sorting'!$B:$B,TRIM(O$10)),0))</f>
        <v/>
      </c>
      <c r="P53" s="477" t="str">
        <f>IF($B53="","",IFERROR(SUMIFS('Data Sorting'!$C:$C,'Data Sorting'!$A:$A,$B53,'Data Sorting'!$B:$B,TRIM(P$10)),0))</f>
        <v/>
      </c>
      <c r="Q53" s="477" t="str">
        <f>IF($B53="","",IFERROR(SUMIFS('Data Sorting'!$C:$C,'Data Sorting'!$A:$A,$B53,'Data Sorting'!$B:$B,TRIM(Q$10)),0))</f>
        <v/>
      </c>
      <c r="R53" s="480" t="str">
        <f t="shared" si="24"/>
        <v/>
      </c>
      <c r="S53" s="477" t="str">
        <f>IF($B53="","",IFERROR(SUMIFS('Data Sorting'!$C:$C,'Data Sorting'!$A:$A,$B53,'Data Sorting'!$B:$B,TRIM(S$10)),0))</f>
        <v/>
      </c>
      <c r="T53" s="477" t="str">
        <f>IF($B53="","",IFERROR(SUMIFS('Data Sorting'!$C:$C,'Data Sorting'!$A:$A,$B53,'Data Sorting'!$B:$B,TRIM(T$10)),0))</f>
        <v/>
      </c>
      <c r="U53" s="479" t="str">
        <f t="shared" si="25"/>
        <v/>
      </c>
    </row>
    <row r="54" spans="2:21" x14ac:dyDescent="0.25">
      <c r="B54" s="506" t="str">
        <f>IF('Manual Inputs'!D46&lt;&gt;"",'Manual Inputs'!D46,"")</f>
        <v/>
      </c>
      <c r="C54" s="477" t="str">
        <f>IF($B54="","",IFERROR(SUMIFS('Data Sorting'!$C:$C,'Data Sorting'!$A:$A,$B54,'Data Sorting'!$B:$B,TRIM(C$10)),0))</f>
        <v/>
      </c>
      <c r="D54" s="479" t="str">
        <f t="shared" si="19"/>
        <v/>
      </c>
      <c r="E54" s="477" t="str">
        <f>IF($B54="","",IFERROR(SUMIFS('Data Sorting'!$C:$C,'Data Sorting'!$A:$A,$B54,'Data Sorting'!$B:$B,TRIM(E$10)),0))</f>
        <v/>
      </c>
      <c r="F54" s="477" t="str">
        <f>IF($B54="","",IFERROR(SUMIFS('Data Sorting'!$C:$C,'Data Sorting'!$A:$A,$B54,'Data Sorting'!$B:$B,TRIM(F$10)),0))</f>
        <v/>
      </c>
      <c r="G54" s="477" t="str">
        <f>IF($B54="","",IFERROR(SUMIFS('Data Sorting'!$C:$C,'Data Sorting'!$A:$A,$B54,'Data Sorting'!$B:$B,TRIM(G$10)),0))</f>
        <v/>
      </c>
      <c r="H54" s="479" t="str">
        <f t="shared" si="23"/>
        <v/>
      </c>
      <c r="I54" s="477" t="str">
        <f>IF($B54="","",IFERROR(SUMIFS('Data Sorting'!$C:$C,'Data Sorting'!$A:$A,$B54,'Data Sorting'!$B:$B,TRIM(I$10)),0))</f>
        <v/>
      </c>
      <c r="J54" s="477" t="str">
        <f>IF($B54="","",IFERROR(SUMIFS('Data Sorting'!$C:$C,'Data Sorting'!$A:$A,$B54,'Data Sorting'!$B:$B,TRIM(J$10)),0))</f>
        <v/>
      </c>
      <c r="K54" s="477" t="str">
        <f>IF($B54="","",IFERROR(SUMIFS('Data Sorting'!$C:$C,'Data Sorting'!$A:$A,$B54,'Data Sorting'!$B:$B,TRIM(K$10)),0))</f>
        <v/>
      </c>
      <c r="L54" s="477" t="str">
        <f>IF($B54="","",IFERROR(SUMIFS('Data Sorting'!$C:$C,'Data Sorting'!$A:$A,$B54,'Data Sorting'!$B:$B,TRIM(L$10)),0))</f>
        <v/>
      </c>
      <c r="M54" s="477" t="str">
        <f>IF($B54="","",IFERROR(SUMIFS('Data Sorting'!$C:$C,'Data Sorting'!$A:$A,$B54,'Data Sorting'!$B:$B,TRIM(M$10)),0))</f>
        <v/>
      </c>
      <c r="N54" s="477" t="str">
        <f>IF($B54="","",IFERROR(SUMIFS('Data Sorting'!$C:$C,'Data Sorting'!$A:$A,$B54,'Data Sorting'!$B:$B,TRIM(N$10)),0))</f>
        <v/>
      </c>
      <c r="O54" s="477" t="str">
        <f>IF($B54="","",IFERROR(SUMIFS('Data Sorting'!$C:$C,'Data Sorting'!$A:$A,$B54,'Data Sorting'!$B:$B,TRIM(O$10)),0))</f>
        <v/>
      </c>
      <c r="P54" s="477" t="str">
        <f>IF($B54="","",IFERROR(SUMIFS('Data Sorting'!$C:$C,'Data Sorting'!$A:$A,$B54,'Data Sorting'!$B:$B,TRIM(P$10)),0))</f>
        <v/>
      </c>
      <c r="Q54" s="477" t="str">
        <f>IF($B54="","",IFERROR(SUMIFS('Data Sorting'!$C:$C,'Data Sorting'!$A:$A,$B54,'Data Sorting'!$B:$B,TRIM(Q$10)),0))</f>
        <v/>
      </c>
      <c r="R54" s="480" t="str">
        <f t="shared" si="24"/>
        <v/>
      </c>
      <c r="S54" s="477" t="str">
        <f>IF($B54="","",IFERROR(SUMIFS('Data Sorting'!$C:$C,'Data Sorting'!$A:$A,$B54,'Data Sorting'!$B:$B,TRIM(S$10)),0))</f>
        <v/>
      </c>
      <c r="T54" s="477" t="str">
        <f>IF($B54="","",IFERROR(SUMIFS('Data Sorting'!$C:$C,'Data Sorting'!$A:$A,$B54,'Data Sorting'!$B:$B,TRIM(T$10)),0))</f>
        <v/>
      </c>
      <c r="U54" s="479" t="str">
        <f t="shared" si="25"/>
        <v/>
      </c>
    </row>
    <row r="55" spans="2:21" x14ac:dyDescent="0.25">
      <c r="B55" s="506" t="str">
        <f>IF('Manual Inputs'!D47&lt;&gt;"",'Manual Inputs'!D47,"")</f>
        <v/>
      </c>
      <c r="C55" s="477" t="str">
        <f>IF($B55="","",IFERROR(SUMIFS('Data Sorting'!$C:$C,'Data Sorting'!$A:$A,$B55,'Data Sorting'!$B:$B,TRIM(C$10)),0))</f>
        <v/>
      </c>
      <c r="D55" s="479" t="str">
        <f t="shared" si="19"/>
        <v/>
      </c>
      <c r="E55" s="477" t="str">
        <f>IF($B55="","",IFERROR(SUMIFS('Data Sorting'!$C:$C,'Data Sorting'!$A:$A,$B55,'Data Sorting'!$B:$B,TRIM(E$10)),0))</f>
        <v/>
      </c>
      <c r="F55" s="477" t="str">
        <f>IF($B55="","",IFERROR(SUMIFS('Data Sorting'!$C:$C,'Data Sorting'!$A:$A,$B55,'Data Sorting'!$B:$B,TRIM(F$10)),0))</f>
        <v/>
      </c>
      <c r="G55" s="477" t="str">
        <f>IF($B55="","",IFERROR(SUMIFS('Data Sorting'!$C:$C,'Data Sorting'!$A:$A,$B55,'Data Sorting'!$B:$B,TRIM(G$10)),0))</f>
        <v/>
      </c>
      <c r="H55" s="479" t="str">
        <f t="shared" si="23"/>
        <v/>
      </c>
      <c r="I55" s="477" t="str">
        <f>IF($B55="","",IFERROR(SUMIFS('Data Sorting'!$C:$C,'Data Sorting'!$A:$A,$B55,'Data Sorting'!$B:$B,TRIM(I$10)),0))</f>
        <v/>
      </c>
      <c r="J55" s="477" t="str">
        <f>IF($B55="","",IFERROR(SUMIFS('Data Sorting'!$C:$C,'Data Sorting'!$A:$A,$B55,'Data Sorting'!$B:$B,TRIM(J$10)),0))</f>
        <v/>
      </c>
      <c r="K55" s="477" t="str">
        <f>IF($B55="","",IFERROR(SUMIFS('Data Sorting'!$C:$C,'Data Sorting'!$A:$A,$B55,'Data Sorting'!$B:$B,TRIM(K$10)),0))</f>
        <v/>
      </c>
      <c r="L55" s="477" t="str">
        <f>IF($B55="","",IFERROR(SUMIFS('Data Sorting'!$C:$C,'Data Sorting'!$A:$A,$B55,'Data Sorting'!$B:$B,TRIM(L$10)),0))</f>
        <v/>
      </c>
      <c r="M55" s="477" t="str">
        <f>IF($B55="","",IFERROR(SUMIFS('Data Sorting'!$C:$C,'Data Sorting'!$A:$A,$B55,'Data Sorting'!$B:$B,TRIM(M$10)),0))</f>
        <v/>
      </c>
      <c r="N55" s="477" t="str">
        <f>IF($B55="","",IFERROR(SUMIFS('Data Sorting'!$C:$C,'Data Sorting'!$A:$A,$B55,'Data Sorting'!$B:$B,TRIM(N$10)),0))</f>
        <v/>
      </c>
      <c r="O55" s="477" t="str">
        <f>IF($B55="","",IFERROR(SUMIFS('Data Sorting'!$C:$C,'Data Sorting'!$A:$A,$B55,'Data Sorting'!$B:$B,TRIM(O$10)),0))</f>
        <v/>
      </c>
      <c r="P55" s="477" t="str">
        <f>IF($B55="","",IFERROR(SUMIFS('Data Sorting'!$C:$C,'Data Sorting'!$A:$A,$B55,'Data Sorting'!$B:$B,TRIM(P$10)),0))</f>
        <v/>
      </c>
      <c r="Q55" s="477" t="str">
        <f>IF($B55="","",IFERROR(SUMIFS('Data Sorting'!$C:$C,'Data Sorting'!$A:$A,$B55,'Data Sorting'!$B:$B,TRIM(Q$10)),0))</f>
        <v/>
      </c>
      <c r="R55" s="480" t="str">
        <f t="shared" si="24"/>
        <v/>
      </c>
      <c r="S55" s="477" t="str">
        <f>IF($B55="","",IFERROR(SUMIFS('Data Sorting'!$C:$C,'Data Sorting'!$A:$A,$B55,'Data Sorting'!$B:$B,TRIM(S$10)),0))</f>
        <v/>
      </c>
      <c r="T55" s="477" t="str">
        <f>IF($B55="","",IFERROR(SUMIFS('Data Sorting'!$C:$C,'Data Sorting'!$A:$A,$B55,'Data Sorting'!$B:$B,TRIM(T$10)),0))</f>
        <v/>
      </c>
      <c r="U55" s="479" t="str">
        <f t="shared" si="25"/>
        <v/>
      </c>
    </row>
    <row r="56" spans="2:21" x14ac:dyDescent="0.25">
      <c r="B56" s="506" t="str">
        <f>IF('Manual Inputs'!D48&lt;&gt;"",'Manual Inputs'!D48,"")</f>
        <v/>
      </c>
      <c r="C56" s="477" t="str">
        <f>IF($B56="","",IFERROR(SUMIFS('Data Sorting'!$C:$C,'Data Sorting'!$A:$A,$B56,'Data Sorting'!$B:$B,TRIM(C$10)),0))</f>
        <v/>
      </c>
      <c r="D56" s="479" t="str">
        <f t="shared" si="19"/>
        <v/>
      </c>
      <c r="E56" s="477" t="str">
        <f>IF($B56="","",IFERROR(SUMIFS('Data Sorting'!$C:$C,'Data Sorting'!$A:$A,$B56,'Data Sorting'!$B:$B,TRIM(E$10)),0))</f>
        <v/>
      </c>
      <c r="F56" s="477" t="str">
        <f>IF($B56="","",IFERROR(SUMIFS('Data Sorting'!$C:$C,'Data Sorting'!$A:$A,$B56,'Data Sorting'!$B:$B,TRIM(F$10)),0))</f>
        <v/>
      </c>
      <c r="G56" s="477" t="str">
        <f>IF($B56="","",IFERROR(SUMIFS('Data Sorting'!$C:$C,'Data Sorting'!$A:$A,$B56,'Data Sorting'!$B:$B,TRIM(G$10)),0))</f>
        <v/>
      </c>
      <c r="H56" s="479" t="str">
        <f t="shared" si="23"/>
        <v/>
      </c>
      <c r="I56" s="477" t="str">
        <f>IF($B56="","",IFERROR(SUMIFS('Data Sorting'!$C:$C,'Data Sorting'!$A:$A,$B56,'Data Sorting'!$B:$B,TRIM(I$10)),0))</f>
        <v/>
      </c>
      <c r="J56" s="477" t="str">
        <f>IF($B56="","",IFERROR(SUMIFS('Data Sorting'!$C:$C,'Data Sorting'!$A:$A,$B56,'Data Sorting'!$B:$B,TRIM(J$10)),0))</f>
        <v/>
      </c>
      <c r="K56" s="477" t="str">
        <f>IF($B56="","",IFERROR(SUMIFS('Data Sorting'!$C:$C,'Data Sorting'!$A:$A,$B56,'Data Sorting'!$B:$B,TRIM(K$10)),0))</f>
        <v/>
      </c>
      <c r="L56" s="477" t="str">
        <f>IF($B56="","",IFERROR(SUMIFS('Data Sorting'!$C:$C,'Data Sorting'!$A:$A,$B56,'Data Sorting'!$B:$B,TRIM(L$10)),0))</f>
        <v/>
      </c>
      <c r="M56" s="477" t="str">
        <f>IF($B56="","",IFERROR(SUMIFS('Data Sorting'!$C:$C,'Data Sorting'!$A:$A,$B56,'Data Sorting'!$B:$B,TRIM(M$10)),0))</f>
        <v/>
      </c>
      <c r="N56" s="477" t="str">
        <f>IF($B56="","",IFERROR(SUMIFS('Data Sorting'!$C:$C,'Data Sorting'!$A:$A,$B56,'Data Sorting'!$B:$B,TRIM(N$10)),0))</f>
        <v/>
      </c>
      <c r="O56" s="477" t="str">
        <f>IF($B56="","",IFERROR(SUMIFS('Data Sorting'!$C:$C,'Data Sorting'!$A:$A,$B56,'Data Sorting'!$B:$B,TRIM(O$10)),0))</f>
        <v/>
      </c>
      <c r="P56" s="477" t="str">
        <f>IF($B56="","",IFERROR(SUMIFS('Data Sorting'!$C:$C,'Data Sorting'!$A:$A,$B56,'Data Sorting'!$B:$B,TRIM(P$10)),0))</f>
        <v/>
      </c>
      <c r="Q56" s="477" t="str">
        <f>IF($B56="","",IFERROR(SUMIFS('Data Sorting'!$C:$C,'Data Sorting'!$A:$A,$B56,'Data Sorting'!$B:$B,TRIM(Q$10)),0))</f>
        <v/>
      </c>
      <c r="R56" s="480" t="str">
        <f t="shared" si="24"/>
        <v/>
      </c>
      <c r="S56" s="477" t="str">
        <f>IF($B56="","",IFERROR(SUMIFS('Data Sorting'!$C:$C,'Data Sorting'!$A:$A,$B56,'Data Sorting'!$B:$B,TRIM(S$10)),0))</f>
        <v/>
      </c>
      <c r="T56" s="477" t="str">
        <f>IF($B56="","",IFERROR(SUMIFS('Data Sorting'!$C:$C,'Data Sorting'!$A:$A,$B56,'Data Sorting'!$B:$B,TRIM(T$10)),0))</f>
        <v/>
      </c>
      <c r="U56" s="479" t="str">
        <f t="shared" si="25"/>
        <v/>
      </c>
    </row>
    <row r="57" spans="2:21" x14ac:dyDescent="0.25">
      <c r="B57" s="506" t="str">
        <f>IF('Manual Inputs'!D49&lt;&gt;"",'Manual Inputs'!D49,"")</f>
        <v/>
      </c>
      <c r="C57" s="477" t="str">
        <f>IF($B57="","",IFERROR(SUMIFS('Data Sorting'!$C:$C,'Data Sorting'!$A:$A,$B57,'Data Sorting'!$B:$B,TRIM(C$10)),0))</f>
        <v/>
      </c>
      <c r="D57" s="479" t="str">
        <f t="shared" si="19"/>
        <v/>
      </c>
      <c r="E57" s="477" t="str">
        <f>IF($B57="","",IFERROR(SUMIFS('Data Sorting'!$C:$C,'Data Sorting'!$A:$A,$B57,'Data Sorting'!$B:$B,TRIM(E$10)),0))</f>
        <v/>
      </c>
      <c r="F57" s="477" t="str">
        <f>IF($B57="","",IFERROR(SUMIFS('Data Sorting'!$C:$C,'Data Sorting'!$A:$A,$B57,'Data Sorting'!$B:$B,TRIM(F$10)),0))</f>
        <v/>
      </c>
      <c r="G57" s="477" t="str">
        <f>IF($B57="","",IFERROR(SUMIFS('Data Sorting'!$C:$C,'Data Sorting'!$A:$A,$B57,'Data Sorting'!$B:$B,TRIM(G$10)),0))</f>
        <v/>
      </c>
      <c r="H57" s="479" t="str">
        <f t="shared" si="23"/>
        <v/>
      </c>
      <c r="I57" s="477" t="str">
        <f>IF($B57="","",IFERROR(SUMIFS('Data Sorting'!$C:$C,'Data Sorting'!$A:$A,$B57,'Data Sorting'!$B:$B,TRIM(I$10)),0))</f>
        <v/>
      </c>
      <c r="J57" s="477" t="str">
        <f>IF($B57="","",IFERROR(SUMIFS('Data Sorting'!$C:$C,'Data Sorting'!$A:$A,$B57,'Data Sorting'!$B:$B,TRIM(J$10)),0))</f>
        <v/>
      </c>
      <c r="K57" s="477" t="str">
        <f>IF($B57="","",IFERROR(SUMIFS('Data Sorting'!$C:$C,'Data Sorting'!$A:$A,$B57,'Data Sorting'!$B:$B,TRIM(K$10)),0))</f>
        <v/>
      </c>
      <c r="L57" s="477" t="str">
        <f>IF($B57="","",IFERROR(SUMIFS('Data Sorting'!$C:$C,'Data Sorting'!$A:$A,$B57,'Data Sorting'!$B:$B,TRIM(L$10)),0))</f>
        <v/>
      </c>
      <c r="M57" s="477" t="str">
        <f>IF($B57="","",IFERROR(SUMIFS('Data Sorting'!$C:$C,'Data Sorting'!$A:$A,$B57,'Data Sorting'!$B:$B,TRIM(M$10)),0))</f>
        <v/>
      </c>
      <c r="N57" s="477" t="str">
        <f>IF($B57="","",IFERROR(SUMIFS('Data Sorting'!$C:$C,'Data Sorting'!$A:$A,$B57,'Data Sorting'!$B:$B,TRIM(N$10)),0))</f>
        <v/>
      </c>
      <c r="O57" s="477" t="str">
        <f>IF($B57="","",IFERROR(SUMIFS('Data Sorting'!$C:$C,'Data Sorting'!$A:$A,$B57,'Data Sorting'!$B:$B,TRIM(O$10)),0))</f>
        <v/>
      </c>
      <c r="P57" s="477" t="str">
        <f>IF($B57="","",IFERROR(SUMIFS('Data Sorting'!$C:$C,'Data Sorting'!$A:$A,$B57,'Data Sorting'!$B:$B,TRIM(P$10)),0))</f>
        <v/>
      </c>
      <c r="Q57" s="477" t="str">
        <f>IF($B57="","",IFERROR(SUMIFS('Data Sorting'!$C:$C,'Data Sorting'!$A:$A,$B57,'Data Sorting'!$B:$B,TRIM(Q$10)),0))</f>
        <v/>
      </c>
      <c r="R57" s="480" t="str">
        <f t="shared" si="24"/>
        <v/>
      </c>
      <c r="S57" s="477" t="str">
        <f>IF($B57="","",IFERROR(SUMIFS('Data Sorting'!$C:$C,'Data Sorting'!$A:$A,$B57,'Data Sorting'!$B:$B,TRIM(S$10)),0))</f>
        <v/>
      </c>
      <c r="T57" s="477" t="str">
        <f>IF($B57="","",IFERROR(SUMIFS('Data Sorting'!$C:$C,'Data Sorting'!$A:$A,$B57,'Data Sorting'!$B:$B,TRIM(T$10)),0))</f>
        <v/>
      </c>
      <c r="U57" s="479" t="str">
        <f t="shared" si="25"/>
        <v/>
      </c>
    </row>
    <row r="58" spans="2:21" x14ac:dyDescent="0.25">
      <c r="B58" s="506" t="str">
        <f>IF('Manual Inputs'!D50&lt;&gt;"",'Manual Inputs'!D50,"")</f>
        <v/>
      </c>
      <c r="C58" s="477" t="str">
        <f>IF($B58="","",IFERROR(SUMIFS('Data Sorting'!$C:$C,'Data Sorting'!$A:$A,$B58,'Data Sorting'!$B:$B,TRIM(C$10)),0))</f>
        <v/>
      </c>
      <c r="D58" s="479" t="str">
        <f t="shared" si="19"/>
        <v/>
      </c>
      <c r="E58" s="477" t="str">
        <f>IF($B58="","",IFERROR(SUMIFS('Data Sorting'!$C:$C,'Data Sorting'!$A:$A,$B58,'Data Sorting'!$B:$B,TRIM(E$10)),0))</f>
        <v/>
      </c>
      <c r="F58" s="477" t="str">
        <f>IF($B58="","",IFERROR(SUMIFS('Data Sorting'!$C:$C,'Data Sorting'!$A:$A,$B58,'Data Sorting'!$B:$B,TRIM(F$10)),0))</f>
        <v/>
      </c>
      <c r="G58" s="477" t="str">
        <f>IF($B58="","",IFERROR(SUMIFS('Data Sorting'!$C:$C,'Data Sorting'!$A:$A,$B58,'Data Sorting'!$B:$B,TRIM(G$10)),0))</f>
        <v/>
      </c>
      <c r="H58" s="479" t="str">
        <f t="shared" si="23"/>
        <v/>
      </c>
      <c r="I58" s="477" t="str">
        <f>IF($B58="","",IFERROR(SUMIFS('Data Sorting'!$C:$C,'Data Sorting'!$A:$A,$B58,'Data Sorting'!$B:$B,TRIM(I$10)),0))</f>
        <v/>
      </c>
      <c r="J58" s="477" t="str">
        <f>IF($B58="","",IFERROR(SUMIFS('Data Sorting'!$C:$C,'Data Sorting'!$A:$A,$B58,'Data Sorting'!$B:$B,TRIM(J$10)),0))</f>
        <v/>
      </c>
      <c r="K58" s="477" t="str">
        <f>IF($B58="","",IFERROR(SUMIFS('Data Sorting'!$C:$C,'Data Sorting'!$A:$A,$B58,'Data Sorting'!$B:$B,TRIM(K$10)),0))</f>
        <v/>
      </c>
      <c r="L58" s="477" t="str">
        <f>IF($B58="","",IFERROR(SUMIFS('Data Sorting'!$C:$C,'Data Sorting'!$A:$A,$B58,'Data Sorting'!$B:$B,TRIM(L$10)),0))</f>
        <v/>
      </c>
      <c r="M58" s="477" t="str">
        <f>IF($B58="","",IFERROR(SUMIFS('Data Sorting'!$C:$C,'Data Sorting'!$A:$A,$B58,'Data Sorting'!$B:$B,TRIM(M$10)),0))</f>
        <v/>
      </c>
      <c r="N58" s="477" t="str">
        <f>IF($B58="","",IFERROR(SUMIFS('Data Sorting'!$C:$C,'Data Sorting'!$A:$A,$B58,'Data Sorting'!$B:$B,TRIM(N$10)),0))</f>
        <v/>
      </c>
      <c r="O58" s="477" t="str">
        <f>IF($B58="","",IFERROR(SUMIFS('Data Sorting'!$C:$C,'Data Sorting'!$A:$A,$B58,'Data Sorting'!$B:$B,TRIM(O$10)),0))</f>
        <v/>
      </c>
      <c r="P58" s="477" t="str">
        <f>IF($B58="","",IFERROR(SUMIFS('Data Sorting'!$C:$C,'Data Sorting'!$A:$A,$B58,'Data Sorting'!$B:$B,TRIM(P$10)),0))</f>
        <v/>
      </c>
      <c r="Q58" s="477" t="str">
        <f>IF($B58="","",IFERROR(SUMIFS('Data Sorting'!$C:$C,'Data Sorting'!$A:$A,$B58,'Data Sorting'!$B:$B,TRIM(Q$10)),0))</f>
        <v/>
      </c>
      <c r="R58" s="480" t="str">
        <f t="shared" si="24"/>
        <v/>
      </c>
      <c r="S58" s="477" t="str">
        <f>IF($B58="","",IFERROR(SUMIFS('Data Sorting'!$C:$C,'Data Sorting'!$A:$A,$B58,'Data Sorting'!$B:$B,TRIM(S$10)),0))</f>
        <v/>
      </c>
      <c r="T58" s="477" t="str">
        <f>IF($B58="","",IFERROR(SUMIFS('Data Sorting'!$C:$C,'Data Sorting'!$A:$A,$B58,'Data Sorting'!$B:$B,TRIM(T$10)),0))</f>
        <v/>
      </c>
      <c r="U58" s="479" t="str">
        <f t="shared" si="25"/>
        <v/>
      </c>
    </row>
    <row r="59" spans="2:21" x14ac:dyDescent="0.25">
      <c r="B59" s="506" t="str">
        <f>IF('Manual Inputs'!D51&lt;&gt;"",'Manual Inputs'!D51,"")</f>
        <v/>
      </c>
      <c r="C59" s="477" t="str">
        <f>IF($B59="","",IFERROR(SUMIFS('Data Sorting'!$C:$C,'Data Sorting'!$A:$A,$B59,'Data Sorting'!$B:$B,TRIM(C$10)),0))</f>
        <v/>
      </c>
      <c r="D59" s="479" t="str">
        <f t="shared" si="19"/>
        <v/>
      </c>
      <c r="E59" s="477" t="str">
        <f>IF($B59="","",IFERROR(SUMIFS('Data Sorting'!$C:$C,'Data Sorting'!$A:$A,$B59,'Data Sorting'!$B:$B,TRIM(E$10)),0))</f>
        <v/>
      </c>
      <c r="F59" s="477" t="str">
        <f>IF($B59="","",IFERROR(SUMIFS('Data Sorting'!$C:$C,'Data Sorting'!$A:$A,$B59,'Data Sorting'!$B:$B,TRIM(F$10)),0))</f>
        <v/>
      </c>
      <c r="G59" s="477" t="str">
        <f>IF($B59="","",IFERROR(SUMIFS('Data Sorting'!$C:$C,'Data Sorting'!$A:$A,$B59,'Data Sorting'!$B:$B,TRIM(G$10)),0))</f>
        <v/>
      </c>
      <c r="H59" s="479" t="str">
        <f t="shared" si="23"/>
        <v/>
      </c>
      <c r="I59" s="477" t="str">
        <f>IF($B59="","",IFERROR(SUMIFS('Data Sorting'!$C:$C,'Data Sorting'!$A:$A,$B59,'Data Sorting'!$B:$B,TRIM(I$10)),0))</f>
        <v/>
      </c>
      <c r="J59" s="477" t="str">
        <f>IF($B59="","",IFERROR(SUMIFS('Data Sorting'!$C:$C,'Data Sorting'!$A:$A,$B59,'Data Sorting'!$B:$B,TRIM(J$10)),0))</f>
        <v/>
      </c>
      <c r="K59" s="477" t="str">
        <f>IF($B59="","",IFERROR(SUMIFS('Data Sorting'!$C:$C,'Data Sorting'!$A:$A,$B59,'Data Sorting'!$B:$B,TRIM(K$10)),0))</f>
        <v/>
      </c>
      <c r="L59" s="477" t="str">
        <f>IF($B59="","",IFERROR(SUMIFS('Data Sorting'!$C:$C,'Data Sorting'!$A:$A,$B59,'Data Sorting'!$B:$B,TRIM(L$10)),0))</f>
        <v/>
      </c>
      <c r="M59" s="477" t="str">
        <f>IF($B59="","",IFERROR(SUMIFS('Data Sorting'!$C:$C,'Data Sorting'!$A:$A,$B59,'Data Sorting'!$B:$B,TRIM(M$10)),0))</f>
        <v/>
      </c>
      <c r="N59" s="477" t="str">
        <f>IF($B59="","",IFERROR(SUMIFS('Data Sorting'!$C:$C,'Data Sorting'!$A:$A,$B59,'Data Sorting'!$B:$B,TRIM(N$10)),0))</f>
        <v/>
      </c>
      <c r="O59" s="477" t="str">
        <f>IF($B59="","",IFERROR(SUMIFS('Data Sorting'!$C:$C,'Data Sorting'!$A:$A,$B59,'Data Sorting'!$B:$B,TRIM(O$10)),0))</f>
        <v/>
      </c>
      <c r="P59" s="477" t="str">
        <f>IF($B59="","",IFERROR(SUMIFS('Data Sorting'!$C:$C,'Data Sorting'!$A:$A,$B59,'Data Sorting'!$B:$B,TRIM(P$10)),0))</f>
        <v/>
      </c>
      <c r="Q59" s="477" t="str">
        <f>IF($B59="","",IFERROR(SUMIFS('Data Sorting'!$C:$C,'Data Sorting'!$A:$A,$B59,'Data Sorting'!$B:$B,TRIM(Q$10)),0))</f>
        <v/>
      </c>
      <c r="R59" s="480" t="str">
        <f t="shared" si="24"/>
        <v/>
      </c>
      <c r="S59" s="477" t="str">
        <f>IF($B59="","",IFERROR(SUMIFS('Data Sorting'!$C:$C,'Data Sorting'!$A:$A,$B59,'Data Sorting'!$B:$B,TRIM(S$10)),0))</f>
        <v/>
      </c>
      <c r="T59" s="477" t="str">
        <f>IF($B59="","",IFERROR(SUMIFS('Data Sorting'!$C:$C,'Data Sorting'!$A:$A,$B59,'Data Sorting'!$B:$B,TRIM(T$10)),0))</f>
        <v/>
      </c>
      <c r="U59" s="479" t="str">
        <f t="shared" si="25"/>
        <v/>
      </c>
    </row>
    <row r="60" spans="2:21" x14ac:dyDescent="0.25">
      <c r="B60" s="506" t="str">
        <f>IF('Manual Inputs'!D52&lt;&gt;"",'Manual Inputs'!D52,"")</f>
        <v/>
      </c>
      <c r="C60" s="477" t="str">
        <f>IF($B60="","",IFERROR(SUMIFS('Data Sorting'!$C:$C,'Data Sorting'!$A:$A,$B60,'Data Sorting'!$B:$B,TRIM(C$10)),0))</f>
        <v/>
      </c>
      <c r="D60" s="479" t="str">
        <f t="shared" si="19"/>
        <v/>
      </c>
      <c r="E60" s="477" t="str">
        <f>IF($B60="","",IFERROR(SUMIFS('Data Sorting'!$C:$C,'Data Sorting'!$A:$A,$B60,'Data Sorting'!$B:$B,TRIM(E$10)),0))</f>
        <v/>
      </c>
      <c r="F60" s="477" t="str">
        <f>IF($B60="","",IFERROR(SUMIFS('Data Sorting'!$C:$C,'Data Sorting'!$A:$A,$B60,'Data Sorting'!$B:$B,TRIM(F$10)),0))</f>
        <v/>
      </c>
      <c r="G60" s="477" t="str">
        <f>IF($B60="","",IFERROR(SUMIFS('Data Sorting'!$C:$C,'Data Sorting'!$A:$A,$B60,'Data Sorting'!$B:$B,TRIM(G$10)),0))</f>
        <v/>
      </c>
      <c r="H60" s="479" t="str">
        <f t="shared" si="23"/>
        <v/>
      </c>
      <c r="I60" s="477" t="str">
        <f>IF($B60="","",IFERROR(SUMIFS('Data Sorting'!$C:$C,'Data Sorting'!$A:$A,$B60,'Data Sorting'!$B:$B,TRIM(I$10)),0))</f>
        <v/>
      </c>
      <c r="J60" s="477" t="str">
        <f>IF($B60="","",IFERROR(SUMIFS('Data Sorting'!$C:$C,'Data Sorting'!$A:$A,$B60,'Data Sorting'!$B:$B,TRIM(J$10)),0))</f>
        <v/>
      </c>
      <c r="K60" s="477" t="str">
        <f>IF($B60="","",IFERROR(SUMIFS('Data Sorting'!$C:$C,'Data Sorting'!$A:$A,$B60,'Data Sorting'!$B:$B,TRIM(K$10)),0))</f>
        <v/>
      </c>
      <c r="L60" s="477" t="str">
        <f>IF($B60="","",IFERROR(SUMIFS('Data Sorting'!$C:$C,'Data Sorting'!$A:$A,$B60,'Data Sorting'!$B:$B,TRIM(L$10)),0))</f>
        <v/>
      </c>
      <c r="M60" s="477" t="str">
        <f>IF($B60="","",IFERROR(SUMIFS('Data Sorting'!$C:$C,'Data Sorting'!$A:$A,$B60,'Data Sorting'!$B:$B,TRIM(M$10)),0))</f>
        <v/>
      </c>
      <c r="N60" s="477" t="str">
        <f>IF($B60="","",IFERROR(SUMIFS('Data Sorting'!$C:$C,'Data Sorting'!$A:$A,$B60,'Data Sorting'!$B:$B,TRIM(N$10)),0))</f>
        <v/>
      </c>
      <c r="O60" s="477" t="str">
        <f>IF($B60="","",IFERROR(SUMIFS('Data Sorting'!$C:$C,'Data Sorting'!$A:$A,$B60,'Data Sorting'!$B:$B,TRIM(O$10)),0))</f>
        <v/>
      </c>
      <c r="P60" s="477" t="str">
        <f>IF($B60="","",IFERROR(SUMIFS('Data Sorting'!$C:$C,'Data Sorting'!$A:$A,$B60,'Data Sorting'!$B:$B,TRIM(P$10)),0))</f>
        <v/>
      </c>
      <c r="Q60" s="477" t="str">
        <f>IF($B60="","",IFERROR(SUMIFS('Data Sorting'!$C:$C,'Data Sorting'!$A:$A,$B60,'Data Sorting'!$B:$B,TRIM(Q$10)),0))</f>
        <v/>
      </c>
      <c r="R60" s="480" t="str">
        <f t="shared" si="24"/>
        <v/>
      </c>
      <c r="S60" s="477" t="str">
        <f>IF($B60="","",IFERROR(SUMIFS('Data Sorting'!$C:$C,'Data Sorting'!$A:$A,$B60,'Data Sorting'!$B:$B,TRIM(S$10)),0))</f>
        <v/>
      </c>
      <c r="T60" s="477" t="str">
        <f>IF($B60="","",IFERROR(SUMIFS('Data Sorting'!$C:$C,'Data Sorting'!$A:$A,$B60,'Data Sorting'!$B:$B,TRIM(T$10)),0))</f>
        <v/>
      </c>
      <c r="U60" s="479" t="str">
        <f t="shared" si="25"/>
        <v/>
      </c>
    </row>
    <row r="61" spans="2:21" x14ac:dyDescent="0.25">
      <c r="B61" s="507" t="str">
        <f>IF('Manual Inputs'!D53&lt;&gt;"",'Manual Inputs'!D53,"")</f>
        <v/>
      </c>
      <c r="C61" s="477" t="str">
        <f>IF($B61="","",IFERROR(SUMIFS('Data Sorting'!$C:$C,'Data Sorting'!$A:$A,$B61,'Data Sorting'!$B:$B,TRIM(C$10)),0))</f>
        <v/>
      </c>
      <c r="D61" s="479" t="str">
        <f t="shared" si="19"/>
        <v/>
      </c>
      <c r="E61" s="477" t="str">
        <f>IF($B61="","",IFERROR(SUMIFS('Data Sorting'!$C:$C,'Data Sorting'!$A:$A,$B61,'Data Sorting'!$B:$B,TRIM(E$10)),0))</f>
        <v/>
      </c>
      <c r="F61" s="477" t="str">
        <f>IF($B61="","",IFERROR(SUMIFS('Data Sorting'!$C:$C,'Data Sorting'!$A:$A,$B61,'Data Sorting'!$B:$B,TRIM(F$10)),0))</f>
        <v/>
      </c>
      <c r="G61" s="477" t="str">
        <f>IF($B61="","",IFERROR(SUMIFS('Data Sorting'!$C:$C,'Data Sorting'!$A:$A,$B61,'Data Sorting'!$B:$B,TRIM(G$10)),0))</f>
        <v/>
      </c>
      <c r="H61" s="479" t="str">
        <f t="shared" si="23"/>
        <v/>
      </c>
      <c r="I61" s="477" t="str">
        <f>IF($B61="","",IFERROR(SUMIFS('Data Sorting'!$C:$C,'Data Sorting'!$A:$A,$B61,'Data Sorting'!$B:$B,TRIM(I$10)),0))</f>
        <v/>
      </c>
      <c r="J61" s="477" t="str">
        <f>IF($B61="","",IFERROR(SUMIFS('Data Sorting'!$C:$C,'Data Sorting'!$A:$A,$B61,'Data Sorting'!$B:$B,TRIM(J$10)),0))</f>
        <v/>
      </c>
      <c r="K61" s="477" t="str">
        <f>IF($B61="","",IFERROR(SUMIFS('Data Sorting'!$C:$C,'Data Sorting'!$A:$A,$B61,'Data Sorting'!$B:$B,TRIM(K$10)),0))</f>
        <v/>
      </c>
      <c r="L61" s="477" t="str">
        <f>IF($B61="","",IFERROR(SUMIFS('Data Sorting'!$C:$C,'Data Sorting'!$A:$A,$B61,'Data Sorting'!$B:$B,TRIM(L$10)),0))</f>
        <v/>
      </c>
      <c r="M61" s="477" t="str">
        <f>IF($B61="","",IFERROR(SUMIFS('Data Sorting'!$C:$C,'Data Sorting'!$A:$A,$B61,'Data Sorting'!$B:$B,TRIM(M$10)),0))</f>
        <v/>
      </c>
      <c r="N61" s="477" t="str">
        <f>IF($B61="","",IFERROR(SUMIFS('Data Sorting'!$C:$C,'Data Sorting'!$A:$A,$B61,'Data Sorting'!$B:$B,TRIM(N$10)),0))</f>
        <v/>
      </c>
      <c r="O61" s="477" t="str">
        <f>IF($B61="","",IFERROR(SUMIFS('Data Sorting'!$C:$C,'Data Sorting'!$A:$A,$B61,'Data Sorting'!$B:$B,TRIM(O$10)),0))</f>
        <v/>
      </c>
      <c r="P61" s="477" t="str">
        <f>IF($B61="","",IFERROR(SUMIFS('Data Sorting'!$C:$C,'Data Sorting'!$A:$A,$B61,'Data Sorting'!$B:$B,TRIM(P$10)),0))</f>
        <v/>
      </c>
      <c r="Q61" s="477" t="str">
        <f>IF($B61="","",IFERROR(SUMIFS('Data Sorting'!$C:$C,'Data Sorting'!$A:$A,$B61,'Data Sorting'!$B:$B,TRIM(Q$10)),0))</f>
        <v/>
      </c>
      <c r="R61" s="480" t="str">
        <f t="shared" si="24"/>
        <v/>
      </c>
      <c r="S61" s="477" t="str">
        <f>IF($B61="","",IFERROR(SUMIFS('Data Sorting'!$C:$C,'Data Sorting'!$A:$A,$B61,'Data Sorting'!$B:$B,TRIM(S$10)),0))</f>
        <v/>
      </c>
      <c r="T61" s="477" t="str">
        <f>IF($B61="","",IFERROR(SUMIFS('Data Sorting'!$C:$C,'Data Sorting'!$A:$A,$B61,'Data Sorting'!$B:$B,TRIM(T$10)),0))</f>
        <v/>
      </c>
      <c r="U61" s="479" t="str">
        <f t="shared" si="25"/>
        <v/>
      </c>
    </row>
    <row r="62" spans="2:21" s="82" customFormat="1" x14ac:dyDescent="0.25">
      <c r="B62" s="446"/>
      <c r="C62" s="332"/>
      <c r="D62" s="478"/>
      <c r="E62" s="223"/>
      <c r="F62" s="223"/>
      <c r="G62" s="223"/>
      <c r="H62" s="478"/>
      <c r="I62" s="223"/>
      <c r="J62" s="223"/>
      <c r="K62" s="223"/>
      <c r="L62" s="223"/>
      <c r="M62" s="223"/>
      <c r="N62" s="223"/>
      <c r="O62" s="223"/>
      <c r="P62" s="223"/>
      <c r="Q62" s="223"/>
      <c r="R62" s="226"/>
      <c r="S62" s="223"/>
      <c r="T62" s="223"/>
      <c r="U62" s="223"/>
    </row>
  </sheetData>
  <mergeCells count="4">
    <mergeCell ref="D9:D10"/>
    <mergeCell ref="H9:H10"/>
    <mergeCell ref="R9:R10"/>
    <mergeCell ref="U9:U1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2:O52"/>
  <sheetViews>
    <sheetView topLeftCell="A23" workbookViewId="0">
      <selection activeCell="D30" sqref="D30"/>
    </sheetView>
  </sheetViews>
  <sheetFormatPr defaultRowHeight="12.75" x14ac:dyDescent="0.2"/>
  <cols>
    <col min="1" max="1" width="9.140625" style="1"/>
    <col min="2" max="2" width="4.7109375" style="1" customWidth="1"/>
    <col min="3" max="3" width="56" style="1" customWidth="1"/>
    <col min="4" max="4" width="8.7109375" style="1" bestFit="1" customWidth="1"/>
    <col min="5" max="5" width="6.140625" style="1" bestFit="1" customWidth="1"/>
    <col min="6" max="257" width="9.140625" style="1"/>
    <col min="258" max="258" width="4.7109375" style="1" customWidth="1"/>
    <col min="259" max="259" width="56" style="1" customWidth="1"/>
    <col min="260" max="260" width="9.140625" style="1"/>
    <col min="261" max="261" width="6.140625" style="1" bestFit="1" customWidth="1"/>
    <col min="262" max="513" width="9.140625" style="1"/>
    <col min="514" max="514" width="4.7109375" style="1" customWidth="1"/>
    <col min="515" max="515" width="56" style="1" customWidth="1"/>
    <col min="516" max="516" width="9.140625" style="1"/>
    <col min="517" max="517" width="6.140625" style="1" bestFit="1" customWidth="1"/>
    <col min="518" max="769" width="9.140625" style="1"/>
    <col min="770" max="770" width="4.7109375" style="1" customWidth="1"/>
    <col min="771" max="771" width="56" style="1" customWidth="1"/>
    <col min="772" max="772" width="9.140625" style="1"/>
    <col min="773" max="773" width="6.140625" style="1" bestFit="1" customWidth="1"/>
    <col min="774" max="1025" width="9.140625" style="1"/>
    <col min="1026" max="1026" width="4.7109375" style="1" customWidth="1"/>
    <col min="1027" max="1027" width="56" style="1" customWidth="1"/>
    <col min="1028" max="1028" width="9.140625" style="1"/>
    <col min="1029" max="1029" width="6.140625" style="1" bestFit="1" customWidth="1"/>
    <col min="1030" max="1281" width="9.140625" style="1"/>
    <col min="1282" max="1282" width="4.7109375" style="1" customWidth="1"/>
    <col min="1283" max="1283" width="56" style="1" customWidth="1"/>
    <col min="1284" max="1284" width="9.140625" style="1"/>
    <col min="1285" max="1285" width="6.140625" style="1" bestFit="1" customWidth="1"/>
    <col min="1286" max="1537" width="9.140625" style="1"/>
    <col min="1538" max="1538" width="4.7109375" style="1" customWidth="1"/>
    <col min="1539" max="1539" width="56" style="1" customWidth="1"/>
    <col min="1540" max="1540" width="9.140625" style="1"/>
    <col min="1541" max="1541" width="6.140625" style="1" bestFit="1" customWidth="1"/>
    <col min="1542" max="1793" width="9.140625" style="1"/>
    <col min="1794" max="1794" width="4.7109375" style="1" customWidth="1"/>
    <col min="1795" max="1795" width="56" style="1" customWidth="1"/>
    <col min="1796" max="1796" width="9.140625" style="1"/>
    <col min="1797" max="1797" width="6.140625" style="1" bestFit="1" customWidth="1"/>
    <col min="1798" max="2049" width="9.140625" style="1"/>
    <col min="2050" max="2050" width="4.7109375" style="1" customWidth="1"/>
    <col min="2051" max="2051" width="56" style="1" customWidth="1"/>
    <col min="2052" max="2052" width="9.140625" style="1"/>
    <col min="2053" max="2053" width="6.140625" style="1" bestFit="1" customWidth="1"/>
    <col min="2054" max="2305" width="9.140625" style="1"/>
    <col min="2306" max="2306" width="4.7109375" style="1" customWidth="1"/>
    <col min="2307" max="2307" width="56" style="1" customWidth="1"/>
    <col min="2308" max="2308" width="9.140625" style="1"/>
    <col min="2309" max="2309" width="6.140625" style="1" bestFit="1" customWidth="1"/>
    <col min="2310" max="2561" width="9.140625" style="1"/>
    <col min="2562" max="2562" width="4.7109375" style="1" customWidth="1"/>
    <col min="2563" max="2563" width="56" style="1" customWidth="1"/>
    <col min="2564" max="2564" width="9.140625" style="1"/>
    <col min="2565" max="2565" width="6.140625" style="1" bestFit="1" customWidth="1"/>
    <col min="2566" max="2817" width="9.140625" style="1"/>
    <col min="2818" max="2818" width="4.7109375" style="1" customWidth="1"/>
    <col min="2819" max="2819" width="56" style="1" customWidth="1"/>
    <col min="2820" max="2820" width="9.140625" style="1"/>
    <col min="2821" max="2821" width="6.140625" style="1" bestFit="1" customWidth="1"/>
    <col min="2822" max="3073" width="9.140625" style="1"/>
    <col min="3074" max="3074" width="4.7109375" style="1" customWidth="1"/>
    <col min="3075" max="3075" width="56" style="1" customWidth="1"/>
    <col min="3076" max="3076" width="9.140625" style="1"/>
    <col min="3077" max="3077" width="6.140625" style="1" bestFit="1" customWidth="1"/>
    <col min="3078" max="3329" width="9.140625" style="1"/>
    <col min="3330" max="3330" width="4.7109375" style="1" customWidth="1"/>
    <col min="3331" max="3331" width="56" style="1" customWidth="1"/>
    <col min="3332" max="3332" width="9.140625" style="1"/>
    <col min="3333" max="3333" width="6.140625" style="1" bestFit="1" customWidth="1"/>
    <col min="3334" max="3585" width="9.140625" style="1"/>
    <col min="3586" max="3586" width="4.7109375" style="1" customWidth="1"/>
    <col min="3587" max="3587" width="56" style="1" customWidth="1"/>
    <col min="3588" max="3588" width="9.140625" style="1"/>
    <col min="3589" max="3589" width="6.140625" style="1" bestFit="1" customWidth="1"/>
    <col min="3590" max="3841" width="9.140625" style="1"/>
    <col min="3842" max="3842" width="4.7109375" style="1" customWidth="1"/>
    <col min="3843" max="3843" width="56" style="1" customWidth="1"/>
    <col min="3844" max="3844" width="9.140625" style="1"/>
    <col min="3845" max="3845" width="6.140625" style="1" bestFit="1" customWidth="1"/>
    <col min="3846" max="4097" width="9.140625" style="1"/>
    <col min="4098" max="4098" width="4.7109375" style="1" customWidth="1"/>
    <col min="4099" max="4099" width="56" style="1" customWidth="1"/>
    <col min="4100" max="4100" width="9.140625" style="1"/>
    <col min="4101" max="4101" width="6.140625" style="1" bestFit="1" customWidth="1"/>
    <col min="4102" max="4353" width="9.140625" style="1"/>
    <col min="4354" max="4354" width="4.7109375" style="1" customWidth="1"/>
    <col min="4355" max="4355" width="56" style="1" customWidth="1"/>
    <col min="4356" max="4356" width="9.140625" style="1"/>
    <col min="4357" max="4357" width="6.140625" style="1" bestFit="1" customWidth="1"/>
    <col min="4358" max="4609" width="9.140625" style="1"/>
    <col min="4610" max="4610" width="4.7109375" style="1" customWidth="1"/>
    <col min="4611" max="4611" width="56" style="1" customWidth="1"/>
    <col min="4612" max="4612" width="9.140625" style="1"/>
    <col min="4613" max="4613" width="6.140625" style="1" bestFit="1" customWidth="1"/>
    <col min="4614" max="4865" width="9.140625" style="1"/>
    <col min="4866" max="4866" width="4.7109375" style="1" customWidth="1"/>
    <col min="4867" max="4867" width="56" style="1" customWidth="1"/>
    <col min="4868" max="4868" width="9.140625" style="1"/>
    <col min="4869" max="4869" width="6.140625" style="1" bestFit="1" customWidth="1"/>
    <col min="4870" max="5121" width="9.140625" style="1"/>
    <col min="5122" max="5122" width="4.7109375" style="1" customWidth="1"/>
    <col min="5123" max="5123" width="56" style="1" customWidth="1"/>
    <col min="5124" max="5124" width="9.140625" style="1"/>
    <col min="5125" max="5125" width="6.140625" style="1" bestFit="1" customWidth="1"/>
    <col min="5126" max="5377" width="9.140625" style="1"/>
    <col min="5378" max="5378" width="4.7109375" style="1" customWidth="1"/>
    <col min="5379" max="5379" width="56" style="1" customWidth="1"/>
    <col min="5380" max="5380" width="9.140625" style="1"/>
    <col min="5381" max="5381" width="6.140625" style="1" bestFit="1" customWidth="1"/>
    <col min="5382" max="5633" width="9.140625" style="1"/>
    <col min="5634" max="5634" width="4.7109375" style="1" customWidth="1"/>
    <col min="5635" max="5635" width="56" style="1" customWidth="1"/>
    <col min="5636" max="5636" width="9.140625" style="1"/>
    <col min="5637" max="5637" width="6.140625" style="1" bestFit="1" customWidth="1"/>
    <col min="5638" max="5889" width="9.140625" style="1"/>
    <col min="5890" max="5890" width="4.7109375" style="1" customWidth="1"/>
    <col min="5891" max="5891" width="56" style="1" customWidth="1"/>
    <col min="5892" max="5892" width="9.140625" style="1"/>
    <col min="5893" max="5893" width="6.140625" style="1" bestFit="1" customWidth="1"/>
    <col min="5894" max="6145" width="9.140625" style="1"/>
    <col min="6146" max="6146" width="4.7109375" style="1" customWidth="1"/>
    <col min="6147" max="6147" width="56" style="1" customWidth="1"/>
    <col min="6148" max="6148" width="9.140625" style="1"/>
    <col min="6149" max="6149" width="6.140625" style="1" bestFit="1" customWidth="1"/>
    <col min="6150" max="6401" width="9.140625" style="1"/>
    <col min="6402" max="6402" width="4.7109375" style="1" customWidth="1"/>
    <col min="6403" max="6403" width="56" style="1" customWidth="1"/>
    <col min="6404" max="6404" width="9.140625" style="1"/>
    <col min="6405" max="6405" width="6.140625" style="1" bestFit="1" customWidth="1"/>
    <col min="6406" max="6657" width="9.140625" style="1"/>
    <col min="6658" max="6658" width="4.7109375" style="1" customWidth="1"/>
    <col min="6659" max="6659" width="56" style="1" customWidth="1"/>
    <col min="6660" max="6660" width="9.140625" style="1"/>
    <col min="6661" max="6661" width="6.140625" style="1" bestFit="1" customWidth="1"/>
    <col min="6662" max="6913" width="9.140625" style="1"/>
    <col min="6914" max="6914" width="4.7109375" style="1" customWidth="1"/>
    <col min="6915" max="6915" width="56" style="1" customWidth="1"/>
    <col min="6916" max="6916" width="9.140625" style="1"/>
    <col min="6917" max="6917" width="6.140625" style="1" bestFit="1" customWidth="1"/>
    <col min="6918" max="7169" width="9.140625" style="1"/>
    <col min="7170" max="7170" width="4.7109375" style="1" customWidth="1"/>
    <col min="7171" max="7171" width="56" style="1" customWidth="1"/>
    <col min="7172" max="7172" width="9.140625" style="1"/>
    <col min="7173" max="7173" width="6.140625" style="1" bestFit="1" customWidth="1"/>
    <col min="7174" max="7425" width="9.140625" style="1"/>
    <col min="7426" max="7426" width="4.7109375" style="1" customWidth="1"/>
    <col min="7427" max="7427" width="56" style="1" customWidth="1"/>
    <col min="7428" max="7428" width="9.140625" style="1"/>
    <col min="7429" max="7429" width="6.140625" style="1" bestFit="1" customWidth="1"/>
    <col min="7430" max="7681" width="9.140625" style="1"/>
    <col min="7682" max="7682" width="4.7109375" style="1" customWidth="1"/>
    <col min="7683" max="7683" width="56" style="1" customWidth="1"/>
    <col min="7684" max="7684" width="9.140625" style="1"/>
    <col min="7685" max="7685" width="6.140625" style="1" bestFit="1" customWidth="1"/>
    <col min="7686" max="7937" width="9.140625" style="1"/>
    <col min="7938" max="7938" width="4.7109375" style="1" customWidth="1"/>
    <col min="7939" max="7939" width="56" style="1" customWidth="1"/>
    <col min="7940" max="7940" width="9.140625" style="1"/>
    <col min="7941" max="7941" width="6.140625" style="1" bestFit="1" customWidth="1"/>
    <col min="7942" max="8193" width="9.140625" style="1"/>
    <col min="8194" max="8194" width="4.7109375" style="1" customWidth="1"/>
    <col min="8195" max="8195" width="56" style="1" customWidth="1"/>
    <col min="8196" max="8196" width="9.140625" style="1"/>
    <col min="8197" max="8197" width="6.140625" style="1" bestFit="1" customWidth="1"/>
    <col min="8198" max="8449" width="9.140625" style="1"/>
    <col min="8450" max="8450" width="4.7109375" style="1" customWidth="1"/>
    <col min="8451" max="8451" width="56" style="1" customWidth="1"/>
    <col min="8452" max="8452" width="9.140625" style="1"/>
    <col min="8453" max="8453" width="6.140625" style="1" bestFit="1" customWidth="1"/>
    <col min="8454" max="8705" width="9.140625" style="1"/>
    <col min="8706" max="8706" width="4.7109375" style="1" customWidth="1"/>
    <col min="8707" max="8707" width="56" style="1" customWidth="1"/>
    <col min="8708" max="8708" width="9.140625" style="1"/>
    <col min="8709" max="8709" width="6.140625" style="1" bestFit="1" customWidth="1"/>
    <col min="8710" max="8961" width="9.140625" style="1"/>
    <col min="8962" max="8962" width="4.7109375" style="1" customWidth="1"/>
    <col min="8963" max="8963" width="56" style="1" customWidth="1"/>
    <col min="8964" max="8964" width="9.140625" style="1"/>
    <col min="8965" max="8965" width="6.140625" style="1" bestFit="1" customWidth="1"/>
    <col min="8966" max="9217" width="9.140625" style="1"/>
    <col min="9218" max="9218" width="4.7109375" style="1" customWidth="1"/>
    <col min="9219" max="9219" width="56" style="1" customWidth="1"/>
    <col min="9220" max="9220" width="9.140625" style="1"/>
    <col min="9221" max="9221" width="6.140625" style="1" bestFit="1" customWidth="1"/>
    <col min="9222" max="9473" width="9.140625" style="1"/>
    <col min="9474" max="9474" width="4.7109375" style="1" customWidth="1"/>
    <col min="9475" max="9475" width="56" style="1" customWidth="1"/>
    <col min="9476" max="9476" width="9.140625" style="1"/>
    <col min="9477" max="9477" width="6.140625" style="1" bestFit="1" customWidth="1"/>
    <col min="9478" max="9729" width="9.140625" style="1"/>
    <col min="9730" max="9730" width="4.7109375" style="1" customWidth="1"/>
    <col min="9731" max="9731" width="56" style="1" customWidth="1"/>
    <col min="9732" max="9732" width="9.140625" style="1"/>
    <col min="9733" max="9733" width="6.140625" style="1" bestFit="1" customWidth="1"/>
    <col min="9734" max="9985" width="9.140625" style="1"/>
    <col min="9986" max="9986" width="4.7109375" style="1" customWidth="1"/>
    <col min="9987" max="9987" width="56" style="1" customWidth="1"/>
    <col min="9988" max="9988" width="9.140625" style="1"/>
    <col min="9989" max="9989" width="6.140625" style="1" bestFit="1" customWidth="1"/>
    <col min="9990" max="10241" width="9.140625" style="1"/>
    <col min="10242" max="10242" width="4.7109375" style="1" customWidth="1"/>
    <col min="10243" max="10243" width="56" style="1" customWidth="1"/>
    <col min="10244" max="10244" width="9.140625" style="1"/>
    <col min="10245" max="10245" width="6.140625" style="1" bestFit="1" customWidth="1"/>
    <col min="10246" max="10497" width="9.140625" style="1"/>
    <col min="10498" max="10498" width="4.7109375" style="1" customWidth="1"/>
    <col min="10499" max="10499" width="56" style="1" customWidth="1"/>
    <col min="10500" max="10500" width="9.140625" style="1"/>
    <col min="10501" max="10501" width="6.140625" style="1" bestFit="1" customWidth="1"/>
    <col min="10502" max="10753" width="9.140625" style="1"/>
    <col min="10754" max="10754" width="4.7109375" style="1" customWidth="1"/>
    <col min="10755" max="10755" width="56" style="1" customWidth="1"/>
    <col min="10756" max="10756" width="9.140625" style="1"/>
    <col min="10757" max="10757" width="6.140625" style="1" bestFit="1" customWidth="1"/>
    <col min="10758" max="11009" width="9.140625" style="1"/>
    <col min="11010" max="11010" width="4.7109375" style="1" customWidth="1"/>
    <col min="11011" max="11011" width="56" style="1" customWidth="1"/>
    <col min="11012" max="11012" width="9.140625" style="1"/>
    <col min="11013" max="11013" width="6.140625" style="1" bestFit="1" customWidth="1"/>
    <col min="11014" max="11265" width="9.140625" style="1"/>
    <col min="11266" max="11266" width="4.7109375" style="1" customWidth="1"/>
    <col min="11267" max="11267" width="56" style="1" customWidth="1"/>
    <col min="11268" max="11268" width="9.140625" style="1"/>
    <col min="11269" max="11269" width="6.140625" style="1" bestFit="1" customWidth="1"/>
    <col min="11270" max="11521" width="9.140625" style="1"/>
    <col min="11522" max="11522" width="4.7109375" style="1" customWidth="1"/>
    <col min="11523" max="11523" width="56" style="1" customWidth="1"/>
    <col min="11524" max="11524" width="9.140625" style="1"/>
    <col min="11525" max="11525" width="6.140625" style="1" bestFit="1" customWidth="1"/>
    <col min="11526" max="11777" width="9.140625" style="1"/>
    <col min="11778" max="11778" width="4.7109375" style="1" customWidth="1"/>
    <col min="11779" max="11779" width="56" style="1" customWidth="1"/>
    <col min="11780" max="11780" width="9.140625" style="1"/>
    <col min="11781" max="11781" width="6.140625" style="1" bestFit="1" customWidth="1"/>
    <col min="11782" max="12033" width="9.140625" style="1"/>
    <col min="12034" max="12034" width="4.7109375" style="1" customWidth="1"/>
    <col min="12035" max="12035" width="56" style="1" customWidth="1"/>
    <col min="12036" max="12036" width="9.140625" style="1"/>
    <col min="12037" max="12037" width="6.140625" style="1" bestFit="1" customWidth="1"/>
    <col min="12038" max="12289" width="9.140625" style="1"/>
    <col min="12290" max="12290" width="4.7109375" style="1" customWidth="1"/>
    <col min="12291" max="12291" width="56" style="1" customWidth="1"/>
    <col min="12292" max="12292" width="9.140625" style="1"/>
    <col min="12293" max="12293" width="6.140625" style="1" bestFit="1" customWidth="1"/>
    <col min="12294" max="12545" width="9.140625" style="1"/>
    <col min="12546" max="12546" width="4.7109375" style="1" customWidth="1"/>
    <col min="12547" max="12547" width="56" style="1" customWidth="1"/>
    <col min="12548" max="12548" width="9.140625" style="1"/>
    <col min="12549" max="12549" width="6.140625" style="1" bestFit="1" customWidth="1"/>
    <col min="12550" max="12801" width="9.140625" style="1"/>
    <col min="12802" max="12802" width="4.7109375" style="1" customWidth="1"/>
    <col min="12803" max="12803" width="56" style="1" customWidth="1"/>
    <col min="12804" max="12804" width="9.140625" style="1"/>
    <col min="12805" max="12805" width="6.140625" style="1" bestFit="1" customWidth="1"/>
    <col min="12806" max="13057" width="9.140625" style="1"/>
    <col min="13058" max="13058" width="4.7109375" style="1" customWidth="1"/>
    <col min="13059" max="13059" width="56" style="1" customWidth="1"/>
    <col min="13060" max="13060" width="9.140625" style="1"/>
    <col min="13061" max="13061" width="6.140625" style="1" bestFit="1" customWidth="1"/>
    <col min="13062" max="13313" width="9.140625" style="1"/>
    <col min="13314" max="13314" width="4.7109375" style="1" customWidth="1"/>
    <col min="13315" max="13315" width="56" style="1" customWidth="1"/>
    <col min="13316" max="13316" width="9.140625" style="1"/>
    <col min="13317" max="13317" width="6.140625" style="1" bestFit="1" customWidth="1"/>
    <col min="13318" max="13569" width="9.140625" style="1"/>
    <col min="13570" max="13570" width="4.7109375" style="1" customWidth="1"/>
    <col min="13571" max="13571" width="56" style="1" customWidth="1"/>
    <col min="13572" max="13572" width="9.140625" style="1"/>
    <col min="13573" max="13573" width="6.140625" style="1" bestFit="1" customWidth="1"/>
    <col min="13574" max="13825" width="9.140625" style="1"/>
    <col min="13826" max="13826" width="4.7109375" style="1" customWidth="1"/>
    <col min="13827" max="13827" width="56" style="1" customWidth="1"/>
    <col min="13828" max="13828" width="9.140625" style="1"/>
    <col min="13829" max="13829" width="6.140625" style="1" bestFit="1" customWidth="1"/>
    <col min="13830" max="14081" width="9.140625" style="1"/>
    <col min="14082" max="14082" width="4.7109375" style="1" customWidth="1"/>
    <col min="14083" max="14083" width="56" style="1" customWidth="1"/>
    <col min="14084" max="14084" width="9.140625" style="1"/>
    <col min="14085" max="14085" width="6.140625" style="1" bestFit="1" customWidth="1"/>
    <col min="14086" max="14337" width="9.140625" style="1"/>
    <col min="14338" max="14338" width="4.7109375" style="1" customWidth="1"/>
    <col min="14339" max="14339" width="56" style="1" customWidth="1"/>
    <col min="14340" max="14340" width="9.140625" style="1"/>
    <col min="14341" max="14341" width="6.140625" style="1" bestFit="1" customWidth="1"/>
    <col min="14342" max="14593" width="9.140625" style="1"/>
    <col min="14594" max="14594" width="4.7109375" style="1" customWidth="1"/>
    <col min="14595" max="14595" width="56" style="1" customWidth="1"/>
    <col min="14596" max="14596" width="9.140625" style="1"/>
    <col min="14597" max="14597" width="6.140625" style="1" bestFit="1" customWidth="1"/>
    <col min="14598" max="14849" width="9.140625" style="1"/>
    <col min="14850" max="14850" width="4.7109375" style="1" customWidth="1"/>
    <col min="14851" max="14851" width="56" style="1" customWidth="1"/>
    <col min="14852" max="14852" width="9.140625" style="1"/>
    <col min="14853" max="14853" width="6.140625" style="1" bestFit="1" customWidth="1"/>
    <col min="14854" max="15105" width="9.140625" style="1"/>
    <col min="15106" max="15106" width="4.7109375" style="1" customWidth="1"/>
    <col min="15107" max="15107" width="56" style="1" customWidth="1"/>
    <col min="15108" max="15108" width="9.140625" style="1"/>
    <col min="15109" max="15109" width="6.140625" style="1" bestFit="1" customWidth="1"/>
    <col min="15110" max="15361" width="9.140625" style="1"/>
    <col min="15362" max="15362" width="4.7109375" style="1" customWidth="1"/>
    <col min="15363" max="15363" width="56" style="1" customWidth="1"/>
    <col min="15364" max="15364" width="9.140625" style="1"/>
    <col min="15365" max="15365" width="6.140625" style="1" bestFit="1" customWidth="1"/>
    <col min="15366" max="15617" width="9.140625" style="1"/>
    <col min="15618" max="15618" width="4.7109375" style="1" customWidth="1"/>
    <col min="15619" max="15619" width="56" style="1" customWidth="1"/>
    <col min="15620" max="15620" width="9.140625" style="1"/>
    <col min="15621" max="15621" width="6.140625" style="1" bestFit="1" customWidth="1"/>
    <col min="15622" max="15873" width="9.140625" style="1"/>
    <col min="15874" max="15874" width="4.7109375" style="1" customWidth="1"/>
    <col min="15875" max="15875" width="56" style="1" customWidth="1"/>
    <col min="15876" max="15876" width="9.140625" style="1"/>
    <col min="15877" max="15877" width="6.140625" style="1" bestFit="1" customWidth="1"/>
    <col min="15878" max="16129" width="9.140625" style="1"/>
    <col min="16130" max="16130" width="4.7109375" style="1" customWidth="1"/>
    <col min="16131" max="16131" width="56" style="1" customWidth="1"/>
    <col min="16132" max="16132" width="9.140625" style="1"/>
    <col min="16133" max="16133" width="6.140625" style="1" bestFit="1" customWidth="1"/>
    <col min="16134" max="16384" width="9.140625" style="1"/>
  </cols>
  <sheetData>
    <row r="2" spans="2:15" ht="31.5" customHeight="1" thickBot="1" x14ac:dyDescent="0.25">
      <c r="B2" s="626" t="s">
        <v>1</v>
      </c>
      <c r="C2" s="627"/>
      <c r="D2" s="627"/>
      <c r="E2" s="627"/>
    </row>
    <row r="4" spans="2:15" x14ac:dyDescent="0.2">
      <c r="B4" s="2" t="s">
        <v>2</v>
      </c>
    </row>
    <row r="5" spans="2:15" x14ac:dyDescent="0.2">
      <c r="B5" s="2"/>
      <c r="C5" s="3" t="s">
        <v>3</v>
      </c>
      <c r="D5" s="4">
        <f>SUM(Grading!D7)+SUM(Grading_secondary!D7)</f>
        <v>0</v>
      </c>
      <c r="E5" s="5" t="s">
        <v>4</v>
      </c>
    </row>
    <row r="6" spans="2:15" ht="13.5" thickBot="1" x14ac:dyDescent="0.25">
      <c r="B6" s="2"/>
      <c r="C6" s="5" t="s">
        <v>5</v>
      </c>
      <c r="D6" s="16">
        <f>Grading!E7+Grading_secondary!E7</f>
        <v>0</v>
      </c>
      <c r="E6" s="17" t="s">
        <v>4</v>
      </c>
    </row>
    <row r="7" spans="2:15" ht="15" x14ac:dyDescent="0.25">
      <c r="B7" s="2"/>
      <c r="C7" s="6" t="s">
        <v>6</v>
      </c>
      <c r="D7" s="7">
        <f>ROUND(SUM(D5:D6),0)</f>
        <v>0</v>
      </c>
      <c r="E7" s="8" t="s">
        <v>4</v>
      </c>
      <c r="H7" s="9"/>
      <c r="I7" s="9"/>
      <c r="J7" s="9"/>
      <c r="K7" s="9"/>
      <c r="L7" s="9"/>
      <c r="M7" s="9"/>
      <c r="N7" s="9"/>
      <c r="O7" s="9"/>
    </row>
    <row r="8" spans="2:15" x14ac:dyDescent="0.2">
      <c r="B8" s="2"/>
      <c r="H8" s="9"/>
      <c r="I8" s="10"/>
      <c r="J8" s="11"/>
      <c r="K8" s="10"/>
      <c r="L8" s="10"/>
      <c r="M8" s="10"/>
      <c r="N8" s="12"/>
      <c r="O8" s="11"/>
    </row>
    <row r="9" spans="2:15" x14ac:dyDescent="0.2">
      <c r="B9" s="2" t="s">
        <v>7</v>
      </c>
      <c r="H9" s="9"/>
      <c r="I9" s="10"/>
      <c r="J9" s="11"/>
      <c r="K9" s="10"/>
      <c r="L9" s="10"/>
      <c r="M9" s="10"/>
      <c r="N9" s="12"/>
      <c r="O9" s="11"/>
    </row>
    <row r="10" spans="2:15" x14ac:dyDescent="0.2">
      <c r="B10" s="2"/>
      <c r="C10" s="5" t="s">
        <v>8</v>
      </c>
      <c r="D10" s="13">
        <f>Grading!G7+Grading_secondary!G7</f>
        <v>0</v>
      </c>
      <c r="E10" s="5" t="s">
        <v>4</v>
      </c>
      <c r="H10" s="9"/>
      <c r="I10" s="10"/>
      <c r="J10" s="11"/>
      <c r="K10" s="10"/>
      <c r="L10" s="10"/>
      <c r="M10" s="10"/>
      <c r="N10" s="12"/>
      <c r="O10" s="11"/>
    </row>
    <row r="11" spans="2:15" x14ac:dyDescent="0.2">
      <c r="B11" s="2"/>
      <c r="C11" s="5" t="s">
        <v>9</v>
      </c>
      <c r="D11" s="14">
        <f>Grading!H7+Grading_secondary!H7</f>
        <v>0</v>
      </c>
      <c r="E11" s="5" t="s">
        <v>4</v>
      </c>
      <c r="H11" s="9"/>
      <c r="I11" s="10"/>
      <c r="J11" s="11"/>
      <c r="K11" s="10"/>
      <c r="L11" s="10"/>
      <c r="M11" s="10"/>
      <c r="N11" s="12"/>
      <c r="O11" s="11"/>
    </row>
    <row r="12" spans="2:15" ht="13.5" thickBot="1" x14ac:dyDescent="0.25">
      <c r="B12" s="2"/>
      <c r="C12" s="15" t="s">
        <v>10</v>
      </c>
      <c r="D12" s="16">
        <f>Grading!I7+Grading_secondary!I7</f>
        <v>0</v>
      </c>
      <c r="E12" s="17" t="s">
        <v>4</v>
      </c>
      <c r="H12" s="9"/>
      <c r="I12" s="10"/>
      <c r="J12" s="11"/>
      <c r="K12" s="10"/>
      <c r="L12" s="10"/>
      <c r="M12" s="10"/>
      <c r="N12" s="12"/>
      <c r="O12" s="11"/>
    </row>
    <row r="13" spans="2:15" x14ac:dyDescent="0.2">
      <c r="B13" s="2"/>
      <c r="C13" s="18" t="s">
        <v>11</v>
      </c>
      <c r="D13" s="19">
        <f>SUM(D10:D12)</f>
        <v>0</v>
      </c>
      <c r="E13" s="1" t="s">
        <v>4</v>
      </c>
      <c r="H13" s="9"/>
      <c r="I13" s="10"/>
      <c r="J13" s="11"/>
      <c r="K13" s="10"/>
      <c r="L13" s="10"/>
      <c r="M13" s="10"/>
      <c r="N13" s="12"/>
      <c r="O13" s="11"/>
    </row>
    <row r="14" spans="2:15" x14ac:dyDescent="0.2">
      <c r="B14" s="2"/>
      <c r="H14" s="9"/>
      <c r="I14" s="10"/>
      <c r="J14" s="11"/>
      <c r="K14" s="10"/>
      <c r="L14" s="10"/>
      <c r="M14" s="10"/>
      <c r="N14" s="12"/>
      <c r="O14" s="11"/>
    </row>
    <row r="15" spans="2:15" x14ac:dyDescent="0.2">
      <c r="B15" s="2" t="s">
        <v>12</v>
      </c>
      <c r="H15" s="9"/>
      <c r="I15" s="9"/>
      <c r="J15" s="9"/>
      <c r="K15" s="9"/>
      <c r="L15" s="9"/>
      <c r="M15" s="9"/>
      <c r="N15" s="9"/>
      <c r="O15" s="9"/>
    </row>
    <row r="16" spans="2:15" x14ac:dyDescent="0.2">
      <c r="B16" s="2"/>
      <c r="C16" s="5" t="s">
        <v>13</v>
      </c>
      <c r="D16" s="13">
        <f>Grading!J7+Grading_secondary!J7</f>
        <v>0</v>
      </c>
      <c r="E16" s="5" t="s">
        <v>4</v>
      </c>
      <c r="J16" s="9"/>
    </row>
    <row r="17" spans="2:10" x14ac:dyDescent="0.2">
      <c r="B17" s="2"/>
      <c r="C17" s="5" t="s">
        <v>14</v>
      </c>
      <c r="D17" s="20">
        <f>Grading!K7+Grading_secondary!K7</f>
        <v>0</v>
      </c>
      <c r="E17" s="15" t="s">
        <v>4</v>
      </c>
      <c r="J17" s="9"/>
    </row>
    <row r="18" spans="2:10" ht="13.5" thickBot="1" x14ac:dyDescent="0.25">
      <c r="B18" s="2"/>
      <c r="C18" s="15" t="s">
        <v>15</v>
      </c>
      <c r="D18" s="21">
        <f>Grading!L7+Grading_secondary!L7</f>
        <v>0</v>
      </c>
      <c r="E18" s="17" t="s">
        <v>4</v>
      </c>
      <c r="J18" s="9"/>
    </row>
    <row r="19" spans="2:10" x14ac:dyDescent="0.2">
      <c r="B19" s="2"/>
      <c r="C19" s="18" t="s">
        <v>11</v>
      </c>
      <c r="D19" s="19">
        <f>SUM(D16:D18)</f>
        <v>0</v>
      </c>
      <c r="E19" s="22" t="s">
        <v>4</v>
      </c>
      <c r="J19" s="9"/>
    </row>
    <row r="20" spans="2:10" x14ac:dyDescent="0.2">
      <c r="B20" s="2"/>
      <c r="D20" s="23"/>
      <c r="J20" s="9"/>
    </row>
    <row r="21" spans="2:10" x14ac:dyDescent="0.2">
      <c r="B21" s="2" t="s">
        <v>16</v>
      </c>
      <c r="D21" s="23"/>
      <c r="J21" s="9"/>
    </row>
    <row r="22" spans="2:10" x14ac:dyDescent="0.2">
      <c r="B22" s="2"/>
      <c r="C22" s="5" t="s">
        <v>17</v>
      </c>
      <c r="D22" s="4">
        <f>Grading!N7+Grading_secondary!N7</f>
        <v>0</v>
      </c>
      <c r="E22" s="5" t="s">
        <v>4</v>
      </c>
    </row>
    <row r="23" spans="2:10" x14ac:dyDescent="0.2">
      <c r="B23" s="2"/>
    </row>
    <row r="24" spans="2:10" x14ac:dyDescent="0.2">
      <c r="B24" s="2" t="s">
        <v>18</v>
      </c>
    </row>
    <row r="25" spans="2:10" x14ac:dyDescent="0.2">
      <c r="C25" s="5" t="s">
        <v>19</v>
      </c>
      <c r="D25" s="4">
        <f>Grading!P7+Grading_secondary!P7</f>
        <v>0</v>
      </c>
      <c r="E25" s="5" t="s">
        <v>4</v>
      </c>
    </row>
    <row r="26" spans="2:10" ht="13.5" thickBot="1" x14ac:dyDescent="0.25">
      <c r="C26" s="15" t="s">
        <v>20</v>
      </c>
      <c r="D26" s="214">
        <f>Grading!Q7+Grading_secondary!Q7</f>
        <v>0</v>
      </c>
      <c r="E26" s="17" t="s">
        <v>4</v>
      </c>
    </row>
    <row r="27" spans="2:10" x14ac:dyDescent="0.2">
      <c r="C27" s="18" t="s">
        <v>11</v>
      </c>
      <c r="D27" s="19">
        <f>SUM(D25:D26)</f>
        <v>0</v>
      </c>
      <c r="E27" s="1" t="s">
        <v>4</v>
      </c>
    </row>
    <row r="28" spans="2:10" x14ac:dyDescent="0.2">
      <c r="D28" s="24"/>
    </row>
    <row r="29" spans="2:10" x14ac:dyDescent="0.2">
      <c r="B29" s="2" t="s">
        <v>228</v>
      </c>
      <c r="D29" s="24"/>
    </row>
    <row r="30" spans="2:10" x14ac:dyDescent="0.2">
      <c r="C30" s="5" t="s">
        <v>22</v>
      </c>
      <c r="D30" s="13">
        <f>SUM(Grading!S7:Z7)+SUM(Grading_secondary!S7:Z7)</f>
        <v>0</v>
      </c>
      <c r="E30" s="5" t="s">
        <v>4</v>
      </c>
    </row>
    <row r="31" spans="2:10" x14ac:dyDescent="0.2">
      <c r="C31" s="15" t="s">
        <v>23</v>
      </c>
      <c r="D31" s="14">
        <f>Grading!AA7+Grading_secondary!AA7</f>
        <v>0</v>
      </c>
      <c r="E31" s="15" t="s">
        <v>4</v>
      </c>
    </row>
    <row r="32" spans="2:10" x14ac:dyDescent="0.2">
      <c r="C32" s="405" t="s">
        <v>233</v>
      </c>
      <c r="D32" s="215">
        <f>Grading!AB7+Grading_secondary!AB7</f>
        <v>0</v>
      </c>
      <c r="E32" s="15" t="s">
        <v>4</v>
      </c>
    </row>
    <row r="33" spans="2:5" x14ac:dyDescent="0.2">
      <c r="C33" s="15" t="s">
        <v>25</v>
      </c>
      <c r="D33" s="14">
        <f>Grading!AE7+Grading_secondary!AE7</f>
        <v>0</v>
      </c>
      <c r="E33" s="15" t="s">
        <v>4</v>
      </c>
    </row>
    <row r="34" spans="2:5" x14ac:dyDescent="0.2">
      <c r="C34" s="15" t="s">
        <v>26</v>
      </c>
      <c r="D34" s="14">
        <f>Grading!AF7+Grading_secondary!AF7</f>
        <v>0</v>
      </c>
      <c r="E34" s="15" t="s">
        <v>4</v>
      </c>
    </row>
    <row r="35" spans="2:5" x14ac:dyDescent="0.2">
      <c r="C35" s="15" t="s">
        <v>27</v>
      </c>
      <c r="D35" s="14">
        <f>Grading!AG7+Grading_secondary!AG7</f>
        <v>0</v>
      </c>
      <c r="E35" s="15" t="s">
        <v>4</v>
      </c>
    </row>
    <row r="36" spans="2:5" x14ac:dyDescent="0.2">
      <c r="C36" s="15" t="s">
        <v>10</v>
      </c>
      <c r="D36" s="14">
        <f>Grading!AC7+Grading_secondary!AC7</f>
        <v>0</v>
      </c>
      <c r="E36" s="15" t="s">
        <v>4</v>
      </c>
    </row>
    <row r="37" spans="2:5" x14ac:dyDescent="0.2">
      <c r="C37" s="15" t="s">
        <v>28</v>
      </c>
      <c r="D37" s="14">
        <f>Grading!AH7+Grading_secondary!AH7</f>
        <v>0</v>
      </c>
      <c r="E37" s="15" t="s">
        <v>4</v>
      </c>
    </row>
    <row r="38" spans="2:5" ht="13.5" thickBot="1" x14ac:dyDescent="0.25">
      <c r="C38" s="15" t="s">
        <v>29</v>
      </c>
      <c r="D38" s="16">
        <f>Grading!AD7+Grading_secondary!AD7</f>
        <v>0</v>
      </c>
      <c r="E38" s="17" t="s">
        <v>4</v>
      </c>
    </row>
    <row r="39" spans="2:5" x14ac:dyDescent="0.2">
      <c r="C39" s="18" t="s">
        <v>11</v>
      </c>
      <c r="D39" s="25">
        <f>SUM(D30:D38)</f>
        <v>0</v>
      </c>
      <c r="E39" s="1" t="s">
        <v>4</v>
      </c>
    </row>
    <row r="41" spans="2:5" x14ac:dyDescent="0.2">
      <c r="B41" s="2" t="s">
        <v>30</v>
      </c>
    </row>
    <row r="42" spans="2:5" x14ac:dyDescent="0.2">
      <c r="C42" s="5" t="s">
        <v>31</v>
      </c>
      <c r="D42" s="13">
        <f>D22</f>
        <v>0</v>
      </c>
      <c r="E42" s="5" t="s">
        <v>4</v>
      </c>
    </row>
    <row r="43" spans="2:5" ht="13.5" thickBot="1" x14ac:dyDescent="0.25">
      <c r="C43" s="15" t="s">
        <v>32</v>
      </c>
      <c r="D43" s="26">
        <f>D27+D39</f>
        <v>0</v>
      </c>
      <c r="E43" s="17" t="s">
        <v>4</v>
      </c>
    </row>
    <row r="44" spans="2:5" x14ac:dyDescent="0.2">
      <c r="C44" s="18" t="s">
        <v>33</v>
      </c>
      <c r="D44" s="25">
        <f>D42-D43</f>
        <v>0</v>
      </c>
      <c r="E44" s="1" t="s">
        <v>4</v>
      </c>
    </row>
    <row r="46" spans="2:5" x14ac:dyDescent="0.2">
      <c r="B46" s="2" t="s">
        <v>34</v>
      </c>
    </row>
    <row r="47" spans="2:5" ht="15" x14ac:dyDescent="0.25">
      <c r="C47" s="27" t="s">
        <v>35</v>
      </c>
      <c r="D47" s="28" t="str">
        <f>IFERROR(ROUND(IF(D44&gt;0,D44,"NA"),0),"NA")</f>
        <v>NA</v>
      </c>
      <c r="E47" s="29" t="s">
        <v>4</v>
      </c>
    </row>
    <row r="49" spans="2:5" x14ac:dyDescent="0.2">
      <c r="B49" s="2" t="s">
        <v>36</v>
      </c>
    </row>
    <row r="50" spans="2:5" ht="15" x14ac:dyDescent="0.25">
      <c r="C50" s="27" t="s">
        <v>39</v>
      </c>
      <c r="D50" s="28" t="str">
        <f>IFERROR(ROUND(IF(D44&lt;0,ABS(D44), "NA" ),0),"NA")</f>
        <v>NA</v>
      </c>
      <c r="E50" s="29" t="s">
        <v>4</v>
      </c>
    </row>
    <row r="51" spans="2:5" x14ac:dyDescent="0.2">
      <c r="C51" s="425" t="s">
        <v>38</v>
      </c>
      <c r="D51" s="424">
        <f>AVERAGE(Grading!AN7,Grading_secondary!AN7)</f>
        <v>0.89999999999999913</v>
      </c>
      <c r="E51" s="94"/>
    </row>
    <row r="52" spans="2:5" x14ac:dyDescent="0.2">
      <c r="C52" s="426" t="s">
        <v>75</v>
      </c>
      <c r="D52" s="440" t="str">
        <f>IF(D44&lt;0,Grading!AO7+Grading_secondary!AO7,"NA")</f>
        <v>NA</v>
      </c>
      <c r="E52" s="298" t="s">
        <v>4</v>
      </c>
    </row>
  </sheetData>
  <mergeCells count="1">
    <mergeCell ref="B2:E2"/>
  </mergeCells>
  <pageMargins left="0.75" right="0.75" top="0.5" bottom="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j j 4 7 X O F d 0 O e k A A A A + A A A A B I A H A B D b 2 5 m a W c v U G F j a 2 F n Z S 5 4 b W w g o h g A K K A U A A A A A A A A A A A A A A A A A A A A A A A A A A A A h U 8 9 D o I w G L 0 K 6 U 5 L w Y G Q U g Z X S U y I x r U p F R r h w 9 B i u Z u D R / I K 1 i j q 5 v C G 9 5 e 8 d 7 / e W D H 3 X X B R o 9 E D 5 I j i C A U K 5 F B r a H I 0 2 W O Y o o K z r Z A n 0 a j A h 8 F k s 9 E 5 a q 0 9 Z 4 Q 4 5 7 B L 8 D A 2 J I 4 i S g 7 l p p K t 6 k W o w V g B U q F P q / 7 f Q p z t X 2 N 4 j G n i Q V e p X 8 X I I r N S w z c S e + / p / o h s P X V 2 G h V X E O 4 q R h b K y P s F f w B Q S w M E F A A C A A g A j j 4 7 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4 + O 1 w o i k e 4 D g A A A B E A A A A T A B w A R m 9 y b X V s Y X M v U 2 V j d G l v b j E u b S C i G A A o o B Q A A A A A A A A A A A A A A A A A A A A A A A A A A A A r T k 0 u y c z P U w i G 0 I b W A F B L A Q I t A B Q A A g A I A I 4 + O 1 z h X d D n p A A A A P g A A A A S A A A A A A A A A A A A A A A A A A A A A A B D b 2 5 m a W c v U G F j a 2 F n Z S 5 4 b W x Q S w E C L Q A U A A I A C A C O P j t c D 8 r p q 6 Q A A A D p A A A A E w A A A A A A A A A A A A A A A A D w A A A A W 0 N v b n R l b n R f V H l w Z X N d L n h t b F B L A Q I t A B Q A A g A I A I 4 + O 1 w 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9 p c F p Y s g 0 S I 6 X u Q F e B g w o A A A A A A I A A A A A A A N m A A D A A A A A E A A A A G Z d r O u S J p A C G f a w n + n V a L U A A A A A B I A A A K A A A A A Q A A A A g J Q O U m z O g 2 D 7 x 7 O u 8 l l k 3 1 A A A A C M W 7 U m A y H w k O 4 0 v U W W 8 W U R x W F R a G J J a 7 z s A Y P t 9 O D 7 M j a l f c 8 x K q R L A T p M A / f h N R j V V C p k m 2 1 t 8 + X / i t v Y N y q 1 p w r U m f l + c g D I 5 A 7 n E y l C x R Q A A A B H g m f x L B d R 7 W f N u D Q 8 w 0 z a S o Z N B g = = < / D a t a M a s h u p > 
</file>

<file path=customXml/itemProps1.xml><?xml version="1.0" encoding="utf-8"?>
<ds:datastoreItem xmlns:ds="http://schemas.openxmlformats.org/officeDocument/2006/customXml" ds:itemID="{622185B3-B658-4EDA-B26C-6A43A26914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vt:i4>
      </vt:variant>
    </vt:vector>
  </HeadingPairs>
  <TitlesOfParts>
    <vt:vector size="33" baseType="lpstr">
      <vt:lpstr>Instructions</vt:lpstr>
      <vt:lpstr>Quantities Report</vt:lpstr>
      <vt:lpstr>Data Sorting</vt:lpstr>
      <vt:lpstr>Manual Inputs</vt:lpstr>
      <vt:lpstr>Grading</vt:lpstr>
      <vt:lpstr>Removals</vt:lpstr>
      <vt:lpstr>Structure_Ex</vt:lpstr>
      <vt:lpstr>Backfill</vt:lpstr>
      <vt:lpstr>calc wrksht-rdwy exc pay item</vt:lpstr>
      <vt:lpstr>Grading Summary - rdwy exc</vt:lpstr>
      <vt:lpstr>calc wrksht-emb const pay item</vt:lpstr>
      <vt:lpstr>Grading Summary - emb const</vt:lpstr>
      <vt:lpstr>Conserved Topsoil Summary</vt:lpstr>
      <vt:lpstr>Named Boundary Report</vt:lpstr>
      <vt:lpstr>Named Boundary Data Sorting</vt:lpstr>
      <vt:lpstr>Conserved EX Pave Summary</vt:lpstr>
      <vt:lpstr>Quantities Report_Secondary</vt:lpstr>
      <vt:lpstr>Data Sorting_Secondary</vt:lpstr>
      <vt:lpstr>manual inputs_secondary</vt:lpstr>
      <vt:lpstr>Grading_secondary</vt:lpstr>
      <vt:lpstr>Removals_secondary</vt:lpstr>
      <vt:lpstr>Structure_Ex_secondary</vt:lpstr>
      <vt:lpstr>Backfill_secondary</vt:lpstr>
      <vt:lpstr>Named Boundary Report_Sec</vt:lpstr>
      <vt:lpstr>Named Boundary Data Sorting_Sec</vt:lpstr>
      <vt:lpstr>Rev History</vt:lpstr>
      <vt:lpstr>calc wrksht-rdwy exc Secondary</vt:lpstr>
      <vt:lpstr>calc wrksht-emb const Secondary</vt:lpstr>
      <vt:lpstr>'Conserved EX Pave Summary'!Print_Area</vt:lpstr>
      <vt:lpstr>'Conserved Topsoil Summary'!Print_Area</vt:lpstr>
      <vt:lpstr>'Grading Summary - emb const'!Print_Area</vt:lpstr>
      <vt:lpstr>'Grading Summary - rdwy exc'!Print_Area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Volumes Report</dc:title>
  <dc:creator>Johnson, Angela (FHWA)</dc:creator>
  <cp:lastModifiedBy>Johnson, Angela (FHWA)</cp:lastModifiedBy>
  <cp:lastPrinted>2025-05-29T20:00:22Z</cp:lastPrinted>
  <dcterms:created xsi:type="dcterms:W3CDTF">2019-04-30T14:51:00Z</dcterms:created>
  <dcterms:modified xsi:type="dcterms:W3CDTF">2026-04-13T20:43:38Z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lder_Number">
    <vt:lpwstr/>
  </property>
  <property fmtid="{D5CDD505-2E9C-101B-9397-08002B2CF9AE}" pid="3" name="Folder_Code">
    <vt:lpwstr/>
  </property>
  <property fmtid="{D5CDD505-2E9C-101B-9397-08002B2CF9AE}" pid="4" name="Folder_Name">
    <vt:lpwstr/>
  </property>
  <property fmtid="{D5CDD505-2E9C-101B-9397-08002B2CF9AE}" pid="5" name="Folder_Description">
    <vt:lpwstr/>
  </property>
  <property fmtid="{D5CDD505-2E9C-101B-9397-08002B2CF9AE}" pid="6" name="/Folder_Name/">
    <vt:lpwstr/>
  </property>
  <property fmtid="{D5CDD505-2E9C-101B-9397-08002B2CF9AE}" pid="7" name="/Folder_Description/">
    <vt:lpwstr/>
  </property>
  <property fmtid="{D5CDD505-2E9C-101B-9397-08002B2CF9AE}" pid="8" name="Folder_Version">
    <vt:lpwstr/>
  </property>
  <property fmtid="{D5CDD505-2E9C-101B-9397-08002B2CF9AE}" pid="9" name="Folder_VersionSeq">
    <vt:lpwstr/>
  </property>
  <property fmtid="{D5CDD505-2E9C-101B-9397-08002B2CF9AE}" pid="10" name="Folder_Manager">
    <vt:lpwstr/>
  </property>
  <property fmtid="{D5CDD505-2E9C-101B-9397-08002B2CF9AE}" pid="11" name="Folder_ManagerDesc">
    <vt:lpwstr/>
  </property>
  <property fmtid="{D5CDD505-2E9C-101B-9397-08002B2CF9AE}" pid="12" name="Folder_Storage">
    <vt:lpwstr/>
  </property>
  <property fmtid="{D5CDD505-2E9C-101B-9397-08002B2CF9AE}" pid="13" name="Folder_StorageDesc">
    <vt:lpwstr/>
  </property>
  <property fmtid="{D5CDD505-2E9C-101B-9397-08002B2CF9AE}" pid="14" name="Folder_Creator">
    <vt:lpwstr/>
  </property>
  <property fmtid="{D5CDD505-2E9C-101B-9397-08002B2CF9AE}" pid="15" name="Folder_CreatorDesc">
    <vt:lpwstr/>
  </property>
  <property fmtid="{D5CDD505-2E9C-101B-9397-08002B2CF9AE}" pid="16" name="Folder_CreateDate">
    <vt:lpwstr/>
  </property>
  <property fmtid="{D5CDD505-2E9C-101B-9397-08002B2CF9AE}" pid="17" name="Folder_Updater">
    <vt:lpwstr/>
  </property>
  <property fmtid="{D5CDD505-2E9C-101B-9397-08002B2CF9AE}" pid="18" name="Folder_UpdaterDesc">
    <vt:lpwstr/>
  </property>
  <property fmtid="{D5CDD505-2E9C-101B-9397-08002B2CF9AE}" pid="19" name="Folder_UpdateDate">
    <vt:lpwstr/>
  </property>
  <property fmtid="{D5CDD505-2E9C-101B-9397-08002B2CF9AE}" pid="20" name="Document_Number">
    <vt:lpwstr/>
  </property>
  <property fmtid="{D5CDD505-2E9C-101B-9397-08002B2CF9AE}" pid="21" name="Document_Name">
    <vt:lpwstr/>
  </property>
  <property fmtid="{D5CDD505-2E9C-101B-9397-08002B2CF9AE}" pid="22" name="Document_FileName">
    <vt:lpwstr/>
  </property>
  <property fmtid="{D5CDD505-2E9C-101B-9397-08002B2CF9AE}" pid="23" name="Document_Version">
    <vt:lpwstr/>
  </property>
  <property fmtid="{D5CDD505-2E9C-101B-9397-08002B2CF9AE}" pid="24" name="Document_VersionSeq">
    <vt:lpwstr/>
  </property>
  <property fmtid="{D5CDD505-2E9C-101B-9397-08002B2CF9AE}" pid="25" name="Document_Creator">
    <vt:lpwstr/>
  </property>
  <property fmtid="{D5CDD505-2E9C-101B-9397-08002B2CF9AE}" pid="26" name="Document_CreatorDesc">
    <vt:lpwstr/>
  </property>
  <property fmtid="{D5CDD505-2E9C-101B-9397-08002B2CF9AE}" pid="27" name="Document_CreateDate">
    <vt:lpwstr/>
  </property>
  <property fmtid="{D5CDD505-2E9C-101B-9397-08002B2CF9AE}" pid="28" name="Document_Updater">
    <vt:lpwstr/>
  </property>
  <property fmtid="{D5CDD505-2E9C-101B-9397-08002B2CF9AE}" pid="29" name="Document_UpdaterDesc">
    <vt:lpwstr/>
  </property>
  <property fmtid="{D5CDD505-2E9C-101B-9397-08002B2CF9AE}" pid="30" name="Document_UpdateDate">
    <vt:lpwstr/>
  </property>
  <property fmtid="{D5CDD505-2E9C-101B-9397-08002B2CF9AE}" pid="31" name="Document_Size">
    <vt:lpwstr/>
  </property>
  <property fmtid="{D5CDD505-2E9C-101B-9397-08002B2CF9AE}" pid="32" name="Document_Storage">
    <vt:lpwstr/>
  </property>
  <property fmtid="{D5CDD505-2E9C-101B-9397-08002B2CF9AE}" pid="33" name="Document_StorageDesc">
    <vt:lpwstr/>
  </property>
  <property fmtid="{D5CDD505-2E9C-101B-9397-08002B2CF9AE}" pid="34" name="Document_Department">
    <vt:lpwstr/>
  </property>
  <property fmtid="{D5CDD505-2E9C-101B-9397-08002B2CF9AE}" pid="35" name="Document_DepartmentDesc">
    <vt:lpwstr/>
  </property>
</Properties>
</file>